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93" i="371" l="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19" i="431"/>
  <c r="N23" i="431"/>
  <c r="O9" i="431"/>
  <c r="O13" i="431"/>
  <c r="O17" i="431"/>
  <c r="O21" i="431"/>
  <c r="O25" i="431"/>
  <c r="P11" i="431"/>
  <c r="P15" i="431"/>
  <c r="P19" i="431"/>
  <c r="P23" i="431"/>
  <c r="Q9" i="431"/>
  <c r="Q13" i="431"/>
  <c r="Q17" i="431"/>
  <c r="Q21" i="431"/>
  <c r="Q25" i="431"/>
  <c r="C16" i="431"/>
  <c r="D10" i="431"/>
  <c r="D22" i="431"/>
  <c r="E16" i="431"/>
  <c r="F10" i="431"/>
  <c r="F22" i="431"/>
  <c r="G16" i="431"/>
  <c r="H10" i="431"/>
  <c r="H22" i="431"/>
  <c r="I16" i="431"/>
  <c r="J10" i="431"/>
  <c r="J22" i="431"/>
  <c r="K16" i="431"/>
  <c r="L10" i="431"/>
  <c r="L22" i="431"/>
  <c r="M16" i="431"/>
  <c r="N10" i="431"/>
  <c r="N22" i="431"/>
  <c r="O12" i="431"/>
  <c r="O24" i="431"/>
  <c r="P18" i="431"/>
  <c r="Q12" i="431"/>
  <c r="Q24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M26" i="431"/>
  <c r="N12" i="431"/>
  <c r="N16" i="431"/>
  <c r="N20" i="431"/>
  <c r="N24" i="431"/>
  <c r="O10" i="431"/>
  <c r="O14" i="431"/>
  <c r="O18" i="431"/>
  <c r="O22" i="431"/>
  <c r="O26" i="431"/>
  <c r="P12" i="431"/>
  <c r="P16" i="431"/>
  <c r="P20" i="431"/>
  <c r="P24" i="431"/>
  <c r="Q10" i="431"/>
  <c r="Q14" i="431"/>
  <c r="Q18" i="431"/>
  <c r="Q22" i="431"/>
  <c r="Q26" i="431"/>
  <c r="C12" i="431"/>
  <c r="D14" i="431"/>
  <c r="D26" i="431"/>
  <c r="E20" i="431"/>
  <c r="F14" i="431"/>
  <c r="F26" i="431"/>
  <c r="G20" i="431"/>
  <c r="H14" i="431"/>
  <c r="H26" i="431"/>
  <c r="I20" i="431"/>
  <c r="J14" i="431"/>
  <c r="J26" i="431"/>
  <c r="K20" i="431"/>
  <c r="L14" i="431"/>
  <c r="L26" i="431"/>
  <c r="M20" i="431"/>
  <c r="N14" i="431"/>
  <c r="N26" i="431"/>
  <c r="O20" i="431"/>
  <c r="P14" i="431"/>
  <c r="P26" i="431"/>
  <c r="Q20" i="43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9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M11" i="431"/>
  <c r="M15" i="431"/>
  <c r="M19" i="431"/>
  <c r="M23" i="431"/>
  <c r="N9" i="431"/>
  <c r="N13" i="431"/>
  <c r="N17" i="431"/>
  <c r="N21" i="431"/>
  <c r="N25" i="431"/>
  <c r="O11" i="431"/>
  <c r="O15" i="431"/>
  <c r="O19" i="431"/>
  <c r="O23" i="431"/>
  <c r="P9" i="431"/>
  <c r="P13" i="431"/>
  <c r="P17" i="431"/>
  <c r="P21" i="431"/>
  <c r="P25" i="431"/>
  <c r="Q11" i="431"/>
  <c r="Q15" i="431"/>
  <c r="Q19" i="431"/>
  <c r="Q23" i="431"/>
  <c r="C20" i="431"/>
  <c r="C24" i="431"/>
  <c r="D18" i="431"/>
  <c r="E12" i="431"/>
  <c r="E24" i="431"/>
  <c r="F18" i="431"/>
  <c r="G12" i="431"/>
  <c r="G24" i="431"/>
  <c r="H18" i="431"/>
  <c r="I12" i="431"/>
  <c r="I24" i="431"/>
  <c r="J18" i="431"/>
  <c r="K12" i="431"/>
  <c r="K24" i="431"/>
  <c r="L18" i="431"/>
  <c r="M12" i="431"/>
  <c r="M24" i="431"/>
  <c r="N18" i="431"/>
  <c r="O16" i="431"/>
  <c r="P10" i="431"/>
  <c r="P22" i="431"/>
  <c r="Q16" i="431"/>
  <c r="O8" i="431"/>
  <c r="I8" i="431"/>
  <c r="M8" i="431"/>
  <c r="Q8" i="431"/>
  <c r="C8" i="431"/>
  <c r="N8" i="431"/>
  <c r="J8" i="431"/>
  <c r="E8" i="431"/>
  <c r="K8" i="431"/>
  <c r="L8" i="431"/>
  <c r="D8" i="431"/>
  <c r="G8" i="431"/>
  <c r="H8" i="431"/>
  <c r="P8" i="431"/>
  <c r="F8" i="431"/>
  <c r="R16" i="431" l="1"/>
  <c r="S16" i="431"/>
  <c r="R23" i="431"/>
  <c r="S23" i="431"/>
  <c r="R19" i="431"/>
  <c r="S19" i="431"/>
  <c r="R15" i="431"/>
  <c r="S15" i="431"/>
  <c r="R11" i="431"/>
  <c r="S11" i="431"/>
  <c r="S20" i="431"/>
  <c r="R20" i="431"/>
  <c r="S26" i="431"/>
  <c r="R26" i="431"/>
  <c r="S22" i="431"/>
  <c r="R22" i="431"/>
  <c r="R18" i="431"/>
  <c r="S18" i="431"/>
  <c r="S14" i="431"/>
  <c r="R14" i="431"/>
  <c r="S10" i="431"/>
  <c r="R10" i="431"/>
  <c r="R24" i="431"/>
  <c r="S24" i="431"/>
  <c r="S12" i="431"/>
  <c r="R12" i="431"/>
  <c r="S25" i="431"/>
  <c r="R25" i="431"/>
  <c r="S21" i="431"/>
  <c r="R21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M3" i="410" l="1"/>
  <c r="D23" i="414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Q3" i="345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<sst xmlns="http://schemas.openxmlformats.org/spreadsheetml/2006/main" count="96031" uniqueCount="10340">
  <si>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</si>
  <si>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</si>
  <si>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</si>
  <si>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</si>
  <si>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</si>
  <si>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</si>
  <si>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</si>
  <si>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</si>
  <si>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</si>
  <si>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</si>
  <si>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</si>
  <si>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</si>
  <si>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</si>
  <si>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</si>
  <si>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</si>
  <si>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</si>
  <si>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</si>
  <si>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</si>
  <si>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</si>
  <si>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</si>
  <si>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</si>
  <si>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</si>
  <si>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</si>
  <si>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</si>
  <si>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</si>
  <si>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</si>
  <si>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</si>
  <si>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</si>
  <si>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</si>
  <si>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</si>
  <si>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</si>
  <si>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</si>
  <si>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</si>
  <si>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</si>
  <si>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</si>
  <si>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</si>
  <si>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</si>
  <si>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</si>
  <si>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</si>
  <si>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</si>
  <si>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</si>
  <si>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</si>
  <si>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</si>
  <si>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</si>
  <si>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</si>
  <si>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</si>
  <si>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</si>
  <si>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</si>
  <si>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</si>
  <si>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</si>
  <si>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</si>
  <si>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</si>
  <si>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</si>
  <si>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</si>
  <si>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</si>
  <si>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</si>
  <si>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</si>
  <si>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</si>
  <si>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</si>
  <si>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</si>
  <si>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</si>
  <si>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</si>
  <si>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</si>
  <si>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</si>
  <si>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</si>
  <si>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</si>
  <si>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</si>
  <si>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</si>
  <si>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</si>
  <si>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</si>
  <si>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</si>
  <si>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</si>
  <si>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</si>
  <si>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</si>
  <si>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</si>
  <si>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</si>
  <si>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</si>
  <si>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</si>
  <si>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</si>
  <si>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</si>
  <si>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</si>
  <si>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</si>
  <si>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</si>
  <si>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</si>
  <si>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</si>
  <si>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</si>
  <si>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</si>
  <si>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</si>
  <si>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</si>
  <si>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</si>
  <si>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</si>
  <si>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</si>
  <si>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</si>
  <si>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</si>
  <si>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</si>
  <si>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</si>
  <si>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</si>
  <si>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</si>
  <si>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</si>
  <si>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</si>
  <si>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</si>
  <si>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</si>
  <si>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</si>
  <si>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</si>
  <si>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</si>
  <si>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</si>
  <si>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</si>
  <si>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</si>
  <si>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</si>
  <si>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</si>
  <si>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</si>
  <si>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</si>
  <si>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</si>
  <si>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</si>
  <si>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</si>
  <si>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</si>
  <si>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</si>
  <si>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</si>
  <si>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</si>
  <si>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</si>
  <si>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</si>
  <si>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</si>
  <si>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</si>
  <si>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</si>
  <si>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</si>
  <si>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</si>
  <si>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</si>
  <si>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</si>
  <si>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</si>
  <si>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</si>
  <si>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</si>
  <si>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</si>
  <si>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</si>
  <si>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</si>
  <si>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</si>
  <si>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</si>
  <si>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</si>
  <si>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</si>
  <si>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</si>
  <si>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</si>
  <si>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</si>
  <si>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</si>
  <si>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</si>
  <si>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</si>
  <si>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</si>
  <si>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</si>
  <si>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</si>
  <si>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</si>
  <si>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</si>
  <si>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</si>
  <si>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</si>
  <si>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</si>
  <si>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</si>
  <si>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</si>
  <si>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</si>
  <si>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</si>
  <si>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</si>
  <si>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</si>
  <si>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</si>
  <si>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</si>
  <si>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</si>
  <si>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</si>
  <si>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</si>
  <si>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</si>
  <si>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</si>
  <si>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</si>
  <si>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</si>
  <si>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</si>
  <si>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</si>
  <si>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</si>
  <si>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</si>
  <si>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</si>
  <si>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</si>
  <si>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</si>
  <si>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</si>
  <si>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</si>
  <si>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</si>
  <si>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</si>
  <si>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</si>
  <si>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</si>
  <si>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</si>
  <si>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</si>
  <si>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</si>
  <si>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</si>
  <si>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</si>
  <si>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</si>
  <si>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</si>
  <si>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</si>
  <si>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</si>
  <si>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</si>
  <si>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</si>
  <si>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</si>
  <si>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</si>
  <si>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</si>
  <si>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</si>
  <si>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</si>
  <si>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</si>
  <si>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</si>
  <si>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</si>
  <si>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</si>
  <si>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</si>
  <si>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</si>
  <si>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</si>
  <si>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</si>
  <si>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</si>
  <si>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</si>
  <si>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</si>
  <si>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</si>
  <si>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</si>
  <si>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</si>
  <si>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</si>
  <si>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</si>
  <si>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</si>
  <si>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</si>
  <si>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</si>
  <si>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</si>
  <si>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</si>
  <si>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</si>
  <si>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</si>
  <si>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</si>
  <si>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</si>
  <si>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</si>
  <si>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</si>
  <si>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</si>
  <si>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</si>
  <si>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</si>
  <si>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</si>
  <si>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</si>
  <si>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</si>
  <si>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</si>
  <si>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</si>
  <si>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</si>
  <si>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</si>
  <si>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</si>
  <si>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</si>
  <si>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</si>
  <si>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</si>
  <si>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</si>
  <si>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</si>
  <si>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</si>
  <si>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</si>
  <si>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</si>
  <si>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</si>
  <si>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</si>
  <si>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</si>
  <si>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</si>
  <si>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</si>
  <si>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</si>
  <si>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</si>
  <si>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</si>
  <si>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</si>
  <si>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</si>
  <si>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</si>
  <si>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</si>
  <si>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</si>
  <si>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</si>
  <si>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</si>
  <si>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</si>
  <si>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</si>
  <si>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</si>
  <si>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</si>
  <si>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</si>
  <si>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</si>
  <si>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</si>
  <si>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</si>
  <si>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</si>
  <si>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</si>
  <si>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</si>
  <si>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</si>
  <si>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</si>
  <si>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</si>
  <si>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</si>
  <si>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</si>
  <si>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</si>
  <si>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</si>
  <si>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</si>
  <si>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</si>
  <si>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</si>
  <si>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</si>
  <si>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</si>
  <si>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</si>
  <si>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</si>
  <si>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</si>
  <si>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</si>
  <si>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</si>
  <si>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</si>
  <si>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</si>
  <si>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</si>
  <si>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</si>
  <si>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</si>
  <si>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</si>
  <si>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</si>
  <si>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</si>
  <si>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</si>
  <si>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</si>
  <si>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</si>
  <si>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</si>
  <si>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</si>
  <si>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</si>
  <si>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</si>
  <si>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</si>
  <si>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</si>
  <si>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</si>
  <si>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</si>
  <si>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</si>
  <si>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</si>
  <si>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</si>
  <si>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</si>
  <si>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</si>
  <si>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</si>
  <si>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</si>
  <si>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</si>
  <si>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</si>
  <si>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</si>
  <si>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</si>
  <si>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</si>
  <si>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</si>
  <si>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</si>
  <si>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</si>
  <si>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</si>
  <si>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</si>
  <si>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</si>
  <si>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</si>
  <si>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</si>
  <si>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</si>
  <si>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</si>
  <si>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</si>
  <si>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</si>
  <si>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</si>
  <si>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</si>
  <si>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</si>
  <si>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</si>
  <si>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</si>
  <si>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</si>
  <si>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</si>
  <si>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</si>
  <si>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</si>
  <si>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</si>
  <si>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</si>
  <si>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</si>
  <si>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</si>
  <si>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</si>
  <si>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</si>
  <si>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</si>
  <si>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</si>
  <si>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</si>
  <si>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</si>
  <si>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</si>
  <si>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</si>
  <si>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</si>
  <si>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</si>
  <si>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</si>
  <si>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</si>
  <si>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</si>
  <si>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</si>
  <si>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</si>
  <si>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</si>
  <si>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</si>
  <si>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</si>
  <si>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</si>
  <si>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</si>
  <si>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</si>
  <si>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</si>
  <si>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</si>
  <si>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</si>
  <si>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</si>
  <si>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</si>
  <si>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</si>
  <si>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</si>
  <si>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</si>
  <si>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</si>
  <si>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</si>
  <si>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</si>
  <si>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</si>
  <si>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</si>
  <si>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</si>
  <si>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</si>
  <si>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</si>
  <si>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</si>
  <si>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</si>
  <si>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</si>
  <si>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</si>
  <si>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</si>
  <si>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</si>
  <si>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</si>
  <si>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</si>
  <si>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</si>
  <si>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</si>
  <si>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</si>
  <si>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</si>
  <si>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</si>
  <si>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</si>
  <si>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</si>
  <si>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</si>
  <si>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</si>
  <si>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</si>
  <si>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</si>
  <si>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</si>
  <si>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</si>
  <si>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</si>
  <si>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</si>
  <si>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</si>
  <si>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</si>
  <si>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</si>
  <si>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</si>
  <si>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</si>
  <si>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</si>
  <si>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</si>
  <si>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</si>
  <si>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</si>
  <si>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</si>
  <si>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</si>
  <si>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</si>
  <si>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</si>
  <si>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</si>
  <si>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</si>
  <si>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</si>
  <si>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</si>
  <si>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</si>
  <si>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</si>
  <si>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</si>
  <si>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</si>
  <si>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</si>
  <si>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</si>
  <si>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</si>
  <si>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</si>
  <si>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</si>
  <si>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</si>
  <si>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</si>
  <si>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</si>
  <si>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</si>
  <si>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</si>
  <si>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</si>
  <si>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</si>
  <si>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</si>
  <si>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</si>
  <si>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</si>
  <si>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</si>
  <si>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</si>
  <si>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</si>
  <si>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</si>
  <si>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</si>
  <si>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</si>
  <si>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</si>
  <si>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</si>
  <si>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</si>
  <si>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</si>
  <si>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</si>
  <si>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</si>
  <si>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</si>
  <si>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</si>
  <si>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</si>
  <si>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</si>
  <si>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</si>
  <si>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</si>
  <si>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</si>
  <si>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</si>
  <si>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</si>
  <si>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</si>
  <si>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</si>
  <si>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</si>
  <si>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</si>
  <si>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</si>
  <si>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</si>
  <si>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</si>
  <si>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</si>
  <si>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</si>
  <si>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</si>
  <si>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</si>
  <si>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</si>
  <si>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</si>
  <si>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</si>
  <si>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</si>
  <si>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</si>
  <si>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</si>
  <si>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</si>
  <si>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</si>
  <si>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</si>
  <si>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</si>
  <si>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</si>
  <si>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</si>
  <si>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</si>
  <si>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</si>
  <si>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</si>
  <si>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</si>
  <si>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</si>
  <si>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</si>
  <si>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</si>
  <si>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</si>
  <si>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</si>
  <si>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</si>
  <si>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</si>
  <si>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</si>
  <si>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</si>
  <si>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</si>
  <si>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</si>
  <si>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</si>
  <si>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</si>
  <si>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</si>
  <si>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</si>
  <si>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</si>
  <si>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</si>
  <si>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</si>
  <si>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</si>
  <si>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</si>
  <si>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</si>
  <si>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</si>
  <si>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</si>
  <si>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</si>
  <si>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</si>
  <si>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</si>
  <si>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</si>
  <si>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</si>
  <si>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</si>
  <si>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</si>
  <si>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</si>
  <si>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</si>
  <si>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</si>
  <si>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</si>
  <si>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</si>
  <si>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</si>
  <si>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</si>
  <si>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</si>
  <si>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</si>
  <si>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</si>
  <si>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</si>
  <si>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</si>
  <si>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</si>
  <si>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</si>
  <si>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55828080     DDNM software (věcné dary)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</si>
  <si>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</si>
  <si>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</si>
  <si>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</si>
  <si>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</si>
  <si>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</si>
  <si>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</si>
  <si>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</si>
  <si>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</si>
  <si>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</si>
  <si>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</si>
  <si>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</si>
  <si>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</si>
  <si>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</si>
  <si>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</si>
  <si>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</si>
  <si>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</si>
  <si>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</si>
  <si>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</si>
  <si>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</si>
  <si>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</si>
  <si>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</si>
  <si>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</si>
  <si>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</si>
  <si>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</si>
  <si>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</si>
  <si>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</si>
  <si>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</si>
  <si>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</si>
  <si>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</si>
  <si>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</si>
  <si>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</si>
  <si>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</si>
  <si>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</si>
  <si>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</si>
  <si>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</si>
  <si>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</si>
  <si>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</si>
  <si>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</si>
  <si>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</si>
  <si>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</si>
  <si>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</si>
  <si>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</si>
  <si>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</si>
  <si>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</si>
  <si>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</si>
  <si>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</si>
  <si>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</si>
  <si>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</si>
  <si>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</si>
  <si>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</si>
  <si>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</si>
  <si>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</si>
  <si>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</si>
  <si>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</si>
  <si>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</si>
  <si>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</si>
  <si>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</si>
  <si>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</si>
  <si>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</si>
  <si>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</si>
  <si>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</si>
  <si>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</si>
  <si>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</si>
  <si>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</si>
  <si>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</si>
  <si>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</si>
  <si>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</si>
  <si>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</si>
  <si>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</si>
  <si>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</si>
  <si>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</si>
  <si>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</si>
  <si>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</si>
  <si>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</si>
  <si>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</si>
  <si>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</si>
  <si>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</si>
  <si>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</si>
  <si>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</si>
  <si>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</si>
  <si>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</si>
  <si>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</si>
  <si>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</si>
  <si>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</si>
  <si>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</si>
  <si>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</si>
  <si>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</si>
  <si>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</si>
  <si>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</si>
  <si>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</si>
  <si>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</si>
  <si>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</si>
  <si>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</si>
  <si>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</si>
  <si>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</si>
  <si>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</si>
  <si>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</si>
  <si>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</si>
  <si>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</si>
  <si>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</si>
  <si>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</si>
  <si>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</si>
  <si>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</si>
  <si>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</si>
  <si>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</si>
  <si>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</si>
  <si>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</si>
  <si>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</si>
  <si>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</si>
  <si>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</si>
  <si>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</si>
  <si>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</si>
  <si>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</si>
  <si>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</si>
  <si>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</si>
  <si>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</si>
  <si>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</si>
  <si>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</si>
  <si>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</si>
  <si>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</si>
  <si>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</si>
  <si>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</si>
  <si>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</si>
  <si>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</si>
  <si>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</si>
  <si>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</si>
  <si>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</si>
  <si>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</si>
  <si>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</si>
  <si>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</si>
  <si>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</si>
  <si>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</si>
  <si>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</si>
  <si>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</si>
  <si>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</si>
  <si>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</si>
  <si>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</si>
  <si>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</si>
  <si>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</si>
  <si>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</si>
  <si>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</si>
  <si>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</si>
  <si>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</si>
  <si>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</si>
  <si>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</si>
  <si>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</si>
  <si>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</si>
  <si>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</si>
  <si>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</si>
  <si>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</si>
  <si>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</si>
  <si>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</si>
  <si>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</si>
  <si>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</si>
  <si>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</si>
  <si>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</si>
  <si>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</si>
  <si>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O</t>
  </si>
  <si>
    <t>ACC</t>
  </si>
  <si>
    <t>20MG/ML SIR 1X100ML</t>
  </si>
  <si>
    <t>P</t>
  </si>
  <si>
    <t>ACICLOVIR OLIKLA</t>
  </si>
  <si>
    <t>250MG INF PLV SOL 5</t>
  </si>
  <si>
    <t>ACIDUM ASCORBICUM</t>
  </si>
  <si>
    <t>INJ 5X5ML</t>
  </si>
  <si>
    <t>AERIUS</t>
  </si>
  <si>
    <t>0,5MG/ML POR SOL 120ML+LŽIČKA</t>
  </si>
  <si>
    <t>AERIUS 2,5 MG</t>
  </si>
  <si>
    <t>POR TBL DIS 30X2.5MG</t>
  </si>
  <si>
    <t>AESCIN-TEVA</t>
  </si>
  <si>
    <t>POR TBL FLM 30X20MG</t>
  </si>
  <si>
    <t>AMBROBENE 7.5MG/ML</t>
  </si>
  <si>
    <t>SOL 1X100ML</t>
  </si>
  <si>
    <t>AQUA PRO INJECTIONE BRAUN</t>
  </si>
  <si>
    <t>PAR LQF 20X100ML-PE</t>
  </si>
  <si>
    <t>ARDEAELYTOSOL NA.HYDR.CARB.8.4%</t>
  </si>
  <si>
    <t>INF 1X80ML</t>
  </si>
  <si>
    <t>ARDEAELYTOSOL NA.HYDR.FOSF.8.7%</t>
  </si>
  <si>
    <t>INF 1X200ML</t>
  </si>
  <si>
    <t>ARDEAELYTOSOL NATRIUMCHLOR.5.85</t>
  </si>
  <si>
    <t>ARDEAELYTOSOL R 1/2</t>
  </si>
  <si>
    <t>INF SOL 10X250ML</t>
  </si>
  <si>
    <t>INF SOL 10X500ML</t>
  </si>
  <si>
    <t>ARDEAELYTOSOL R 1/3</t>
  </si>
  <si>
    <t>ARDEANUTRISOL G 10</t>
  </si>
  <si>
    <t>100G/L INF SOL 10X250ML</t>
  </si>
  <si>
    <t>ARDEANUTRISOL G 5</t>
  </si>
  <si>
    <t>50G/L INF SOL 20X80ML</t>
  </si>
  <si>
    <t>ATROPIN BIOTIKA 0.5MG</t>
  </si>
  <si>
    <t>INJ 10X1ML/0.5MG</t>
  </si>
  <si>
    <t>ATROVENT N</t>
  </si>
  <si>
    <t>INH SOL PSS200X20RG</t>
  </si>
  <si>
    <t>BACLOFEN</t>
  </si>
  <si>
    <t>TBL 50X10MG</t>
  </si>
  <si>
    <t>BENELYTE</t>
  </si>
  <si>
    <t>INF SOL 20X250ML</t>
  </si>
  <si>
    <t>BioLac Baby drops Generica 6 ml</t>
  </si>
  <si>
    <t>CALCIUM BIOTIKA</t>
  </si>
  <si>
    <t>INJ 10X10ML/1GM</t>
  </si>
  <si>
    <t>Carbosorb tbl.20-blistr</t>
  </si>
  <si>
    <t>CEFTRIAXON MEDOPHARM 1 G</t>
  </si>
  <si>
    <t>INJ+INF PLV SOL 10X1GM</t>
  </si>
  <si>
    <t>CLEXANE</t>
  </si>
  <si>
    <t>INJ SOL 10X0.2ML/2KU</t>
  </si>
  <si>
    <t>CODEIN SLOVAKOFARMA</t>
  </si>
  <si>
    <t>15MG TBL NOB 10</t>
  </si>
  <si>
    <t>DEPAKINE</t>
  </si>
  <si>
    <t>SIR 1X150ML</t>
  </si>
  <si>
    <t>DEXAMETHASONE WZF POLFA</t>
  </si>
  <si>
    <t>OPHGTTSUS1X5ML0.1%</t>
  </si>
  <si>
    <t>DIAZEPAM DESITIN RECTAL TUBE</t>
  </si>
  <si>
    <t>ENM 5X2.5ML/5MG</t>
  </si>
  <si>
    <t>DIAZEPAM SLOVAKOFARMA</t>
  </si>
  <si>
    <t>5MG TBL NOB 20(2X10)</t>
  </si>
  <si>
    <t>DICYNONE 250</t>
  </si>
  <si>
    <t>INJ SOL 4X2ML/250MG</t>
  </si>
  <si>
    <t>DITHIADEN</t>
  </si>
  <si>
    <t>TBL 20X2MG</t>
  </si>
  <si>
    <t>DRETACEN 250 MG</t>
  </si>
  <si>
    <t>POR TBL FLM 50X250MG</t>
  </si>
  <si>
    <t>DZ OCTENISEPT 250 ml</t>
  </si>
  <si>
    <t>sprej</t>
  </si>
  <si>
    <t>DZ OCTENISEPT drm. sol. 250 ml</t>
  </si>
  <si>
    <t>DRM SOL 1X250ML</t>
  </si>
  <si>
    <t>ECOBEC 50 MCG</t>
  </si>
  <si>
    <t>INH SOL PSS 200DÁV</t>
  </si>
  <si>
    <t>ERDOMED</t>
  </si>
  <si>
    <t>POR GRA SUS 1X100ML</t>
  </si>
  <si>
    <t>Espumisan kapky 100mg/ml por. gtt.30ml</t>
  </si>
  <si>
    <t>FANTOMALT</t>
  </si>
  <si>
    <t>POR PLV SOL 1X400GMenterar.</t>
  </si>
  <si>
    <t>FENISTIL</t>
  </si>
  <si>
    <t>1MG/ML POR GTT SOL 1X20ML</t>
  </si>
  <si>
    <t>FORLAX</t>
  </si>
  <si>
    <t>4G POR PLV SOL SCC 20</t>
  </si>
  <si>
    <t>Glukopur plv.1000g - hroznový cukr</t>
  </si>
  <si>
    <t>GLUKÓZA 10 BRAUN</t>
  </si>
  <si>
    <t>INF SOL 10X500ML-PE</t>
  </si>
  <si>
    <t xml:space="preserve">Hami 24+ 2x600g </t>
  </si>
  <si>
    <t>HELICID « 40 INF. LYOF.1X40MG</t>
  </si>
  <si>
    <t>HELICID 10 ZENTIVA</t>
  </si>
  <si>
    <t>10MG CPS ETD 28</t>
  </si>
  <si>
    <t>HEPARIN LECIVA</t>
  </si>
  <si>
    <t>INJ 1X10ML/50KU</t>
  </si>
  <si>
    <t>Herpesin krém 1x2g 5%</t>
  </si>
  <si>
    <t>HYDROCORTISON VALEANT 100 MG-výpadek</t>
  </si>
  <si>
    <t>INJ PLV SOL 10X100MG</t>
  </si>
  <si>
    <t>Hylo-care ster.roztok 10 ml</t>
  </si>
  <si>
    <t>CHLORID SODNÝ 0,9% BRAUN</t>
  </si>
  <si>
    <t>INF SOL 20X100MLPELAH</t>
  </si>
  <si>
    <t>INF SOL 10X250MLPELAH</t>
  </si>
  <si>
    <t>IBALGIN 200</t>
  </si>
  <si>
    <t>200MG TBL FLM 24</t>
  </si>
  <si>
    <t>IBALGIN 400</t>
  </si>
  <si>
    <t>400MG TBL FLM 48</t>
  </si>
  <si>
    <t>IMAZOL KRÉMPASTA</t>
  </si>
  <si>
    <t>10MG/G DRM PST 1X30G</t>
  </si>
  <si>
    <t>IR  AQUA STERILE OPLACH.1x1000 ml ECOTAINER</t>
  </si>
  <si>
    <t>IR OPLACH</t>
  </si>
  <si>
    <t>IR SOL.TETRACAINII CHLOR.0,5% 50 ml</t>
  </si>
  <si>
    <t>IR 50 ml</t>
  </si>
  <si>
    <t>KABIVEN PERIPHERAL</t>
  </si>
  <si>
    <t>INF EML 4X1440ML</t>
  </si>
  <si>
    <t>KALIUM CHLORATUM BIOMEDICA</t>
  </si>
  <si>
    <t>POR TBLFLM100X500MG</t>
  </si>
  <si>
    <t>KALIUM CHLORATUM LECIVA 7.5%</t>
  </si>
  <si>
    <t>INJ 5X10ML 7.5%</t>
  </si>
  <si>
    <t>KANAMYCIN-POS</t>
  </si>
  <si>
    <t>OPH GTT SOL 1X5ML/25MG</t>
  </si>
  <si>
    <t>OPH UNG 1X2.5GM</t>
  </si>
  <si>
    <t>KANAVIT</t>
  </si>
  <si>
    <t>20MG/ML POR GTT EML 1X5ML</t>
  </si>
  <si>
    <t>KEPPRA 100 MG/ML</t>
  </si>
  <si>
    <t>POR SOL 300ML/30GM</t>
  </si>
  <si>
    <t>KL BENZINUM 500 ml/330g HVLP</t>
  </si>
  <si>
    <t>KL CHLORAL.HYDRAS SOL. 100G</t>
  </si>
  <si>
    <t>KL CHLORAL.HYDRAS SOL. 50 g</t>
  </si>
  <si>
    <t>KL KAPSLE</t>
  </si>
  <si>
    <t>KL OMEPRAZOL SIRUP 2mg/ml</t>
  </si>
  <si>
    <t>KL SUPP.DIAZEPAMI 0,001G  20KS</t>
  </si>
  <si>
    <t>KL SUPP.DIAZEPAMI 0,002G  10KS</t>
  </si>
  <si>
    <t>KL SUPP.DIAZEPAMI 0,002G  20KS</t>
  </si>
  <si>
    <t>KL SUPP.THEOPHYLLINI 0,0125G  20KS</t>
  </si>
  <si>
    <t>KL SUPPOSITORIA</t>
  </si>
  <si>
    <t>KL UNG.ELOCOM 15G,LENIENS AD 100G</t>
  </si>
  <si>
    <t>KL UNG.HYDROC.0,1G,LENIENS AD 100G</t>
  </si>
  <si>
    <t>KL UNG.ICHT.2G,CaCO3 10G,ZnO 6G,VAS.LEN. AA AD</t>
  </si>
  <si>
    <t>100G, 2% ichtamolu</t>
  </si>
  <si>
    <t>KL UNG.LENIENS, 100G</t>
  </si>
  <si>
    <t>Lactobacillus acidophil.cps.75 bez laktózy</t>
  </si>
  <si>
    <t>LAMICTAL 5 MG</t>
  </si>
  <si>
    <t>POR TBL MND+SUS 42X5MG</t>
  </si>
  <si>
    <t>MAGNESIUM SULFURICUM BIOTIKA</t>
  </si>
  <si>
    <t>INJ 5X10ML 10%</t>
  </si>
  <si>
    <t>MUCOSOLVAN JUNIOR</t>
  </si>
  <si>
    <t>3MG/ML SIR 100ML</t>
  </si>
  <si>
    <t>NASIVIN 0,01%</t>
  </si>
  <si>
    <t>NAS GTT SOL 1X5ML</t>
  </si>
  <si>
    <t>NASIVIN 0,025%</t>
  </si>
  <si>
    <t>NAS GTT SOL 10ML</t>
  </si>
  <si>
    <t>NASIVIN Sensitive 0,01%</t>
  </si>
  <si>
    <t>nas.gtt.sol.1x5ml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</si>
  <si>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</si>
  <si>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</si>
  <si>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</si>
  <si>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</si>
  <si>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</si>
  <si>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</si>
  <si>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</si>
  <si>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</si>
  <si>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Nutrilon 2 Výhodné balení 3x600g</t>
  </si>
  <si>
    <t>OPHTHALMO-SEPTONEX</t>
  </si>
  <si>
    <t>UNG OPH 1X5GM</t>
  </si>
  <si>
    <t>OPH GTT SOL 1X10ML PLAST</t>
  </si>
  <si>
    <t>OTOBACID N</t>
  </si>
  <si>
    <t>AUR GTT SOL 1X5ML</t>
  </si>
  <si>
    <t>PANADOL BABY</t>
  </si>
  <si>
    <t>125MG SUP 10</t>
  </si>
  <si>
    <t>PANADOL PRO DĚTI 24 MG/ML JAHODA</t>
  </si>
  <si>
    <t>24MG/ML POR SUS 100ML II</t>
  </si>
  <si>
    <t>PARACETAMOL KABI 10 MG/ML</t>
  </si>
  <si>
    <t>INF SOL 10X50ML/500MG</t>
  </si>
  <si>
    <t>PARALEN 100</t>
  </si>
  <si>
    <t>100MG SUP 5</t>
  </si>
  <si>
    <t>PARALEN 500</t>
  </si>
  <si>
    <t>POR TBL NOB 24X500MG</t>
  </si>
  <si>
    <t>PARALEN 500 TBL 12</t>
  </si>
  <si>
    <t>500MG TBL NOB 12</t>
  </si>
  <si>
    <t>Peditrace inf.cnc.sol.10x10ml</t>
  </si>
  <si>
    <t>10x10ml</t>
  </si>
  <si>
    <t>PHENAEMALETTEN</t>
  </si>
  <si>
    <t>TBL 50X15MG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</si>
  <si>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</si>
  <si>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</si>
  <si>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</si>
  <si>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</si>
  <si>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</si>
  <si>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</si>
  <si>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PROTHAZIN</t>
  </si>
  <si>
    <t>25MG TBL FLM 20</t>
  </si>
  <si>
    <t>PYRIDOXIN LÉČIVA TBL</t>
  </si>
  <si>
    <t xml:space="preserve">POR TBL NOB 20X20MG </t>
  </si>
  <si>
    <t>Recugel oční gel 10g</t>
  </si>
  <si>
    <t>SAB SIMPLEX</t>
  </si>
  <si>
    <t>POR SUS 1X30ML</t>
  </si>
  <si>
    <t>SOLU-MEDROL</t>
  </si>
  <si>
    <t>INJ SIC 1X40MG+1ML</t>
  </si>
  <si>
    <t>SUPPOSITORIA GLYCERINI LÉČIVA</t>
  </si>
  <si>
    <t>SUP 10X2,06G</t>
  </si>
  <si>
    <t>SYNTOPHYLLIN</t>
  </si>
  <si>
    <t>INJ 5X10ML/240MG</t>
  </si>
  <si>
    <t>TANTUM VERDE</t>
  </si>
  <si>
    <t>1,5MG/ML GGR 240 ML</t>
  </si>
  <si>
    <t>TEARS NATURALE II</t>
  </si>
  <si>
    <t>1MG/ML+3MG/ML OPH GTT SOL 1X15ML</t>
  </si>
  <si>
    <t>TOBRADEX</t>
  </si>
  <si>
    <t>3MG/ML+1MG/ML OPH GTT SUS 1X5ML</t>
  </si>
  <si>
    <t>3MG/G+1MG/G OPH UNG 3,5G</t>
  </si>
  <si>
    <t>TOPAMAX 25 MG</t>
  </si>
  <si>
    <t>POR TBL FLM 28-BLI</t>
  </si>
  <si>
    <t>TOPAMAX 50 MG</t>
  </si>
  <si>
    <t>TRITACE 1,25 MG</t>
  </si>
  <si>
    <t>POR TBL NOB 20X1.25MG</t>
  </si>
  <si>
    <t>TUSSIN</t>
  </si>
  <si>
    <t>POR GTT SOL 1X25ML</t>
  </si>
  <si>
    <t>VENTOLIBER 7,5MG/5ML + 0,005MG/5ML XAROPE INFANTIL</t>
  </si>
  <si>
    <t>7,5MG/5ML+0,005MG/5ML SIR 1X200ML</t>
  </si>
  <si>
    <t>VENTOLIN INHALER N</t>
  </si>
  <si>
    <t>INHSUSPSS200X100RG</t>
  </si>
  <si>
    <t>VENTOLIN ROZTOK K INHALACI</t>
  </si>
  <si>
    <t>INH SOL1X20ML/120MG</t>
  </si>
  <si>
    <t>VIDISIC</t>
  </si>
  <si>
    <t>GEL OPH 3X10GM</t>
  </si>
  <si>
    <t>VIGANTOL</t>
  </si>
  <si>
    <t>POR GTT SOL 1x10ML</t>
  </si>
  <si>
    <t>VitA-POS oční mast 5g</t>
  </si>
  <si>
    <t>léky - enter. a parent. výživa (výroba LEK-OPSL)</t>
  </si>
  <si>
    <t xml:space="preserve">IR  PARENT.VÝŽIVA </t>
  </si>
  <si>
    <t>vak 500 ml</t>
  </si>
  <si>
    <t>léky - enterální výživa (LEK)</t>
  </si>
  <si>
    <t>Hami 12+ 2x600g výhodný balíček</t>
  </si>
  <si>
    <t>2x600g</t>
  </si>
  <si>
    <t>Hami 6+ 800g</t>
  </si>
  <si>
    <t>INFASOURCE</t>
  </si>
  <si>
    <t>POR SOL 32X90ML</t>
  </si>
  <si>
    <t>NEOCATE INFANT</t>
  </si>
  <si>
    <t>POR PLV SOL 1X400GM</t>
  </si>
  <si>
    <t>NESTLÉ Nemléčná krupička rýžová 180g</t>
  </si>
  <si>
    <t>Nutrilon 1 800g</t>
  </si>
  <si>
    <t>Nutrilon 1 A.R. ProExpert 400g</t>
  </si>
  <si>
    <t>NUTRILON 1 ALLERGY CARE</t>
  </si>
  <si>
    <t>POR SOL 1X450GM</t>
  </si>
  <si>
    <t>NUTRILON 1 ALLERGY DIGESTIVE CARE</t>
  </si>
  <si>
    <t>Nutrilon 1 Anti-Colics ProExpert 400g</t>
  </si>
  <si>
    <t>Nutrilon 1 Comfort ProExpert 400g</t>
  </si>
  <si>
    <t>NUTRILON 1 LACTOSE FREE</t>
  </si>
  <si>
    <t>NUTRILON 1 NENATAL</t>
  </si>
  <si>
    <t>POR SOL 1X400GM</t>
  </si>
  <si>
    <t>Nutrilon 2 800g</t>
  </si>
  <si>
    <t>Nutrilon 2 A.R. ProExpert 800g</t>
  </si>
  <si>
    <t>NUTRILON 2 ALLERGY CARE</t>
  </si>
  <si>
    <t>Nutrilon 2 Omneo Comfort ProExpert 400g</t>
  </si>
  <si>
    <t>Nutrilon 3 800g</t>
  </si>
  <si>
    <t>Nutrilon 3 Výhodné balení 3x600g</t>
  </si>
  <si>
    <t>Nutrilon 4 Výhodné balení 3x600g</t>
  </si>
  <si>
    <t>Nutrilon Nutriton ProExpert 135g</t>
  </si>
  <si>
    <t>NUTRINI</t>
  </si>
  <si>
    <t>POR SOL 1X500ML-VA</t>
  </si>
  <si>
    <t>PEPTAMEN JUNIOR</t>
  </si>
  <si>
    <t>POR SOL 1X500ML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</si>
  <si>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</si>
  <si>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</si>
  <si>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</si>
  <si>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</si>
  <si>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</si>
  <si>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</t>
  </si>
  <si>
    <t>TBL OBD 21X625MG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</si>
  <si>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</si>
  <si>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</si>
  <si>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</si>
  <si>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</si>
  <si>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</si>
  <si>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</si>
  <si>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AMOKSIKLAV 600 MG</t>
  </si>
  <si>
    <t>INJ PLV SOL 5X600MG</t>
  </si>
  <si>
    <t>ARCHIFAR 500 MG</t>
  </si>
  <si>
    <t>INJ+INF PLV SOL 10X500MG</t>
  </si>
  <si>
    <t>AXETINE 750MG</t>
  </si>
  <si>
    <t>INJ SIC 10X750MG</t>
  </si>
  <si>
    <t>BISEPTOL 480</t>
  </si>
  <si>
    <t>INJ 10X5ML</t>
  </si>
  <si>
    <t>CEFTAZIDIM KABI 1 GM</t>
  </si>
  <si>
    <t>INJ PLV SOL 10X1GM</t>
  </si>
  <si>
    <t>CEFTRIAXON KABI 2 G</t>
  </si>
  <si>
    <t>INF PLV SOL 10X2GM</t>
  </si>
  <si>
    <t>CEFZIL O.S. 250 MG</t>
  </si>
  <si>
    <t>POR PLV SUS 1X60ML/3GM</t>
  </si>
  <si>
    <t>Clindamycin Kabi inj.sol.10x2ml/300mg</t>
  </si>
  <si>
    <t>COLOMYCIN INJEKCE 1 000 000 MJ</t>
  </si>
  <si>
    <t>1000000IU INJ PLV SOL/SOL NEB 10X1MIU</t>
  </si>
  <si>
    <t>GENTAMICIN LEK 80 MG/2 ML</t>
  </si>
  <si>
    <t>INJ SOL 10X2ML/80MG</t>
  </si>
  <si>
    <t>KLACID</t>
  </si>
  <si>
    <t>125MG/5ML POR GRA SUS 100ML</t>
  </si>
  <si>
    <t>KLACID 125 MG/5 ML</t>
  </si>
  <si>
    <t>POR GRA SUS 1X60ML</t>
  </si>
  <si>
    <t>KLACID 250</t>
  </si>
  <si>
    <t>TBL FLM 14X250MG</t>
  </si>
  <si>
    <t>KLACID 250 MG/5 ML</t>
  </si>
  <si>
    <t>KLACID I.V.</t>
  </si>
  <si>
    <t>INF PLV SOL 1X500MG</t>
  </si>
  <si>
    <t>OSPAMOX 250MG/5ML</t>
  </si>
  <si>
    <t>GRA SUS 1X60ML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</si>
  <si>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</si>
  <si>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</si>
  <si>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</si>
  <si>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</si>
  <si>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</si>
  <si>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</si>
  <si>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SUMAMED SIRUP</t>
  </si>
  <si>
    <t>POR PLV SUS 1X20ML</t>
  </si>
  <si>
    <t>TOBREX</t>
  </si>
  <si>
    <t>GTT OPH 5ML 3MG/1ML</t>
  </si>
  <si>
    <t>3MG/G OPH UNG 3,5G</t>
  </si>
  <si>
    <t>TOBREX LA</t>
  </si>
  <si>
    <t>3MG/ML OPH GTT SOL 1X5ML</t>
  </si>
  <si>
    <t>VANCOMYCIN MYLAN 500 MG</t>
  </si>
  <si>
    <t>XORIMAX 250 MG POTAH.TABLETY</t>
  </si>
  <si>
    <t>PORTBLFLM10X250MG</t>
  </si>
  <si>
    <t>ZINNAT 125 MG</t>
  </si>
  <si>
    <t>GRA SUS 1X50ML</t>
  </si>
  <si>
    <t>léky - antimykotika (LEK)</t>
  </si>
  <si>
    <t>EXODERIL</t>
  </si>
  <si>
    <t>CRM 1X15GM</t>
  </si>
  <si>
    <t>PROKANAZOL</t>
  </si>
  <si>
    <t>POR CPS DUR14X100MG</t>
  </si>
  <si>
    <t>0.9% W/V SODIUM CHLORIDE I.V.</t>
  </si>
  <si>
    <t>INJ 20X10ML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</si>
  <si>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</si>
  <si>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</si>
  <si>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</si>
  <si>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</si>
  <si>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</si>
  <si>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</si>
  <si>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POR TBL ENT 90X20MG</t>
  </si>
  <si>
    <t>AKTIFERRIN</t>
  </si>
  <si>
    <t>GTT 1X30ML</t>
  </si>
  <si>
    <t>ALMIRAL</t>
  </si>
  <si>
    <t>INJ 10X3ML/75MG</t>
  </si>
  <si>
    <t>INJ SOL 20X10ML-PLA</t>
  </si>
  <si>
    <t>ARDEANUTRISOL G 40</t>
  </si>
  <si>
    <t>400G/L INF SOL 20X80ML</t>
  </si>
  <si>
    <t>AULIN</t>
  </si>
  <si>
    <t>POR TBL NOB 30X100MG</t>
  </si>
  <si>
    <t>BETADINE - zelená</t>
  </si>
  <si>
    <t>LIQ 1X1000ML</t>
  </si>
  <si>
    <t>BETADINE (CHIRURG.) - hnědá</t>
  </si>
  <si>
    <t>LIQ 1X120ML</t>
  </si>
  <si>
    <t>Biopron9 tob.60+20</t>
  </si>
  <si>
    <t>POR TBL NOB 28X480MG</t>
  </si>
  <si>
    <t>BRAUNOVIDON MAST</t>
  </si>
  <si>
    <t>DRM UNG 1X250GM</t>
  </si>
  <si>
    <t>UNG 1X100GM-TUBA</t>
  </si>
  <si>
    <t>inj sol  10x0,4ml/40 mg</t>
  </si>
  <si>
    <t>CORDARONE</t>
  </si>
  <si>
    <t>INJ SOL 6X3ML/150MG</t>
  </si>
  <si>
    <t>CYTEAL</t>
  </si>
  <si>
    <t>LIQ 1X250ML</t>
  </si>
  <si>
    <t>DEXAMED</t>
  </si>
  <si>
    <t>INJ 10X2ML/8MG</t>
  </si>
  <si>
    <t>DEXDOR</t>
  </si>
  <si>
    <t>INF CNC SOL 5X2ML</t>
  </si>
  <si>
    <t>ENM 5X2.5ML/10MG</t>
  </si>
  <si>
    <t>TBL 20X10MG</t>
  </si>
  <si>
    <t>DICYNONE</t>
  </si>
  <si>
    <t>TBL 30x 500 mg</t>
  </si>
  <si>
    <t>DIPIDOLOR</t>
  </si>
  <si>
    <t>INJ 5X2ML 7.5MG/ML</t>
  </si>
  <si>
    <t>DORMICUM 15 MG</t>
  </si>
  <si>
    <t>TBL OBD 10X15MG</t>
  </si>
  <si>
    <t>DZ OCTENISEPT 1 l</t>
  </si>
  <si>
    <t>ECOLAV Výplach očí 100ml</t>
  </si>
  <si>
    <t>100 ml</t>
  </si>
  <si>
    <t>Espumisan cps.100x40mg-blistr</t>
  </si>
  <si>
    <t>0057585</t>
  </si>
  <si>
    <t>EUTHYROX 50</t>
  </si>
  <si>
    <t>TBL 100X50RG</t>
  </si>
  <si>
    <t>EXACYL</t>
  </si>
  <si>
    <t>INJ 5X5ML/500MG</t>
  </si>
  <si>
    <t>1MG/G GEL 1X30G</t>
  </si>
  <si>
    <t>FLORSALMIN</t>
  </si>
  <si>
    <t>CNC GGR 1X50ML</t>
  </si>
  <si>
    <t>10G POR PLV SOL SCC 20</t>
  </si>
  <si>
    <t>FRAXIPARINE</t>
  </si>
  <si>
    <t>INJ SOL 10X0.4ML</t>
  </si>
  <si>
    <t>GLUKÓZA 40 BRAUN</t>
  </si>
  <si>
    <t>INF 20X10ML-PLA.AMP</t>
  </si>
  <si>
    <t>HELICID 20 ZENTIVA</t>
  </si>
  <si>
    <t>POR CPS ETD 90X20MG</t>
  </si>
  <si>
    <t>HIRUDOID</t>
  </si>
  <si>
    <t>DRM CRM 1X40GM</t>
  </si>
  <si>
    <t>INF SOL 10X500MLPELAH</t>
  </si>
  <si>
    <t>400MG TBL FLM 24</t>
  </si>
  <si>
    <t>INFADOLAN</t>
  </si>
  <si>
    <t>1600IU/G+300IU/G UNG 30G II</t>
  </si>
  <si>
    <t>KL BENZINUM 150g</t>
  </si>
  <si>
    <t>KL ETHANOL.C.BENZINO 180G</t>
  </si>
  <si>
    <t>KL ETHANOLUM BENZ.DENAT. 500ml /400g/</t>
  </si>
  <si>
    <t>KL PRIPRAVEK</t>
  </si>
  <si>
    <t>KL SOL.MIDAZOLAMI 10mg/ml</t>
  </si>
  <si>
    <t>DORMICUM</t>
  </si>
  <si>
    <t>KL TBL MAGN.LACT 0,5G+B6 0,02G, 100TBL</t>
  </si>
  <si>
    <t>Klysma salinické 10x135ml</t>
  </si>
  <si>
    <t>LEXAURIN 1,5</t>
  </si>
  <si>
    <t>POR TBL NOB 30X1.5MG</t>
  </si>
  <si>
    <t>MCT-Oil por.oil.1x500 ml</t>
  </si>
  <si>
    <t>MESOCAIN</t>
  </si>
  <si>
    <t>INJ 10X10ML 1%</t>
  </si>
  <si>
    <t>MESOCAIN-výpadek do7/2019</t>
  </si>
  <si>
    <t>GEL 1X20GM</t>
  </si>
  <si>
    <t>MICTONETTEN</t>
  </si>
  <si>
    <t>DRG 100X5MG</t>
  </si>
  <si>
    <t>MIDAZOLAM ACCORD 5 MG/ML</t>
  </si>
  <si>
    <t>INJ+INF SOL 10X10ML</t>
  </si>
  <si>
    <t>MIDAZOLAM ACCORD 5 MG/ML - výpadek</t>
  </si>
  <si>
    <t>INJ+INF SOL 10X1MLX5MG/ML</t>
  </si>
  <si>
    <t>MUCOSOLVAN</t>
  </si>
  <si>
    <t>POR GTT SOL+INH SOL 60ML</t>
  </si>
  <si>
    <t>NALBUPHIN ORPHA</t>
  </si>
  <si>
    <t>INJ SOL 10X2ML</t>
  </si>
  <si>
    <t>NASIVIN 0,05%</t>
  </si>
  <si>
    <t>NEUROL 0.25</t>
  </si>
  <si>
    <t>TBL 30X0.25MG</t>
  </si>
  <si>
    <t>NEUROL 1.0</t>
  </si>
  <si>
    <t>TBL 30X1MG</t>
  </si>
  <si>
    <t>500MG TBL FLM 20</t>
  </si>
  <si>
    <t>NUROFEN PRO DĚTI</t>
  </si>
  <si>
    <t>20MG/ML POR SUS 200ML II</t>
  </si>
  <si>
    <t>NUROFEN PRO DĚTI 4% JAHODA (6-12 let)</t>
  </si>
  <si>
    <t>POR SUS 1X100ML</t>
  </si>
  <si>
    <t>NUROFEN PRO DĚTI JAHODA (od 3 měsíců)</t>
  </si>
  <si>
    <t>POR SUS 2000MG/100ML TRUB</t>
  </si>
  <si>
    <t>PARACETAMOL KABI 10MG/ML</t>
  </si>
  <si>
    <t>INF SOL 10X100ML/1000MG</t>
  </si>
  <si>
    <t>PARALEN SUS</t>
  </si>
  <si>
    <t>24MG/ML POR SUS 100ML</t>
  </si>
  <si>
    <t>PICOPREP PRÁŠEK PRO PŘÍPRAVU PERORÁLNÍHO ROZTOKU</t>
  </si>
  <si>
    <t>POR PLV SOL 2</t>
  </si>
  <si>
    <t>RINGERUV ROZTOK BRAUN</t>
  </si>
  <si>
    <t>INF 10X500ML(LDPE)</t>
  </si>
  <si>
    <t>SANDIMMUN NEORAL 100 MG/ML</t>
  </si>
  <si>
    <t>SOL 1X50ML/5GM</t>
  </si>
  <si>
    <t>INJ SIC 1X500MG+8ML</t>
  </si>
  <si>
    <t>SOLUVIT N PRO INFUS.</t>
  </si>
  <si>
    <t>INJ SIC 10</t>
  </si>
  <si>
    <t>Swiss LAKTOBACILY 5 cps.33</t>
  </si>
  <si>
    <t>TRALGIT GTT.</t>
  </si>
  <si>
    <t>POR GTT SOL 1X10ML</t>
  </si>
  <si>
    <t>VITALIPID N INFANT</t>
  </si>
  <si>
    <t>INF CNC SOL 10X10ML</t>
  </si>
  <si>
    <t>ZODAC</t>
  </si>
  <si>
    <t>POR TBL FLM 90X10MG</t>
  </si>
  <si>
    <t>ZODAC GTT</t>
  </si>
  <si>
    <t>GTT 1X20ML/0.2GM</t>
  </si>
  <si>
    <t>CUBITAN S PŘÍCHUTÍ ČOKOLÁDOVOU</t>
  </si>
  <si>
    <t>POR SOL 4X200ML</t>
  </si>
  <si>
    <t>CUBITAN S PŘÍCHUTÍ VANILKOVOU</t>
  </si>
  <si>
    <t>INFATRINI</t>
  </si>
  <si>
    <t>POR SOL 24X125ML</t>
  </si>
  <si>
    <t>NUTRIDRINK JUICE STYLE S PŘÍCHUTÍ JABLEČNOU</t>
  </si>
  <si>
    <t>NUTRIDRINK JUICE STYLE S PŘÍCHUTÍ JAHODOVOU</t>
  </si>
  <si>
    <t>NUTRIDRINK S PŘÍCHUTÍ ČOKOLÁDOVOU</t>
  </si>
  <si>
    <t>NUTRIDRINK S PŘÍCHUTÍ VANILKOVOU</t>
  </si>
  <si>
    <t>léky - hemofilici ZUL (TO)</t>
  </si>
  <si>
    <t>IMMUNINE</t>
  </si>
  <si>
    <t>600IU INJ/INF PSO LQF 1+1X5ML</t>
  </si>
  <si>
    <t>TBL OBD 21X375MG</t>
  </si>
  <si>
    <t>AMPICILIN 1,0 BIOTIKA</t>
  </si>
  <si>
    <t>INJ PLV SOL 10X1000MG</t>
  </si>
  <si>
    <t>AXETINE 1,5GM</t>
  </si>
  <si>
    <t>INJ SIC 10X1.5GM</t>
  </si>
  <si>
    <t>AZEPO 1 G</t>
  </si>
  <si>
    <t>FRAMYKOIN</t>
  </si>
  <si>
    <t>UNG 1X10GM</t>
  </si>
  <si>
    <t>FUROLIN TABLETY</t>
  </si>
  <si>
    <t>GENTAMICIN B.BRAUN INF SOL 240MG</t>
  </si>
  <si>
    <t>3MG/ML 20X80ML</t>
  </si>
  <si>
    <t>IALUGEN PLUS</t>
  </si>
  <si>
    <t>CRM 1X60GM</t>
  </si>
  <si>
    <t>METRONIDAZOL 500MG BRAUN</t>
  </si>
  <si>
    <t>INJ 10X100ML(LDPE)</t>
  </si>
  <si>
    <t>OPHTHALMO-FRAMYKOIN</t>
  </si>
  <si>
    <t>OSPAMOX 1000 MG</t>
  </si>
  <si>
    <t>POR TBLFLM14X1000MG</t>
  </si>
  <si>
    <t>OSPAMOX 500 MG</t>
  </si>
  <si>
    <t>POR TBL FLM14X500MG</t>
  </si>
  <si>
    <t>OSPAMOX 750 MG</t>
  </si>
  <si>
    <t>POR TBL FLM14X750MG</t>
  </si>
  <si>
    <t>SEFOTAK 1 G</t>
  </si>
  <si>
    <t>INJ PLV SOL 1X1GM</t>
  </si>
  <si>
    <t>SUMETROLIM</t>
  </si>
  <si>
    <t>40MG/ML+8MG/ML SIR 100ML</t>
  </si>
  <si>
    <t>TBL 20X480MG</t>
  </si>
  <si>
    <t>UNASYN</t>
  </si>
  <si>
    <t>INJ PLV SOL 1X1.5GM</t>
  </si>
  <si>
    <t>TBL OBD 10X125MG</t>
  </si>
  <si>
    <t>FLUCONAZOL KABI 2 MG/ML</t>
  </si>
  <si>
    <t>INF SOL 10X100ML/200MG</t>
  </si>
  <si>
    <t>AGEN 5</t>
  </si>
  <si>
    <t>POR TBL NOB 90X5MG</t>
  </si>
  <si>
    <t>AKNEMYCIN 2000</t>
  </si>
  <si>
    <t>UNG 1X25GM</t>
  </si>
  <si>
    <t>ALGIFEN NEO</t>
  </si>
  <si>
    <t>POR GTT SOL 1X50ML</t>
  </si>
  <si>
    <t>AMBROSAN</t>
  </si>
  <si>
    <t>30MG TBL NOB 20 II</t>
  </si>
  <si>
    <t>ANALGIN</t>
  </si>
  <si>
    <t>INJ SOL 5X5ML</t>
  </si>
  <si>
    <t>APO-IBUPROFEN 400 MG</t>
  </si>
  <si>
    <t>POR TBL FLM 100X400MG</t>
  </si>
  <si>
    <t>ARDEANUTRISOL G 20</t>
  </si>
  <si>
    <t>200G/L INF SOL 20X80ML</t>
  </si>
  <si>
    <t>ARDEAOSMOSOL MA 15</t>
  </si>
  <si>
    <t>150G/L INF SOL 10X200ML</t>
  </si>
  <si>
    <t>ASACOL ENEMA 4 G</t>
  </si>
  <si>
    <t>RCT SUS 7X100ML/4GM</t>
  </si>
  <si>
    <t>TBL 15X100MG</t>
  </si>
  <si>
    <t>BEPANTHEN PLUS</t>
  </si>
  <si>
    <t>CRM 1X30GM</t>
  </si>
  <si>
    <t>BETAHISTIN ACTAVIS</t>
  </si>
  <si>
    <t>16MG TBL NOB 60</t>
  </si>
  <si>
    <t>B-Komplex forte Zentiva drg.20</t>
  </si>
  <si>
    <t>B-komplex Zentiva 30drg</t>
  </si>
  <si>
    <t>B-komplex Zentiva drg.100 Glass</t>
  </si>
  <si>
    <t xml:space="preserve">BUSCOPAN </t>
  </si>
  <si>
    <t>INJ 5X1ML/20MG</t>
  </si>
  <si>
    <t>BUSCOPAN</t>
  </si>
  <si>
    <t>10MG TBL OBD 20</t>
  </si>
  <si>
    <t>CALCII CARBONICI 0,5 TBL. MEDICAMENTA</t>
  </si>
  <si>
    <t>POR TBL NOB 100X0.5GM</t>
  </si>
  <si>
    <t>CALCIUM GLUCONICUM 10% B.BRAUN</t>
  </si>
  <si>
    <t>INJ SOL 20X10ML</t>
  </si>
  <si>
    <t>CELASKON</t>
  </si>
  <si>
    <t>100MG TBL NOB 40</t>
  </si>
  <si>
    <t>CLARINASE REPETABS</t>
  </si>
  <si>
    <t>POR TBL PRO 14 II</t>
  </si>
  <si>
    <t>INJ SOL 10X0.6ML/6KU</t>
  </si>
  <si>
    <t>CYMEVENE</t>
  </si>
  <si>
    <t>INF SIC 1X500MG</t>
  </si>
  <si>
    <t>DEGAN</t>
  </si>
  <si>
    <t>TBL 40X10MG</t>
  </si>
  <si>
    <t>DEPAKINE CHRONO 300</t>
  </si>
  <si>
    <t>TBL RET 100X300MG</t>
  </si>
  <si>
    <t>DERMOVATE</t>
  </si>
  <si>
    <t>CRM 1X25GM 0.05%</t>
  </si>
  <si>
    <t>DILURAN</t>
  </si>
  <si>
    <t>TBL 20X250MG</t>
  </si>
  <si>
    <t>INJ 10X2ML</t>
  </si>
  <si>
    <t>DORSIFLEX</t>
  </si>
  <si>
    <t>TBL 30X200MG</t>
  </si>
  <si>
    <t>Dubová kůra her.1x75g LEROS</t>
  </si>
  <si>
    <t>DUPHALAC</t>
  </si>
  <si>
    <t>667MG/ML POR SOL 1X200ML IV</t>
  </si>
  <si>
    <t>DZ TRIXO 500 ML</t>
  </si>
  <si>
    <t>ELOCOM</t>
  </si>
  <si>
    <t>DRM CRM 1X30GM 0.1%</t>
  </si>
  <si>
    <t>ENSURE PLUS ADVANCE JAHODOVÁ PŘÍCHUŤ</t>
  </si>
  <si>
    <t>POR SOL 4X220ML</t>
  </si>
  <si>
    <t>ENSURE PLUS PŘÍCHUŤ JAHODA</t>
  </si>
  <si>
    <t>POR SOL 1X220ML</t>
  </si>
  <si>
    <t>ENTOCORT KLYZMA</t>
  </si>
  <si>
    <t>2MG RCT TBL SUS 7+7XDÁV</t>
  </si>
  <si>
    <t>POR CPS DUR 60X300MG</t>
  </si>
  <si>
    <t>ERDOMED 300MG</t>
  </si>
  <si>
    <t>CPS 20X300MG</t>
  </si>
  <si>
    <t>EUTHYROX 137 MIKROGRAMŮ</t>
  </si>
  <si>
    <t>POR TBL NOB 100X137RG II</t>
  </si>
  <si>
    <t xml:space="preserve">FAKTU 100MG/2,5MG </t>
  </si>
  <si>
    <t>SUP 20</t>
  </si>
  <si>
    <t>FLIXOTIDE 125 INHALER N</t>
  </si>
  <si>
    <t>INH SUS PSS60X125RG</t>
  </si>
  <si>
    <t>FOKUSIN</t>
  </si>
  <si>
    <t>POR CPS RDR30X0.4MG</t>
  </si>
  <si>
    <t>FORTRANS</t>
  </si>
  <si>
    <t>PLV 1X4(SACKY)</t>
  </si>
  <si>
    <t>INJ SOL 10X0.6ML</t>
  </si>
  <si>
    <t>GUAJACURAN</t>
  </si>
  <si>
    <t>DRG 30X200MG-BLISTR</t>
  </si>
  <si>
    <t>GUAJACURAN « 5 % INJ</t>
  </si>
  <si>
    <t>POR CPS ETD 14X10MG</t>
  </si>
  <si>
    <t>HERPESIN 200</t>
  </si>
  <si>
    <t>POR TBL NOB 25X200MG</t>
  </si>
  <si>
    <t>HIRUDOID FORTE</t>
  </si>
  <si>
    <t>HYDROCORTISON VUAB 100 MG</t>
  </si>
  <si>
    <t>INJ PLV SOL 1X100MG</t>
  </si>
  <si>
    <t>Hypromeloza -P 10ml</t>
  </si>
  <si>
    <t>IBALGIN 600</t>
  </si>
  <si>
    <t>600MG TBL FLM 30</t>
  </si>
  <si>
    <t>IMURAN</t>
  </si>
  <si>
    <t>50MG TBL FLM 100</t>
  </si>
  <si>
    <t>25MG TBL FLM 100</t>
  </si>
  <si>
    <t>ISOLYTE BP - PLAST. LÁHEV</t>
  </si>
  <si>
    <t xml:space="preserve">INF SOL 10X1000ML KP </t>
  </si>
  <si>
    <t>ISOTRETINOIN BELUPO</t>
  </si>
  <si>
    <t>10MG CPS MOL 30(2X15)</t>
  </si>
  <si>
    <t>20MG CPS MOL 30(2X15)</t>
  </si>
  <si>
    <t>KL AQUA PURIF. BAG IN BOX 5 l</t>
  </si>
  <si>
    <t>KL GLUCOSUM 75g</t>
  </si>
  <si>
    <t>KL KAL.PERMANGANAS 5 G</t>
  </si>
  <si>
    <t>KL OLIVAE OLEUM 20G</t>
  </si>
  <si>
    <t>KL OLIVAE OLEUM 90G</t>
  </si>
  <si>
    <t>KL SOL.ACIDI BORICI 3% 500G</t>
  </si>
  <si>
    <t>FAGRON, KULICH</t>
  </si>
  <si>
    <t>KL UNG.ICHT.6G,CaCO3 30G,ZnO 18G,VAS.LEN. AA AD</t>
  </si>
  <si>
    <t>300G, 2% ichtamolu</t>
  </si>
  <si>
    <t>KL ZINCI OXIDI PASTA, 100G</t>
  </si>
  <si>
    <t>KREON 25 000</t>
  </si>
  <si>
    <t>25000U CPS ETD 50</t>
  </si>
  <si>
    <t>LANTUS 100 IU/ML</t>
  </si>
  <si>
    <t>INJ SOL 5X3ML - CA</t>
  </si>
  <si>
    <t>INJ 5X10ML 20%</t>
  </si>
  <si>
    <t>MAXITROL</t>
  </si>
  <si>
    <t>OPH GTT SUS 1X5ML</t>
  </si>
  <si>
    <t>OPH UNG 3,5G</t>
  </si>
  <si>
    <t>MIDAZOLAM ACCORD 1 MG/ML</t>
  </si>
  <si>
    <t>INJ+INF SOL 10X5MLX1MG/ML</t>
  </si>
  <si>
    <t>MOMMOX 0,05 MG/DÁVKU</t>
  </si>
  <si>
    <t>NAS SPR SUS 140X50RG</t>
  </si>
  <si>
    <t>NEUROL 0.5</t>
  </si>
  <si>
    <t>POR TBL NOB30X0.5MG</t>
  </si>
  <si>
    <t>NOVORAPID 100 U/ML</t>
  </si>
  <si>
    <t>INJ SOL 1X10ML</t>
  </si>
  <si>
    <t>NOVORAPID PENFILL 100 U/ML</t>
  </si>
  <si>
    <t>NOVORAPID PUMPCART 100 U/ML</t>
  </si>
  <si>
    <t>SDR+IVN INJ SOL 5X1.6ML</t>
  </si>
  <si>
    <t>ONDANSETRON ACCORD</t>
  </si>
  <si>
    <t>2MG/ML INJ+INF SOL 5X4ML</t>
  </si>
  <si>
    <t>SALOFALK 500</t>
  </si>
  <si>
    <t>TBLOBD ENT100X500MG</t>
  </si>
  <si>
    <t>SERETIDE 25/50 INHALER</t>
  </si>
  <si>
    <t>INH SUS PSS 120X25/50MCG+POČ</t>
  </si>
  <si>
    <t>SMECTA</t>
  </si>
  <si>
    <t>PLV POR 1X30SACKU</t>
  </si>
  <si>
    <t>INJ SIC 1X1GM+16ML</t>
  </si>
  <si>
    <t>SORBIFER DURULES</t>
  </si>
  <si>
    <t>POR TBL FLM 100X100MG</t>
  </si>
  <si>
    <t>STOPTUSSIN</t>
  </si>
  <si>
    <t>SYNTOSTIGMIN</t>
  </si>
  <si>
    <t>Šalvěj lékařská nať LEROS n.s.</t>
  </si>
  <si>
    <t>20 x1,5g</t>
  </si>
  <si>
    <t>THEOPLUS</t>
  </si>
  <si>
    <t>TBL RET 30X300MG</t>
  </si>
  <si>
    <t>THYROZOL 10</t>
  </si>
  <si>
    <t>TBL OBD 50X10MG</t>
  </si>
  <si>
    <t>TRESIBA</t>
  </si>
  <si>
    <t>100U/ML INJ SOL 5X3ML</t>
  </si>
  <si>
    <t>TRITACE 5</t>
  </si>
  <si>
    <t>TBL 30X5MG</t>
  </si>
  <si>
    <t>UNITROPIC 1%</t>
  </si>
  <si>
    <t>OPH GTT SOL 1X10ML</t>
  </si>
  <si>
    <t>URSOSAN</t>
  </si>
  <si>
    <t>CPS 50X250MG</t>
  </si>
  <si>
    <t>POR CPSDUR100X250MG</t>
  </si>
  <si>
    <t>VERMOX</t>
  </si>
  <si>
    <t>POR TBL NOB 6X100MG</t>
  </si>
  <si>
    <t>Vitamin A 30 000I.E. cps.100 Jenapharm</t>
  </si>
  <si>
    <t>MIMOŘÁDNÝ DOVOZ!!</t>
  </si>
  <si>
    <t>ZOLOFT 50MG</t>
  </si>
  <si>
    <t>TBL OBD 28X50MG</t>
  </si>
  <si>
    <t>léky - parenterální výživa (LEK)</t>
  </si>
  <si>
    <t>NUTRAMIN VLI</t>
  </si>
  <si>
    <t>INF 1X500ML</t>
  </si>
  <si>
    <t>OLIMEL N7E</t>
  </si>
  <si>
    <t>INF EML4X2000ML</t>
  </si>
  <si>
    <t>OLIMEL N7E-1000 ml</t>
  </si>
  <si>
    <t>INF 6x1000ML</t>
  </si>
  <si>
    <t>ENSURE PLUS ADVANCE RTH VANILKOVÁ PŘÍCHUŤ</t>
  </si>
  <si>
    <t>ENSURE PLUS ADVANCE VANILKA</t>
  </si>
  <si>
    <t>NUTRICOMP SOUP JEMNÉ KUŘECÍ KARI</t>
  </si>
  <si>
    <t>NUTRIDRINK COMPACT S PŘÍCHUTÍ KÁVY</t>
  </si>
  <si>
    <t>POR SOL 4X125ML</t>
  </si>
  <si>
    <t>NUTRIDRINK COMPACT S PŘÍCHUTÍ LESNÍHO OVOCE</t>
  </si>
  <si>
    <t>NUTRIDRINK CREME S PŘÍCHUTÍ ČOKOLÁDOVOU</t>
  </si>
  <si>
    <t>POR SOL 4X125GM</t>
  </si>
  <si>
    <t>NUTRIDRINK CREME S PŘÍCHUTÍ VANILKOVOU</t>
  </si>
  <si>
    <t>NUTRIDRINK PROTEIN S PŘÍCHUTÍ VANILKOVOU</t>
  </si>
  <si>
    <t>NUTRISON</t>
  </si>
  <si>
    <t>POR SOL 8X1000ML</t>
  </si>
  <si>
    <t>AMOKSIKLAV 1 G</t>
  </si>
  <si>
    <t>POR TBL FLM 21X1GM</t>
  </si>
  <si>
    <t>ARCHIFAR 1 G</t>
  </si>
  <si>
    <t>CEFTAZIDIM KABI 2 GM</t>
  </si>
  <si>
    <t>INJ+INF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</si>
  <si>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</si>
  <si>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</si>
  <si>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</si>
  <si>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</si>
  <si>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</si>
  <si>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</si>
  <si>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</si>
  <si>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</si>
  <si>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</si>
  <si>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DIFICLIR 200 MG</t>
  </si>
  <si>
    <t>POR TBL FLM 2X10X200MG</t>
  </si>
  <si>
    <t>DOXYHEXAL TABS</t>
  </si>
  <si>
    <t>TBL 10X100MG</t>
  </si>
  <si>
    <t>ENTIZOL</t>
  </si>
  <si>
    <t>FUCIDIN</t>
  </si>
  <si>
    <t>CRM 1X15GM 2%</t>
  </si>
  <si>
    <t>KLACID 500</t>
  </si>
  <si>
    <t>POR TBL FLM 14X500MG</t>
  </si>
  <si>
    <t>MAXIPIME 1GM</t>
  </si>
  <si>
    <t>INJ SIC 1X1GM</t>
  </si>
  <si>
    <t>OPHTHALMO-FRAMYKOIN COMPOSITUM</t>
  </si>
  <si>
    <t>VANCOMYCIN MYLAN 1000 MG</t>
  </si>
  <si>
    <t>INF PLV SOL 1X1GM</t>
  </si>
  <si>
    <t>BATRAFEN ROZTOK</t>
  </si>
  <si>
    <t>10MG/ML DRM SOL 20ML</t>
  </si>
  <si>
    <t>CANESTEN KRÉM</t>
  </si>
  <si>
    <t>CRM 1X20GM/200MG</t>
  </si>
  <si>
    <t>DIFLUCAN</t>
  </si>
  <si>
    <t>CPS 1X150MG</t>
  </si>
  <si>
    <t>DIFLUCAN 100 MG</t>
  </si>
  <si>
    <t>POR CPS DUR 28X100MG</t>
  </si>
  <si>
    <t>POR CPS DUR28X100MG</t>
  </si>
  <si>
    <t>léky - krev.deriváty ZUL (TO)</t>
  </si>
  <si>
    <t>FLEBOGAMMA DIF</t>
  </si>
  <si>
    <t>50MG/ML INF SOL 1X100ML</t>
  </si>
  <si>
    <t>50MG/ML INF SOL 1X200ML</t>
  </si>
  <si>
    <t>HAEMOCOMPLETTAN P</t>
  </si>
  <si>
    <t>20MG/ML INJ/INF PLV SOL 1X1000MG</t>
  </si>
  <si>
    <t>PRIVIGEN</t>
  </si>
  <si>
    <t>100MG/ML INF SOL 1X50ML</t>
  </si>
  <si>
    <t>ADVATE</t>
  </si>
  <si>
    <t>500IU INJ PSO LQF 1+1X2ML I</t>
  </si>
  <si>
    <t>WILATE 500</t>
  </si>
  <si>
    <t>500IU VWF/500IU FVIII INJ PSO LQF 1+1X5ML</t>
  </si>
  <si>
    <t>ABASAGLAR 100 JEDNOTEK/ML</t>
  </si>
  <si>
    <t>SDR INJ SOL 10X3ML</t>
  </si>
  <si>
    <t>AGEN 10</t>
  </si>
  <si>
    <t>POR TBL NOB 30X10MG</t>
  </si>
  <si>
    <t>POR TBL NOB 30X5MG</t>
  </si>
  <si>
    <t>ASCORUTIN (BLISTR)</t>
  </si>
  <si>
    <t>TBL OBD 50</t>
  </si>
  <si>
    <t>BEPANTHEN</t>
  </si>
  <si>
    <t>CRM 1X30GM 5%</t>
  </si>
  <si>
    <t>50MG/G+5MG/G CRM 100G</t>
  </si>
  <si>
    <t>250MG TBL NOB 100</t>
  </si>
  <si>
    <t>5MG/120MG TBL PRO 7 II</t>
  </si>
  <si>
    <t>DERMAZULEN</t>
  </si>
  <si>
    <t>UNG 1X30GM</t>
  </si>
  <si>
    <t>DEXMEDETOMIDINE EVER PHARMA</t>
  </si>
  <si>
    <t>100MCG/ML INF CNC SOL 5X2ML</t>
  </si>
  <si>
    <t>EMLA</t>
  </si>
  <si>
    <t>25MG/G+25MG/G CRM 1X30G</t>
  </si>
  <si>
    <t>EUTHYROX 75</t>
  </si>
  <si>
    <t>TBL 100X75RG</t>
  </si>
  <si>
    <t>EXCIPIAL U LIPOLOTIO</t>
  </si>
  <si>
    <t>DRM EML 1X200ML</t>
  </si>
  <si>
    <t>FASTUM GEL</t>
  </si>
  <si>
    <t>GEL 50GM</t>
  </si>
  <si>
    <t>1MG/G GEL 1X50G</t>
  </si>
  <si>
    <t>FLUDROCORTISON SQUIBB</t>
  </si>
  <si>
    <t>TBL 100X0.1MG</t>
  </si>
  <si>
    <t>FORTINI PRO DĚTI S VLÁKNINOU - NEUTRAL</t>
  </si>
  <si>
    <t>POR SOL 1X200ML</t>
  </si>
  <si>
    <t>INJ SOL 10X1ML</t>
  </si>
  <si>
    <t>GLUKÓZA 5 BRAUN</t>
  </si>
  <si>
    <t>INF SOL 20X100ML-PE</t>
  </si>
  <si>
    <t>POR CPS ETD 28X20MG</t>
  </si>
  <si>
    <t>DRM GEL 1X40GM</t>
  </si>
  <si>
    <t>HUMALOG 100 IU</t>
  </si>
  <si>
    <t>INJ SOL 5X3ML/300UT</t>
  </si>
  <si>
    <t>HYDROCORTISON M LECIVA</t>
  </si>
  <si>
    <t>UNG 10GM 1%</t>
  </si>
  <si>
    <t>IBALGIN</t>
  </si>
  <si>
    <t>50MG/G GEL 100G</t>
  </si>
  <si>
    <t>IBALGIN KRÉM 100G</t>
  </si>
  <si>
    <t>DRM CRM 1X100GM</t>
  </si>
  <si>
    <t>KALIUMCHLORID 7.45% BRAUN</t>
  </si>
  <si>
    <t>INF CNC SOL 20X100ML</t>
  </si>
  <si>
    <t>KINEDRYL</t>
  </si>
  <si>
    <t>TBL 10</t>
  </si>
  <si>
    <t>KL CPS NATR.CHLOR. 1,0g</t>
  </si>
  <si>
    <t>50cps</t>
  </si>
  <si>
    <t>KL ETHANOL.C.BENZINO 160G</t>
  </si>
  <si>
    <t>KL ONDREJOVA MAST, 50G</t>
  </si>
  <si>
    <t>KL ROZTOK</t>
  </si>
  <si>
    <t>KL SOL.COFFEINI 1% 50G</t>
  </si>
  <si>
    <t>KL UNG.FOXOVA 100G</t>
  </si>
  <si>
    <t>KL UNG.FOXOVA 500G</t>
  </si>
  <si>
    <t>KREON 10 000</t>
  </si>
  <si>
    <t>10000U CPS ETD 50</t>
  </si>
  <si>
    <t>10000U CPS ETD 20</t>
  </si>
  <si>
    <t>LAMICTAL 5MG</t>
  </si>
  <si>
    <t>TBL MND/SUS 60</t>
  </si>
  <si>
    <t>LETROX 150</t>
  </si>
  <si>
    <t>POR TBL NOB 100X150RG</t>
  </si>
  <si>
    <t>LEXAURIN 3</t>
  </si>
  <si>
    <t>3MG TBL NOB 30</t>
  </si>
  <si>
    <t>LOZAP 12.5 ZENTIVA</t>
  </si>
  <si>
    <t>PORTBLFLM 30X12.5MG</t>
  </si>
  <si>
    <t>LOZAP 50 ZENTIVA</t>
  </si>
  <si>
    <t>POR TBL FLM 30X50MG</t>
  </si>
  <si>
    <t>MAGNESII LACTICI 0,5 TBL. MEDICAMENTA</t>
  </si>
  <si>
    <t>TBL NOB 100X0,5GM</t>
  </si>
  <si>
    <t>MALTOFER</t>
  </si>
  <si>
    <t>POR GTT SOL 30ML</t>
  </si>
  <si>
    <t>METAMIZOL STADA 500 MG/ML PERORÁLNÍ KAPKY, ROZTOK</t>
  </si>
  <si>
    <t>POR GTT SOL 1X100ML/50000MG</t>
  </si>
  <si>
    <t>INJ+INF SOL 10X3MLX5MG/ML</t>
  </si>
  <si>
    <t>MIDAZOLAM B. BRAUN</t>
  </si>
  <si>
    <t>5MG/ML INJ+INF+RCT SOL 10X3ML(SKLO)</t>
  </si>
  <si>
    <t>MYDOCALM 150MG</t>
  </si>
  <si>
    <t>TBL OBD 30X150MG</t>
  </si>
  <si>
    <t>NAS SPR SOL 10ML-SK</t>
  </si>
  <si>
    <t>NASIVIN SENSITIVE 0,05%</t>
  </si>
  <si>
    <t>NAS SPR SOL 1X10ML/5MG</t>
  </si>
  <si>
    <t>NASOBEC</t>
  </si>
  <si>
    <t>SPR NAS 200X50RG</t>
  </si>
  <si>
    <t>NEODOLPASSE</t>
  </si>
  <si>
    <t>0,3MG/ML+0,12MG/ML INF SOL 10X250ML</t>
  </si>
  <si>
    <t>OFLOXACIN-POS 3 MG/ML OČNÍ KAPKY, ROZTOK</t>
  </si>
  <si>
    <t>OPH GTT SOL 1X5ML/15MG</t>
  </si>
  <si>
    <t>OFTIDOR 2% OČNÍ KAPKY, ROZTOK</t>
  </si>
  <si>
    <t>OPH GTT SOL 1X5MLX100MG</t>
  </si>
  <si>
    <t>ONDANSETRON B. BRAUN 2 MG/ML</t>
  </si>
  <si>
    <t>INJ SOL 20X4ML/8MG LDPE</t>
  </si>
  <si>
    <t>OTIPAX</t>
  </si>
  <si>
    <t>AUR GTT SOL 1X16GM</t>
  </si>
  <si>
    <t>PARALEN 125</t>
  </si>
  <si>
    <t>125MG TBL NOB 20</t>
  </si>
  <si>
    <t>PARALEN 500 SUP</t>
  </si>
  <si>
    <t>SUP 5X500MG</t>
  </si>
  <si>
    <t>PARALEN EXTRA PROTI BOLESTI</t>
  </si>
  <si>
    <t>500MG/65MG TBL FLM 24</t>
  </si>
  <si>
    <t>PARALEN PLUS</t>
  </si>
  <si>
    <t>TBL OBD 24</t>
  </si>
  <si>
    <t>PEROXID VODÍKU 3% COO</t>
  </si>
  <si>
    <t>DRM SOL 1X100ML 3%</t>
  </si>
  <si>
    <t>RINGERŮV ROZTOK VIAFLO</t>
  </si>
  <si>
    <t>INF SOL 20X500ML</t>
  </si>
  <si>
    <t>SANORIN</t>
  </si>
  <si>
    <t>1PM NAS SPR SOL 1X10ML</t>
  </si>
  <si>
    <t>LIQ 10ML 0.05%</t>
  </si>
  <si>
    <t>0,5PM NAS SPR SOL 1X10ML</t>
  </si>
  <si>
    <t>SANORIN 1 PM</t>
  </si>
  <si>
    <t>1MG/ML NAS GTT SOL 1X10ML</t>
  </si>
  <si>
    <t>SANORIN EMULSIO</t>
  </si>
  <si>
    <t>GTT NAS 10ML 0.1%</t>
  </si>
  <si>
    <t>SINUPRET</t>
  </si>
  <si>
    <t>Swiss NatureVia Laktobacily 5 cps.120</t>
  </si>
  <si>
    <t>TRALGIT 50 INJ</t>
  </si>
  <si>
    <t>INJ SOL 5X1ML/50MG</t>
  </si>
  <si>
    <t>POR GTT SOL 1X96ML</t>
  </si>
  <si>
    <t>TRAMAL KAPKY 100 MG/1 ML</t>
  </si>
  <si>
    <t>TRIAMCINOLON E LECIVA</t>
  </si>
  <si>
    <t>UNG 1X20GM</t>
  </si>
  <si>
    <t>TRIAMCINOLON LECIVA</t>
  </si>
  <si>
    <t>UNG 1X10GM 0.1%</t>
  </si>
  <si>
    <t>TRITACE 10</t>
  </si>
  <si>
    <t>Vincentka nosní sprej  25ml (30ml)</t>
  </si>
  <si>
    <t>ZINERYT</t>
  </si>
  <si>
    <t>LOT 1X30ML</t>
  </si>
  <si>
    <t>TBL OBD 60X10MG</t>
  </si>
  <si>
    <t>ZYRTEC</t>
  </si>
  <si>
    <t>POR GTT SOL 1X20ML</t>
  </si>
  <si>
    <t>INF EML 4X1500ML</t>
  </si>
  <si>
    <t>FORTINI PRO DĚTI S VLÁKNINOU - BANÁNOVÁ PŘÍCHUŤ</t>
  </si>
  <si>
    <t>FORTINI PRO DĚTI S VLÁKNINOU - ČOKOLÁDOVÁ PŘÍCHUŤ</t>
  </si>
  <si>
    <t>FORTINI PRO DĚTI S VLÁKNINOU - JAHODOVÁ PŘÍCHUŤ</t>
  </si>
  <si>
    <t>FORTINI PRO DĚTI S VLÁKNINOU - VANILKOVÁ PŘÍCHUŤ</t>
  </si>
  <si>
    <t>INFATRINI PEPTISORB</t>
  </si>
  <si>
    <t>POR SOL 24X200ML</t>
  </si>
  <si>
    <t>NUTRIDRINK BALÍČEK 5+1</t>
  </si>
  <si>
    <t>POR SOL 6X200ML</t>
  </si>
  <si>
    <t>NUTRIDRINK CREME S PŘÍCHUTÍ BANÁNOVOU</t>
  </si>
  <si>
    <t>NUTRIDRINK CREME S PŘÍCHUTÍ LES.OVOCE</t>
  </si>
  <si>
    <t>4x125ml</t>
  </si>
  <si>
    <t>NUTRIDRINK S PŘÍCHUTÍ JAHODOVOU</t>
  </si>
  <si>
    <t>AZITROMYCIN SANDOZ 250 MG</t>
  </si>
  <si>
    <t>POR TBL FLM 6X250MG</t>
  </si>
  <si>
    <t>DALACIN C 150 MG</t>
  </si>
  <si>
    <t>POR CPS DUR 16x150mg</t>
  </si>
  <si>
    <t>250MG/5ML POR GRA SUS 60ML</t>
  </si>
  <si>
    <t>250MG TBL FLM 10</t>
  </si>
  <si>
    <t>MACMIROR COMPLEX</t>
  </si>
  <si>
    <t>VAG UNG 1X30GM+APL</t>
  </si>
  <si>
    <t>XORIMAX 500 MG POTAH.TABLETY</t>
  </si>
  <si>
    <t>PORTBLFLM10X500MG</t>
  </si>
  <si>
    <t>IMAZOL PLUS</t>
  </si>
  <si>
    <t>10MG/G+2,5MG/G CRM 30G</t>
  </si>
  <si>
    <t>0.9% W/V SODIUM CHLORIDE I.V. REF.3500390</t>
  </si>
  <si>
    <t>INF 1X500ML(PE)</t>
  </si>
  <si>
    <t>ARANESP 80 MCG</t>
  </si>
  <si>
    <t>INJ SOL ISP 1X0,4ML II</t>
  </si>
  <si>
    <t>BACLOFEN MEDUNA INTRATHECAL - mimořádný dovoz</t>
  </si>
  <si>
    <t>2MG/ML INF SOL 5X5ML</t>
  </si>
  <si>
    <t>BETADINE</t>
  </si>
  <si>
    <t>CATAPRES 0,15MG INJ-MIMOŘÁDNÝ DOVOZ!!</t>
  </si>
  <si>
    <t>INJ 5X1ML/0.15MG</t>
  </si>
  <si>
    <t>INJ 50X2ML/10MG</t>
  </si>
  <si>
    <t>DESFERAL</t>
  </si>
  <si>
    <t>INJ PLV SOL10X500MG</t>
  </si>
  <si>
    <t>DEXA-RATIOPHARM inj. - MIMOŘÁDNÝ DOVOZ!!</t>
  </si>
  <si>
    <t>10x2ml/8mg</t>
  </si>
  <si>
    <t>DIPHERELINE S.R. 11,25 MG</t>
  </si>
  <si>
    <t>INJ PLQ SUS PRO 1+1X2ML AMP</t>
  </si>
  <si>
    <t>DIPHERELINE S.R. 3 MG- pro ostatní kliniky</t>
  </si>
  <si>
    <t>INJ PSULQF1X3MG+SOL</t>
  </si>
  <si>
    <t>DZ TRIXO LIND 100 ml</t>
  </si>
  <si>
    <t>ESTROFEM 1MG</t>
  </si>
  <si>
    <t>TBL OBD 28X1MG</t>
  </si>
  <si>
    <t>FORTECORTIN 4</t>
  </si>
  <si>
    <t>POR TBL NOB 20X4MG</t>
  </si>
  <si>
    <t>GAMMANORM</t>
  </si>
  <si>
    <t>165MG/ML INJ SOL 1X6ML</t>
  </si>
  <si>
    <t>GAMMANORM 165 MG/ML</t>
  </si>
  <si>
    <t>INJ SOL 1X20MLX165MG/ML</t>
  </si>
  <si>
    <t>IR Kanuma 1mg/kg v 100 ml FR - PE láhev</t>
  </si>
  <si>
    <t>ředění</t>
  </si>
  <si>
    <t>KANUMA 2MG/ML - ZDARMA!!</t>
  </si>
  <si>
    <t>INF CNC SOL 1X10ML</t>
  </si>
  <si>
    <t>KL ELIXÍR NA OPTIKU</t>
  </si>
  <si>
    <t>KL ETHER 200G</t>
  </si>
  <si>
    <t>KL CHLORAL.HYDRAS SOL. 200G</t>
  </si>
  <si>
    <t>KL SOL.METACHOLINI 2%</t>
  </si>
  <si>
    <t>KL SUPP.PREDNISON   100MG   20KS</t>
  </si>
  <si>
    <t>20KS</t>
  </si>
  <si>
    <t>KL SUPP.THEOPHYLLINI 0,05G  10KS</t>
  </si>
  <si>
    <t>KL SUPP.THEOPHYLLINI 0,05G  20KS</t>
  </si>
  <si>
    <t>LHRH FERRING INJ.</t>
  </si>
  <si>
    <t>INJ 1X1ML/0.1MG</t>
  </si>
  <si>
    <t>500MG SUP 5</t>
  </si>
  <si>
    <t>REMESTYP 1.0</t>
  </si>
  <si>
    <t>INJ 5X10ML/1MG</t>
  </si>
  <si>
    <t>SANDOSTATIN LAR 20 MG</t>
  </si>
  <si>
    <t>INJ PSU LQF 1X20MG</t>
  </si>
  <si>
    <t>SOLUPRICK SQ</t>
  </si>
  <si>
    <t>DRM SOL 1X2ML/10HEP</t>
  </si>
  <si>
    <t>TBL OBD 30X10MG</t>
  </si>
  <si>
    <t>MILUPA GA 2 PRIMA</t>
  </si>
  <si>
    <t>POR PLV 1X500GM</t>
  </si>
  <si>
    <t>MILUPA LEU 2 PRIMA</t>
  </si>
  <si>
    <t>léky - krev.deriváty ZUL (LEK)</t>
  </si>
  <si>
    <t>REFACTO AF 1000 IU</t>
  </si>
  <si>
    <t>INJ PLQ SOL ISP 1X1000IU+1X4ML</t>
  </si>
  <si>
    <t>REFACTO AF 2000 IU</t>
  </si>
  <si>
    <t>2000IU INJ PLQ SOL ISP 1+1X4ML+INF SET</t>
  </si>
  <si>
    <t>REFACTO AF 500 IU</t>
  </si>
  <si>
    <t>INJ PLQ SOL ISP 1X500IU+1X4ML+</t>
  </si>
  <si>
    <t>ATENATIV</t>
  </si>
  <si>
    <t>50IU/ML INF PSO LQF 1+1X10ML</t>
  </si>
  <si>
    <t>KIOVIG</t>
  </si>
  <si>
    <t>100MG/ML INF SOL 1X100ML</t>
  </si>
  <si>
    <t>100MG/ML INF SOL 1X25ML</t>
  </si>
  <si>
    <t>léky - botox (LEK)</t>
  </si>
  <si>
    <t>DYSPORT</t>
  </si>
  <si>
    <t>300SU INJ PLV SOL 1</t>
  </si>
  <si>
    <t>DYSPORT 300 SPEYWOOD JEDNOTEK</t>
  </si>
  <si>
    <t>INJ PLV SOL 1X300UT</t>
  </si>
  <si>
    <t>DYSPORT 500 SPEYWOOD JEDNOTEK</t>
  </si>
  <si>
    <t>INJ PLV SOL 1x500UT</t>
  </si>
  <si>
    <t>INJ PLV SOL 1X500UT</t>
  </si>
  <si>
    <t>250IU INJ PSO LQF 1+1X2ML I</t>
  </si>
  <si>
    <t>IMMUNATE STIM PLUS 500 IU FVIII/375 IU VWF</t>
  </si>
  <si>
    <t>500IU/375IU INJ PSO LQF 1+1X5ML</t>
  </si>
  <si>
    <t>NUWIQ</t>
  </si>
  <si>
    <t>250IU INJ PSO LQF 1+1X2,5ML ISP+SET</t>
  </si>
  <si>
    <t>léky - centra (LEK)</t>
  </si>
  <si>
    <t>KALYDECO 150 MG</t>
  </si>
  <si>
    <t>POR TBL FLM 56X150MG</t>
  </si>
  <si>
    <t>ADRENALIN BRADEX</t>
  </si>
  <si>
    <t>1MG/ML INJ SOL 10X1ML</t>
  </si>
  <si>
    <t>LIQ 1X30ML</t>
  </si>
  <si>
    <t>Carbo medicinalis PharmaSwiss tbl.20</t>
  </si>
  <si>
    <t>KL BALS.VISNEVSKI 100G</t>
  </si>
  <si>
    <t>KL SUPP.PREDNISON   100MG   30KS</t>
  </si>
  <si>
    <t>30KS</t>
  </si>
  <si>
    <t>PANADOL JUNIOR ČÍPKY</t>
  </si>
  <si>
    <t>RCT SUP 10X250MG</t>
  </si>
  <si>
    <t>Suppositoria Glyc.Sanova Classic 2g</t>
  </si>
  <si>
    <t>ADACEL</t>
  </si>
  <si>
    <t>INJ SUS ISP 1X0,5ML+2J</t>
  </si>
  <si>
    <t>Cervarix inj.0,5ml</t>
  </si>
  <si>
    <t>HEXACIMA</t>
  </si>
  <si>
    <t>IMS INJ SUS ISP 1X0.5ML+2J</t>
  </si>
  <si>
    <t>INFANRIX HEXA</t>
  </si>
  <si>
    <t>INJ PLV SUS 10X0.5ML LA+ST</t>
  </si>
  <si>
    <t>M-M-RVAXPRO</t>
  </si>
  <si>
    <t>INJ PLQ SUS ISP 1+1X(0,5ML+2J)ISPIII</t>
  </si>
  <si>
    <t>Prevenar 13 inj.sus.1x0.5 ml+SJ</t>
  </si>
  <si>
    <t>Synflorix inj.sus.1x0,5ml ps+j</t>
  </si>
  <si>
    <t>TBL OBD 10X10MG</t>
  </si>
  <si>
    <t>ACIDUM FOLICUM LECIVA</t>
  </si>
  <si>
    <t>DRG 30X10MG</t>
  </si>
  <si>
    <t>ALEXAN 1000MG/20ML</t>
  </si>
  <si>
    <t>INF CNC SOL 1X20ML</t>
  </si>
  <si>
    <t>ALEXAN 50 MG/ML</t>
  </si>
  <si>
    <t>INF CNC SOL 1X40ML/2000MG</t>
  </si>
  <si>
    <t>ALOPURINOL SANDOZ</t>
  </si>
  <si>
    <t>100MG TBL NOB 30</t>
  </si>
  <si>
    <t>100MG TBL NOB 100</t>
  </si>
  <si>
    <t>AMBROBENE</t>
  </si>
  <si>
    <t>TBL 20X30MG</t>
  </si>
  <si>
    <t>AMBROSAN 15 MG/5 ML SIRUP</t>
  </si>
  <si>
    <t>POR SIR 1X100ML/300MG</t>
  </si>
  <si>
    <t>ANOPYRIN</t>
  </si>
  <si>
    <t>100MG TBL NOB 60(6X10)</t>
  </si>
  <si>
    <t>POR TBL FLM 30X400MG</t>
  </si>
  <si>
    <t>AQUA PRO INJECTIONE ARDEAPHARMA</t>
  </si>
  <si>
    <t>INF 1X250ML</t>
  </si>
  <si>
    <t>ARDEAELYTOSOL F 1/2</t>
  </si>
  <si>
    <t xml:space="preserve">INF SOL 10X250ML 4,5MG/ML+25MG/ML </t>
  </si>
  <si>
    <t xml:space="preserve"> INF SOL 10X500ML 4,5MG/ML+25MG/ML</t>
  </si>
  <si>
    <t>100G/L INF SOL 20X80ML</t>
  </si>
  <si>
    <t>POR GRA SOL30SÁČKŮ</t>
  </si>
  <si>
    <t>B-komplex forte 100tbl. Zentiva</t>
  </si>
  <si>
    <t>UNG 1X20GM-TUBA</t>
  </si>
  <si>
    <t>0,5G TBL NOB 50</t>
  </si>
  <si>
    <t>CALCIUM FOLINATE SANDOZ</t>
  </si>
  <si>
    <t>10MG/ML INJ/INF SOL 1X35ML</t>
  </si>
  <si>
    <t>CALCIUM FOLINATE SANDOZ 10MG/ML</t>
  </si>
  <si>
    <t>INJ/INF SOL 1X10ML</t>
  </si>
  <si>
    <t>CALCIUM CHLORATUM BIOTIKA</t>
  </si>
  <si>
    <t>250MG TBL NOB 30</t>
  </si>
  <si>
    <t>Celaskon long effect cps.60x500mg</t>
  </si>
  <si>
    <t>CETROTIDE 0,25 MG</t>
  </si>
  <si>
    <t>INJ PSO LQF 1X0.25MG</t>
  </si>
  <si>
    <t>CEZERA 5 MG</t>
  </si>
  <si>
    <t>POR TBL FLM 30X5MG</t>
  </si>
  <si>
    <t>POR TBL FLM 90X5MG</t>
  </si>
  <si>
    <t>INJ SOL 10X0.8ML/8KU</t>
  </si>
  <si>
    <t>CODEIN SLOVAKOFARMA 30MG</t>
  </si>
  <si>
    <t>TBL 10X30MG-BLISTR</t>
  </si>
  <si>
    <t>CYTARABINE ACCORD 100 MG/ML INJEKČNÍ/INFUZNÍ ROZTO</t>
  </si>
  <si>
    <t>SDR+IVN INJ+INF SOL 1X20ML</t>
  </si>
  <si>
    <t>Cyto-chlorid sodný 0,9% 1x 10ml</t>
  </si>
  <si>
    <t>DAUNOBLASTIN INJ</t>
  </si>
  <si>
    <t>INJ SICC 1X20MG+SOLV</t>
  </si>
  <si>
    <t>Dociton tbl.100x10mg-MIMOŘÁDNÝ DOVOZ!!</t>
  </si>
  <si>
    <t>Dociton tbl.100x40mg - MIMOŘÁDNÝ DOVOZ!!</t>
  </si>
  <si>
    <t>TBL 100X40MG</t>
  </si>
  <si>
    <t>DOLGIT</t>
  </si>
  <si>
    <t>CRM 1X100GM/5GM</t>
  </si>
  <si>
    <t>DOLGIT GEL</t>
  </si>
  <si>
    <t>DRM GEL 1X150GM</t>
  </si>
  <si>
    <t>GEL 1X50GM</t>
  </si>
  <si>
    <t>DOLGIT KRÉM</t>
  </si>
  <si>
    <t>DRM CRM 1X150GM</t>
  </si>
  <si>
    <t>DOXORUBICIN PHARMAGEN</t>
  </si>
  <si>
    <t>2MG/ML INF CNC SOL 1X25ML</t>
  </si>
  <si>
    <t>2MG/ML INF CNC SOL 1X5ML</t>
  </si>
  <si>
    <t>667MG/ML POR SOL 1X500ML IV</t>
  </si>
  <si>
    <t>ELDISINE</t>
  </si>
  <si>
    <t>INJ SIC 1X5MG</t>
  </si>
  <si>
    <t>ENAP 2.5MG</t>
  </si>
  <si>
    <t>TBL 30X2.5MG</t>
  </si>
  <si>
    <t>ENAP 5MG</t>
  </si>
  <si>
    <t>TBL 100X5MG</t>
  </si>
  <si>
    <t>ENDOXAN 1 G</t>
  </si>
  <si>
    <t>ENDOXAN 200 MG</t>
  </si>
  <si>
    <t>INJ PLV SOL10X200MG</t>
  </si>
  <si>
    <t>ENDOXAN 500 MG</t>
  </si>
  <si>
    <t>INJ PLV SOL 1X500MG</t>
  </si>
  <si>
    <t xml:space="preserve">Essentiale Forte N </t>
  </si>
  <si>
    <t>por.cps.dur.100</t>
  </si>
  <si>
    <t>ETOPOSID EBEWE</t>
  </si>
  <si>
    <t>INF 1X5ML/100MG</t>
  </si>
  <si>
    <t>INF SOL 1X10ML/200MG</t>
  </si>
  <si>
    <t>INF 1X20ML/400MG</t>
  </si>
  <si>
    <t>POR TBLFLM20X500MG</t>
  </si>
  <si>
    <t>EXCIPIAL MAST S MANDLOV.OLEJEM</t>
  </si>
  <si>
    <t>DRM UNG 1X100GM</t>
  </si>
  <si>
    <t>EXCIPIAL MASTNÝ KRÉM</t>
  </si>
  <si>
    <t>FERINJECT</t>
  </si>
  <si>
    <t>FERRLECIT</t>
  </si>
  <si>
    <t>INJ SOL 6X5ML/62.5MG</t>
  </si>
  <si>
    <t>FLOXAL</t>
  </si>
  <si>
    <t>GTT OPH 1X5ML</t>
  </si>
  <si>
    <t>FURORESE 40</t>
  </si>
  <si>
    <t>TBL 50X40MG</t>
  </si>
  <si>
    <t>FUROSEMID ACCORD</t>
  </si>
  <si>
    <t>10MG/ML INJ/INF SOL 10X2ML</t>
  </si>
  <si>
    <t>GLUCOSE 5 BRAUN (PLASCO LAHV.), REF. 3600010</t>
  </si>
  <si>
    <t>INF 1X500ML 5%</t>
  </si>
  <si>
    <t>GLUKÓZA 5 BRAUN, REF.450074</t>
  </si>
  <si>
    <t>INF SOL 1X100ML-PE</t>
  </si>
  <si>
    <t>GRANISETRON KABI 1 MG/ML</t>
  </si>
  <si>
    <t>INJ+INF CNC SOL 5X3ML/3MG</t>
  </si>
  <si>
    <t>HALOPERIDOL</t>
  </si>
  <si>
    <t>GTT 1X10ML/20MG</t>
  </si>
  <si>
    <t>HERPESIN 400</t>
  </si>
  <si>
    <t>POR TBL NOB 25X400MG</t>
  </si>
  <si>
    <t>HOLOXAN 1G</t>
  </si>
  <si>
    <t>1G INF PLV SOL 5X1</t>
  </si>
  <si>
    <t>HOLOXAN 2G</t>
  </si>
  <si>
    <t>2G INF PLV SOL 5X1</t>
  </si>
  <si>
    <t>INJ SOL 100X10ML II</t>
  </si>
  <si>
    <t>CHLORID SODNÝ 0.9% BRAUN, REF. 395120</t>
  </si>
  <si>
    <t>INFSOL1X100ML-PELAH</t>
  </si>
  <si>
    <t>CHLORID SODNY 0.9% BRAUN, REF.3500381</t>
  </si>
  <si>
    <t>INFSOL1X250ML-PELAH</t>
  </si>
  <si>
    <t>IR OG. COLL.HOMAT.HYDROBROM.1%10G</t>
  </si>
  <si>
    <t>COLL</t>
  </si>
  <si>
    <t>INF CNC SOL 10X5ML II</t>
  </si>
  <si>
    <t>KL ETHANOL.C.BENZINO 75G</t>
  </si>
  <si>
    <t>KL SOL.PROPRANOLOLI 4MG/1ML</t>
  </si>
  <si>
    <t>100ml</t>
  </si>
  <si>
    <t>KL UNG.LENIENS, 200G</t>
  </si>
  <si>
    <t>KL UNGUENTUM</t>
  </si>
  <si>
    <t>LANVIS</t>
  </si>
  <si>
    <t>POR TBL NOB 25X40MG</t>
  </si>
  <si>
    <t>POR TBL NOB 28X1.5MG</t>
  </si>
  <si>
    <t>3MG TBL NOB 28</t>
  </si>
  <si>
    <t>LUMINAL</t>
  </si>
  <si>
    <t>INJ 5X1ML/219MG</t>
  </si>
  <si>
    <t>MABRON</t>
  </si>
  <si>
    <t>INJ SOL 5X2ML</t>
  </si>
  <si>
    <t>MAGNETRANS 375mg 20 tyčinek granulátu</t>
  </si>
  <si>
    <t>MAGNETRANS 375mg 50 tyčinek granulátu</t>
  </si>
  <si>
    <t>METAMIZOL STADA</t>
  </si>
  <si>
    <t>500MG TBL NOB 20</t>
  </si>
  <si>
    <t>METHOTREXAT ACCORD</t>
  </si>
  <si>
    <t>25MG/ML INJ SOL 1X2ML</t>
  </si>
  <si>
    <t>METHOTREXAT EBEWE</t>
  </si>
  <si>
    <t>INF 1X50ML/5GM</t>
  </si>
  <si>
    <t>METHOTREXAT GRY 50mg/2ml</t>
  </si>
  <si>
    <t>INJ SOL 1x2ml/ 50mg</t>
  </si>
  <si>
    <t>MILGAMMA</t>
  </si>
  <si>
    <t>POR TBL OBD 20</t>
  </si>
  <si>
    <t>POR TBL OBD 50</t>
  </si>
  <si>
    <t>NO-SPA</t>
  </si>
  <si>
    <t>POR TBL NOB 24X40MG</t>
  </si>
  <si>
    <t>NUROFEN PRO DĚTI 4% POMERANČ</t>
  </si>
  <si>
    <t>ONCASPAR</t>
  </si>
  <si>
    <t>INJ SOL 1X5ML</t>
  </si>
  <si>
    <t>PAMIDRONATE MEDAC 3 MG/ML</t>
  </si>
  <si>
    <t>PLAQUENIL</t>
  </si>
  <si>
    <t>TBL OBD 60X200MG</t>
  </si>
  <si>
    <t>PRIMENE 10%</t>
  </si>
  <si>
    <t>PROTHIADEN</t>
  </si>
  <si>
    <t>DRG 30X25MG</t>
  </si>
  <si>
    <t>PURINOL 100 MG</t>
  </si>
  <si>
    <t>POR TBL NOB 50X100MG</t>
  </si>
  <si>
    <t>PYRIDOXIN LECIVA</t>
  </si>
  <si>
    <t>INJ 5X1ML 50MG</t>
  </si>
  <si>
    <t>RIVOTRIL 0.5 MG</t>
  </si>
  <si>
    <t>TBL 50X0.5MG</t>
  </si>
  <si>
    <t>RIVOTRIL 2.5MG/ML</t>
  </si>
  <si>
    <t>PLV POR 1X10SACKU</t>
  </si>
  <si>
    <t>INJ SIC 1X125MG+2ML</t>
  </si>
  <si>
    <t>INJ SIC 1X250MG+4ML</t>
  </si>
  <si>
    <t>Swiss NatureVia Laktobacílky baby cps.30</t>
  </si>
  <si>
    <t>TANTUM VERDE SPRAY</t>
  </si>
  <si>
    <t>ORM SPR 30ML 0.15%</t>
  </si>
  <si>
    <t>TIAPRIDAL</t>
  </si>
  <si>
    <t>POR GTT SOL 1X30ML</t>
  </si>
  <si>
    <t>TRITACE 5 MG</t>
  </si>
  <si>
    <t>POR TBL NOB 100X5MG</t>
  </si>
  <si>
    <t>UROMITEXAN 400MG</t>
  </si>
  <si>
    <t>INJ 15X4ML/400MG</t>
  </si>
  <si>
    <t>URSOFALK SUSPENZE</t>
  </si>
  <si>
    <t>POR SUS 1X250ML</t>
  </si>
  <si>
    <t>GEL OPH 1X10GM</t>
  </si>
  <si>
    <t>VINCRISTINE-TEVA</t>
  </si>
  <si>
    <t>INJ 1X2ML/2MG</t>
  </si>
  <si>
    <t>INJ 1X1ML/1MG</t>
  </si>
  <si>
    <t>VITAMIN B12 LECIVA 300RG</t>
  </si>
  <si>
    <t>INJ 5X1ML/300RG</t>
  </si>
  <si>
    <t>WARFARIN</t>
  </si>
  <si>
    <t>TBL 100X3MG</t>
  </si>
  <si>
    <t>WARFARIN PMCS 2 MG</t>
  </si>
  <si>
    <t>POR TBL NOB 100X2MG</t>
  </si>
  <si>
    <t>XYZAL</t>
  </si>
  <si>
    <t>POR TBL FLM 28X5MG</t>
  </si>
  <si>
    <t>ZENARO 5 MG</t>
  </si>
  <si>
    <t>POR TBL FLM 90 IVX5MG</t>
  </si>
  <si>
    <t>AMINOPLASMAL B.BRAUN 10%</t>
  </si>
  <si>
    <t>AMINOPLASMAL B.BRAUN 5% E</t>
  </si>
  <si>
    <t>INTRALIPID 20 %</t>
  </si>
  <si>
    <t>INF 10X100ML-VAK</t>
  </si>
  <si>
    <t>INF SOL 20X100ML</t>
  </si>
  <si>
    <t>SMOFLIPID</t>
  </si>
  <si>
    <t>INF EML 10X100ML</t>
  </si>
  <si>
    <t>L-KARNITIN</t>
  </si>
  <si>
    <t>POR PLV SOL 50X1G</t>
  </si>
  <si>
    <t>100MG/ML INF SOL 1X10ML</t>
  </si>
  <si>
    <t>100MG/ML INF SOL 1X200ML</t>
  </si>
  <si>
    <t>FACTOR VII BAXALTA</t>
  </si>
  <si>
    <t>600IU INJ PSO LQF 1+1X10ML</t>
  </si>
  <si>
    <t>OCTAGAM</t>
  </si>
  <si>
    <t>WILATE 1000</t>
  </si>
  <si>
    <t>1000IU VWF/1000IU FVIII INJ PSO LQF 1+1X10ML</t>
  </si>
  <si>
    <t>léky - trombolýza (LEK)</t>
  </si>
  <si>
    <t>ACTILYSE 20MG</t>
  </si>
  <si>
    <t>INJ SIC 1X20MG+20ML</t>
  </si>
  <si>
    <t>AUGMENTIN DUO</t>
  </si>
  <si>
    <t>80MG/ML+11,4MG/ML POR PLV SUS 70ML+STŘ</t>
  </si>
  <si>
    <t>BACTROBAN</t>
  </si>
  <si>
    <t>DRM UNG 1X15GM</t>
  </si>
  <si>
    <t>BELOGENT KRÉM</t>
  </si>
  <si>
    <t>POR TBL NOB 20X100MG</t>
  </si>
  <si>
    <t>FUCIDIN H</t>
  </si>
  <si>
    <t>DRM CRM 1X15GM</t>
  </si>
  <si>
    <t>OSPEN 400MG</t>
  </si>
  <si>
    <t>ABELCET</t>
  </si>
  <si>
    <t>INF CNC DIS 10X20ML/100MG</t>
  </si>
  <si>
    <t>NOXAFIL 100 MG</t>
  </si>
  <si>
    <t>POR TBL ENT 24X100MG</t>
  </si>
  <si>
    <t>léky - dle §16 (LEK)</t>
  </si>
  <si>
    <t>ERWINASE 10000 INJ</t>
  </si>
  <si>
    <t>PLV INJ 5X10000IU</t>
  </si>
  <si>
    <t>ADENOCOR</t>
  </si>
  <si>
    <t>INJ SOL 6X2ML/6MG</t>
  </si>
  <si>
    <t>ALMIRAL GEL</t>
  </si>
  <si>
    <t>GEL 1X250GM</t>
  </si>
  <si>
    <t>INJ 5X2ML/15MG</t>
  </si>
  <si>
    <t>AMIPED</t>
  </si>
  <si>
    <t>IVN INF SOL 12X250ML</t>
  </si>
  <si>
    <t>ANOPYRIN 100MG</t>
  </si>
  <si>
    <t>TBL 20X100MG</t>
  </si>
  <si>
    <t>APAURIN</t>
  </si>
  <si>
    <t>INJ 10X2ML/10MG</t>
  </si>
  <si>
    <t>ARDEAELYTOSOL L-ARGININCHL.21%</t>
  </si>
  <si>
    <t>150G/L INF SOL 20X80ML</t>
  </si>
  <si>
    <t>ARDEAOSMOSOL MA 20</t>
  </si>
  <si>
    <t>200G/L INF SOL 10X200ML</t>
  </si>
  <si>
    <t>200G/L INF SOL 20X100ML</t>
  </si>
  <si>
    <t>ARDUAN</t>
  </si>
  <si>
    <t>INJ SIC 25X4MG+2ML</t>
  </si>
  <si>
    <t>ATROPIN BIOTIKA 1MG</t>
  </si>
  <si>
    <t>INJ 10X1ML/1MG</t>
  </si>
  <si>
    <t>BERODUAL N</t>
  </si>
  <si>
    <t>BETALOC ZOK</t>
  </si>
  <si>
    <t>50MG TBL PRO 30</t>
  </si>
  <si>
    <t>Brevimytal Hikma 1x500mg-MIMOŘÁDNÝ DOVOZ</t>
  </si>
  <si>
    <t>CALYPSOL</t>
  </si>
  <si>
    <t>INJ 5X10ML/500MG</t>
  </si>
  <si>
    <t>Canesten Gyn 1 den</t>
  </si>
  <si>
    <t>vag.tbl.1x500mg</t>
  </si>
  <si>
    <t>CELASKON LONG EFFECT 500MG 30 CPS PRO</t>
  </si>
  <si>
    <t>CEREBROLYSIN</t>
  </si>
  <si>
    <t>INJ SOL 5X10ML</t>
  </si>
  <si>
    <t>CERNEVIT</t>
  </si>
  <si>
    <t>INJ PLV SOL10X750MG</t>
  </si>
  <si>
    <t>CONTROLOC 20 MG</t>
  </si>
  <si>
    <t>POR TBL ENT 100X20MG</t>
  </si>
  <si>
    <t>CONTROLOC I.V.</t>
  </si>
  <si>
    <t>INJ PLV SOL 1X40MG</t>
  </si>
  <si>
    <t>INJ PSO LQF 4X4ML/400MG</t>
  </si>
  <si>
    <t>DEPAKINE CHRONO 500MG(PULENE)</t>
  </si>
  <si>
    <t>TBL RET 30X500MG</t>
  </si>
  <si>
    <t>DETRALEX</t>
  </si>
  <si>
    <t>TBL OBD 30</t>
  </si>
  <si>
    <t>DILCEREN PRO INFUSIONE</t>
  </si>
  <si>
    <t>INF 1X50ML/10MG</t>
  </si>
  <si>
    <t>DIPEPTIVEN</t>
  </si>
  <si>
    <t>INF CNC SOL 1X100ML</t>
  </si>
  <si>
    <t>Dobutamin Admeda 250 inf.sol50ml</t>
  </si>
  <si>
    <t>DOLMINA 50</t>
  </si>
  <si>
    <t>TBL OBD 30X50MG</t>
  </si>
  <si>
    <t>DOLMINA INJ.</t>
  </si>
  <si>
    <t>INJ 5X3ML/75MG</t>
  </si>
  <si>
    <t>DUROGESIC 12 MCG/H</t>
  </si>
  <si>
    <t>DRM EMP TDR 5X2.1MG</t>
  </si>
  <si>
    <t>DZ TRIXO LIND 500ML</t>
  </si>
  <si>
    <t>DRM SOL 1X30ML 0.1%</t>
  </si>
  <si>
    <t>ENCEPHABOL</t>
  </si>
  <si>
    <t>SIR 200ML16.1MG/1ML</t>
  </si>
  <si>
    <t>ENTEROL</t>
  </si>
  <si>
    <t>POR CPS DUR10X250MG</t>
  </si>
  <si>
    <t>EPANUTIN PARENTERAL</t>
  </si>
  <si>
    <t>INJ SOL 5X5ML/250MG</t>
  </si>
  <si>
    <t>EPILAN D GEROT</t>
  </si>
  <si>
    <t>POR TBL NOB 100X100MG</t>
  </si>
  <si>
    <t>CPS 10X300MG</t>
  </si>
  <si>
    <t>ESPUMISAN</t>
  </si>
  <si>
    <t>PORCPSMOL50X40MG-BL</t>
  </si>
  <si>
    <t>FLECTOR EP GEL</t>
  </si>
  <si>
    <t>DRM GEL 1X100GM</t>
  </si>
  <si>
    <t>FLIXOTIDE 50 INHALER N</t>
  </si>
  <si>
    <t>INH SUS PSS120X50RG</t>
  </si>
  <si>
    <t>FLUTIFORM 125 MIKROGRAMŮ/5 MIKROGRAMŮ V JEDNÉ DÁVC</t>
  </si>
  <si>
    <t>INH SUS PSS 120 DÁV</t>
  </si>
  <si>
    <t>FRISIUM 10</t>
  </si>
  <si>
    <t>GASTROTUSS Baby sirup 200ml</t>
  </si>
  <si>
    <t>GERATAM 3 G</t>
  </si>
  <si>
    <t>INJ SOL 4X15ML/3GM</t>
  </si>
  <si>
    <t>GLUKÓZA 20 BRAUN</t>
  </si>
  <si>
    <t>HELICID 40 MG</t>
  </si>
  <si>
    <t>POR CPS ETD 7X4X40MG</t>
  </si>
  <si>
    <t>INJ SOL 100X20ML II</t>
  </si>
  <si>
    <t>400MG TBL FLM 36</t>
  </si>
  <si>
    <t>IBALGIN GEL 50G</t>
  </si>
  <si>
    <t>DRM GEL 1X50GM</t>
  </si>
  <si>
    <t>IMODIUM</t>
  </si>
  <si>
    <t>2MG CPS DUR 20</t>
  </si>
  <si>
    <t>IR  0.9%SOD.CHLOR.FOR IRR. 6X1000 ML</t>
  </si>
  <si>
    <t>Fres. Versylene</t>
  </si>
  <si>
    <t>IR SOL. NATRII BENZOICI 10%</t>
  </si>
  <si>
    <t>IR 100 ml Infuze</t>
  </si>
  <si>
    <t>INJ 5X1ML/10MG</t>
  </si>
  <si>
    <t>KL FOSFÁTOVÝ ROZTOK</t>
  </si>
  <si>
    <t>Na2HPO4, KH2PO4</t>
  </si>
  <si>
    <t>KL KAL.PERMANGANAS 2G</t>
  </si>
  <si>
    <t>KL SOL.ACIDI BORICI 3%,100G</t>
  </si>
  <si>
    <t>KL SOL.ARG.NITR.20% 10G</t>
  </si>
  <si>
    <t>KL SUPP.DIAZEPAMI 0,001G  30KS</t>
  </si>
  <si>
    <t>KL SUPP.DIAZEPAMI 0,002G  30KS</t>
  </si>
  <si>
    <t>KL SUPP.DIAZEPAMI 0,005G  20KS</t>
  </si>
  <si>
    <t>KL SUPP.DIAZEPAMI 0,005G  30KS</t>
  </si>
  <si>
    <t>KL SUPP.THEOPHYLLINI 0,0125G  30KS</t>
  </si>
  <si>
    <t>KL SUPP.THEOPHYLLINI 0,05G  50KS</t>
  </si>
  <si>
    <t>KL UNG.LENIENS, 50G</t>
  </si>
  <si>
    <t>Kulíšek sáčky 10x6,6g</t>
  </si>
  <si>
    <t>LEVOBUPIVACAINE KABI 5 MG/ML</t>
  </si>
  <si>
    <t>INJ+INF SOL 5X10ML</t>
  </si>
  <si>
    <t>MAGNE B6</t>
  </si>
  <si>
    <t>DRG 50</t>
  </si>
  <si>
    <t>TBL NOB 50X0,5GM</t>
  </si>
  <si>
    <t>MAGNOSOLV</t>
  </si>
  <si>
    <t>365MG POR GRA SOL SCC 30</t>
  </si>
  <si>
    <t>MILGAMMA N</t>
  </si>
  <si>
    <t>INJ 5X2ML</t>
  </si>
  <si>
    <t>MINIRIN MELT 60 MCG</t>
  </si>
  <si>
    <t>POR LYO 30X60RG</t>
  </si>
  <si>
    <t>MO Skládačka bílá bez potisku</t>
  </si>
  <si>
    <t>MOTILIUM</t>
  </si>
  <si>
    <t>Naloxon amp 10x1 ml/0,4mg-mimořádný dovoz</t>
  </si>
  <si>
    <t>10x1ml</t>
  </si>
  <si>
    <t>NEURONTIN 100MG</t>
  </si>
  <si>
    <t>CPS 100X100MG</t>
  </si>
  <si>
    <t>NOOTROPIL 20% ORAL SOLUTION</t>
  </si>
  <si>
    <t>POR SOL 1X125ML</t>
  </si>
  <si>
    <t>NORADRENALIN LECIVA</t>
  </si>
  <si>
    <t>NORADRENALIN LÉČIVA</t>
  </si>
  <si>
    <t>IVN INF CNC SOL 5X5ML</t>
  </si>
  <si>
    <t>OCTENISEPT</t>
  </si>
  <si>
    <t>0,1G/100G DRM SPR SOL 1X50ML</t>
  </si>
  <si>
    <t>OPHTHALMO-AZULEN</t>
  </si>
  <si>
    <t>OPHTHALMO-HYDROCORTISON LECIVA</t>
  </si>
  <si>
    <t>UNG OPH 1X5GM 0.5%</t>
  </si>
  <si>
    <t>PAMBA</t>
  </si>
  <si>
    <t>INJ SOL 5X5ML/50MG</t>
  </si>
  <si>
    <t>POR TBL NOB 12X500MG</t>
  </si>
  <si>
    <t>PHENAEMAL 0,1</t>
  </si>
  <si>
    <t>TBL 50X100MG</t>
  </si>
  <si>
    <t>PROPOFOL 1% MCT/LCT FRESENIUS</t>
  </si>
  <si>
    <t>INJ EML 5X20ML</t>
  </si>
  <si>
    <t>PROPOFOL-LIPURO 0,5% (5MG/ML) 5X20ML</t>
  </si>
  <si>
    <t>INJ+INF EML 5X20ML/100MG</t>
  </si>
  <si>
    <t>REASEC</t>
  </si>
  <si>
    <t>TBL 20X2.5MG</t>
  </si>
  <si>
    <t>RIVOTRIL</t>
  </si>
  <si>
    <t>INJ 5X1ML/1MG+SOLV.</t>
  </si>
  <si>
    <t>SABRIL</t>
  </si>
  <si>
    <t>PORTBLFLM100X500MG</t>
  </si>
  <si>
    <t>SANDOSTATIN 0.1 MG/ML</t>
  </si>
  <si>
    <t>INJ SOL 5X1ML/0.1MG</t>
  </si>
  <si>
    <t>SERTRALIN APOTEX 50 MG POTAHOVANÉ TABLETY</t>
  </si>
  <si>
    <t>STOPTUSSIN 40MG/ML+100MG/ML</t>
  </si>
  <si>
    <t>POR GTT SOL 50ML + PIP</t>
  </si>
  <si>
    <t>STOPTUSSIN SIRUP</t>
  </si>
  <si>
    <t>POR SIR 1X100ML + PIP</t>
  </si>
  <si>
    <t>SUFENTA FORTE</t>
  </si>
  <si>
    <t>50MCG/ML INJ SOL 5X1ML</t>
  </si>
  <si>
    <t xml:space="preserve">SUFENTANIL TORREX 5 MCG/ML </t>
  </si>
  <si>
    <t>INJ SOL 5X2ML/10RG</t>
  </si>
  <si>
    <t>SUFENTANIL TORREX 50 MCG/ML</t>
  </si>
  <si>
    <t>INJ SOL 5X5ML/250RG</t>
  </si>
  <si>
    <t>SUXAMETHONIUM CHLORID VUAB 100MG</t>
  </si>
  <si>
    <t>INJ/INF PLV SOL 1x100MG</t>
  </si>
  <si>
    <t>TELMISARTAN/HYDROCHLOROTHIAZID EGIS</t>
  </si>
  <si>
    <t>80MG/25MG TBL NOB 30 I</t>
  </si>
  <si>
    <t>TENSAMIN</t>
  </si>
  <si>
    <t>TBL RET 30X100MG</t>
  </si>
  <si>
    <t>THIAMIN LECIVA</t>
  </si>
  <si>
    <t>INJ 10X2ML/100MG</t>
  </si>
  <si>
    <t>TISERCIN</t>
  </si>
  <si>
    <t>INJ 10X1ML/25MG</t>
  </si>
  <si>
    <t>TRUND 500 MG POTAHOVANÉ TABLETY</t>
  </si>
  <si>
    <t>POR TBL FLM 100X500MG</t>
  </si>
  <si>
    <t>VITAMIN E 400</t>
  </si>
  <si>
    <t>POR CPSMOL 30X400MG</t>
  </si>
  <si>
    <t>VODA NA INJEKCI VIAFLO</t>
  </si>
  <si>
    <t>PAR LQF 10X1000ML</t>
  </si>
  <si>
    <t>PAR LQF 20X500ML</t>
  </si>
  <si>
    <t>OLIMEL N9</t>
  </si>
  <si>
    <t>Nutrilon Protein Supplement ProExpert 50x1g</t>
  </si>
  <si>
    <t>NUTRISON ENERGY MULTI FIBRE</t>
  </si>
  <si>
    <t>PEPTAMEN NEUTRÁLNÍ</t>
  </si>
  <si>
    <t>ALBUNORM 20%</t>
  </si>
  <si>
    <t>200G/L INF SOL 1X100ML</t>
  </si>
  <si>
    <t>200G/L INF SOL 1X50ML</t>
  </si>
  <si>
    <t>HUMAN ALBUMIN CSL BEHRING</t>
  </si>
  <si>
    <t>ALBUREX 20</t>
  </si>
  <si>
    <t>AMOKSIKLAV FORTE 312,5 MG/5ML SUSPENZE</t>
  </si>
  <si>
    <t>POR PLV SUS 100ML</t>
  </si>
  <si>
    <t>BELOGENT MAST</t>
  </si>
  <si>
    <t>BISEPTOL 120</t>
  </si>
  <si>
    <t>TBL 20X120MG</t>
  </si>
  <si>
    <t>OSPEN 500</t>
  </si>
  <si>
    <t>POR TBLFLM30X500KU</t>
  </si>
  <si>
    <t>ROZEX KRÉM</t>
  </si>
  <si>
    <t>SUMAMED FORTE SIRUP</t>
  </si>
  <si>
    <t>POR PLV SUS 1X30ML</t>
  </si>
  <si>
    <t>TYGACIL 50 MG</t>
  </si>
  <si>
    <t>INF PLV SOL 10X50MG/5ML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</si>
  <si>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</si>
  <si>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</si>
  <si>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</si>
  <si>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</si>
  <si>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</si>
  <si>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</si>
  <si>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AETHOXYSKLEROL</t>
  </si>
  <si>
    <t>INJ 5X2ML 3%</t>
  </si>
  <si>
    <t>EXJADE 360MG</t>
  </si>
  <si>
    <t>TBL FLM 30</t>
  </si>
  <si>
    <t>HUMIRA 40 MG PEN</t>
  </si>
  <si>
    <t>INJ SOL 2X0,4MLX40MG</t>
  </si>
  <si>
    <t>INFLECTRA 100 MG</t>
  </si>
  <si>
    <t>INF PLV CSL 1X100MG</t>
  </si>
  <si>
    <t>MABTHERA 100 MG</t>
  </si>
  <si>
    <t>INF CNC SOL 2X10ML</t>
  </si>
  <si>
    <t>NPLATE 250 mcg</t>
  </si>
  <si>
    <t>INJ.PLV.SOL.1x250MCG</t>
  </si>
  <si>
    <t>REMICADE 100 MG</t>
  </si>
  <si>
    <t>INF PLV SOL 1X100MG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</si>
  <si>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</si>
  <si>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</si>
  <si>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</si>
  <si>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</si>
  <si>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</si>
  <si>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</si>
  <si>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</si>
  <si>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</si>
  <si>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</si>
  <si>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</si>
  <si>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</si>
  <si>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</si>
  <si>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</si>
  <si>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</si>
  <si>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A02BC02 - PANTOPRAZOL</t>
  </si>
  <si>
    <t>A04AA01 - ONDANSETRON</t>
  </si>
  <si>
    <t>A04AA02 - GRANISETRON</t>
  </si>
  <si>
    <t>A07DA - ANTIPROPULZIVA</t>
  </si>
  <si>
    <t>B01AA03 - WARFARIN</t>
  </si>
  <si>
    <t>B01AB06 - NADROPARIN</t>
  </si>
  <si>
    <t>B03XA02 - DARBEPOETIN ALFA</t>
  </si>
  <si>
    <t>C01BD01 - AMIODARON</t>
  </si>
  <si>
    <t>C03CA01 - FUROSEMID</t>
  </si>
  <si>
    <t>C05BA01 - ORGANO-HEPARINOID</t>
  </si>
  <si>
    <t>C08CA01 - AMLODIPIN</t>
  </si>
  <si>
    <t>C09AA05 - RAMIPRIL</t>
  </si>
  <si>
    <t>C09CA01 - LOSARTAN</t>
  </si>
  <si>
    <t>C09DA07 - TELMISARTAN A DIURETIKA</t>
  </si>
  <si>
    <t>G04CA02 - TAMSULOSIN</t>
  </si>
  <si>
    <t>H01CB02 - OKTREOTID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</si>
  <si>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</si>
  <si>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</si>
  <si>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</si>
  <si>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</si>
  <si>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</si>
  <si>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</si>
  <si>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</si>
  <si>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</si>
  <si>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</si>
  <si>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</si>
  <si>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</si>
  <si>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</si>
  <si>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</si>
  <si>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J02AC04 - POSAKONAZOL</t>
  </si>
  <si>
    <t>J05AB01 - ACIKLOVIR</t>
  </si>
  <si>
    <t>J05AB06 - GANCIKLOVIR</t>
  </si>
  <si>
    <t>J06BA01 - IMUNOGLOBULINY, NORMÁLNÍ LIDSKÉ, PRO EXTRAVASKULÁRNÍ APLIKAC</t>
  </si>
  <si>
    <t>L01CB01 - ETOPOSID</t>
  </si>
  <si>
    <t>L01DB01 - DOXORUBICIN</t>
  </si>
  <si>
    <t>L01XC02 - RITUXIMAB</t>
  </si>
  <si>
    <t>L04AB02 - INFLIXIMAB</t>
  </si>
  <si>
    <t>L04AX01 - AZATHIOPRIN</t>
  </si>
  <si>
    <t>M04AA01 - ALOPURINOL</t>
  </si>
  <si>
    <t>M05BA03 - KYSELINA PAMIDRONOVÁ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</si>
  <si>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</si>
  <si>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</si>
  <si>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</si>
  <si>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</si>
  <si>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</si>
  <si>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</si>
  <si>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</si>
  <si>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</si>
  <si>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N05BA12 - ALPRAZOLAM</t>
  </si>
  <si>
    <t>N05CD08 - MIDAZOLAM</t>
  </si>
  <si>
    <t>N06AB06 - SERTRALIN</t>
  </si>
  <si>
    <t>N07CA01 - BETAHISTIN</t>
  </si>
  <si>
    <t>R01AD09 - MOMETASON</t>
  </si>
  <si>
    <t>R03AC02 - SALBUTAMOL</t>
  </si>
  <si>
    <t>R03BA05 - FLUTIKASON</t>
  </si>
  <si>
    <t>R05CB06 - AMBROXOL</t>
  </si>
  <si>
    <t>R06AE07 - CETIRIZIN</t>
  </si>
  <si>
    <t>R03AK11 - FORMOTEROL A BUDESONID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</si>
  <si>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</si>
  <si>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</si>
  <si>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</si>
  <si>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</si>
  <si>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</si>
  <si>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</si>
  <si>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</si>
  <si>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A02BC01</t>
  </si>
  <si>
    <t>31739</t>
  </si>
  <si>
    <t>HELICID 40 INF</t>
  </si>
  <si>
    <t>40MG INF PLV SOL 1</t>
  </si>
  <si>
    <t>C09AA05</t>
  </si>
  <si>
    <t>56972</t>
  </si>
  <si>
    <t>TRITACE</t>
  </si>
  <si>
    <t>1,25MG TBL NOB 20</t>
  </si>
  <si>
    <t>H02AB04</t>
  </si>
  <si>
    <t>9709</t>
  </si>
  <si>
    <t>40MG/ML INJ PSO LQF 40MG+1ML</t>
  </si>
  <si>
    <t>H02AB09</t>
  </si>
  <si>
    <t>216670</t>
  </si>
  <si>
    <t>HYDROCORTISON VALEANT</t>
  </si>
  <si>
    <t>100MG INJ PLV SOL 1X10</t>
  </si>
  <si>
    <t>J01CR02</t>
  </si>
  <si>
    <t>5951</t>
  </si>
  <si>
    <t>875MG/125MG TBL FLM 14</t>
  </si>
  <si>
    <t>85525</t>
  </si>
  <si>
    <t>AMOKSIKLAV 625 MG</t>
  </si>
  <si>
    <t>500MG/125MG TBL FLM 21</t>
  </si>
  <si>
    <t>99366</t>
  </si>
  <si>
    <t>400MG/5ML+57MG/5ML POR PLV SUS 70ML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</si>
  <si>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</si>
  <si>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</si>
  <si>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</si>
  <si>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</si>
  <si>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</si>
  <si>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</si>
  <si>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</si>
  <si>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J01DH02</t>
  </si>
  <si>
    <t>183812</t>
  </si>
  <si>
    <t>ARCHIFAR</t>
  </si>
  <si>
    <t>500MG INJ/INF PLV SOL 10</t>
  </si>
  <si>
    <t>J01FA10</t>
  </si>
  <si>
    <t>155867</t>
  </si>
  <si>
    <t>SUMAMED</t>
  </si>
  <si>
    <t>20MG/ML POR PLV SUS 20ML</t>
  </si>
  <si>
    <t>J01FF01</t>
  </si>
  <si>
    <t>129834</t>
  </si>
  <si>
    <t>CLINDAMYCIN KABI</t>
  </si>
  <si>
    <t>150MG/ML INJ SOL/INF CNC SOL 10X2ML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</si>
  <si>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</si>
  <si>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</si>
  <si>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</si>
  <si>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</si>
  <si>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</si>
  <si>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</si>
  <si>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</si>
  <si>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</si>
  <si>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J05AB01</t>
  </si>
  <si>
    <t>172774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</si>
  <si>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</si>
  <si>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</si>
  <si>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</si>
  <si>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</si>
  <si>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</si>
  <si>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</si>
  <si>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</si>
  <si>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</si>
  <si>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</si>
  <si>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</si>
  <si>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N03AX09</t>
  </si>
  <si>
    <t>151061</t>
  </si>
  <si>
    <t>LAMICTAL</t>
  </si>
  <si>
    <t>5MG TBL MND/SUS 42</t>
  </si>
  <si>
    <t>N03AX14</t>
  </si>
  <si>
    <t>175080</t>
  </si>
  <si>
    <t>DRETACEN</t>
  </si>
  <si>
    <t>250MG TBL FLM 50</t>
  </si>
  <si>
    <t>R03AC02</t>
  </si>
  <si>
    <t>31934</t>
  </si>
  <si>
    <t>100MCG/DÁV INH SUS PSS 200DÁV</t>
  </si>
  <si>
    <t>58380</t>
  </si>
  <si>
    <t>VENTOLIN</t>
  </si>
  <si>
    <t>5MG/ML INH SOL 1X20ML</t>
  </si>
  <si>
    <t>V06XX</t>
  </si>
  <si>
    <t>33144</t>
  </si>
  <si>
    <t>33152</t>
  </si>
  <si>
    <t>POR PLV SOL 1X400G</t>
  </si>
  <si>
    <t>33203</t>
  </si>
  <si>
    <t>33218</t>
  </si>
  <si>
    <t>NUTRITON</t>
  </si>
  <si>
    <t>POR SOL 1X135G</t>
  </si>
  <si>
    <t>33220</t>
  </si>
  <si>
    <t>POR SOL 1X225G</t>
  </si>
  <si>
    <t>33401</t>
  </si>
  <si>
    <t>POR SOL 1X450G</t>
  </si>
  <si>
    <t>33402</t>
  </si>
  <si>
    <t>33403</t>
  </si>
  <si>
    <t>POR SOL 1X400G</t>
  </si>
  <si>
    <t>33633</t>
  </si>
  <si>
    <t>33811</t>
  </si>
  <si>
    <t>A10AB01</t>
  </si>
  <si>
    <t>26486</t>
  </si>
  <si>
    <t>ACTRAPID PENFILL</t>
  </si>
  <si>
    <t>100IU/ML INJ SOL 5X3ML</t>
  </si>
  <si>
    <t>B01AB06</t>
  </si>
  <si>
    <t>213494</t>
  </si>
  <si>
    <t>9500IU/ML INJ SOL ISP 10X0,4ML</t>
  </si>
  <si>
    <t>C01BD01</t>
  </si>
  <si>
    <t>107938</t>
  </si>
  <si>
    <t>150MG/3ML INJ SOL 6X3ML</t>
  </si>
  <si>
    <t>C05BA01</t>
  </si>
  <si>
    <t>100308</t>
  </si>
  <si>
    <t>300MG/100G CRM 40G</t>
  </si>
  <si>
    <t>9711</t>
  </si>
  <si>
    <t>62,5MG/ML INJ PSO LQF 500MG+7,8ML</t>
  </si>
  <si>
    <t>H03AA01</t>
  </si>
  <si>
    <t>69189</t>
  </si>
  <si>
    <t>EUTHYROX</t>
  </si>
  <si>
    <t>50MCG TBL NOB 100 II</t>
  </si>
  <si>
    <t>85524</t>
  </si>
  <si>
    <t>AMOKSIKLAV 375 MG</t>
  </si>
  <si>
    <t>250MG/125MG TBL FLM 21</t>
  </si>
  <si>
    <t>J01DD01</t>
  </si>
  <si>
    <t>201030</t>
  </si>
  <si>
    <t>SEFOTAK</t>
  </si>
  <si>
    <t>1G INJ/INF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</si>
  <si>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</si>
  <si>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</si>
  <si>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</si>
  <si>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</si>
  <si>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</si>
  <si>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</si>
  <si>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</si>
  <si>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</si>
  <si>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55823</t>
  </si>
  <si>
    <t>157875</t>
  </si>
  <si>
    <t>10MG/ML INF SOL 10X100ML</t>
  </si>
  <si>
    <t>N05BA12</t>
  </si>
  <si>
    <t>86656</t>
  </si>
  <si>
    <t>NEUROL</t>
  </si>
  <si>
    <t>1MG TBL NOB 30</t>
  </si>
  <si>
    <t>91788</t>
  </si>
  <si>
    <t>0,25MG TBL NOB 30</t>
  </si>
  <si>
    <t>N05CD08</t>
  </si>
  <si>
    <t>127737</t>
  </si>
  <si>
    <t>MIDAZOLAM ACCORD</t>
  </si>
  <si>
    <t>5MG/ML INJ/INF SOL 10X1ML</t>
  </si>
  <si>
    <t>15010</t>
  </si>
  <si>
    <t>15MG TBL FLM 10X1</t>
  </si>
  <si>
    <t>184095</t>
  </si>
  <si>
    <t>5MG/ML INJ/INF SOL 10X10ML</t>
  </si>
  <si>
    <t>R06AE07</t>
  </si>
  <si>
    <t>58834</t>
  </si>
  <si>
    <t>10MG/ML POR GTT SOL 1X20ML I</t>
  </si>
  <si>
    <t>99600</t>
  </si>
  <si>
    <t>10MG TBL FLM 90</t>
  </si>
  <si>
    <t>217110</t>
  </si>
  <si>
    <t>33216</t>
  </si>
  <si>
    <t>MCT-OIL</t>
  </si>
  <si>
    <t>1x500ml</t>
  </si>
  <si>
    <t>33847</t>
  </si>
  <si>
    <t>33848</t>
  </si>
  <si>
    <t>33858</t>
  </si>
  <si>
    <t>33859</t>
  </si>
  <si>
    <t>33938</t>
  </si>
  <si>
    <t>A10AB05</t>
  </si>
  <si>
    <t>194986</t>
  </si>
  <si>
    <t>NOVORAPID PUMPCART</t>
  </si>
  <si>
    <t>100U/ML INJ SOL 5X1,6ML</t>
  </si>
  <si>
    <t>26786</t>
  </si>
  <si>
    <t>NOVORAPID</t>
  </si>
  <si>
    <t>100U/ML INJ SOL 1X10ML</t>
  </si>
  <si>
    <t>26789</t>
  </si>
  <si>
    <t>NOVORAPID PENFILL</t>
  </si>
  <si>
    <t>213489</t>
  </si>
  <si>
    <t>9500IU/ML INJ SOL ISP 10X0,6ML</t>
  </si>
  <si>
    <t>100311</t>
  </si>
  <si>
    <t>445MG/100G CRM 40G</t>
  </si>
  <si>
    <t>C08CA01</t>
  </si>
  <si>
    <t>15378</t>
  </si>
  <si>
    <t>AGEN</t>
  </si>
  <si>
    <t>5MG TBL NOB 90</t>
  </si>
  <si>
    <t>56981</t>
  </si>
  <si>
    <t>5MG TBL NOB 30</t>
  </si>
  <si>
    <t>G04CA02</t>
  </si>
  <si>
    <t>14439</t>
  </si>
  <si>
    <t>0,4MG CPS RDR 30</t>
  </si>
  <si>
    <t>9712</t>
  </si>
  <si>
    <t>62,5MG/ML INJ PSO LQF 1000MG+15,6ML</t>
  </si>
  <si>
    <t>216572</t>
  </si>
  <si>
    <t>HYDROCORTISON VUAB</t>
  </si>
  <si>
    <t>100MG INJ PLV SOL 1 II</t>
  </si>
  <si>
    <t>147466</t>
  </si>
  <si>
    <t>137MCG TBL NOB 100 II</t>
  </si>
  <si>
    <t>203097</t>
  </si>
  <si>
    <t>875MG/125MG TBL FLM 21</t>
  </si>
  <si>
    <t>183817</t>
  </si>
  <si>
    <t>1G INJ/INF PLV SOL 10</t>
  </si>
  <si>
    <t>129836</t>
  </si>
  <si>
    <t>150MG/ML INJ SOL/INF CNC SOL 10X4ML</t>
  </si>
  <si>
    <t>166269</t>
  </si>
  <si>
    <t>1000MG INF PLV SOL 1</t>
  </si>
  <si>
    <t>64941</t>
  </si>
  <si>
    <t>150MG CPS DUR 1 I</t>
  </si>
  <si>
    <t>64942</t>
  </si>
  <si>
    <t>100MG CPS DUR 28 I</t>
  </si>
  <si>
    <t>J05AB06</t>
  </si>
  <si>
    <t>16547</t>
  </si>
  <si>
    <t>500MG INF PLV CSL 1</t>
  </si>
  <si>
    <t>L04AX01</t>
  </si>
  <si>
    <t>199645</t>
  </si>
  <si>
    <t>199647</t>
  </si>
  <si>
    <t>92034</t>
  </si>
  <si>
    <t>DEPAKINE CHRONO 300 MG SÉCABLE</t>
  </si>
  <si>
    <t>300MG TBL RET 100</t>
  </si>
  <si>
    <t>6618</t>
  </si>
  <si>
    <t>0,5MG TBL NOB 30</t>
  </si>
  <si>
    <t>127736</t>
  </si>
  <si>
    <t>1MG/ML INJ/INF SOL 10X5ML</t>
  </si>
  <si>
    <t>N06AB06</t>
  </si>
  <si>
    <t>53950</t>
  </si>
  <si>
    <t>ZOLOFT</t>
  </si>
  <si>
    <t>50MG TBL FLM 28</t>
  </si>
  <si>
    <t>N07CA01</t>
  </si>
  <si>
    <t>225589</t>
  </si>
  <si>
    <t>R01AD09</t>
  </si>
  <si>
    <t>170760</t>
  </si>
  <si>
    <t>MOMMOX</t>
  </si>
  <si>
    <t>0,05MG/DÁV NAS SPR SUS 140DÁV</t>
  </si>
  <si>
    <t>R03BA05</t>
  </si>
  <si>
    <t>42463</t>
  </si>
  <si>
    <t>125MCG/DÁV INH SUS PSS 60DÁV</t>
  </si>
  <si>
    <t>R05CB06</t>
  </si>
  <si>
    <t>202900</t>
  </si>
  <si>
    <t>30MG TBL NOB 20</t>
  </si>
  <si>
    <t>217005</t>
  </si>
  <si>
    <t>33421</t>
  </si>
  <si>
    <t>33750</t>
  </si>
  <si>
    <t>POR SOL 4X125G</t>
  </si>
  <si>
    <t>33751</t>
  </si>
  <si>
    <t>33851</t>
  </si>
  <si>
    <t>33865</t>
  </si>
  <si>
    <t>A04AA01</t>
  </si>
  <si>
    <t>187607</t>
  </si>
  <si>
    <t>ONDANSETRON B. BRAUN</t>
  </si>
  <si>
    <t>2MG/ML INJ SOL 20X4ML II</t>
  </si>
  <si>
    <t>213490</t>
  </si>
  <si>
    <t>9500IU/ML INJ SOL ISP 10X1ML</t>
  </si>
  <si>
    <t>100304</t>
  </si>
  <si>
    <t>300MG/100G GEL 40G</t>
  </si>
  <si>
    <t>2945</t>
  </si>
  <si>
    <t>2954</t>
  </si>
  <si>
    <t>10MG TBL NOB 30</t>
  </si>
  <si>
    <t>15864</t>
  </si>
  <si>
    <t>C09CA01</t>
  </si>
  <si>
    <t>114059</t>
  </si>
  <si>
    <t>LOZAP 12,5 ZENTIVA</t>
  </si>
  <si>
    <t>12,5MG TBL FLM 30 PVC</t>
  </si>
  <si>
    <t>114065</t>
  </si>
  <si>
    <t>50MG TBL FLM 30 II</t>
  </si>
  <si>
    <t>172044</t>
  </si>
  <si>
    <t>LETROX</t>
  </si>
  <si>
    <t>150MCG TBL NOB 100</t>
  </si>
  <si>
    <t>46692</t>
  </si>
  <si>
    <t>75MCG TBL NOB 100 II</t>
  </si>
  <si>
    <t>18547</t>
  </si>
  <si>
    <t>53913</t>
  </si>
  <si>
    <t>AZITROMYCIN SANDOZ</t>
  </si>
  <si>
    <t>250MG TBL FLM 6</t>
  </si>
  <si>
    <t>127738</t>
  </si>
  <si>
    <t>5MG/ML INJ/INF SOL 10X3ML</t>
  </si>
  <si>
    <t>155689</t>
  </si>
  <si>
    <t>10MG/ML POR GTT SOL 20ML</t>
  </si>
  <si>
    <t>5496</t>
  </si>
  <si>
    <t>10MG TBL FLM 60</t>
  </si>
  <si>
    <t>217090</t>
  </si>
  <si>
    <t>33749</t>
  </si>
  <si>
    <t>33752</t>
  </si>
  <si>
    <t>NUTRIDRINK CREME S PŘÍCHUTÍ LESNÍHO OVOCE</t>
  </si>
  <si>
    <t>33836</t>
  </si>
  <si>
    <t>FORTINI PRO DĚTI S VLÁKNINOU, NEUTRAL</t>
  </si>
  <si>
    <t>33837</t>
  </si>
  <si>
    <t>FORTINI PRO DĚTI S VLÁKNINOU, BANÁNOVÁ PŘÍCHUŤ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</si>
  <si>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</si>
  <si>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</si>
  <si>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</si>
  <si>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</si>
  <si>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</si>
  <si>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</si>
  <si>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33855</t>
  </si>
  <si>
    <t>NUTRIDRINK BALÍČEK 5 + 1</t>
  </si>
  <si>
    <t>33935</t>
  </si>
  <si>
    <t>B03XA02</t>
  </si>
  <si>
    <t>149589</t>
  </si>
  <si>
    <t>ARANESP</t>
  </si>
  <si>
    <t>80MCG INJ SOL ISP 1X0,4ML II</t>
  </si>
  <si>
    <t>H01CB02</t>
  </si>
  <si>
    <t>202988</t>
  </si>
  <si>
    <t>SANDOSTATIN LAR</t>
  </si>
  <si>
    <t>20MG INJ PSU LQF 1+1X2ML ISP+SET</t>
  </si>
  <si>
    <t>J06BA01</t>
  </si>
  <si>
    <t>128622</t>
  </si>
  <si>
    <t>165MG/ML INJ SOL 1X20ML</t>
  </si>
  <si>
    <t>185403</t>
  </si>
  <si>
    <t>66030</t>
  </si>
  <si>
    <t>10MG TBL FLM 30</t>
  </si>
  <si>
    <t>33764</t>
  </si>
  <si>
    <t>POR PLV 1X500G</t>
  </si>
  <si>
    <t>66029</t>
  </si>
  <si>
    <t>10MG TBL FLM 10</t>
  </si>
  <si>
    <t>A04AA02</t>
  </si>
  <si>
    <t>135600</t>
  </si>
  <si>
    <t>GRANISETRON KABI</t>
  </si>
  <si>
    <t>1MG/ML INJ SOL 5X3ML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</si>
  <si>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</si>
  <si>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</si>
  <si>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</si>
  <si>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</si>
  <si>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</si>
  <si>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</si>
  <si>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</si>
  <si>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C03CA01</t>
  </si>
  <si>
    <t>214036</t>
  </si>
  <si>
    <t>56804</t>
  </si>
  <si>
    <t>40MG TBL NOB 50</t>
  </si>
  <si>
    <t>56983</t>
  </si>
  <si>
    <t>5MG TBL NOB 100</t>
  </si>
  <si>
    <t>94882</t>
  </si>
  <si>
    <t>62,5MG/ML INJ PSO LQF 250MG+4ML</t>
  </si>
  <si>
    <t>9710</t>
  </si>
  <si>
    <t>62,5MG/ML INJ PSO LQF 125MG+2ML</t>
  </si>
  <si>
    <t>J02AC04</t>
  </si>
  <si>
    <t>210001</t>
  </si>
  <si>
    <t>NOXAFIL</t>
  </si>
  <si>
    <t>100MG TBL ENT 24(2X12)</t>
  </si>
  <si>
    <t>L01CB01</t>
  </si>
  <si>
    <t>12669</t>
  </si>
  <si>
    <t>ETOPOSID "EBEWE"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</si>
  <si>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</si>
  <si>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</si>
  <si>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</si>
  <si>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</si>
  <si>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</si>
  <si>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</si>
  <si>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</si>
  <si>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</si>
  <si>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M04AA01</t>
  </si>
  <si>
    <t>127260</t>
  </si>
  <si>
    <t>127263</t>
  </si>
  <si>
    <t>1633</t>
  </si>
  <si>
    <t>PURINOL</t>
  </si>
  <si>
    <t>100MG TBL NOB 50</t>
  </si>
  <si>
    <t>M05BA03</t>
  </si>
  <si>
    <t>50696</t>
  </si>
  <si>
    <t>PAMIDRONATE MEDAC</t>
  </si>
  <si>
    <t>3MG/ML INF CNC SOL 1X10ML</t>
  </si>
  <si>
    <t>50699</t>
  </si>
  <si>
    <t>3MG/ML INF CNC SOL 1X20ML</t>
  </si>
  <si>
    <t>169211</t>
  </si>
  <si>
    <t>15MG/5ML SIR 100ML</t>
  </si>
  <si>
    <t>94918</t>
  </si>
  <si>
    <t>33933</t>
  </si>
  <si>
    <t>A02BC02</t>
  </si>
  <si>
    <t>214427</t>
  </si>
  <si>
    <t>40MG INJ PLV SOL 1</t>
  </si>
  <si>
    <t>214435</t>
  </si>
  <si>
    <t>CONTROLOC</t>
  </si>
  <si>
    <t>20MG TBL ENT 100</t>
  </si>
  <si>
    <t>A07DA</t>
  </si>
  <si>
    <t>30652</t>
  </si>
  <si>
    <t>2,5MG/0,025MG TBL NOB 20</t>
  </si>
  <si>
    <t>100306</t>
  </si>
  <si>
    <t>445MG/100G GEL 40G</t>
  </si>
  <si>
    <t>C09DA07</t>
  </si>
  <si>
    <t>216905</t>
  </si>
  <si>
    <t>15245</t>
  </si>
  <si>
    <t>SANDOSTATIN</t>
  </si>
  <si>
    <t>0,1MG/ML INJ/INF SOL 5X1ML</t>
  </si>
  <si>
    <t>J01AA12</t>
  </si>
  <si>
    <t>26127</t>
  </si>
  <si>
    <t>TYGACIL</t>
  </si>
  <si>
    <t>50MG INF PLV SOL 10</t>
  </si>
  <si>
    <t>96416</t>
  </si>
  <si>
    <t>AMOKSIKLAV FORTE 312,5 MG/5ML</t>
  </si>
  <si>
    <t>250MG/62,5MG/5ML POR PLV SUS 1</t>
  </si>
  <si>
    <t>155864</t>
  </si>
  <si>
    <t>SUMAMED FORTE</t>
  </si>
  <si>
    <t>40MG/ML POR PLV SUS 30ML</t>
  </si>
  <si>
    <t>J02AC03</t>
  </si>
  <si>
    <t>189220</t>
  </si>
  <si>
    <t>VORIKONAZOL SANDOZ</t>
  </si>
  <si>
    <t>200MG TBL FLM 14</t>
  </si>
  <si>
    <t>205772</t>
  </si>
  <si>
    <t>207309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</si>
  <si>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</si>
  <si>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</si>
  <si>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</si>
  <si>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</si>
  <si>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</si>
  <si>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</si>
  <si>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</si>
  <si>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N01AX10</t>
  </si>
  <si>
    <t>18167</t>
  </si>
  <si>
    <t>10MG/ML INJ/INF EML 5X20ML</t>
  </si>
  <si>
    <t>N01BB10</t>
  </si>
  <si>
    <t>197125</t>
  </si>
  <si>
    <t>LEVOBUPIVACAINE KABI</t>
  </si>
  <si>
    <t>5MG/ML INJ/INF SOL 5X10ML</t>
  </si>
  <si>
    <t>N02AB03</t>
  </si>
  <si>
    <t>11955</t>
  </si>
  <si>
    <t>DUROGESIC</t>
  </si>
  <si>
    <t>12MCG/H TDR EMP 5X2,1MG</t>
  </si>
  <si>
    <t>151050</t>
  </si>
  <si>
    <t>400MG/4ML INJ PSO LQF 4X(1+1X4ML)</t>
  </si>
  <si>
    <t>92587</t>
  </si>
  <si>
    <t>DEPAKINE CHRONO 500 MG SÉCABLE</t>
  </si>
  <si>
    <t>500MG TBL RET 30</t>
  </si>
  <si>
    <t>174700</t>
  </si>
  <si>
    <t>TRUND</t>
  </si>
  <si>
    <t>500MG TBL FLM 100</t>
  </si>
  <si>
    <t>195939</t>
  </si>
  <si>
    <t>SERTRALIN APOTEX</t>
  </si>
  <si>
    <t>50MG TBL FLM 30</t>
  </si>
  <si>
    <t>R03AK11</t>
  </si>
  <si>
    <t>165649</t>
  </si>
  <si>
    <t>FLUTIFORM</t>
  </si>
  <si>
    <t>125MCG/5MCG/DÁV INH SUS PSS 1</t>
  </si>
  <si>
    <t>95604</t>
  </si>
  <si>
    <t>50MCG/DÁV INH SUS PSS 120DÁV</t>
  </si>
  <si>
    <t>33527</t>
  </si>
  <si>
    <t>33734</t>
  </si>
  <si>
    <t>L01XC02</t>
  </si>
  <si>
    <t>26543</t>
  </si>
  <si>
    <t>MABTHERA</t>
  </si>
  <si>
    <t>100MG INF CNC SOL 2X10ML</t>
  </si>
  <si>
    <t>L04AB02</t>
  </si>
  <si>
    <t>194340</t>
  </si>
  <si>
    <t>INFLECTRA</t>
  </si>
  <si>
    <t>100MG INF PLV CSL 1</t>
  </si>
  <si>
    <t>27283</t>
  </si>
  <si>
    <t>REMICADE</t>
  </si>
  <si>
    <t>Přehled plnění pozitivního listu - spotřeba léčivých přípravků - orientační přehled</t>
  </si>
  <si>
    <t>10 - DK: Dětská klinika</t>
  </si>
  <si>
    <t>1014 - DK: lůžkové oddělení 21B</t>
  </si>
  <si>
    <t>1071 - DK: endoskopie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</si>
  <si>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</si>
  <si>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</si>
  <si>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</si>
  <si>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</si>
  <si>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</si>
  <si>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</si>
  <si>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</si>
  <si>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</si>
  <si>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</si>
  <si>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</si>
  <si>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</si>
  <si>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</si>
  <si>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</si>
  <si>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</si>
  <si>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</si>
  <si>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</si>
  <si>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</si>
  <si>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</si>
  <si>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</si>
  <si>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</si>
  <si>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</si>
  <si>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</si>
  <si>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</si>
  <si>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</si>
  <si>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</si>
  <si>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</si>
  <si>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</si>
  <si>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</si>
  <si>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</si>
  <si>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</si>
  <si>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</si>
  <si>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</si>
  <si>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</si>
  <si>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</si>
  <si>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</si>
  <si>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</si>
  <si>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</si>
  <si>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</si>
  <si>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</si>
  <si>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Bahúlová Michaela</t>
  </si>
  <si>
    <t>Baliková Mariana</t>
  </si>
  <si>
    <t>Bazgerová Eva</t>
  </si>
  <si>
    <t>Birke Petr</t>
  </si>
  <si>
    <t>Bodnár Vojtěch</t>
  </si>
  <si>
    <t>Bogdanová Kateřina</t>
  </si>
  <si>
    <t>Bouchalová Kateřina</t>
  </si>
  <si>
    <t>Burdová Michaela</t>
  </si>
  <si>
    <t>Čerňanová Kateřina</t>
  </si>
  <si>
    <t>Džubák Petr</t>
  </si>
  <si>
    <t>Flögelová Hana</t>
  </si>
  <si>
    <t>Flugerová Blanka</t>
  </si>
  <si>
    <t>Fritscher Gita</t>
  </si>
  <si>
    <t>Geryk Miloš</t>
  </si>
  <si>
    <t>Gromská Zuzana</t>
  </si>
  <si>
    <t>Gvozdiaková Tatiana</t>
  </si>
  <si>
    <t>Hálek Jan</t>
  </si>
  <si>
    <t>Hamalová Vladimíra</t>
  </si>
  <si>
    <t>Hamplová Monika</t>
  </si>
  <si>
    <t>Hyjánek Jiří</t>
  </si>
  <si>
    <t>Chmelová Katarína</t>
  </si>
  <si>
    <t>Kadleček Petr</t>
  </si>
  <si>
    <t>Kaprálová Sabina</t>
  </si>
  <si>
    <t>Karásková Eva</t>
  </si>
  <si>
    <t>Klásková Eva</t>
  </si>
  <si>
    <t>Kleštincová Tereza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</si>
  <si>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</si>
  <si>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</si>
  <si>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</si>
  <si>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</si>
  <si>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</si>
  <si>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</si>
  <si>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</si>
  <si>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</si>
  <si>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</si>
  <si>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</si>
  <si>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</si>
  <si>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</si>
  <si>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</si>
  <si>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Procházková Katarína</t>
  </si>
  <si>
    <t>Přivřel Zdeněk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</si>
  <si>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</si>
  <si>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</si>
  <si>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</si>
  <si>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</si>
  <si>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</si>
  <si>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</si>
  <si>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</si>
  <si>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Šeda Miroslav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</si>
  <si>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</si>
  <si>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</si>
  <si>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</si>
  <si>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</si>
  <si>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</si>
  <si>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</si>
  <si>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</si>
  <si>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</si>
  <si>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</si>
  <si>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</si>
  <si>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</si>
  <si>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</si>
  <si>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Xinopulu Barbora</t>
  </si>
  <si>
    <t>Záleská Noemi</t>
  </si>
  <si>
    <t>Zaoralová Pavlína</t>
  </si>
  <si>
    <t>Zápalka Martin</t>
  </si>
  <si>
    <t>Zapletalová Jiřina</t>
  </si>
  <si>
    <t>ANALGETIKA A ANESTETIKA, KOMBINACE</t>
  </si>
  <si>
    <t>107143</t>
  </si>
  <si>
    <t>40MG/G+10MG/G AUR GTT SOL 16G</t>
  </si>
  <si>
    <t>BENZATHIN-FENOXYMETHYLPENICILIN</t>
  </si>
  <si>
    <t>49549</t>
  </si>
  <si>
    <t>OSPEN</t>
  </si>
  <si>
    <t>400000IU/5ML POR SUS 150ML</t>
  </si>
  <si>
    <t>214055</t>
  </si>
  <si>
    <t>OSPEN 750</t>
  </si>
  <si>
    <t>750000IU/5ML POR SUS 1X60ML</t>
  </si>
  <si>
    <t>CEFPROZIL</t>
  </si>
  <si>
    <t>199802</t>
  </si>
  <si>
    <t>CEFZIL O.S.</t>
  </si>
  <si>
    <t>250MG POR PLV SUS 60ML</t>
  </si>
  <si>
    <t>CEFUROXIM</t>
  </si>
  <si>
    <t>42845</t>
  </si>
  <si>
    <t>ZINNAT</t>
  </si>
  <si>
    <t>125MG POR GRA SUS 50ML</t>
  </si>
  <si>
    <t>47725</t>
  </si>
  <si>
    <t>DESLORATADIN</t>
  </si>
  <si>
    <t>28831</t>
  </si>
  <si>
    <t>2,5MG POR TBL DIS 30</t>
  </si>
  <si>
    <t>28833</t>
  </si>
  <si>
    <t>2,5MG POR TBL DIS 60</t>
  </si>
  <si>
    <t>178682</t>
  </si>
  <si>
    <t>JOVESTO</t>
  </si>
  <si>
    <t>5MG TBL FLM 30 I</t>
  </si>
  <si>
    <t>DEXAMETHASON</t>
  </si>
  <si>
    <t>52334</t>
  </si>
  <si>
    <t>4MG TBL NOB 20</t>
  </si>
  <si>
    <t>ERDOSTEIN</t>
  </si>
  <si>
    <t>47033</t>
  </si>
  <si>
    <t>35MG/ML POR PLV SUS 100ML</t>
  </si>
  <si>
    <t>HYDROKORTISON A ANTIBIOTIKA</t>
  </si>
  <si>
    <t>61980</t>
  </si>
  <si>
    <t>10MG/G+10MG/G+3,5MG/G UNG 15G</t>
  </si>
  <si>
    <t>CHLORHEXIDIN, KOMBINACE</t>
  </si>
  <si>
    <t>98190</t>
  </si>
  <si>
    <t>0,25G/0,25G/0,75G DRM LIQ 250ML</t>
  </si>
  <si>
    <t>CHOLEKALCIFEROL</t>
  </si>
  <si>
    <t>12023</t>
  </si>
  <si>
    <t>0,5MG/ML POR GTT SOL 1X10ML</t>
  </si>
  <si>
    <t>JINÁ ANTIBIOTIKA PRO LOKÁLNÍ APLIKACI</t>
  </si>
  <si>
    <t>201970</t>
  </si>
  <si>
    <t>33000IU/2500IU DRM PLV SOL 1</t>
  </si>
  <si>
    <t>JINÁ ANTIHISTAMINIKA PRO SYSTÉMOVOU APLIKACI</t>
  </si>
  <si>
    <t>2479</t>
  </si>
  <si>
    <t>2MG TBL NOB 20</t>
  </si>
  <si>
    <t>KLARITHROMYCIN</t>
  </si>
  <si>
    <t>216199</t>
  </si>
  <si>
    <t>500MG TBL FLM 14</t>
  </si>
  <si>
    <t>216195</t>
  </si>
  <si>
    <t>250MG/5ML POR GRA SUS 100ML</t>
  </si>
  <si>
    <t>216196</t>
  </si>
  <si>
    <t>250MG TBL FLM 14</t>
  </si>
  <si>
    <t>216192</t>
  </si>
  <si>
    <t>KYSELINA FUSIDOVÁ</t>
  </si>
  <si>
    <t>88746</t>
  </si>
  <si>
    <t>20MG/G UNG 1X15G</t>
  </si>
  <si>
    <t>MEBENDAZOL</t>
  </si>
  <si>
    <t>122198</t>
  </si>
  <si>
    <t>100MG TBL NOB 6</t>
  </si>
  <si>
    <t>METRONIDAZOL</t>
  </si>
  <si>
    <t>2427</t>
  </si>
  <si>
    <t>250MG TBL NOB 20</t>
  </si>
  <si>
    <t>MUPIROCIN</t>
  </si>
  <si>
    <t>90778</t>
  </si>
  <si>
    <t>20MG/G UNG 15G</t>
  </si>
  <si>
    <t>PREDNISON</t>
  </si>
  <si>
    <t>269</t>
  </si>
  <si>
    <t>PREDNISON LÉČIVA</t>
  </si>
  <si>
    <t>5MG TBL NOB 20</t>
  </si>
  <si>
    <t>SALBUTAMOL</t>
  </si>
  <si>
    <t>SODNÁ SŮL DOKUSÁTU, VČETNĚ KOMBINACÍ</t>
  </si>
  <si>
    <t>12770</t>
  </si>
  <si>
    <t>YAL</t>
  </si>
  <si>
    <t>13,4G/67,5ML+10MG/67,5ML RCT SOL 2X67,5ML</t>
  </si>
  <si>
    <t>SULFAMETHOXAZOL A TRIMETHOPRIM</t>
  </si>
  <si>
    <t>3377</t>
  </si>
  <si>
    <t>BISEPTOL</t>
  </si>
  <si>
    <t>400MG/80MG TBL NOB 20</t>
  </si>
  <si>
    <t>91291</t>
  </si>
  <si>
    <t>203954</t>
  </si>
  <si>
    <t>400MG/80MG TBL NOB 28</t>
  </si>
  <si>
    <t>SULTAMICILIN</t>
  </si>
  <si>
    <t>17149</t>
  </si>
  <si>
    <t>375MG TBL FLM 12</t>
  </si>
  <si>
    <t>TIZANIDIN</t>
  </si>
  <si>
    <t>16051</t>
  </si>
  <si>
    <t>SIRDALUD</t>
  </si>
  <si>
    <t>2MG TBL NOB 30</t>
  </si>
  <si>
    <t>TOBRAMYCIN</t>
  </si>
  <si>
    <t>86264</t>
  </si>
  <si>
    <t>93207</t>
  </si>
  <si>
    <t>AMOXICILIN A  INHIBITOR BETA-LAKTAMASY</t>
  </si>
  <si>
    <t>12494</t>
  </si>
  <si>
    <t>AUGMENTIN 1 G</t>
  </si>
  <si>
    <t>875MG/125MG TBL FLM 14 I</t>
  </si>
  <si>
    <t>SODNÁ SŮL LEVOTHYROXINU</t>
  </si>
  <si>
    <t>147458</t>
  </si>
  <si>
    <t>112MCG TBL NOB 100 II</t>
  </si>
  <si>
    <t>Jiná</t>
  </si>
  <si>
    <t>*2002</t>
  </si>
  <si>
    <t>Jiný</t>
  </si>
  <si>
    <t>Pomůcky respirační a inhalační</t>
  </si>
  <si>
    <t>63943</t>
  </si>
  <si>
    <t>OPTICHAMBER</t>
  </si>
  <si>
    <t>INHALAČNÍ NÁSTAVEC S MASKOU</t>
  </si>
  <si>
    <t>ACIKLOVIR</t>
  </si>
  <si>
    <t>155938</t>
  </si>
  <si>
    <t>200MG TBL NOB 25</t>
  </si>
  <si>
    <t>ALOPURINOL</t>
  </si>
  <si>
    <t>AMLODIPIN</t>
  </si>
  <si>
    <t>125066</t>
  </si>
  <si>
    <t>APO-AMLO</t>
  </si>
  <si>
    <t>15379</t>
  </si>
  <si>
    <t>10MG TBL NOB 90</t>
  </si>
  <si>
    <t>AZATHIOPRIN</t>
  </si>
  <si>
    <t>213021</t>
  </si>
  <si>
    <t>IMASUP</t>
  </si>
  <si>
    <t>213015</t>
  </si>
  <si>
    <t>BETAMETHASON</t>
  </si>
  <si>
    <t>170302</t>
  </si>
  <si>
    <t>BELODERM</t>
  </si>
  <si>
    <t>0,5MG/G DRM SOL 1X50ML</t>
  </si>
  <si>
    <t>199796</t>
  </si>
  <si>
    <t>CEFZIL</t>
  </si>
  <si>
    <t>ENALAPRIL</t>
  </si>
  <si>
    <t>59643</t>
  </si>
  <si>
    <t>ENAP</t>
  </si>
  <si>
    <t>HYDROKORTISON-BUTYRÁT</t>
  </si>
  <si>
    <t>83212</t>
  </si>
  <si>
    <t>LOCOID CRELO 0,1%</t>
  </si>
  <si>
    <t>1MG/G DRM EML 1X30G</t>
  </si>
  <si>
    <t>218233</t>
  </si>
  <si>
    <t>HYDROXYCHLOROCHIN</t>
  </si>
  <si>
    <t>54424</t>
  </si>
  <si>
    <t>200MG TBL FLM 60</t>
  </si>
  <si>
    <t>CHLORID DRASELNÝ</t>
  </si>
  <si>
    <t>17189</t>
  </si>
  <si>
    <t>500MG TBL ENT 100</t>
  </si>
  <si>
    <t>IBUPROFEN</t>
  </si>
  <si>
    <t>207900</t>
  </si>
  <si>
    <t>INDOMETACIN</t>
  </si>
  <si>
    <t>93723</t>
  </si>
  <si>
    <t>INDOMETACIN BERLIN-CHEMIE</t>
  </si>
  <si>
    <t>50MG SUP 10</t>
  </si>
  <si>
    <t>KYSELINA ACETYLSALICYLOVÁ</t>
  </si>
  <si>
    <t>203564</t>
  </si>
  <si>
    <t>KYSELINA LISTOVÁ</t>
  </si>
  <si>
    <t>76064</t>
  </si>
  <si>
    <t>ACIDUM FOLICUM LÉČIVA</t>
  </si>
  <si>
    <t>10MG TBL OBD 30</t>
  </si>
  <si>
    <t>METHOTREXÁT</t>
  </si>
  <si>
    <t>157121</t>
  </si>
  <si>
    <t>5MG TBL NOB 50</t>
  </si>
  <si>
    <t>157123</t>
  </si>
  <si>
    <t>10MG TBL NOB 50</t>
  </si>
  <si>
    <t>189754</t>
  </si>
  <si>
    <t>METOJECT PEN</t>
  </si>
  <si>
    <t>15MG INJ SOL PEP 4X0,3ML</t>
  </si>
  <si>
    <t>189798</t>
  </si>
  <si>
    <t>25MG INJ SOL PEP 4X0,5ML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</si>
  <si>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</si>
  <si>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</si>
  <si>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</si>
  <si>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</si>
  <si>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</si>
  <si>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</si>
  <si>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</si>
  <si>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</si>
  <si>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189765</t>
  </si>
  <si>
    <t>17,5MG INJ SOL PEP 4X0,35ML</t>
  </si>
  <si>
    <t>NAFTIDROFURYL</t>
  </si>
  <si>
    <t>66015</t>
  </si>
  <si>
    <t>ENELBIN 100 RETARD</t>
  </si>
  <si>
    <t>100MG TBL PRO 100</t>
  </si>
  <si>
    <t>NAPROXEN</t>
  </si>
  <si>
    <t>225727</t>
  </si>
  <si>
    <t>NAPROXEN APOTEX</t>
  </si>
  <si>
    <t>220MG CPS MOL 20</t>
  </si>
  <si>
    <t>NIMESULID</t>
  </si>
  <si>
    <t>12891</t>
  </si>
  <si>
    <t>100MG TBL NOB 15</t>
  </si>
  <si>
    <t>12892</t>
  </si>
  <si>
    <t>OMEPRAZOL</t>
  </si>
  <si>
    <t>25365</t>
  </si>
  <si>
    <t>20MG CPS ETD 28 I</t>
  </si>
  <si>
    <t>25366</t>
  </si>
  <si>
    <t>20MG CPS ETD 90 I</t>
  </si>
  <si>
    <t>202855</t>
  </si>
  <si>
    <t>HELICID</t>
  </si>
  <si>
    <t>40MG CPS ETD 28 I</t>
  </si>
  <si>
    <t>215608</t>
  </si>
  <si>
    <t>10MG CPS ETD 28 I</t>
  </si>
  <si>
    <t>ONDANSETRON</t>
  </si>
  <si>
    <t>11635</t>
  </si>
  <si>
    <t>ONDANSETRON SANDOZ</t>
  </si>
  <si>
    <t>8MG TBL FLM 10</t>
  </si>
  <si>
    <t>2963</t>
  </si>
  <si>
    <t>20MG TBL NOB 20</t>
  </si>
  <si>
    <t>SULFASALAZIN</t>
  </si>
  <si>
    <t>4304</t>
  </si>
  <si>
    <t>SULFASALAZIN K-EN</t>
  </si>
  <si>
    <t>TRIAMCINOLON</t>
  </si>
  <si>
    <t>2828</t>
  </si>
  <si>
    <t>TRIAMCINOLON LÉČIVA CRM</t>
  </si>
  <si>
    <t>1MG/G CRM 10G</t>
  </si>
  <si>
    <t>203637</t>
  </si>
  <si>
    <t>TRISPAN</t>
  </si>
  <si>
    <t>20MG/ML INJ SUS 10X1ML</t>
  </si>
  <si>
    <t>UHLIČITAN VÁPENATÝ</t>
  </si>
  <si>
    <t>17994</t>
  </si>
  <si>
    <t>0,5G TBL NOB 100</t>
  </si>
  <si>
    <t>VÁPNÍK, KOMBINACE S VITAMINEM D A/NEBO JINÝMI LÉČIVY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</si>
  <si>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</si>
  <si>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</si>
  <si>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</si>
  <si>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</si>
  <si>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</si>
  <si>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</si>
  <si>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207594</t>
  </si>
  <si>
    <t>BIOMIN H</t>
  </si>
  <si>
    <t>1110MG/15MG/1,8MG POR PLV 60X3G</t>
  </si>
  <si>
    <t>GUAIFENESIN</t>
  </si>
  <si>
    <t>94234</t>
  </si>
  <si>
    <t>200MG TBL OBD 30</t>
  </si>
  <si>
    <t>*7999</t>
  </si>
  <si>
    <t>AMIDY, KOMBINACE</t>
  </si>
  <si>
    <t>1681</t>
  </si>
  <si>
    <t>BŘIŠNÍ TYFUS, PURIFIKOVANÝ POLYSACHARIDOVÝ ANTIGEN</t>
  </si>
  <si>
    <t>85170</t>
  </si>
  <si>
    <t>TYPHIM VI</t>
  </si>
  <si>
    <t>INJ SOL ISP 1X0,5ML</t>
  </si>
  <si>
    <t>DIAZEPAM</t>
  </si>
  <si>
    <t>69418</t>
  </si>
  <si>
    <t>10MG RCT SOL 5X2,5ML</t>
  </si>
  <si>
    <t>HEPATITIDA A, INAKTIVOVANÝ CELÝ VIRUS</t>
  </si>
  <si>
    <t>14322</t>
  </si>
  <si>
    <t>HAVRIX 1440</t>
  </si>
  <si>
    <t>1440EU INJ SUS 1X1ML SJ</t>
  </si>
  <si>
    <t>AMBROXOL</t>
  </si>
  <si>
    <t>100283</t>
  </si>
  <si>
    <t>AMOROLFIN</t>
  </si>
  <si>
    <t>45304</t>
  </si>
  <si>
    <t>LOCERYL</t>
  </si>
  <si>
    <t>50MG/ML LAC UGC 1X2,5ML I</t>
  </si>
  <si>
    <t>ANTIBIOTIKA V KOMBINACI S OSTATNÍMI LÉČIVY</t>
  </si>
  <si>
    <t>1077</t>
  </si>
  <si>
    <t>OPHTHALMO-FRAMYKOIN COMP.</t>
  </si>
  <si>
    <t>OPH UNG 5G</t>
  </si>
  <si>
    <t>ATORVASTATIN</t>
  </si>
  <si>
    <t>93015</t>
  </si>
  <si>
    <t>SORTIS</t>
  </si>
  <si>
    <t>10MG TBL FLM 100</t>
  </si>
  <si>
    <t>19757</t>
  </si>
  <si>
    <t>0,5MG/G UNG 30G</t>
  </si>
  <si>
    <t>BILASTIN</t>
  </si>
  <si>
    <t>148673</t>
  </si>
  <si>
    <t>XADOS</t>
  </si>
  <si>
    <t>20MG TBL NOB 30</t>
  </si>
  <si>
    <t>148675</t>
  </si>
  <si>
    <t>20MG TBL NOB 50</t>
  </si>
  <si>
    <t>CYKLOSPORIN</t>
  </si>
  <si>
    <t>10183</t>
  </si>
  <si>
    <t>EQUORAL</t>
  </si>
  <si>
    <t>25MG CPS MOL 50X1</t>
  </si>
  <si>
    <t>10184</t>
  </si>
  <si>
    <t>50MG CPS MOL 50X1</t>
  </si>
  <si>
    <t>10185</t>
  </si>
  <si>
    <t>100MG CPS MOL 50X1</t>
  </si>
  <si>
    <t>84700</t>
  </si>
  <si>
    <t>0,2MG/G+5MG/G+479,8MG/G AUR GTT SOL 1X5ML</t>
  </si>
  <si>
    <t>DIMETINDEN</t>
  </si>
  <si>
    <t>15520</t>
  </si>
  <si>
    <t>DOXYCYKLIN</t>
  </si>
  <si>
    <t>32954</t>
  </si>
  <si>
    <t>DOXYHEXAL</t>
  </si>
  <si>
    <t>100MG TBL NOB 20</t>
  </si>
  <si>
    <t>FLUTIKASON-FUROÁT</t>
  </si>
  <si>
    <t>29816</t>
  </si>
  <si>
    <t>AVAMYS</t>
  </si>
  <si>
    <t>27,5MCG/VSTŘIK NAS SPR SUS 1X120DÁV</t>
  </si>
  <si>
    <t>146117</t>
  </si>
  <si>
    <t>50MG/G CRM 50G</t>
  </si>
  <si>
    <t>JINÁ LÉČIVA PODPORUJÍCÍ TVORBU JIZEV</t>
  </si>
  <si>
    <t>52266</t>
  </si>
  <si>
    <t>1600IU/G+300IU/G UNG 30G I</t>
  </si>
  <si>
    <t>KALCITRIOL</t>
  </si>
  <si>
    <t>14937</t>
  </si>
  <si>
    <t>ROCALTROL</t>
  </si>
  <si>
    <t>0,25MCG CPS MOL 30</t>
  </si>
  <si>
    <t>KODEIN</t>
  </si>
  <si>
    <t>56992</t>
  </si>
  <si>
    <t>KOMBINACE RŮZNÝCH ANTIBIOTIK</t>
  </si>
  <si>
    <t>1076</t>
  </si>
  <si>
    <t>LANSOPRAZOL</t>
  </si>
  <si>
    <t>17121</t>
  </si>
  <si>
    <t>LANZUL</t>
  </si>
  <si>
    <t>30MG CPS DUR 28</t>
  </si>
  <si>
    <t>LEVONORGESTREL A ETHINYLESTRADIOL</t>
  </si>
  <si>
    <t>206116</t>
  </si>
  <si>
    <t>EBELYA</t>
  </si>
  <si>
    <t>150MCG/30MCG TBL OBD 3X21</t>
  </si>
  <si>
    <t>LOSARTAN</t>
  </si>
  <si>
    <t>MOMETASON</t>
  </si>
  <si>
    <t>NAFTIFIN</t>
  </si>
  <si>
    <t>72928</t>
  </si>
  <si>
    <t>10MG/ML DRM SOL 1X10ML</t>
  </si>
  <si>
    <t>ORGANO-HEPARINOID</t>
  </si>
  <si>
    <t>OXYBUTYNIN</t>
  </si>
  <si>
    <t>66791</t>
  </si>
  <si>
    <t>DITROPAN</t>
  </si>
  <si>
    <t>PENICILAMIN</t>
  </si>
  <si>
    <t>66755</t>
  </si>
  <si>
    <t>METALCAPTASE</t>
  </si>
  <si>
    <t>150MG TBL ENT 50</t>
  </si>
  <si>
    <t>PIRACETAM</t>
  </si>
  <si>
    <t>10032</t>
  </si>
  <si>
    <t>PIRACETAM AL 800</t>
  </si>
  <si>
    <t>800MG TBL FLM 60</t>
  </si>
  <si>
    <t>PITOFENON A ANALGETIKA</t>
  </si>
  <si>
    <t>176954</t>
  </si>
  <si>
    <t>500MG/ML+5MG/ML POR GTT SOL 1X50ML</t>
  </si>
  <si>
    <t>RAMIPRIL</t>
  </si>
  <si>
    <t>TAKROLIMUS</t>
  </si>
  <si>
    <t>57628</t>
  </si>
  <si>
    <t>PROGRAF</t>
  </si>
  <si>
    <t>1MG CPS DUR 60</t>
  </si>
  <si>
    <t>2829</t>
  </si>
  <si>
    <t>TRIAMCINOLON LÉČIVA UNG</t>
  </si>
  <si>
    <t>1MG/G UNG 10G</t>
  </si>
  <si>
    <t>ZOLPIDEM</t>
  </si>
  <si>
    <t>146899</t>
  </si>
  <si>
    <t>ZOLPIDEM MYLAN</t>
  </si>
  <si>
    <t>10MG TBL FLM 50</t>
  </si>
  <si>
    <t>PERINDOPRIL, AMLODIPIN A INDAPAMID</t>
  </si>
  <si>
    <t>190960</t>
  </si>
  <si>
    <t>TRIPLIXAM</t>
  </si>
  <si>
    <t>5MG/1,25MG/5MG TBL FLM 90(3X30)</t>
  </si>
  <si>
    <t>JINÉ KAPILÁRY STABILIZUJÍCÍ LÁTKY</t>
  </si>
  <si>
    <t>107806</t>
  </si>
  <si>
    <t>20MG TBL ENT 30</t>
  </si>
  <si>
    <t>202701</t>
  </si>
  <si>
    <t>20MG TBL ENT 90</t>
  </si>
  <si>
    <t>POTRAVINY PRO ZVLÁŠTNÍ LÉKAŘSKÉ ÚČELY (PZLÚ) (ČESKÁ ATC SKUP</t>
  </si>
  <si>
    <t>217191</t>
  </si>
  <si>
    <t>217195</t>
  </si>
  <si>
    <t>217192</t>
  </si>
  <si>
    <t>217194</t>
  </si>
  <si>
    <t>HOŘČÍK (KOMBINACE RŮZNÝCH SOLÍ)</t>
  </si>
  <si>
    <t>215978</t>
  </si>
  <si>
    <t>*1012</t>
  </si>
  <si>
    <t>*1019</t>
  </si>
  <si>
    <t>*1020</t>
  </si>
  <si>
    <t>*1999</t>
  </si>
  <si>
    <t>*4999</t>
  </si>
  <si>
    <t>*2007</t>
  </si>
  <si>
    <t>*1041</t>
  </si>
  <si>
    <t>*1998</t>
  </si>
  <si>
    <t>KYSELINA CHROMOGLYKANOVÁ</t>
  </si>
  <si>
    <t>163321</t>
  </si>
  <si>
    <t>ALLERGOCROM KOMBI (OČNÍ+NOSNÍ)</t>
  </si>
  <si>
    <t>20MG/ML+2,8MG/0,14ML GTT SOL/SPR SOL 10ML+15ML</t>
  </si>
  <si>
    <t>DORNASA ALFA (DESOXYRIBONUKLEASA)</t>
  </si>
  <si>
    <t>15369</t>
  </si>
  <si>
    <t>PULMOZYME</t>
  </si>
  <si>
    <t>1MG/ML INH SOL 6X2,5ML</t>
  </si>
  <si>
    <t>50318</t>
  </si>
  <si>
    <t>TULIP</t>
  </si>
  <si>
    <t>20MG TBL FLM 90X1</t>
  </si>
  <si>
    <t>BETAHISTIN</t>
  </si>
  <si>
    <t>102684</t>
  </si>
  <si>
    <t>CINCHOKAIN</t>
  </si>
  <si>
    <t>214596</t>
  </si>
  <si>
    <t>FAKTU</t>
  </si>
  <si>
    <t>50MG/G+10MG/G RCT UNG 20G</t>
  </si>
  <si>
    <t>28834</t>
  </si>
  <si>
    <t>2,5MG POR TBL DIS 90</t>
  </si>
  <si>
    <t>28839</t>
  </si>
  <si>
    <t>0,5MG/ML POR SOL 120ML+LŽ</t>
  </si>
  <si>
    <t>59976</t>
  </si>
  <si>
    <t>2,5MG TBL NOB 30</t>
  </si>
  <si>
    <t>ESCITALOPRAM</t>
  </si>
  <si>
    <t>134507</t>
  </si>
  <si>
    <t>ELICEA</t>
  </si>
  <si>
    <t>93724</t>
  </si>
  <si>
    <t>100MG SUP 10</t>
  </si>
  <si>
    <t>KARBAMAZEPIN</t>
  </si>
  <si>
    <t>60165</t>
  </si>
  <si>
    <t>TIMONIL 300 RETARD</t>
  </si>
  <si>
    <t>300MG TBL PRO 100</t>
  </si>
  <si>
    <t>71954</t>
  </si>
  <si>
    <t>TIMONIL 150 RETARD</t>
  </si>
  <si>
    <t>150MG TBL PRO 50</t>
  </si>
  <si>
    <t>KLOPIDOGREL</t>
  </si>
  <si>
    <t>141036</t>
  </si>
  <si>
    <t>TROMBEX</t>
  </si>
  <si>
    <t>75MG TBL FLM 90</t>
  </si>
  <si>
    <t>KYSELINA VALPROOVÁ</t>
  </si>
  <si>
    <t>MERKAPTOPURIN</t>
  </si>
  <si>
    <t>136446</t>
  </si>
  <si>
    <t>PURI-NETHOL</t>
  </si>
  <si>
    <t>50MG TBL NOB 25</t>
  </si>
  <si>
    <t>METOPROLOL</t>
  </si>
  <si>
    <t>203986</t>
  </si>
  <si>
    <t>METOPROLOL MYLAN</t>
  </si>
  <si>
    <t>100MG TBL PRO 30</t>
  </si>
  <si>
    <t>157258</t>
  </si>
  <si>
    <t>OMEPRAZOL ACTAVIS</t>
  </si>
  <si>
    <t>20MG CPS ETD 100</t>
  </si>
  <si>
    <t>215607</t>
  </si>
  <si>
    <t>10MG CPS ETD 14 I</t>
  </si>
  <si>
    <t>OSELTAMIVIR</t>
  </si>
  <si>
    <t>27698</t>
  </si>
  <si>
    <t>TAMIFLU</t>
  </si>
  <si>
    <t>75MG CPS DUR 10</t>
  </si>
  <si>
    <t>6264</t>
  </si>
  <si>
    <t>TELMISARTAN</t>
  </si>
  <si>
    <t>158198</t>
  </si>
  <si>
    <t>TELMISARTAN SANDOZ</t>
  </si>
  <si>
    <t>80MG TBL NOB 100</t>
  </si>
  <si>
    <t>172034</t>
  </si>
  <si>
    <t>TEZEO</t>
  </si>
  <si>
    <t>40MG TBL NOB 28</t>
  </si>
  <si>
    <t>TOPIRAMÁT</t>
  </si>
  <si>
    <t>15849</t>
  </si>
  <si>
    <t>TOPAMAX</t>
  </si>
  <si>
    <t>50MG TBL FLM 60</t>
  </si>
  <si>
    <t>15859</t>
  </si>
  <si>
    <t>100MG TBL FLM 60</t>
  </si>
  <si>
    <t>176766</t>
  </si>
  <si>
    <t>25MG TBL FLM 28</t>
  </si>
  <si>
    <t>*4119</t>
  </si>
  <si>
    <t>AMINOKYSELINY VČETNĚ KOMBINACÍ S POLYPEPTIDY</t>
  </si>
  <si>
    <t>88116</t>
  </si>
  <si>
    <t>KETOSTERIL</t>
  </si>
  <si>
    <t>TBL FLM 300</t>
  </si>
  <si>
    <t>163111</t>
  </si>
  <si>
    <t>ZOREM</t>
  </si>
  <si>
    <t>10MG TBL NOB 100</t>
  </si>
  <si>
    <t>BEKLOMETASON</t>
  </si>
  <si>
    <t>66006</t>
  </si>
  <si>
    <t>BECLOMET NASAL AQUA 100 MCG</t>
  </si>
  <si>
    <t>100MCG/DÁV NAS SPR SUS 200DÁV</t>
  </si>
  <si>
    <t>BISOPROLOL</t>
  </si>
  <si>
    <t>176913</t>
  </si>
  <si>
    <t>RIVOCOR</t>
  </si>
  <si>
    <t>5MG TBL FLM 90</t>
  </si>
  <si>
    <t>BUDESONID</t>
  </si>
  <si>
    <t>69242</t>
  </si>
  <si>
    <t>PULMICORT TURBUHALER</t>
  </si>
  <si>
    <t>200MCG INH PLV 200DÁV</t>
  </si>
  <si>
    <t>CITALOPRAM</t>
  </si>
  <si>
    <t>17425</t>
  </si>
  <si>
    <t>CITALEC 10 ZENTIVA</t>
  </si>
  <si>
    <t>DEXAMETHASON A ANTIINFEKTIVA</t>
  </si>
  <si>
    <t>2547</t>
  </si>
  <si>
    <t>JINÁ IMUNOSTIMULANCIA</t>
  </si>
  <si>
    <t>17806</t>
  </si>
  <si>
    <t>URO-VAXOM</t>
  </si>
  <si>
    <t>6MG CPS DUR 90</t>
  </si>
  <si>
    <t>MESALAZIN</t>
  </si>
  <si>
    <t>203805</t>
  </si>
  <si>
    <t>ASACOL</t>
  </si>
  <si>
    <t>400MG TBL ENT 100</t>
  </si>
  <si>
    <t>MOXONIDIN</t>
  </si>
  <si>
    <t>215165</t>
  </si>
  <si>
    <t>CYNT 0,4</t>
  </si>
  <si>
    <t>0,4MG TBL FLM 30 I</t>
  </si>
  <si>
    <t>230599</t>
  </si>
  <si>
    <t>0,4MG TBL FLM 98 I</t>
  </si>
  <si>
    <t>RŮZNÉ JINÉ KOMBINACE ŽELEZA</t>
  </si>
  <si>
    <t>119654</t>
  </si>
  <si>
    <t>320MG/60MG TBL RET 100</t>
  </si>
  <si>
    <t>231956</t>
  </si>
  <si>
    <t>70536</t>
  </si>
  <si>
    <t>0,5G TBL NOB 1000 H</t>
  </si>
  <si>
    <t>*1032</t>
  </si>
  <si>
    <t>DROPROPIZIN</t>
  </si>
  <si>
    <t>14723</t>
  </si>
  <si>
    <t>DITUSTAT</t>
  </si>
  <si>
    <t>22MG/ML POR GTT SOL 1X25ML</t>
  </si>
  <si>
    <t>FLUTIKASON</t>
  </si>
  <si>
    <t>169673</t>
  </si>
  <si>
    <t>CALTRATE PLUS</t>
  </si>
  <si>
    <t>132992</t>
  </si>
  <si>
    <t>ANTITUSIKA A EXPEKTORANCIA</t>
  </si>
  <si>
    <t>88900</t>
  </si>
  <si>
    <t>4MG/ML+100MG/ML POR GTT SOL 1X25ML</t>
  </si>
  <si>
    <t>84895</t>
  </si>
  <si>
    <t>125MG TBL FLM 10</t>
  </si>
  <si>
    <t>GRANISETRON</t>
  </si>
  <si>
    <t>140629</t>
  </si>
  <si>
    <t>GRANEGIS</t>
  </si>
  <si>
    <t>1MG TBL FLM 10</t>
  </si>
  <si>
    <t>62047</t>
  </si>
  <si>
    <t>LOCOID LIPOCREAM 0,1%</t>
  </si>
  <si>
    <t>1MG/G CRM 30G</t>
  </si>
  <si>
    <t>MAKROGOL</t>
  </si>
  <si>
    <t>184035</t>
  </si>
  <si>
    <t>CIPROFLOXACIN</t>
  </si>
  <si>
    <t>15658</t>
  </si>
  <si>
    <t>CIPLOX</t>
  </si>
  <si>
    <t>KYSELINA URSODEOXYCHOLOVÁ</t>
  </si>
  <si>
    <t>130610</t>
  </si>
  <si>
    <t>250MG/5ML POR SUS 1X250ML</t>
  </si>
  <si>
    <t>184039</t>
  </si>
  <si>
    <t>33420</t>
  </si>
  <si>
    <t>NUTRIDRINK COMPACT S PŘÍCHUTÍ VANILKOVOU</t>
  </si>
  <si>
    <t>1402001</t>
  </si>
  <si>
    <t>1401013</t>
  </si>
  <si>
    <t>707</t>
  </si>
  <si>
    <t>20MG/G+10MG/G CRM 15G</t>
  </si>
  <si>
    <t>KLINDAMYCIN</t>
  </si>
  <si>
    <t>100339</t>
  </si>
  <si>
    <t>DALACIN C</t>
  </si>
  <si>
    <t>300MG CPS DUR 16</t>
  </si>
  <si>
    <t>49505</t>
  </si>
  <si>
    <t>10MG/G CRM 30G</t>
  </si>
  <si>
    <t>AZITHROMYCIN</t>
  </si>
  <si>
    <t>45011</t>
  </si>
  <si>
    <t>500MG TBL FLM 6</t>
  </si>
  <si>
    <t>214595</t>
  </si>
  <si>
    <t>100MG/2,5MG SUP 20</t>
  </si>
  <si>
    <t>13808</t>
  </si>
  <si>
    <t>250MG CPS DUR 100 I</t>
  </si>
  <si>
    <t>91017</t>
  </si>
  <si>
    <t>URSOFALK</t>
  </si>
  <si>
    <t>250MG CPS DUR 100</t>
  </si>
  <si>
    <t>148927</t>
  </si>
  <si>
    <t>203808</t>
  </si>
  <si>
    <t>800MG TBL ENT 90</t>
  </si>
  <si>
    <t>115318</t>
  </si>
  <si>
    <t>20MG CPS ETD 90 II</t>
  </si>
  <si>
    <t>66753</t>
  </si>
  <si>
    <t>300MG TBL ENT 50</t>
  </si>
  <si>
    <t>57629</t>
  </si>
  <si>
    <t>5MG CPS DUR 30</t>
  </si>
  <si>
    <t>TRAZODON</t>
  </si>
  <si>
    <t>46444</t>
  </si>
  <si>
    <t>TRITTICO AC 150</t>
  </si>
  <si>
    <t>150MG TBL RET 60</t>
  </si>
  <si>
    <t>137119</t>
  </si>
  <si>
    <t>CALCIUM 500 MG PHARMAVIT</t>
  </si>
  <si>
    <t>500MG TBL EFF 20</t>
  </si>
  <si>
    <t>BIOTIN</t>
  </si>
  <si>
    <t>185335</t>
  </si>
  <si>
    <t>DEACURA</t>
  </si>
  <si>
    <t>2,5MG TBL NOB 100</t>
  </si>
  <si>
    <t>MULTIENZYMOVÉ PŘÍPRAVKY (LIPASA, PROTEASA APOD.)</t>
  </si>
  <si>
    <t>215168</t>
  </si>
  <si>
    <t>217141</t>
  </si>
  <si>
    <t>RESOURCE JUNIOR FIBRE VANILKA</t>
  </si>
  <si>
    <t>33497</t>
  </si>
  <si>
    <t>RESOURCE 2,0 KCAL VANILKOVÝ 4X200 ML</t>
  </si>
  <si>
    <t>VÁPNÍK (KOMBINACE RŮZNÝCH SOLÍ)</t>
  </si>
  <si>
    <t>184279</t>
  </si>
  <si>
    <t>CALCIUM-SANDOZ FORTE</t>
  </si>
  <si>
    <t>*1035</t>
  </si>
  <si>
    <t>Pomůcky pro diabetiky</t>
  </si>
  <si>
    <t>85434</t>
  </si>
  <si>
    <t xml:space="preserve">PROUŽKY DIAGNOSTICKÉ ACCU-CHEK PERFORMA 50(PRO ZP </t>
  </si>
  <si>
    <t>INZULÍNOVÝ REŽIM,50KS</t>
  </si>
  <si>
    <t>1066</t>
  </si>
  <si>
    <t>250IU/G+5,2MG/G UNG 10G</t>
  </si>
  <si>
    <t>216191</t>
  </si>
  <si>
    <t>125MG/5ML POR GRA SUS 60ML</t>
  </si>
  <si>
    <t>FLUOCINOLON-ACETONID A ANTIINFEKTIVA</t>
  </si>
  <si>
    <t>189423</t>
  </si>
  <si>
    <t>INFALIN DUO</t>
  </si>
  <si>
    <t>3MG/ML+0,25MG/ML AUR GTT SOL 10ML</t>
  </si>
  <si>
    <t>2592</t>
  </si>
  <si>
    <t>MILURIT</t>
  </si>
  <si>
    <t>AMOXICILIN</t>
  </si>
  <si>
    <t>66366</t>
  </si>
  <si>
    <t>OSPAMOX</t>
  </si>
  <si>
    <t>250MG/5ML POR PLV SUS 60ML</t>
  </si>
  <si>
    <t>208615</t>
  </si>
  <si>
    <t>ATORVASTATIN KRKA</t>
  </si>
  <si>
    <t>20MG TBL FLM 90</t>
  </si>
  <si>
    <t>169033</t>
  </si>
  <si>
    <t>500MG TBL FLM 16</t>
  </si>
  <si>
    <t>16309</t>
  </si>
  <si>
    <t>SANDIMMUN NEORAL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</si>
  <si>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</si>
  <si>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</si>
  <si>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</si>
  <si>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</si>
  <si>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</si>
  <si>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</si>
  <si>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</si>
  <si>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HYDROCHLOROTHIAZID A KALIUM ŠETŘÍCÍ DIURETIKA</t>
  </si>
  <si>
    <t>47478</t>
  </si>
  <si>
    <t>LORADUR MITE</t>
  </si>
  <si>
    <t>2,5MG/25MG TBL NOB 50</t>
  </si>
  <si>
    <t>KOMPLEX ŽELEZA S ISOMALTOSOU</t>
  </si>
  <si>
    <t>16592</t>
  </si>
  <si>
    <t>10MG/ML SIR 150ML</t>
  </si>
  <si>
    <t>114067</t>
  </si>
  <si>
    <t>50MG TBL FLM 90 II</t>
  </si>
  <si>
    <t>MAGNESIUM-LAKTÁT</t>
  </si>
  <si>
    <t>17992</t>
  </si>
  <si>
    <t>186334</t>
  </si>
  <si>
    <t>MAGNESIUM LACTATE BIOMEDICA</t>
  </si>
  <si>
    <t>500MG TBL NOB 100</t>
  </si>
  <si>
    <t>88708</t>
  </si>
  <si>
    <t>ALGIFEN</t>
  </si>
  <si>
    <t>500MG/5,25MG/0,1MG TBL NOB 20</t>
  </si>
  <si>
    <t>PROPIVERIN</t>
  </si>
  <si>
    <t>66820</t>
  </si>
  <si>
    <t>5MG TBL OBD 100</t>
  </si>
  <si>
    <t>231612</t>
  </si>
  <si>
    <t>PYRIDOXIN (VITAMIN B6)</t>
  </si>
  <si>
    <t>280</t>
  </si>
  <si>
    <t>PYRIDOXIN LÉČIVA</t>
  </si>
  <si>
    <t>15866</t>
  </si>
  <si>
    <t>ROSUVASTATIN</t>
  </si>
  <si>
    <t>171337</t>
  </si>
  <si>
    <t>ROSUVASTATIN MYLAN</t>
  </si>
  <si>
    <t>139986</t>
  </si>
  <si>
    <t>ROSUVASTATIN NEWLINE PHARMA</t>
  </si>
  <si>
    <t>TERAZOSIN</t>
  </si>
  <si>
    <t>44312</t>
  </si>
  <si>
    <t>KORNAM</t>
  </si>
  <si>
    <t>HYDROGENUHLIČITAN SODNÝ</t>
  </si>
  <si>
    <t>69725</t>
  </si>
  <si>
    <t>ARDEAELYTOSOL CONC. NATRIUMHYDROGENKARBONÁT 8,4%</t>
  </si>
  <si>
    <t>84MG/ML INF CNC SOL 1X80ML</t>
  </si>
  <si>
    <t>HOŘČÍK</t>
  </si>
  <si>
    <t>96635</t>
  </si>
  <si>
    <t>470MG/5MG TBL OBD 50</t>
  </si>
  <si>
    <t>169714</t>
  </si>
  <si>
    <t>125MCG TBL NOB 100</t>
  </si>
  <si>
    <t>0</t>
  </si>
  <si>
    <t>1000</t>
  </si>
  <si>
    <t>1001</t>
  </si>
  <si>
    <t>Pomůcky pro inkontinentní</t>
  </si>
  <si>
    <t>171931</t>
  </si>
  <si>
    <t>KALHOTKY ABSORPČNÍ TENA PANTS NORMAL MEDIUM</t>
  </si>
  <si>
    <t>BOKY 80-110CM,1010ML,10KS</t>
  </si>
  <si>
    <t>216194</t>
  </si>
  <si>
    <t>KLOTRIMAZOL</t>
  </si>
  <si>
    <t>13798</t>
  </si>
  <si>
    <t>CANESTEN</t>
  </si>
  <si>
    <t>10MG/G CRM 20G</t>
  </si>
  <si>
    <t>LÉČIVA K TERAPII ONEMOCNĚNÍ JATER</t>
  </si>
  <si>
    <t>125753</t>
  </si>
  <si>
    <t>ESSENTIALE FORTE N</t>
  </si>
  <si>
    <t>300MG CPS DUR 100</t>
  </si>
  <si>
    <t>181293</t>
  </si>
  <si>
    <t>ESSENTIALE FORTE</t>
  </si>
  <si>
    <t>600MG CPS DUR 30</t>
  </si>
  <si>
    <t>LEVOCETIRIZIN</t>
  </si>
  <si>
    <t>124343</t>
  </si>
  <si>
    <t>CEZERA</t>
  </si>
  <si>
    <t>MĚKKÝ PARAFIN A TUKOVÉ PRODUKTY</t>
  </si>
  <si>
    <t>60091</t>
  </si>
  <si>
    <t>LINOLA-FETT</t>
  </si>
  <si>
    <t>CRM 50G</t>
  </si>
  <si>
    <t>119513</t>
  </si>
  <si>
    <t>LOSEPRAZOL</t>
  </si>
  <si>
    <t>20MG CPS ETD 98</t>
  </si>
  <si>
    <t>215606</t>
  </si>
  <si>
    <t>50335</t>
  </si>
  <si>
    <t>500MG/ML+5MG/ML POR GTT SOL 1X25ML</t>
  </si>
  <si>
    <t>99138</t>
  </si>
  <si>
    <t>9,48MG/ML POR GTT SOL 30ML</t>
  </si>
  <si>
    <t>58943</t>
  </si>
  <si>
    <t>NEOCATE</t>
  </si>
  <si>
    <t>KLENBUTEROL A AMBROXOL</t>
  </si>
  <si>
    <t>207756</t>
  </si>
  <si>
    <t>*1004</t>
  </si>
  <si>
    <t>*4006</t>
  </si>
  <si>
    <t>Ortopedicko protetické pomůcky sériově vyráběné</t>
  </si>
  <si>
    <t>78907</t>
  </si>
  <si>
    <t>LÍMEC FIXAČNÍ MĚKKÝ OR 20B</t>
  </si>
  <si>
    <t>CETIRIZIN</t>
  </si>
  <si>
    <t>28837</t>
  </si>
  <si>
    <t>0,5MG/ML POR SOL 60ML+LŽ</t>
  </si>
  <si>
    <t>2477</t>
  </si>
  <si>
    <t>208694</t>
  </si>
  <si>
    <t>5MG TBL NOB 20(1X20)</t>
  </si>
  <si>
    <t>ENOXAPARIN</t>
  </si>
  <si>
    <t>125287</t>
  </si>
  <si>
    <t>4000IU(40MG)/0,4ML INJ SOL ISP 50X0,4ML I</t>
  </si>
  <si>
    <t>HYDROKORTISON</t>
  </si>
  <si>
    <t>2668</t>
  </si>
  <si>
    <t>OPHTHALMO-HYDROCORTISON LÉČIVA</t>
  </si>
  <si>
    <t>5MG/G OPH UNG 5G</t>
  </si>
  <si>
    <t>107135</t>
  </si>
  <si>
    <t>150MG CPS DUR 16</t>
  </si>
  <si>
    <t>226453</t>
  </si>
  <si>
    <t>URSOSAN FORTE</t>
  </si>
  <si>
    <t>75567</t>
  </si>
  <si>
    <t>75569</t>
  </si>
  <si>
    <t>500MG SUP 30</t>
  </si>
  <si>
    <t>25364</t>
  </si>
  <si>
    <t>20MG CPS ETD 14 I</t>
  </si>
  <si>
    <t>66819</t>
  </si>
  <si>
    <t>5MG TBL OBD 50</t>
  </si>
  <si>
    <t>PSEUDOEFEDRIN, KOMBINACE</t>
  </si>
  <si>
    <t>216104</t>
  </si>
  <si>
    <t>5MG/120MG TBL PRO 14</t>
  </si>
  <si>
    <t>TERBINAFIN</t>
  </si>
  <si>
    <t>101979</t>
  </si>
  <si>
    <t>TERBISTAD 1% KRÉM</t>
  </si>
  <si>
    <t>10MG/G CRM 1X15G</t>
  </si>
  <si>
    <t>TOLPERISON</t>
  </si>
  <si>
    <t>57525</t>
  </si>
  <si>
    <t>MYDOCALM</t>
  </si>
  <si>
    <t>150MG TBL FLM 30</t>
  </si>
  <si>
    <t>*3006</t>
  </si>
  <si>
    <t>*4117</t>
  </si>
  <si>
    <t>*3000</t>
  </si>
  <si>
    <t>216186</t>
  </si>
  <si>
    <t>KLACID SR</t>
  </si>
  <si>
    <t>500MG TBL RET 14</t>
  </si>
  <si>
    <t>157787</t>
  </si>
  <si>
    <t>PENTASA SLOW RELEASE TABLETS 1 G</t>
  </si>
  <si>
    <t>1G TBL PRO 60</t>
  </si>
  <si>
    <t>NITROFURANTOIN</t>
  </si>
  <si>
    <t>207280</t>
  </si>
  <si>
    <t>FUROLIN</t>
  </si>
  <si>
    <t>NORETHISTERON</t>
  </si>
  <si>
    <t>216963</t>
  </si>
  <si>
    <t>NORETHISTERON ZENTIVA</t>
  </si>
  <si>
    <t>5MG TBL NOB 45</t>
  </si>
  <si>
    <t>42591</t>
  </si>
  <si>
    <t>RECTODELT</t>
  </si>
  <si>
    <t>100MG SUP 4</t>
  </si>
  <si>
    <t>92255</t>
  </si>
  <si>
    <t>5MG TBL OBD 30</t>
  </si>
  <si>
    <t>23957</t>
  </si>
  <si>
    <t>AMPRILAN</t>
  </si>
  <si>
    <t>1,25MG TBL NOB 90</t>
  </si>
  <si>
    <t>23965</t>
  </si>
  <si>
    <t>94328</t>
  </si>
  <si>
    <t>6,84MG/ML SIR 100ML</t>
  </si>
  <si>
    <t>187425</t>
  </si>
  <si>
    <t>50MCG TBL NOB 100</t>
  </si>
  <si>
    <t>STŘÍBRNÁ SŮL SULFADIAZINU, KOMBINACE</t>
  </si>
  <si>
    <t>14877</t>
  </si>
  <si>
    <t>2MG/G+10MG/G CRM 60G</t>
  </si>
  <si>
    <t>33862</t>
  </si>
  <si>
    <t>NUTRIDRINK MULTI FIBRE S PŘÍCHUTÍ ČOKOLÁDOVOU</t>
  </si>
  <si>
    <t>33753</t>
  </si>
  <si>
    <t>85744</t>
  </si>
  <si>
    <t>GLUKOMETR ACCU-CHEK PERFORMA NANO KIT</t>
  </si>
  <si>
    <t>INZ.REŽIM,KOMPLET PŘÍSTROJ,10 PROUŽKŮ,LANC.PERO,MULTICLIX,12 LANCET MULTICLIX</t>
  </si>
  <si>
    <t>TETRYZOLIN, KOMBINACE</t>
  </si>
  <si>
    <t>187418</t>
  </si>
  <si>
    <t>SPERSALLERG</t>
  </si>
  <si>
    <t>0,5MG/ML+0,4MG/ML OPH GTT SOL 10ML</t>
  </si>
  <si>
    <t>TRAMADOL A PARACETAMOL</t>
  </si>
  <si>
    <t>132872</t>
  </si>
  <si>
    <t>ZALDIAR</t>
  </si>
  <si>
    <t>37,5MG/325MG TBL FLM 30</t>
  </si>
  <si>
    <t>231949</t>
  </si>
  <si>
    <t>15653</t>
  </si>
  <si>
    <t>26329</t>
  </si>
  <si>
    <t>5MG TBL FLM 30</t>
  </si>
  <si>
    <t>178683</t>
  </si>
  <si>
    <t>5MG TBL FLM 50 I</t>
  </si>
  <si>
    <t>90986</t>
  </si>
  <si>
    <t>DEOXYMYKOIN</t>
  </si>
  <si>
    <t>100MG TBL NOB 10</t>
  </si>
  <si>
    <t>ELEKTROLYTY</t>
  </si>
  <si>
    <t>516</t>
  </si>
  <si>
    <t>NATRIUM CHLORATUM BIOTIKA SOLUTIO ISOTONICA</t>
  </si>
  <si>
    <t>9MG/ML INJ SOL 10X10ML</t>
  </si>
  <si>
    <t>FENOXYMETHYLPENICILIN</t>
  </si>
  <si>
    <t>45996</t>
  </si>
  <si>
    <t>500000IU TBL FLM 30</t>
  </si>
  <si>
    <t>186161</t>
  </si>
  <si>
    <t>V-PENICILIN 0,8 MEGA BIOTIKA</t>
  </si>
  <si>
    <t>800000IU TBL NOB 30 I</t>
  </si>
  <si>
    <t>FLUKONAZOL</t>
  </si>
  <si>
    <t>FYTOMENADION</t>
  </si>
  <si>
    <t>720</t>
  </si>
  <si>
    <t>230426</t>
  </si>
  <si>
    <t>103788</t>
  </si>
  <si>
    <t>IPRATROPIUM-BROMID</t>
  </si>
  <si>
    <t>32992</t>
  </si>
  <si>
    <t>0,020MG/DÁV INH SOL PSS 200DÁV</t>
  </si>
  <si>
    <t>KOLISTIN</t>
  </si>
  <si>
    <t>20605</t>
  </si>
  <si>
    <t>COLOMYCIN INJEKCE 1 000 000 MEZINÁRODNÍCH JEDNOTEK</t>
  </si>
  <si>
    <t>122114</t>
  </si>
  <si>
    <t>APO-OME 20</t>
  </si>
  <si>
    <t>PROMETHAZIN</t>
  </si>
  <si>
    <t>122197</t>
  </si>
  <si>
    <t>25MG TBL FLM 20X1</t>
  </si>
  <si>
    <t>ROZPOUŠTĚDLA A ŘEDIDLA, VČETNĚ IRIGAČNÍCH ROZTOKŮ</t>
  </si>
  <si>
    <t>147253</t>
  </si>
  <si>
    <t>0,9% SODIUM CHLORIDE KABI</t>
  </si>
  <si>
    <t>9MG/ML PAR LQF 20X10ML</t>
  </si>
  <si>
    <t>TOKOFEROL-ALFA</t>
  </si>
  <si>
    <t>10430</t>
  </si>
  <si>
    <t>VITAMIN E 100-ZENTIVA</t>
  </si>
  <si>
    <t>100MG CPS MOL 30</t>
  </si>
  <si>
    <t>10431</t>
  </si>
  <si>
    <t>VITAMIN E 200-ZENTIVA</t>
  </si>
  <si>
    <t>200MG CPS MOL 30</t>
  </si>
  <si>
    <t>94933</t>
  </si>
  <si>
    <t>875MG/125MG TBL FLM 14 II</t>
  </si>
  <si>
    <t>239482</t>
  </si>
  <si>
    <t>LAKTULOSA</t>
  </si>
  <si>
    <t>180745</t>
  </si>
  <si>
    <t>LAKTULOSA SANDOZ</t>
  </si>
  <si>
    <t>670MG/ML POR SOL 1X200ML IIA</t>
  </si>
  <si>
    <t>ACETYLCYSTEIN</t>
  </si>
  <si>
    <t>181090</t>
  </si>
  <si>
    <t>ACC SIRUP PRO DĚTI</t>
  </si>
  <si>
    <t>45010</t>
  </si>
  <si>
    <t>500MG TBL FLM 3</t>
  </si>
  <si>
    <t>2546</t>
  </si>
  <si>
    <t>56993</t>
  </si>
  <si>
    <t>30MG TBL NOB 10</t>
  </si>
  <si>
    <t>OXYMETAZOLIN</t>
  </si>
  <si>
    <t>119686</t>
  </si>
  <si>
    <t>0,1MG/ML NAS GTT SOL 5ML</t>
  </si>
  <si>
    <t>SOMATROPIN</t>
  </si>
  <si>
    <t>25169</t>
  </si>
  <si>
    <t>GENOTROPIN</t>
  </si>
  <si>
    <t>36IU(12MG) INJ PSO LQF 5+5X1ML</t>
  </si>
  <si>
    <t>THEOFYLIN</t>
  </si>
  <si>
    <t>61238</t>
  </si>
  <si>
    <t>THEOPLUS 300</t>
  </si>
  <si>
    <t>300MG TBL PRO 30</t>
  </si>
  <si>
    <t>AMIDY</t>
  </si>
  <si>
    <t>2684</t>
  </si>
  <si>
    <t>10MG/G+2MG/G GEL 1X20G</t>
  </si>
  <si>
    <t>218234</t>
  </si>
  <si>
    <t>*2998</t>
  </si>
  <si>
    <t>ALPRAZOLAM</t>
  </si>
  <si>
    <t>BROMAZEPAM</t>
  </si>
  <si>
    <t>88217</t>
  </si>
  <si>
    <t>LEXAURIN</t>
  </si>
  <si>
    <t>1,5MG TBL NOB 30</t>
  </si>
  <si>
    <t>115400</t>
  </si>
  <si>
    <t>2000IU(20MG)/0,2ML INJ SOL ISP 10X0,2ML I</t>
  </si>
  <si>
    <t>2539</t>
  </si>
  <si>
    <t>HALOPERIDOL-RICHTER</t>
  </si>
  <si>
    <t>2MG/ML POR GTT SOL 10ML</t>
  </si>
  <si>
    <t>ISOTRETINOIN</t>
  </si>
  <si>
    <t>127452</t>
  </si>
  <si>
    <t>127453</t>
  </si>
  <si>
    <t>JODOVANÝ POVIDON</t>
  </si>
  <si>
    <t>62316</t>
  </si>
  <si>
    <t>100MG/ML DRM SOL 120ML</t>
  </si>
  <si>
    <t>235805</t>
  </si>
  <si>
    <t>KLOBETASOL</t>
  </si>
  <si>
    <t>49950</t>
  </si>
  <si>
    <t>0,5MG/G CRM 25G</t>
  </si>
  <si>
    <t>125114</t>
  </si>
  <si>
    <t>100MG TBL NOB 60(3X20)</t>
  </si>
  <si>
    <t>84492</t>
  </si>
  <si>
    <t>20MG/G CRM 1X15G</t>
  </si>
  <si>
    <t>97864</t>
  </si>
  <si>
    <t>250MG CPS DUR 50 I</t>
  </si>
  <si>
    <t>125752</t>
  </si>
  <si>
    <t>300MG CPS DUR 50</t>
  </si>
  <si>
    <t>216532</t>
  </si>
  <si>
    <t>ZENARO</t>
  </si>
  <si>
    <t>5MG TBL FLM 90 IV</t>
  </si>
  <si>
    <t>215605</t>
  </si>
  <si>
    <t>SODNÁ SŮL METAMIZOLU</t>
  </si>
  <si>
    <t>SOLIFENACIN</t>
  </si>
  <si>
    <t>18279</t>
  </si>
  <si>
    <t>VESICARE</t>
  </si>
  <si>
    <t>5MG TBL FLM 100</t>
  </si>
  <si>
    <t>61237</t>
  </si>
  <si>
    <t>THEOPLUS 100</t>
  </si>
  <si>
    <t>206529</t>
  </si>
  <si>
    <t>CALCICHEW D3 JAHODA</t>
  </si>
  <si>
    <t>500MG/400IU TBL MND 60</t>
  </si>
  <si>
    <t>OKTENIDIN, KOMBINACE</t>
  </si>
  <si>
    <t>158767</t>
  </si>
  <si>
    <t>0,1G/100G DRM SPR SOL 1X250ML</t>
  </si>
  <si>
    <t>RETINOL (VITAMIN A)</t>
  </si>
  <si>
    <t>347</t>
  </si>
  <si>
    <t>VITAMIN A-SLOVAKOFARMA</t>
  </si>
  <si>
    <t>30000IU CPS MOL 50</t>
  </si>
  <si>
    <t>*1025</t>
  </si>
  <si>
    <t>*5009</t>
  </si>
  <si>
    <t>50311</t>
  </si>
  <si>
    <t>10MG TBL FLM 90X1</t>
  </si>
  <si>
    <t>17168</t>
  </si>
  <si>
    <t>BELOSALIC</t>
  </si>
  <si>
    <t>0,5MG/G+20MG/G DRM SOL 50ML</t>
  </si>
  <si>
    <t>168837</t>
  </si>
  <si>
    <t>DASSELTA</t>
  </si>
  <si>
    <t>5MG TBL FLM 50</t>
  </si>
  <si>
    <t>69417</t>
  </si>
  <si>
    <t>5MG RCT SOL 5X2,5ML</t>
  </si>
  <si>
    <t>163323</t>
  </si>
  <si>
    <t>ALLERGOCROM OČNÍ KAPKY</t>
  </si>
  <si>
    <t>20MG/ML OPH GTT SOL 10ML</t>
  </si>
  <si>
    <t>89996</t>
  </si>
  <si>
    <t>LINOLA FETT ÖLBAD</t>
  </si>
  <si>
    <t>ADT BAL 1X200ML</t>
  </si>
  <si>
    <t>MONTELUKAST</t>
  </si>
  <si>
    <t>140104</t>
  </si>
  <si>
    <t>CASTISPIR</t>
  </si>
  <si>
    <t>10MG TBL FLM 98</t>
  </si>
  <si>
    <t>SUMATRIPTAN</t>
  </si>
  <si>
    <t>107983</t>
  </si>
  <si>
    <t>SUMAMIGREN</t>
  </si>
  <si>
    <t>100MG TBL FLM 6</t>
  </si>
  <si>
    <t>33419</t>
  </si>
  <si>
    <t>NUTRIDRINK COMPACT S PŘÍCHUTÍ BANÁNOVOU</t>
  </si>
  <si>
    <t>155940</t>
  </si>
  <si>
    <t>HERPESIN</t>
  </si>
  <si>
    <t>50MG/G CRM 2G</t>
  </si>
  <si>
    <t>ANTIINFEKTIVA</t>
  </si>
  <si>
    <t>19047</t>
  </si>
  <si>
    <t>OFLOXACIN UNIMED PHARMA</t>
  </si>
  <si>
    <t>3MG/ML AUR/OPH GTT SOL 10ML</t>
  </si>
  <si>
    <t>178675</t>
  </si>
  <si>
    <t>5MG TBL FLM 90 I</t>
  </si>
  <si>
    <t>225171</t>
  </si>
  <si>
    <t>ERYTHROMYCIN</t>
  </si>
  <si>
    <t>97513</t>
  </si>
  <si>
    <t>20MG/G UNG 25G</t>
  </si>
  <si>
    <t>45997</t>
  </si>
  <si>
    <t>OSPEN 1000</t>
  </si>
  <si>
    <t>1000000IU TBL FLM 30</t>
  </si>
  <si>
    <t>FENYTOIN</t>
  </si>
  <si>
    <t>162694</t>
  </si>
  <si>
    <t>30685</t>
  </si>
  <si>
    <t>NASOFAN</t>
  </si>
  <si>
    <t>50MCG/DÁV NAS SPR SUS 1X120DÁV</t>
  </si>
  <si>
    <t>JINÁ ANTIEMETIKA</t>
  </si>
  <si>
    <t>17996</t>
  </si>
  <si>
    <t>25MG/30MG TBL NOB 10</t>
  </si>
  <si>
    <t>KANAMYCIN</t>
  </si>
  <si>
    <t>163346</t>
  </si>
  <si>
    <t>6,2MG/ML OPH GTT SOL 5ML</t>
  </si>
  <si>
    <t>16895</t>
  </si>
  <si>
    <t>132903</t>
  </si>
  <si>
    <t>MEFENOXALON</t>
  </si>
  <si>
    <t>85656</t>
  </si>
  <si>
    <t>200MG TBL NOB 30</t>
  </si>
  <si>
    <t>143372</t>
  </si>
  <si>
    <t>SINGULAIR</t>
  </si>
  <si>
    <t>4MG GRA 28</t>
  </si>
  <si>
    <t>PŘÍPRAVKY PRO LÉČBU BRADAVIC A KUŘÍCH OK</t>
  </si>
  <si>
    <t>60890</t>
  </si>
  <si>
    <t>VERRUMAL</t>
  </si>
  <si>
    <t>5MG/G+100MG/G DRM SOL 13ML</t>
  </si>
  <si>
    <t>33955</t>
  </si>
  <si>
    <t>*3999</t>
  </si>
  <si>
    <t>*3008</t>
  </si>
  <si>
    <t>646</t>
  </si>
  <si>
    <t>LÍMEC FIXAČNÍ KRČNÍ PÁTEŘE PICEK</t>
  </si>
  <si>
    <t>UNIVERZÁLNÍ VELIKOST</t>
  </si>
  <si>
    <t>168838</t>
  </si>
  <si>
    <t>DIKLOFENAK</t>
  </si>
  <si>
    <t>89025</t>
  </si>
  <si>
    <t>DICLOFENAC AL 50</t>
  </si>
  <si>
    <t>50MG TBL ENT 50</t>
  </si>
  <si>
    <t>87076</t>
  </si>
  <si>
    <t>300MG CPS DUR 20</t>
  </si>
  <si>
    <t>9305</t>
  </si>
  <si>
    <t>LOCOID 0,1%</t>
  </si>
  <si>
    <t>3378</t>
  </si>
  <si>
    <t>100MG/20MG TBL NOB 20</t>
  </si>
  <si>
    <t>221061</t>
  </si>
  <si>
    <t>STILNOX</t>
  </si>
  <si>
    <t>10MG TBL FLM 28</t>
  </si>
  <si>
    <t>16595</t>
  </si>
  <si>
    <t>50MG/ML POR GTT SOL 1X30ML</t>
  </si>
  <si>
    <t>METOKLOPRAMID</t>
  </si>
  <si>
    <t>93104</t>
  </si>
  <si>
    <t>10MG TBL NOB 40</t>
  </si>
  <si>
    <t>SALMETEROL A FLUTIKASON</t>
  </si>
  <si>
    <t>107826</t>
  </si>
  <si>
    <t>25MCG/50MCG/DÁV INH SUS PSS 120DÁV+POČ</t>
  </si>
  <si>
    <t>132867</t>
  </si>
  <si>
    <t>SINGULAIR 10</t>
  </si>
  <si>
    <t>205588</t>
  </si>
  <si>
    <t>AIRFLUSAN FORSPIRO</t>
  </si>
  <si>
    <t>50MCG/500MCG INH PLV DOS 1X60DÁV</t>
  </si>
  <si>
    <t>FOSFOMYCIN</t>
  </si>
  <si>
    <t>213944</t>
  </si>
  <si>
    <t>URIFOS</t>
  </si>
  <si>
    <t>3G POR GRA SOL 1</t>
  </si>
  <si>
    <t>9999999</t>
  </si>
  <si>
    <t>BETAXOLOL</t>
  </si>
  <si>
    <t>139477</t>
  </si>
  <si>
    <t>BETAMED</t>
  </si>
  <si>
    <t>20MG TBL FLM 30</t>
  </si>
  <si>
    <t>14479</t>
  </si>
  <si>
    <t>225168</t>
  </si>
  <si>
    <t>216197</t>
  </si>
  <si>
    <t>225174</t>
  </si>
  <si>
    <t>*3009</t>
  </si>
  <si>
    <t>*1033</t>
  </si>
  <si>
    <t>999999</t>
  </si>
  <si>
    <t>Obvazový materiál, náplasti</t>
  </si>
  <si>
    <t>86760</t>
  </si>
  <si>
    <t>ROZTOK PRONTOSAN 400416</t>
  </si>
  <si>
    <t>STERILNÍ LAHVIČKA,350ML</t>
  </si>
  <si>
    <t>93021</t>
  </si>
  <si>
    <t>40MG TBL FLM 100</t>
  </si>
  <si>
    <t>168836</t>
  </si>
  <si>
    <t>57866</t>
  </si>
  <si>
    <t>173500</t>
  </si>
  <si>
    <t>DIOSMIN, KOMBINACE</t>
  </si>
  <si>
    <t>97522</t>
  </si>
  <si>
    <t>500MG TBL FLM 30</t>
  </si>
  <si>
    <t>DOSULEPIN</t>
  </si>
  <si>
    <t>4207</t>
  </si>
  <si>
    <t>25MG TBL OBD 30</t>
  </si>
  <si>
    <t>176961</t>
  </si>
  <si>
    <t>CIPRALEX</t>
  </si>
  <si>
    <t>10MG TBL FLM 100 II</t>
  </si>
  <si>
    <t>EZETIMIB</t>
  </si>
  <si>
    <t>47997</t>
  </si>
  <si>
    <t>EZETROL</t>
  </si>
  <si>
    <t>10MG TBL NOB 98 II</t>
  </si>
  <si>
    <t>GABAPENTIN</t>
  </si>
  <si>
    <t>84396</t>
  </si>
  <si>
    <t>NEURONTIN</t>
  </si>
  <si>
    <t>100MG CPS DUR 20</t>
  </si>
  <si>
    <t>100273</t>
  </si>
  <si>
    <t>LIPOBASE</t>
  </si>
  <si>
    <t>CRM 100G</t>
  </si>
  <si>
    <t>SULPIRID</t>
  </si>
  <si>
    <t>54432</t>
  </si>
  <si>
    <t>PROSULPIN</t>
  </si>
  <si>
    <t>50MG TBL NOB 30</t>
  </si>
  <si>
    <t>167666</t>
  </si>
  <si>
    <t>TOLURA</t>
  </si>
  <si>
    <t>188165</t>
  </si>
  <si>
    <t>TRITTICO PROLONG</t>
  </si>
  <si>
    <t>UMĚLÉ SLZY A JINÉ INDIFERENTNÍ PŘÍPRAVKY</t>
  </si>
  <si>
    <t>84325</t>
  </si>
  <si>
    <t>2MG/G OPH GEL 1X10G</t>
  </si>
  <si>
    <t>45961</t>
  </si>
  <si>
    <t>SERETIDE DISKUS</t>
  </si>
  <si>
    <t>50MCG/100MCG INH PLV DOS 1X60DÁV</t>
  </si>
  <si>
    <t>CYKLOPENTOLÁT</t>
  </si>
  <si>
    <t>207075</t>
  </si>
  <si>
    <t>CYCLOGYL 1%</t>
  </si>
  <si>
    <t>10MG/ML OPH GTT SOL 1X15ML</t>
  </si>
  <si>
    <t>MOČOVINA</t>
  </si>
  <si>
    <t>16462</t>
  </si>
  <si>
    <t>40MG/ML DRM EML 200ML</t>
  </si>
  <si>
    <t>241226</t>
  </si>
  <si>
    <t>EXCIPIAL U HYDROLOTIO</t>
  </si>
  <si>
    <t>20MG/ML DRM EML 200ML</t>
  </si>
  <si>
    <t>Kompenzační pomůcky pro tělesně postižené</t>
  </si>
  <si>
    <t>23886</t>
  </si>
  <si>
    <t>NÁSTAVEC NA WC PLASTOVÝ 508 B</t>
  </si>
  <si>
    <t>VÝŠKA 10CM</t>
  </si>
  <si>
    <t>4013</t>
  </si>
  <si>
    <t>DOXYBENE</t>
  </si>
  <si>
    <t>200MG TBL NOB 10</t>
  </si>
  <si>
    <t>45998</t>
  </si>
  <si>
    <t>OSPEN 1500</t>
  </si>
  <si>
    <t>1500000IU TBL FLM 30</t>
  </si>
  <si>
    <t>GLYCEROL</t>
  </si>
  <si>
    <t>3688</t>
  </si>
  <si>
    <t>2,06G SUP 10</t>
  </si>
  <si>
    <t>16594</t>
  </si>
  <si>
    <t>MALTOFER TABLETY</t>
  </si>
  <si>
    <t>100MG TBL MND 30</t>
  </si>
  <si>
    <t>124346</t>
  </si>
  <si>
    <t>32720</t>
  </si>
  <si>
    <t>32716</t>
  </si>
  <si>
    <t>5MG TBL FLM 7</t>
  </si>
  <si>
    <t>MIDAZOLAM</t>
  </si>
  <si>
    <t>NYSTATIN, KOMBINACE</t>
  </si>
  <si>
    <t>41146</t>
  </si>
  <si>
    <t>500MG/200000IU VAG CPS MOL 12</t>
  </si>
  <si>
    <t>92254</t>
  </si>
  <si>
    <t>MICTONORM</t>
  </si>
  <si>
    <t>15MG TBL OBD 30</t>
  </si>
  <si>
    <t>119653</t>
  </si>
  <si>
    <t>320MG/60MG TBL RET 60</t>
  </si>
  <si>
    <t>213940</t>
  </si>
  <si>
    <t>0,4MG/ML SIR 150ML II</t>
  </si>
  <si>
    <t>SILDENAFIL</t>
  </si>
  <si>
    <t>166800</t>
  </si>
  <si>
    <t>OLVION</t>
  </si>
  <si>
    <t>100MG TBL FLM 4</t>
  </si>
  <si>
    <t>TRAMADOL</t>
  </si>
  <si>
    <t>216873</t>
  </si>
  <si>
    <t>TRAMAL RETARD</t>
  </si>
  <si>
    <t>200MG TBL PRO 30 III</t>
  </si>
  <si>
    <t>DIENOGEST A ETHINYLESTRADIOL</t>
  </si>
  <si>
    <t>132824</t>
  </si>
  <si>
    <t>BONADEA</t>
  </si>
  <si>
    <t>2MG/0,03MG TBL FLM 3X21</t>
  </si>
  <si>
    <t>EPINEFRIN</t>
  </si>
  <si>
    <t>362</t>
  </si>
  <si>
    <t>ADRENALIN LÉČIVA</t>
  </si>
  <si>
    <t>1MG/ML INJ SOL 5X1ML</t>
  </si>
  <si>
    <t>33491</t>
  </si>
  <si>
    <t>PRE BEBA DISCHARGE</t>
  </si>
  <si>
    <t>78909</t>
  </si>
  <si>
    <t>LÍMEC KRČNÍ ANATOMICKÝ - TYP 102</t>
  </si>
  <si>
    <t>LÍMEC MĚKKÝ, ANATOMICKY TVAROVANÝ</t>
  </si>
  <si>
    <t>KLÍŠŤOVÁ ENCEFALITIDA, INAKTIVOVANÝ CELÝ VIRUS</t>
  </si>
  <si>
    <t>32827</t>
  </si>
  <si>
    <t>ENCEPUR PRO DOSPĚLÉ</t>
  </si>
  <si>
    <t>INJ SUS ISP 1X0,5ML+J</t>
  </si>
  <si>
    <t>221073</t>
  </si>
  <si>
    <t>86616</t>
  </si>
  <si>
    <t>PENTASA SLOW RELEASE TABLETS 500 MG</t>
  </si>
  <si>
    <t>500MG TBL PRO 100</t>
  </si>
  <si>
    <t>231611</t>
  </si>
  <si>
    <t>132654</t>
  </si>
  <si>
    <t>201622</t>
  </si>
  <si>
    <t>FENOBARBITAL</t>
  </si>
  <si>
    <t>68578</t>
  </si>
  <si>
    <t>15MG TBL NOB 50 I</t>
  </si>
  <si>
    <t>32953</t>
  </si>
  <si>
    <t>201946</t>
  </si>
  <si>
    <t>ANALERGIN NEO</t>
  </si>
  <si>
    <t>215604</t>
  </si>
  <si>
    <t>33747</t>
  </si>
  <si>
    <t>ALFAMINO 1X400GM</t>
  </si>
  <si>
    <t>33853</t>
  </si>
  <si>
    <t>32558</t>
  </si>
  <si>
    <t>750MG TBL FLM 14</t>
  </si>
  <si>
    <t>180988</t>
  </si>
  <si>
    <t>GENTADEX</t>
  </si>
  <si>
    <t>5MG/ML+1MG/ML OPH GTT SOL 1X5ML</t>
  </si>
  <si>
    <t>173197</t>
  </si>
  <si>
    <t>KOLCHICIN</t>
  </si>
  <si>
    <t>119698</t>
  </si>
  <si>
    <t>COLCHICUM-DISPERT</t>
  </si>
  <si>
    <t>0,5MG TBL OBD 50</t>
  </si>
  <si>
    <t>RUTOSID, KOMBINACE</t>
  </si>
  <si>
    <t>96303</t>
  </si>
  <si>
    <t>ASCORUTIN</t>
  </si>
  <si>
    <t>100MG/20MG TBL FLM 50</t>
  </si>
  <si>
    <t>225175</t>
  </si>
  <si>
    <t>15834</t>
  </si>
  <si>
    <t>15845</t>
  </si>
  <si>
    <t>92757</t>
  </si>
  <si>
    <t>300MG CPS DUR 10</t>
  </si>
  <si>
    <t>GESTODEN A ETHINYLESTRADIOL</t>
  </si>
  <si>
    <t>97557</t>
  </si>
  <si>
    <t>LINDYNETTE 20</t>
  </si>
  <si>
    <t>75MCG/20MCG TBL OBD 3X21</t>
  </si>
  <si>
    <t>*4013</t>
  </si>
  <si>
    <t>*4014</t>
  </si>
  <si>
    <t>89831</t>
  </si>
  <si>
    <t>CILOXAN</t>
  </si>
  <si>
    <t>3MG/ML AUR/OPH GTT SOL 1X5ML</t>
  </si>
  <si>
    <t>ETAMSYLÁT</t>
  </si>
  <si>
    <t>40538</t>
  </si>
  <si>
    <t>DICYNONE 500</t>
  </si>
  <si>
    <t>500MG CPS DUR 30</t>
  </si>
  <si>
    <t>FEXOFENADIN</t>
  </si>
  <si>
    <t>120937</t>
  </si>
  <si>
    <t>EWOFEX</t>
  </si>
  <si>
    <t>180MG TBL FLM 30</t>
  </si>
  <si>
    <t>JINÁ ANTIINFEKTIVA</t>
  </si>
  <si>
    <t>200863</t>
  </si>
  <si>
    <t>163351</t>
  </si>
  <si>
    <t>6,2MG/G OPH UNG 2,5G</t>
  </si>
  <si>
    <t>58038</t>
  </si>
  <si>
    <t>50MG TBL PRO 100</t>
  </si>
  <si>
    <t>107744</t>
  </si>
  <si>
    <t>100MG/40000IU/G VAG CRM 30G</t>
  </si>
  <si>
    <t>195336</t>
  </si>
  <si>
    <t>OMEPRAZOL FARMAX</t>
  </si>
  <si>
    <t>SERTRALIN</t>
  </si>
  <si>
    <t>226622</t>
  </si>
  <si>
    <t>AMOXICILLIN/CLAVULANIC ACID AUROVITAS</t>
  </si>
  <si>
    <t>14875</t>
  </si>
  <si>
    <t>2MG/G+10MG/G CRM 20G</t>
  </si>
  <si>
    <t>9999910</t>
  </si>
  <si>
    <t>*3001</t>
  </si>
  <si>
    <t>75603</t>
  </si>
  <si>
    <t>DICLOFENAC AL 25</t>
  </si>
  <si>
    <t>25MG TBL ENT 20</t>
  </si>
  <si>
    <t>92351</t>
  </si>
  <si>
    <t>ATROVENT 0,025%</t>
  </si>
  <si>
    <t>0,25MG/ML SOL NEB 20ML</t>
  </si>
  <si>
    <t>SILIKONY</t>
  </si>
  <si>
    <t>122629</t>
  </si>
  <si>
    <t>64MG/ML POR SUS 1X30ML</t>
  </si>
  <si>
    <t>115401</t>
  </si>
  <si>
    <t>4000IU(40MG)/0,4ML INJ SOL ISP 10X0,4ML I</t>
  </si>
  <si>
    <t>GLUKAGON</t>
  </si>
  <si>
    <t>83741</t>
  </si>
  <si>
    <t>GLUCAGEN 1 MG HYPOKIT</t>
  </si>
  <si>
    <t>1MG INJ PSO LQF 1+1ML+STŘ</t>
  </si>
  <si>
    <t>METFORMIN</t>
  </si>
  <si>
    <t>207951</t>
  </si>
  <si>
    <t>METFORMIN ZENTIVA</t>
  </si>
  <si>
    <t>500MG TBL FLM 60</t>
  </si>
  <si>
    <t>207953</t>
  </si>
  <si>
    <t>850MG TBL FLM 60</t>
  </si>
  <si>
    <t>216856</t>
  </si>
  <si>
    <t>ZOMACTON</t>
  </si>
  <si>
    <t>10MG INJ PSO LQF 1X10MG+1X1ML</t>
  </si>
  <si>
    <t>INSULIN ASPART</t>
  </si>
  <si>
    <t>26794</t>
  </si>
  <si>
    <t>NOVORAPID FLEXPEN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</si>
  <si>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</si>
  <si>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</si>
  <si>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</si>
  <si>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</si>
  <si>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</si>
  <si>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</si>
  <si>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</si>
  <si>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219222</t>
  </si>
  <si>
    <t>100U/ML INJ SOL 5X3ML ZVL</t>
  </si>
  <si>
    <t>INSULIN LISPRO</t>
  </si>
  <si>
    <t>25592</t>
  </si>
  <si>
    <t>HUMALOG</t>
  </si>
  <si>
    <t>INSULIN GLARGIN</t>
  </si>
  <si>
    <t>27506</t>
  </si>
  <si>
    <t>LANTUS</t>
  </si>
  <si>
    <t>27953</t>
  </si>
  <si>
    <t>LANTUS SOLOSTAR</t>
  </si>
  <si>
    <t>210312</t>
  </si>
  <si>
    <t>ABASAGLAR</t>
  </si>
  <si>
    <t>100U/ML INJ SOL 10X3ML</t>
  </si>
  <si>
    <t>209088</t>
  </si>
  <si>
    <t>100U/ML INJ SOL 10X(2X5)X3ML II</t>
  </si>
  <si>
    <t>147454</t>
  </si>
  <si>
    <t>88MCG TBL NOB 100 II</t>
  </si>
  <si>
    <t>187427</t>
  </si>
  <si>
    <t>100MCG TBL NOB 100</t>
  </si>
  <si>
    <t>97186</t>
  </si>
  <si>
    <t>100MCG TBL NOB 100 I</t>
  </si>
  <si>
    <t>LIDSKÝ INSULIN</t>
  </si>
  <si>
    <t>INSULIN DEGLUDEK</t>
  </si>
  <si>
    <t>193822</t>
  </si>
  <si>
    <t>Další osteosyntetický materiál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</si>
  <si>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</si>
  <si>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</si>
  <si>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</si>
  <si>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</si>
  <si>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</si>
  <si>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</si>
  <si>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</si>
  <si>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</si>
  <si>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</si>
  <si>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</si>
  <si>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</si>
  <si>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</si>
  <si>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</si>
  <si>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</si>
  <si>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</si>
  <si>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</si>
  <si>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</si>
  <si>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</si>
  <si>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</si>
  <si>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</si>
  <si>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</si>
  <si>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</si>
  <si>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</si>
  <si>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</si>
  <si>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85476</t>
  </si>
  <si>
    <t>PROUŽKY DIAGNOSTICKÉ FREESTYLE LITE (PRO ZP KÓD 00</t>
  </si>
  <si>
    <t>INZULÍNOVÝ REŽIM,100KS</t>
  </si>
  <si>
    <t>85705</t>
  </si>
  <si>
    <t>PROUŽKY DIAGNOSTICKÉ CONTOUR LINK (PRO ZP KÓD 0151</t>
  </si>
  <si>
    <t>169667</t>
  </si>
  <si>
    <t>PROUŽKY DIAGNOSTICKÉ CONTOUR PLUS(PRO ZP KÓD 01696</t>
  </si>
  <si>
    <t>170131</t>
  </si>
  <si>
    <t xml:space="preserve">JEHLY WELLION MEDFINE PLUS PRO VŠECHNA INZULÍNOVÁ </t>
  </si>
  <si>
    <t>VEL.32GX4MM,100KS</t>
  </si>
  <si>
    <t>170283</t>
  </si>
  <si>
    <t>LANCETY ONE TOUCH DELICA</t>
  </si>
  <si>
    <t>JEDNORÁZOVÁ,25KS</t>
  </si>
  <si>
    <t>170056</t>
  </si>
  <si>
    <t>PROUŽKY DIAGNOSTICKÉ PRO MYLIFE UNIO(PRO ZP KÓD 01</t>
  </si>
  <si>
    <t>INZULÍNOVÝ REŽIM,BEZKONTAKTNÍ ODBĚR TESTOVACÍHO PROUŽKU,50KS</t>
  </si>
  <si>
    <t>170776</t>
  </si>
  <si>
    <t>LANCETY ACCU-CHEK FASTCLIX</t>
  </si>
  <si>
    <t>LANCETY PRO ODBĚR KAPILÁRNÍ KRVE,V BUBÍNCÍCH PO 6KS,24KS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</si>
  <si>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</si>
  <si>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</si>
  <si>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</si>
  <si>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</si>
  <si>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</si>
  <si>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</si>
  <si>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 xml:space="preserve">SENZOR PRO KONTINUÁLNÍ MONITORACI GLYKÉMIE DEXCOM </t>
  </si>
  <si>
    <t>8-18 LET,MAX.21 KS/ROK</t>
  </si>
  <si>
    <t>82717</t>
  </si>
  <si>
    <t>LANCETY KE GLUKOMETRU DIAMOND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</si>
  <si>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</si>
  <si>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</si>
  <si>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</si>
  <si>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</si>
  <si>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</si>
  <si>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</si>
  <si>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</si>
  <si>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SENZOR PRO KONTINUÁLNÍ MONITORACI GLYKÉMIE ENLITE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</si>
  <si>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</si>
  <si>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</si>
  <si>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</si>
  <si>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</si>
  <si>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</si>
  <si>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</si>
  <si>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171668</t>
  </si>
  <si>
    <t>0-7 LET,MAX.21 KS/ROK</t>
  </si>
  <si>
    <t>142045</t>
  </si>
  <si>
    <t>171674</t>
  </si>
  <si>
    <t>8-18 LET,MAX.16 KS/ROK</t>
  </si>
  <si>
    <t>85415</t>
  </si>
  <si>
    <t>JEHLY BD PRO INZULÍNOVÁ PERA</t>
  </si>
  <si>
    <t>0,25MM(31G)X5MM,TENKOSTĚNNÁ,100KS</t>
  </si>
  <si>
    <t>132015</t>
  </si>
  <si>
    <t>LANCETY WELLION (100)</t>
  </si>
  <si>
    <t>171601</t>
  </si>
  <si>
    <t>PROUŽKY DIAGNOSTICKÉ WELLION GALILEO (PRO ZP KÓD 0</t>
  </si>
  <si>
    <t>142176</t>
  </si>
  <si>
    <t>VEL. 31G X 5 MM, 100 KS</t>
  </si>
  <si>
    <t>142455</t>
  </si>
  <si>
    <t>VYSÍLAČ DEXCOM G5 MOBILE A APP, DĚTI 0 - 18 LET</t>
  </si>
  <si>
    <t>PRO PŘIJÍMAČ DEXCOM G5 MOBILE (BAL 2KS = 6 MĚS.UŽITÍ)+MOBILNÍ APL. (IOS/ANDROID)</t>
  </si>
  <si>
    <t>171602</t>
  </si>
  <si>
    <t>142404</t>
  </si>
  <si>
    <t>PROUŽKY DIAGNOSTICKÉ ACCU-CHEK INSTANT (PRO ZP KÓD</t>
  </si>
  <si>
    <t>INZULÍNOVÝ REŽIM, 50 KS, BEZ KÓDOVÁNÍ</t>
  </si>
  <si>
    <t>85337</t>
  </si>
  <si>
    <t>GLUKOMETR FREESTYLE OPTIUM(OPTIUM XCEED)</t>
  </si>
  <si>
    <t>INZ.REŽ.PŘÍSTROJ,POUZDRO,10 PROUŽKŮ,AUTOLANCETA EASY TOUCH,10 LANCET</t>
  </si>
  <si>
    <t>171673</t>
  </si>
  <si>
    <t>8-18 LET,MAX.19 KS/ROK</t>
  </si>
  <si>
    <t>142680</t>
  </si>
  <si>
    <t>PŘIJÍMAČ PRO FGM - FREE STYLE LIBRE, DĚTI 0 - 18 L</t>
  </si>
  <si>
    <t>SET PRO SENZOR FREESTYLE LIBRE OBSAHUJE KABEL USB A NAPÁJECÍ ADAPTÉR, 71549-01</t>
  </si>
  <si>
    <t>142682</t>
  </si>
  <si>
    <t xml:space="preserve">SENZOR PRO OKAMŽITOU MONITORACI GLUKÓZY FGM, FREE </t>
  </si>
  <si>
    <t>0-7 LET, MAX 10 KS/ROK, PRO PŘIJÍMAČ FREESTYLE LIBRE, 71335 - 01</t>
  </si>
  <si>
    <t>142684</t>
  </si>
  <si>
    <t>8-18 LET, MAX 10 KS/ROK, PRO PŘIJÍMAČ FREESTYLE LIBRE, 71335 - 01</t>
  </si>
  <si>
    <t>85458</t>
  </si>
  <si>
    <t>LANCETY RIGHTEST</t>
  </si>
  <si>
    <t>GL300,100KS</t>
  </si>
  <si>
    <t>171258</t>
  </si>
  <si>
    <t>GLUKOMETR ONE TOUCH VERIO FLEX</t>
  </si>
  <si>
    <t>INZ.REŽIM,SADA:PŘÍSTROJ,BATERIE,ODBĚROVÉ PERO,10 PROUŽKŮ,10 LANCET</t>
  </si>
  <si>
    <t>142048</t>
  </si>
  <si>
    <t>VYSÍLAČ GUARDIAN 2 LINK SYSTÉM, DĚTI 0 - 18 LET PR</t>
  </si>
  <si>
    <t>VYSÍLAČ PRO CGM U IP MINIMED 640G SYSTEM MMT-7730</t>
  </si>
  <si>
    <t>142844</t>
  </si>
  <si>
    <t>SENZOR PRO KONTINUÁLNÍ MONITORACI GLYKÉMIE GUARDIA</t>
  </si>
  <si>
    <t>8-18 LET, MAX. 21 KS/ROK; MMT-7020</t>
  </si>
  <si>
    <t>142403</t>
  </si>
  <si>
    <t>GLUKOMETR ACCU-CHEK INSTANT KIT</t>
  </si>
  <si>
    <t>INZULÍNOVÝ REŽIM,SADA-PŘÍSTROJ,10 PROUŽKŮ, LANC. PERO, LANCETY V ZÁSOBNÍKU</t>
  </si>
  <si>
    <t>142685</t>
  </si>
  <si>
    <t>8-18 LET,MAX 8 KS/ROK,PRO PŘIJÍMAČ FREESTYLE LIBRE,71335 - 01</t>
  </si>
  <si>
    <t>85722</t>
  </si>
  <si>
    <t>PUMPA INZULÍNOVÁ MINIMED MODEL PARADIGM-PŘÍSLUŠENS</t>
  </si>
  <si>
    <t>HYPOALERGENNÍ NÁPLASTI IV3000 1-HAND,100KS</t>
  </si>
  <si>
    <t>80222</t>
  </si>
  <si>
    <t>VATA BUNIČITÁ DĚLENÁ-TAMPONY</t>
  </si>
  <si>
    <t>40X50MM,2ROLE,500KS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</si>
  <si>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</si>
  <si>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</si>
  <si>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</si>
  <si>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</si>
  <si>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</si>
  <si>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</si>
  <si>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</si>
  <si>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</si>
  <si>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</si>
  <si>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</si>
  <si>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</si>
  <si>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</si>
  <si>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</si>
  <si>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</si>
  <si>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</si>
  <si>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</si>
  <si>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</si>
  <si>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</si>
  <si>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</si>
  <si>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</si>
  <si>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</si>
  <si>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</si>
  <si>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</si>
  <si>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</si>
  <si>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</si>
  <si>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</si>
  <si>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</si>
  <si>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</si>
  <si>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</si>
  <si>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</si>
  <si>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</si>
  <si>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</si>
  <si>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</si>
  <si>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85384</t>
  </si>
  <si>
    <t>SETY INFUZNÍ EASY-RELEASE-II,RYCHLOROZPOJKA,KOVOVÉ,20KS</t>
  </si>
  <si>
    <t>85720</t>
  </si>
  <si>
    <t>SET INF.SILHOUETTE, TEFLONOVÁ KANYLA, 60CM, 13MM, 10KS KOMPLETNÍCH SETŮ</t>
  </si>
  <si>
    <t>85334</t>
  </si>
  <si>
    <t>SET INF.EASY-SET ROVNÁ JEHLA,RYCHLOROZPOJKA,80CM,6MM,10KS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</si>
  <si>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</si>
  <si>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</si>
  <si>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</si>
  <si>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</si>
  <si>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</si>
  <si>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85287</t>
  </si>
  <si>
    <t>ANIMAS CONTACT-KOLMÝ SET KOVOVÁ KANYLA 8MM,DÉLKA 110CM,10KS</t>
  </si>
  <si>
    <t>142219</t>
  </si>
  <si>
    <t>PUMPA INZULÍNOVÁ MYLIFE YPSOPUMP- PŘÍSLUŠENSTVÍ</t>
  </si>
  <si>
    <t>SETY INFUZNÍ TEFLONOVÉ MYLIFE ORBIT SOFT, 6, 9 MM, KAN 45,60,80, 110 CM, 10 KS</t>
  </si>
  <si>
    <t>142220</t>
  </si>
  <si>
    <t>SETY INFUZNÍ KOVOVÉ MYLIFE ORBIT MICRO, 6,9 MM, KAN 45,60,80, 110 CM, 10 KS</t>
  </si>
  <si>
    <t>142221</t>
  </si>
  <si>
    <t>BATERIE K INZULINOVÉ PUMPĚ MYLIFE 4 KS</t>
  </si>
  <si>
    <t>142754</t>
  </si>
  <si>
    <t>PUMPA INZULÍNOVÁ MEDTRONIC MINIMED 640G SYSTÉM - N</t>
  </si>
  <si>
    <t>S AUTOMATICKOU ODEZVOU NA DATA Z CGM, S FUNKCÍ LGS A PLGM</t>
  </si>
  <si>
    <t>9310</t>
  </si>
  <si>
    <t>1MG/G UNG 30G</t>
  </si>
  <si>
    <t>85209</t>
  </si>
  <si>
    <t>BATERIE,SADA 4X3KS,1,55V</t>
  </si>
  <si>
    <t>115317</t>
  </si>
  <si>
    <t>20MG CPS ETD 28 II</t>
  </si>
  <si>
    <t>33461</t>
  </si>
  <si>
    <t>MODULEN IBD 1X400 G</t>
  </si>
  <si>
    <t>217041</t>
  </si>
  <si>
    <t>FRESUBIN 2 KCAL DRINK LESNÍ PLODY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</si>
  <si>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</si>
  <si>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</si>
  <si>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</si>
  <si>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</si>
  <si>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</si>
  <si>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</si>
  <si>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217162</t>
  </si>
  <si>
    <t>FRESUBIN 3,2 KCAL DRINK LÍSKOVÝ OŘÍŠEK</t>
  </si>
  <si>
    <t>60164</t>
  </si>
  <si>
    <t>300MG TBL PRO 50</t>
  </si>
  <si>
    <t>155861</t>
  </si>
  <si>
    <t>125MG TBL FLM 6</t>
  </si>
  <si>
    <t>BAKLOFEN</t>
  </si>
  <si>
    <t>40274</t>
  </si>
  <si>
    <t>BACLOFEN-POLPHARMA</t>
  </si>
  <si>
    <t>40275</t>
  </si>
  <si>
    <t>25MG TBL NOB 50</t>
  </si>
  <si>
    <t>192219</t>
  </si>
  <si>
    <t>DIPROSALIC</t>
  </si>
  <si>
    <t>0,5MG/G+30MG/G UNG 15G</t>
  </si>
  <si>
    <t>108606</t>
  </si>
  <si>
    <t>CYPROHEPTADIN</t>
  </si>
  <si>
    <t>11286</t>
  </si>
  <si>
    <t>PERITOL</t>
  </si>
  <si>
    <t>2478</t>
  </si>
  <si>
    <t>10MG TBL NOB 20(2X10)</t>
  </si>
  <si>
    <t>DOMPERIDON</t>
  </si>
  <si>
    <t>47271</t>
  </si>
  <si>
    <t>199680</t>
  </si>
  <si>
    <t>300MG CPS DUR 60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</si>
  <si>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</si>
  <si>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</si>
  <si>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</si>
  <si>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</si>
  <si>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</si>
  <si>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</si>
  <si>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</si>
  <si>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</si>
  <si>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68579</t>
  </si>
  <si>
    <t>PHENAEMAL</t>
  </si>
  <si>
    <t>100MG TBL NOB 50 I</t>
  </si>
  <si>
    <t>FENTANYL</t>
  </si>
  <si>
    <t>59448</t>
  </si>
  <si>
    <t>25MCG/H TDR EMP 5X4,2MG</t>
  </si>
  <si>
    <t>FUROSEMID</t>
  </si>
  <si>
    <t>98219</t>
  </si>
  <si>
    <t>FURON</t>
  </si>
  <si>
    <t>84398</t>
  </si>
  <si>
    <t>100MG CPS DUR 100</t>
  </si>
  <si>
    <t>84400</t>
  </si>
  <si>
    <t>84401</t>
  </si>
  <si>
    <t>400MG CPS DUR 50</t>
  </si>
  <si>
    <t>16444</t>
  </si>
  <si>
    <t>TEGRETOL CR</t>
  </si>
  <si>
    <t>200MG TBL PRO 50</t>
  </si>
  <si>
    <t>KLOBAZAM</t>
  </si>
  <si>
    <t>65342</t>
  </si>
  <si>
    <t>FRISIUM</t>
  </si>
  <si>
    <t>10MG TBL NOB 20</t>
  </si>
  <si>
    <t>KLONAZEPAM</t>
  </si>
  <si>
    <t>14957</t>
  </si>
  <si>
    <t>0,5MG TBL NOB 50</t>
  </si>
  <si>
    <t>14958</t>
  </si>
  <si>
    <t>85256</t>
  </si>
  <si>
    <t>2,5MG/ML POR GTT SOL 1X10ML</t>
  </si>
  <si>
    <t>198664</t>
  </si>
  <si>
    <t>ORFIRIL LONG</t>
  </si>
  <si>
    <t>150MG CPS PRO 50 II</t>
  </si>
  <si>
    <t>198667</t>
  </si>
  <si>
    <t>300MG CPS PRO 50 II</t>
  </si>
  <si>
    <t>44997</t>
  </si>
  <si>
    <t>500MG TBL RET 100</t>
  </si>
  <si>
    <t>57709</t>
  </si>
  <si>
    <t>150MG CPS PRO 50 I</t>
  </si>
  <si>
    <t>57712</t>
  </si>
  <si>
    <t>300MG CPS PRO 50 I</t>
  </si>
  <si>
    <t>198670</t>
  </si>
  <si>
    <t>500MG TBL PRO 50</t>
  </si>
  <si>
    <t>LAMOTRIGIN</t>
  </si>
  <si>
    <t>151057</t>
  </si>
  <si>
    <t>100MG TBL NOB 98</t>
  </si>
  <si>
    <t>17135</t>
  </si>
  <si>
    <t>25MG TBL NOB 42</t>
  </si>
  <si>
    <t>17139</t>
  </si>
  <si>
    <t>50MG TBL NOB 42</t>
  </si>
  <si>
    <t>209537</t>
  </si>
  <si>
    <t>5MG TBL MND/SUS 60</t>
  </si>
  <si>
    <t>LEVETIRACETAM</t>
  </si>
  <si>
    <t>25829</t>
  </si>
  <si>
    <t>KEPPRA</t>
  </si>
  <si>
    <t>25837</t>
  </si>
  <si>
    <t>25849</t>
  </si>
  <si>
    <t>1000MG TBL FLM 50</t>
  </si>
  <si>
    <t>25853</t>
  </si>
  <si>
    <t>100MG/ML POR SOL 300ML+STŘ 10ML</t>
  </si>
  <si>
    <t>174730</t>
  </si>
  <si>
    <t>1000MG TBL FLM 100</t>
  </si>
  <si>
    <t>174681</t>
  </si>
  <si>
    <t>25835</t>
  </si>
  <si>
    <t>500MG TBL FLM 50</t>
  </si>
  <si>
    <t>168600</t>
  </si>
  <si>
    <t>LEVETIRACETAM ACTAVIS</t>
  </si>
  <si>
    <t>MORFIN</t>
  </si>
  <si>
    <t>41727</t>
  </si>
  <si>
    <t>SEVREDOL</t>
  </si>
  <si>
    <t>207252</t>
  </si>
  <si>
    <t>NALGESIN</t>
  </si>
  <si>
    <t>550MG TBL FLM 20</t>
  </si>
  <si>
    <t>164958</t>
  </si>
  <si>
    <t>OMEPRAZOL TEVA PHARMA</t>
  </si>
  <si>
    <t>11242</t>
  </si>
  <si>
    <t>GERATAM</t>
  </si>
  <si>
    <t>1200MG TBL FLM 60</t>
  </si>
  <si>
    <t>88156</t>
  </si>
  <si>
    <t>200MG/ML POR SOL 125ML</t>
  </si>
  <si>
    <t>PRIMIDON</t>
  </si>
  <si>
    <t>18489</t>
  </si>
  <si>
    <t>LISKANTIN</t>
  </si>
  <si>
    <t>RIFABUTIN</t>
  </si>
  <si>
    <t>103068</t>
  </si>
  <si>
    <t>MYCOBUTIN 150</t>
  </si>
  <si>
    <t>150MG CPS DUR 30</t>
  </si>
  <si>
    <t>RISPERIDON</t>
  </si>
  <si>
    <t>66085</t>
  </si>
  <si>
    <t>RISPERDAL</t>
  </si>
  <si>
    <t>1MG/ML POR SOL 30ML</t>
  </si>
  <si>
    <t>RUFINAMID</t>
  </si>
  <si>
    <t>27996</t>
  </si>
  <si>
    <t>INOVELON</t>
  </si>
  <si>
    <t>200MG TBL FLM 50</t>
  </si>
  <si>
    <t>28146</t>
  </si>
  <si>
    <t>400MG TBL FLM 50</t>
  </si>
  <si>
    <t>196018</t>
  </si>
  <si>
    <t>500MG/ML POR GTT SOL 1X100ML</t>
  </si>
  <si>
    <t>SULTIAM</t>
  </si>
  <si>
    <t>55852</t>
  </si>
  <si>
    <t>OSPOLOT</t>
  </si>
  <si>
    <t>200MG TBL FLM 50 SKLO</t>
  </si>
  <si>
    <t>203120</t>
  </si>
  <si>
    <t>200MG TBL FLM 50 PE</t>
  </si>
  <si>
    <t>107758</t>
  </si>
  <si>
    <t>ROSEMIG</t>
  </si>
  <si>
    <t>20MG NAS SPR SOL 2X0,1ML</t>
  </si>
  <si>
    <t>TIAPRID</t>
  </si>
  <si>
    <t>125314</t>
  </si>
  <si>
    <t>140MG/ML POR GTT SOL 30ML</t>
  </si>
  <si>
    <t>VIGABATRIN</t>
  </si>
  <si>
    <t>46408</t>
  </si>
  <si>
    <t>ZONISAMID</t>
  </si>
  <si>
    <t>28439</t>
  </si>
  <si>
    <t>ZONEGRAN</t>
  </si>
  <si>
    <t>50MG CPS DUR 56 I</t>
  </si>
  <si>
    <t>28807</t>
  </si>
  <si>
    <t>25MG CPS DUR 28 I</t>
  </si>
  <si>
    <t>LEVODOPA A INHIBITOR DEKARBOXYLASY</t>
  </si>
  <si>
    <t>45241</t>
  </si>
  <si>
    <t>ISICOM</t>
  </si>
  <si>
    <t>100MG/25MG TBL NOB 100</t>
  </si>
  <si>
    <t>33739</t>
  </si>
  <si>
    <t>NUTRIDRINK COMPACT PROTEIN S PŘÍCHUTÍ VANILKOVOU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</si>
  <si>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</si>
  <si>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</si>
  <si>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</si>
  <si>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</si>
  <si>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</si>
  <si>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33507</t>
  </si>
  <si>
    <t>RESOURCE 2,0 KCAL FIBRE NEUTRÁLNÍ 4X200 ML</t>
  </si>
  <si>
    <t>33506</t>
  </si>
  <si>
    <t>RESOURCE 2,0 KCAL FIBRE VANILKOVÝ 4X200 ML</t>
  </si>
  <si>
    <t>234736</t>
  </si>
  <si>
    <t>*1005</t>
  </si>
  <si>
    <t>*1006</t>
  </si>
  <si>
    <t>NESPECIFIKOVANÝ VÝROBEK PZT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</si>
  <si>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</si>
  <si>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</si>
  <si>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</si>
  <si>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</si>
  <si>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</si>
  <si>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</si>
  <si>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93323</t>
  </si>
  <si>
    <t>KONCENTRÁTOR KYSLÍKU RESPIRONICS EVERFLO (J)</t>
  </si>
  <si>
    <t>60,00 KČ/DEN/PŮJČ.</t>
  </si>
  <si>
    <t>9990348</t>
  </si>
  <si>
    <t>ASISTENT KAŠLE - COUGH ASSIST E70 (J)</t>
  </si>
  <si>
    <t>MECHANICKÝ INSUFLÁTOR/EXSUFLÁTOR</t>
  </si>
  <si>
    <t>22628</t>
  </si>
  <si>
    <t>OPRAVY POMŮCEK ZAPŮJČOVANÝCH</t>
  </si>
  <si>
    <t>PSK:12(OZNAČENÉ R)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</si>
  <si>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</si>
  <si>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</si>
  <si>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</si>
  <si>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</si>
  <si>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</si>
  <si>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</si>
  <si>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</si>
  <si>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</si>
  <si>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140712</t>
  </si>
  <si>
    <t>PŘÍSLUŠENSTVÍ PRO SEDACÍ A POLOHOVACÍ ZAŘÍZENÍ ORT</t>
  </si>
  <si>
    <t>POSTRANNÍ OPĚRKY HRUDNÍKOVÉ FIXNÍ, 8910401-X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</si>
  <si>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</si>
  <si>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</si>
  <si>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</si>
  <si>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</si>
  <si>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</si>
  <si>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</si>
  <si>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</si>
  <si>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</si>
  <si>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</si>
  <si>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</si>
  <si>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140710</t>
  </si>
  <si>
    <t>POSTRANNÍ OPĚRKY HRUDNÍKOVÉ VÝKLOPNÉ 839XXX-XX</t>
  </si>
  <si>
    <t>9990218</t>
  </si>
  <si>
    <t>PATOVÉ ZARÁŽKY CARIBOU, 86125-x</t>
  </si>
  <si>
    <t>93380</t>
  </si>
  <si>
    <t>ZAŘÍZENÍ POLOHOVACÍ DĚTSKÉ  TAMPA</t>
  </si>
  <si>
    <t>MECHANICKÉ POLOHOVÁNÍ,VEL.STD,MAXI,NOSN.DO 50 KG</t>
  </si>
  <si>
    <t>9990459</t>
  </si>
  <si>
    <t>VERTIKALIZAČNÍ STOJAN MEERKAT</t>
  </si>
  <si>
    <t>OPĚRKA HRUDNÍ A KYČELNÍ, KOLEN, VČETNĚ PODNOŽKY 8700XX-X, 86948X, 86924X, 86984X</t>
  </si>
  <si>
    <t>9990460</t>
  </si>
  <si>
    <t>PŘÍSLUŠENSTVÍ PRO VERTIKALIZAČNÍ STOJAN MEERKAT</t>
  </si>
  <si>
    <t>SANDÁLKY TVAROVANÉ 869491</t>
  </si>
  <si>
    <t>9990461</t>
  </si>
  <si>
    <t>ROCKER 11XXXX-1</t>
  </si>
  <si>
    <t>136091</t>
  </si>
  <si>
    <t>KLÍN ABDUKČNÍ CARIBOU, 861103-X</t>
  </si>
  <si>
    <t>136092</t>
  </si>
  <si>
    <t>ANTIDEKUBITNÍ SADA X:PANDA, ZÁDA + SEDÁK, 891XXXX-XX</t>
  </si>
  <si>
    <t>23771</t>
  </si>
  <si>
    <t>CHODÍTKO DVOUKOLOVÉ DĚTSKÉ 243 A</t>
  </si>
  <si>
    <t>NASTAVITELNÉ 43-56CM</t>
  </si>
  <si>
    <t>23913</t>
  </si>
  <si>
    <t>SEDAČKA POD SPRCHU 537 A</t>
  </si>
  <si>
    <t>NASTAVITELNÁ VÝŠKA 49-60CM,PLASTOVÉ HYGIENICKÉ SEDÁTKO,OPĚRKA ZAD</t>
  </si>
  <si>
    <t>78699</t>
  </si>
  <si>
    <t>LŮŽKO POLOHOVACÍ A ZVEDACÍ DĚT. PLE-P70-0(PLS-70)</t>
  </si>
  <si>
    <t>140488</t>
  </si>
  <si>
    <t>KŘESLO TOALETNÍ A SPRCHOVÉ POJÍZDNÉ CLEAN 80229210</t>
  </si>
  <si>
    <t>ODKLÁPĚCÍ STUPAČKA,ODNÍMATELNÉ PODRUČKY,4 BRŽDĚNÁ KOLEČKA,NOSN.130KG</t>
  </si>
  <si>
    <t>93980</t>
  </si>
  <si>
    <t>CHODÍTKO DĚTSKÉ CROCODILE</t>
  </si>
  <si>
    <t>8680X + 8681X; VEL.1-2; NOSNOST DO 45 KG; VČ. LOKETNÍCH OPĚREK</t>
  </si>
  <si>
    <t>Ortopedicko protetické pomůcky individuálně zhotovené</t>
  </si>
  <si>
    <t>78860</t>
  </si>
  <si>
    <t>ORTÉZA STABILIZAČNÍ PRO SED</t>
  </si>
  <si>
    <t>S KONSTR.ZÁKLADEM Z PEV.MAT.,ZHOTOV.NA ZÁKLADĚ ODEBRÁNÍ MĚR.PODKLADŮ</t>
  </si>
  <si>
    <t>Dále nespecifikované pomůcky</t>
  </si>
  <si>
    <t>62692</t>
  </si>
  <si>
    <t>MATRACE ANTIDEKUBITNÍ CASACARE</t>
  </si>
  <si>
    <t>PU PĚNA,ROZMĚR 90X197X10CM,PROŘEZÁVANÝ POVRCH,PAROPRODYŠNÝ A OMYVATELNÝ POTAH</t>
  </si>
  <si>
    <t>78702</t>
  </si>
  <si>
    <t>MATRACE LUX P + SAFR  DĚTSKÁ</t>
  </si>
  <si>
    <t>ROZMĚR 70X170X12CM, STUD. PĚNA, PROŘEZ</t>
  </si>
  <si>
    <t>142385</t>
  </si>
  <si>
    <t>PŘILBA OCHRANNÁ STARLIGHT STANDARD 5180</t>
  </si>
  <si>
    <t>LEHKÁ S BAVL. PODŠÍVKOU, VELIKOSTI PO 1CM PRO OBVOD MIN45CM/MAX62CM</t>
  </si>
  <si>
    <t>23198</t>
  </si>
  <si>
    <t>PODLOŽKA ANTIDEKUBITNÍ WAFLE S OVČÍM ROUNEM</t>
  </si>
  <si>
    <t>400X400X65MM</t>
  </si>
  <si>
    <t>93524</t>
  </si>
  <si>
    <t>PŘILBA OCHRANNÁ STARLIGHT SECURE C40110</t>
  </si>
  <si>
    <t>BAVLNA,ZÁKL.PROVEDENÍ,VELIKOSTI 1-5 NAST.PRO OBVOD MIN 47CM / MAX 65CM</t>
  </si>
  <si>
    <t>Vozíky invalidní včetně příslušenství</t>
  </si>
  <si>
    <t>OPRAVA VOZÍKU MECHANICKÉHO</t>
  </si>
  <si>
    <t>POJIŠŤOVNA PŘISPÍVÁ DO VÝŠE 90 % Z CELKOVÉ CENY OPRAVY</t>
  </si>
  <si>
    <t>78600</t>
  </si>
  <si>
    <t>PŘÍSLUŠENSTVÍ KE KOČÁRKU ZDRAV. TOM</t>
  </si>
  <si>
    <t>BEZPEČNOSTNÍ CHRÁNIČ PROTI ÚRAZU S POLOHOVÁNÍM ZAD</t>
  </si>
  <si>
    <t>18136</t>
  </si>
  <si>
    <t>PŘÍSLUŠENSTVÍ K VOZÍKŮM JAY FIT SYSTÉM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</si>
  <si>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</si>
  <si>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</si>
  <si>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</si>
  <si>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</si>
  <si>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</si>
  <si>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18133</t>
  </si>
  <si>
    <t>KLÍN ABDUKČNÍ ODKLOPNÝ NASTAVITELNÝ</t>
  </si>
  <si>
    <t>135452</t>
  </si>
  <si>
    <t>KOČÁREK ZDRAVOTNÍ HIPPO+</t>
  </si>
  <si>
    <t>ODLEHČENÝ,POLOHOVACÍ ZÁDA A PODNOŽKA,VELIKOST 1,2,NOSNOST DO 30KG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</si>
  <si>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</si>
  <si>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</si>
  <si>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</si>
  <si>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</si>
  <si>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</si>
  <si>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</si>
  <si>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9990208</t>
  </si>
  <si>
    <t>POZOR, ZMĚNA KÓDU NA 0135420</t>
  </si>
  <si>
    <t>9990210</t>
  </si>
  <si>
    <t>POZOR, ZMĚNA KÓDU NA 0135421</t>
  </si>
  <si>
    <t>9990212</t>
  </si>
  <si>
    <t>OPĚRKA HLAVOVÁ ANATOMICKÁ KUDU, 99xxxx-xx</t>
  </si>
  <si>
    <t>9990213</t>
  </si>
  <si>
    <t>VESTA NEOPRENOVÁ - SÍŤOVÁ FIXAČNÍ 4 NEBO 6 BODOVÁ, 89113-x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</si>
  <si>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</si>
  <si>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</si>
  <si>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</si>
  <si>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</si>
  <si>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</si>
  <si>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</si>
  <si>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</si>
  <si>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</si>
  <si>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135370</t>
  </si>
  <si>
    <t>KLÍN ABDUKČNÍ, 872050X</t>
  </si>
  <si>
    <t>135456</t>
  </si>
  <si>
    <t>KOČÁREK ZDRAVOTNÍ PIPER</t>
  </si>
  <si>
    <t>SKLÁDACÍ,POLOH.OPĚRA ZAD,VÝŠ.NASTAV.PODNOŽKA,PĚTIBOD.PÁS,NOSNOST DO 50KG,PIC34PY</t>
  </si>
  <si>
    <t>135457</t>
  </si>
  <si>
    <t>PŘÍSLUŠENSTVÍ KE KOČÁRKU ZDRAV.PIPER</t>
  </si>
  <si>
    <t>BOČNÍ VÝPLNĚ PRO ÚPRAVU ŠÍŘKY SEDU,RPRB045</t>
  </si>
  <si>
    <t>62120</t>
  </si>
  <si>
    <t>PŘÍSLUŠENSTVÍ KE KOČÁRKU ZDRAV.BUGGY,CORZO/CORZINO</t>
  </si>
  <si>
    <t>OPĚRKA HLAVY STAVITELNÁ</t>
  </si>
  <si>
    <t>135420</t>
  </si>
  <si>
    <t>PELOTY BOČNÍ HRUDNÍKOVÉ VÝKLOPNÉ KUDU, 8310XX-XXX</t>
  </si>
  <si>
    <t>135421</t>
  </si>
  <si>
    <t>KLÍN ABDUKČNÍ KUDU, 95430-X</t>
  </si>
  <si>
    <t>135422</t>
  </si>
  <si>
    <t>ANTIDEKUBITNÍ SADA KUDU, ZÁDA + SEDÁK, 95741-XXX, 95742-XXX</t>
  </si>
  <si>
    <t>135424</t>
  </si>
  <si>
    <t>OPĚRKA HLAVY STAVITELNÁ 99XXXXX-XX</t>
  </si>
  <si>
    <t>135527</t>
  </si>
  <si>
    <t>VOZÍK MECHANICKÝ DĚTSKÝ ODLEHČENÝ ECLIPS X4 90. KI</t>
  </si>
  <si>
    <t>POLOH.ZÁD.OPĚRKA 90.,ŠÍŘE 32-37,NOSN.80 KG</t>
  </si>
  <si>
    <t>21916</t>
  </si>
  <si>
    <t>PŘÍSLUŠENSTVÍ KE KOČÁRKU ZDRAV.TOM,BEN</t>
  </si>
  <si>
    <t>OPĚRKA HLAVY JEDNODÍLNÁ S BOČNÍ FIXACÍ VEL.S,M</t>
  </si>
  <si>
    <t>39500</t>
  </si>
  <si>
    <t>KOČÁREK ZDRAVOTNÍ TOM</t>
  </si>
  <si>
    <t>SKLÁDACÍ,PLNĚ POLOH.HRAZDIČKA,VEL.MINI,ST,MAXI,NOSNOST DO 50KG</t>
  </si>
  <si>
    <t>135300</t>
  </si>
  <si>
    <t>ÚPRAVY KOČÁRKU ZDRAVOTNÍHO</t>
  </si>
  <si>
    <t>39503</t>
  </si>
  <si>
    <t>PŘÍSLUŠENSTVÍ KE KOČÁRKU ZDRAV.TOM/BEN</t>
  </si>
  <si>
    <t>PELOTY BOČNÍ NASTAVITELNÉ PODPAŽNÍ</t>
  </si>
  <si>
    <t>62319</t>
  </si>
  <si>
    <t>PŘÍSLUŠENSTVÍ KE KOČÁRKU ZDRAV.TOM/DIXIE</t>
  </si>
  <si>
    <t>BOČNÍ VÝPLNĚ PRO ÚPRAVU ŠÍŘKY SEDU</t>
  </si>
  <si>
    <t>135279</t>
  </si>
  <si>
    <t>PŘÍSLUŠENSTVÍ K ELEKTR.VOZÍKU VERMEIREN</t>
  </si>
  <si>
    <t>OPĚRKA HLAVY POLOHOVACÍ ANATOMICKÁ, TYP SOFT L55</t>
  </si>
  <si>
    <t>135280</t>
  </si>
  <si>
    <t>OPĚRA ZAD ANATOMICKY TVAROVANÁ TYP SOFT L15</t>
  </si>
  <si>
    <t>135281</t>
  </si>
  <si>
    <t>SEDÁK ANATOMICKY TVAROVANÝ, TYP SOFT L14</t>
  </si>
  <si>
    <t>135283</t>
  </si>
  <si>
    <t>PELOTY BOČNÍ TRUPOVÉ L04</t>
  </si>
  <si>
    <t>135552</t>
  </si>
  <si>
    <t>PŘÍSLUŠENSTVÍ K MECH.VOZÍKU NEO-FLEX U79</t>
  </si>
  <si>
    <t>FIXAČNÍ RAMENNÍ POPRUH TYP H</t>
  </si>
  <si>
    <t>18137</t>
  </si>
  <si>
    <t>PÁS FIXAČNÍ DVOUBODOVÝ</t>
  </si>
  <si>
    <t>23550</t>
  </si>
  <si>
    <t>PŘÍSLUŠENSTVÍ K MECH.VOZÍKU</t>
  </si>
  <si>
    <t>KOLEČKA STABILIZAČNÍ</t>
  </si>
  <si>
    <t>39507</t>
  </si>
  <si>
    <t>KLÍN ABDUKČNÍ</t>
  </si>
  <si>
    <t>39508</t>
  </si>
  <si>
    <t>PÁS NOŽNÍ POUTACÍ</t>
  </si>
  <si>
    <t>39509</t>
  </si>
  <si>
    <t>PŘÍSLUŠENSTVÍ KE KOČÁRKU ZDRAV.TOM</t>
  </si>
  <si>
    <t>VESTA FIXAČNÍ</t>
  </si>
  <si>
    <t>39511</t>
  </si>
  <si>
    <t>KALHOTY FIXAČNÍ SEDACÍ</t>
  </si>
  <si>
    <t>62118</t>
  </si>
  <si>
    <t>KOČÁREK ZDRAVOTNÍ BUGGY CORZINO</t>
  </si>
  <si>
    <t>JEDNODUCHÝ,SKLÁDACÍ,PĚTIBODOVÝ PÁS,N.DO 75KG,Š.S.30,34,38CM,S ERGONOM.POTAHEM</t>
  </si>
  <si>
    <t>62887</t>
  </si>
  <si>
    <t>PŘÍSLUŠENSTVÍ K MECH.VOZÍKU VARIO</t>
  </si>
  <si>
    <t>78377</t>
  </si>
  <si>
    <t>PŘÍSLUŠENSTVÍ K MECH.VOZÍKU TYP 708 STANDARD</t>
  </si>
  <si>
    <t>POSTRANICE S PODRUČKOU VÝŠKOVĚ STAVITELNOU</t>
  </si>
  <si>
    <t>78382</t>
  </si>
  <si>
    <t>PŘÍSLUŠENSTVÍ K MECH.VOZÍKU ECLIPS,ESCAPE</t>
  </si>
  <si>
    <t>PODNOŽKA POLOHOVACÍ S PODPĚROU LÝTKA, STUPAČKA ÚHLOVĚ STAVITELNÁ</t>
  </si>
  <si>
    <t>135291</t>
  </si>
  <si>
    <t>KOČÁREK ZDRAVOTNÍ JACKO</t>
  </si>
  <si>
    <t>ODLEHČENÝ,SKLÁDACÍ, SKLOP.ZÁDA-2 POLOHY,VEL.STD,MAXI,NOSNOST DO 50 KG,J5SWKP</t>
  </si>
  <si>
    <t>21913</t>
  </si>
  <si>
    <t>62117</t>
  </si>
  <si>
    <t>JEDNODUCHÝ,SKLÁDACÍ,PĚTIBODOVÝ PÁS,NOSNOST DO 75KG,Š.S.30,34,38CM,BEZ POTAHU</t>
  </si>
  <si>
    <t>62122</t>
  </si>
  <si>
    <t>9990191</t>
  </si>
  <si>
    <t>9990192</t>
  </si>
  <si>
    <t>9990194</t>
  </si>
  <si>
    <t>DROTAVERIN</t>
  </si>
  <si>
    <t>192729</t>
  </si>
  <si>
    <t>40MG TBL NOB 24</t>
  </si>
  <si>
    <t>203215</t>
  </si>
  <si>
    <t>100MG TBL NOB 50 II</t>
  </si>
  <si>
    <t>HYDROXYZIN</t>
  </si>
  <si>
    <t>85060</t>
  </si>
  <si>
    <t>ATARAX</t>
  </si>
  <si>
    <t>25MG TBL FLM 25</t>
  </si>
  <si>
    <t>163880</t>
  </si>
  <si>
    <t>CONVULEX</t>
  </si>
  <si>
    <t>300MG/ML POR SOL 100ML+STŘ</t>
  </si>
  <si>
    <t>61183</t>
  </si>
  <si>
    <t>ORFIRIL</t>
  </si>
  <si>
    <t>150MG TBL ENT 50 I</t>
  </si>
  <si>
    <t>175091</t>
  </si>
  <si>
    <t>174726</t>
  </si>
  <si>
    <t>168614</t>
  </si>
  <si>
    <t>174684</t>
  </si>
  <si>
    <t>250MG TBL FLM 60</t>
  </si>
  <si>
    <t>MELATONIN</t>
  </si>
  <si>
    <t>29957</t>
  </si>
  <si>
    <t>CIRCADIN</t>
  </si>
  <si>
    <t>2MG TBL PRO 21</t>
  </si>
  <si>
    <t>NORETHISTERON A ESTROGEN</t>
  </si>
  <si>
    <t>46646</t>
  </si>
  <si>
    <t>ACTIVELLE</t>
  </si>
  <si>
    <t>1MG/0,5MG TBL FLM 3X28</t>
  </si>
  <si>
    <t>64865</t>
  </si>
  <si>
    <t>PIRACETAM AL 1200</t>
  </si>
  <si>
    <t>PREGABALIN</t>
  </si>
  <si>
    <t>210570</t>
  </si>
  <si>
    <t>PREGABALIN SANDOZ</t>
  </si>
  <si>
    <t>150MG CPS DUR 84</t>
  </si>
  <si>
    <t>46967</t>
  </si>
  <si>
    <t>2MG TBL FLM 60</t>
  </si>
  <si>
    <t>178235</t>
  </si>
  <si>
    <t>TRAMADOL MYLAN</t>
  </si>
  <si>
    <t>100MG TBL PRO 30 II</t>
  </si>
  <si>
    <t>28804</t>
  </si>
  <si>
    <t>100MG CPS DUR 98 I</t>
  </si>
  <si>
    <t>MAGNESIUM-OROTÁT</t>
  </si>
  <si>
    <t>32888</t>
  </si>
  <si>
    <t>MAGNEROT</t>
  </si>
  <si>
    <t>500MG TBL NOB 50 I</t>
  </si>
  <si>
    <t>STIRIPENTOL</t>
  </si>
  <si>
    <t>27966</t>
  </si>
  <si>
    <t>DIACOMIT</t>
  </si>
  <si>
    <t>250MG CPS DUR 60</t>
  </si>
  <si>
    <t>179333</t>
  </si>
  <si>
    <t>DORETA</t>
  </si>
  <si>
    <t>75MG/650MG TBL FLM 90 I</t>
  </si>
  <si>
    <t>*3002</t>
  </si>
  <si>
    <t>*3005</t>
  </si>
  <si>
    <t>CINARIZIN</t>
  </si>
  <si>
    <t>99886</t>
  </si>
  <si>
    <t>CINARIZIN LEK</t>
  </si>
  <si>
    <t>175089</t>
  </si>
  <si>
    <t>234945</t>
  </si>
  <si>
    <t>SUMATRIPTAN MYLAN</t>
  </si>
  <si>
    <t>50MG TBL FLM 6</t>
  </si>
  <si>
    <t>155685</t>
  </si>
  <si>
    <t>26330</t>
  </si>
  <si>
    <t>27899</t>
  </si>
  <si>
    <t>178686</t>
  </si>
  <si>
    <t>0,5MG/ML POR SOL 120ML I</t>
  </si>
  <si>
    <t>164038</t>
  </si>
  <si>
    <t>FEXIGRA</t>
  </si>
  <si>
    <t>120MG TBL FLM 60</t>
  </si>
  <si>
    <t>164036</t>
  </si>
  <si>
    <t>120MG TBL FLM 30</t>
  </si>
  <si>
    <t>58398</t>
  </si>
  <si>
    <t>FLIXOTIDE DISKUS 100</t>
  </si>
  <si>
    <t>100MCG INH PLV DOS 60DÁV</t>
  </si>
  <si>
    <t>58399</t>
  </si>
  <si>
    <t>FLIXOTIDE DISKUS 250</t>
  </si>
  <si>
    <t>250MCG INH PLV DOS 60DÁV</t>
  </si>
  <si>
    <t>47657</t>
  </si>
  <si>
    <t>FLIXOTIDE 250 INHALER N</t>
  </si>
  <si>
    <t>250MCG/DÁV INH SUS PSS 60DÁV</t>
  </si>
  <si>
    <t>INOSIN PRANOBEX</t>
  </si>
  <si>
    <t>107676</t>
  </si>
  <si>
    <t>ISOPRINOSINE</t>
  </si>
  <si>
    <t>500MG TBL NOB 50</t>
  </si>
  <si>
    <t>162748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</si>
  <si>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</si>
  <si>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</si>
  <si>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</si>
  <si>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</si>
  <si>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</si>
  <si>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</si>
  <si>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87299</t>
  </si>
  <si>
    <t>IMUNOR</t>
  </si>
  <si>
    <t>10MG POR LYO 4</t>
  </si>
  <si>
    <t>KETOTIFEN</t>
  </si>
  <si>
    <t>15606</t>
  </si>
  <si>
    <t>KETOF</t>
  </si>
  <si>
    <t>1MG/5ML SIR 100ML</t>
  </si>
  <si>
    <t>163324</t>
  </si>
  <si>
    <t>ALLERGO-COMOD OČNÍ KAPKY</t>
  </si>
  <si>
    <t>20MG/ML OPH GTT SOL 1X10ML</t>
  </si>
  <si>
    <t>85932</t>
  </si>
  <si>
    <t>NALCROM</t>
  </si>
  <si>
    <t>62806</t>
  </si>
  <si>
    <t>0,5MG/ML POR SOL 1X200ML</t>
  </si>
  <si>
    <t>LEVOKABASTIN</t>
  </si>
  <si>
    <t>119923</t>
  </si>
  <si>
    <t>LIVOSTIN</t>
  </si>
  <si>
    <t>0,5MG/ML OPH GTT SUS 1X4ML</t>
  </si>
  <si>
    <t>119924</t>
  </si>
  <si>
    <t>0,5MG/ML NAS SPR SUS 1X10ML</t>
  </si>
  <si>
    <t>89997</t>
  </si>
  <si>
    <t>ADT BAL 1X400ML</t>
  </si>
  <si>
    <t>192209</t>
  </si>
  <si>
    <t>ASMANEX</t>
  </si>
  <si>
    <t>200MCG INH PLV 60DÁV</t>
  </si>
  <si>
    <t>192211</t>
  </si>
  <si>
    <t>400MCG INH PLV 60DÁV</t>
  </si>
  <si>
    <t>192521</t>
  </si>
  <si>
    <t>NASONEX</t>
  </si>
  <si>
    <t>50MCG/DÁV NAS SPR SUS 140DÁV</t>
  </si>
  <si>
    <t>125134</t>
  </si>
  <si>
    <t>SINGULAIR 4 MINI</t>
  </si>
  <si>
    <t>4MG TBL MND 98</t>
  </si>
  <si>
    <t>132848</t>
  </si>
  <si>
    <t>SINGULAIR 5 JUNIOR</t>
  </si>
  <si>
    <t>5MG TBL MND 28</t>
  </si>
  <si>
    <t>132868</t>
  </si>
  <si>
    <t>5MG TBL MND 98</t>
  </si>
  <si>
    <t>144699</t>
  </si>
  <si>
    <t>144716</t>
  </si>
  <si>
    <t>144691</t>
  </si>
  <si>
    <t>4MG TBL MND 28</t>
  </si>
  <si>
    <t>58494</t>
  </si>
  <si>
    <t>OLOPATADIN</t>
  </si>
  <si>
    <t>27557</t>
  </si>
  <si>
    <t>OPATANOL</t>
  </si>
  <si>
    <t>1MG/ML OPH GTT SOL 1X5ML</t>
  </si>
  <si>
    <t>195013</t>
  </si>
  <si>
    <t>ALERPALUX</t>
  </si>
  <si>
    <t>237705</t>
  </si>
  <si>
    <t>TRAVNÍ PYLY, ALERGENY</t>
  </si>
  <si>
    <t>156255</t>
  </si>
  <si>
    <t>ORALAIR</t>
  </si>
  <si>
    <t>300IR TBL SLG 90</t>
  </si>
  <si>
    <t>100980</t>
  </si>
  <si>
    <t>GRAZAX</t>
  </si>
  <si>
    <t>75000SQ-T POR LYO 30</t>
  </si>
  <si>
    <t>100981</t>
  </si>
  <si>
    <t>75000SQ-T POR LYO 100</t>
  </si>
  <si>
    <t>156254</t>
  </si>
  <si>
    <t>300IR TBL SLG 30</t>
  </si>
  <si>
    <t>45964</t>
  </si>
  <si>
    <t>50MCG/250MCG INH PLV DOS 1X60DÁV</t>
  </si>
  <si>
    <t>FORMOTEROL A BUDESONID</t>
  </si>
  <si>
    <t>180098</t>
  </si>
  <si>
    <t>SYMBICORT TURBUHALER 100 MIKROGRAMŮ/6 MIKROGRAMŮ/INHALACE</t>
  </si>
  <si>
    <t>80MCG/4,5MCG INH PLV 1X120DÁV</t>
  </si>
  <si>
    <t>FORMOTEROL A FLUTIKASON</t>
  </si>
  <si>
    <t>165648</t>
  </si>
  <si>
    <t>50MCG/5MCG/DÁV INH SUS PSS 1</t>
  </si>
  <si>
    <t>133358</t>
  </si>
  <si>
    <t>FLUTIFORM K-HALER</t>
  </si>
  <si>
    <t>50MCG/5MCG/DÁV INH SUS PSS 1X120DÁV</t>
  </si>
  <si>
    <t>FLUTIKASON, KOMBINACE</t>
  </si>
  <si>
    <t>183553</t>
  </si>
  <si>
    <t>DYMISTIN</t>
  </si>
  <si>
    <t>137MCG/50MCG NAS SPR SUS 1X23G</t>
  </si>
  <si>
    <t>VILANTEROL A FLUTIKASON-FUROÁT</t>
  </si>
  <si>
    <t>194564</t>
  </si>
  <si>
    <t>RELVAR ELLIPTA</t>
  </si>
  <si>
    <t>92MCG/22MCG INH PLV DOS 1X30DÁV</t>
  </si>
  <si>
    <t>215121</t>
  </si>
  <si>
    <t>EMERADE</t>
  </si>
  <si>
    <t>150MCG INJ SOL PEP 1X0,15ML</t>
  </si>
  <si>
    <t>180470</t>
  </si>
  <si>
    <t>EPIPEN JR.</t>
  </si>
  <si>
    <t>150MCG INJ SOL PEP 1X0,3ML</t>
  </si>
  <si>
    <t>DOMÁCÍ PRACH, ROZTOČI</t>
  </si>
  <si>
    <t>213248</t>
  </si>
  <si>
    <t>ACARIZAX</t>
  </si>
  <si>
    <t>12SQ-HDM POR LYO 90</t>
  </si>
  <si>
    <t>33311</t>
  </si>
  <si>
    <t>NEOCATE ADVANCE</t>
  </si>
  <si>
    <t>33741</t>
  </si>
  <si>
    <t>NUTRIDRINK COMPACT PROTEIN S PŘÍCHUTÍ BANÁNOVOU</t>
  </si>
  <si>
    <t>217085</t>
  </si>
  <si>
    <t>NEOCATE JUNIOR BEZ PŘÍCHUTĚ</t>
  </si>
  <si>
    <t>POR PLV 1X400G</t>
  </si>
  <si>
    <t>82724</t>
  </si>
  <si>
    <t>INHALÁTOR ULTRAZVUKOVÝ AIR PROJET</t>
  </si>
  <si>
    <t>S PŘÍSLUŠENSTVÍM</t>
  </si>
  <si>
    <t>AMITRIPTYLIN</t>
  </si>
  <si>
    <t>230399</t>
  </si>
  <si>
    <t>AMITRIPTYLIN-SLOVAKOFARMA</t>
  </si>
  <si>
    <t>25MG TBL FLM 50</t>
  </si>
  <si>
    <t>AZELASTIN</t>
  </si>
  <si>
    <t>21697</t>
  </si>
  <si>
    <t>ALLERGODIL OČNÍ KAPKY</t>
  </si>
  <si>
    <t>0,5MG/ML OPH GTT SOL 6ML</t>
  </si>
  <si>
    <t>21971</t>
  </si>
  <si>
    <t>ALLERGODIL</t>
  </si>
  <si>
    <t>1MG/ML NAS SPR SOL 1X10ML</t>
  </si>
  <si>
    <t>153973</t>
  </si>
  <si>
    <t>AZITROMYCIN MYLAN</t>
  </si>
  <si>
    <t>155686</t>
  </si>
  <si>
    <t>178931</t>
  </si>
  <si>
    <t>DESLORATADIN ZENTIVA</t>
  </si>
  <si>
    <t>28812</t>
  </si>
  <si>
    <t>5MG POR TBL DIS 90</t>
  </si>
  <si>
    <t>DEXTROMETHORFAN</t>
  </si>
  <si>
    <t>204004</t>
  </si>
  <si>
    <t>STOPEX NA SUCHÝ KAŠEL</t>
  </si>
  <si>
    <t>10MG/5ML POR SOL 1X125ML</t>
  </si>
  <si>
    <t>EMEDASTIN</t>
  </si>
  <si>
    <t>26511</t>
  </si>
  <si>
    <t>EMADINE</t>
  </si>
  <si>
    <t>0,5MG/ML OPH GTT SOL 1X5ML</t>
  </si>
  <si>
    <t>120929</t>
  </si>
  <si>
    <t>237770</t>
  </si>
  <si>
    <t>147943</t>
  </si>
  <si>
    <t>NUROFEN PRO DĚTI 4% JAHODA</t>
  </si>
  <si>
    <t>40MG/ML POR SUS 100ML</t>
  </si>
  <si>
    <t>IMUNOGLOBULINY, NORMÁLNÍ LIDSKÉ, PRO EXTRAVASKULÁRNÍ APLIKAC</t>
  </si>
  <si>
    <t>84101</t>
  </si>
  <si>
    <t>LUIVAC</t>
  </si>
  <si>
    <t>3MG TBL NOB 28 KAL</t>
  </si>
  <si>
    <t>JODOVÁ TERAPIE</t>
  </si>
  <si>
    <t>61158</t>
  </si>
  <si>
    <t>JODID 100</t>
  </si>
  <si>
    <t>66003</t>
  </si>
  <si>
    <t>KETOTIFEN AL</t>
  </si>
  <si>
    <t>1MG CPS DUR 50</t>
  </si>
  <si>
    <t>163322</t>
  </si>
  <si>
    <t>ALLERGOCROM NOSNÍ SPREJ</t>
  </si>
  <si>
    <t>2,8MG/0,14ML NAS SPR SOL 1X15ML</t>
  </si>
  <si>
    <t>106344</t>
  </si>
  <si>
    <t>15MG CPS ETD 28</t>
  </si>
  <si>
    <t>85142</t>
  </si>
  <si>
    <t>42953</t>
  </si>
  <si>
    <t>5MG TBL FLM 28</t>
  </si>
  <si>
    <t>LEVODROPROPIZIN</t>
  </si>
  <si>
    <t>136666</t>
  </si>
  <si>
    <t>LEVOPRONT</t>
  </si>
  <si>
    <t>60MG TBL NOB 10</t>
  </si>
  <si>
    <t>LORATADIN</t>
  </si>
  <si>
    <t>14910</t>
  </si>
  <si>
    <t>FLONIDAN</t>
  </si>
  <si>
    <t>218886</t>
  </si>
  <si>
    <t>125135</t>
  </si>
  <si>
    <t>202808</t>
  </si>
  <si>
    <t>132849</t>
  </si>
  <si>
    <t>132954</t>
  </si>
  <si>
    <t>132953</t>
  </si>
  <si>
    <t>132628</t>
  </si>
  <si>
    <t>132955</t>
  </si>
  <si>
    <t>12894</t>
  </si>
  <si>
    <t>100MG POR GRA SUS 15 I</t>
  </si>
  <si>
    <t>157254</t>
  </si>
  <si>
    <t>20MG CPS ETD 30</t>
  </si>
  <si>
    <t>216102</t>
  </si>
  <si>
    <t>5MG/120MG TBL PRO 7</t>
  </si>
  <si>
    <t>RŮZNÉ ALERGENY</t>
  </si>
  <si>
    <t>208559</t>
  </si>
  <si>
    <t>STALORAL 300</t>
  </si>
  <si>
    <t>300IR/ML SLG SOL 2X10ML</t>
  </si>
  <si>
    <t>208554</t>
  </si>
  <si>
    <t>STALORAL</t>
  </si>
  <si>
    <t>0,1-100IR/ML SLG SOL 4X10ML IR</t>
  </si>
  <si>
    <t>TIOTROPIUM-BROMID</t>
  </si>
  <si>
    <t>109810</t>
  </si>
  <si>
    <t>SPIRIVA RESPIMAT</t>
  </si>
  <si>
    <t>2,5MCG INH SOL 1X60DÁV+1INH</t>
  </si>
  <si>
    <t>32393</t>
  </si>
  <si>
    <t>SPIRIVA</t>
  </si>
  <si>
    <t>18MCG INH PLV CPS DUR 30</t>
  </si>
  <si>
    <t>122304</t>
  </si>
  <si>
    <t>50MCG/250MCG INH PLV DOS 3X60DÁV</t>
  </si>
  <si>
    <t>122303</t>
  </si>
  <si>
    <t>50MCG/100MCG INH PLV DOS 3X60DÁV</t>
  </si>
  <si>
    <t>237704</t>
  </si>
  <si>
    <t>180087</t>
  </si>
  <si>
    <t>SYMBICORT TURBUHALER 200 MIKROGRAMŮ/ 6 MIKROGRAMŮ/ INHALACE</t>
  </si>
  <si>
    <t>160MCG/4,5MCG INH PLV 1X120DÁV</t>
  </si>
  <si>
    <t>165650</t>
  </si>
  <si>
    <t>250MCG/10MCG/DÁV INH SUS PSS 1</t>
  </si>
  <si>
    <t>133360</t>
  </si>
  <si>
    <t>125MCG/5MCG/DÁV INH SUS PSS 1X120DÁV</t>
  </si>
  <si>
    <t>194567</t>
  </si>
  <si>
    <t>184MCG/22MCG INH PLV DOS 1X30DÁV</t>
  </si>
  <si>
    <t>138841</t>
  </si>
  <si>
    <t>37,5MG/325MG TBL FLM 30 I</t>
  </si>
  <si>
    <t>FLUORMETHOLON</t>
  </si>
  <si>
    <t>55426</t>
  </si>
  <si>
    <t>FLAREX</t>
  </si>
  <si>
    <t>1MG/ML OPH GTT SUS 1X5ML</t>
  </si>
  <si>
    <t>180471</t>
  </si>
  <si>
    <t>EPIPEN</t>
  </si>
  <si>
    <t>300MCG INJ SOL PEP 1X0,3ML</t>
  </si>
  <si>
    <t>215123</t>
  </si>
  <si>
    <t>192337</t>
  </si>
  <si>
    <t>300MCG INJ SOL PEP 2X0,3ML</t>
  </si>
  <si>
    <t>33400</t>
  </si>
  <si>
    <t>58249</t>
  </si>
  <si>
    <t>50MG/ML INJ SOL 10X10ML</t>
  </si>
  <si>
    <t>PAREKOXIB</t>
  </si>
  <si>
    <t>25473</t>
  </si>
  <si>
    <t>DYNASTAT</t>
  </si>
  <si>
    <t>40MG INJ PSO LQF 5+5X2ML AMP</t>
  </si>
  <si>
    <t>*2053</t>
  </si>
  <si>
    <t>*3014</t>
  </si>
  <si>
    <t>Pomůcky pro laryngektomované</t>
  </si>
  <si>
    <t>41093</t>
  </si>
  <si>
    <t>ODSÁVAČKA ELEKTRICKÁ MINIASPIR T</t>
  </si>
  <si>
    <t>NEPŘENOSNÁ SACÍ OBJEM DO 10L ZA MIN.</t>
  </si>
  <si>
    <t>BISOPROLOL A THIAZIDY</t>
  </si>
  <si>
    <t>13601</t>
  </si>
  <si>
    <t>LODOZ</t>
  </si>
  <si>
    <t>2,5MG/6,25MG TBL FLM 30</t>
  </si>
  <si>
    <t>237766</t>
  </si>
  <si>
    <t>HMYZÍ ALERGENY</t>
  </si>
  <si>
    <t>10281</t>
  </si>
  <si>
    <t>ALUTARD SQ HMYZÍ ALERGENY</t>
  </si>
  <si>
    <t>INJ SUS 2X5ML</t>
  </si>
  <si>
    <t>10283</t>
  </si>
  <si>
    <t>INJ SUS 4X5ML</t>
  </si>
  <si>
    <t>CHLORID SODNÝ</t>
  </si>
  <si>
    <t>69726</t>
  </si>
  <si>
    <t>ARDEAELYTOSOL CONC. NATRIUMCHLORID 5,85%</t>
  </si>
  <si>
    <t>58,5MG/ML INF CNC SOL 1X80ML</t>
  </si>
  <si>
    <t>49932</t>
  </si>
  <si>
    <t>CROMOHEXAL</t>
  </si>
  <si>
    <t>20MG/ML NAS SPR SOL 1X15ML</t>
  </si>
  <si>
    <t>192210</t>
  </si>
  <si>
    <t>400MCG INH PLV 30DÁV</t>
  </si>
  <si>
    <t>144708</t>
  </si>
  <si>
    <t>96886</t>
  </si>
  <si>
    <t>9MG/ML INJ SOL 20X10ML I</t>
  </si>
  <si>
    <t>208558</t>
  </si>
  <si>
    <t>10IR+2X300IR/ML SLG SOL 3X10ML IR</t>
  </si>
  <si>
    <t>10142</t>
  </si>
  <si>
    <t>ECOSAL INHALER</t>
  </si>
  <si>
    <t>TELMISARTAN A AMLODIPIN</t>
  </si>
  <si>
    <t>167859</t>
  </si>
  <si>
    <t>TWYNSTA</t>
  </si>
  <si>
    <t>80MG/10MG TBL NOB 28</t>
  </si>
  <si>
    <t>156253</t>
  </si>
  <si>
    <t>ORALAIR 100 IR &amp; 300 IR</t>
  </si>
  <si>
    <t>100IR+300IR TBL SLG 3X100IR+28X300IR</t>
  </si>
  <si>
    <t>209783</t>
  </si>
  <si>
    <t>300IR SLG TBL NOB 90</t>
  </si>
  <si>
    <t>FENOTEROL A IPRATROPIUM-BROMID</t>
  </si>
  <si>
    <t>2679</t>
  </si>
  <si>
    <t>21MCG/50MCG/DÁV INH SOL PSS 200DÁV</t>
  </si>
  <si>
    <t>237692</t>
  </si>
  <si>
    <t>230609</t>
  </si>
  <si>
    <t>215124</t>
  </si>
  <si>
    <t>213247</t>
  </si>
  <si>
    <t>12SQ-HDM POR LYO 30</t>
  </si>
  <si>
    <t>170159</t>
  </si>
  <si>
    <t>POMŮCKA REHABILITAČNÍ RESPIRAČNÍ PARI O-PEP</t>
  </si>
  <si>
    <t>EXPEKTORAČNÍ POMŮCKA</t>
  </si>
  <si>
    <t>172878</t>
  </si>
  <si>
    <t>NEBULIZÁTOR PARI BOY SX</t>
  </si>
  <si>
    <t>NEBULIZÁTOR PRO PARI BOY SX (ROČNÍ BALENÍ)</t>
  </si>
  <si>
    <t>CIKLESONID</t>
  </si>
  <si>
    <t>214421</t>
  </si>
  <si>
    <t>ALVESCO 160 INHALER</t>
  </si>
  <si>
    <t>160MCG/DÁV INH SOL PSS 60DÁV</t>
  </si>
  <si>
    <t>224687</t>
  </si>
  <si>
    <t>168949</t>
  </si>
  <si>
    <t>DESLORATADINE ACTAVIS</t>
  </si>
  <si>
    <t>EPINASTIN</t>
  </si>
  <si>
    <t>200394</t>
  </si>
  <si>
    <t>PURIVIST</t>
  </si>
  <si>
    <t>0,5MG/ML OPH GTT SOL 5ML</t>
  </si>
  <si>
    <t>218239</t>
  </si>
  <si>
    <t>218236</t>
  </si>
  <si>
    <t>128658</t>
  </si>
  <si>
    <t>1600IU/G+300IU/G UNG 100G I</t>
  </si>
  <si>
    <t>83397</t>
  </si>
  <si>
    <t>FLONIDAN DISTAB</t>
  </si>
  <si>
    <t>10MG POR TBL DIS 30X1</t>
  </si>
  <si>
    <t>60405</t>
  </si>
  <si>
    <t>BALNEUM HERMAL</t>
  </si>
  <si>
    <t>0,8475G/ML BAL 500ML</t>
  </si>
  <si>
    <t>233209</t>
  </si>
  <si>
    <t>MONTELUKAST MYLAN</t>
  </si>
  <si>
    <t>5MG TBL MND 100</t>
  </si>
  <si>
    <t>158341</t>
  </si>
  <si>
    <t>OMEPRAZOL MYLAN</t>
  </si>
  <si>
    <t>PREDNISOLON A ANTISEPTIKA</t>
  </si>
  <si>
    <t>16467</t>
  </si>
  <si>
    <t>IMACORT</t>
  </si>
  <si>
    <t>10MG/G+2,5MG/G+5MG/G CRM 20G</t>
  </si>
  <si>
    <t>RUPATADIN</t>
  </si>
  <si>
    <t>177810</t>
  </si>
  <si>
    <t>TAMALIS</t>
  </si>
  <si>
    <t>1MG/ML POR SOL 120ML</t>
  </si>
  <si>
    <t>186538</t>
  </si>
  <si>
    <t>TBL FLM 90</t>
  </si>
  <si>
    <t>203820</t>
  </si>
  <si>
    <t>FULLHALE</t>
  </si>
  <si>
    <t>25MCG/125MCG/DÁV INH SUS PSS 1X120DÁV</t>
  </si>
  <si>
    <t>203821</t>
  </si>
  <si>
    <t>25MCG/250MCG/DÁV INH SUS PSS 1X120DÁV</t>
  </si>
  <si>
    <t>237698</t>
  </si>
  <si>
    <t>217145</t>
  </si>
  <si>
    <t>NEOCATE SYNEO</t>
  </si>
  <si>
    <t>POR PLV 400G</t>
  </si>
  <si>
    <t>*2003</t>
  </si>
  <si>
    <t>*2060</t>
  </si>
  <si>
    <t>169606</t>
  </si>
  <si>
    <t>INHALÁTOR KOMPRESOROVÝ SAMI</t>
  </si>
  <si>
    <t>140095</t>
  </si>
  <si>
    <t>INHALÁTOR KOMPRESOROVÝ PARI BOY COMPACT (TYP 052)</t>
  </si>
  <si>
    <t>53077</t>
  </si>
  <si>
    <t>225593</t>
  </si>
  <si>
    <t>8MG TBL NOB 100</t>
  </si>
  <si>
    <t>FORMOTEROL</t>
  </si>
  <si>
    <t>184319</t>
  </si>
  <si>
    <t>ATIMOS</t>
  </si>
  <si>
    <t>12MCG/DÁV INH SOL PSS 100DÁV</t>
  </si>
  <si>
    <t>230464</t>
  </si>
  <si>
    <t>188850</t>
  </si>
  <si>
    <t>STACYL</t>
  </si>
  <si>
    <t>100MG TBL ENT 100 I</t>
  </si>
  <si>
    <t>230614</t>
  </si>
  <si>
    <t>102674</t>
  </si>
  <si>
    <t>94453</t>
  </si>
  <si>
    <t>CIPRINOL</t>
  </si>
  <si>
    <t>96039</t>
  </si>
  <si>
    <t>514</t>
  </si>
  <si>
    <t>9MG/ML INJ SOL 10X5ML</t>
  </si>
  <si>
    <t>132990</t>
  </si>
  <si>
    <t>ITRAKONAZOL</t>
  </si>
  <si>
    <t>50349</t>
  </si>
  <si>
    <t>100MG CPS DUR 14</t>
  </si>
  <si>
    <t>208322</t>
  </si>
  <si>
    <t>ORTANOL</t>
  </si>
  <si>
    <t>20MG CPS ETD 100 I</t>
  </si>
  <si>
    <t>SILYMARIN</t>
  </si>
  <si>
    <t>132840</t>
  </si>
  <si>
    <t>FLAVOBION</t>
  </si>
  <si>
    <t>70MG TBL FLM 50</t>
  </si>
  <si>
    <t>187021</t>
  </si>
  <si>
    <t>BRAMITOB</t>
  </si>
  <si>
    <t>300MG/4ML SOL NEB 56X4ML</t>
  </si>
  <si>
    <t>207604</t>
  </si>
  <si>
    <t>VITAMINA A BIOFARM</t>
  </si>
  <si>
    <t>20MG/ML POR GTT SOL 1X10ML</t>
  </si>
  <si>
    <t>230448</t>
  </si>
  <si>
    <t>215172</t>
  </si>
  <si>
    <t>17984</t>
  </si>
  <si>
    <t>*1036</t>
  </si>
  <si>
    <t>*1037</t>
  </si>
  <si>
    <t>169056</t>
  </si>
  <si>
    <t>POMŮCKA REHABILITAČNÍ RESPIRAČNÍ RC-CORNET</t>
  </si>
  <si>
    <t>OSCILAČNÍ VÝDECHOVÁ REHABILITAČNÍ POMŮCKA</t>
  </si>
  <si>
    <t>172875</t>
  </si>
  <si>
    <t>MEMRÁNA EFLOW RAPID</t>
  </si>
  <si>
    <t>AEROSOLOVÁ MEMBRÁNA</t>
  </si>
  <si>
    <t>169436</t>
  </si>
  <si>
    <t>CÉVKA ODSÁVACÍ PVC WELLSPRING</t>
  </si>
  <si>
    <t>VELIKOST 6 F,S KONEKTOREM,DÉLKA 30CM,PRO DUPV,500KS</t>
  </si>
  <si>
    <t>TOBI NEBULISER SOLUTION</t>
  </si>
  <si>
    <t>300MG/5ML INH SOL 56X5ML</t>
  </si>
  <si>
    <t>93959</t>
  </si>
  <si>
    <t>PARI PEP S (TYP 018)</t>
  </si>
  <si>
    <t>VÝDECHOVÝ REHABILITAČNÍ VENTIL</t>
  </si>
  <si>
    <t>DEFERIPRON</t>
  </si>
  <si>
    <t>29317</t>
  </si>
  <si>
    <t>FERRIPROX</t>
  </si>
  <si>
    <t>500MG TBL FLM 100 I</t>
  </si>
  <si>
    <t>200935</t>
  </si>
  <si>
    <t>KALNORMIN</t>
  </si>
  <si>
    <t>1G TBL PRO 30</t>
  </si>
  <si>
    <t>KYANOKOBALAMIN</t>
  </si>
  <si>
    <t>641</t>
  </si>
  <si>
    <t>VITAMIN B12 LÉČIVA</t>
  </si>
  <si>
    <t>300MCG INJ SOL 5X1ML</t>
  </si>
  <si>
    <t>157119</t>
  </si>
  <si>
    <t>2,5MG TBL NOB 50</t>
  </si>
  <si>
    <t>13705</t>
  </si>
  <si>
    <t>ZOVIRAX</t>
  </si>
  <si>
    <t>800MG TBL NOB 35</t>
  </si>
  <si>
    <t>155936</t>
  </si>
  <si>
    <t>400MG TBL NOB 25</t>
  </si>
  <si>
    <t>155941</t>
  </si>
  <si>
    <t>50MG/G CRM 5G</t>
  </si>
  <si>
    <t>DABIGATRAN-ETEXILÁT</t>
  </si>
  <si>
    <t>168373</t>
  </si>
  <si>
    <t>PRADAXA</t>
  </si>
  <si>
    <t>150MG CPS DUR 60X1 I</t>
  </si>
  <si>
    <t>29323</t>
  </si>
  <si>
    <t>75MG CPS DUR 30X1 I</t>
  </si>
  <si>
    <t>52335</t>
  </si>
  <si>
    <t>4MG TBL NOB 30</t>
  </si>
  <si>
    <t>134502</t>
  </si>
  <si>
    <t>140631</t>
  </si>
  <si>
    <t>2MG TBL FLM 5</t>
  </si>
  <si>
    <t>512</t>
  </si>
  <si>
    <t>NATRIUM CHLORATUM BIOTIKA 10%</t>
  </si>
  <si>
    <t>100MG/ML INJ SOL 10X5ML</t>
  </si>
  <si>
    <t>62315</t>
  </si>
  <si>
    <t>100MG/ML DRM SOL 30ML</t>
  </si>
  <si>
    <t>99295</t>
  </si>
  <si>
    <t>100MG TBL NOB 20(2X10)</t>
  </si>
  <si>
    <t>LOPERAMID</t>
  </si>
  <si>
    <t>132702</t>
  </si>
  <si>
    <t>184701</t>
  </si>
  <si>
    <t>METHYLPREDNISOLON-ACEPONÁT</t>
  </si>
  <si>
    <t>203002</t>
  </si>
  <si>
    <t>ADVANTAN MASTNÝ KRÉM</t>
  </si>
  <si>
    <t>1MG/G CRM 1X15G</t>
  </si>
  <si>
    <t>2430</t>
  </si>
  <si>
    <t>500MG VAG TBL 10</t>
  </si>
  <si>
    <t>NADROPARIN</t>
  </si>
  <si>
    <t>213488</t>
  </si>
  <si>
    <t>9500IU/ML INJ SOL ISP 2X0,6ML</t>
  </si>
  <si>
    <t>SÍRAN ŽELEZNATÝ</t>
  </si>
  <si>
    <t>14711</t>
  </si>
  <si>
    <t>TARDYFERON</t>
  </si>
  <si>
    <t>80MG TBL RET 30 I</t>
  </si>
  <si>
    <t>14712</t>
  </si>
  <si>
    <t>80MG TBL RET 100 I</t>
  </si>
  <si>
    <t>221674</t>
  </si>
  <si>
    <t>TELMISARTAN XANTIS</t>
  </si>
  <si>
    <t>89775</t>
  </si>
  <si>
    <t>192342</t>
  </si>
  <si>
    <t>5MG TBL NOB 100 I</t>
  </si>
  <si>
    <t>15855</t>
  </si>
  <si>
    <t>100MG TBL FLM 28</t>
  </si>
  <si>
    <t>KYSELINA MYKOFENOLOVÁ</t>
  </si>
  <si>
    <t>123265</t>
  </si>
  <si>
    <t>MYCOPHENOLAT MOFETIL SANDOZ</t>
  </si>
  <si>
    <t>1006</t>
  </si>
  <si>
    <t>1002</t>
  </si>
  <si>
    <t>Kompresní punčochy a návleky</t>
  </si>
  <si>
    <t>45765</t>
  </si>
  <si>
    <t>PUNČOCHY KOMPRESNÍ STEHENNÍ II.K.T.</t>
  </si>
  <si>
    <t>MAXIS B /BRILANT/ A-G SAMODRŽÍCÍ S KRAJKOU</t>
  </si>
  <si>
    <t>140409</t>
  </si>
  <si>
    <t>ROZTOK K VÝPLACHŮM ÚSTNÍ DUTINY CAPHOSOL, MAXIMÁLN</t>
  </si>
  <si>
    <t>AMPULE 15 ML X 60; NEBO 30 TABLET</t>
  </si>
  <si>
    <t>47728</t>
  </si>
  <si>
    <t>ESTRADIOL</t>
  </si>
  <si>
    <t>53797</t>
  </si>
  <si>
    <t>ESTROFEM</t>
  </si>
  <si>
    <t>1MG TBL FLM 28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</si>
  <si>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</si>
  <si>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</si>
  <si>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</si>
  <si>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</si>
  <si>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</si>
  <si>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</si>
  <si>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</si>
  <si>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KYSELINA TRANEXAMOVÁ</t>
  </si>
  <si>
    <t>42613</t>
  </si>
  <si>
    <t>CHŘIPKA, INAKTIVOVANÁ VAKCÍNA, ŠTĚPENÝ VIRUS NEBO POVRCHOVÝ</t>
  </si>
  <si>
    <t>131426</t>
  </si>
  <si>
    <t>VAXIGRIP TETRA</t>
  </si>
  <si>
    <t>26331</t>
  </si>
  <si>
    <t>206541</t>
  </si>
  <si>
    <t>METHYLPREDNISOLON</t>
  </si>
  <si>
    <t>40373</t>
  </si>
  <si>
    <t>MEDROL</t>
  </si>
  <si>
    <t>16MG TBL NOB 50</t>
  </si>
  <si>
    <t>207527</t>
  </si>
  <si>
    <t>4MG TBL NOB 30 II</t>
  </si>
  <si>
    <t>125519</t>
  </si>
  <si>
    <t>APO-METOPROLOL 100</t>
  </si>
  <si>
    <t>57586</t>
  </si>
  <si>
    <t>40MG CPS MOL 50</t>
  </si>
  <si>
    <t>POSAKONAZOL</t>
  </si>
  <si>
    <t>225850</t>
  </si>
  <si>
    <t>CIKLOPIROX</t>
  </si>
  <si>
    <t>76150</t>
  </si>
  <si>
    <t>BATRAFEN</t>
  </si>
  <si>
    <t>102518</t>
  </si>
  <si>
    <t>TERBINAFIN ACTAVIS</t>
  </si>
  <si>
    <t>250MG TBL NOB 28</t>
  </si>
  <si>
    <t>TIOGUANIN</t>
  </si>
  <si>
    <t>192843</t>
  </si>
  <si>
    <t>40MG TBL NOB 25</t>
  </si>
  <si>
    <t>ATENOLOL</t>
  </si>
  <si>
    <t>65388</t>
  </si>
  <si>
    <t>TENORMIN 50</t>
  </si>
  <si>
    <t>DIGOXIN</t>
  </si>
  <si>
    <t>83318</t>
  </si>
  <si>
    <t>DIGOXIN LÉČIVA</t>
  </si>
  <si>
    <t>0,125MG TBL NOB 30</t>
  </si>
  <si>
    <t>56805</t>
  </si>
  <si>
    <t>40MG TBL NOB 100</t>
  </si>
  <si>
    <t>KAPTOPRIL</t>
  </si>
  <si>
    <t>31385</t>
  </si>
  <si>
    <t>TENSIOMIN</t>
  </si>
  <si>
    <t>12,5MG TBL NOB 30</t>
  </si>
  <si>
    <t>213487</t>
  </si>
  <si>
    <t>9500IU/ML INJ SOL ISP 10X0,3ML</t>
  </si>
  <si>
    <t>56976</t>
  </si>
  <si>
    <t>2,5MG TBL NOB 20</t>
  </si>
  <si>
    <t>SPIRONOLAKTON</t>
  </si>
  <si>
    <t>3550</t>
  </si>
  <si>
    <t>VEROSPIRON</t>
  </si>
  <si>
    <t>25MG TBL NOB 20</t>
  </si>
  <si>
    <t>*1010</t>
  </si>
  <si>
    <t>125053</t>
  </si>
  <si>
    <t>169869</t>
  </si>
  <si>
    <t>ENALAPRIL VITABALANS</t>
  </si>
  <si>
    <t>207935</t>
  </si>
  <si>
    <t>17122</t>
  </si>
  <si>
    <t>30MG CPS DUR 56</t>
  </si>
  <si>
    <t>49941</t>
  </si>
  <si>
    <t>206009</t>
  </si>
  <si>
    <t>MOMETASON FUROÁT ACTAVIS</t>
  </si>
  <si>
    <t>0,05MG/DÁV NAS SPR SUS 1X140DÁV (18G)</t>
  </si>
  <si>
    <t>148072</t>
  </si>
  <si>
    <t>ROSUCARD</t>
  </si>
  <si>
    <t>148074</t>
  </si>
  <si>
    <t>TELMISARTAN A DIURETIKA</t>
  </si>
  <si>
    <t>26578</t>
  </si>
  <si>
    <t>MICARDISPLUS</t>
  </si>
  <si>
    <t>80MG/12,5MG TBL NOB 28</t>
  </si>
  <si>
    <t>31536</t>
  </si>
  <si>
    <t>25MG TBL PRO 100</t>
  </si>
  <si>
    <t>208791</t>
  </si>
  <si>
    <t>643</t>
  </si>
  <si>
    <t>1000MCG INJ SOL 5X1ML</t>
  </si>
  <si>
    <t>140082</t>
  </si>
  <si>
    <t>SALOFALK</t>
  </si>
  <si>
    <t>1G SUP 30</t>
  </si>
  <si>
    <t>203803</t>
  </si>
  <si>
    <t>ASACOL ENEMA</t>
  </si>
  <si>
    <t>4G RCT SUS 7X100ML+7APL</t>
  </si>
  <si>
    <t>195901</t>
  </si>
  <si>
    <t>1500MG GRA ENP 60</t>
  </si>
  <si>
    <t>128251</t>
  </si>
  <si>
    <t>METOJECT</t>
  </si>
  <si>
    <t>50MG/ML INJ SOL ISP 1X0,40ML+J I</t>
  </si>
  <si>
    <t>32225</t>
  </si>
  <si>
    <t>25MG TBL PRO 28</t>
  </si>
  <si>
    <t>PANTOPRAZOL</t>
  </si>
  <si>
    <t>162079</t>
  </si>
  <si>
    <t>NOLPAZA</t>
  </si>
  <si>
    <t>20MG TBL ENT 98</t>
  </si>
  <si>
    <t>225749</t>
  </si>
  <si>
    <t>SERTRALIN ACTAVIS</t>
  </si>
  <si>
    <t>47712</t>
  </si>
  <si>
    <t>SALAZOPYRIN EN</t>
  </si>
  <si>
    <t>THIAMAZOL</t>
  </si>
  <si>
    <t>87149</t>
  </si>
  <si>
    <t>THYROZOL</t>
  </si>
  <si>
    <t>189079</t>
  </si>
  <si>
    <t>CALCICHEW D3 LEMON</t>
  </si>
  <si>
    <t>215201</t>
  </si>
  <si>
    <t>33322</t>
  </si>
  <si>
    <t>33323</t>
  </si>
  <si>
    <t>NUTRIDRINK S PŘÍCHUTÍ KARAMELOVOU</t>
  </si>
  <si>
    <t>33327</t>
  </si>
  <si>
    <t>NUTRIDRINK NEUTRAL</t>
  </si>
  <si>
    <t>33331</t>
  </si>
  <si>
    <t>33488</t>
  </si>
  <si>
    <t>33526</t>
  </si>
  <si>
    <t>POR SOL 1X1000ML</t>
  </si>
  <si>
    <t>33530</t>
  </si>
  <si>
    <t>NUTRISON MULTI FIBRE</t>
  </si>
  <si>
    <t>33531</t>
  </si>
  <si>
    <t>33418</t>
  </si>
  <si>
    <t>NUTRIDRINK COMPACT S PŘÍCHUTÍ JAHODOVOU</t>
  </si>
  <si>
    <t>33422</t>
  </si>
  <si>
    <t>NUTRISON ADVANCED DIASON LOW ENERGY</t>
  </si>
  <si>
    <t>33898</t>
  </si>
  <si>
    <t>NUTRIDRINK COMPACT NEUTRAL</t>
  </si>
  <si>
    <t>33866</t>
  </si>
  <si>
    <t>NUTRIDRINK COMPACT S PŘÍCHUTÍ MERUŇKOVOU</t>
  </si>
  <si>
    <t>33897</t>
  </si>
  <si>
    <t>NUTRIDRINK COMPACT PROTEIN S PŘÍCHUTÍ BROSKEV A MANGO</t>
  </si>
  <si>
    <t>33854</t>
  </si>
  <si>
    <t>NUTRIDRINK S PŘÍCHUTÍ BANÁNOVOU</t>
  </si>
  <si>
    <t>217054</t>
  </si>
  <si>
    <t>33856</t>
  </si>
  <si>
    <t>NUTRIDRINK YOGHURT S PŘÍCHUTÍ MALINA</t>
  </si>
  <si>
    <t>33850</t>
  </si>
  <si>
    <t>NUTRIDRINK PROTEIN S PŘÍCHUTÍ ČOKOLÁDOVOU</t>
  </si>
  <si>
    <t>33852</t>
  </si>
  <si>
    <t>NUTRIDRINK PROTEIN S PŘÍCHUTÍ LESNÍHO OVOCE</t>
  </si>
  <si>
    <t>217042</t>
  </si>
  <si>
    <t>FRESUBIN 2 KCAL DRINK VANILKA</t>
  </si>
  <si>
    <t>217124</t>
  </si>
  <si>
    <t>217108</t>
  </si>
  <si>
    <t>33664</t>
  </si>
  <si>
    <t>ENSURE PLUS PŘÍCHUŤ ČOKOLÁDA</t>
  </si>
  <si>
    <t>POR SOL 27X220ML</t>
  </si>
  <si>
    <t>217086</t>
  </si>
  <si>
    <t>POR PLV 4X400G</t>
  </si>
  <si>
    <t>217193</t>
  </si>
  <si>
    <t>217188</t>
  </si>
  <si>
    <t>NUTRIDRINK COMPACT S PŘÍCHUTÍ ČOKOLÁDOVOU</t>
  </si>
  <si>
    <t>217163</t>
  </si>
  <si>
    <t>1401014</t>
  </si>
  <si>
    <t>135423</t>
  </si>
  <si>
    <t>CALTRATE D3</t>
  </si>
  <si>
    <t>500MG/1000IU TBL MND 90</t>
  </si>
  <si>
    <t>ŽELEZO V KOMBINACI S KYANOKOBALAMINEM A KYSELINOU LISTOVOU</t>
  </si>
  <si>
    <t>59571</t>
  </si>
  <si>
    <t>FERRO-FOLGAMMA</t>
  </si>
  <si>
    <t>37MG/5MG/0,01MG CPS MOL 100</t>
  </si>
  <si>
    <t>217040</t>
  </si>
  <si>
    <t>FRESUBIN 2 KCAL DRINK KARAMEL</t>
  </si>
  <si>
    <t>33857</t>
  </si>
  <si>
    <t>NUTRIDRINK YOGHURT S PŘÍCHUTÍ VANILKA A CITRÓN</t>
  </si>
  <si>
    <t>33578</t>
  </si>
  <si>
    <t>FRESUBIN 2 KCAL DRINK NEUTRAL</t>
  </si>
  <si>
    <t>33580</t>
  </si>
  <si>
    <t>FRESUBIN 2 KCAL DRINK CAPPUCCINO</t>
  </si>
  <si>
    <t>217131</t>
  </si>
  <si>
    <t>RESOURCE DESSERT COMPLETE KAKAO</t>
  </si>
  <si>
    <t>217127</t>
  </si>
  <si>
    <t>RESOURCE DESSERT COMPLETE VANILKA</t>
  </si>
  <si>
    <t>217112</t>
  </si>
  <si>
    <t>NUTILIS POWDER</t>
  </si>
  <si>
    <t>POR PLV 1X300G</t>
  </si>
  <si>
    <t>17104</t>
  </si>
  <si>
    <t>20MG CPS ETD 28</t>
  </si>
  <si>
    <t>164976</t>
  </si>
  <si>
    <t>20MG CPS ETD 60</t>
  </si>
  <si>
    <t>75023</t>
  </si>
  <si>
    <t>COTRIMOXAZOL AL FORTE</t>
  </si>
  <si>
    <t>800MG/160MG TBL NOB 20</t>
  </si>
  <si>
    <t>33328</t>
  </si>
  <si>
    <t>NUTRIDRINK S PŘÍCHUTÍ TROPICKÉHO OVOCE</t>
  </si>
  <si>
    <t>33473</t>
  </si>
  <si>
    <t>33474</t>
  </si>
  <si>
    <t>33740</t>
  </si>
  <si>
    <t>NUTRIDRINK COMPACT PROTEIN S PŘÍCHUTÍ KÁVY</t>
  </si>
  <si>
    <t>33742</t>
  </si>
  <si>
    <t>NUTRIDRINK COMPACT PROTEIN S PŘÍCHUTÍ JAHODOVOU</t>
  </si>
  <si>
    <t>33781</t>
  </si>
  <si>
    <t>FRESUBIN JUCY DRINK PŘÍCHUŤ ČERNÝ RYBÍZ</t>
  </si>
  <si>
    <t>33705</t>
  </si>
  <si>
    <t>33329</t>
  </si>
  <si>
    <t>33888</t>
  </si>
  <si>
    <t>FRESUBIN 2 KCAL CREME ČOKOLÁDA</t>
  </si>
  <si>
    <t>33495</t>
  </si>
  <si>
    <t>RESOURCE 2,0 KCAL JAHODOVÝ 4X200 ML</t>
  </si>
  <si>
    <t>33902</t>
  </si>
  <si>
    <t>33934</t>
  </si>
  <si>
    <t>33780</t>
  </si>
  <si>
    <t>FRESUBIN JUCY DRINK PŘÍCHUŤ JABLEČNÁ</t>
  </si>
  <si>
    <t>33936</t>
  </si>
  <si>
    <t>33489</t>
  </si>
  <si>
    <t>33490</t>
  </si>
  <si>
    <t>33496</t>
  </si>
  <si>
    <t>RESOURCE 2,0 KCAL MERUŇKOVÝ 4X200 ML</t>
  </si>
  <si>
    <t>33335</t>
  </si>
  <si>
    <t>NUTRIDRINK MULTI FIBRE S PŘÍCHUTÍ BANÁNOVOU</t>
  </si>
  <si>
    <t>*7004</t>
  </si>
  <si>
    <t>ALFAKALCIDOL</t>
  </si>
  <si>
    <t>14329</t>
  </si>
  <si>
    <t>ALPHA D3</t>
  </si>
  <si>
    <t>15640</t>
  </si>
  <si>
    <t>25MG CPS MOL 50</t>
  </si>
  <si>
    <t>15641</t>
  </si>
  <si>
    <t>50MG CPS MOL 50</t>
  </si>
  <si>
    <t>15642</t>
  </si>
  <si>
    <t>100MG CPS MOL 50</t>
  </si>
  <si>
    <t>45273</t>
  </si>
  <si>
    <t>16916</t>
  </si>
  <si>
    <t>MOXOSTAD</t>
  </si>
  <si>
    <t>0,2MG TBL FLM 100</t>
  </si>
  <si>
    <t>23961</t>
  </si>
  <si>
    <t>2,5MG TBL NOB 90</t>
  </si>
  <si>
    <t>19571</t>
  </si>
  <si>
    <t>LAGOSA</t>
  </si>
  <si>
    <t>TBL OBD 100</t>
  </si>
  <si>
    <t>59693</t>
  </si>
  <si>
    <t>0,5MG CPS DUR 30</t>
  </si>
  <si>
    <t>47514</t>
  </si>
  <si>
    <t>500MG/200IU TBL MND 20</t>
  </si>
  <si>
    <t>VITAMIN B1 V KOMBINACI S VITAMINEM B6 A/NEBO B12</t>
  </si>
  <si>
    <t>42476</t>
  </si>
  <si>
    <t>50MG/250MCG TBL OBD 50</t>
  </si>
  <si>
    <t>VORIKONAZOL</t>
  </si>
  <si>
    <t>172423</t>
  </si>
  <si>
    <t>VORICONAZOLE MEDOCHEMIE</t>
  </si>
  <si>
    <t>146894</t>
  </si>
  <si>
    <t>10MG TBL FLM 20</t>
  </si>
  <si>
    <t>87825</t>
  </si>
  <si>
    <t>84MG/ML INF CNC SOL 1X200ML</t>
  </si>
  <si>
    <t>27437</t>
  </si>
  <si>
    <t>CELLCEPT</t>
  </si>
  <si>
    <t>29714</t>
  </si>
  <si>
    <t>MYFENAX</t>
  </si>
  <si>
    <t>29716</t>
  </si>
  <si>
    <t>*5999</t>
  </si>
  <si>
    <t>HYDROCHLOROTHIAZID</t>
  </si>
  <si>
    <t>168</t>
  </si>
  <si>
    <t>HYDROCHLOROTHIAZID LÉČIVA</t>
  </si>
  <si>
    <t>132844</t>
  </si>
  <si>
    <t>0,5MG/ML POR GTT SOL 10ML</t>
  </si>
  <si>
    <t>23291</t>
  </si>
  <si>
    <t>0,4MG/ML SIR 150ML I</t>
  </si>
  <si>
    <t>84792</t>
  </si>
  <si>
    <t>80MG/ML+11,4MG/ML POR PLV SUS 70ML+ODMĚRKA</t>
  </si>
  <si>
    <t>*3007</t>
  </si>
  <si>
    <t>172476</t>
  </si>
  <si>
    <t>178681</t>
  </si>
  <si>
    <t>5MG TBL FLM 10 I</t>
  </si>
  <si>
    <t>19751</t>
  </si>
  <si>
    <t>DUOMOX</t>
  </si>
  <si>
    <t>1000MG TBL SUS 14</t>
  </si>
  <si>
    <t>62050</t>
  </si>
  <si>
    <t>500MG TBL SUS 20</t>
  </si>
  <si>
    <t>JINÁ STŘEVNÍ ANTIINFEKTIVA</t>
  </si>
  <si>
    <t>2818</t>
  </si>
  <si>
    <t>ENDIARON</t>
  </si>
  <si>
    <t>250MG TBL FLM 20</t>
  </si>
  <si>
    <t>NIFUROXAZID</t>
  </si>
  <si>
    <t>214593</t>
  </si>
  <si>
    <t>ERCEFURYL 200 MG CPS.</t>
  </si>
  <si>
    <t>200MG CPS DUR 14</t>
  </si>
  <si>
    <t>*2066</t>
  </si>
  <si>
    <t>107231</t>
  </si>
  <si>
    <t>6MG/ML SIR 1X120ML</t>
  </si>
  <si>
    <t>32018</t>
  </si>
  <si>
    <t>IBUPROFEN AL 400</t>
  </si>
  <si>
    <t>400MG TBL FLM 30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</si>
  <si>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</si>
  <si>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</si>
  <si>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</si>
  <si>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</si>
  <si>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</si>
  <si>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</si>
  <si>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187295</t>
  </si>
  <si>
    <t>154910</t>
  </si>
  <si>
    <t>OMNITROPE</t>
  </si>
  <si>
    <t>15MG/1,5ML INJ SOL 1X1,5ML II</t>
  </si>
  <si>
    <t>216861</t>
  </si>
  <si>
    <t>4MG INJ PSO LQF 5+5 AMP</t>
  </si>
  <si>
    <t>156195</t>
  </si>
  <si>
    <t>SAIZEN</t>
  </si>
  <si>
    <t>8MG/ML INJ SOL 5X1,5ML</t>
  </si>
  <si>
    <t>TESTOSTERON</t>
  </si>
  <si>
    <t>186652</t>
  </si>
  <si>
    <t>SUSTANON 250</t>
  </si>
  <si>
    <t>250MG/ML INJ SOL 1X1ML</t>
  </si>
  <si>
    <t>BROMOKRIPTIN</t>
  </si>
  <si>
    <t>67512</t>
  </si>
  <si>
    <t>MEDOCRIPTINE</t>
  </si>
  <si>
    <t>184245</t>
  </si>
  <si>
    <t>75MCG TBL NOB 100</t>
  </si>
  <si>
    <t>46694</t>
  </si>
  <si>
    <t>125MCG TBL NOB 100 II</t>
  </si>
  <si>
    <t>69191</t>
  </si>
  <si>
    <t>150MCG TBL NOB 100 II</t>
  </si>
  <si>
    <t>17111</t>
  </si>
  <si>
    <t>KABERGOLIN</t>
  </si>
  <si>
    <t>25273</t>
  </si>
  <si>
    <t>DOSTINEX</t>
  </si>
  <si>
    <t>0,5MG TBL NOB 8 I</t>
  </si>
  <si>
    <t>95459</t>
  </si>
  <si>
    <t>0,004G/0,1G TBL NOB 20</t>
  </si>
  <si>
    <t>CYPROTERON</t>
  </si>
  <si>
    <t>54537</t>
  </si>
  <si>
    <t>ANDROCUR-50</t>
  </si>
  <si>
    <t>50MG TBL NOB 50</t>
  </si>
  <si>
    <t>59354</t>
  </si>
  <si>
    <t>ANDROCUR 100</t>
  </si>
  <si>
    <t>26324</t>
  </si>
  <si>
    <t>5MG TBL FLM 10</t>
  </si>
  <si>
    <t>125183</t>
  </si>
  <si>
    <t>10MG TBL FLM 56 I</t>
  </si>
  <si>
    <t>96491</t>
  </si>
  <si>
    <t>2MG TBL FLM 28</t>
  </si>
  <si>
    <t>132893</t>
  </si>
  <si>
    <t>FLUDROKORTISON</t>
  </si>
  <si>
    <t>185266</t>
  </si>
  <si>
    <t>FLUDROCORTISON</t>
  </si>
  <si>
    <t>0,1MG TBL NOB 100</t>
  </si>
  <si>
    <t>180825</t>
  </si>
  <si>
    <t>HYDROCORTISON 10 MG JENAPHARM</t>
  </si>
  <si>
    <t>124067</t>
  </si>
  <si>
    <t>100MG INJ PLV SOL 1 I</t>
  </si>
  <si>
    <t>235808</t>
  </si>
  <si>
    <t>16885</t>
  </si>
  <si>
    <t>AKNECOLOR LIGHT KRÉMPASTA</t>
  </si>
  <si>
    <t>MIRTAZAPIN</t>
  </si>
  <si>
    <t>107639</t>
  </si>
  <si>
    <t>MIRTAZAPIN SANDOZ</t>
  </si>
  <si>
    <t>15MG TBL FLM 30</t>
  </si>
  <si>
    <t>46645</t>
  </si>
  <si>
    <t>1MG/0,5MG TBL FLM 1X28</t>
  </si>
  <si>
    <t>207692</t>
  </si>
  <si>
    <t>1165</t>
  </si>
  <si>
    <t>10MG/1,5ML INJ SOL ZVL 1X1,5ML</t>
  </si>
  <si>
    <t>28135</t>
  </si>
  <si>
    <t>NUTROPINAQ</t>
  </si>
  <si>
    <t>10MG/2ML (30IU) INJ SOL 3X2ML</t>
  </si>
  <si>
    <t>187293</t>
  </si>
  <si>
    <t>16IU(5,3MG) INJ PSO LQF 5+5X1ML</t>
  </si>
  <si>
    <t>156188</t>
  </si>
  <si>
    <t>5,83MG/ML INJ SOL 1X1,03ML</t>
  </si>
  <si>
    <t>1167</t>
  </si>
  <si>
    <t>5MG/1,5ML INJ SOL ZVL 1X1,5ML</t>
  </si>
  <si>
    <t>56362</t>
  </si>
  <si>
    <t>156189</t>
  </si>
  <si>
    <t>5,83MG/ML INJ SOL 5X1,03ML</t>
  </si>
  <si>
    <t>TAMOXIFEN</t>
  </si>
  <si>
    <t>58701</t>
  </si>
  <si>
    <t>TAMOXIFEN "EBEWE"</t>
  </si>
  <si>
    <t>19373</t>
  </si>
  <si>
    <t>NEBIDO</t>
  </si>
  <si>
    <t>1000MG/4ML INJ SOL 1X4ML</t>
  </si>
  <si>
    <t>TRETINOIN, KOMBINACE</t>
  </si>
  <si>
    <t>181542</t>
  </si>
  <si>
    <t>ACNATAC</t>
  </si>
  <si>
    <t>10MG/G+0,25MG/G GEL 30G</t>
  </si>
  <si>
    <t>*2076</t>
  </si>
  <si>
    <t>85150</t>
  </si>
  <si>
    <t>STŘÍKAČKA INJEKČNÍ INZULÍNOVÁ U100 INSUMED</t>
  </si>
  <si>
    <t>G30X5/16 0,30X8MM/0,5ML 0,3ML,FIXOVANÁ JEHLA,30KS</t>
  </si>
  <si>
    <t>216471</t>
  </si>
  <si>
    <t>CYCLO 3 FORT</t>
  </si>
  <si>
    <t>150MG/150MG/100MG CPS DUR 30 II</t>
  </si>
  <si>
    <t>80218</t>
  </si>
  <si>
    <t>UNDESTOR</t>
  </si>
  <si>
    <t>40MG CPS MOL 60</t>
  </si>
  <si>
    <t>62049</t>
  </si>
  <si>
    <t>250MG TBL SUS 20</t>
  </si>
  <si>
    <t>122111</t>
  </si>
  <si>
    <t>20MG CPS ETD 14</t>
  </si>
  <si>
    <t>231958</t>
  </si>
  <si>
    <t>185331</t>
  </si>
  <si>
    <t>66360</t>
  </si>
  <si>
    <t>1500000IU TBL FLM 12</t>
  </si>
  <si>
    <t>66359</t>
  </si>
  <si>
    <t>1000000IU TBL FLM 12</t>
  </si>
  <si>
    <t>JINÁ LÉČIVA PRO LOKÁLNÍ LÉČBU V DUTINĚ ÚSTNÍ</t>
  </si>
  <si>
    <t>46899</t>
  </si>
  <si>
    <t>MUNDISAL</t>
  </si>
  <si>
    <t>87,1MG/G ORM GEL 1X8G</t>
  </si>
  <si>
    <t>PARACETAMOL</t>
  </si>
  <si>
    <t>207819</t>
  </si>
  <si>
    <t>BUTAMIRÁT</t>
  </si>
  <si>
    <t>15530</t>
  </si>
  <si>
    <t>SINECOD</t>
  </si>
  <si>
    <t>0,5% POR GTT SOL 1X20ML</t>
  </si>
  <si>
    <t>196016</t>
  </si>
  <si>
    <t>500MG/ML POR GTT SOL 1X20ML</t>
  </si>
  <si>
    <t>168834</t>
  </si>
  <si>
    <t>186288</t>
  </si>
  <si>
    <t>FUCITHALMIC</t>
  </si>
  <si>
    <t>10MG/1G OPH GTT SUS 5G</t>
  </si>
  <si>
    <t>231955</t>
  </si>
  <si>
    <t>216531</t>
  </si>
  <si>
    <t>5MG TBL FLM 50 IV</t>
  </si>
  <si>
    <t>62053</t>
  </si>
  <si>
    <t>375MG TBL SUS 20</t>
  </si>
  <si>
    <t>155859</t>
  </si>
  <si>
    <t>155868</t>
  </si>
  <si>
    <t>250MG CPS DUR 6</t>
  </si>
  <si>
    <t>231950</t>
  </si>
  <si>
    <t>232954</t>
  </si>
  <si>
    <t>201658</t>
  </si>
  <si>
    <t>DICLOFENAC GALMED 1% GEL</t>
  </si>
  <si>
    <t>10MG/G GEL 1X60G</t>
  </si>
  <si>
    <t>EKONAZOL</t>
  </si>
  <si>
    <t>59074</t>
  </si>
  <si>
    <t>PEVARYL</t>
  </si>
  <si>
    <t>100MG/G CRM 30G</t>
  </si>
  <si>
    <t>9307</t>
  </si>
  <si>
    <t>LOCOID 0,1% LOTION</t>
  </si>
  <si>
    <t>1MG/ML DRM SOL 30ML</t>
  </si>
  <si>
    <t>62320</t>
  </si>
  <si>
    <t>100MG/G UNG 20G</t>
  </si>
  <si>
    <t>53853</t>
  </si>
  <si>
    <t>235803</t>
  </si>
  <si>
    <t>235810</t>
  </si>
  <si>
    <t>235811</t>
  </si>
  <si>
    <t>14872</t>
  </si>
  <si>
    <t>0,5MG/G+10MG/G LIG IPR 5</t>
  </si>
  <si>
    <t>*2999</t>
  </si>
  <si>
    <t>226195</t>
  </si>
  <si>
    <t>62052</t>
  </si>
  <si>
    <t>1000MG TBL SUS 20</t>
  </si>
  <si>
    <t>162243</t>
  </si>
  <si>
    <t>4MG/ML+100MG/ML POR GTT SOL 50ML+PIP</t>
  </si>
  <si>
    <t>SACCHAROMYCES BOULARDII</t>
  </si>
  <si>
    <t>10502</t>
  </si>
  <si>
    <t>250MG CPS DUR 10</t>
  </si>
  <si>
    <t>221091</t>
  </si>
  <si>
    <t>180550</t>
  </si>
  <si>
    <t>MUCOSOLVAN LONG EFFECT</t>
  </si>
  <si>
    <t>75MG CPS PRO 20</t>
  </si>
  <si>
    <t>223146</t>
  </si>
  <si>
    <t>202821</t>
  </si>
  <si>
    <t>0,8MG/ML+20MG/ML SIR 100ML+PIP</t>
  </si>
  <si>
    <t>14725</t>
  </si>
  <si>
    <t>4,62MG/ML POR GTT SOL 1X25ML</t>
  </si>
  <si>
    <t>15529</t>
  </si>
  <si>
    <t>0,15% SIR 200ML</t>
  </si>
  <si>
    <t>75631</t>
  </si>
  <si>
    <t>DICLOFENAC AL RETARD</t>
  </si>
  <si>
    <t>100MG TBL PRO 20</t>
  </si>
  <si>
    <t>DIOSMEKTIT</t>
  </si>
  <si>
    <t>59940</t>
  </si>
  <si>
    <t>3G POR PLV SUS 10</t>
  </si>
  <si>
    <t>30091</t>
  </si>
  <si>
    <t>CLARITHROMYCIN TEVA</t>
  </si>
  <si>
    <t>250MG TBL FLM 14 I</t>
  </si>
  <si>
    <t>119685</t>
  </si>
  <si>
    <t>0,25MG/ML NAS GTT SOL 10ML</t>
  </si>
  <si>
    <t>162083</t>
  </si>
  <si>
    <t>250MG CPS DUR 50</t>
  </si>
  <si>
    <t>GENTAMICIN</t>
  </si>
  <si>
    <t>51664</t>
  </si>
  <si>
    <t>GENTAMICIN WZF POLFA</t>
  </si>
  <si>
    <t>199793</t>
  </si>
  <si>
    <t>87073</t>
  </si>
  <si>
    <t>225MG POR GRA SUS 20</t>
  </si>
  <si>
    <t>48262</t>
  </si>
  <si>
    <t>3300IU/G+250IU/G DRM PLV ADS 1X5G</t>
  </si>
  <si>
    <t>14256</t>
  </si>
  <si>
    <t>BRONCHO-VAXOM PRO INFANTIBUS SÁČKY</t>
  </si>
  <si>
    <t>3,5MG GRA SCC 30</t>
  </si>
  <si>
    <t>202905</t>
  </si>
  <si>
    <t>203854</t>
  </si>
  <si>
    <t>235804</t>
  </si>
  <si>
    <t>KOMBINACE A KOMPLEXY SLOUČENIN HLINÍKU, VÁPNÍKU A HOŘČÍKU</t>
  </si>
  <si>
    <t>45310</t>
  </si>
  <si>
    <t>ANACID</t>
  </si>
  <si>
    <t>258MG/388MG POR SUS 12X5ML</t>
  </si>
  <si>
    <t>237886</t>
  </si>
  <si>
    <t>ORGANISMY PRODUKUJÍCÍ KYSELINU MLÉČNOU</t>
  </si>
  <si>
    <t>9159</t>
  </si>
  <si>
    <t>HYLAK FORTE</t>
  </si>
  <si>
    <t>POR SOL 100ML</t>
  </si>
  <si>
    <t>223200</t>
  </si>
  <si>
    <t>THIETHYLPERAZIN</t>
  </si>
  <si>
    <t>9847</t>
  </si>
  <si>
    <t>TORECAN</t>
  </si>
  <si>
    <t>6,5MG SUP 6</t>
  </si>
  <si>
    <t>14873</t>
  </si>
  <si>
    <t>0,5MG/G+10MG/G LIG IPR 10</t>
  </si>
  <si>
    <t>KLENBUTEROL</t>
  </si>
  <si>
    <t>207779</t>
  </si>
  <si>
    <t>CLENBUTEROL SOPHARMA</t>
  </si>
  <si>
    <t>0,02MG TBL NOB 50</t>
  </si>
  <si>
    <t>203007</t>
  </si>
  <si>
    <t>ADVANTAN</t>
  </si>
  <si>
    <t>RACEKADOTRIL</t>
  </si>
  <si>
    <t>179727</t>
  </si>
  <si>
    <t>HIDRASEC PRO DĚTI</t>
  </si>
  <si>
    <t>30MG POR GRA SUS 16</t>
  </si>
  <si>
    <t>179721</t>
  </si>
  <si>
    <t>HIDRASEC PRO KOJENCE</t>
  </si>
  <si>
    <t>10MG POR GRA SUS 16</t>
  </si>
  <si>
    <t>155862</t>
  </si>
  <si>
    <t>500MG INF PLV SOL 5</t>
  </si>
  <si>
    <t>75022</t>
  </si>
  <si>
    <t>800MG/160MG TBL NOB 10</t>
  </si>
  <si>
    <t>107298</t>
  </si>
  <si>
    <t>0,9% SODIUM CHLORIDE IN WATER FOR INJECTION "FRESENIUS"</t>
  </si>
  <si>
    <t>9MG/ML INF SOL 1X250ML II</t>
  </si>
  <si>
    <t>32076</t>
  </si>
  <si>
    <t>200MG TBL FLM 12</t>
  </si>
  <si>
    <t>191929</t>
  </si>
  <si>
    <t>LEVOPRONT KAPKY</t>
  </si>
  <si>
    <t>60MG/ML POR GTT SOL 15ML II</t>
  </si>
  <si>
    <t>162142</t>
  </si>
  <si>
    <t>500MG TBL NOB 24</t>
  </si>
  <si>
    <t>226693</t>
  </si>
  <si>
    <t>103391</t>
  </si>
  <si>
    <t>7,5MG/ML POR SOL/INH SOL 60ML</t>
  </si>
  <si>
    <t>10382</t>
  </si>
  <si>
    <t>AZITROX</t>
  </si>
  <si>
    <t>212694</t>
  </si>
  <si>
    <t>47727</t>
  </si>
  <si>
    <t>56571</t>
  </si>
  <si>
    <t>HAVRIX 720 JUNIOR MONODOSE</t>
  </si>
  <si>
    <t>720EU INJ SUS 1X0,5ML SJ</t>
  </si>
  <si>
    <t>173196</t>
  </si>
  <si>
    <t>203293</t>
  </si>
  <si>
    <t>500MG TBL RET 14 DOUBLE</t>
  </si>
  <si>
    <t>216185</t>
  </si>
  <si>
    <t>500MG TBL RET 7</t>
  </si>
  <si>
    <t>216189</t>
  </si>
  <si>
    <t>235798</t>
  </si>
  <si>
    <t>235801</t>
  </si>
  <si>
    <t>215948</t>
  </si>
  <si>
    <t>0,25ML INJ SUS ISP 1X0,25ML+J</t>
  </si>
  <si>
    <t>202942</t>
  </si>
  <si>
    <t>LEVOCETIRIZIN DR.MAX</t>
  </si>
  <si>
    <t>216113</t>
  </si>
  <si>
    <t>CLARITINE</t>
  </si>
  <si>
    <t>153255</t>
  </si>
  <si>
    <t>MONTELAR</t>
  </si>
  <si>
    <t>72927</t>
  </si>
  <si>
    <t>10MG/G CRM 15G</t>
  </si>
  <si>
    <t>PAPILOMAVIRUS LIDSKÝ (TYP 6, 11, 16, 18)</t>
  </si>
  <si>
    <t>27886</t>
  </si>
  <si>
    <t>GARDASIL</t>
  </si>
  <si>
    <t>SÍRAN HOŘEČNATÝ</t>
  </si>
  <si>
    <t>498</t>
  </si>
  <si>
    <t>100MG/ML INJ SOL 5X10ML</t>
  </si>
  <si>
    <t>TRIAMCINOLON A ANTISEPTIKA</t>
  </si>
  <si>
    <t>4178</t>
  </si>
  <si>
    <t>TRIAMCINOLON E LÉČIVA</t>
  </si>
  <si>
    <t>1MG/G+10MG/G UNG 1X20G</t>
  </si>
  <si>
    <t>PLANÉ NEŠTOVICE, ŽIVÝ ATENUOVANÝ VIRUS</t>
  </si>
  <si>
    <t>10277</t>
  </si>
  <si>
    <t>VARILRIX</t>
  </si>
  <si>
    <t>INJ PSO LQF 1X0,5ML IV</t>
  </si>
  <si>
    <t>209947</t>
  </si>
  <si>
    <t>500MG TBL NOB 20 II</t>
  </si>
  <si>
    <t>MENINGOCOCCUS A,C,Y,W-135, TETRAVAKCÍNA, PURIFIKOVANÉ POLYSA</t>
  </si>
  <si>
    <t>193236</t>
  </si>
  <si>
    <t>NIMENRIX</t>
  </si>
  <si>
    <t>INJ PSO LQF 1+1X1,25ML ISP+2J</t>
  </si>
  <si>
    <t>217212</t>
  </si>
  <si>
    <t>130153</t>
  </si>
  <si>
    <t>AEROCHAMBER PLUS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</si>
  <si>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</si>
  <si>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</si>
  <si>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</si>
  <si>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</si>
  <si>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</si>
  <si>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</si>
  <si>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171934</t>
  </si>
  <si>
    <t>KALHOTKY ABSORPČNÍ TENA PANTS PLUS XXS</t>
  </si>
  <si>
    <t>BOKY 40-70CM,1340ML,14KS</t>
  </si>
  <si>
    <t>87165</t>
  </si>
  <si>
    <t>SÁČEK URINÁLNÍ SU 20 V2</t>
  </si>
  <si>
    <t>2000ML,DOLNÍ VÝPUST-T,1KS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</si>
  <si>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</si>
  <si>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</si>
  <si>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</si>
  <si>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</si>
  <si>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</si>
  <si>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</si>
  <si>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</si>
  <si>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</si>
  <si>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</si>
  <si>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</si>
  <si>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</si>
  <si>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</si>
  <si>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</si>
  <si>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</si>
  <si>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</si>
  <si>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</si>
  <si>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</si>
  <si>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</si>
  <si>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R03DC03 - MONTELUKAST</t>
  </si>
  <si>
    <t>R06AX27 - DESLORATADIN</t>
  </si>
  <si>
    <t>R03AK06 - SALMETEROL A FLUTIKASON</t>
  </si>
  <si>
    <t>L04AX03 - METHOTREXÁT</t>
  </si>
  <si>
    <t>L04AA06 - KYSELINA MYKOFENOLOVÁ</t>
  </si>
  <si>
    <t>R03AK11 - FORMOTEROL A FLUTIKASON</t>
  </si>
  <si>
    <t>R03BA07 - MOMETASON</t>
  </si>
  <si>
    <t>R03BB04 - TIOTROPIUM-BROMID</t>
  </si>
  <si>
    <t>C10AX09 - EZETIMIB</t>
  </si>
  <si>
    <t>J05AX05 - INOSIN PRANOBEX</t>
  </si>
  <si>
    <t>C10AA05 - ATORVASTATIN</t>
  </si>
  <si>
    <t>R01AC01 - KYSELINA CHROMOGLYKANOVÁ</t>
  </si>
  <si>
    <t>N05AX08 - RISPERIDON</t>
  </si>
  <si>
    <t>N06AB10 - ESCITALOPRAM</t>
  </si>
  <si>
    <t>C10AA07 - ROSUVASTATIN</t>
  </si>
  <si>
    <t>B01AC04 - KLOPIDOGREL</t>
  </si>
  <si>
    <t>N06AX11 - MIRTAZAPIN</t>
  </si>
  <si>
    <t>J01FA09 - KLARITHROMYCIN</t>
  </si>
  <si>
    <t>N04BA02 - LEVODOPA A INHIBITOR DEKARBOXYLASY</t>
  </si>
  <si>
    <t>C07AB05 - BETAXOLOL</t>
  </si>
  <si>
    <t>C07AB02 - METOPROLOL</t>
  </si>
  <si>
    <t>C02AC05 - MOXONIDIN</t>
  </si>
  <si>
    <t>C07AB03 - ATENOLOL</t>
  </si>
  <si>
    <t>C09CA07 - TELMISARTAN</t>
  </si>
  <si>
    <t>C07AB07 - BISOPROLOL</t>
  </si>
  <si>
    <t>J01EE01 - SULFAMETHOXAZOL A TRIMETHOPRIM</t>
  </si>
  <si>
    <t>N02AJ13 - TRAMADOL A PARACETAMOL</t>
  </si>
  <si>
    <t>R03CC02 - SALBUTAMOL</t>
  </si>
  <si>
    <t>N05CF02 - ZOLPIDEM</t>
  </si>
  <si>
    <t>A02BC03 - LANSOPRAZOL</t>
  </si>
  <si>
    <t>N05AL01 - SULPIRID</t>
  </si>
  <si>
    <t>N06AB04 - CITALOPRAM</t>
  </si>
  <si>
    <t>C07BB07 - BISOPROLOL A THIAZIDY</t>
  </si>
  <si>
    <t>G02CB03 - KABERGOLIN</t>
  </si>
  <si>
    <t>A06AD11 - LAKTULOSA</t>
  </si>
  <si>
    <t>L02BA01 - TAMOXIFEN</t>
  </si>
  <si>
    <t>C09DB04 - TELMISARTAN A AMLODIPIN</t>
  </si>
  <si>
    <t>R03AK07 - FORMOTEROL A BUDESONID</t>
  </si>
  <si>
    <t>N02CC01 - SUMATRIPTAN</t>
  </si>
  <si>
    <t>C09BX01 - PERINDOPRIL, AMLODIPIN A INDAPAMID</t>
  </si>
  <si>
    <t>R05CB01 - ACETYLCYSTEIN</t>
  </si>
  <si>
    <t>A10AD05 - INSULIN ASPART</t>
  </si>
  <si>
    <t>R06AX13 - LORATADIN</t>
  </si>
  <si>
    <t>N03AX16 - PREGABALIN</t>
  </si>
  <si>
    <t>R06AX17 - KETOTIFEN</t>
  </si>
  <si>
    <t>L02BA01</t>
  </si>
  <si>
    <t>R06AX27</t>
  </si>
  <si>
    <t>C07AB05</t>
  </si>
  <si>
    <t>L04AX03</t>
  </si>
  <si>
    <t>C09CA07</t>
  </si>
  <si>
    <t>C10AA05</t>
  </si>
  <si>
    <t>C10AX09</t>
  </si>
  <si>
    <t>N05AL01</t>
  </si>
  <si>
    <t>N06AB10</t>
  </si>
  <si>
    <t>R03AK06</t>
  </si>
  <si>
    <t>R03DC03</t>
  </si>
  <si>
    <t>A02BC03</t>
  </si>
  <si>
    <t>C02AC05</t>
  </si>
  <si>
    <t>L04AA06</t>
  </si>
  <si>
    <t>N05CF02</t>
  </si>
  <si>
    <t>C09BX01</t>
  </si>
  <si>
    <t>R03CC02</t>
  </si>
  <si>
    <t>C07AB02</t>
  </si>
  <si>
    <t>J05AX05</t>
  </si>
  <si>
    <t>R03AK07</t>
  </si>
  <si>
    <t>R03BA07</t>
  </si>
  <si>
    <t>N04BA02</t>
  </si>
  <si>
    <t>N02CC01</t>
  </si>
  <si>
    <t>C07AB03</t>
  </si>
  <si>
    <t>R01AC01</t>
  </si>
  <si>
    <t>R03BB04</t>
  </si>
  <si>
    <t>R06AX13</t>
  </si>
  <si>
    <t>R06AX17</t>
  </si>
  <si>
    <t>N02AJ13</t>
  </si>
  <si>
    <t>J01GB01</t>
  </si>
  <si>
    <t>J01FA09</t>
  </si>
  <si>
    <t>B01AC04</t>
  </si>
  <si>
    <t>C07AB07</t>
  </si>
  <si>
    <t>N06AB04</t>
  </si>
  <si>
    <t>N03AX16</t>
  </si>
  <si>
    <t>N05AX08</t>
  </si>
  <si>
    <t>A10AD05</t>
  </si>
  <si>
    <t>H01AC01</t>
  </si>
  <si>
    <t>G02CB03</t>
  </si>
  <si>
    <t>C10AA07</t>
  </si>
  <si>
    <t>J01EE01</t>
  </si>
  <si>
    <t>A06AD11</t>
  </si>
  <si>
    <t>C07BB07</t>
  </si>
  <si>
    <t>C09DB04</t>
  </si>
  <si>
    <t>N06AX11</t>
  </si>
  <si>
    <t>R05CB01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</si>
  <si>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</si>
  <si>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</si>
  <si>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</si>
  <si>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</si>
  <si>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</si>
  <si>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</si>
  <si>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</si>
  <si>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</si>
  <si>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</si>
  <si>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</si>
  <si>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</si>
  <si>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</si>
  <si>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</si>
  <si>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</si>
  <si>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</si>
  <si>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</si>
  <si>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</si>
  <si>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DG384</t>
  </si>
  <si>
    <t>Bactec- PEDS - PLUS/F - plastic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</si>
  <si>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</si>
  <si>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</si>
  <si>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</si>
  <si>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</si>
  <si>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</si>
  <si>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</si>
  <si>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ZO123</t>
  </si>
  <si>
    <t>Fixace nosních katetrů nasofix niko M – I dětský bal. á 100 ks 49-625M-I</t>
  </si>
  <si>
    <t>ZF749</t>
  </si>
  <si>
    <t>Fixace nosních katetrů nasofix niko střední S+M, bal. á 100 ks 49-625-S-M</t>
  </si>
  <si>
    <t>ZA539</t>
  </si>
  <si>
    <t>Kompresa NT 10 x 10 cm nesterilní 06103</t>
  </si>
  <si>
    <t>ZA464</t>
  </si>
  <si>
    <t>Kompresa NT 10 x 10 cm/2 ks sterilní 26520</t>
  </si>
  <si>
    <t>ZA518</t>
  </si>
  <si>
    <t>Kompresa NT 7,5 x 7,5 cm nesterilní 06102</t>
  </si>
  <si>
    <t>ZC854</t>
  </si>
  <si>
    <t>Kompresa NT 7,5 x 7,5 cm/2 ks sterilní 26510</t>
  </si>
  <si>
    <t>ZK404</t>
  </si>
  <si>
    <t>Krytí prontosan roztok 350 ml 400416</t>
  </si>
  <si>
    <t>ZE090</t>
  </si>
  <si>
    <t>Krytí sterilní VECA-C na perif.kanyly trans.okénko stříbro bal. á 50 ks BED:392020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</si>
  <si>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</si>
  <si>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</si>
  <si>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</si>
  <si>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</si>
  <si>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</si>
  <si>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</si>
  <si>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</si>
  <si>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</si>
  <si>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</si>
  <si>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</si>
  <si>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</si>
  <si>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</si>
  <si>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</si>
  <si>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</si>
  <si>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</si>
  <si>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</si>
  <si>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ZA329</t>
  </si>
  <si>
    <t>Obinadlo fixa crep   6 cm x 4 m 1323100102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</si>
  <si>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</si>
  <si>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</si>
  <si>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</si>
  <si>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</si>
  <si>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ZA593</t>
  </si>
  <si>
    <t>Tampon sterilní stáčený 20 x 20 cm / 5 ks 28003+</t>
  </si>
  <si>
    <t>ZA617</t>
  </si>
  <si>
    <t>Tampon TC-OC k ošetření dutiny ústní á 250 ks 12240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</si>
  <si>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</si>
  <si>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</si>
  <si>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</si>
  <si>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</si>
  <si>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</si>
  <si>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</si>
  <si>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ZG963</t>
  </si>
  <si>
    <t>Brýle kyslíkové americký typ upevnění svorkou kojenecké H-103026</t>
  </si>
  <si>
    <t>ZA674</t>
  </si>
  <si>
    <t>Cévka CN-01, bal.á 40 ks, 646959</t>
  </si>
  <si>
    <t>ZK975</t>
  </si>
  <si>
    <t>Cévka odsávací CH10 s přerušovačem sání, délka 50 cm, P01169a</t>
  </si>
  <si>
    <t>ZK974</t>
  </si>
  <si>
    <t>Cévka odsávací CH8 s přerušovačem sání, délka 40 cm,P01192a</t>
  </si>
  <si>
    <t>ZA210</t>
  </si>
  <si>
    <t>Cévka vyživovací CV-01 GAMV686415 (GAM646957)</t>
  </si>
  <si>
    <t>ZI683</t>
  </si>
  <si>
    <t>Drátek míchací á 500 ks 110009</t>
  </si>
  <si>
    <t>ZN574</t>
  </si>
  <si>
    <t>Dudlík modrý 3-rychlostní s ochranným krytem novorozenci a starší bal. á 180 ks 37587</t>
  </si>
  <si>
    <t>ZH587</t>
  </si>
  <si>
    <t>Filtr k inhalátoru Omron NE-U17</t>
  </si>
  <si>
    <t>ZA737</t>
  </si>
  <si>
    <t>Filtr mini spike modrý 4550234</t>
  </si>
  <si>
    <t>ZB075</t>
  </si>
  <si>
    <t>Hadička kyslíková 2 m s koncovkami (OS/40) H-103007</t>
  </si>
  <si>
    <t>ZQ249</t>
  </si>
  <si>
    <t>Hadička spojovací HS 1,8 x 1800 mm LL DEPH free 2200 180 ND</t>
  </si>
  <si>
    <t>ZQ248</t>
  </si>
  <si>
    <t>Hadička spojovací HS 1,8 x 450 mm LL DEPH free 2200 045 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</si>
  <si>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</si>
  <si>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</si>
  <si>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</si>
  <si>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</si>
  <si>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</si>
  <si>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</si>
  <si>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ZQ273</t>
  </si>
  <si>
    <t>Kanyla periferní venózní MEDICAN s fixačními křidélky G24, žlutá, vněší prům. 0,7 mm, délka 19 mm, bal á 100 ks 4 030 242</t>
  </si>
  <si>
    <t>ZD808</t>
  </si>
  <si>
    <t>Kanyla vasofix 22G modrá safety 4269098S-01</t>
  </si>
  <si>
    <t>ZA399</t>
  </si>
  <si>
    <t>Kapilára heparin litný 230 ul / 2,0 x 175 mm UH bal. á 100 ks 102150</t>
  </si>
  <si>
    <t>ZB724</t>
  </si>
  <si>
    <t>Kapilára sedimentační kalibrovaná 727111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</si>
  <si>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</si>
  <si>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</si>
  <si>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</si>
  <si>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</si>
  <si>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</si>
  <si>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</si>
  <si>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ZP676</t>
  </si>
  <si>
    <t>Krytka šroubovací na stříkačku injekční pro enterální výživu NUTRICAIR ENFIT bal. á 8 ks NCE208C</t>
  </si>
  <si>
    <t>ZB103</t>
  </si>
  <si>
    <t>Láhev k odsávačce flovac 2l hadice 1,8 m 000-036-021</t>
  </si>
  <si>
    <t>ZQ082</t>
  </si>
  <si>
    <t>Láhev kojenecká jednorázová se šroub.víčkem 130 ml multipack bal. á 50 ks 14001</t>
  </si>
  <si>
    <t>ZQ081</t>
  </si>
  <si>
    <t>Láhev kojenecká jednorázová se šroub.víčkem 250 ml multipack bal. á 50 ks 14002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</si>
  <si>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</si>
  <si>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</si>
  <si>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</si>
  <si>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</si>
  <si>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</si>
  <si>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</si>
  <si>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</si>
  <si>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</si>
  <si>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ZQ728</t>
  </si>
  <si>
    <t>Nástavec Aerotrach plus 10150591010 pro aplikaci inhalačních  léků pacientům s tracheostomií 500,00/600,00, antisatická úprava, autoklávovatelný 130155</t>
  </si>
  <si>
    <t>ZB439</t>
  </si>
  <si>
    <t>Odstraňovač náplastí Convacare á 100 ks 0011279 37443</t>
  </si>
  <si>
    <t>ZB704</t>
  </si>
  <si>
    <t>Oxisenzor oxi-max dětský adhezivní senzor (3-20 kg) bal.á 24 ks MAX-I-I</t>
  </si>
  <si>
    <t>ZB152</t>
  </si>
  <si>
    <t>Páska bepa clip vario dětský 15 cm s háčky á 20 ks NKS:200221</t>
  </si>
  <si>
    <t>ZP509</t>
  </si>
  <si>
    <t>Pinzeta UH sterilní I0600</t>
  </si>
  <si>
    <t>ZB501</t>
  </si>
  <si>
    <t>Přerušovač sání fingertip sterilní bal. á 100 ks 07.031.00.000</t>
  </si>
  <si>
    <t>ZK456</t>
  </si>
  <si>
    <t>Sáček močový lepící dětský bez vypouštěcího ventilu 76.38042.000</t>
  </si>
  <si>
    <t>ZA775</t>
  </si>
  <si>
    <t>Sáček močový lepicí dětský pro novoroz. 80 x 220 mm d744988 - nahrazen ZK456</t>
  </si>
  <si>
    <t>ZB249</t>
  </si>
  <si>
    <t>Sáček močový s křížovou výpustí 2000 ml s hadičkou 90 cm ZAR-TNU201601</t>
  </si>
  <si>
    <t>ZA967</t>
  </si>
  <si>
    <t>Set flocare pro enterální výživu 800 Pack Transition nový pro vaky ( APA 3386175) 586512</t>
  </si>
  <si>
    <t>ZP055</t>
  </si>
  <si>
    <t>Set odsávací k odsávačce mateřského mléka Symphony nemocniční Symphony Set Single  K800.0557</t>
  </si>
  <si>
    <t>ZB245</t>
  </si>
  <si>
    <t>Sonda žaludeční CH6 bal. á 100 ks 4396154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</si>
  <si>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</si>
  <si>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</si>
  <si>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</si>
  <si>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</si>
  <si>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</si>
  <si>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</si>
  <si>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</si>
  <si>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</si>
  <si>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</si>
  <si>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</si>
  <si>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</si>
  <si>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</si>
  <si>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</si>
  <si>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</si>
  <si>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</si>
  <si>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</si>
  <si>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ZI026</t>
  </si>
  <si>
    <t>Šidítko dětské Flora 03 kytička bal. á 30 ks 1001</t>
  </si>
  <si>
    <t>ZB006</t>
  </si>
  <si>
    <t>Teploměr digitální thermoval basic 9250391 - dlouhodobý výpadek srpen 2019</t>
  </si>
  <si>
    <t>ZI949</t>
  </si>
  <si>
    <t>Teploměr digitální TOP4 s pevným hrotem P03283</t>
  </si>
  <si>
    <t>ZD012</t>
  </si>
  <si>
    <t>Válec odměrný 100 ml vysoký sklo VTRB632432151130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</si>
  <si>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</si>
  <si>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</si>
  <si>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</si>
  <si>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</si>
  <si>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</si>
  <si>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</si>
  <si>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</si>
  <si>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</si>
  <si>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</si>
  <si>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</si>
  <si>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</si>
  <si>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</si>
  <si>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</si>
  <si>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</si>
  <si>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</si>
  <si>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</si>
  <si>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</si>
  <si>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</si>
  <si>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</si>
  <si>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</si>
  <si>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ZB336</t>
  </si>
  <si>
    <t>Zkumavka odběrová 1 ml tapval modrá bal. á 50 ks (Aquisel) 13060</t>
  </si>
  <si>
    <t>ZA888</t>
  </si>
  <si>
    <t>Zkumavka odběrová s gelem tapval bílá (Aquisel) 19860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</si>
  <si>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</si>
  <si>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</si>
  <si>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</si>
  <si>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</si>
  <si>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</si>
  <si>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</si>
  <si>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</si>
  <si>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</si>
  <si>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</si>
  <si>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</si>
  <si>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</si>
  <si>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</si>
  <si>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</si>
  <si>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</si>
  <si>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</si>
  <si>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</si>
  <si>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</si>
  <si>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</si>
  <si>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</si>
  <si>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</si>
  <si>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</si>
  <si>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</si>
  <si>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</si>
  <si>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</si>
  <si>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</si>
  <si>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</si>
  <si>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</si>
  <si>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</si>
  <si>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</si>
  <si>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</si>
  <si>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</si>
  <si>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</si>
  <si>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</si>
  <si>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</si>
  <si>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</si>
  <si>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</si>
  <si>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50115079</t>
  </si>
  <si>
    <t>ZPr - internzivní péče (Z542)</t>
  </si>
  <si>
    <t>ZB750</t>
  </si>
  <si>
    <t>Hadice vrapovaná metráž dělitelná po 400 mm á 50 m 1574000/W</t>
  </si>
  <si>
    <t>ZL978</t>
  </si>
  <si>
    <t>Kanystr renasys GO 300 ml pro podtlakovou terapii 66800914</t>
  </si>
  <si>
    <t>ZA459</t>
  </si>
  <si>
    <t>Kompresa AB 10 x 20 cm/1 ks sterilní NT savá (1230114021) 1327114021</t>
  </si>
  <si>
    <t>ZK352</t>
  </si>
  <si>
    <t>Krytí - roztok Hyiodine na chronické rány bal. á 50 ml HYIODINE</t>
  </si>
  <si>
    <t>ZD746</t>
  </si>
  <si>
    <t>Krytí atrauman Ag 10 x 10 cm bal. á 3 ks 499572</t>
  </si>
  <si>
    <t>ZD482</t>
  </si>
  <si>
    <t>Krytí filmové transparentní Opsite spray 240 ml bal. á 12 ks 66004980</t>
  </si>
  <si>
    <t>ZL410</t>
  </si>
  <si>
    <t>Krytí gelové Hemagel 100 g A2681147</t>
  </si>
  <si>
    <t>ZN814</t>
  </si>
  <si>
    <t>Krytí gelové na rány ActiMaris bal. á 20g 3097749</t>
  </si>
  <si>
    <t>ZJ687</t>
  </si>
  <si>
    <t>Krytí hemostatické gelitaspon tampon   80 x 30 mm bal. á 5 ks GS -210</t>
  </si>
  <si>
    <t>ZA550</t>
  </si>
  <si>
    <t>Krytí hydrogelové nu-gel 25 g bal. á 6 ks MNG425</t>
  </si>
  <si>
    <t>ZE486</t>
  </si>
  <si>
    <t>Krytí mepilex border lite 4 x 5 cm bal. á 10 ks 281000</t>
  </si>
  <si>
    <t>ZN815</t>
  </si>
  <si>
    <t>Krytí roztok k čištění a hojenní ran ActiMaris Forte 300 ml 3098077</t>
  </si>
  <si>
    <t>ZA645</t>
  </si>
  <si>
    <t>Krytí s mastí atrauman 5 x 5 cm bal. á 10 ks 499571</t>
  </si>
  <si>
    <t>ZA324</t>
  </si>
  <si>
    <t>Krytí tegaderm 10,0 cm x 12,0 cm bal. á 50 ks 1626W</t>
  </si>
  <si>
    <t>ZF351</t>
  </si>
  <si>
    <t>Náplast transpore bílá 1,25 cm x 9,14 m bal. á 24 ks 1534-0</t>
  </si>
  <si>
    <t>ZN477</t>
  </si>
  <si>
    <t>Obinadlo elastické universal 12 cm x 5 m 1323100314</t>
  </si>
  <si>
    <t>ZL975</t>
  </si>
  <si>
    <t>Pěna renasys-F malý set (S) pro podtlakovou terapii 66800794</t>
  </si>
  <si>
    <t>ZA572</t>
  </si>
  <si>
    <t>Set sterilní pro převaz rány Mediset bal. 75 ks 4706321</t>
  </si>
  <si>
    <t>ZA441</t>
  </si>
  <si>
    <t>Steh náplasťový Steri-strip 6 x 38 mm bal. á 50 ks R1542</t>
  </si>
  <si>
    <t>ZK977</t>
  </si>
  <si>
    <t>Cévka odsávací CH14 s přerušovačem sání, délka 50 cm, P01173a</t>
  </si>
  <si>
    <t>ZK049</t>
  </si>
  <si>
    <t>Čidlo saturační ušní pro opakované použití LNCS pro děti do 30kg 1895LHL</t>
  </si>
  <si>
    <t>ZB770</t>
  </si>
  <si>
    <t>Držák jehly excentrický Holdex 450263</t>
  </si>
  <si>
    <t>ZA678</t>
  </si>
  <si>
    <t>Katetr močový foley 8CH dětské bal. á 12 ks 2908-02</t>
  </si>
  <si>
    <t>ZB575</t>
  </si>
  <si>
    <t>Katetr močový foley urologický 10CH dětské bal. á 12 ks 2910-02</t>
  </si>
  <si>
    <t>ZK884</t>
  </si>
  <si>
    <t>Kohout trojcestný discofix modrý 4095111</t>
  </si>
  <si>
    <t>ZB334</t>
  </si>
  <si>
    <t>Konektor bezjehlový bionecteur á 50 ks 896.03 povoleno pouze pro HOK, DK a NOVOR</t>
  </si>
  <si>
    <t>ZB299</t>
  </si>
  <si>
    <t>Konektor bezjehlový safeflow s prodl.hadičkou, bal.á 100 ks, 4097154</t>
  </si>
  <si>
    <t>ZO930</t>
  </si>
  <si>
    <t>Nádoba 100 ml PP 72/62 mm s přiloženým uzávěrem bílé víčko sterilní na tekutý materiál 75.562.105</t>
  </si>
  <si>
    <t>ZN645</t>
  </si>
  <si>
    <t>Sáček močový 14 denní Urosid 2000S s bezjehlovým portem objem 2000 ml délka hadice 120 cm bal. á 40 ks N13479</t>
  </si>
  <si>
    <t>ZD616</t>
  </si>
  <si>
    <t>Set sterilní pro močovou katetrizaci+ aqua permanent 4 Mediset 753882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</si>
  <si>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</si>
  <si>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</si>
  <si>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</si>
  <si>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</si>
  <si>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</si>
  <si>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</si>
  <si>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ZP822</t>
  </si>
  <si>
    <t>Uzávěr dezinfekční CUROS k bezjehlovému vstupu se 70% IPA  CFF10-250R</t>
  </si>
  <si>
    <t>ZI931</t>
  </si>
  <si>
    <t>Uzávěr dezinfekční k bezjehlovému vstupu se 70% IPA  bal. 250 ks NCF-004</t>
  </si>
  <si>
    <t>ZA812</t>
  </si>
  <si>
    <t>Uzávěr do katetrů 4435001</t>
  </si>
  <si>
    <t>DH989</t>
  </si>
  <si>
    <t>Portagerm Pylori</t>
  </si>
  <si>
    <t>DA001</t>
  </si>
  <si>
    <t>PROUZKY DIAPHAN pro samotestování 50ks</t>
  </si>
  <si>
    <t>ZO215</t>
  </si>
  <si>
    <t>Kompresa NT 7,5 x 7,5 cm / 5 ks sterilní karton á 2500 ks 1325020265</t>
  </si>
  <si>
    <t>ZA562</t>
  </si>
  <si>
    <t>Náplast cosmopor i. v. 6 x 8 cm bal. á 50 ks 9008054</t>
  </si>
  <si>
    <t>ZI600</t>
  </si>
  <si>
    <t>Náplast curapor 10 x 15 cm 32914 ( náhrada za cosmopor )</t>
  </si>
  <si>
    <t>ZQ117</t>
  </si>
  <si>
    <t>Náplast transparentní Airoplast cívka 2,5 cm x 9,14 m (náhrada za transpore) P-AIRO2591</t>
  </si>
  <si>
    <t>ZN478</t>
  </si>
  <si>
    <t>Obinadlo elastické universal 10 cm x 5 m 1323100313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</si>
  <si>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</si>
  <si>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</si>
  <si>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</si>
  <si>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</si>
  <si>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ZB771</t>
  </si>
  <si>
    <t>Držák jehly základní 450201</t>
  </si>
  <si>
    <t>ZO083</t>
  </si>
  <si>
    <t>Konektor flocare transition NOVÝ 30 ks (je součástí setu) 589732</t>
  </si>
  <si>
    <t>ZL688</t>
  </si>
  <si>
    <t>Proužky Accu-Check Inform II Strip 50 EU1 á 50 ks 05942861041</t>
  </si>
  <si>
    <t>ZB786</t>
  </si>
  <si>
    <t>Rourka rektální CH18 délka 12 cm sterilní bal.á 20 ks 646702</t>
  </si>
  <si>
    <t>ZL689</t>
  </si>
  <si>
    <t>Roztok Accu-Check Performa Int´l Controls 1+2 level 04861736001</t>
  </si>
  <si>
    <t>ZQ968</t>
  </si>
  <si>
    <t>Sáček močový s křížovou výpustí 2000 ml s hadičkou 150 cm bal. á 100 ks ZARWMD2000-150</t>
  </si>
  <si>
    <t>ZN854</t>
  </si>
  <si>
    <t>Stříkačka injekční arteriální 3 ml bez jehly s heparinem bal. á 100 ks safePICO Aspirator 956-622</t>
  </si>
  <si>
    <t>ZQ599</t>
  </si>
  <si>
    <t>Stříkačka injekční pro enterální výživu 50/60 ml NUTRICAIR ENFIT excentrická bal.á 50 ks NCE50SE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</si>
  <si>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</si>
  <si>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</si>
  <si>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</si>
  <si>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</si>
  <si>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</si>
  <si>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</si>
  <si>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ZO939</t>
  </si>
  <si>
    <t>Zkumavka liquor PP 10 ml 15,3 x 92 ml šroubovací víčko sterilní s popisem bal.á 100 ks 62.610.018</t>
  </si>
  <si>
    <t>ZI977</t>
  </si>
  <si>
    <t>Kanystr s gelem V.A.C. Ultra INFO 1000 ml pro podtlakovou terapii M8275093/1</t>
  </si>
  <si>
    <t>ZA454</t>
  </si>
  <si>
    <t>Kompresa AB 10 x 10 cm/1 ks sterilní NT savá (1230114011) 1327114011</t>
  </si>
  <si>
    <t>ZA478</t>
  </si>
  <si>
    <t>Krytí actisorb plus 10,5 x 10,5 cm bal. á 10 ks s aktivním uhlím SYSMAP105EE</t>
  </si>
  <si>
    <t>ZA547</t>
  </si>
  <si>
    <t>Krytí inadine nepřilnavé 9,5 x 9,5 cm 1/10 SYS01512EE</t>
  </si>
  <si>
    <t>ZE396</t>
  </si>
  <si>
    <t>Krytí mastný tyl grassolind 7,5 x 10 cm bal. á 10 ks 499313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</si>
  <si>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</si>
  <si>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</si>
  <si>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</si>
  <si>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</si>
  <si>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ZQ966</t>
  </si>
  <si>
    <t>Krytí octenilin roztok oplachový na rány 350 ml 121701</t>
  </si>
  <si>
    <t>ZI599</t>
  </si>
  <si>
    <t>Náplast curapor 10 x   8 cm 32913 ( 22121,  náhrada za cosmopor )</t>
  </si>
  <si>
    <t>ZN475</t>
  </si>
  <si>
    <t>Obinadlo elastické universal   8 cm x 5 m 1323100312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</si>
  <si>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</si>
  <si>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</si>
  <si>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</si>
  <si>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</si>
  <si>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</si>
  <si>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</si>
  <si>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ZI973</t>
  </si>
  <si>
    <t>Pěna malá  V.A.C M8275051/1</t>
  </si>
  <si>
    <t>ZI983</t>
  </si>
  <si>
    <t>Terčík + krycí folie V.A.C. Sensa T.R.A.C. ( folie s kolmým napojením ) pro podtlakovou terapii M8275057/1</t>
  </si>
  <si>
    <t>ZA467</t>
  </si>
  <si>
    <t>Tyčinka vatová nesterilní 15 cm bal. á 100 ks 9679369</t>
  </si>
  <si>
    <t>ZM769</t>
  </si>
  <si>
    <t>Ubrousky cavilon pro péči při inkontinenci 8 ubrousků 20 x 30 cm bal. á 96 ks 9274 DH888843488</t>
  </si>
  <si>
    <t>ZM000</t>
  </si>
  <si>
    <t>Vata obvazová skládaná 50 g 1102323</t>
  </si>
  <si>
    <t>ZA530</t>
  </si>
  <si>
    <t>Vložky hygienické samu 7162212</t>
  </si>
  <si>
    <t>ZC683</t>
  </si>
  <si>
    <t>Ambuvak pro děti silikonový - sólo P00114 - AKCE 1290 Kč bez DPH do konce března</t>
  </si>
  <si>
    <t>ZC498</t>
  </si>
  <si>
    <t>Držák močových sáčků UH 800800100</t>
  </si>
  <si>
    <t>ZC837</t>
  </si>
  <si>
    <t>Fonendoskop neonatální dvoustranný modrý P00202</t>
  </si>
  <si>
    <t>ZN646</t>
  </si>
  <si>
    <t>Fonendoskop oboustranný různé barvy 710045-s</t>
  </si>
  <si>
    <t>ZC738</t>
  </si>
  <si>
    <t>Husí krk Expandi-flex bal. á 25 ks 22362</t>
  </si>
  <si>
    <t>ZF192</t>
  </si>
  <si>
    <t>Nádoba na kontaminovaný odpad 4 l 15-0004</t>
  </si>
  <si>
    <t>ZB850</t>
  </si>
  <si>
    <t>Nos umělý  s portem pro odsávání trach-vent bal. á 50 ks 41311U - povoleno pro DK a NOVOR</t>
  </si>
  <si>
    <t>ZJ673</t>
  </si>
  <si>
    <t>Pohár na moč 100 ml UH GAMA204808</t>
  </si>
  <si>
    <t>ZJ672</t>
  </si>
  <si>
    <t>Pohár na moč 250 ml UH GAMA204809</t>
  </si>
  <si>
    <t>ZP056</t>
  </si>
  <si>
    <t>Sáček pro čištění v mikrovlnné troubě Quick Seal k odsávačce mateřského mléka bal. á 20 ks K008.0066</t>
  </si>
  <si>
    <t>ZG724</t>
  </si>
  <si>
    <t>Spojka proplachovací urologická bal. á 50 ks LCF</t>
  </si>
  <si>
    <t>ZP300</t>
  </si>
  <si>
    <t>Škrtidlo se sponou pro dospělé bez latexu modré délka 400 mm 09820-B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</si>
  <si>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</si>
  <si>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</si>
  <si>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</si>
  <si>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</si>
  <si>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</si>
  <si>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</si>
  <si>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ZP949</t>
  </si>
  <si>
    <t>Rukavice vyšetřovací nitril basic bez pudru modré XL bal. á 170 ks 44753</t>
  </si>
  <si>
    <t>ZI759</t>
  </si>
  <si>
    <t>Rukavice vyšetřovací vinyl bez pudru nesterilní L á 100 ks EFEKTVR04</t>
  </si>
  <si>
    <t>804536</t>
  </si>
  <si>
    <t xml:space="preserve">-Diagnostikum připr. </t>
  </si>
  <si>
    <t>DA258</t>
  </si>
  <si>
    <t>QR go CRP</t>
  </si>
  <si>
    <t>DA412</t>
  </si>
  <si>
    <t>UNDEKAPHAN</t>
  </si>
  <si>
    <t>ZF352</t>
  </si>
  <si>
    <t>Náplast transpore bílá 2,50 cm x 9,14 m bal. á 12 ks 1534-1</t>
  </si>
  <si>
    <t>ZF096</t>
  </si>
  <si>
    <t>Tyčinka vatová ušní bal. á 100 ks 60201189 (601801183)</t>
  </si>
  <si>
    <t>ZH979</t>
  </si>
  <si>
    <t>Drát vodící stiff guide wire 260 cm .035" bal. á 5 ks RF-PA35263M</t>
  </si>
  <si>
    <t>ZB675</t>
  </si>
  <si>
    <t>Elektroda EKG pro novorozence bal. á 150 ks 19.000.00.916</t>
  </si>
  <si>
    <t>ZF087</t>
  </si>
  <si>
    <t>Elektroda EKG s upevněním pomocí elastického pásku k EEG přístroji konektor TouchProof 1,5 mm délka kabelu 1,5 m žlutý 63-401</t>
  </si>
  <si>
    <t>ZF696</t>
  </si>
  <si>
    <t>Elektroda překlenovací k EEG čepici 63-300</t>
  </si>
  <si>
    <t>ZA771</t>
  </si>
  <si>
    <t>Filtr jednorázový pro Hypair FeNO bal. á 100 ks MED59</t>
  </si>
  <si>
    <t>ZH687</t>
  </si>
  <si>
    <t>Filtr mikrobiologický Micro Gard pro spirometrii VMax kulatý bal. á 50 ks, objednávat po 200 ks ( 892150 ) 892384</t>
  </si>
  <si>
    <t>ZO953</t>
  </si>
  <si>
    <t>Manžeta TK k tonometru rtuťový dětská 2-hadičková 85 a 25 cm zavinovací s balonkem pryžová vložka 9,0 x 15,0 cm textilní obal 10,0 x 45,0 cm KVS M2K 40</t>
  </si>
  <si>
    <t>ZQ141</t>
  </si>
  <si>
    <t>Peán svorka na cévy rovná 160 mm TK-BC 060-16</t>
  </si>
  <si>
    <t>ZD955</t>
  </si>
  <si>
    <t>Redukce na přenosné EEG 10 cm 45-600</t>
  </si>
  <si>
    <t>ZD941</t>
  </si>
  <si>
    <t>Sání jednorázové ušní 2,0 x 70,00 mm  bal. á 60 ks 6066500208</t>
  </si>
  <si>
    <t>ZM877</t>
  </si>
  <si>
    <t>Set pro potní test Macroduct supply Kit bal. á 6 ks SS-032</t>
  </si>
  <si>
    <t>ZQ606</t>
  </si>
  <si>
    <t>Set výživového knoflíku Entristar s fixačním košem, 20Fr, hloubka 2 cm, PU, sterilní 8 884 742 027</t>
  </si>
  <si>
    <t>ZC501</t>
  </si>
  <si>
    <t>Jehla bioptická magnum 14G x 160 mm 7626 14 160</t>
  </si>
  <si>
    <t>ZB769</t>
  </si>
  <si>
    <t>Jehla vakuová 206/38 mm žlutá 450077</t>
  </si>
  <si>
    <t>50115070</t>
  </si>
  <si>
    <t>ZPr - katetry ostatní (Z513)</t>
  </si>
  <si>
    <t>ZD919</t>
  </si>
  <si>
    <t>Katetr Versaflex. pH 8 Imped.1CH inter. ref SU 10 ZNIS+8R bal. á 10 ks 955907</t>
  </si>
  <si>
    <t>DA257</t>
  </si>
  <si>
    <t>QR CRP Control</t>
  </si>
  <si>
    <t>ZD151</t>
  </si>
  <si>
    <t>Ambuvak pro dospělé vak 1,5 l komplet (maska, hadička, rezervoár) 7152000</t>
  </si>
  <si>
    <t>ZQ570</t>
  </si>
  <si>
    <t>Elektroda EKG dětská 32 x 36 mm á 50 ks (ES GS2245) H-108004</t>
  </si>
  <si>
    <t>ZQ490</t>
  </si>
  <si>
    <t>Elektroda EKG pěnová pr. 48 mm pro dospělé (ES GS48) H-108003</t>
  </si>
  <si>
    <t>ZQ497</t>
  </si>
  <si>
    <t>Filtr antibakteriální dětský k přístroji Ecomedics Exhalyzer D, bal. á 50 ks M30.8085</t>
  </si>
  <si>
    <t>ZC720</t>
  </si>
  <si>
    <t>Filtr mikrobiologický Micro Gard pro spirometrii VMax ovál bal. á 50 ks  (892382) 892381</t>
  </si>
  <si>
    <t>ZK335</t>
  </si>
  <si>
    <t>Filtr sterifix 0,2um infúzní 4099303</t>
  </si>
  <si>
    <t>ZB513</t>
  </si>
  <si>
    <t>Fonendoskop dvoustranný standard P00903</t>
  </si>
  <si>
    <t>ZA748</t>
  </si>
  <si>
    <t>Kanyla venofix 25G oranžová 4056370</t>
  </si>
  <si>
    <t>ZB494</t>
  </si>
  <si>
    <t>Kopíčko testovací Stallerpoint bal. á 1000 ks A4191624</t>
  </si>
  <si>
    <t>ZL875</t>
  </si>
  <si>
    <t>Lanceta CoaguChek SoftClix Lancets bal. á 50 ks 03506509001</t>
  </si>
  <si>
    <t>ZB543</t>
  </si>
  <si>
    <t>Souprava odběrová tracheální na odběr sekretu G05206</t>
  </si>
  <si>
    <t>ZJ252</t>
  </si>
  <si>
    <t>Zkumavka 0,25 ml K3 edta á 100 ks (450476) 450530</t>
  </si>
  <si>
    <t>ZB757</t>
  </si>
  <si>
    <t>Zkumavka 6 ml K3 edta fialová 456036</t>
  </si>
  <si>
    <t>ZB758</t>
  </si>
  <si>
    <t>Zkumavka 9 ml K3 edta NR 455036</t>
  </si>
  <si>
    <t>ZB774</t>
  </si>
  <si>
    <t>Zkumavka červená 5 ml gel 456071</t>
  </si>
  <si>
    <t>ZB014</t>
  </si>
  <si>
    <t>Zkumavka na ECP analýzu 4 ml 454067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</si>
  <si>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</si>
  <si>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</si>
  <si>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</si>
  <si>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</si>
  <si>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</si>
  <si>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</si>
  <si>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ZB961</t>
  </si>
  <si>
    <t>Maska kyslíková dětská s hadičkou a nosní svorkou (OS/100P) H-103012</t>
  </si>
  <si>
    <t>DG395</t>
  </si>
  <si>
    <t>Diagnostická souprava AB0 set monoklonální na 30</t>
  </si>
  <si>
    <t>DG211</t>
  </si>
  <si>
    <t>HEPTAPHAN, DIAG.PROUZKY 50 ks</t>
  </si>
  <si>
    <t>DA825</t>
  </si>
  <si>
    <t>Papírek univerzální indikátorový,prouž. 6,4-8,0pH</t>
  </si>
  <si>
    <t>804528</t>
  </si>
  <si>
    <t>-Roztok Lowyho 200 ml</t>
  </si>
  <si>
    <t>ZC048</t>
  </si>
  <si>
    <t>Miska třecí drsná 211a/0 6,0 cm JIZE211A/0</t>
  </si>
  <si>
    <t>ZC831</t>
  </si>
  <si>
    <t>Sklo podložní mat. okraj bal. á 50 ks AA00000112E (2501)</t>
  </si>
  <si>
    <t>ZC774</t>
  </si>
  <si>
    <t>Sklo podložní řezané čiré 76 x 26 mm bal. á 50 ks VTRA635901000076</t>
  </si>
  <si>
    <t>ZC052</t>
  </si>
  <si>
    <t>Tlouček drsný 24 x 115 mm JIZE213A/1</t>
  </si>
  <si>
    <t>ZA603</t>
  </si>
  <si>
    <t>Kompresa gáza 7,5 x 7,5 cm/2 ks sterilní karton á 1000 ks 26005</t>
  </si>
  <si>
    <t>ZH403</t>
  </si>
  <si>
    <t>Krytí excilon 5 x 5 cm NT i.v. s nástřihem do kříže antiseptický bal. á 70 ks 7089</t>
  </si>
  <si>
    <t>ZE192</t>
  </si>
  <si>
    <t>Krytí mepiform 5 x  7,5 cm bal. á 5 ks 293200-19</t>
  </si>
  <si>
    <t>ZO420</t>
  </si>
  <si>
    <t>Krytí tegaderm CHG 7,5 cm x 8,5 cm na CŽK-antibakt. bal. á 25 ks 1660R</t>
  </si>
  <si>
    <t>ZD104</t>
  </si>
  <si>
    <t>Náplast omniplast 10,0 cm x 10,0 m 9004472 (900535)</t>
  </si>
  <si>
    <t>ZL668</t>
  </si>
  <si>
    <t>Náplast silikon tape 2,5 cm x 5 m bal. á 12 ks 2770-1</t>
  </si>
  <si>
    <t>ZB084</t>
  </si>
  <si>
    <t>Náplast transpore 2,50 cm x 9,14 m 1527-1 - nahrazeno ZQ117</t>
  </si>
  <si>
    <t>ZA414</t>
  </si>
  <si>
    <t>Obinadlo idealast-haft 8 cm x 10 m 9311150</t>
  </si>
  <si>
    <t>ZN812</t>
  </si>
  <si>
    <t>Roztok k výplachům dutiny ústní CAPHOSOL 15 ml bal. á 60 ks V0140409</t>
  </si>
  <si>
    <t>ZA615</t>
  </si>
  <si>
    <t>Tampón cavilon 1 ml bal. á 25 ks 3343E</t>
  </si>
  <si>
    <t>ZA444</t>
  </si>
  <si>
    <t>Tampon nesterilní stáčený 20 x 19 cm bez RTG nití bal. á 100 ks 1320300404</t>
  </si>
  <si>
    <t>ZA604</t>
  </si>
  <si>
    <t>Tyčinka vatová sterilní jednotlivě balalená bal. á 1000 ks 5100/SG/CS</t>
  </si>
  <si>
    <t>ZB772</t>
  </si>
  <si>
    <t>Adaptér přechodka luer 450070</t>
  </si>
  <si>
    <t>ZI269</t>
  </si>
  <si>
    <t>Brýle kyslíkové americký typ upevnění svorkou dětské bal. á 50 ks H-103016(OS/12PED)</t>
  </si>
  <si>
    <t>ZM748</t>
  </si>
  <si>
    <t>Elektroda defibrilační pro děti pedi - patz Zoll 8900-2065/3000-1</t>
  </si>
  <si>
    <t>ZB258</t>
  </si>
  <si>
    <t>Hadička spojovací stíněná Injectomat line PE 200 cm bal á 25 ks 9004182</t>
  </si>
  <si>
    <t>ZA808</t>
  </si>
  <si>
    <t>Kanyla venofix safety 23G modrá 4056353</t>
  </si>
  <si>
    <t>ZI681</t>
  </si>
  <si>
    <t>Kapilára heparin litný 140 ul / 2,35 x 90 mm UH bal. á 100 ks 102090</t>
  </si>
  <si>
    <t>ZG080</t>
  </si>
  <si>
    <t>Krytí tegaderm HP 6 cm x 7 cm bal. á 400 ks 9534HP</t>
  </si>
  <si>
    <t>ZD350</t>
  </si>
  <si>
    <t>Lanceta haemolance zelená 21 G á 100 ks DIS7372</t>
  </si>
  <si>
    <t>ZQ140</t>
  </si>
  <si>
    <t>Nůžky oční rovné 115 mm TK-AK 432-11</t>
  </si>
  <si>
    <t>ZA688</t>
  </si>
  <si>
    <t>Sáček močový s hodinovou diurézou curity 400, 2000 ml, hadička 150 cm 8150</t>
  </si>
  <si>
    <t>ZM515</t>
  </si>
  <si>
    <t>Souprava odsávací nástavec+ventil+membrána+láhev šroub. uzávěr+víčko K800.0695</t>
  </si>
  <si>
    <t>ZG398</t>
  </si>
  <si>
    <t>Spojka se závitem 4090705</t>
  </si>
  <si>
    <t>ZQ486</t>
  </si>
  <si>
    <t>Tyčinka vatová sterilní 14 cm po jednotlivě balená velká 1 bal/100 ks 4791911</t>
  </si>
  <si>
    <t>ZP357</t>
  </si>
  <si>
    <t>Tyčinka vatová zvlhčující glycerín + citron bal. á 75 ks FTL-LS-15 - firma již nedodává</t>
  </si>
  <si>
    <t>ZK799</t>
  </si>
  <si>
    <t>Zátka combi červená 4495101</t>
  </si>
  <si>
    <t>ZI682</t>
  </si>
  <si>
    <t>Zátka ke kapiláře á 500 ks (8153) 110180</t>
  </si>
  <si>
    <t>ZB765</t>
  </si>
  <si>
    <t>Zkumavka zelená 9 ml natrium - heparin 455051</t>
  </si>
  <si>
    <t>ZG139</t>
  </si>
  <si>
    <t>Set infuzní VL ST 00 PVC, silikon 285 cm mod standard bal. á 70 ks k Agilii  M46441000S</t>
  </si>
  <si>
    <t>ZC393</t>
  </si>
  <si>
    <t>Set pro enterální výživu applix smart/vision á 30 ks 7751946</t>
  </si>
  <si>
    <t>ZE508</t>
  </si>
  <si>
    <t>Set pro koniotomii Quicktrach  I kompletní sterilní set pro děti 30-04-002-1</t>
  </si>
  <si>
    <t>ZP165</t>
  </si>
  <si>
    <t>Set transfuzní VL TR 00 PVC silikon 285 cm bal. á 30 ks k Agilii M46442800S</t>
  </si>
  <si>
    <t>ZB246</t>
  </si>
  <si>
    <t>Jehla atraumatická lumbální bal. á 10 ks MDI 2290</t>
  </si>
  <si>
    <t>ZC634</t>
  </si>
  <si>
    <t>Jehla gripper portacath bez Y protu 22G x 16 mm á 12 ks 21-2737-24</t>
  </si>
  <si>
    <t>ZA833</t>
  </si>
  <si>
    <t>Jehla injekční 0,8 x 40 mm zelená 4657527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</si>
  <si>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</si>
  <si>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</si>
  <si>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</si>
  <si>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</si>
  <si>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ZN125</t>
  </si>
  <si>
    <t>Rukavice operační latex bez pudru sterilní  PF ansell gammex vel.7,5 330048075</t>
  </si>
  <si>
    <t>ZQ651</t>
  </si>
  <si>
    <t>Katetr CVC Broviac opravná sada pro externí segment (bílý konektor) pro jednolumenový katetr 6,5 Fr 0601620CE</t>
  </si>
  <si>
    <t>ZA241</t>
  </si>
  <si>
    <t>Katetr hickman 2 lumen 7,0 Fr x 65 cm s perkutánním zaváděcím příslušenstvím 0600570CE</t>
  </si>
  <si>
    <t>ZO538</t>
  </si>
  <si>
    <t>Kohout trojcestný bílý bal. á 50 ks E0500</t>
  </si>
  <si>
    <t>ZO539</t>
  </si>
  <si>
    <t>Kohout trojcestný červený bal. á 50 ks E0501</t>
  </si>
  <si>
    <t>ZB173</t>
  </si>
  <si>
    <t>Maska kyslíková dospělá s hadičkou a nosní svorkou (OS/100) H-103013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</si>
  <si>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</si>
  <si>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</si>
  <si>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</si>
  <si>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</si>
  <si>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</si>
  <si>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</si>
  <si>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</si>
  <si>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</si>
  <si>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</si>
  <si>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</si>
  <si>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</si>
  <si>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</si>
  <si>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</si>
  <si>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</si>
  <si>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</si>
  <si>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</si>
  <si>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</si>
  <si>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</si>
  <si>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</si>
  <si>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</si>
  <si>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</si>
  <si>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</si>
  <si>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</si>
  <si>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</si>
  <si>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</si>
  <si>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</si>
  <si>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</si>
  <si>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</si>
  <si>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</si>
  <si>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</si>
  <si>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</si>
  <si>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</si>
  <si>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ZA566</t>
  </si>
  <si>
    <t>Fixace nosních katetrů nasofix niko L velký bal. á 100 ks 49-625-L</t>
  </si>
  <si>
    <t>ZN995</t>
  </si>
  <si>
    <t>Fixace tracheostomické kanyly pro děti – extra malá 507800</t>
  </si>
  <si>
    <t>ZD054</t>
  </si>
  <si>
    <t>Gáza skládaná 8 cm x 17 cm / 2 ks karton á 1000 ks 37016</t>
  </si>
  <si>
    <t>ZA463</t>
  </si>
  <si>
    <t>Kompresa NT 10 x 20 cm/2 ks sterilní 26620</t>
  </si>
  <si>
    <t>ZA315</t>
  </si>
  <si>
    <t>Kompresa NT 5 x 5 cm/2 ks sterilní 26501</t>
  </si>
  <si>
    <t>ZK087</t>
  </si>
  <si>
    <t>Krém cavilon ochranný bariérový á 28 g bal. á 12 ks 3391E</t>
  </si>
  <si>
    <t>ZA664</t>
  </si>
  <si>
    <t>Krytí gelové hydrokoloidní Flamigel 250 ml FLAM250</t>
  </si>
  <si>
    <t>ZJ730</t>
  </si>
  <si>
    <t>Krytí granuflex extra thin 10 x 10 cm á 5 ks 0021659 187954</t>
  </si>
  <si>
    <t>ZA621</t>
  </si>
  <si>
    <t>Krytí hydroclean advance (tenderwet 24 active kulatý-609762+ pův. VZP 0081096) 4 cm bal. á 10 ks 6097622</t>
  </si>
  <si>
    <t>ZA544</t>
  </si>
  <si>
    <t>Krytí inadine nepřilnavé 5,0 x 5,0 cm 1/10 SYS01481EE</t>
  </si>
  <si>
    <t>ZA476</t>
  </si>
  <si>
    <t>Krytí mepilex border lite 10 x 10 cm bal. á 5 ks 281300-00</t>
  </si>
  <si>
    <t>ZO128</t>
  </si>
  <si>
    <t>Krytí roztok k výplachu a čištění ran ActiMaris Sensitiv 1000 ml 3098119</t>
  </si>
  <si>
    <t>ZC702</t>
  </si>
  <si>
    <t>Krytí tegaderm   6,0 cm x  7,0 cm bal. á 100 ks 1624W</t>
  </si>
  <si>
    <t>ZL669</t>
  </si>
  <si>
    <t>Krytí tegaderm diamond 10,0 cm x 12,0 cm bal. á 50 ks 1686</t>
  </si>
  <si>
    <t>ZD770</t>
  </si>
  <si>
    <t>Krytí tubifast 7,5 x 10 m 2438</t>
  </si>
  <si>
    <t>ZK759</t>
  </si>
  <si>
    <t>Náplast water resistant cosmos bal. á 20 ks (10+10) 5351233</t>
  </si>
  <si>
    <t>ZA542</t>
  </si>
  <si>
    <t>Náplast wet pruf voduvzd. 1,25 cm x 9,14 m bal. á 24 ks K00-3063C</t>
  </si>
  <si>
    <t>ZF450</t>
  </si>
  <si>
    <t>Obinadlo elastické lenkideal krátkotažné 10 cm x 5 m bal. á 10 ks 19583</t>
  </si>
  <si>
    <t>ZA330</t>
  </si>
  <si>
    <t>Obinadlo fixa crep   8 cm x 4 m 1323100103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</si>
  <si>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</si>
  <si>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</si>
  <si>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</si>
  <si>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</si>
  <si>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</si>
  <si>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</si>
  <si>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ZC725</t>
  </si>
  <si>
    <t>Obvaz ortho-pad 15 cm x 3 m pod sádru á 6 ks 1320105005</t>
  </si>
  <si>
    <t>ZA432</t>
  </si>
  <si>
    <t>Obvaz sádrový safix plus 14 cm x 3 m bal. á 20 ks 3327430</t>
  </si>
  <si>
    <t>ZA575</t>
  </si>
  <si>
    <t>Set sterilní pro žilní katetrizaci-basic Mediset bal. á 15 ks 4552732</t>
  </si>
  <si>
    <t>ZA599</t>
  </si>
  <si>
    <t>Steh náplasťový Steri-strip 6 x 75 mm bal. á 50 ks elast. E4541</t>
  </si>
  <si>
    <t>ZA574</t>
  </si>
  <si>
    <t>Tampon sterilní stáčený 30 x 30 cm / 3 ks karton á 300 ks 1230110415</t>
  </si>
  <si>
    <t>ZK973</t>
  </si>
  <si>
    <t>Cévka odsávací CH6 s přerušovačem, délka 40 cm, sání bal. á 50 ks P01190a</t>
  </si>
  <si>
    <t>ZA675</t>
  </si>
  <si>
    <t>Cévka pupeční CP-01 GAM646958</t>
  </si>
  <si>
    <t>ZA698</t>
  </si>
  <si>
    <t>Elektroda EKG H124SG kojenecká bal. á 500 ks 31.1245.21</t>
  </si>
  <si>
    <t>ZB473</t>
  </si>
  <si>
    <t>Filtr antibakteriální Uni junior bal. á 50 ks M1003346</t>
  </si>
  <si>
    <t>ZC586</t>
  </si>
  <si>
    <t>Filtr H-V kompaktní kombinovaný sterilní přímý á 25 ks 19401</t>
  </si>
  <si>
    <t>ZA847</t>
  </si>
  <si>
    <t>Filtr H-V small kombinovaný čistý přímý bal. á 50 ks 19502</t>
  </si>
  <si>
    <t>ZC788</t>
  </si>
  <si>
    <t>Filtr iso-gard hepa small á 25 ks 28062</t>
  </si>
  <si>
    <t>ZB340</t>
  </si>
  <si>
    <t>Hadička kyslíková bal. á 50 ks 41113</t>
  </si>
  <si>
    <t>ZB901</t>
  </si>
  <si>
    <t>Infudrop air M-P 175 cm bal. á 100 ks (2886362) M48403520</t>
  </si>
  <si>
    <t>ZB088</t>
  </si>
  <si>
    <t>Kanyla ET 3,0 bez manžety bal. á 10 ks 9336E</t>
  </si>
  <si>
    <t>ZA118</t>
  </si>
  <si>
    <t>Kanyla ET 3,5 bez manžetou bal. á 10 ks 9335E</t>
  </si>
  <si>
    <t>ZB416</t>
  </si>
  <si>
    <t>Kanyla ET 4,0 bez manžety bal. á 10 ks 9342E</t>
  </si>
  <si>
    <t>ZA839</t>
  </si>
  <si>
    <t>Kanyla ET 4,0 s manžetou 9440E</t>
  </si>
  <si>
    <t>ZB128</t>
  </si>
  <si>
    <t>Kanyla ET 4,5 bez manžety bal. á 10 ks 9345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</si>
  <si>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</si>
  <si>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</si>
  <si>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</si>
  <si>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</si>
  <si>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</si>
  <si>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</si>
  <si>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ZF560</t>
  </si>
  <si>
    <t>Kanyla TS 3,5 s manžetou 65P035</t>
  </si>
  <si>
    <t>ZF462</t>
  </si>
  <si>
    <t>Kanyla TS 4,0 s manžetou 65P040</t>
  </si>
  <si>
    <t>ZC761</t>
  </si>
  <si>
    <t>Kanyla TS 4,5 s manžetou 65P045</t>
  </si>
  <si>
    <t>ZB499</t>
  </si>
  <si>
    <t>Kanyla TS 5,0 67P050</t>
  </si>
  <si>
    <t>ZF202</t>
  </si>
  <si>
    <t>Kanyla TS 6,0 s manžetou bal. á 10 ks 100/860/060</t>
  </si>
  <si>
    <t>ZA707</t>
  </si>
  <si>
    <t>Katetr močový foley 12CH bal. á 12 ks 1125-02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</si>
  <si>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</si>
  <si>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</si>
  <si>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</si>
  <si>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</si>
  <si>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</si>
  <si>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23.000.14.206 - firma již nedodává</t>
  </si>
  <si>
    <t>ZB477</t>
  </si>
  <si>
    <t>Kohout trojcestný lopez valve pro NG sondu nesterilní AA-011-M9000</t>
  </si>
  <si>
    <t>ZQ783</t>
  </si>
  <si>
    <t>Konektor Upgrade kit pro hadičky vzduchové Philips M1596B k propojení s manžetami TK Philips M186xC, M187xC, bal. á 10 ks 989803167521</t>
  </si>
  <si>
    <t>ZM656</t>
  </si>
  <si>
    <t>Krytí - roztok Microdacyn 250 ml s rozprašovačem MI44106-00</t>
  </si>
  <si>
    <t>ZB553</t>
  </si>
  <si>
    <t>Láhev redon hi-vac 400 ml-kompletní 05.000.22.803</t>
  </si>
  <si>
    <t>ZI120</t>
  </si>
  <si>
    <t>Manžeta TK novorozenecká č. 4 M1872B + konektory ZQ783 bal. á 10 ks M1872B</t>
  </si>
  <si>
    <t>ZA713</t>
  </si>
  <si>
    <t>Měřič žilního tlaku 01 646992</t>
  </si>
  <si>
    <t>ZJ724</t>
  </si>
  <si>
    <t>Proužky ketonové optium plus, á 10 ks, 7074075</t>
  </si>
  <si>
    <t>ZF773</t>
  </si>
  <si>
    <t>Rezervoár 2000 ml (P00064) P04298</t>
  </si>
  <si>
    <t>ZB360</t>
  </si>
  <si>
    <t>Rourka rektální CH12 délka 12 cm sterilní bal. á 20 ks 646699</t>
  </si>
  <si>
    <t>ZD020</t>
  </si>
  <si>
    <t>Rourka rektální CH14 délka 12 cm sterilní bal. á 20 ks 646700</t>
  </si>
  <si>
    <t>ZA883</t>
  </si>
  <si>
    <t>Rourka rektální CH18 délka 40 cm 19-18.100</t>
  </si>
  <si>
    <t>ZA831</t>
  </si>
  <si>
    <t>Rourka rektální CH20 délka 40 cm 19-20.100</t>
  </si>
  <si>
    <t>ZA687</t>
  </si>
  <si>
    <t>Sáček močový s hodinovou diurézou curity 200 ml, 2000 ml, hadička 150 cm 6502</t>
  </si>
  <si>
    <t>ZE826</t>
  </si>
  <si>
    <t>Senzor dexcom platium G4 bal. á 4 ks STS-GF-004 (STS-GL-006)</t>
  </si>
  <si>
    <t>ZD030</t>
  </si>
  <si>
    <t>Skalpel jednorázový cutfix sterilní bal. á 10 ks 5518040</t>
  </si>
  <si>
    <t>ZJ356</t>
  </si>
  <si>
    <t>Sonda žaludeční CH10 1200 mm s RTG linkou bal. á 50 ks 412010</t>
  </si>
  <si>
    <t>ZK179</t>
  </si>
  <si>
    <t>Sonda žaludeční CH12 1200 mm s RTG linkou bal. á 50 ks 412012</t>
  </si>
  <si>
    <t>ZJ695</t>
  </si>
  <si>
    <t>Sonda žaludeční CH14 1200 mm s RTG linkou bal. á 50 ks 412014</t>
  </si>
  <si>
    <t>ZB093</t>
  </si>
  <si>
    <t>Sonda žaludeční CH25(CH24), délka 80 cm 21228(22-25.520)</t>
  </si>
  <si>
    <t>ZJ703</t>
  </si>
  <si>
    <t>Sonda žaludeční CH8 1200mm s RTG linkou bal. á 50 ks 412008</t>
  </si>
  <si>
    <t>ZA860</t>
  </si>
  <si>
    <t>Spojka dvojitá otočná čistá á 20 ks 23412</t>
  </si>
  <si>
    <t>ZB239</t>
  </si>
  <si>
    <t>Spojka pacientská Superset 15F 3535000/W</t>
  </si>
  <si>
    <t>ZB384</t>
  </si>
  <si>
    <t>Stříkačka injekční 3-dílná 20 ml LL Omnifix Solo se závitem bal. á 100 ks 4617207V</t>
  </si>
  <si>
    <t>ZB257</t>
  </si>
  <si>
    <t>Stříkačka injekční 3-dílná 50 ml injectomat spritze 9000731</t>
  </si>
  <si>
    <t>ZA791</t>
  </si>
  <si>
    <t>Stříkačka janett 3-dílná 150 ml sterilní vyplachovací KDM870822</t>
  </si>
  <si>
    <t>ZB377</t>
  </si>
  <si>
    <t>Systém odsávací uzavřený TC CH10 neo/pedi  40,5 cm 1910-5</t>
  </si>
  <si>
    <t>ZB378</t>
  </si>
  <si>
    <t>Systém odsávací uzavřený TC CH12 wet pack 54 cm / 24 h 21606-5</t>
  </si>
  <si>
    <t>ZB095</t>
  </si>
  <si>
    <t>Systém odsávací uzavřený TC CH6 neo / pedi 30,5 cm ,bal.á 10 ks, 196-5</t>
  </si>
  <si>
    <t>ZL174</t>
  </si>
  <si>
    <t>Systém odsávací uzavřený TS Comfortsoft CH 14 30 cm 72 hod. bal. á 25 ks 02-011-05</t>
  </si>
  <si>
    <t>ZL334</t>
  </si>
  <si>
    <t>Systém odsávací uzavřený TS Comfortsoft CH 6 30 cm 72 hod. 02-011-01</t>
  </si>
  <si>
    <t>ZL335</t>
  </si>
  <si>
    <t>Systém odsávací uzavřený TS Comfortsoft CH 8 30 cm 72 hod. bal. á 25 ks 02-011-02</t>
  </si>
  <si>
    <t>ZH812</t>
  </si>
  <si>
    <t>Systém odsávací uzavřený TS Optiflo CH12 43.004.59.121</t>
  </si>
  <si>
    <t>ZA998</t>
  </si>
  <si>
    <t>T-kus HME- Booster 354-000-000/301-001-001/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</si>
  <si>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</si>
  <si>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</si>
  <si>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</si>
  <si>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</si>
  <si>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</si>
  <si>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</si>
  <si>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ZJ098</t>
  </si>
  <si>
    <t>Vzduchovod nosní 7,0 mm bal. á 10 ks 321070  výpadek do 7/19</t>
  </si>
  <si>
    <t>ZC731</t>
  </si>
  <si>
    <t>Vzduchovod ústní guedell 60 mm 24103</t>
  </si>
  <si>
    <t>ZC732</t>
  </si>
  <si>
    <t>Vzduchovod ústní guedell 70 mm 24104</t>
  </si>
  <si>
    <t>ZC733</t>
  </si>
  <si>
    <t>Vzduchovod ústní guedell 80 mm 24105</t>
  </si>
  <si>
    <t>ZB843</t>
  </si>
  <si>
    <t>Zavaděč trach. rourek pro TR malý 2.5 - 4.5 mm bal. á 10 ks 100/120/100</t>
  </si>
  <si>
    <t>50115064</t>
  </si>
  <si>
    <t>ZPr - šicí materiál (Z529)</t>
  </si>
  <si>
    <t>ZH392</t>
  </si>
  <si>
    <t>Šití novosyn quick undy 3/0 (2) bal. á 36 ks C3046030</t>
  </si>
  <si>
    <t>ZK473</t>
  </si>
  <si>
    <t>Rukavice operační latex s pudrem sterilní ansell medigrip plus vel. 6,0 6035500</t>
  </si>
  <si>
    <t>ZK477</t>
  </si>
  <si>
    <t>Rukavice operační latex s pudrem sterilní ansell, vasco surgical powderet vel. 8 6035542 (303506EU)</t>
  </si>
  <si>
    <t>ZN993</t>
  </si>
  <si>
    <t>Katetr CVC 2 lumen 5 Fr x 13 cm, set, pediatrický CS -14502</t>
  </si>
  <si>
    <t>ZQ443</t>
  </si>
  <si>
    <t>Katetr CVC Broviac opravná sada pro externí segment (bílý konektor) pro jednolumenový katetr 4,2 Fr 0601610CE</t>
  </si>
  <si>
    <t>ZC649</t>
  </si>
  <si>
    <t>Katetr CVC broviak 1 lumen 4,2 Fr x 71 cm 0600520CE</t>
  </si>
  <si>
    <t>ZB385</t>
  </si>
  <si>
    <t>Hadice silikon 6 x 10,0 mm á 25 m P00272</t>
  </si>
  <si>
    <t>ZB464</t>
  </si>
  <si>
    <t>Maska anesteziologická č.2 7192</t>
  </si>
  <si>
    <t>ZQ610</t>
  </si>
  <si>
    <t>Okruh dýchací  dětský EVAQUA 2 RT265, průtok 4L/min, délka 1,5 m, kompatibilní se zvlhčovačem MR850, bal. á 10 ks P04651</t>
  </si>
  <si>
    <t>ZQ611</t>
  </si>
  <si>
    <t>Okruh dýchací  dětský EVAQUA 2 RT266, průtok 0,3-4L/min, délka 1,5 m, kompatibilní se zvlhčovačem MR850, bal. á 10 ks P04652</t>
  </si>
  <si>
    <t>ZB990</t>
  </si>
  <si>
    <t>Okruh dýchací ventilační Raphael bal.á 10 ks ( pův.353900) 191785-505150</t>
  </si>
  <si>
    <t>ZN141</t>
  </si>
  <si>
    <t>Okruh dýchací vyhřívaný s přívodní hadicí komorou nízkoprůtokovou zvlhčovací patronou Vapotherm pro rozsah průtoku 2-8 l/min. bal. á 5 ks PF-DPC-Low</t>
  </si>
  <si>
    <t>ZC366</t>
  </si>
  <si>
    <t>Převodník tlakový PX260 150 cm 1 linka bal. á 10 ks (T100209A) T100209B</t>
  </si>
  <si>
    <t>DG379</t>
  </si>
  <si>
    <t>Doprava 21%</t>
  </si>
  <si>
    <t>DB325</t>
  </si>
  <si>
    <t>ITEST-HELICOBACTER</t>
  </si>
  <si>
    <t>KJ171</t>
  </si>
  <si>
    <t>kartáček cytologický sterilní jednorázový 1150 mm délka 2 mm á 5 ks BC-203D-2006</t>
  </si>
  <si>
    <t>KG976</t>
  </si>
  <si>
    <t>kleště bioptické á 20 ks FB-240U N5355630 (st.č. E0482107)</t>
  </si>
  <si>
    <t>KG978</t>
  </si>
  <si>
    <t>kleště bioptické endoskopické FB-231K fenestrované s oválnými branžemi pr. 2,8 mm délka 1550 mm jednorázové á 20 ks N1081220</t>
  </si>
  <si>
    <t>KI774</t>
  </si>
  <si>
    <t>kleště bioptické krysí zub FB -56D-1 025852</t>
  </si>
  <si>
    <t>KG981</t>
  </si>
  <si>
    <t>kleště extrakční krys.zub. FG-44NR 026790</t>
  </si>
  <si>
    <t>KG979</t>
  </si>
  <si>
    <t>košík extrakční FG-16L 026751</t>
  </si>
  <si>
    <t>KJ944</t>
  </si>
  <si>
    <t>košík extrakční mini průměr 3 Fr délka 1150 mm  průměr prac. kanálu 1,2 mm průměr košíku 1,4 mm 4 dráty sterilní jednorázový FG-55D N5402930</t>
  </si>
  <si>
    <t>ZH808</t>
  </si>
  <si>
    <t>Nádoba na histologický mat. s pufrovaným formalínem HISTOFOR 20 ml bal. á 100 ks BFS-20</t>
  </si>
  <si>
    <t>ZQ695</t>
  </si>
  <si>
    <t>Set výživového knoflíku Freka Button Gastronomy 15 Fr hloubka 1,7 cm silikon sterilní 7751261</t>
  </si>
  <si>
    <t>ZQ696</t>
  </si>
  <si>
    <t>Set výživového knoflíku Freka Button Gastronomy 15 Fr hloubka 2,0 cm silikon sterilní 7751271</t>
  </si>
  <si>
    <t>ZE212</t>
  </si>
  <si>
    <t>Sonda Freka PEG jejunální universal intestinal CH9 7755646  (st. k. 79011191)</t>
  </si>
  <si>
    <t>ZE935</t>
  </si>
  <si>
    <t>Sonda Freka PEG žaludeční universal CH15 + fialový konektor 7755643 (st. k. č 7901111)</t>
  </si>
  <si>
    <t>ZE560</t>
  </si>
  <si>
    <t>Sonda Freka PEG žaludeční universal CH20  7755644 (st. k. 7751531)</t>
  </si>
  <si>
    <t>ZA960</t>
  </si>
  <si>
    <t>Spojka na močový sáček na ureterální cévku CH03/ Fr0,8 bal. á 10 ks AK3200</t>
  </si>
  <si>
    <t>ZD654</t>
  </si>
  <si>
    <t>Rukavice endoskopické dlouhé nitratex ep S 700122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</si>
  <si>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</si>
  <si>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</si>
  <si>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</si>
  <si>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</si>
  <si>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</si>
  <si>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</si>
  <si>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50115075</t>
  </si>
  <si>
    <t>ZPr - stenty (Z538)</t>
  </si>
  <si>
    <t>KB773</t>
  </si>
  <si>
    <t>stent periferní ureterální White Star D-J 6,0-15 D00EN320615</t>
  </si>
  <si>
    <t>KJ188</t>
  </si>
  <si>
    <t>stent periferní ureterální WHITE STAR double J 4/18 EN-360418</t>
  </si>
  <si>
    <t>50115080</t>
  </si>
  <si>
    <t>ZPr - staplery, extraktory, endoskop.mat. (Z523)</t>
  </si>
  <si>
    <t>ZQ722</t>
  </si>
  <si>
    <t>Optika cystoskopická R. WOLF  Panoview, úhel pohledu 0°, průměr 1,9 mm, délka 178 mm 8686.414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</si>
  <si>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</si>
  <si>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</si>
  <si>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</si>
  <si>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</si>
  <si>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</si>
  <si>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</si>
  <si>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</si>
  <si>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</si>
  <si>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</si>
  <si>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</si>
  <si>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</si>
  <si>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</si>
  <si>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</si>
  <si>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</si>
  <si>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</si>
  <si>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</si>
  <si>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</si>
  <si>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</si>
  <si>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</si>
  <si>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</si>
  <si>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</si>
  <si>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zdravotní laboranti</t>
  </si>
  <si>
    <t>praktické sestry</t>
  </si>
  <si>
    <t>sanitáři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</si>
  <si>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</si>
  <si>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</si>
  <si>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</si>
  <si>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</si>
  <si>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</si>
  <si>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</si>
  <si>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</si>
  <si>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</si>
  <si>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</si>
  <si>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</si>
  <si>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</si>
  <si>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</si>
  <si>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</si>
  <si>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</si>
  <si>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</si>
  <si>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</si>
  <si>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</si>
  <si>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</si>
  <si>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</si>
  <si>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</si>
  <si>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</si>
  <si>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</si>
  <si>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Houda Jiří</t>
  </si>
  <si>
    <t>Katrincsáková Beáta</t>
  </si>
  <si>
    <t>Malý Tomáš</t>
  </si>
  <si>
    <t>Philippová Sandra</t>
  </si>
  <si>
    <t>Potyszová Daniela</t>
  </si>
  <si>
    <t>Sedláček Radovan</t>
  </si>
  <si>
    <t>Šigutová Lenka</t>
  </si>
  <si>
    <t>Šuláková Soňa</t>
  </si>
  <si>
    <t>VéghováVelgáňová Mária</t>
  </si>
  <si>
    <t>Zatloukalová Ĺudmila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</si>
  <si>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</si>
  <si>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</si>
  <si>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</si>
  <si>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</si>
  <si>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</si>
  <si>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</si>
  <si>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</si>
  <si>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</si>
  <si>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</si>
  <si>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</si>
  <si>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</si>
  <si>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</si>
  <si>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</si>
  <si>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</si>
  <si>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</si>
  <si>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0120102</t>
  </si>
  <si>
    <t>BOOSTRIX INJ. STŘÍKAČKA</t>
  </si>
  <si>
    <t>0211814</t>
  </si>
  <si>
    <t>0057570</t>
  </si>
  <si>
    <t>ENGERIX-B</t>
  </si>
  <si>
    <t>0026151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</si>
  <si>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</si>
  <si>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</si>
  <si>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</si>
  <si>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</si>
  <si>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</si>
  <si>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</si>
  <si>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</si>
  <si>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</si>
  <si>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</si>
  <si>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</si>
  <si>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</si>
  <si>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09543</t>
  </si>
  <si>
    <t>Signalni kod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</si>
  <si>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</si>
  <si>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</si>
  <si>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</si>
  <si>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</si>
  <si>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</si>
  <si>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</si>
  <si>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</si>
  <si>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</si>
  <si>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</si>
  <si>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</si>
  <si>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</si>
  <si>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</si>
  <si>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</si>
  <si>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</si>
  <si>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</si>
  <si>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</si>
  <si>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</si>
  <si>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</si>
  <si>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</si>
  <si>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</si>
  <si>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</si>
  <si>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</si>
  <si>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</si>
  <si>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06</t>
  </si>
  <si>
    <t>103</t>
  </si>
  <si>
    <t>01441</t>
  </si>
  <si>
    <t>STANOVENÍ GLUKÓZY GLUKOMETREM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</si>
  <si>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</si>
  <si>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</si>
  <si>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</si>
  <si>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</si>
  <si>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</si>
  <si>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</si>
  <si>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</si>
  <si>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</si>
  <si>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</si>
  <si>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</si>
  <si>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</si>
  <si>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</si>
  <si>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</si>
  <si>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</si>
  <si>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</si>
  <si>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</si>
  <si>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</si>
  <si>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</si>
  <si>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</si>
  <si>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</si>
  <si>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</si>
  <si>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</si>
  <si>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</si>
  <si>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</si>
  <si>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</si>
  <si>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</si>
  <si>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</si>
  <si>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</si>
  <si>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DIPHERELINE S.R.</t>
  </si>
  <si>
    <t>0006215</t>
  </si>
  <si>
    <t>0096107</t>
  </si>
  <si>
    <t>DECAPEPTYL DEPOT</t>
  </si>
  <si>
    <t>9999990</t>
  </si>
  <si>
    <t>Nespecifikovany LEK</t>
  </si>
  <si>
    <t>0014772</t>
  </si>
  <si>
    <t>LHRH FERRING</t>
  </si>
  <si>
    <t>0211816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</si>
  <si>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</si>
  <si>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</si>
  <si>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</si>
  <si>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</si>
  <si>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</si>
  <si>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</si>
  <si>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</si>
  <si>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</si>
  <si>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</si>
  <si>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</si>
  <si>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</si>
  <si>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</si>
  <si>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</si>
  <si>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</si>
  <si>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</si>
  <si>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</si>
  <si>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0027283</t>
  </si>
  <si>
    <t>0194340</t>
  </si>
  <si>
    <t>0210935</t>
  </si>
  <si>
    <t>HUMIRA</t>
  </si>
  <si>
    <t>0209097</t>
  </si>
  <si>
    <t>0107294</t>
  </si>
  <si>
    <t>0,9% SODIUM CHLORIDE IN WATER FOR INJECTION FRESEN</t>
  </si>
  <si>
    <t>09217</t>
  </si>
  <si>
    <t xml:space="preserve">INTRAVENÓZNÍ INJEKCE U KOJENCE NEBO DÍTĚTE  DO 10 </t>
  </si>
  <si>
    <t>09532</t>
  </si>
  <si>
    <t>SIGNÁLNÍ VÝKON PROHLÍDKY DISPENZARIZOVANÉ OSOBY</t>
  </si>
  <si>
    <t>09541</t>
  </si>
  <si>
    <t>APLIKACE LÉČIVA DO PORTU A PRŮPLACH PORTU</t>
  </si>
  <si>
    <t>15021</t>
  </si>
  <si>
    <t>KOMPLEXNÍ VYŠETŘENÍ GASTROENTEROLOGEM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</si>
  <si>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</si>
  <si>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</si>
  <si>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</si>
  <si>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</si>
  <si>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</si>
  <si>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</si>
  <si>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</si>
  <si>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</si>
  <si>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</si>
  <si>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</si>
  <si>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</si>
  <si>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</si>
  <si>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</si>
  <si>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</si>
  <si>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09219</t>
  </si>
  <si>
    <t xml:space="preserve">INTRAVENÓZNÍ INJEKCE U DOSPĚLÉHO ČI DÍTĚTE NAD 10 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</si>
  <si>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</si>
  <si>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</si>
  <si>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</si>
  <si>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</si>
  <si>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</si>
  <si>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</si>
  <si>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</si>
  <si>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</si>
  <si>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15180</t>
  </si>
  <si>
    <t>RYCHLÝ UREÁZOVÝ TEST (CLO TEST)</t>
  </si>
  <si>
    <t>15401</t>
  </si>
  <si>
    <t>ESOFAGOGASTRODUODENOSKOPIE</t>
  </si>
  <si>
    <t>15910</t>
  </si>
  <si>
    <t>ENDOSKOPICKÁ EXTRAKCE CIZÍHO TĚLESA Z JÍCNU A ŽALU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</si>
  <si>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</si>
  <si>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</si>
  <si>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</si>
  <si>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</si>
  <si>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</si>
  <si>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</si>
  <si>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</si>
  <si>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</si>
  <si>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</si>
  <si>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</si>
  <si>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</si>
  <si>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</si>
  <si>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</si>
  <si>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</si>
  <si>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NEORECORMON</t>
  </si>
  <si>
    <t>0028189</t>
  </si>
  <si>
    <t>0028190</t>
  </si>
  <si>
    <t>31023</t>
  </si>
  <si>
    <t>KONTROLNÍ VYŠETŘENÍ DĚTSKÝM LÉKAŘEM</t>
  </si>
  <si>
    <t>09561</t>
  </si>
  <si>
    <t>VYBAVENÍ PACIENTA PRO PÉČI MIMO ZDRAVOTNICKÉ ZAŘÍZ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</si>
  <si>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</si>
  <si>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</si>
  <si>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</si>
  <si>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</si>
  <si>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</si>
  <si>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</si>
  <si>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</si>
  <si>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202</t>
  </si>
  <si>
    <t>0004071</t>
  </si>
  <si>
    <t>DITHIADEN INJ</t>
  </si>
  <si>
    <t>0011420</t>
  </si>
  <si>
    <t>VINCRISTINE TEVA</t>
  </si>
  <si>
    <t>0011421</t>
  </si>
  <si>
    <t>0013873</t>
  </si>
  <si>
    <t>ALEXAN</t>
  </si>
  <si>
    <t>0016470</t>
  </si>
  <si>
    <t>0026042</t>
  </si>
  <si>
    <t>0027803</t>
  </si>
  <si>
    <t>EXJADE</t>
  </si>
  <si>
    <t>0028026</t>
  </si>
  <si>
    <t>GLIVEC</t>
  </si>
  <si>
    <t>0028028</t>
  </si>
  <si>
    <t>0040122</t>
  </si>
  <si>
    <t>0042267</t>
  </si>
  <si>
    <t>ADRIBLASTINA CS</t>
  </si>
  <si>
    <t>0042270</t>
  </si>
  <si>
    <t>0062464</t>
  </si>
  <si>
    <t>0129597</t>
  </si>
  <si>
    <t>VINBLASTIN TEVA</t>
  </si>
  <si>
    <t>0151436</t>
  </si>
  <si>
    <t>0155379</t>
  </si>
  <si>
    <t>0198417</t>
  </si>
  <si>
    <t>0500552</t>
  </si>
  <si>
    <t>NPLATE</t>
  </si>
  <si>
    <t>0500566</t>
  </si>
  <si>
    <t>ZARZIO</t>
  </si>
  <si>
    <t>0500720</t>
  </si>
  <si>
    <t>MYCAMINE</t>
  </si>
  <si>
    <t>0129056</t>
  </si>
  <si>
    <t>0129057</t>
  </si>
  <si>
    <t>0167449</t>
  </si>
  <si>
    <t>0028057</t>
  </si>
  <si>
    <t>0088337</t>
  </si>
  <si>
    <t>HAEMATE P</t>
  </si>
  <si>
    <t>0203317</t>
  </si>
  <si>
    <t>IMMUNATE STIM PLUS 1000 IU FVIII/750 IU VWF</t>
  </si>
  <si>
    <t>0028058</t>
  </si>
  <si>
    <t>0195767</t>
  </si>
  <si>
    <t>CYTARABINE ACCORD</t>
  </si>
  <si>
    <t>0168926</t>
  </si>
  <si>
    <t>0168927</t>
  </si>
  <si>
    <t>0195769</t>
  </si>
  <si>
    <t>0000641</t>
  </si>
  <si>
    <t>0195770</t>
  </si>
  <si>
    <t>0168223</t>
  </si>
  <si>
    <t>REFACTO AF</t>
  </si>
  <si>
    <t>0168222</t>
  </si>
  <si>
    <t>0171966</t>
  </si>
  <si>
    <t>0171965</t>
  </si>
  <si>
    <t>0173183</t>
  </si>
  <si>
    <t>0209388</t>
  </si>
  <si>
    <t>IMATINIB ACCORD</t>
  </si>
  <si>
    <t>0209392</t>
  </si>
  <si>
    <t>0204626</t>
  </si>
  <si>
    <t>0204622</t>
  </si>
  <si>
    <t>0209217</t>
  </si>
  <si>
    <t>0188136</t>
  </si>
  <si>
    <t>IMATINIB GLENMARK</t>
  </si>
  <si>
    <t>0027265</t>
  </si>
  <si>
    <t>0210087</t>
  </si>
  <si>
    <t>0230494</t>
  </si>
  <si>
    <t>0027266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</si>
  <si>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</si>
  <si>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</si>
  <si>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</si>
  <si>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</si>
  <si>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</si>
  <si>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</si>
  <si>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</si>
  <si>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Poíplatek za ozáoení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</si>
  <si>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</si>
  <si>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</si>
  <si>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</si>
  <si>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</si>
  <si>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</si>
  <si>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</si>
  <si>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</si>
  <si>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</si>
  <si>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</si>
  <si>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</si>
  <si>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</si>
  <si>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</si>
  <si>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</si>
  <si>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</si>
  <si>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</si>
  <si>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</si>
  <si>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</si>
  <si>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</si>
  <si>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</si>
  <si>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</si>
  <si>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</si>
  <si>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IMATIN</t>
  </si>
  <si>
    <t>205</t>
  </si>
  <si>
    <t>0027635</t>
  </si>
  <si>
    <t>SYNAGIS</t>
  </si>
  <si>
    <t>0027636</t>
  </si>
  <si>
    <t>0210115</t>
  </si>
  <si>
    <t>0210114</t>
  </si>
  <si>
    <t>0185303</t>
  </si>
  <si>
    <t>KALYDECO</t>
  </si>
  <si>
    <t>0033522</t>
  </si>
  <si>
    <t>MSUD ANAMIX INFANT</t>
  </si>
  <si>
    <t>0217046</t>
  </si>
  <si>
    <t>0033469</t>
  </si>
  <si>
    <t>GA 1 ANAMIX INFANT</t>
  </si>
  <si>
    <t>0185304</t>
  </si>
  <si>
    <t>25135</t>
  </si>
  <si>
    <t>APLIKACE BRONCHODILATANCIA</t>
  </si>
  <si>
    <t>25235</t>
  </si>
  <si>
    <t>INHALAČNÍ AEROSOLOVÁ LÉČBA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</si>
  <si>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</si>
  <si>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</si>
  <si>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</si>
  <si>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</si>
  <si>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</si>
  <si>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</si>
  <si>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</si>
  <si>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</si>
  <si>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</si>
  <si>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</si>
  <si>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</si>
  <si>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</si>
  <si>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</si>
  <si>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</si>
  <si>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</si>
  <si>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</si>
  <si>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</si>
  <si>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</si>
  <si>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SYNAGI</t>
  </si>
  <si>
    <t>KALYDE</t>
  </si>
  <si>
    <t>207</t>
  </si>
  <si>
    <t>0017376</t>
  </si>
  <si>
    <t>GAMMAGARD S/D</t>
  </si>
  <si>
    <t>0026039</t>
  </si>
  <si>
    <t>0026040</t>
  </si>
  <si>
    <t>0026041</t>
  </si>
  <si>
    <t>0029979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</si>
  <si>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</si>
  <si>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</si>
  <si>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</si>
  <si>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</si>
  <si>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</si>
  <si>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</si>
  <si>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</si>
  <si>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</si>
  <si>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</si>
  <si>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</si>
  <si>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</si>
  <si>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</si>
  <si>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</si>
  <si>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</si>
  <si>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</si>
  <si>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</si>
  <si>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06132</t>
  </si>
  <si>
    <t>EDUKACE PACIENTA V INHALAČNÍ LÉČBĚ, VČETNĚ NÁCVIKU</t>
  </si>
  <si>
    <t>301</t>
  </si>
  <si>
    <t>0033753</t>
  </si>
  <si>
    <t>0173181</t>
  </si>
  <si>
    <t>0217044</t>
  </si>
  <si>
    <t>0127736</t>
  </si>
  <si>
    <t>09121</t>
  </si>
  <si>
    <t>PUNKCE PARENCHYMATICKÉHO ORGÁNU NEBO DUTINY</t>
  </si>
  <si>
    <t>09127</t>
  </si>
  <si>
    <t>EKG VYŠETŘENÍ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</si>
  <si>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</si>
  <si>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</si>
  <si>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</si>
  <si>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</si>
  <si>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</si>
  <si>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</si>
  <si>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09545</t>
  </si>
  <si>
    <t>REGULAČNÍ POPLATEK ZA POHOTOVOSTNÍ SLUŽBU -- POPLA</t>
  </si>
  <si>
    <t>09563</t>
  </si>
  <si>
    <t>VÝKON ÚSTAVNÍ POHOTOVOSTNÍ SLUŽBY</t>
  </si>
  <si>
    <t>31021</t>
  </si>
  <si>
    <t>KOMPLEXNÍ VYŠETŘENÍ DĚTSKÝM LÉKAŘEM</t>
  </si>
  <si>
    <t>11513</t>
  </si>
  <si>
    <t>PUMPOU APLIKOVANÁ ENTERÁLNÍ VÝŽIVA PROVÁDĚNÁ VE VL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</si>
  <si>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</si>
  <si>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</si>
  <si>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</si>
  <si>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</si>
  <si>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</si>
  <si>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</si>
  <si>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</si>
  <si>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</si>
  <si>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</si>
  <si>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</si>
  <si>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</si>
  <si>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</si>
  <si>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</si>
  <si>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</si>
  <si>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</si>
  <si>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</si>
  <si>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</si>
  <si>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</si>
  <si>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</si>
  <si>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</si>
  <si>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</si>
  <si>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</si>
  <si>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</si>
  <si>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0165476</t>
  </si>
  <si>
    <t>0215805</t>
  </si>
  <si>
    <t>0230696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</si>
  <si>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</si>
  <si>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</si>
  <si>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</si>
  <si>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</si>
  <si>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</si>
  <si>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</si>
  <si>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</si>
  <si>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</si>
  <si>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</si>
  <si>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</si>
  <si>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</si>
  <si>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</si>
  <si>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</si>
  <si>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</si>
  <si>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</si>
  <si>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</si>
  <si>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</si>
  <si>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</si>
  <si>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</si>
  <si>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</si>
  <si>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</si>
  <si>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</si>
  <si>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</si>
  <si>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</si>
  <si>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</si>
  <si>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</si>
  <si>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</si>
  <si>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</si>
  <si>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</si>
  <si>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</si>
  <si>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</si>
  <si>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</si>
  <si>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07 - KARIM: Klinika anesteziologie,resuscit. a int.med.</t>
  </si>
  <si>
    <t>09 - NOVO: Novorozenecké oddělení</t>
  </si>
  <si>
    <t>12 - UROL: Urologická klinika</t>
  </si>
  <si>
    <t>13 - ORL: Klinika otorinolaryngolog. a chir.hlav.a krku</t>
  </si>
  <si>
    <t>14 - OCNI: Oční klinika</t>
  </si>
  <si>
    <t>18 - PSY: Klinika psychiatrie</t>
  </si>
  <si>
    <t>20 - KOZNI: Klinika chorob kožních a pohl.</t>
  </si>
  <si>
    <t>26 - RHC: Oddělení rehabilitace</t>
  </si>
  <si>
    <t>31 - TRAU: Traumatologická klinika</t>
  </si>
  <si>
    <t>01</t>
  </si>
  <si>
    <t>07</t>
  </si>
  <si>
    <t>25113</t>
  </si>
  <si>
    <t>FLEXIBILNÍ BRONCHOSKOPIE DIAGNOSTICKÁ NEBO TERAPEU</t>
  </si>
  <si>
    <t>25117</t>
  </si>
  <si>
    <t>CÍLENÁ ASPIRACE ENDOBRONCHIÁLNÍHO MATERIÁLU NEBO K</t>
  </si>
  <si>
    <t>09</t>
  </si>
  <si>
    <t>02024</t>
  </si>
  <si>
    <t xml:space="preserve">KONTROLNÍ VYŠETŘENÍ PRAKTICKÝM LÉKAŘEM PRO DĚTI A </t>
  </si>
  <si>
    <t>02034</t>
  </si>
  <si>
    <t>09216</t>
  </si>
  <si>
    <t>INJEKCE DO MĚKKÝCH TKÁNÍ NEBO INTRADERMÁLNÍ PUPENY</t>
  </si>
  <si>
    <t>01023</t>
  </si>
  <si>
    <t>CÍLENÉ VYŠETŘENÍ PRAKTICKÝM LÉKAŘEM</t>
  </si>
  <si>
    <t>01150</t>
  </si>
  <si>
    <t>NÁVŠTĚVA PRAKTICKÉHO LÉKAŘE U PACIENTA</t>
  </si>
  <si>
    <t>91801</t>
  </si>
  <si>
    <t>(DRG) ZAVEDENÍ INZULÍNOVÉ PUMPY (CSII)</t>
  </si>
  <si>
    <t>15160</t>
  </si>
  <si>
    <t>PH METRIE JÍCNU</t>
  </si>
  <si>
    <t>15403</t>
  </si>
  <si>
    <t>KOLONOSKOPIE NEÚPLNÁ  (NEBO SIGMOIDEOSKOPIE)</t>
  </si>
  <si>
    <t>15026</t>
  </si>
  <si>
    <t>JÍCNOVÁ IMPEDANCE - 24 HODIN</t>
  </si>
  <si>
    <t>25115</t>
  </si>
  <si>
    <t xml:space="preserve">ODSTRANĚNÍ CIZÍHO TĚLESA Z DOLNÍCH DÝCHACÍCH CEST </t>
  </si>
  <si>
    <t>25119</t>
  </si>
  <si>
    <t>BRONCHOALVEOLÁRNÍ LAVÁŽ (BAL)</t>
  </si>
  <si>
    <t>25123</t>
  </si>
  <si>
    <t xml:space="preserve">INSTILACE LÉČEBNÝCH A DIAGNOSTICKÝCH PŘÍPRAVKŮ DO </t>
  </si>
  <si>
    <t>2T2</t>
  </si>
  <si>
    <t>0003952</t>
  </si>
  <si>
    <t>AMIKIN 500 MG</t>
  </si>
  <si>
    <t>0005113</t>
  </si>
  <si>
    <t>TARGOCID</t>
  </si>
  <si>
    <t>0005954</t>
  </si>
  <si>
    <t>UROMITEXAN 400 MG</t>
  </si>
  <si>
    <t>0011592</t>
  </si>
  <si>
    <t>0012669</t>
  </si>
  <si>
    <t>0012670</t>
  </si>
  <si>
    <t>0012671</t>
  </si>
  <si>
    <t>0016600</t>
  </si>
  <si>
    <t>0026543</t>
  </si>
  <si>
    <t>MABTHE</t>
  </si>
  <si>
    <t>0029980</t>
  </si>
  <si>
    <t>0049982</t>
  </si>
  <si>
    <t>HOLOXAN</t>
  </si>
  <si>
    <t>0049983</t>
  </si>
  <si>
    <t>0049984</t>
  </si>
  <si>
    <t>0064946</t>
  </si>
  <si>
    <t>0072972</t>
  </si>
  <si>
    <t>AMOKSIKLAV 1,2 G</t>
  </si>
  <si>
    <t>0072973</t>
  </si>
  <si>
    <t>0077044</t>
  </si>
  <si>
    <t>ZINACEF</t>
  </si>
  <si>
    <t>0078914</t>
  </si>
  <si>
    <t>NEUPOGEN 30 MU/0,5 ML</t>
  </si>
  <si>
    <t>0084229</t>
  </si>
  <si>
    <t>ENDOXAN</t>
  </si>
  <si>
    <t>0084230</t>
  </si>
  <si>
    <t>0084231</t>
  </si>
  <si>
    <t>0090099</t>
  </si>
  <si>
    <t>FACTOR VII BAXTER</t>
  </si>
  <si>
    <t>0092012</t>
  </si>
  <si>
    <t>0094176</t>
  </si>
  <si>
    <t>CEFOTAXIME LEK</t>
  </si>
  <si>
    <t>0100328</t>
  </si>
  <si>
    <t>0112786</t>
  </si>
  <si>
    <t>GENTAMICIN B.BRAUN</t>
  </si>
  <si>
    <t>0122494</t>
  </si>
  <si>
    <t>CALCIUMFOLINAT EBEWE</t>
  </si>
  <si>
    <t>0125298</t>
  </si>
  <si>
    <t>0138455</t>
  </si>
  <si>
    <t>0163175</t>
  </si>
  <si>
    <t>METHOTREXATE HOSPIRA</t>
  </si>
  <si>
    <t>0201030</t>
  </si>
  <si>
    <t>0099999</t>
  </si>
  <si>
    <t>0141836</t>
  </si>
  <si>
    <t>AMIKACIN B. BRAUN</t>
  </si>
  <si>
    <t>0178955</t>
  </si>
  <si>
    <t>CYTARABIN KABI</t>
  </si>
  <si>
    <t>0064835</t>
  </si>
  <si>
    <t>AXETINE</t>
  </si>
  <si>
    <t>0113453</t>
  </si>
  <si>
    <t>0029464</t>
  </si>
  <si>
    <t>0151460</t>
  </si>
  <si>
    <t>CEFUROXIM KABI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</si>
  <si>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</si>
  <si>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</si>
  <si>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</si>
  <si>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</si>
  <si>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</si>
  <si>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</si>
  <si>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</si>
  <si>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</si>
  <si>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0183812</t>
  </si>
  <si>
    <t>0183817</t>
  </si>
  <si>
    <t>0203855</t>
  </si>
  <si>
    <t>0029978</t>
  </si>
  <si>
    <t>0209132</t>
  </si>
  <si>
    <t>0132101</t>
  </si>
  <si>
    <t>0132105</t>
  </si>
  <si>
    <t>0029465</t>
  </si>
  <si>
    <t>0225555</t>
  </si>
  <si>
    <t>0225553</t>
  </si>
  <si>
    <t>0167961</t>
  </si>
  <si>
    <t>0230480</t>
  </si>
  <si>
    <t>0029981</t>
  </si>
  <si>
    <t>0107936</t>
  </si>
  <si>
    <t>Trombocyty z buffy coatu směsné, deleukotizované</t>
  </si>
  <si>
    <t>0207921</t>
  </si>
  <si>
    <t>Plazma čerstvá zmrazená</t>
  </si>
  <si>
    <t>0038482</t>
  </si>
  <si>
    <t>DRÁT VODÍCÍ GUIDE WIRE M</t>
  </si>
  <si>
    <t>0055781</t>
  </si>
  <si>
    <t>KATETR HICKMAN DVOJLUMENOVÝ 06005XX, 06006XX</t>
  </si>
  <si>
    <t>0058362</t>
  </si>
  <si>
    <t>APPENDEKTOMIE DRG 90795</t>
  </si>
  <si>
    <t>0076931</t>
  </si>
  <si>
    <t>HŘEB ELASTICKÝ TITAN</t>
  </si>
  <si>
    <t>0098648</t>
  </si>
  <si>
    <t>ŠROUB KANYLOVANÝ TI T-DRIVE</t>
  </si>
  <si>
    <t>0055679</t>
  </si>
  <si>
    <t>PORT TITAN S KATÉTREM HICKMAN 0602220</t>
  </si>
  <si>
    <t>0058363</t>
  </si>
  <si>
    <t>HERNIOPLASTIKA JEDNOSTRANNÁ DRG 90796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</si>
  <si>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</si>
  <si>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</si>
  <si>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</si>
  <si>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</si>
  <si>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</si>
  <si>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</si>
  <si>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</si>
  <si>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</si>
  <si>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</si>
  <si>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</si>
  <si>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</si>
  <si>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</si>
  <si>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</si>
  <si>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</si>
  <si>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</si>
  <si>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</si>
  <si>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</si>
  <si>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</si>
  <si>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91913</t>
  </si>
  <si>
    <t>(DRG) KONSOLIDAČNÍ FÁZE LÉČBY PŘI AKUTNÍ LEUKÉMII</t>
  </si>
  <si>
    <t>91912</t>
  </si>
  <si>
    <t>(DRG) LÉČBA RELAPSU AKUTNÍ LEUKÉMIE</t>
  </si>
  <si>
    <t>3F1</t>
  </si>
  <si>
    <t>0001093</t>
  </si>
  <si>
    <t>PENICILIN G 1,0 DRASELNÁ SOĹ BIOTIKA</t>
  </si>
  <si>
    <t>0004234</t>
  </si>
  <si>
    <t>0008807</t>
  </si>
  <si>
    <t>0011706</t>
  </si>
  <si>
    <t>0016547</t>
  </si>
  <si>
    <t>0017377</t>
  </si>
  <si>
    <t>0020605</t>
  </si>
  <si>
    <t>0026127</t>
  </si>
  <si>
    <t>0058092</t>
  </si>
  <si>
    <t>CEFAZOLIN SANDOZ</t>
  </si>
  <si>
    <t>0064831</t>
  </si>
  <si>
    <t>0065989</t>
  </si>
  <si>
    <t>MYCOMAX</t>
  </si>
  <si>
    <t>0068998</t>
  </si>
  <si>
    <t>0068999</t>
  </si>
  <si>
    <t>AMPICILIN 0,5 BIOTIKA</t>
  </si>
  <si>
    <t>0076360</t>
  </si>
  <si>
    <t>0077018</t>
  </si>
  <si>
    <t>ULTRAVIST 370</t>
  </si>
  <si>
    <t>0083417</t>
  </si>
  <si>
    <t>MERONEM</t>
  </si>
  <si>
    <t>0083487</t>
  </si>
  <si>
    <t>0096413</t>
  </si>
  <si>
    <t>GENTAMICIN LEK</t>
  </si>
  <si>
    <t>0096414</t>
  </si>
  <si>
    <t>0097000</t>
  </si>
  <si>
    <t>METRONIDAZOLE 0,5%-POLPHARMA</t>
  </si>
  <si>
    <t>0112782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</si>
  <si>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</si>
  <si>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</si>
  <si>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</si>
  <si>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</si>
  <si>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</si>
  <si>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</si>
  <si>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</si>
  <si>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0141838</t>
  </si>
  <si>
    <t>AMIKACIN B.BRAUN</t>
  </si>
  <si>
    <t>0151458</t>
  </si>
  <si>
    <t>0155939</t>
  </si>
  <si>
    <t>HERPESIN 250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</si>
  <si>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</si>
  <si>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</si>
  <si>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</si>
  <si>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</si>
  <si>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</si>
  <si>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</si>
  <si>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</si>
  <si>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</si>
  <si>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0129834</t>
  </si>
  <si>
    <t>0129836</t>
  </si>
  <si>
    <t>0156183</t>
  </si>
  <si>
    <t>MEROPENEM KABI</t>
  </si>
  <si>
    <t>0182977</t>
  </si>
  <si>
    <t>CEFTRIAXON MEDOPHARM</t>
  </si>
  <si>
    <t>0201961</t>
  </si>
  <si>
    <t>0201967</t>
  </si>
  <si>
    <t>VULMIZOLIN</t>
  </si>
  <si>
    <t>0201958</t>
  </si>
  <si>
    <t>0216183</t>
  </si>
  <si>
    <t>0201977</t>
  </si>
  <si>
    <t>PENICILIN G 5,0 DRASELNÁ SOĹ BIOTIKA</t>
  </si>
  <si>
    <t>0201974</t>
  </si>
  <si>
    <t>0154245</t>
  </si>
  <si>
    <t>0209906</t>
  </si>
  <si>
    <t>0087199</t>
  </si>
  <si>
    <t>MAXIPIME</t>
  </si>
  <si>
    <t>0224709</t>
  </si>
  <si>
    <t>0050702</t>
  </si>
  <si>
    <t>0128236</t>
  </si>
  <si>
    <t>0001018</t>
  </si>
  <si>
    <t>ŠROUB SAMOŘEZNÝ KORTIKÁLNÍ MALÝ FRAGMENTY OCEL</t>
  </si>
  <si>
    <t>0001739</t>
  </si>
  <si>
    <t>DRÁT KIRSCHNERŮV OCEL</t>
  </si>
  <si>
    <t>0001740</t>
  </si>
  <si>
    <t>0001948</t>
  </si>
  <si>
    <t>ŠROUB SAMOŘEZNÝ KANYLOVANÝ OCEL</t>
  </si>
  <si>
    <t>0004073</t>
  </si>
  <si>
    <t>ŠROUB LCP A VA-LCP SAMOŘEZNÝ MALÝ FRAGMENT OCEL</t>
  </si>
  <si>
    <t>0004077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</si>
  <si>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</si>
  <si>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</si>
  <si>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</si>
  <si>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</si>
  <si>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</si>
  <si>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</si>
  <si>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0012715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</si>
  <si>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</si>
  <si>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</si>
  <si>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</si>
  <si>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</si>
  <si>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</si>
  <si>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</si>
  <si>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0017743</t>
  </si>
  <si>
    <t>0017745</t>
  </si>
  <si>
    <t>0017746</t>
  </si>
  <si>
    <t>0017751</t>
  </si>
  <si>
    <t>0018678</t>
  </si>
  <si>
    <t>CEMENT KOSTNÍ PALACOS R - 40 + GENTAMICINUM  2X40G</t>
  </si>
  <si>
    <t>0020135</t>
  </si>
  <si>
    <t>DRÁT EXTENČNÍ KIRSCHNER</t>
  </si>
  <si>
    <t>0020314</t>
  </si>
  <si>
    <t>ŠROUB SPONGIÓZNÍ</t>
  </si>
  <si>
    <t>0027737</t>
  </si>
  <si>
    <t>DLAHA LCP ROVNÁ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</si>
  <si>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</si>
  <si>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</si>
  <si>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</si>
  <si>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</si>
  <si>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</si>
  <si>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</si>
  <si>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</si>
  <si>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</si>
  <si>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</si>
  <si>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</si>
  <si>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0030458</t>
  </si>
  <si>
    <t>ŠROUB LCP SAMOŘEZNÝ MALÝ FRAGMENT TITAN</t>
  </si>
  <si>
    <t>0030617</t>
  </si>
  <si>
    <t>STAPLER KOŽNÍ ROYAL - 35W</t>
  </si>
  <si>
    <t>0030935</t>
  </si>
  <si>
    <t>DRÁT TI; VRTACÍ; VODÍCÍ</t>
  </si>
  <si>
    <t>0031337</t>
  </si>
  <si>
    <t>0031437</t>
  </si>
  <si>
    <t>DLAHA LCP A VA-LCP HUMERUS DISTÁLNÍ MALÝ FRAGMENT</t>
  </si>
  <si>
    <t>0043151</t>
  </si>
  <si>
    <t>ŠTĚP ALLOGENNÍ KOSTNÍ SPONGIOZNÍ ZMRAZENÝ  HLAVICE</t>
  </si>
  <si>
    <t>0046612</t>
  </si>
  <si>
    <t>DRÁT VODÍCÍ LUNDERQUIST RE-420780..180..380</t>
  </si>
  <si>
    <t>0048989</t>
  </si>
  <si>
    <t>ELEKTRODA KOAGULAČNÍ JEDNORÁZOVÁ GN211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</si>
  <si>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</si>
  <si>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</si>
  <si>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</si>
  <si>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</si>
  <si>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</si>
  <si>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</si>
  <si>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</si>
  <si>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</si>
  <si>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</si>
  <si>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</si>
  <si>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</si>
  <si>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</si>
  <si>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</si>
  <si>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</si>
  <si>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</si>
  <si>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</si>
  <si>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0055769</t>
  </si>
  <si>
    <t>KATETR BROVIAC JEDNOLUMEN. STANDART 0600100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</si>
  <si>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</si>
  <si>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</si>
  <si>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</si>
  <si>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</si>
  <si>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</si>
  <si>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</si>
  <si>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</si>
  <si>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</si>
  <si>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</si>
  <si>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</si>
  <si>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0058399</t>
  </si>
  <si>
    <t>RESEKCE TLUSTÉHO STŘEVA DRG 90864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</si>
  <si>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</si>
  <si>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</si>
  <si>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</si>
  <si>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</si>
  <si>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</si>
  <si>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</si>
  <si>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</si>
  <si>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</si>
  <si>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0058445</t>
  </si>
  <si>
    <t>ADHESIOLÝZA III.STUPNĚ DRG 90847</t>
  </si>
  <si>
    <t>0058756</t>
  </si>
  <si>
    <t>VODIČ DRÁTĚNÝ ROADRUNNER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</si>
  <si>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</si>
  <si>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</si>
  <si>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</si>
  <si>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</si>
  <si>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0067523</t>
  </si>
  <si>
    <t>IMPLANTÁT STŘEDOUŠNÍ PORP KLAČANSKÉHO</t>
  </si>
  <si>
    <t>0067531</t>
  </si>
  <si>
    <t>IMPLANTÁT STŘEDOUŠNÍ TORP</t>
  </si>
  <si>
    <t>0067887</t>
  </si>
  <si>
    <t>IMPLANTÁT KOSTNÍ UMĚLÁ NÁHRADA DURÁLNÍ TVRDÉ PLENY</t>
  </si>
  <si>
    <t>0068059</t>
  </si>
  <si>
    <t>IMPLANTÁT MAMMÁRNÍ EXPANDER TKÁŇOVÝ</t>
  </si>
  <si>
    <t>0069500</t>
  </si>
  <si>
    <t>KANYLA TRACHEOSTOMICKÁ S NÍZKOTLAKOU MANŽETOU</t>
  </si>
  <si>
    <t>0069596</t>
  </si>
  <si>
    <t>SYSTÉM HYDROCEPHALNÍ DRENÁŽNÍ-SHUNT</t>
  </si>
  <si>
    <t>0069598</t>
  </si>
  <si>
    <t>0077510</t>
  </si>
  <si>
    <t>ŠROUB NAVIKULÁRNÍ SAMOŘEZNÝ KANYLOVANÝ</t>
  </si>
  <si>
    <t>0077511</t>
  </si>
  <si>
    <t>PODLOŽKA</t>
  </si>
  <si>
    <t>0083525</t>
  </si>
  <si>
    <t>NÁSTAVEC K SHAVERU FRÉZA FMS NESTERILNÍ</t>
  </si>
  <si>
    <t>0083526</t>
  </si>
  <si>
    <t>NÁSTAVEC K SHAVERU FRÉZA FMS NESTERILNÍ KULATÝ</t>
  </si>
  <si>
    <t>0091802</t>
  </si>
  <si>
    <t>IMPLANTÁT KOSTNÍ UMĚLÁ NÁHRADA ŠTĚPU  CHRONOS STRI</t>
  </si>
  <si>
    <t>0096317</t>
  </si>
  <si>
    <t>IMPLANTÁT KOSTNÍ UMĚLÁ NÁHRADA DURÁLNÍ S KOLAGENEM</t>
  </si>
  <si>
    <t>0096970</t>
  </si>
  <si>
    <t>IMPLANTÁT KOSTNÍ PRO VERTEBROPLASTIKU PERKUTÁNNÍ</t>
  </si>
  <si>
    <t>0097590</t>
  </si>
  <si>
    <t>ŠROUB INTERFERENČNÍ VSTŘEBATELNÝ MILAGRO PRO REKON</t>
  </si>
  <si>
    <t>0097804</t>
  </si>
  <si>
    <t>0098626</t>
  </si>
  <si>
    <t>PODLOŽKA TI</t>
  </si>
  <si>
    <t>0098656</t>
  </si>
  <si>
    <t>0098685</t>
  </si>
  <si>
    <t>0098686</t>
  </si>
  <si>
    <t>0098931</t>
  </si>
  <si>
    <t>JEHLA BIOPTICKÁ PRO SYSTÉM MAGNUM BARD, 14 G</t>
  </si>
  <si>
    <t>0099942</t>
  </si>
  <si>
    <t>ANOSKOP JEDNORÁZOVÝ OPERAČNÍ              A.4023.1</t>
  </si>
  <si>
    <t>0099944</t>
  </si>
  <si>
    <t>ANOSKOP JEDNORÁZOVÝ DIAGNOSTICKÝ, DĚTSKÝ    A.4018</t>
  </si>
  <si>
    <t>0105763</t>
  </si>
  <si>
    <t>KOTVIČKA VSTŘEBATELNÁ  LUPINE LOOP PRO STABILIZACI</t>
  </si>
  <si>
    <t>0107118</t>
  </si>
  <si>
    <t>DLAHA LCP S/BEZ VARIABILNÍM ÚHLEM KLÍČNÍ KOST MALÝ</t>
  </si>
  <si>
    <t>0108025</t>
  </si>
  <si>
    <t>KOTVIČKA NEVSTŘEBATELNÁ HEALIX PEEK PRO SUTURU RC</t>
  </si>
  <si>
    <t>0111520</t>
  </si>
  <si>
    <t>ŠROUB SPONGIÓZNÍ KANYLOVANÝ</t>
  </si>
  <si>
    <t>0151008</t>
  </si>
  <si>
    <t>KATÉTR PH METRICKÝ 2 KANÁLOVÝ, AB 5-21CM - JEDNORÁ</t>
  </si>
  <si>
    <t>0163059</t>
  </si>
  <si>
    <t xml:space="preserve">IMPLANTÁT MAXILLOFACIÁLNÍ STŘEDNÍ OBLIČEJOVÁ ETÁŽ </t>
  </si>
  <si>
    <t>0163075</t>
  </si>
  <si>
    <t>0111984</t>
  </si>
  <si>
    <t>ŠROUB KOMPRESNÍ HBS2 TI T-DRIVE</t>
  </si>
  <si>
    <t>0013054</t>
  </si>
  <si>
    <t>STAPLER KOŽNÍ, 35 NEREZ.OCEL. NÁPLNÍ PMW35,PMR35</t>
  </si>
  <si>
    <t>0068901</t>
  </si>
  <si>
    <t>0048653</t>
  </si>
  <si>
    <t>PROSTŘEDEK HEMOSTATICKÝ - SURGICEL</t>
  </si>
  <si>
    <t>0111988</t>
  </si>
  <si>
    <t>0163373</t>
  </si>
  <si>
    <t>IMPLANTÁT KRANIOMAXILLOFACIÁLNÍ RAPIDSORB  VSTŘEBA</t>
  </si>
  <si>
    <t>0163376</t>
  </si>
  <si>
    <t>0001223</t>
  </si>
  <si>
    <t>ŠROUB SAMOŘEZNÝ KORTIKÁLNÍ RUKA OCEL</t>
  </si>
  <si>
    <t>0082145</t>
  </si>
  <si>
    <t>NPWT-RENASYS GO SBĚRNÁ NÁDOBA MALÁ</t>
  </si>
  <si>
    <t>0017747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</si>
  <si>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</si>
  <si>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</si>
  <si>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</si>
  <si>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</si>
  <si>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</si>
  <si>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</si>
  <si>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0058351</t>
  </si>
  <si>
    <t>CÍLENÁ PUNKCE ORGÁNU NEBO LOŽISKA DRG 90780</t>
  </si>
  <si>
    <t>0082141</t>
  </si>
  <si>
    <t>NPWT-RENASYS F PŘEVAZOVÝ SET MALÝ S</t>
  </si>
  <si>
    <t>0049999</t>
  </si>
  <si>
    <t>EXTRAKTOR KOŽNÍCH SVOREK - PROXIMATE</t>
  </si>
  <si>
    <t>0073264</t>
  </si>
  <si>
    <t>K-DRÁT MEDIN</t>
  </si>
  <si>
    <t>0114295</t>
  </si>
  <si>
    <t>IMPLANTÁT SPINÁL.NÁHRADA MEZIOBRATL. FUSION CAGE B</t>
  </si>
  <si>
    <t>0152241</t>
  </si>
  <si>
    <t>EXTRAKTOR UROLOGICKÝ - DORMIA NO-TIP; KOŠÍČEK; NIT</t>
  </si>
  <si>
    <t>0058416</t>
  </si>
  <si>
    <t>RETENCE VARLETE DRG 90851</t>
  </si>
  <si>
    <t>0152124</t>
  </si>
  <si>
    <t>STAPLER CIRKULÁRNÍ ZAHNUTÝ - CSC 21/25/29/33</t>
  </si>
  <si>
    <t>0170137</t>
  </si>
  <si>
    <t>NPWT-RENASYS GO SBĚRNÁ NÁDOBA VELKÁ</t>
  </si>
  <si>
    <t>0020241</t>
  </si>
  <si>
    <t>ŠROUB KORTIKÁLNÍ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</si>
  <si>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</si>
  <si>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</si>
  <si>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</si>
  <si>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</si>
  <si>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</si>
  <si>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</si>
  <si>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</si>
  <si>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</si>
  <si>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</si>
  <si>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0051783</t>
  </si>
  <si>
    <t>EXTRAKTOR DORMIA NSTONE, 4 HELIKÁLNÍ VLÁKNA - EXT2</t>
  </si>
  <si>
    <t>0114434</t>
  </si>
  <si>
    <t>PODLOŽKA PRO ŠROUB</t>
  </si>
  <si>
    <t>0142041</t>
  </si>
  <si>
    <t>ELEKTRODA RF PRO ARTROSKOPIE VAPR; S ODSÁVÁNÍM, 50</t>
  </si>
  <si>
    <t>0114853</t>
  </si>
  <si>
    <t>IMPLANTÁT SPINÁLNÍ FIXAČNÍ SYSTÉM VENUS HRUD/BED.Z</t>
  </si>
  <si>
    <t>0108108</t>
  </si>
  <si>
    <t>KOTVA VSTŘEBATELNÁ PRO RAMENO SWIVELOCK</t>
  </si>
  <si>
    <t>0055674</t>
  </si>
  <si>
    <t>PORT TITAN NÍZKOPROFILOVÝ S KATÉTREM CHRONOFLEX 06</t>
  </si>
  <si>
    <t>0141751</t>
  </si>
  <si>
    <t>PORT TITANOVÝ VORTEX TR S KATÉTREM SILIKONOVÝM</t>
  </si>
  <si>
    <t>0068202</t>
  </si>
  <si>
    <t>SYSTÉM HYDROCEPHALNÍ DRENÁŽNÍ</t>
  </si>
  <si>
    <t>0058384</t>
  </si>
  <si>
    <t>HERNIOPLASTIKA OBOUSTRANNÁ PRIMÁRNÍ DRG 90838</t>
  </si>
  <si>
    <t>0114858</t>
  </si>
  <si>
    <t>0151533</t>
  </si>
  <si>
    <t>ZÁSOBNÍK KLIPÚ TITANOVÝCH SMALL</t>
  </si>
  <si>
    <t>0200399</t>
  </si>
  <si>
    <t>KOTVA MENISKOVÁ, SOUPRAVA TRUESPAN</t>
  </si>
  <si>
    <t>0005608</t>
  </si>
  <si>
    <t>NÁVLEK NA OPMI, TYP 75                      306075</t>
  </si>
  <si>
    <t>0056598</t>
  </si>
  <si>
    <t>PORT VENÓZNÍ VYSOKOTLAKÝ PEDIATRICKÝ CELSITE EPOXY</t>
  </si>
  <si>
    <t>0048654</t>
  </si>
  <si>
    <t>0055676</t>
  </si>
  <si>
    <t>PORT TITAN NÍZKOPROFILOVÝ TENKÝ S KATÉTREM CHRONOF</t>
  </si>
  <si>
    <t>0068194</t>
  </si>
  <si>
    <t>0058411</t>
  </si>
  <si>
    <t>RESEKCE ŽALUDKU BII DRG 90879</t>
  </si>
  <si>
    <t>0053393</t>
  </si>
  <si>
    <t>DRÁT VODÍCÍ HYDROFILNÍ P18 150H,P25 150H,P32 150H,</t>
  </si>
  <si>
    <t>0058372</t>
  </si>
  <si>
    <t>APPENDEKTOMIE PŘI PERITONITIDĚ DRG 90819</t>
  </si>
  <si>
    <t>0048658</t>
  </si>
  <si>
    <t>PROSTŘEDEK HEMOSTATICKÝ - SURGICEL FIBRILLAR</t>
  </si>
  <si>
    <t>0058605</t>
  </si>
  <si>
    <t>KARDIOSTEH PROLENE W8310,8330,8556,8710,8721,8816</t>
  </si>
  <si>
    <t>0098627</t>
  </si>
  <si>
    <t>0077201</t>
  </si>
  <si>
    <t>ŠIPKA MENISKOVÁ 18MM</t>
  </si>
  <si>
    <t>0006820</t>
  </si>
  <si>
    <t>DLAHA HRUDNÍ JANSEN</t>
  </si>
  <si>
    <t>0107352</t>
  </si>
  <si>
    <t>IMPLANTÁT MAXILLOFACIÁLNÍ CMF 1.5</t>
  </si>
  <si>
    <t>0107402</t>
  </si>
  <si>
    <t>0151559</t>
  </si>
  <si>
    <t>KATÉTR PH METRICKÝ + IMPEDANCE, 2 KANÁLOVÝ, PEDIAT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</si>
  <si>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</si>
  <si>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</si>
  <si>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</si>
  <si>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</si>
  <si>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</si>
  <si>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</si>
  <si>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</si>
  <si>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</si>
  <si>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78210</t>
  </si>
  <si>
    <t>ANALGOSEDACE INTRAVENÓZNÍ</t>
  </si>
  <si>
    <t>00699</t>
  </si>
  <si>
    <t>OD TYPU 99 - PRO NEMOCNICE TYPU 3, (KATEGORIE 6) -</t>
  </si>
  <si>
    <t>00603</t>
  </si>
  <si>
    <t>OD TYPU 03 - PRO NEMOCNICE TYPU 3, (KATEGORIE 6)</t>
  </si>
  <si>
    <t>15374</t>
  </si>
  <si>
    <t>NECÍLENÁ JATERNÍ BIOPSIE</t>
  </si>
  <si>
    <t>99980</t>
  </si>
  <si>
    <t>(DRG) PACIENT S DIAGNOSTIKOVANÝM POLYTRAUMATEM S I</t>
  </si>
  <si>
    <t>34452</t>
  </si>
  <si>
    <t>(VZP) PORODNÍ VÁHA NOVOROZENCE OD 1000 DO 1499 GRA</t>
  </si>
  <si>
    <t>78830</t>
  </si>
  <si>
    <t>ZAVEDENÍ INTRAJEJUNÁLNÍ SONDY PRO ENTERÁLNÍ VÝŽIVU</t>
  </si>
  <si>
    <t>91910</t>
  </si>
  <si>
    <t>(DRG) INDUKČNÍ FÁZE LÉČBY PŘI AKUTNÍ LEUKÉMII</t>
  </si>
  <si>
    <t>91905</t>
  </si>
  <si>
    <t>(DRG) GESTAČNÍ STÁŘÍ NOVOROZENCE OD 37. TÝDNE + 0.</t>
  </si>
  <si>
    <t>91995</t>
  </si>
  <si>
    <t>(DRG) KLINICKÉ STADIUM ZHOUBNÉHO NOVOTVARU NEZNÁMO</t>
  </si>
  <si>
    <t>91904</t>
  </si>
  <si>
    <t>(DRG) GESTAČNÍ STÁŘÍ NOVOROZENCE OD 34. TÝDNE + 0.</t>
  </si>
  <si>
    <t>91985</t>
  </si>
  <si>
    <t>(DRG) ZHOUBNÝ NOVOTVAR S NEURČENÝM STUPNĚM DIFEREN</t>
  </si>
  <si>
    <t>91903</t>
  </si>
  <si>
    <t>(DRG) GESTAČNÍ STÁŘÍ NOVOROZENCE OD 31. TÝDNE + 0.</t>
  </si>
  <si>
    <t>3T1</t>
  </si>
  <si>
    <t>0003708</t>
  </si>
  <si>
    <t>ZYVOXID</t>
  </si>
  <si>
    <t>0017039</t>
  </si>
  <si>
    <t>VISIPAQUE</t>
  </si>
  <si>
    <t>0059830</t>
  </si>
  <si>
    <t>0092289</t>
  </si>
  <si>
    <t>EDICIN</t>
  </si>
  <si>
    <t>0093649</t>
  </si>
  <si>
    <t>ACTILYSE</t>
  </si>
  <si>
    <t>0104051</t>
  </si>
  <si>
    <t>HUMAN ALBUMIN 200 G/L BAXTER</t>
  </si>
  <si>
    <t>0138453</t>
  </si>
  <si>
    <t>0050696</t>
  </si>
  <si>
    <t>0156835</t>
  </si>
  <si>
    <t>0207309</t>
  </si>
  <si>
    <t>0104058</t>
  </si>
  <si>
    <t>HUMAN ALBUMIN 50 G/L BAXTER</t>
  </si>
  <si>
    <t>0205772</t>
  </si>
  <si>
    <t>0158152</t>
  </si>
  <si>
    <t>0147976</t>
  </si>
  <si>
    <t>MEROPENEM HOSPIRA</t>
  </si>
  <si>
    <t>0183826</t>
  </si>
  <si>
    <t>ACEFA</t>
  </si>
  <si>
    <t>0158151</t>
  </si>
  <si>
    <t>0205965</t>
  </si>
  <si>
    <t>0172774</t>
  </si>
  <si>
    <t>0007917</t>
  </si>
  <si>
    <t>Erytrocyty bez buffy coatu</t>
  </si>
  <si>
    <t>0002425</t>
  </si>
  <si>
    <t>FIXÁTOR ZEVNÍ JEDNOROVIN./DVOUROVIN.TRUBKOVÝ,SYNTH</t>
  </si>
  <si>
    <t>0004080</t>
  </si>
  <si>
    <t>0004085</t>
  </si>
  <si>
    <t>0012996</t>
  </si>
  <si>
    <t>ZÁSOBNÍK PRO STAPLER LIN. S NOŽEM - TCR,TVR,TRT 55</t>
  </si>
  <si>
    <t>0030652</t>
  </si>
  <si>
    <t>TROKAR THORACOPORT 5.5;10.5;11.5;15 MM</t>
  </si>
  <si>
    <t>0034884</t>
  </si>
  <si>
    <t>ŠROUB STARDRIVE ZAJIŠŤOVACÍ TITAN</t>
  </si>
  <si>
    <t>0049488</t>
  </si>
  <si>
    <t>STAPLER LINEÁRNÍ - ECHELON; ETS FLEX 45MM,60MM, DÉ</t>
  </si>
  <si>
    <t>0049489</t>
  </si>
  <si>
    <t>ZÁSOBNÍK PRO ENDOSTAPLER - ECHELON ENDOPATH 45/60;</t>
  </si>
  <si>
    <t>0058388</t>
  </si>
  <si>
    <t>KLÍNOVITÁ RESEKCE PLIC DRG 90842</t>
  </si>
  <si>
    <t>0058390</t>
  </si>
  <si>
    <t>PLEUREKTOMIE ABRAZE DRG 90844</t>
  </si>
  <si>
    <t>0059618</t>
  </si>
  <si>
    <t>GRASPR ATRAUMATICKÝ ENDOBABCOCK 10MM 174001</t>
  </si>
  <si>
    <t>0067884</t>
  </si>
  <si>
    <t>0071602</t>
  </si>
  <si>
    <t>FIXÁTOR ZEVNÍ JEDNOROVIN./DVOUROVIN.TRUBKOVÝ SYNTH</t>
  </si>
  <si>
    <t>0073679</t>
  </si>
  <si>
    <t>0083228</t>
  </si>
  <si>
    <t>DLAHA LCP TIBIE DISTÁLNÍ MEDIÁLNÍ MALÝ FRAGMENT OC</t>
  </si>
  <si>
    <t>0092078</t>
  </si>
  <si>
    <t>STAPLER LINEÁRNÍ S NOŽEM - CONTOUR; ZAHNUTÝ, NÍZKÁ</t>
  </si>
  <si>
    <t>0092436</t>
  </si>
  <si>
    <t>STAPLER LINEÁRNÍ S NOŽEM - GIA DST 60-4,8; GIA6048</t>
  </si>
  <si>
    <t>0099754</t>
  </si>
  <si>
    <t>ZASLEPOVACÍ HLAVA TIBIE ÚHLOVĚ STABILNÍ TITAN</t>
  </si>
  <si>
    <t>0099756</t>
  </si>
  <si>
    <t>HŘEB KANYLOVANÝ FEMUR LATERÁLNÍ TITAN</t>
  </si>
  <si>
    <t>0058364</t>
  </si>
  <si>
    <t>ESOFAGOKARDIOMYOTOMIE DRG 90797</t>
  </si>
  <si>
    <t>0068200</t>
  </si>
  <si>
    <t>0067885</t>
  </si>
  <si>
    <t>0053479</t>
  </si>
  <si>
    <t>RETRAKTOR SKLOPNÝ- ENDO RETRACT II 10MM</t>
  </si>
  <si>
    <t>0068204</t>
  </si>
  <si>
    <t>0002263</t>
  </si>
  <si>
    <t>FIXÁTOR ZEVNÍ JEDNOROVINNÝ TUBULÁRNÍ,SYNTHES KOSTI</t>
  </si>
  <si>
    <t>0114285</t>
  </si>
  <si>
    <t>0152128</t>
  </si>
  <si>
    <t>STAPLER LINEÁRNÍ S NOŽEM - LC8038 (PRO PZT 0152133</t>
  </si>
  <si>
    <t>0034971</t>
  </si>
  <si>
    <t>PORT VENÓZNÍ CELSITE IMPLANTOFIX STANDARD</t>
  </si>
  <si>
    <t>0058356</t>
  </si>
  <si>
    <t>SUBFASCINÁLNÍ LIGACE ŽILNÍCH SPOJEK DRG 90786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</si>
  <si>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</si>
  <si>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</si>
  <si>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</si>
  <si>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</si>
  <si>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</si>
  <si>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</si>
  <si>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</si>
  <si>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</si>
  <si>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</si>
  <si>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</si>
  <si>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</si>
  <si>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</si>
  <si>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</si>
  <si>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</si>
  <si>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34453</t>
  </si>
  <si>
    <t>(VZP) PORODNÍ VÁHA NOVOROZENCE OD 1500 DO 1999 GRA</t>
  </si>
  <si>
    <t>90905</t>
  </si>
  <si>
    <t>501</t>
  </si>
  <si>
    <t>51423</t>
  </si>
  <si>
    <t>MINIMÁLNÍ ANÁLNÍ VÝKON</t>
  </si>
  <si>
    <t>09253</t>
  </si>
  <si>
    <t>UVOLNĚNÍ PREPUCIA, VČETNĚ NEOPERAČNÍ REPOZICE PARA</t>
  </si>
  <si>
    <t>09233</t>
  </si>
  <si>
    <t>INJEKČNÍ OKRSKOVÁ ANESTÉZIE</t>
  </si>
  <si>
    <t>51817</t>
  </si>
  <si>
    <t>OŠETŘENÍ NEHTU</t>
  </si>
  <si>
    <t>15408</t>
  </si>
  <si>
    <t>ANOSKOPIE</t>
  </si>
  <si>
    <t>503</t>
  </si>
  <si>
    <t>53021</t>
  </si>
  <si>
    <t>KOMPLEXNÍ VYŠETŘENÍ TRAUMATOLOGEM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</si>
  <si>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</si>
  <si>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</si>
  <si>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</si>
  <si>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</si>
  <si>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</si>
  <si>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51233</t>
  </si>
  <si>
    <t>EXCIZE TUMORU MAMMY NEBO ODBĚR TKÁNĚ PRO BIOPSII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</si>
  <si>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</si>
  <si>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</si>
  <si>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</si>
  <si>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</si>
  <si>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</si>
  <si>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</si>
  <si>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</si>
  <si>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</si>
  <si>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</si>
  <si>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</si>
  <si>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</si>
  <si>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</si>
  <si>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</si>
  <si>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</si>
  <si>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</si>
  <si>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</si>
  <si>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</si>
  <si>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</si>
  <si>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</si>
  <si>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</si>
  <si>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</si>
  <si>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</si>
  <si>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</si>
  <si>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</si>
  <si>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</si>
  <si>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</si>
  <si>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</si>
  <si>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</si>
  <si>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</si>
  <si>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</si>
  <si>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</si>
  <si>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</si>
  <si>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</si>
  <si>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</si>
  <si>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</si>
  <si>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</si>
  <si>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61123</t>
  </si>
  <si>
    <t>EXCIZE KOŽNÍ LÉZE OD 2 DO 10 CM^2, BEZ UZAVŘENÍ VZ</t>
  </si>
  <si>
    <t>61129</t>
  </si>
  <si>
    <t>EXCIZE KOŽNÍ LÉZE, SUTURA OD 2 DO 10 CM</t>
  </si>
  <si>
    <t>63589</t>
  </si>
  <si>
    <t>SALPINGEKTOMIE NEBO ADNEXEKTOMIE A NEBO RESEKCE OV</t>
  </si>
  <si>
    <t>66839</t>
  </si>
  <si>
    <t>EXSTIRPACE NÁDORU MĚKKÝCH TKÁNÍ - POVRCHOVĚ ULOŽEN</t>
  </si>
  <si>
    <t>71747</t>
  </si>
  <si>
    <t>ČÁSTEČNÁ EXSTIRPACE KRČNÍCH UZLIN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</si>
  <si>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</si>
  <si>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</si>
  <si>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</si>
  <si>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</si>
  <si>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</si>
  <si>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</si>
  <si>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90817</t>
  </si>
  <si>
    <t>(DRG) ADHEZIOLÝZA PRVNÍHO STUPNĚ LAPAROSKOPICKY</t>
  </si>
  <si>
    <t>90795</t>
  </si>
  <si>
    <t>(DRG) APPENDEKTOMIE LAPAROSKOPICKY</t>
  </si>
  <si>
    <t>90847</t>
  </si>
  <si>
    <t>(DRG) ADHEZIOLÝZA TŘETÍHO STUPNĚ LAPAROSKOPICKY NE</t>
  </si>
  <si>
    <t>51237</t>
  </si>
  <si>
    <t>KLÍNOVITÁ RESEKCE MAMMY S RADIKÁLNÍM ODSTRANĚNÍM A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</si>
  <si>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</si>
  <si>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</si>
  <si>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</si>
  <si>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</si>
  <si>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</si>
  <si>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</si>
  <si>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</si>
  <si>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</si>
  <si>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</si>
  <si>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</si>
  <si>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</si>
  <si>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</si>
  <si>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</si>
  <si>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</si>
  <si>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</si>
  <si>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</si>
  <si>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</si>
  <si>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</si>
  <si>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</si>
  <si>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</si>
  <si>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</si>
  <si>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</si>
  <si>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</si>
  <si>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</si>
  <si>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</si>
  <si>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</si>
  <si>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51821</t>
  </si>
  <si>
    <t>CHIRURGICKÉ ODSTRANĚNÍ CIZÍHO TĚLESA</t>
  </si>
  <si>
    <t>62310</t>
  </si>
  <si>
    <t>NEKREKTOMIE DO 1% POVRCHU TĚLA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</si>
  <si>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</si>
  <si>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</si>
  <si>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</si>
  <si>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</si>
  <si>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</si>
  <si>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</si>
  <si>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51357</t>
  </si>
  <si>
    <t>JEJUNOSTOMIE, ILEOSTOMIE NEBO KOLOSTOMIE, ANTEPOZI</t>
  </si>
  <si>
    <t>51385</t>
  </si>
  <si>
    <t>RESEKCE ŽALUDKU S ANASTOMÓZOU</t>
  </si>
  <si>
    <t>90805</t>
  </si>
  <si>
    <t>(DRG) ENUKLEACE JEDNODUCHÉ CYSTY LAPAROSKOPICKY</t>
  </si>
  <si>
    <t>51515</t>
  </si>
  <si>
    <t>OPERACE KÝLY UMBILIKÁLNÍ NEBO EPIGASTRICKÁ - DOSPĚ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</si>
  <si>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</si>
  <si>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</si>
  <si>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</si>
  <si>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</si>
  <si>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</si>
  <si>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</si>
  <si>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</si>
  <si>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</si>
  <si>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</si>
  <si>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52221</t>
  </si>
  <si>
    <t>ATRESIE TENKÉHO STŘEVA VČETNĚ DUODENA U NOVOROZENC</t>
  </si>
  <si>
    <t>51361</t>
  </si>
  <si>
    <t>KOLEKTOMIE SUBTOTÁLNÍ S ILEOSTOMIÍ A UZÁVĚREM REKT</t>
  </si>
  <si>
    <t>90783</t>
  </si>
  <si>
    <t>(DRG) LAPAROSKOPICKY NEBO THORAKOSKOPICKY LÝZE ADH</t>
  </si>
  <si>
    <t>76335</t>
  </si>
  <si>
    <t>OPERAČNÍ REVIZE PERIRENÁLNÍCH NEBO PERIURETERÁLNÍC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</si>
  <si>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</si>
  <si>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</si>
  <si>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</si>
  <si>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</si>
  <si>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</si>
  <si>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</si>
  <si>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52239</t>
  </si>
  <si>
    <t>KOREKCE VYSOKÉ ANOREKTÁLNÍ MALFORMACE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</si>
  <si>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</si>
  <si>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</si>
  <si>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</si>
  <si>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</si>
  <si>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</si>
  <si>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</si>
  <si>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</si>
  <si>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</si>
  <si>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</si>
  <si>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</si>
  <si>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5F3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</si>
  <si>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</si>
  <si>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</si>
  <si>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</si>
  <si>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</si>
  <si>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</si>
  <si>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</si>
  <si>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</si>
  <si>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</si>
  <si>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</si>
  <si>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</si>
  <si>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</si>
  <si>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</si>
  <si>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</si>
  <si>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</si>
  <si>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</si>
  <si>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</si>
  <si>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</si>
  <si>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</si>
  <si>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</si>
  <si>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</si>
  <si>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</si>
  <si>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</si>
  <si>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</si>
  <si>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</si>
  <si>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61113</t>
  </si>
  <si>
    <t xml:space="preserve">REVIZE, EXCIZE A SUTURA PORANĚNÍ KŮŽE A PODKOŽÍ A </t>
  </si>
  <si>
    <t>66039</t>
  </si>
  <si>
    <t>SLOŽITÁ ARTROSKOPIE</t>
  </si>
  <si>
    <t>66813</t>
  </si>
  <si>
    <t>ODSTRANĚNÍ OSTEOSYNTETICKÉHO MATERIÁLU</t>
  </si>
  <si>
    <t>APLIKACE ZEVNÍHO FIXATÉRU</t>
  </si>
  <si>
    <t>66823</t>
  </si>
  <si>
    <t>ODSTRANĚNÍ ZEVNÍHO FIXATÉRU</t>
  </si>
  <si>
    <t>66041</t>
  </si>
  <si>
    <t>REKONSTRUKČNÍ ARTROSKOPIE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</si>
  <si>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</si>
  <si>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</si>
  <si>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</si>
  <si>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</si>
  <si>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</si>
  <si>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</si>
  <si>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</si>
  <si>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</si>
  <si>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</si>
  <si>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</si>
  <si>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</si>
  <si>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</si>
  <si>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</si>
  <si>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</si>
  <si>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</si>
  <si>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</si>
  <si>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</si>
  <si>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</si>
  <si>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</si>
  <si>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</si>
  <si>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</si>
  <si>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</si>
  <si>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</si>
  <si>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</si>
  <si>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</si>
  <si>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</si>
  <si>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51857</t>
  </si>
  <si>
    <t>CIRKULÁRNÍ SÁDROVÝ OBVAZ - CELÁ HORNÍ KONČETINA</t>
  </si>
  <si>
    <t>66821</t>
  </si>
  <si>
    <t>PERKUTÁNNÍ FIXACE K-DRÁTEM</t>
  </si>
  <si>
    <t>53151</t>
  </si>
  <si>
    <t>OTEVĚNÁ REPOZICE A OSTEOSYNTÉZA ZLOMENINY NEBO LUX</t>
  </si>
  <si>
    <t>53255</t>
  </si>
  <si>
    <t xml:space="preserve">OTEVŘENÁ REPOZICE A OSTEOSYNTÉZA ZLOMENIN HORNÍHO </t>
  </si>
  <si>
    <t>53417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</si>
  <si>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</si>
  <si>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</si>
  <si>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</si>
  <si>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</si>
  <si>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</si>
  <si>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</si>
  <si>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</si>
  <si>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</si>
  <si>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</si>
  <si>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</si>
  <si>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</si>
  <si>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</si>
  <si>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</si>
  <si>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</si>
  <si>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</si>
  <si>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</si>
  <si>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</si>
  <si>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</si>
  <si>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</si>
  <si>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66333</t>
  </si>
  <si>
    <t>PŘÍSTUPY NA PÁTEŘ - NESTANDARDNÍ - PŘEDNÍ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</si>
  <si>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</si>
  <si>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</si>
  <si>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</si>
  <si>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</si>
  <si>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</si>
  <si>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</si>
  <si>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</si>
  <si>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</si>
  <si>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</si>
  <si>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</si>
  <si>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</si>
  <si>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</si>
  <si>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</si>
  <si>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</si>
  <si>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</si>
  <si>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</si>
  <si>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</si>
  <si>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</si>
  <si>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</si>
  <si>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</si>
  <si>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</si>
  <si>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</si>
  <si>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</si>
  <si>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</si>
  <si>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</si>
  <si>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</si>
  <si>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56117</t>
  </si>
  <si>
    <t>INTRAKRANIÁLNÍ REKONSTRUKČNÍ OPERACE PŘI LIKVOREI</t>
  </si>
  <si>
    <t>56167</t>
  </si>
  <si>
    <t>VENTRIKULÁRNÍ PUNKCE</t>
  </si>
  <si>
    <t>56157</t>
  </si>
  <si>
    <t>KRANIOTOMIE PRO SUPRATENTORIÁLNÍ SPONTÁNNÍ INTRACE</t>
  </si>
  <si>
    <t>56125</t>
  </si>
  <si>
    <t>OPERAČNÍ REVIZE NEBO ZAVEDENÍ DRENÁŽE MOZKOMÍŠNÍHO</t>
  </si>
  <si>
    <t>56437</t>
  </si>
  <si>
    <t>ULTRAZVUKOVÝ ASPIRAČNÍ SYSTÉM Á 15 MIN.</t>
  </si>
  <si>
    <t>56446</t>
  </si>
  <si>
    <t>SPINÁLNÍ NAVIGACE ZALOŽENÁ NA PEROPERAČNÍ ISOFLUOR</t>
  </si>
  <si>
    <t>56244</t>
  </si>
  <si>
    <t>DEKOMPRESE NEBO BIOPSIE INTRAMEDULÁRNÍHO TUMORU MÍ</t>
  </si>
  <si>
    <t>601</t>
  </si>
  <si>
    <t>61023</t>
  </si>
  <si>
    <t>KONTROLNÍ VYŠETŘENÍ PLASTICKÝM CHIRURGEM</t>
  </si>
  <si>
    <t>6F1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</si>
  <si>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</si>
  <si>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</si>
  <si>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</si>
  <si>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</si>
  <si>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</si>
  <si>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</si>
  <si>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</si>
  <si>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</si>
  <si>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</si>
  <si>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</si>
  <si>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</si>
  <si>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</si>
  <si>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</si>
  <si>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</si>
  <si>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</si>
  <si>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</si>
  <si>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61209</t>
  </si>
  <si>
    <t>TENOLÝZA FLEXORU</t>
  </si>
  <si>
    <t>61217</t>
  </si>
  <si>
    <t>TRANSPOZICE ŠLACHY FLEXORU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</si>
  <si>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</si>
  <si>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</si>
  <si>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</si>
  <si>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</si>
  <si>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</si>
  <si>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</si>
  <si>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61413</t>
  </si>
  <si>
    <t>KOREKCE PTÓZY VÍČKA (RIESE-BURIAN, HESS, ... U FAS</t>
  </si>
  <si>
    <t>61447</t>
  </si>
  <si>
    <t>EXSTIRPACE ŽLÁZY Z PERIAREOLÁRNÍHO ŘEZU U GYNEKOMA</t>
  </si>
  <si>
    <t>61473</t>
  </si>
  <si>
    <t>IMPLANTACE TKÁŇOVÉHO EXPANDERU</t>
  </si>
  <si>
    <t>62150</t>
  </si>
  <si>
    <t>POPÁLENINY - OŠETŘENÍ A PŘEVAZ, OSTATNÍ DO 5 % POV</t>
  </si>
  <si>
    <t>61115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</si>
  <si>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</si>
  <si>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</si>
  <si>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</si>
  <si>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</si>
  <si>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</si>
  <si>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</si>
  <si>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</si>
  <si>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</si>
  <si>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</si>
  <si>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</si>
  <si>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</si>
  <si>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</si>
  <si>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</si>
  <si>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</si>
  <si>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</si>
  <si>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</si>
  <si>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</si>
  <si>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</si>
  <si>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</si>
  <si>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</si>
  <si>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</si>
  <si>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</si>
  <si>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</si>
  <si>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</si>
  <si>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61221</t>
  </si>
  <si>
    <t>REKONSTRUKCE EXTENZOROVÉHO APARÁTU PRSTU RUKY</t>
  </si>
  <si>
    <t>62440</t>
  </si>
  <si>
    <t>ŠTĚP PŘI POPÁLENÍ (A OSTATNÍCH KOŽNÍCH ZTRÁTÁCH) D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</si>
  <si>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</si>
  <si>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</si>
  <si>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</si>
  <si>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</si>
  <si>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</si>
  <si>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</si>
  <si>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</si>
  <si>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</si>
  <si>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</si>
  <si>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</si>
  <si>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</si>
  <si>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</si>
  <si>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</si>
  <si>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</si>
  <si>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61395</t>
  </si>
  <si>
    <t xml:space="preserve">VYTVOŘENÍ UŠNÍHO BOLTCE PŘI VZOZENÉ VÝVOJOVÉ VADĚ </t>
  </si>
  <si>
    <t>61423</t>
  </si>
  <si>
    <t>RINOPLASTIKA - SEDLOVITÝ NOS (L-ŠTĚP, VČETNĚ ODBĚR</t>
  </si>
  <si>
    <t>61313</t>
  </si>
  <si>
    <t>UZÁVĚR VESTIBULONASÁLNÍ KOMUNIKACE</t>
  </si>
  <si>
    <t>61481</t>
  </si>
  <si>
    <t>AUTOTRANSPLANTACE TUKOVÉ TKÁNĚ NAD 100ML</t>
  </si>
  <si>
    <t>61259</t>
  </si>
  <si>
    <t>SNESENÍ PŘÍDATNÉHO PAPRSKU U POLYDAKTYLIE</t>
  </si>
  <si>
    <t>6F3</t>
  </si>
  <si>
    <t>63597</t>
  </si>
  <si>
    <t>PUNKCE CYSTY VAJEČNÍKU VAGINÁLNÍ CESTOU</t>
  </si>
  <si>
    <t>90780</t>
  </si>
  <si>
    <t>(DRG) CÍLENÁ PUNKCE ORGÁNU NEBO LOŽISKA LAPAROSKOP</t>
  </si>
  <si>
    <t>90809</t>
  </si>
  <si>
    <t>(DRG) ADNEXEKTOMIE LAPAROSKOPICKY</t>
  </si>
  <si>
    <t>63511</t>
  </si>
  <si>
    <t>EXCIZE VULVY</t>
  </si>
  <si>
    <t>64317</t>
  </si>
  <si>
    <t>RESEKCE MALÉHO STYDKÉHO PYSKU JEDNOSTRANNÁ (S PLAS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</si>
  <si>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</si>
  <si>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</si>
  <si>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</si>
  <si>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</si>
  <si>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</si>
  <si>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</si>
  <si>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</si>
  <si>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04801</t>
  </si>
  <si>
    <t>ZEVNÍ INCISE</t>
  </si>
  <si>
    <t>61173</t>
  </si>
  <si>
    <t>VOLNÝ PŘENOS SVALOVÉHO A SVALOVĚ KOŽNÍHO LALOKU MI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</si>
  <si>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</si>
  <si>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</si>
  <si>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</si>
  <si>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</si>
  <si>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</si>
  <si>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</si>
  <si>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65993</t>
  </si>
  <si>
    <t>EXSTIRPACE KOSTNÍHO TUMORU</t>
  </si>
  <si>
    <t>71777</t>
  </si>
  <si>
    <t>PŘÍUŠNÍ ŽLÁZA - EXCIZE MALÉHO TUMORU, EVENT. BIOPS</t>
  </si>
  <si>
    <t>65953</t>
  </si>
  <si>
    <t>OPERACE RANULY</t>
  </si>
  <si>
    <t>65915</t>
  </si>
  <si>
    <t>ARTROPLASTIKA TEMPOROMANDIBULÁRNÍHO KLOUBU JEDNOST</t>
  </si>
  <si>
    <t>6F6</t>
  </si>
  <si>
    <t>51873</t>
  </si>
  <si>
    <t>SLOŽITÝ MĚKKÝ FIXAČNÍ OBVAZ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</si>
  <si>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</si>
  <si>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</si>
  <si>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</si>
  <si>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</si>
  <si>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</si>
  <si>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</si>
  <si>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</si>
  <si>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</si>
  <si>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</si>
  <si>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</si>
  <si>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</si>
  <si>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</si>
  <si>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</si>
  <si>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</si>
  <si>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66939</t>
  </si>
  <si>
    <t>PRODLOUŽENÍ / ZKRÁCENÍ JEDNÉ ŠLACHY - MIMO RUKY</t>
  </si>
  <si>
    <t>66949</t>
  </si>
  <si>
    <t>PUNKCE KLOUBNÍ S APLIKACÍ LÉČIVA</t>
  </si>
  <si>
    <t>09567</t>
  </si>
  <si>
    <t>ZÁKROK NA LEVÉ STRANĚ</t>
  </si>
  <si>
    <t>66637</t>
  </si>
  <si>
    <t>REKONSTRUKCE / OSTEOTOMIE NA DK - MIMO NOHY</t>
  </si>
  <si>
    <t>66837</t>
  </si>
  <si>
    <t>EXSTIRPACE BURZY NEBO GANGLIA - POVRCHOVÁ</t>
  </si>
  <si>
    <t>51865</t>
  </si>
  <si>
    <t>CIRKULÁRNÍ SÁDROVÝ OBVAZ CELÉ DOLNÍ KONČETINY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</si>
  <si>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</si>
  <si>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</si>
  <si>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</si>
  <si>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</si>
  <si>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</si>
  <si>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</si>
  <si>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</si>
  <si>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</si>
  <si>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</si>
  <si>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</si>
  <si>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</si>
  <si>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</si>
  <si>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66881</t>
  </si>
  <si>
    <t>EXCIZE / EXSTIRPACE EXOSTÓZY</t>
  </si>
  <si>
    <t>66921</t>
  </si>
  <si>
    <t>EXKOCHLEACE A SPONGIOPLASTIKA</t>
  </si>
  <si>
    <t>66865</t>
  </si>
  <si>
    <t>EXCIZE A EXSTIRPACE KOSTI - RESEKCE A NÁHRADA JINÝ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</si>
  <si>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</si>
  <si>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</si>
  <si>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</si>
  <si>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</si>
  <si>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</si>
  <si>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</si>
  <si>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66725</t>
  </si>
  <si>
    <t>REKONSTRUKCE / OSTEOTOMIE PATNÍ KOSTI</t>
  </si>
  <si>
    <t>66451</t>
  </si>
  <si>
    <t>ARTROPLASTIKA LOKETNÍHO KLOUBU</t>
  </si>
  <si>
    <t>66721</t>
  </si>
  <si>
    <t xml:space="preserve">EXCIZE / EXSTIRPACE FASCIE,  APONEURÓZY V OBLASTI </t>
  </si>
  <si>
    <t>66941</t>
  </si>
  <si>
    <t>PRODLOUŽENÍ / ZKRÁCENÍ KAŽDÉ DALŠÍ ŠLACHY - MIMO R</t>
  </si>
  <si>
    <t>66120</t>
  </si>
  <si>
    <t>VROZENÁ LUXACE KYČLE - POSTUPNÁ REPOZICE NEKRVAVÁ</t>
  </si>
  <si>
    <t>66118</t>
  </si>
  <si>
    <t>SPIKA KYČELNÍ OBOUSTRANNÁ - PROVEDENÁ LÉKAŘEM</t>
  </si>
  <si>
    <t>66715</t>
  </si>
  <si>
    <t>EXCIZE / EXSTIRPACE KOSTI PATNÍ / HLEZENNÉ</t>
  </si>
  <si>
    <t>66119</t>
  </si>
  <si>
    <t>VROZENÁ LUXACE KYČLE - JEDNORÁZOVÁ ZAVŘENÁ REPOZIC</t>
  </si>
  <si>
    <t>701</t>
  </si>
  <si>
    <t>04850</t>
  </si>
  <si>
    <t>ODSTRANĚNÍ UZDIČKY JAZYKA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</si>
  <si>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</si>
  <si>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</si>
  <si>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</si>
  <si>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</si>
  <si>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</si>
  <si>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</si>
  <si>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</si>
  <si>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</si>
  <si>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</si>
  <si>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</si>
  <si>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</si>
  <si>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</si>
  <si>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71823</t>
  </si>
  <si>
    <t>POUŽITÍ MIKROSKOPU PŘI OPERAČNÍM VÝKONU Á 10 MINUT</t>
  </si>
  <si>
    <t>74023</t>
  </si>
  <si>
    <t>KONTROLNÍ VYŠETŘENÍ DÍTĚTE DĚTSKÝM OTORINOLARYNGOL</t>
  </si>
  <si>
    <t>71315</t>
  </si>
  <si>
    <t>LARYNGOSKOPIE NEBO EPIFARYNGOSKOPIE FLEXIBILNÍ OPT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</si>
  <si>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</si>
  <si>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</si>
  <si>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</si>
  <si>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</si>
  <si>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</si>
  <si>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</si>
  <si>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76555</t>
  </si>
  <si>
    <t>KOAGULACE V MĚCHÝŘI NEBO URETŘE, DISCIZE URETER. Ú</t>
  </si>
  <si>
    <t>77111</t>
  </si>
  <si>
    <t>CYSTOURETROSKOPIE U DÍTĚTE</t>
  </si>
  <si>
    <t>76215</t>
  </si>
  <si>
    <t>KATETRIZACE URETERU, NEBO EXTRAKCE KONKREMENTU Z M</t>
  </si>
  <si>
    <t>76221</t>
  </si>
  <si>
    <t>DILATACE STRIKTURY URETRY ŽENY</t>
  </si>
  <si>
    <t>7F1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</si>
  <si>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</si>
  <si>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</si>
  <si>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</si>
  <si>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</si>
  <si>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</si>
  <si>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</si>
  <si>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</si>
  <si>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</si>
  <si>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</si>
  <si>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</si>
  <si>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</si>
  <si>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</si>
  <si>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</si>
  <si>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</si>
  <si>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</si>
  <si>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</si>
  <si>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</si>
  <si>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</si>
  <si>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</si>
  <si>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</si>
  <si>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</si>
  <si>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</si>
  <si>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</si>
  <si>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</si>
  <si>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</si>
  <si>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</si>
  <si>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</si>
  <si>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</si>
  <si>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</si>
  <si>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</si>
  <si>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</si>
  <si>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</si>
  <si>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71713</t>
  </si>
  <si>
    <t>NEPŘÍMÁ LARYNGOSKOPIE S ODSTRANĚNÍM LÉZE NEBO CIZÍ</t>
  </si>
  <si>
    <t>71717</t>
  </si>
  <si>
    <t>TRACHEOTOMIE</t>
  </si>
  <si>
    <t>71723</t>
  </si>
  <si>
    <t>UZAVŘENÍ PERZISTUJÍCÍHO TRACHEOTOMICKÉHO KANÁLU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</si>
  <si>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</si>
  <si>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</si>
  <si>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</si>
  <si>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</si>
  <si>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</si>
  <si>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</si>
  <si>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71787</t>
  </si>
  <si>
    <t>INCIZE, DRENÁŽ PERITONZILÁRNÍHO EVENTUÁLNĚ FARYNGE</t>
  </si>
  <si>
    <t>71791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</si>
  <si>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</si>
  <si>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</si>
  <si>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</si>
  <si>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</si>
  <si>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</si>
  <si>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71631</t>
  </si>
  <si>
    <t>EXCIZE Z NAZOFARYNGU</t>
  </si>
  <si>
    <t>71543</t>
  </si>
  <si>
    <t>OBLITERACE MASTOIDEÁLNÍ DUTINY</t>
  </si>
  <si>
    <t>71719</t>
  </si>
  <si>
    <t>VÝMĚNA TRACHEOSTOMICKÉ KANYLY</t>
  </si>
  <si>
    <t>71749</t>
  </si>
  <si>
    <t>BLOKOVÁ DISEKCE KRČNÍCH UZLIN</t>
  </si>
  <si>
    <t>71815</t>
  </si>
  <si>
    <t>EXSTIRPACE LYMFANGIOMU, HEMANGIOMU HLAVY A KRKU DO</t>
  </si>
  <si>
    <t>76801</t>
  </si>
  <si>
    <t>POUŽITÍ TELEVIZNÍHO ŘETĚZCE PŘI ENDOSKOPICKÉM VÝKO</t>
  </si>
  <si>
    <t>73019</t>
  </si>
  <si>
    <t>VYŠETŘENÍ IMPEDANCE STŘEDOUŠNÍ A STŘEDOUŠNÍCH REFL</t>
  </si>
  <si>
    <t>71639</t>
  </si>
  <si>
    <t>ENDOSKOPICKÁ OPERACE V NOSNÍ DUTINĚ</t>
  </si>
  <si>
    <t>71535</t>
  </si>
  <si>
    <t>PARACENTÉZA VČETNĚ ASPIRACE SE ZAVEDENÍM DRENÁŽE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</si>
  <si>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</si>
  <si>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</si>
  <si>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</si>
  <si>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</si>
  <si>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</si>
  <si>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</si>
  <si>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</si>
  <si>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</si>
  <si>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</si>
  <si>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</si>
  <si>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</si>
  <si>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</si>
  <si>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</si>
  <si>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</si>
  <si>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</si>
  <si>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</si>
  <si>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</si>
  <si>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</si>
  <si>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</si>
  <si>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</si>
  <si>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</si>
  <si>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</si>
  <si>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</si>
  <si>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</si>
  <si>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73024</t>
  </si>
  <si>
    <t>71679</t>
  </si>
  <si>
    <t>ZEVNÍ ETMOIDEKTOMIE</t>
  </si>
  <si>
    <t>71534</t>
  </si>
  <si>
    <t>ZAVEDENÍ DRENÁŽE BUBÍNKOVÉ DUTINY K APLIKACI LÉČIV</t>
  </si>
  <si>
    <t>7F5</t>
  </si>
  <si>
    <t>75317</t>
  </si>
  <si>
    <t>BIOPSIE SPOJIVKY, EXCIZE SPOJIVKY ČI SUTURA</t>
  </si>
  <si>
    <t>75323</t>
  </si>
  <si>
    <t>PENETRUJÍCÍ A PERFORUJÍCÍ PORANĚNÍ OKA</t>
  </si>
  <si>
    <t>75367</t>
  </si>
  <si>
    <t>ÚPRAVA ŠILHÁNÍ NA PŘÍMÝCH SVALECH A 1 ŠIKMÉM OČNÍM</t>
  </si>
  <si>
    <t>75397</t>
  </si>
  <si>
    <t>SUTURA LACERACE VÍČKA A SVALU</t>
  </si>
  <si>
    <t>75439</t>
  </si>
  <si>
    <t>LASEROVÁ KOAGULACE SÍTNICE</t>
  </si>
  <si>
    <t>75411</t>
  </si>
  <si>
    <t>PLASTICKÁ OPERACE SPOJIVKY, EVENTUELNĚ ŠTĚPEM (KOR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</si>
  <si>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</si>
  <si>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</si>
  <si>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</si>
  <si>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</si>
  <si>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</si>
  <si>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</si>
  <si>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75315</t>
  </si>
  <si>
    <t>BIOPSIE ORBITY - PŘEDNÍ</t>
  </si>
  <si>
    <t>75369</t>
  </si>
  <si>
    <t>DRENÁŽ ABSCESU ORBITY</t>
  </si>
  <si>
    <t>7F6</t>
  </si>
  <si>
    <t>76129</t>
  </si>
  <si>
    <t>SYNCHRONNÍ URODYNAMICKÝ ZÁZNAM</t>
  </si>
  <si>
    <t>76317</t>
  </si>
  <si>
    <t>VÝMĚNA EPICYSTOSTOMIE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</si>
  <si>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</si>
  <si>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</si>
  <si>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</si>
  <si>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</si>
  <si>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</si>
  <si>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</si>
  <si>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</si>
  <si>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</si>
  <si>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</si>
  <si>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</si>
  <si>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</si>
  <si>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</si>
  <si>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</si>
  <si>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</si>
  <si>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</si>
  <si>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</si>
  <si>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76453</t>
  </si>
  <si>
    <t>EPIDIDYMEKTOMIE JEDNOSTRANNÁ</t>
  </si>
  <si>
    <t>76477</t>
  </si>
  <si>
    <t>NEFREKTOMIE LUMBÁLNÍ JEDNOSTRANNÁ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</si>
  <si>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</si>
  <si>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</si>
  <si>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</si>
  <si>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</si>
  <si>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</si>
  <si>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</si>
  <si>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</si>
  <si>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</si>
  <si>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</si>
  <si>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</si>
  <si>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</si>
  <si>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</si>
  <si>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</si>
  <si>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</si>
  <si>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</si>
  <si>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</si>
  <si>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</si>
  <si>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</si>
  <si>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</si>
  <si>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</si>
  <si>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</si>
  <si>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</si>
  <si>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</si>
  <si>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</si>
  <si>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</si>
  <si>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</si>
  <si>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</si>
  <si>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</si>
  <si>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76235</t>
  </si>
  <si>
    <t>EXTRAKORPORÁLNÍ LITOTRYPSE SOLITÁRNÍHO KONKREMENTU</t>
  </si>
  <si>
    <t>76125</t>
  </si>
  <si>
    <t>UROFLOWMETRIE</t>
  </si>
  <si>
    <t>76565</t>
  </si>
  <si>
    <t>BIOPSIE EV. EXTRAKCE Z MĚCHÝŘE - CIZÍ TĚLESO, KONK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</si>
  <si>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</si>
  <si>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</si>
  <si>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</si>
  <si>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</si>
  <si>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</si>
  <si>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</si>
  <si>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</si>
  <si>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</si>
  <si>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</si>
  <si>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</si>
  <si>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</si>
  <si>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</si>
  <si>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</si>
  <si>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</si>
  <si>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</si>
  <si>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</si>
  <si>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</si>
  <si>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</si>
  <si>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</si>
  <si>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</si>
  <si>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</si>
  <si>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</si>
  <si>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76495</t>
  </si>
  <si>
    <t>NEFROPEXE JEDNOSTRANNÁ</t>
  </si>
  <si>
    <t>90851</t>
  </si>
  <si>
    <t xml:space="preserve">(DRG) LAPAROSKOPICKÁ OPERACE RETINOVANÉHO VARLETE </t>
  </si>
  <si>
    <t>76493</t>
  </si>
  <si>
    <t>MARSUPIALIZACE CYSTY LEDVINY</t>
  </si>
  <si>
    <t>809</t>
  </si>
  <si>
    <t>89173</t>
  </si>
  <si>
    <t>ANTEGRÁDNÍ PYELOGRAFIE JEDNOSTRANNÁ</t>
  </si>
  <si>
    <t>89198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</si>
  <si>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</si>
  <si>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</si>
  <si>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</si>
  <si>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</si>
  <si>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</si>
  <si>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</si>
  <si>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</si>
  <si>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12</t>
  </si>
  <si>
    <t>13</t>
  </si>
  <si>
    <t>18</t>
  </si>
  <si>
    <t>20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</si>
  <si>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</si>
  <si>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</si>
  <si>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</si>
  <si>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</si>
  <si>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</si>
  <si>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</si>
  <si>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</si>
  <si>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</si>
  <si>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</si>
  <si>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</si>
  <si>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</si>
  <si>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</si>
  <si>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</si>
  <si>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</si>
  <si>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</si>
  <si>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</si>
  <si>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</si>
  <si>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</si>
  <si>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</si>
  <si>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</si>
  <si>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</si>
  <si>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</si>
  <si>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</si>
  <si>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</si>
  <si>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</si>
  <si>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</si>
  <si>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</si>
  <si>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</si>
  <si>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</si>
  <si>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</si>
  <si>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</si>
  <si>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</si>
  <si>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</si>
  <si>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</si>
  <si>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</si>
  <si>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</si>
  <si>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</si>
  <si>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</si>
  <si>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</si>
  <si>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</si>
  <si>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</si>
  <si>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</si>
  <si>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</si>
  <si>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</si>
  <si>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</si>
  <si>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</si>
  <si>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</si>
  <si>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</si>
  <si>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</si>
  <si>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</si>
  <si>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01321</t>
  </si>
  <si>
    <t xml:space="preserve">ROZTROUŠENÁ SKLERÓZA A CEREBELÁRNÍ ATAXIE BEZ CC                                                    </t>
  </si>
  <si>
    <t>01352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</si>
  <si>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</si>
  <si>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</si>
  <si>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</si>
  <si>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</si>
  <si>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</si>
  <si>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</si>
  <si>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</si>
  <si>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</si>
  <si>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</si>
  <si>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</si>
  <si>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</si>
  <si>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</si>
  <si>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</si>
  <si>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</si>
  <si>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</si>
  <si>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</si>
  <si>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</si>
  <si>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</si>
  <si>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</si>
  <si>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</si>
  <si>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</si>
  <si>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</si>
  <si>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</si>
  <si>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</si>
  <si>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</si>
  <si>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</si>
  <si>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</si>
  <si>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</si>
  <si>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</si>
  <si>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</si>
  <si>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</si>
  <si>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</si>
  <si>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</si>
  <si>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</si>
  <si>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</si>
  <si>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</si>
  <si>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</si>
  <si>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</si>
  <si>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</si>
  <si>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</si>
  <si>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</si>
  <si>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</si>
  <si>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</si>
  <si>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</si>
  <si>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</si>
  <si>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</si>
  <si>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MCC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</si>
  <si>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</si>
  <si>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</si>
  <si>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</si>
  <si>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</si>
  <si>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</si>
  <si>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</si>
  <si>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</si>
  <si>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</si>
  <si>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</si>
  <si>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</si>
  <si>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</si>
  <si>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</si>
  <si>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</si>
  <si>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</si>
  <si>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</si>
  <si>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</si>
  <si>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</si>
  <si>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</si>
  <si>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</si>
  <si>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</si>
  <si>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</si>
  <si>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</si>
  <si>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</si>
  <si>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</si>
  <si>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</si>
  <si>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</si>
  <si>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</si>
  <si>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</si>
  <si>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</si>
  <si>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</si>
  <si>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</si>
  <si>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</si>
  <si>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</si>
  <si>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</si>
  <si>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</si>
  <si>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</si>
  <si>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</si>
  <si>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</si>
  <si>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</si>
  <si>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</si>
  <si>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</si>
  <si>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</si>
  <si>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</si>
  <si>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</si>
  <si>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</si>
  <si>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</si>
  <si>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</si>
  <si>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</si>
  <si>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</si>
  <si>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</si>
  <si>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</si>
  <si>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</si>
  <si>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</si>
  <si>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</si>
  <si>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</si>
  <si>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</si>
  <si>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</si>
  <si>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</si>
  <si>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</si>
  <si>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</si>
  <si>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</si>
  <si>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</si>
  <si>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</si>
  <si>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</si>
  <si>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</si>
  <si>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</si>
  <si>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</si>
  <si>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</si>
  <si>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</si>
  <si>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</si>
  <si>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</si>
  <si>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</si>
  <si>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</si>
  <si>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</si>
  <si>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</si>
  <si>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</si>
  <si>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</si>
  <si>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</si>
  <si>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</si>
  <si>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</si>
  <si>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</si>
  <si>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</si>
  <si>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</si>
  <si>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</si>
  <si>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</si>
  <si>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</si>
  <si>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</si>
  <si>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</si>
  <si>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</si>
  <si>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</si>
  <si>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</si>
  <si>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</si>
  <si>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</si>
  <si>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</si>
  <si>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</si>
  <si>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</si>
  <si>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</si>
  <si>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</si>
  <si>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</si>
  <si>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</si>
  <si>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</si>
  <si>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</si>
  <si>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</si>
  <si>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</si>
  <si>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</si>
  <si>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</si>
  <si>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</si>
  <si>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</si>
  <si>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</si>
  <si>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05203</t>
  </si>
  <si>
    <t xml:space="preserve">JINÉ VÝKONY PŘI ONEMOCNĚNÍCH A PORUCHÁCH OBĚHOVÉHO SYSTÉMU S 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</si>
  <si>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</si>
  <si>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</si>
  <si>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</si>
  <si>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</si>
  <si>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</si>
  <si>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</si>
  <si>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</si>
  <si>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</si>
  <si>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</si>
  <si>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</si>
  <si>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</si>
  <si>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</si>
  <si>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</si>
  <si>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</si>
  <si>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</si>
  <si>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</si>
  <si>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</si>
  <si>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</si>
  <si>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</si>
  <si>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</si>
  <si>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</si>
  <si>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</si>
  <si>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</si>
  <si>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</si>
  <si>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</si>
  <si>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</si>
  <si>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</si>
  <si>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</si>
  <si>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</si>
  <si>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</si>
  <si>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</si>
  <si>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</si>
  <si>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</si>
  <si>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</si>
  <si>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</si>
  <si>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</si>
  <si>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</si>
  <si>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</si>
  <si>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</si>
  <si>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</si>
  <si>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</si>
  <si>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</si>
  <si>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</si>
  <si>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</si>
  <si>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</si>
  <si>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</si>
  <si>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</si>
  <si>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</si>
  <si>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</si>
  <si>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</si>
  <si>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</si>
  <si>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</si>
  <si>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</si>
  <si>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</si>
  <si>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</si>
  <si>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</si>
  <si>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</si>
  <si>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</si>
  <si>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</si>
  <si>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</si>
  <si>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</si>
  <si>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</si>
  <si>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</si>
  <si>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</si>
  <si>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</si>
  <si>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</si>
  <si>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</si>
  <si>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</si>
  <si>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</si>
  <si>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</si>
  <si>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</si>
  <si>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</si>
  <si>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</si>
  <si>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</si>
  <si>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</si>
  <si>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</si>
  <si>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</si>
  <si>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</si>
  <si>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</si>
  <si>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</si>
  <si>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</si>
  <si>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</si>
  <si>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</si>
  <si>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</si>
  <si>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</si>
  <si>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</si>
  <si>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</si>
  <si>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</si>
  <si>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</si>
  <si>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</si>
  <si>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</si>
  <si>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</si>
  <si>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</si>
  <si>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</si>
  <si>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</si>
  <si>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</si>
  <si>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</si>
  <si>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</si>
  <si>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</si>
  <si>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</si>
  <si>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</si>
  <si>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</si>
  <si>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</si>
  <si>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</si>
  <si>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</si>
  <si>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</si>
  <si>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</si>
  <si>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</si>
  <si>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</si>
  <si>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</si>
  <si>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</si>
  <si>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</si>
  <si>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</si>
  <si>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</si>
  <si>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</si>
  <si>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</si>
  <si>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</si>
  <si>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</si>
  <si>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</si>
  <si>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</si>
  <si>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</si>
  <si>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</si>
  <si>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</si>
  <si>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</si>
  <si>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</si>
  <si>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</si>
  <si>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</si>
  <si>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</si>
  <si>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</si>
  <si>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</si>
  <si>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</si>
  <si>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</si>
  <si>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</si>
  <si>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</si>
  <si>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</si>
  <si>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</si>
  <si>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</si>
  <si>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</si>
  <si>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</si>
  <si>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</si>
  <si>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</si>
  <si>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</si>
  <si>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</si>
  <si>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</si>
  <si>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</si>
  <si>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</si>
  <si>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</si>
  <si>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</si>
  <si>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</si>
  <si>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</si>
  <si>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</si>
  <si>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</si>
  <si>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</si>
  <si>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</si>
  <si>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</si>
  <si>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</si>
  <si>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</si>
  <si>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</si>
  <si>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</si>
  <si>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</si>
  <si>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</si>
  <si>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</si>
  <si>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</si>
  <si>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</si>
  <si>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</si>
  <si>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</si>
  <si>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</si>
  <si>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</si>
  <si>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</si>
  <si>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</si>
  <si>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</si>
  <si>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</si>
  <si>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</si>
  <si>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</si>
  <si>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</si>
  <si>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</si>
  <si>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</si>
  <si>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</si>
  <si>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</si>
  <si>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</si>
  <si>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</si>
  <si>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</si>
  <si>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</si>
  <si>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</si>
  <si>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</si>
  <si>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</si>
  <si>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</si>
  <si>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</si>
  <si>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</si>
  <si>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</si>
  <si>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</si>
  <si>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</si>
  <si>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</si>
  <si>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</si>
  <si>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</si>
  <si>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</si>
  <si>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</si>
  <si>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</si>
  <si>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</si>
  <si>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</si>
  <si>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</si>
  <si>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</si>
  <si>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</si>
  <si>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</si>
  <si>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</si>
  <si>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</si>
  <si>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</si>
  <si>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</si>
  <si>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</si>
  <si>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</si>
  <si>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</si>
  <si>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</si>
  <si>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</si>
  <si>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</si>
  <si>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</si>
  <si>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</si>
  <si>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</si>
  <si>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</si>
  <si>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</si>
  <si>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</si>
  <si>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</si>
  <si>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</si>
  <si>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</si>
  <si>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</si>
  <si>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</si>
  <si>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</si>
  <si>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</si>
  <si>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</si>
  <si>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</si>
  <si>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</si>
  <si>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</si>
  <si>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</si>
  <si>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</si>
  <si>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</si>
  <si>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</si>
  <si>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</si>
  <si>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</si>
  <si>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</si>
  <si>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</si>
  <si>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</si>
  <si>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</si>
  <si>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</si>
  <si>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</si>
  <si>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</si>
  <si>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</si>
  <si>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</si>
  <si>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</si>
  <si>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</si>
  <si>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</si>
  <si>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</si>
  <si>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</si>
  <si>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</si>
  <si>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</si>
  <si>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</si>
  <si>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</si>
  <si>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</si>
  <si>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</si>
  <si>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</si>
  <si>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</si>
  <si>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</si>
  <si>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</si>
  <si>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</si>
  <si>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</si>
  <si>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</si>
  <si>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</si>
  <si>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</si>
  <si>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</si>
  <si>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</si>
  <si>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</si>
  <si>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</si>
  <si>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</si>
  <si>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</si>
  <si>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</si>
  <si>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</si>
  <si>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</si>
  <si>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</si>
  <si>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</si>
  <si>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</si>
  <si>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</si>
  <si>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</si>
  <si>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</si>
  <si>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</si>
  <si>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</si>
  <si>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</si>
  <si>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</si>
  <si>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</si>
  <si>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</si>
  <si>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</si>
  <si>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</si>
  <si>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</si>
  <si>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</si>
  <si>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</si>
  <si>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</si>
  <si>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</si>
  <si>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</si>
  <si>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</si>
  <si>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</si>
  <si>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</si>
  <si>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</si>
  <si>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</si>
  <si>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</si>
  <si>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</si>
  <si>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</si>
  <si>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</si>
  <si>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</si>
  <si>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</si>
  <si>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</si>
  <si>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</si>
  <si>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</si>
  <si>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</si>
  <si>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</si>
  <si>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</si>
  <si>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</si>
  <si>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</si>
  <si>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</si>
  <si>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</si>
  <si>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</si>
  <si>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</si>
  <si>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</si>
  <si>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</si>
  <si>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</si>
  <si>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</si>
  <si>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</si>
  <si>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</si>
  <si>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</si>
  <si>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</si>
  <si>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</si>
  <si>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</si>
  <si>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</si>
  <si>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</si>
  <si>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</si>
  <si>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</si>
  <si>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</si>
  <si>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</si>
  <si>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</si>
  <si>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</si>
  <si>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</si>
  <si>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</si>
  <si>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</si>
  <si>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</si>
  <si>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</si>
  <si>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</si>
  <si>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</si>
  <si>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</si>
  <si>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</si>
  <si>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</si>
  <si>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</si>
  <si>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14731</t>
  </si>
  <si>
    <t xml:space="preserve">JINÉ PŘEDPORODNÍ DIAGNÓZY BEZ VÝKONU BEZ CC                                                         </t>
  </si>
  <si>
    <t>15673</t>
  </si>
  <si>
    <t>B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</si>
  <si>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</si>
  <si>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</si>
  <si>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</si>
  <si>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15693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</si>
  <si>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</si>
  <si>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</si>
  <si>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</si>
  <si>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</si>
  <si>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</si>
  <si>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</si>
  <si>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</si>
  <si>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</si>
  <si>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</si>
  <si>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</si>
  <si>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</si>
  <si>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</si>
  <si>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</si>
  <si>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</si>
  <si>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</si>
  <si>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16021</t>
  </si>
  <si>
    <t xml:space="preserve">JINÉ VÝKONY PRO KREVNÍ ONEMOCNĚNÍ A NA KRVETVORNÝCH ORGÁNECH                                        </t>
  </si>
  <si>
    <t>16022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</si>
  <si>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</si>
  <si>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</si>
  <si>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</si>
  <si>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</si>
  <si>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</si>
  <si>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</si>
  <si>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</si>
  <si>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</si>
  <si>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</si>
  <si>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</si>
  <si>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</si>
  <si>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</si>
  <si>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</si>
  <si>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</si>
  <si>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</si>
  <si>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</si>
  <si>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</si>
  <si>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</si>
  <si>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</si>
  <si>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</si>
  <si>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</si>
  <si>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</si>
  <si>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</si>
  <si>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</si>
  <si>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</si>
  <si>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</si>
  <si>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</si>
  <si>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</si>
  <si>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</si>
  <si>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</si>
  <si>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</si>
  <si>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</si>
  <si>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</si>
  <si>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</si>
  <si>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</si>
  <si>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</si>
  <si>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</si>
  <si>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</si>
  <si>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</si>
  <si>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</si>
  <si>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</si>
  <si>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</si>
  <si>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</si>
  <si>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</si>
  <si>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</si>
  <si>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</si>
  <si>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</si>
  <si>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</si>
  <si>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</si>
  <si>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</si>
  <si>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</si>
  <si>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</si>
  <si>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</si>
  <si>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</si>
  <si>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</si>
  <si>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</si>
  <si>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</si>
  <si>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</si>
  <si>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</si>
  <si>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</si>
  <si>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</si>
  <si>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</si>
  <si>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</si>
  <si>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</si>
  <si>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</si>
  <si>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</si>
  <si>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</si>
  <si>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</si>
  <si>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</si>
  <si>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</si>
  <si>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</si>
  <si>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</si>
  <si>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</si>
  <si>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</si>
  <si>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</si>
  <si>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</si>
  <si>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</si>
  <si>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</si>
  <si>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</si>
  <si>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</si>
  <si>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</si>
  <si>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</si>
  <si>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</si>
  <si>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</si>
  <si>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</si>
  <si>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</si>
  <si>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</si>
  <si>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</si>
  <si>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</si>
  <si>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</si>
  <si>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</si>
  <si>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</si>
  <si>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</si>
  <si>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</si>
  <si>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</si>
  <si>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</si>
  <si>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</si>
  <si>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</si>
  <si>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</si>
  <si>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</si>
  <si>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</si>
  <si>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</si>
  <si>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</si>
  <si>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</si>
  <si>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</si>
  <si>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</si>
  <si>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</si>
  <si>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</si>
  <si>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</si>
  <si>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</si>
  <si>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</si>
  <si>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</si>
  <si>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</si>
  <si>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</si>
  <si>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</si>
  <si>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</si>
  <si>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</si>
  <si>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</si>
  <si>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</si>
  <si>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</si>
  <si>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</si>
  <si>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</si>
  <si>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</si>
  <si>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</si>
  <si>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</si>
  <si>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</si>
  <si>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</si>
  <si>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</si>
  <si>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</si>
  <si>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</si>
  <si>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</si>
  <si>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</si>
  <si>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</si>
  <si>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</si>
  <si>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</si>
  <si>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</si>
  <si>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</si>
  <si>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</si>
  <si>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</si>
  <si>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</si>
  <si>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</si>
  <si>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</si>
  <si>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VÝKONY PŘI MNOHOČETNÉM ZÁVAŽNÉM TRAUMATU S MCC                                                 </t>
  </si>
  <si>
    <t xml:space="preserve">JINÉ DIAGNÓZY MNOHOČETNÉHO ZÁVAŽNÉHO TRAUMATU BEZ CC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</si>
  <si>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</si>
  <si>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</si>
  <si>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</si>
  <si>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</si>
  <si>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</si>
  <si>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</si>
  <si>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</si>
  <si>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</si>
  <si>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</si>
  <si>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</si>
  <si>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</si>
  <si>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</si>
  <si>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08 - PORGYN: Porodnicko-gynekologická klinika</t>
  </si>
  <si>
    <t>16 - PLIC: Klinika plicních nemocí a tuber.</t>
  </si>
  <si>
    <t>22 - KNM: Klinika nukleární medicíny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</si>
  <si>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</si>
  <si>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</si>
  <si>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</si>
  <si>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</si>
  <si>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</si>
  <si>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</si>
  <si>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</si>
  <si>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</si>
  <si>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</si>
  <si>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08</t>
  </si>
  <si>
    <t>603</t>
  </si>
  <si>
    <t>82056</t>
  </si>
  <si>
    <t>MIKROSKOPICKÉ STANOVENÍ MIKROBIÁLNÍHO OBRAZU POŠEV</t>
  </si>
  <si>
    <t>89169</t>
  </si>
  <si>
    <t>CYSTOURETROGRAFIE</t>
  </si>
  <si>
    <t>16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</si>
  <si>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</si>
  <si>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</si>
  <si>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</si>
  <si>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</si>
  <si>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</si>
  <si>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</si>
  <si>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</si>
  <si>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</si>
  <si>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</si>
  <si>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</si>
  <si>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</si>
  <si>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</si>
  <si>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</si>
  <si>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</si>
  <si>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</si>
  <si>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</si>
  <si>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22</t>
  </si>
  <si>
    <t>407</t>
  </si>
  <si>
    <t>0093626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</si>
  <si>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</si>
  <si>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</si>
  <si>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</si>
  <si>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</si>
  <si>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</si>
  <si>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</si>
  <si>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</si>
  <si>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</si>
  <si>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</si>
  <si>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</si>
  <si>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</si>
  <si>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</si>
  <si>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</si>
  <si>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</si>
  <si>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</si>
  <si>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</si>
  <si>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</si>
  <si>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</si>
  <si>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</si>
  <si>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</si>
  <si>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</si>
  <si>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</si>
  <si>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</si>
  <si>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</si>
  <si>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</si>
  <si>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</si>
  <si>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</si>
  <si>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</si>
  <si>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</si>
  <si>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</si>
  <si>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</si>
  <si>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</si>
  <si>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</si>
  <si>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</si>
  <si>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</si>
  <si>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</si>
  <si>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</si>
  <si>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</si>
  <si>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47022</t>
  </si>
  <si>
    <t>CÍLENÉ VYŠETŘENÍ LÉKAŘEM SE SPECIALIZOVANOU ZPŮSOB</t>
  </si>
  <si>
    <t>47227</t>
  </si>
  <si>
    <t>STANOVENÍ OBJEMU KRVE A JEJÍCH SLOŽEK POMOCÍ RADIO</t>
  </si>
  <si>
    <t>47137</t>
  </si>
  <si>
    <t>RADIONUKLIDOVÁ ANGIOGRAFIE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</si>
  <si>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</si>
  <si>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</si>
  <si>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</si>
  <si>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</si>
  <si>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</si>
  <si>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</si>
  <si>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</si>
  <si>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</si>
  <si>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94135</t>
  </si>
  <si>
    <t>ZHODNOCENÍ ZÍSKANÝCH ABERACÍ V PERIFERNÍ KRVI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</si>
  <si>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</si>
  <si>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</si>
  <si>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</si>
  <si>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</si>
  <si>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</si>
  <si>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</si>
  <si>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94970</t>
  </si>
  <si>
    <t>(VZP) SPINÁLNÍ SVALOVÁ ATROFIE</t>
  </si>
  <si>
    <t>32</t>
  </si>
  <si>
    <t>94191</t>
  </si>
  <si>
    <t>FOTOGRAFIE GELU</t>
  </si>
  <si>
    <t>94201</t>
  </si>
  <si>
    <t>(VZP) FLUORESCENČNÍ IN SITU HYBRIDIZACE LIDSKÉ DNA</t>
  </si>
  <si>
    <t>94145</t>
  </si>
  <si>
    <t>RUTINNÍ VYŠETŘENÍ KOSTNÍ DŘENĚ PŘÍMÉ A S KULTIVACÍ</t>
  </si>
  <si>
    <t>94193</t>
  </si>
  <si>
    <t>ELEKTROFORÉZA NUKLEOVÝCH KYSELIN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</si>
  <si>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</si>
  <si>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</si>
  <si>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</si>
  <si>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</si>
  <si>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</si>
  <si>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</si>
  <si>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</si>
  <si>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</si>
  <si>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</si>
  <si>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</si>
  <si>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</si>
  <si>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</si>
  <si>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</si>
  <si>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</si>
  <si>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</si>
  <si>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</si>
  <si>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</si>
  <si>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</si>
  <si>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</si>
  <si>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</si>
  <si>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</si>
  <si>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</si>
  <si>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</si>
  <si>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</si>
  <si>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</si>
  <si>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</si>
  <si>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</si>
  <si>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</si>
  <si>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</si>
  <si>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</si>
  <si>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</si>
  <si>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</si>
  <si>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</si>
  <si>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</si>
  <si>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</si>
  <si>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</si>
  <si>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</si>
  <si>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</si>
  <si>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</si>
  <si>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</si>
  <si>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</si>
  <si>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</si>
  <si>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</si>
  <si>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</si>
  <si>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</si>
  <si>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</si>
  <si>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</si>
  <si>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</si>
  <si>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</si>
  <si>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</si>
  <si>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</si>
  <si>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</si>
  <si>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</si>
  <si>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</si>
  <si>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</si>
  <si>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</si>
  <si>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</si>
  <si>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</si>
  <si>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</si>
  <si>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</si>
  <si>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</si>
  <si>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</si>
  <si>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</si>
  <si>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</si>
  <si>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</si>
  <si>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</si>
  <si>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</si>
  <si>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</si>
  <si>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</si>
  <si>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</si>
  <si>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</si>
  <si>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</si>
  <si>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</si>
  <si>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</si>
  <si>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</si>
  <si>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</si>
  <si>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</si>
  <si>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</si>
  <si>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</si>
  <si>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</si>
  <si>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</si>
  <si>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</si>
  <si>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</si>
  <si>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</si>
  <si>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</si>
  <si>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</si>
  <si>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</si>
  <si>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</si>
  <si>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</si>
  <si>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</si>
  <si>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</si>
  <si>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</si>
  <si>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</si>
  <si>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</si>
  <si>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</si>
  <si>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</si>
  <si>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</si>
  <si>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</si>
  <si>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</si>
  <si>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</si>
  <si>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</si>
  <si>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</si>
  <si>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</si>
  <si>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</si>
  <si>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</si>
  <si>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</si>
  <si>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</si>
  <si>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</si>
  <si>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</si>
  <si>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</si>
  <si>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</si>
  <si>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</si>
  <si>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</si>
  <si>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</si>
  <si>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</si>
  <si>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</si>
  <si>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</si>
  <si>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</si>
  <si>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</si>
  <si>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</si>
  <si>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</si>
  <si>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</si>
  <si>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</si>
  <si>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</si>
  <si>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</si>
  <si>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</si>
  <si>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</si>
  <si>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</si>
  <si>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</si>
  <si>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</si>
  <si>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</si>
  <si>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</si>
  <si>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</si>
  <si>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</si>
  <si>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</si>
  <si>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</si>
  <si>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</si>
  <si>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</si>
  <si>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</si>
  <si>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</si>
  <si>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</si>
  <si>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</si>
  <si>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</si>
  <si>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</si>
  <si>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</si>
  <si>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</si>
  <si>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</si>
  <si>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</si>
  <si>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</si>
  <si>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</si>
  <si>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</si>
  <si>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</si>
  <si>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</si>
  <si>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</si>
  <si>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</si>
  <si>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</si>
  <si>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</si>
  <si>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</si>
  <si>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</si>
  <si>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</si>
  <si>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</si>
  <si>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</si>
  <si>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</si>
  <si>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</si>
  <si>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</si>
  <si>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</si>
  <si>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</si>
  <si>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</si>
  <si>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</si>
  <si>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</si>
  <si>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</si>
  <si>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</si>
  <si>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</si>
  <si>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</si>
  <si>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</si>
  <si>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</si>
  <si>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</si>
  <si>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</si>
  <si>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</si>
  <si>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</si>
  <si>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</si>
  <si>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</si>
  <si>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</si>
  <si>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</si>
  <si>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</si>
  <si>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</si>
  <si>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</si>
  <si>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</si>
  <si>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</si>
  <si>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</si>
  <si>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</si>
  <si>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</si>
  <si>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</si>
  <si>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</si>
  <si>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</si>
  <si>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</si>
  <si>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</si>
  <si>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</si>
  <si>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</si>
  <si>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</si>
  <si>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</si>
  <si>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</si>
  <si>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</si>
  <si>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</si>
  <si>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</si>
  <si>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</si>
  <si>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</si>
  <si>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</si>
  <si>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</si>
  <si>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</si>
  <si>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</si>
  <si>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</si>
  <si>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</si>
  <si>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</si>
  <si>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</si>
  <si>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</si>
  <si>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</si>
  <si>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</si>
  <si>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</si>
  <si>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</si>
  <si>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</si>
  <si>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</si>
  <si>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</si>
  <si>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</si>
  <si>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</si>
  <si>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</si>
  <si>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</si>
  <si>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</si>
  <si>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</si>
  <si>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</si>
  <si>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</si>
  <si>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</si>
  <si>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</si>
  <si>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</si>
  <si>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</si>
  <si>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</si>
  <si>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</si>
  <si>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</si>
  <si>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</si>
  <si>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</si>
  <si>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</si>
  <si>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</si>
  <si>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</si>
  <si>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</si>
  <si>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</si>
  <si>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</si>
  <si>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</si>
  <si>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</si>
  <si>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</si>
  <si>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</si>
  <si>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</si>
  <si>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</si>
  <si>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</si>
  <si>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</si>
  <si>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</si>
  <si>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</si>
  <si>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</si>
  <si>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</si>
  <si>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</si>
  <si>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</si>
  <si>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</si>
  <si>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</si>
  <si>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</si>
  <si>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</si>
  <si>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</si>
  <si>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</si>
  <si>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</si>
  <si>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</si>
  <si>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</si>
  <si>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</si>
  <si>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</si>
  <si>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</si>
  <si>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</si>
  <si>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</si>
  <si>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</si>
  <si>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</si>
  <si>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</si>
  <si>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</si>
  <si>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</si>
  <si>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</si>
  <si>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</si>
  <si>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</si>
  <si>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</si>
  <si>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</si>
  <si>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</si>
  <si>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</si>
  <si>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</si>
  <si>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</si>
  <si>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</si>
  <si>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</si>
  <si>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</si>
  <si>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</si>
  <si>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</si>
  <si>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</si>
  <si>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</si>
  <si>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</si>
  <si>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</si>
  <si>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</si>
  <si>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</si>
  <si>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</si>
  <si>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</si>
  <si>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</si>
  <si>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</si>
  <si>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</si>
  <si>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</si>
  <si>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</si>
  <si>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</si>
  <si>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</si>
  <si>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</si>
  <si>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</si>
  <si>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</si>
  <si>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</si>
  <si>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</si>
  <si>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</si>
  <si>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</si>
  <si>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</si>
  <si>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</si>
  <si>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</si>
  <si>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</si>
  <si>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</si>
  <si>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</si>
  <si>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</si>
  <si>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</si>
  <si>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</si>
  <si>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</si>
  <si>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</si>
  <si>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</si>
  <si>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</si>
  <si>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</si>
  <si>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</si>
  <si>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</si>
  <si>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</si>
  <si>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</si>
  <si>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</si>
  <si>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</si>
  <si>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</si>
  <si>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</si>
  <si>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</si>
  <si>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</si>
  <si>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</si>
  <si>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</si>
  <si>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</si>
  <si>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</si>
  <si>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</si>
  <si>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</si>
  <si>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</si>
  <si>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</si>
  <si>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</si>
  <si>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</si>
  <si>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</si>
  <si>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</si>
  <si>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</si>
  <si>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</si>
  <si>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</si>
  <si>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</si>
  <si>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</si>
  <si>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</si>
  <si>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</si>
  <si>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</si>
  <si>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</si>
  <si>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</si>
  <si>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</si>
  <si>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</si>
  <si>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</si>
  <si>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</si>
  <si>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</si>
  <si>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</si>
  <si>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</si>
  <si>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</si>
  <si>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</si>
  <si>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</si>
  <si>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</si>
  <si>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</si>
  <si>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</si>
  <si>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</si>
  <si>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</si>
  <si>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</si>
  <si>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</si>
  <si>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</si>
  <si>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</si>
  <si>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</si>
  <si>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</si>
  <si>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</si>
  <si>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</si>
  <si>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</si>
  <si>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</si>
  <si>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</si>
  <si>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</si>
  <si>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</si>
  <si>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</si>
  <si>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</si>
  <si>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</si>
  <si>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</si>
  <si>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</si>
  <si>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</si>
  <si>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</si>
  <si>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</si>
  <si>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</si>
  <si>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</si>
  <si>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</si>
  <si>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</si>
  <si>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</si>
  <si>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</si>
  <si>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</si>
  <si>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</si>
  <si>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</si>
  <si>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</si>
  <si>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</si>
  <si>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</si>
  <si>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</si>
  <si>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</si>
  <si>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</si>
  <si>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</si>
  <si>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</si>
  <si>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</si>
  <si>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</si>
  <si>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</si>
  <si>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</si>
  <si>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</si>
  <si>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</si>
  <si>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</si>
  <si>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</si>
  <si>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</si>
  <si>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</si>
  <si>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</si>
  <si>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</si>
  <si>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</si>
  <si>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</si>
  <si>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</si>
  <si>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</si>
  <si>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</si>
  <si>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</si>
  <si>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</si>
  <si>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</si>
  <si>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</si>
  <si>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</si>
  <si>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</si>
  <si>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</si>
  <si>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</si>
  <si>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</si>
  <si>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</si>
  <si>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</si>
  <si>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</si>
  <si>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</si>
  <si>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</si>
  <si>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</si>
  <si>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</si>
  <si>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</si>
  <si>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</si>
  <si>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</si>
  <si>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</si>
  <si>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</si>
  <si>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</si>
  <si>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</si>
  <si>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</si>
  <si>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</si>
  <si>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</si>
  <si>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</si>
  <si>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</si>
  <si>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</si>
  <si>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</si>
  <si>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</si>
  <si>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</si>
  <si>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</si>
  <si>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</si>
  <si>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</si>
  <si>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</si>
  <si>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</si>
  <si>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</si>
  <si>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</si>
  <si>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</si>
  <si>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</si>
  <si>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</si>
  <si>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</si>
  <si>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</si>
  <si>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</si>
  <si>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</si>
  <si>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</si>
  <si>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</si>
  <si>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</si>
  <si>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</si>
  <si>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</si>
  <si>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</si>
  <si>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0022075</t>
  </si>
  <si>
    <t>IOMERON 400</t>
  </si>
  <si>
    <t>0042433</t>
  </si>
  <si>
    <t>0042439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</si>
  <si>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</si>
  <si>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</si>
  <si>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</si>
  <si>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</si>
  <si>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</si>
  <si>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</si>
  <si>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</si>
  <si>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</si>
  <si>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</si>
  <si>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</si>
  <si>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</si>
  <si>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</si>
  <si>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</si>
  <si>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</si>
  <si>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GADOVIST</t>
  </si>
  <si>
    <t>0224696</t>
  </si>
  <si>
    <t>0224708</t>
  </si>
  <si>
    <t>0038462</t>
  </si>
  <si>
    <t>0038483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</si>
  <si>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</si>
  <si>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</si>
  <si>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</si>
  <si>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</si>
  <si>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</si>
  <si>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</si>
  <si>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</si>
  <si>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</si>
  <si>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</si>
  <si>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</si>
  <si>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</si>
  <si>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</si>
  <si>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</si>
  <si>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</si>
  <si>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</si>
  <si>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</si>
  <si>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</si>
  <si>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</si>
  <si>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</si>
  <si>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</si>
  <si>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0059987</t>
  </si>
  <si>
    <t>SADA EMBOL - TEKUTÉ EMBOL ČINIDL0 ONYX 18/20/34/-H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</si>
  <si>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</si>
  <si>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</si>
  <si>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</si>
  <si>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</si>
  <si>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</si>
  <si>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</si>
  <si>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</si>
  <si>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</si>
  <si>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</si>
  <si>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</si>
  <si>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</si>
  <si>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</si>
  <si>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0048669</t>
  </si>
  <si>
    <t>DRÁT VODÍCÍ NITINOL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</si>
  <si>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</si>
  <si>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</si>
  <si>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</si>
  <si>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</si>
  <si>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</si>
  <si>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</si>
  <si>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</si>
  <si>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</si>
  <si>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</si>
  <si>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</si>
  <si>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</si>
  <si>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</si>
  <si>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</si>
  <si>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</si>
  <si>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</si>
  <si>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</si>
  <si>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</si>
  <si>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</si>
  <si>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</si>
  <si>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</si>
  <si>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</si>
  <si>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</si>
  <si>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</si>
  <si>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</si>
  <si>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</si>
  <si>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</si>
  <si>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</si>
  <si>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</si>
  <si>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</si>
  <si>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</si>
  <si>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</si>
  <si>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</si>
  <si>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</si>
  <si>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</si>
  <si>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</si>
  <si>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</si>
  <si>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</si>
  <si>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</si>
  <si>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</si>
  <si>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</si>
  <si>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</si>
  <si>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</si>
  <si>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</si>
  <si>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</si>
  <si>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</si>
  <si>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</si>
  <si>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</si>
  <si>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</si>
  <si>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</si>
  <si>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</si>
  <si>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</si>
  <si>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</si>
  <si>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</si>
  <si>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</si>
  <si>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</si>
  <si>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</si>
  <si>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</si>
  <si>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</si>
  <si>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</si>
  <si>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</si>
  <si>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</si>
  <si>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</si>
  <si>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</si>
  <si>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</si>
  <si>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</si>
  <si>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</si>
  <si>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</si>
  <si>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</si>
  <si>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</si>
  <si>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</si>
  <si>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</si>
  <si>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</si>
  <si>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</si>
  <si>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</si>
  <si>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</si>
  <si>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</si>
  <si>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</si>
  <si>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</si>
  <si>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</si>
  <si>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</si>
  <si>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</si>
  <si>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</si>
  <si>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</si>
  <si>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</si>
  <si>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</si>
  <si>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</si>
  <si>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</si>
  <si>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</si>
  <si>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</si>
  <si>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</si>
  <si>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</si>
  <si>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</si>
  <si>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</si>
  <si>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</si>
  <si>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</si>
  <si>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</si>
  <si>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</si>
  <si>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</si>
  <si>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</si>
  <si>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</si>
  <si>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</si>
  <si>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</si>
  <si>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</si>
  <si>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</si>
  <si>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</si>
  <si>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</si>
  <si>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</si>
  <si>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</si>
  <si>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</si>
  <si>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</si>
  <si>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</si>
  <si>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</si>
  <si>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</si>
  <si>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</si>
  <si>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</si>
  <si>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</si>
  <si>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</si>
  <si>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</si>
  <si>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</si>
  <si>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</si>
  <si>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</si>
  <si>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</si>
  <si>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</si>
  <si>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</si>
  <si>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</si>
  <si>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</si>
  <si>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</si>
  <si>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</si>
  <si>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</si>
  <si>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</si>
  <si>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</si>
  <si>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</si>
  <si>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</si>
  <si>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</si>
  <si>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</si>
  <si>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</si>
  <si>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</si>
  <si>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</si>
  <si>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</si>
  <si>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</si>
  <si>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</si>
  <si>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</si>
  <si>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</si>
  <si>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</si>
  <si>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</si>
  <si>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</si>
  <si>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</si>
  <si>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</si>
  <si>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</si>
  <si>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</si>
  <si>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</si>
  <si>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</si>
  <si>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</si>
  <si>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</si>
  <si>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</si>
  <si>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</si>
  <si>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</si>
  <si>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</si>
  <si>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</si>
  <si>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</si>
  <si>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</si>
  <si>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</si>
  <si>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</si>
  <si>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</si>
  <si>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</si>
  <si>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</si>
  <si>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</si>
  <si>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</si>
  <si>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</si>
  <si>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</si>
  <si>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</si>
  <si>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</si>
  <si>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</si>
  <si>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</si>
  <si>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</si>
  <si>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</si>
  <si>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</si>
  <si>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</si>
  <si>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</si>
  <si>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</si>
  <si>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</si>
  <si>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</si>
  <si>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</si>
  <si>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</si>
  <si>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</si>
  <si>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</si>
  <si>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</si>
  <si>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</si>
  <si>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</si>
  <si>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</si>
  <si>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</si>
  <si>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</si>
  <si>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</si>
  <si>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</si>
  <si>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</si>
  <si>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</si>
  <si>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</si>
  <si>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</si>
  <si>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</si>
  <si>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</si>
  <si>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</si>
  <si>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</si>
  <si>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</si>
  <si>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</si>
  <si>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</si>
  <si>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</si>
  <si>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</si>
  <si>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</si>
  <si>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</si>
  <si>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</si>
  <si>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</si>
  <si>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</si>
  <si>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</si>
  <si>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</si>
  <si>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</si>
  <si>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</si>
  <si>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</si>
  <si>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</si>
  <si>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</si>
  <si>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</si>
  <si>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</si>
  <si>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</si>
  <si>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</si>
  <si>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</si>
  <si>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</si>
  <si>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</si>
  <si>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</si>
  <si>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</si>
  <si>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</si>
  <si>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</si>
  <si>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</si>
  <si>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</si>
  <si>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</si>
  <si>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</si>
  <si>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</si>
  <si>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</si>
  <si>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</si>
  <si>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</si>
  <si>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</si>
  <si>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</si>
  <si>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</si>
  <si>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</si>
  <si>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</si>
  <si>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</si>
  <si>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</si>
  <si>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</si>
  <si>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</si>
  <si>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</si>
  <si>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</si>
  <si>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</si>
  <si>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</si>
  <si>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</si>
  <si>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</si>
  <si>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</si>
  <si>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</si>
  <si>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</si>
  <si>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</si>
  <si>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</si>
  <si>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</si>
  <si>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</si>
  <si>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</si>
  <si>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</si>
  <si>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</si>
  <si>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</si>
  <si>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</si>
  <si>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</si>
  <si>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</si>
  <si>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</si>
  <si>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</si>
  <si>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</si>
  <si>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</si>
  <si>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</si>
  <si>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</si>
  <si>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</si>
  <si>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</si>
  <si>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</si>
  <si>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</si>
  <si>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</si>
  <si>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</si>
  <si>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</si>
  <si>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</si>
  <si>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</si>
  <si>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</si>
  <si>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</si>
  <si>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</si>
  <si>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</si>
  <si>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</si>
  <si>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</si>
  <si>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</si>
  <si>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</si>
  <si>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</si>
  <si>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</si>
  <si>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</si>
  <si>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</si>
  <si>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</si>
  <si>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</si>
  <si>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</si>
  <si>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</si>
  <si>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</si>
  <si>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</si>
  <si>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</si>
  <si>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</si>
  <si>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</si>
  <si>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</si>
  <si>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</si>
  <si>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</si>
  <si>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</si>
  <si>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</si>
  <si>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</si>
  <si>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</si>
  <si>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</si>
  <si>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</si>
  <si>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</si>
  <si>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</si>
  <si>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</si>
  <si>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</si>
  <si>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</si>
  <si>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</si>
  <si>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</si>
  <si>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</si>
  <si>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</si>
  <si>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</si>
  <si>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</si>
  <si>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</si>
  <si>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</si>
  <si>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</si>
  <si>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</si>
  <si>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</si>
  <si>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</si>
  <si>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</si>
  <si>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</si>
  <si>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</si>
  <si>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</si>
  <si>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</si>
  <si>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</si>
  <si>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</si>
  <si>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</si>
  <si>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</si>
  <si>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</si>
  <si>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</si>
  <si>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</si>
  <si>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</si>
  <si>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</si>
  <si>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</si>
  <si>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</si>
  <si>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</si>
  <si>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</si>
  <si>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</si>
  <si>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</si>
  <si>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</si>
  <si>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</si>
  <si>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</si>
  <si>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</si>
  <si>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</si>
  <si>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</si>
  <si>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</si>
  <si>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</si>
  <si>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</si>
  <si>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</si>
  <si>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</si>
  <si>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</si>
  <si>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</si>
  <si>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</si>
  <si>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</si>
  <si>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</si>
  <si>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</si>
  <si>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</si>
  <si>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</si>
  <si>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</si>
  <si>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</si>
  <si>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</si>
  <si>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</si>
  <si>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</si>
  <si>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</si>
  <si>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</si>
  <si>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</si>
  <si>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</si>
  <si>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</si>
  <si>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</si>
  <si>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</si>
  <si>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</si>
  <si>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</si>
  <si>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</si>
  <si>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</si>
  <si>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</si>
  <si>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</si>
  <si>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</si>
  <si>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</si>
  <si>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44</t>
  </si>
  <si>
    <t>94211</t>
  </si>
  <si>
    <t>DLOUHODOBÁ KULTIVACE BUNĚK RŮZNÝCH TKÁNÍ Z PRENATÁ</t>
  </si>
  <si>
    <t>99795</t>
  </si>
  <si>
    <t>(VZP) MUTACE BRAF</t>
  </si>
  <si>
    <t>99794</t>
  </si>
  <si>
    <t>(VZP) MUTACE EGFR</t>
  </si>
  <si>
    <t>94337</t>
  </si>
  <si>
    <t>ANALÝZA LIDSKÉHO SOMATICKÉHO GENOMU METODOU KVANTI</t>
  </si>
  <si>
    <t>94351</t>
  </si>
  <si>
    <t>STANOVENÍ ZNÁMÉ GENOVÉ VARIANTY LIDSKÉHO GERMINÁLN</t>
  </si>
  <si>
    <t>94231</t>
  </si>
  <si>
    <t>ANALÝZA VARIANT LIDSKÉHO GERMINÁLNÍHO GENOMU NA BI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</si>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</sst>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0.4517561656160915</c:v>
                </c:pt>
                <c:pt idx="1">
                  <c:v>0.63911963142634531</c:v>
                </c:pt>
                <c:pt idx="2">
                  <c:v>0.69224581023368836</c:v>
                </c:pt>
                <c:pt idx="3">
                  <c:v>0.67518605486262917</c:v>
                </c:pt>
                <c:pt idx="4">
                  <c:v>0.65600129430756704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73888"/>
        <c:axId val="-1236733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0.59771176327517506</c:v>
                </c:pt>
                <c:pt idx="1">
                  <c:v>0.59771176327517506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2800"/>
        <c:axId val="-123672256"/>
      </c:scatterChart>
      <c:catAx>
        <c:axId val="-12367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3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73888"/>
        <c:crosses val="autoZero"/>
        <c:crossBetween val="between"/>
      </c:valAx>
      <c:valAx>
        <c:axId val="-123672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2256"/>
        <c:crosses val="max"/>
        <c:crossBetween val="midCat"/>
      </c:valAx>
      <c:valAx>
        <c:axId val="-123672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72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0.94052251250694829</c:v>
                </c:pt>
                <c:pt idx="1">
                  <c:v>0.95401441710166546</c:v>
                </c:pt>
                <c:pt idx="2">
                  <c:v>0.96354992076069734</c:v>
                </c:pt>
                <c:pt idx="3">
                  <c:v>0.95677483279663111</c:v>
                </c:pt>
                <c:pt idx="4">
                  <c:v>0.93860684769775682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71712"/>
        <c:axId val="-1236706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4784"/>
        <c:axId val="-1904604240"/>
      </c:scatterChart>
      <c:catAx>
        <c:axId val="-12367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0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23671712"/>
        <c:crosses val="autoZero"/>
        <c:crossBetween val="between"/>
      </c:valAx>
      <c:valAx>
        <c:axId val="-1904604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4240"/>
        <c:crosses val="max"/>
        <c:crossBetween val="midCat"/>
      </c:valAx>
      <c:valAx>
        <c:axId val="-1904604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9046047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9" totalsRowShown="0">
  <autoFilter ref="C3:S9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2612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5683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5684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5778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6693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6733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6749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7172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7173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8545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9282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10337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89505.411298673644</v>
      </c>
      <c r="D4" s="280">
        <f ca="1">IF(ISERROR(VLOOKUP("Náklady celkem",INDIRECT("HI!$A:$G"),5,0)),0,VLOOKUP("Náklady celkem",INDIRECT("HI!$A:$G"),5,0))</f>
        <v>85409.498389999993</v>
      </c>
      <c r="E4" s="281">
        <f ca="1">IF(C4=0,0,D4/C4)</f>
        <v>0.95423837677248524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15877.129723800655</v>
      </c>
      <c r="D7" s="288">
        <f>IF(ISERROR(HI!E5),"",HI!E5)</f>
        <v>14233.362159999999</v>
      </c>
      <c r="E7" s="285">
        <f t="shared" ref="E7:E15" si="0">IF(C7=0,0,D7/C7)</f>
        <v>0.8964694757556485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0.6234459932187465</v>
      </c>
      <c r="E8" s="285">
        <f t="shared" si="0"/>
        <v>0.6927177702430517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7.5850622406639007E-2</v>
      </c>
      <c r="E9" s="285">
        <f>IF(C9=0,0,D9/C9)</f>
        <v>0.25283540802213006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0.70088709455160991</v>
      </c>
      <c r="E11" s="285">
        <f t="shared" si="0"/>
        <v>1.1681451575860167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0.67528883455272815</v>
      </c>
      <c r="E12" s="285">
        <f t="shared" si="0"/>
        <v>0.84411104319091013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2837.5709444084168</v>
      </c>
      <c r="D15" s="288">
        <f>IF(ISERROR(HI!E6),"",HI!E6)</f>
        <v>2486.0347999999994</v>
      </c>
      <c r="E15" s="285">
        <f t="shared" si="0"/>
        <v>0.87611370735905725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60353.256026489267</v>
      </c>
      <c r="D16" s="284">
        <f ca="1">IF(ISERROR(VLOOKUP("Osobní náklady (Kč) *",INDIRECT("HI!$A:$G"),5,0)),0,VLOOKUP("Osobní náklady (Kč) *",INDIRECT("HI!$A:$G"),5,0))</f>
        <v>57685.976230000007</v>
      </c>
      <c r="E16" s="285">
        <f ca="1">IF(C16=0,0,D16/C16)</f>
        <v>0.95580553607052154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53498.437210000004</v>
      </c>
      <c r="D18" s="303">
        <f ca="1">IF(ISERROR(VLOOKUP("Výnosy celkem",INDIRECT("HI!$A:$G"),5,0)),0,VLOOKUP("Výnosy celkem",INDIRECT("HI!$A:$G"),5,0))</f>
        <v>56028.741830000006</v>
      </c>
      <c r="E18" s="304">
        <f t="shared" ref="E18:E31" ca="1" si="1">IF(C18=0,0,D18/C18)</f>
        <v>1.0472967950459502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7849.5672100000029</v>
      </c>
      <c r="D19" s="284">
        <f ca="1">IF(ISERROR(VLOOKUP("Ambulance *",INDIRECT("HI!$A:$G"),5,0)),0,VLOOKUP("Ambulance *",INDIRECT("HI!$A:$G"),5,0))</f>
        <v>8048.4518300000027</v>
      </c>
      <c r="E19" s="285">
        <f t="shared" ca="1" si="1"/>
        <v>1.025337017274867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1.025337017274867</v>
      </c>
      <c r="E20" s="285">
        <f t="shared" si="1"/>
        <v>1.025337017274867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1.025337017274867</v>
      </c>
      <c r="E21" s="285">
        <f t="shared" si="1"/>
        <v>1.025337017274867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1.0133663300935272</v>
      </c>
      <c r="E23" s="285">
        <f t="shared" si="1"/>
        <v>1.1921956824629731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45648.87</v>
      </c>
      <c r="D24" s="284">
        <f ca="1">IF(ISERROR(VLOOKUP("Hospitalizace *",INDIRECT("HI!$A:$G"),5,0)),0,VLOOKUP("Hospitalizace *",INDIRECT("HI!$A:$G"),5,0))</f>
        <v>47980.29</v>
      </c>
      <c r="E24" s="285">
        <f ca="1">IF(C24=0,0,D24/C24)</f>
        <v>1.0510728962184606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1.0510728962184606</v>
      </c>
      <c r="E25" s="285">
        <f t="shared" si="1"/>
        <v>1.0510728962184606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1.050971459020215</v>
      </c>
      <c r="E26" s="285">
        <f t="shared" si="1"/>
        <v>1.050971459020215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1.0585827703535677</v>
      </c>
      <c r="E28" s="285">
        <f t="shared" ref="E28" si="2">IF(C28=0,0,D28/C28)</f>
        <v>1.0585827703535677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1.035143769968051</v>
      </c>
      <c r="E29" s="285">
        <f t="shared" si="1"/>
        <v>1.089625021019001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0.93860684769775682</v>
      </c>
      <c r="E30" s="285">
        <f t="shared" si="1"/>
        <v>0.93860684769775682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0.96415338930356509</v>
      </c>
      <c r="E31" s="285">
        <f t="shared" si="1"/>
        <v>1.0148983045300686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13153.522700000003</v>
      </c>
      <c r="C5" s="33">
        <v>14484.867129999999</v>
      </c>
      <c r="D5" s="12"/>
      <c r="E5" s="226">
        <v>14233.362159999999</v>
      </c>
      <c r="F5" s="32">
        <v>15877.129723800655</v>
      </c>
      <c r="G5" s="225">
        <f>E5-F5</f>
        <v>-1643.7675638006567</v>
      </c>
      <c r="H5" s="231">
        <f>IF(F5&lt;0.00000001,"",E5/F5)</f>
        <v>0.8964694757556485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2510.1521999999995</v>
      </c>
      <c r="C6" s="35">
        <v>2427.8629200000005</v>
      </c>
      <c r="D6" s="12"/>
      <c r="E6" s="227">
        <v>2486.0347999999994</v>
      </c>
      <c r="F6" s="34">
        <v>2837.5709444084168</v>
      </c>
      <c r="G6" s="228">
        <f>E6-F6</f>
        <v>-351.53614440841739</v>
      </c>
      <c r="H6" s="232">
        <f>IF(F6&lt;0.00000001,"",E6/F6)</f>
        <v>0.87611370735905725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45536.412669999991</v>
      </c>
      <c r="C7" s="35">
        <v>52176.03433000001</v>
      </c>
      <c r="D7" s="12"/>
      <c r="E7" s="227">
        <v>57685.976230000007</v>
      </c>
      <c r="F7" s="34">
        <v>60353.256026489267</v>
      </c>
      <c r="G7" s="228">
        <f>E7-F7</f>
        <v>-2667.2797964892598</v>
      </c>
      <c r="H7" s="232">
        <f>IF(F7&lt;0.00000001,"",E7/F7)</f>
        <v>0.95580553607052154</v>
      </c>
    </row>
    <row r="8" spans="1:10" ht="14.4" customHeight="1" thickBot="1" x14ac:dyDescent="0.35">
      <c r="A8" s="1" t="s">
        <v>96</v>
      </c>
      <c r="B8" s="15">
        <v>10772.15400000002</v>
      </c>
      <c r="C8" s="37">
        <v>9911.6243299999915</v>
      </c>
      <c r="D8" s="12"/>
      <c r="E8" s="229">
        <v>11004.125199999988</v>
      </c>
      <c r="F8" s="36">
        <v>10437.454603975304</v>
      </c>
      <c r="G8" s="230">
        <f>E8-F8</f>
        <v>566.67059602468362</v>
      </c>
      <c r="H8" s="233">
        <f>IF(F8&lt;0.00000001,"",E8/F8)</f>
        <v>1.0542920297645038</v>
      </c>
    </row>
    <row r="9" spans="1:10" ht="14.4" customHeight="1" thickBot="1" x14ac:dyDescent="0.35">
      <c r="A9" s="2" t="s">
        <v>97</v>
      </c>
      <c r="B9" s="3">
        <v>71972.241570000013</v>
      </c>
      <c r="C9" s="39">
        <v>79000.388709999999</v>
      </c>
      <c r="D9" s="12"/>
      <c r="E9" s="3">
        <v>85409.498389999993</v>
      </c>
      <c r="F9" s="38">
        <v>89505.411298673644</v>
      </c>
      <c r="G9" s="38">
        <f>E9-F9</f>
        <v>-4095.9129086736502</v>
      </c>
      <c r="H9" s="234">
        <f>IF(F9&lt;0.00000001,"",E9/F9)</f>
        <v>0.95423837677248524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6988.4952200000007</v>
      </c>
      <c r="C11" s="33">
        <f>IF(ISERROR(VLOOKUP("Celkem:",'ZV Vykáz.-A'!A:H,5,0)),0,VLOOKUP("Celkem:",'ZV Vykáz.-A'!A:H,5,0)/1000)</f>
        <v>7849.5672100000029</v>
      </c>
      <c r="D11" s="12"/>
      <c r="E11" s="226">
        <f>IF(ISERROR(VLOOKUP("Celkem:",'ZV Vykáz.-A'!A:H,8,0)),0,VLOOKUP("Celkem:",'ZV Vykáz.-A'!A:H,8,0)/1000)</f>
        <v>8048.4518300000027</v>
      </c>
      <c r="F11" s="32">
        <f>C11</f>
        <v>7849.5672100000029</v>
      </c>
      <c r="G11" s="225">
        <f>E11-F11</f>
        <v>198.88461999999981</v>
      </c>
      <c r="H11" s="231">
        <f>IF(F11&lt;0.00000001,"",E11/F11)</f>
        <v>1.025337017274867</v>
      </c>
      <c r="I11" s="225">
        <f>E11-B11</f>
        <v>1059.956610000002</v>
      </c>
      <c r="J11" s="231">
        <f>IF(B11&lt;0.00000001,"",E11/B11)</f>
        <v>1.1516716512828926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45200.52</v>
      </c>
      <c r="C12" s="37">
        <f>IF(ISERROR(VLOOKUP("Celkem",CaseMix!A:D,3,0)),0,VLOOKUP("Celkem",CaseMix!A:D,3,0)*30)</f>
        <v>45648.87</v>
      </c>
      <c r="D12" s="12"/>
      <c r="E12" s="229">
        <f>IF(ISERROR(VLOOKUP("Celkem",CaseMix!A:D,4,0)),0,VLOOKUP("Celkem",CaseMix!A:D,4,0)*30)</f>
        <v>47980.29</v>
      </c>
      <c r="F12" s="36">
        <f>C12</f>
        <v>45648.87</v>
      </c>
      <c r="G12" s="230">
        <f>E12-F12</f>
        <v>2331.4199999999983</v>
      </c>
      <c r="H12" s="233">
        <f>IF(F12&lt;0.00000001,"",E12/F12)</f>
        <v>1.0510728962184606</v>
      </c>
      <c r="I12" s="230">
        <f>E12-B12</f>
        <v>2779.7700000000041</v>
      </c>
      <c r="J12" s="233">
        <f>IF(B12&lt;0.00000001,"",E12/B12)</f>
        <v>1.0614986287768371</v>
      </c>
    </row>
    <row r="13" spans="1:10" ht="14.4" customHeight="1" thickBot="1" x14ac:dyDescent="0.35">
      <c r="A13" s="4" t="s">
        <v>100</v>
      </c>
      <c r="B13" s="9">
        <f>SUM(B11:B12)</f>
        <v>52189.015220000001</v>
      </c>
      <c r="C13" s="41">
        <f>SUM(C11:C12)</f>
        <v>53498.437210000004</v>
      </c>
      <c r="D13" s="12"/>
      <c r="E13" s="9">
        <f>SUM(E11:E12)</f>
        <v>56028.741830000006</v>
      </c>
      <c r="F13" s="40">
        <f>SUM(F11:F12)</f>
        <v>53498.437210000004</v>
      </c>
      <c r="G13" s="40">
        <f>E13-F13</f>
        <v>2530.3046200000026</v>
      </c>
      <c r="H13" s="235">
        <f>IF(F13&lt;0.00000001,"",E13/F13)</f>
        <v>1.0472967950459502</v>
      </c>
      <c r="I13" s="40">
        <f>SUM(I11:I12)</f>
        <v>3839.7266100000061</v>
      </c>
      <c r="J13" s="235">
        <f>IF(B13&lt;0.00000001,"",E13/B13)</f>
        <v>1.0735734635691792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0.72512699454054241</v>
      </c>
      <c r="C15" s="43">
        <f>IF(C9=0,"",C13/C9)</f>
        <v>0.67719207567934514</v>
      </c>
      <c r="D15" s="12"/>
      <c r="E15" s="10">
        <f>IF(E9=0,"",E13/E9)</f>
        <v>0.65600129828838827</v>
      </c>
      <c r="F15" s="42">
        <f>IF(F9=0,"",F13/F9)</f>
        <v>0.59771176327517506</v>
      </c>
      <c r="G15" s="42">
        <f>IF(ISERROR(F15-E15),"",E15-F15)</f>
        <v>5.8289535013213212E-2</v>
      </c>
      <c r="H15" s="236">
        <f>IF(ISERROR(F15-E15),"",IF(F15&lt;0.00000001,"",E15/F15))</f>
        <v>1.0975211441277555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0.4517561656160915</v>
      </c>
      <c r="C4" s="323">
        <f t="shared" ref="C4:M4" si="0">(C10+C8)/C6</f>
        <v>0.63911963142634531</v>
      </c>
      <c r="D4" s="323">
        <f t="shared" si="0"/>
        <v>0.69224581023368836</v>
      </c>
      <c r="E4" s="323">
        <f t="shared" si="0"/>
        <v>0.67518605486262917</v>
      </c>
      <c r="F4" s="323">
        <f t="shared" si="0"/>
        <v>0.65600129430756704</v>
      </c>
      <c r="G4" s="323">
        <f t="shared" si="0"/>
        <v>9.4233681753390849E-2</v>
      </c>
      <c r="H4" s="323">
        <f t="shared" si="0"/>
        <v>9.4233681753390849E-2</v>
      </c>
      <c r="I4" s="323">
        <f t="shared" si="0"/>
        <v>9.4233681753390849E-2</v>
      </c>
      <c r="J4" s="323">
        <f t="shared" si="0"/>
        <v>9.4233681753390849E-2</v>
      </c>
      <c r="K4" s="323">
        <f t="shared" si="0"/>
        <v>9.4233681753390849E-2</v>
      </c>
      <c r="L4" s="323">
        <f t="shared" si="0"/>
        <v>9.4233681753390849E-2</v>
      </c>
      <c r="M4" s="323">
        <f t="shared" si="0"/>
        <v>9.4233681753390849E-2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17697.31295</v>
      </c>
      <c r="C5" s="323">
        <f>IF(ISERROR(VLOOKUP($A5,'Man Tab'!$A:$Q,COLUMN()+2,0)),0,VLOOKUP($A5,'Man Tab'!$A:$Q,COLUMN()+2,0))</f>
        <v>17329.00821</v>
      </c>
      <c r="D5" s="323">
        <f>IF(ISERROR(VLOOKUP($A5,'Man Tab'!$A:$Q,COLUMN()+2,0)),0,VLOOKUP($A5,'Man Tab'!$A:$Q,COLUMN()+2,0))</f>
        <v>16838.903849999999</v>
      </c>
      <c r="E5" s="323">
        <f>IF(ISERROR(VLOOKUP($A5,'Man Tab'!$A:$Q,COLUMN()+2,0)),0,VLOOKUP($A5,'Man Tab'!$A:$Q,COLUMN()+2,0))</f>
        <v>16379.7408599999</v>
      </c>
      <c r="F5" s="323">
        <f>IF(ISERROR(VLOOKUP($A5,'Man Tab'!$A:$Q,COLUMN()+2,0)),0,VLOOKUP($A5,'Man Tab'!$A:$Q,COLUMN()+2,0))</f>
        <v>17164.532520000001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17697.31295</v>
      </c>
      <c r="C6" s="325">
        <f t="shared" ref="C6:M6" si="1">C5+B6</f>
        <v>35026.32116</v>
      </c>
      <c r="D6" s="325">
        <f t="shared" si="1"/>
        <v>51865.225009999995</v>
      </c>
      <c r="E6" s="325">
        <f t="shared" si="1"/>
        <v>68244.965869999898</v>
      </c>
      <c r="F6" s="325">
        <f t="shared" si="1"/>
        <v>85409.498389999906</v>
      </c>
      <c r="G6" s="325">
        <f t="shared" si="1"/>
        <v>85409.498389999906</v>
      </c>
      <c r="H6" s="325">
        <f t="shared" si="1"/>
        <v>85409.498389999906</v>
      </c>
      <c r="I6" s="325">
        <f t="shared" si="1"/>
        <v>85409.498389999906</v>
      </c>
      <c r="J6" s="325">
        <f t="shared" si="1"/>
        <v>85409.498389999906</v>
      </c>
      <c r="K6" s="325">
        <f t="shared" si="1"/>
        <v>85409.498389999906</v>
      </c>
      <c r="L6" s="325">
        <f t="shared" si="1"/>
        <v>85409.498389999906</v>
      </c>
      <c r="M6" s="325">
        <f t="shared" si="1"/>
        <v>85409.498389999906</v>
      </c>
    </row>
    <row r="7" spans="1:13" ht="14.4" customHeight="1" x14ac:dyDescent="0.3">
      <c r="A7" s="324" t="s">
        <v>125</v>
      </c>
      <c r="B7" s="324">
        <v>206.82400000000001</v>
      </c>
      <c r="C7" s="324">
        <v>631.899</v>
      </c>
      <c r="D7" s="324">
        <v>1034.3810000000001</v>
      </c>
      <c r="E7" s="324">
        <v>1318.8340000000001</v>
      </c>
      <c r="F7" s="324">
        <v>1599.3430000000001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6204.72</v>
      </c>
      <c r="C8" s="325">
        <f t="shared" ref="C8:M8" si="2">C7*30</f>
        <v>18956.97</v>
      </c>
      <c r="D8" s="325">
        <f t="shared" si="2"/>
        <v>31031.430000000004</v>
      </c>
      <c r="E8" s="325">
        <f t="shared" si="2"/>
        <v>39565.020000000004</v>
      </c>
      <c r="F8" s="325">
        <f t="shared" si="2"/>
        <v>47980.29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1790150.2400000002</v>
      </c>
      <c r="C9" s="324">
        <v>1638889.2300000002</v>
      </c>
      <c r="D9" s="324">
        <v>1443015.2399999998</v>
      </c>
      <c r="E9" s="324">
        <v>1640974.5599999998</v>
      </c>
      <c r="F9" s="324">
        <v>1535422.22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1790.1502400000002</v>
      </c>
      <c r="C10" s="325">
        <f t="shared" ref="C10:M10" si="3">C9/1000+B10</f>
        <v>3429.0394700000006</v>
      </c>
      <c r="D10" s="325">
        <f t="shared" si="3"/>
        <v>4872.0547100000003</v>
      </c>
      <c r="E10" s="325">
        <f t="shared" si="3"/>
        <v>6513.02927</v>
      </c>
      <c r="F10" s="325">
        <f t="shared" si="3"/>
        <v>8048.4514899999995</v>
      </c>
      <c r="G10" s="325">
        <f t="shared" si="3"/>
        <v>8048.4514899999995</v>
      </c>
      <c r="H10" s="325">
        <f t="shared" si="3"/>
        <v>8048.4514899999995</v>
      </c>
      <c r="I10" s="325">
        <f t="shared" si="3"/>
        <v>8048.4514899999995</v>
      </c>
      <c r="J10" s="325">
        <f t="shared" si="3"/>
        <v>8048.4514899999995</v>
      </c>
      <c r="K10" s="325">
        <f t="shared" si="3"/>
        <v>8048.4514899999995</v>
      </c>
      <c r="L10" s="325">
        <f t="shared" si="3"/>
        <v>8048.4514899999995</v>
      </c>
      <c r="M10" s="325">
        <f t="shared" si="3"/>
        <v>8048.4514899999995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0.59771176327517506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0.59771176327517506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38105.112334564401</v>
      </c>
      <c r="C7" s="56">
        <v>3175.4260278803699</v>
      </c>
      <c r="D7" s="56">
        <v>3562.2393200000101</v>
      </c>
      <c r="E7" s="56">
        <v>3386.49136000001</v>
      </c>
      <c r="F7" s="56">
        <v>2496.3913499999899</v>
      </c>
      <c r="G7" s="56">
        <v>1846.7978599999899</v>
      </c>
      <c r="H7" s="56">
        <v>2941.44227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14233.362160000001</v>
      </c>
      <c r="Q7" s="185">
        <v>0.89646945228899999</v>
      </c>
    </row>
    <row r="8" spans="1:17" ht="14.4" customHeight="1" x14ac:dyDescent="0.3">
      <c r="A8" s="19" t="s">
        <v>36</v>
      </c>
      <c r="B8" s="55">
        <v>2652.0997290291798</v>
      </c>
      <c r="C8" s="56">
        <v>221.00831075243201</v>
      </c>
      <c r="D8" s="56">
        <v>115.27</v>
      </c>
      <c r="E8" s="56">
        <v>186.18</v>
      </c>
      <c r="F8" s="56">
        <v>117.5</v>
      </c>
      <c r="G8" s="56">
        <v>118.179999999999</v>
      </c>
      <c r="H8" s="56">
        <v>147.62200000000001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684.75199999999995</v>
      </c>
      <c r="Q8" s="185">
        <v>0.61966176535899997</v>
      </c>
    </row>
    <row r="9" spans="1:17" ht="14.4" customHeight="1" x14ac:dyDescent="0.3">
      <c r="A9" s="19" t="s">
        <v>37</v>
      </c>
      <c r="B9" s="55">
        <v>6810.1705246063302</v>
      </c>
      <c r="C9" s="56">
        <v>567.51421038386104</v>
      </c>
      <c r="D9" s="56">
        <v>531.20858000000101</v>
      </c>
      <c r="E9" s="56">
        <v>695.13756000000103</v>
      </c>
      <c r="F9" s="56">
        <v>522.51899999999898</v>
      </c>
      <c r="G9" s="56">
        <v>326.83042999999901</v>
      </c>
      <c r="H9" s="56">
        <v>410.33922999999999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2486.0347999999999</v>
      </c>
      <c r="Q9" s="185">
        <v>0.87611367416399999</v>
      </c>
    </row>
    <row r="10" spans="1:17" ht="14.4" customHeight="1" x14ac:dyDescent="0.3">
      <c r="A10" s="19" t="s">
        <v>38</v>
      </c>
      <c r="B10" s="55">
        <v>1988.2484093556</v>
      </c>
      <c r="C10" s="56">
        <v>165.68736744629999</v>
      </c>
      <c r="D10" s="56">
        <v>188.97060999999999</v>
      </c>
      <c r="E10" s="56">
        <v>180.13421</v>
      </c>
      <c r="F10" s="56">
        <v>177.52732</v>
      </c>
      <c r="G10" s="56">
        <v>175.91756999999899</v>
      </c>
      <c r="H10" s="56">
        <v>183.70647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906.25617999999997</v>
      </c>
      <c r="Q10" s="185">
        <v>1.0939351550659999</v>
      </c>
    </row>
    <row r="11" spans="1:17" ht="14.4" customHeight="1" x14ac:dyDescent="0.3">
      <c r="A11" s="19" t="s">
        <v>39</v>
      </c>
      <c r="B11" s="55">
        <v>1389.6924416224499</v>
      </c>
      <c r="C11" s="56">
        <v>115.80770346853799</v>
      </c>
      <c r="D11" s="56">
        <v>153.42921999999999</v>
      </c>
      <c r="E11" s="56">
        <v>132.55179000000001</v>
      </c>
      <c r="F11" s="56">
        <v>118.93096</v>
      </c>
      <c r="G11" s="56">
        <v>151.955299999999</v>
      </c>
      <c r="H11" s="56">
        <v>152.99583999999999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709.86311000000001</v>
      </c>
      <c r="Q11" s="185">
        <v>1.225934180091</v>
      </c>
    </row>
    <row r="12" spans="1:17" ht="14.4" customHeight="1" x14ac:dyDescent="0.3">
      <c r="A12" s="19" t="s">
        <v>40</v>
      </c>
      <c r="B12" s="55">
        <v>219.94957599172599</v>
      </c>
      <c r="C12" s="56">
        <v>18.329131332643001</v>
      </c>
      <c r="D12" s="56">
        <v>1.3120000000000001</v>
      </c>
      <c r="E12" s="56">
        <v>30.057310000000001</v>
      </c>
      <c r="F12" s="56">
        <v>18.102640000000001</v>
      </c>
      <c r="G12" s="56">
        <v>1.7516999999989999</v>
      </c>
      <c r="H12" s="56">
        <v>11.37879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62.602440000000001</v>
      </c>
      <c r="Q12" s="185">
        <v>0.68309227386500004</v>
      </c>
    </row>
    <row r="13" spans="1:17" ht="14.4" customHeight="1" x14ac:dyDescent="0.3">
      <c r="A13" s="19" t="s">
        <v>41</v>
      </c>
      <c r="B13" s="55">
        <v>315</v>
      </c>
      <c r="C13" s="56">
        <v>26.25</v>
      </c>
      <c r="D13" s="56">
        <v>25.395489999999999</v>
      </c>
      <c r="E13" s="56">
        <v>23.410170000000001</v>
      </c>
      <c r="F13" s="56">
        <v>30.608489999999001</v>
      </c>
      <c r="G13" s="56">
        <v>30.493209999998999</v>
      </c>
      <c r="H13" s="56">
        <v>24.857579999999999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134.76494</v>
      </c>
      <c r="Q13" s="185">
        <v>1.026780495238</v>
      </c>
    </row>
    <row r="14" spans="1:17" ht="14.4" customHeight="1" x14ac:dyDescent="0.3">
      <c r="A14" s="19" t="s">
        <v>42</v>
      </c>
      <c r="B14" s="55">
        <v>5078.1781301968704</v>
      </c>
      <c r="C14" s="56">
        <v>423.18151084973903</v>
      </c>
      <c r="D14" s="56">
        <v>626.304000000001</v>
      </c>
      <c r="E14" s="56">
        <v>504.76100000000099</v>
      </c>
      <c r="F14" s="56">
        <v>475.861999999999</v>
      </c>
      <c r="G14" s="56">
        <v>395.062999999998</v>
      </c>
      <c r="H14" s="56">
        <v>377.51799999999997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2379.5079999999998</v>
      </c>
      <c r="Q14" s="185">
        <v>1.1245803226240001</v>
      </c>
    </row>
    <row r="15" spans="1:17" ht="14.4" customHeight="1" x14ac:dyDescent="0.3">
      <c r="A15" s="19" t="s">
        <v>43</v>
      </c>
      <c r="B15" s="55">
        <v>2.34004700782</v>
      </c>
      <c r="C15" s="56">
        <v>0.19500391731799999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>
        <v>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1477.3097221942701</v>
      </c>
      <c r="C17" s="56">
        <v>123.10914351618899</v>
      </c>
      <c r="D17" s="56">
        <v>58.040860000000002</v>
      </c>
      <c r="E17" s="56">
        <v>147.84181000000001</v>
      </c>
      <c r="F17" s="56">
        <v>87.000139999999007</v>
      </c>
      <c r="G17" s="56">
        <v>287.323839999999</v>
      </c>
      <c r="H17" s="56">
        <v>90.928210000000007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671.13485999999898</v>
      </c>
      <c r="Q17" s="185">
        <v>1.090308714416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12.351000000000001</v>
      </c>
      <c r="E18" s="56">
        <v>17.465</v>
      </c>
      <c r="F18" s="56">
        <v>15.592000000000001</v>
      </c>
      <c r="G18" s="56">
        <v>9.6689999999990004</v>
      </c>
      <c r="H18" s="56">
        <v>29.468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84.545000000000002</v>
      </c>
      <c r="Q18" s="185" t="s">
        <v>329</v>
      </c>
    </row>
    <row r="19" spans="1:17" ht="14.4" customHeight="1" x14ac:dyDescent="0.3">
      <c r="A19" s="19" t="s">
        <v>47</v>
      </c>
      <c r="B19" s="55">
        <v>5999.8835094838696</v>
      </c>
      <c r="C19" s="56">
        <v>499.99029245698898</v>
      </c>
      <c r="D19" s="56">
        <v>441.00616000000099</v>
      </c>
      <c r="E19" s="56">
        <v>414.13687000000101</v>
      </c>
      <c r="F19" s="56">
        <v>516.52298999999903</v>
      </c>
      <c r="G19" s="56">
        <v>654.73958999999695</v>
      </c>
      <c r="H19" s="56">
        <v>643.50873999999999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2669.91435</v>
      </c>
      <c r="Q19" s="185">
        <v>1.067986475049</v>
      </c>
    </row>
    <row r="20" spans="1:17" ht="14.4" customHeight="1" x14ac:dyDescent="0.3">
      <c r="A20" s="19" t="s">
        <v>48</v>
      </c>
      <c r="B20" s="55">
        <v>144847.81772200001</v>
      </c>
      <c r="C20" s="56">
        <v>12070.6514768333</v>
      </c>
      <c r="D20" s="56">
        <v>11511.79024</v>
      </c>
      <c r="E20" s="56">
        <v>11153.709000000001</v>
      </c>
      <c r="F20" s="56">
        <v>11556.102800000001</v>
      </c>
      <c r="G20" s="56">
        <v>11798.319149999999</v>
      </c>
      <c r="H20" s="56">
        <v>11666.055039999999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57685.97623</v>
      </c>
      <c r="Q20" s="185">
        <v>0.95580551456899998</v>
      </c>
    </row>
    <row r="21" spans="1:17" ht="14.4" customHeight="1" x14ac:dyDescent="0.3">
      <c r="A21" s="20" t="s">
        <v>49</v>
      </c>
      <c r="B21" s="55">
        <v>5483.99999999992</v>
      </c>
      <c r="C21" s="56">
        <v>456.99999999999301</v>
      </c>
      <c r="D21" s="56">
        <v>456.51072000000102</v>
      </c>
      <c r="E21" s="56">
        <v>444.27869000000101</v>
      </c>
      <c r="F21" s="56">
        <v>444.27667999999898</v>
      </c>
      <c r="G21" s="56">
        <v>444.920729999998</v>
      </c>
      <c r="H21" s="56">
        <v>444.27569999999997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2234.2625200000002</v>
      </c>
      <c r="Q21" s="185">
        <v>0.97779541356599997</v>
      </c>
    </row>
    <row r="22" spans="1:17" ht="14.4" customHeight="1" x14ac:dyDescent="0.3">
      <c r="A22" s="19" t="s">
        <v>50</v>
      </c>
      <c r="B22" s="55">
        <v>411.47630713687101</v>
      </c>
      <c r="C22" s="56">
        <v>34.289692261405001</v>
      </c>
      <c r="D22" s="56">
        <v>10.353910000000001</v>
      </c>
      <c r="E22" s="56">
        <v>4.4770000000000003</v>
      </c>
      <c r="F22" s="56">
        <v>241.575289999999</v>
      </c>
      <c r="G22" s="56">
        <v>113.39377</v>
      </c>
      <c r="H22" s="56">
        <v>23.928319999999999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393.72828999999899</v>
      </c>
      <c r="Q22" s="185">
        <v>2.296481910647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31.713096042686999</v>
      </c>
      <c r="C24" s="56">
        <v>2.6427580035589999</v>
      </c>
      <c r="D24" s="56">
        <v>3.130839999994</v>
      </c>
      <c r="E24" s="56">
        <v>8.3764400000000006</v>
      </c>
      <c r="F24" s="56">
        <v>20.392189999997999</v>
      </c>
      <c r="G24" s="56">
        <v>24.385709999997999</v>
      </c>
      <c r="H24" s="56">
        <v>16.508330000000001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72.793509999991997</v>
      </c>
      <c r="Q24" s="185"/>
    </row>
    <row r="25" spans="1:17" ht="14.4" customHeight="1" x14ac:dyDescent="0.3">
      <c r="A25" s="21" t="s">
        <v>53</v>
      </c>
      <c r="B25" s="58">
        <v>214812.99154923201</v>
      </c>
      <c r="C25" s="59">
        <v>17901.082629102701</v>
      </c>
      <c r="D25" s="59">
        <v>17697.31295</v>
      </c>
      <c r="E25" s="59">
        <v>17329.00821</v>
      </c>
      <c r="F25" s="59">
        <v>16838.903849999999</v>
      </c>
      <c r="G25" s="59">
        <v>16379.7408599999</v>
      </c>
      <c r="H25" s="59">
        <v>17164.532520000001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85409.498389999993</v>
      </c>
      <c r="Q25" s="186">
        <v>0.954238357082</v>
      </c>
    </row>
    <row r="26" spans="1:17" ht="14.4" customHeight="1" x14ac:dyDescent="0.3">
      <c r="A26" s="19" t="s">
        <v>54</v>
      </c>
      <c r="B26" s="55">
        <v>23113.473881037899</v>
      </c>
      <c r="C26" s="56">
        <v>1926.12282341982</v>
      </c>
      <c r="D26" s="56">
        <v>2151.7826100000002</v>
      </c>
      <c r="E26" s="56">
        <v>2235.2119400000001</v>
      </c>
      <c r="F26" s="56">
        <v>2016.5513900000001</v>
      </c>
      <c r="G26" s="56">
        <v>2275.87628</v>
      </c>
      <c r="H26" s="56">
        <v>2112.7076099999999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10792.12983</v>
      </c>
      <c r="Q26" s="185">
        <v>1.1206066091710001</v>
      </c>
    </row>
    <row r="27" spans="1:17" ht="14.4" customHeight="1" x14ac:dyDescent="0.3">
      <c r="A27" s="22" t="s">
        <v>55</v>
      </c>
      <c r="B27" s="58">
        <v>237926.46543027001</v>
      </c>
      <c r="C27" s="59">
        <v>19827.205452522499</v>
      </c>
      <c r="D27" s="59">
        <v>19849.095560000002</v>
      </c>
      <c r="E27" s="59">
        <v>19564.220150000001</v>
      </c>
      <c r="F27" s="59">
        <v>18855.455239999999</v>
      </c>
      <c r="G27" s="59">
        <v>18655.6171399999</v>
      </c>
      <c r="H27" s="59">
        <v>19277.240129999998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96201.628219999999</v>
      </c>
      <c r="Q27" s="186">
        <v>0.97040027602800005</v>
      </c>
    </row>
    <row r="28" spans="1:17" ht="14.4" customHeight="1" x14ac:dyDescent="0.3">
      <c r="A28" s="20" t="s">
        <v>56</v>
      </c>
      <c r="B28" s="55">
        <v>916.02663577958901</v>
      </c>
      <c r="C28" s="56">
        <v>76.335552981632006</v>
      </c>
      <c r="D28" s="56">
        <v>106.88954</v>
      </c>
      <c r="E28" s="56">
        <v>79.617669999998995</v>
      </c>
      <c r="F28" s="56">
        <v>64.367999999999995</v>
      </c>
      <c r="G28" s="56">
        <v>110.46344000000001</v>
      </c>
      <c r="H28" s="56">
        <v>194.17532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555.51396999999997</v>
      </c>
      <c r="Q28" s="185">
        <v>1.4554527957200001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3.7503333621910002</v>
      </c>
      <c r="C30" s="56">
        <v>0.312527780182</v>
      </c>
      <c r="D30" s="56">
        <v>0</v>
      </c>
      <c r="E30" s="56">
        <v>0.61982999999900001</v>
      </c>
      <c r="F30" s="56">
        <v>0</v>
      </c>
      <c r="G30" s="56">
        <v>0</v>
      </c>
      <c r="H30" s="56">
        <v>0.61982999999999999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1.23966</v>
      </c>
      <c r="Q30" s="185">
        <v>0.79331187728300001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7.0579999999999998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7.0579999999999998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192095.80196652</v>
      </c>
      <c r="C6" s="701">
        <v>204212.52833999999</v>
      </c>
      <c r="D6" s="702">
        <v>12116.7263734803</v>
      </c>
      <c r="E6" s="703">
        <v>1.063076476682</v>
      </c>
      <c r="F6" s="701">
        <v>214812.99154923201</v>
      </c>
      <c r="G6" s="702">
        <v>89505.413145513405</v>
      </c>
      <c r="H6" s="704">
        <v>17164.532520000001</v>
      </c>
      <c r="I6" s="701">
        <v>85409.498389999993</v>
      </c>
      <c r="J6" s="702">
        <v>-4095.91475551347</v>
      </c>
      <c r="K6" s="705">
        <v>0.39759931545100002</v>
      </c>
    </row>
    <row r="7" spans="1:11" ht="14.4" customHeight="1" thickBot="1" x14ac:dyDescent="0.35">
      <c r="A7" s="720" t="s">
        <v>332</v>
      </c>
      <c r="B7" s="701">
        <v>53523.089499249298</v>
      </c>
      <c r="C7" s="701">
        <v>55162.262280000097</v>
      </c>
      <c r="D7" s="702">
        <v>1639.1727807508601</v>
      </c>
      <c r="E7" s="703">
        <v>1.030625526218</v>
      </c>
      <c r="F7" s="701">
        <v>56560.791192374403</v>
      </c>
      <c r="G7" s="702">
        <v>23566.996330155998</v>
      </c>
      <c r="H7" s="704">
        <v>4249.8593600000004</v>
      </c>
      <c r="I7" s="701">
        <v>21604.733759999999</v>
      </c>
      <c r="J7" s="702">
        <v>-1962.26257015601</v>
      </c>
      <c r="K7" s="705">
        <v>0.38197368361599998</v>
      </c>
    </row>
    <row r="8" spans="1:11" ht="14.4" customHeight="1" thickBot="1" x14ac:dyDescent="0.35">
      <c r="A8" s="721" t="s">
        <v>333</v>
      </c>
      <c r="B8" s="701">
        <v>49038.954330963003</v>
      </c>
      <c r="C8" s="701">
        <v>50736.840280000099</v>
      </c>
      <c r="D8" s="702">
        <v>1697.8859490371001</v>
      </c>
      <c r="E8" s="703">
        <v>1.034623208675</v>
      </c>
      <c r="F8" s="701">
        <v>51480.273015169703</v>
      </c>
      <c r="G8" s="702">
        <v>21450.113756320701</v>
      </c>
      <c r="H8" s="704">
        <v>3872.3413599999999</v>
      </c>
      <c r="I8" s="701">
        <v>19225.225760000001</v>
      </c>
      <c r="J8" s="702">
        <v>-2224.88799632072</v>
      </c>
      <c r="K8" s="705">
        <v>0.37344840332000001</v>
      </c>
    </row>
    <row r="9" spans="1:11" ht="14.4" customHeight="1" thickBot="1" x14ac:dyDescent="0.35">
      <c r="A9" s="722" t="s">
        <v>334</v>
      </c>
      <c r="B9" s="706">
        <v>0</v>
      </c>
      <c r="C9" s="706">
        <v>6.45E-3</v>
      </c>
      <c r="D9" s="707">
        <v>6.45E-3</v>
      </c>
      <c r="E9" s="708" t="s">
        <v>329</v>
      </c>
      <c r="F9" s="706">
        <v>0</v>
      </c>
      <c r="G9" s="707">
        <v>0</v>
      </c>
      <c r="H9" s="709">
        <v>-8.1999999999999998E-4</v>
      </c>
      <c r="I9" s="706">
        <v>4.13E-3</v>
      </c>
      <c r="J9" s="707">
        <v>4.13E-3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6.45E-3</v>
      </c>
      <c r="D10" s="702">
        <v>6.45E-3</v>
      </c>
      <c r="E10" s="711" t="s">
        <v>329</v>
      </c>
      <c r="F10" s="701">
        <v>0</v>
      </c>
      <c r="G10" s="702">
        <v>0</v>
      </c>
      <c r="H10" s="704">
        <v>-8.1999999999999998E-4</v>
      </c>
      <c r="I10" s="701">
        <v>4.13E-3</v>
      </c>
      <c r="J10" s="702">
        <v>4.13E-3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36068.857090097801</v>
      </c>
      <c r="C11" s="706">
        <v>37655.936090000097</v>
      </c>
      <c r="D11" s="707">
        <v>1587.07899990223</v>
      </c>
      <c r="E11" s="713">
        <v>1.0440013664950001</v>
      </c>
      <c r="F11" s="706">
        <v>38105.112334564401</v>
      </c>
      <c r="G11" s="707">
        <v>15877.130139401899</v>
      </c>
      <c r="H11" s="709">
        <v>2941.44227</v>
      </c>
      <c r="I11" s="706">
        <v>14233.362160000001</v>
      </c>
      <c r="J11" s="707">
        <v>-1643.76797940185</v>
      </c>
      <c r="K11" s="714">
        <v>0.373528938453</v>
      </c>
    </row>
    <row r="12" spans="1:11" ht="14.4" customHeight="1" thickBot="1" x14ac:dyDescent="0.35">
      <c r="A12" s="723" t="s">
        <v>337</v>
      </c>
      <c r="B12" s="701">
        <v>5724.8573594177196</v>
      </c>
      <c r="C12" s="701">
        <v>5902.8974400000097</v>
      </c>
      <c r="D12" s="702">
        <v>178.04008058229601</v>
      </c>
      <c r="E12" s="703">
        <v>1.031099478887</v>
      </c>
      <c r="F12" s="701">
        <v>5320</v>
      </c>
      <c r="G12" s="702">
        <v>2216.6666666666702</v>
      </c>
      <c r="H12" s="704">
        <v>471.01834000000002</v>
      </c>
      <c r="I12" s="701">
        <v>2309.5530100000001</v>
      </c>
      <c r="J12" s="702">
        <v>92.886343333333997</v>
      </c>
      <c r="K12" s="705">
        <v>0.43412650563900002</v>
      </c>
    </row>
    <row r="13" spans="1:11" ht="14.4" customHeight="1" thickBot="1" x14ac:dyDescent="0.35">
      <c r="A13" s="723" t="s">
        <v>338</v>
      </c>
      <c r="B13" s="701">
        <v>520</v>
      </c>
      <c r="C13" s="701">
        <v>387.24432000000098</v>
      </c>
      <c r="D13" s="702">
        <v>-132.75567999999899</v>
      </c>
      <c r="E13" s="703">
        <v>0.74470061538400001</v>
      </c>
      <c r="F13" s="701">
        <v>469.92903121796797</v>
      </c>
      <c r="G13" s="702">
        <v>195.80376300748699</v>
      </c>
      <c r="H13" s="704">
        <v>29.847370000000002</v>
      </c>
      <c r="I13" s="701">
        <v>215.56471999999999</v>
      </c>
      <c r="J13" s="702">
        <v>19.760956992513002</v>
      </c>
      <c r="K13" s="705">
        <v>0.45871760559500002</v>
      </c>
    </row>
    <row r="14" spans="1:11" ht="14.4" customHeight="1" thickBot="1" x14ac:dyDescent="0.35">
      <c r="A14" s="723" t="s">
        <v>339</v>
      </c>
      <c r="B14" s="701">
        <v>65</v>
      </c>
      <c r="C14" s="701">
        <v>65.133690000000001</v>
      </c>
      <c r="D14" s="702">
        <v>0.13369</v>
      </c>
      <c r="E14" s="703">
        <v>1.00205676923</v>
      </c>
      <c r="F14" s="701">
        <v>90</v>
      </c>
      <c r="G14" s="702">
        <v>37.5</v>
      </c>
      <c r="H14" s="704">
        <v>7.3477100000000002</v>
      </c>
      <c r="I14" s="701">
        <v>60.659779999999003</v>
      </c>
      <c r="J14" s="702">
        <v>23.159779999999</v>
      </c>
      <c r="K14" s="705">
        <v>0.67399755555499996</v>
      </c>
    </row>
    <row r="15" spans="1:11" ht="14.4" customHeight="1" thickBot="1" x14ac:dyDescent="0.35">
      <c r="A15" s="723" t="s">
        <v>340</v>
      </c>
      <c r="B15" s="701">
        <v>370.04911251312501</v>
      </c>
      <c r="C15" s="701">
        <v>422.529750000001</v>
      </c>
      <c r="D15" s="702">
        <v>52.480637486875999</v>
      </c>
      <c r="E15" s="703">
        <v>1.141820735984</v>
      </c>
      <c r="F15" s="701">
        <v>370</v>
      </c>
      <c r="G15" s="702">
        <v>154.166666666667</v>
      </c>
      <c r="H15" s="704">
        <v>32.972760000000001</v>
      </c>
      <c r="I15" s="701">
        <v>160.52126999999999</v>
      </c>
      <c r="J15" s="702">
        <v>6.3546033333330003</v>
      </c>
      <c r="K15" s="705">
        <v>0.43384127027000002</v>
      </c>
    </row>
    <row r="16" spans="1:11" ht="14.4" customHeight="1" thickBot="1" x14ac:dyDescent="0.35">
      <c r="A16" s="723" t="s">
        <v>341</v>
      </c>
      <c r="B16" s="701">
        <v>1400</v>
      </c>
      <c r="C16" s="701">
        <v>1249.5061599999999</v>
      </c>
      <c r="D16" s="702">
        <v>-150.49384000000001</v>
      </c>
      <c r="E16" s="703">
        <v>0.89250439999999998</v>
      </c>
      <c r="F16" s="701">
        <v>1320.3568437869401</v>
      </c>
      <c r="G16" s="702">
        <v>550.14868491122502</v>
      </c>
      <c r="H16" s="704">
        <v>268.49970000000002</v>
      </c>
      <c r="I16" s="701">
        <v>649.12426000000005</v>
      </c>
      <c r="J16" s="702">
        <v>98.975575088773994</v>
      </c>
      <c r="K16" s="705">
        <v>0.491627898211</v>
      </c>
    </row>
    <row r="17" spans="1:11" ht="14.4" customHeight="1" thickBot="1" x14ac:dyDescent="0.35">
      <c r="A17" s="723" t="s">
        <v>342</v>
      </c>
      <c r="B17" s="701">
        <v>2400</v>
      </c>
      <c r="C17" s="701">
        <v>3146.03316000001</v>
      </c>
      <c r="D17" s="702">
        <v>746.03316000000495</v>
      </c>
      <c r="E17" s="703">
        <v>1.3108471500000001</v>
      </c>
      <c r="F17" s="701">
        <v>3150</v>
      </c>
      <c r="G17" s="702">
        <v>1312.5</v>
      </c>
      <c r="H17" s="704">
        <v>184.98012</v>
      </c>
      <c r="I17" s="701">
        <v>785.66449</v>
      </c>
      <c r="J17" s="702">
        <v>-526.83551</v>
      </c>
      <c r="K17" s="705">
        <v>0.249417298412</v>
      </c>
    </row>
    <row r="18" spans="1:11" ht="14.4" customHeight="1" thickBot="1" x14ac:dyDescent="0.35">
      <c r="A18" s="723" t="s">
        <v>343</v>
      </c>
      <c r="B18" s="701">
        <v>200</v>
      </c>
      <c r="C18" s="701">
        <v>196.74684000000099</v>
      </c>
      <c r="D18" s="702">
        <v>-3.2531599999990002</v>
      </c>
      <c r="E18" s="703">
        <v>0.9837342</v>
      </c>
      <c r="F18" s="701">
        <v>199.878002419377</v>
      </c>
      <c r="G18" s="702">
        <v>83.282501008072998</v>
      </c>
      <c r="H18" s="704">
        <v>29.245200000000001</v>
      </c>
      <c r="I18" s="701">
        <v>54.4437</v>
      </c>
      <c r="J18" s="702">
        <v>-28.838801008072998</v>
      </c>
      <c r="K18" s="705">
        <v>0.27238465134200002</v>
      </c>
    </row>
    <row r="19" spans="1:11" ht="14.4" customHeight="1" thickBot="1" x14ac:dyDescent="0.35">
      <c r="A19" s="723" t="s">
        <v>344</v>
      </c>
      <c r="B19" s="701">
        <v>4250</v>
      </c>
      <c r="C19" s="701">
        <v>5298.4012900000098</v>
      </c>
      <c r="D19" s="702">
        <v>1048.40129000001</v>
      </c>
      <c r="E19" s="703">
        <v>1.24668265647</v>
      </c>
      <c r="F19" s="701">
        <v>5000.3854461876399</v>
      </c>
      <c r="G19" s="702">
        <v>2083.4939359115201</v>
      </c>
      <c r="H19" s="704">
        <v>197.38077999999999</v>
      </c>
      <c r="I19" s="701">
        <v>731.90698999999904</v>
      </c>
      <c r="J19" s="702">
        <v>-1351.5869459115199</v>
      </c>
      <c r="K19" s="705">
        <v>0.146370114439</v>
      </c>
    </row>
    <row r="20" spans="1:11" ht="14.4" customHeight="1" thickBot="1" x14ac:dyDescent="0.35">
      <c r="A20" s="723" t="s">
        <v>345</v>
      </c>
      <c r="B20" s="701">
        <v>15</v>
      </c>
      <c r="C20" s="701">
        <v>34.521619999999999</v>
      </c>
      <c r="D20" s="702">
        <v>19.521619999999999</v>
      </c>
      <c r="E20" s="703">
        <v>2.3014413333329999</v>
      </c>
      <c r="F20" s="701">
        <v>25</v>
      </c>
      <c r="G20" s="702">
        <v>10.416666666666</v>
      </c>
      <c r="H20" s="704">
        <v>0</v>
      </c>
      <c r="I20" s="701">
        <v>9.8039899999990006</v>
      </c>
      <c r="J20" s="702">
        <v>-0.61267666666599996</v>
      </c>
      <c r="K20" s="705">
        <v>0.3921596</v>
      </c>
    </row>
    <row r="21" spans="1:11" ht="14.4" customHeight="1" thickBot="1" x14ac:dyDescent="0.35">
      <c r="A21" s="723" t="s">
        <v>346</v>
      </c>
      <c r="B21" s="701">
        <v>870</v>
      </c>
      <c r="C21" s="701">
        <v>806.43300000000102</v>
      </c>
      <c r="D21" s="702">
        <v>-63.566999999998998</v>
      </c>
      <c r="E21" s="703">
        <v>0.92693448275799994</v>
      </c>
      <c r="F21" s="701">
        <v>770</v>
      </c>
      <c r="G21" s="702">
        <v>320.83333333333297</v>
      </c>
      <c r="H21" s="704">
        <v>71.998140000000006</v>
      </c>
      <c r="I21" s="701">
        <v>379.36052000000001</v>
      </c>
      <c r="J21" s="702">
        <v>58.527186666665997</v>
      </c>
      <c r="K21" s="705">
        <v>0.492676</v>
      </c>
    </row>
    <row r="22" spans="1:11" ht="14.4" customHeight="1" thickBot="1" x14ac:dyDescent="0.35">
      <c r="A22" s="723" t="s">
        <v>347</v>
      </c>
      <c r="B22" s="701">
        <v>760</v>
      </c>
      <c r="C22" s="701">
        <v>494.65944999999999</v>
      </c>
      <c r="D22" s="702">
        <v>-265.34055000000001</v>
      </c>
      <c r="E22" s="703">
        <v>0.65086769736799999</v>
      </c>
      <c r="F22" s="701">
        <v>490</v>
      </c>
      <c r="G22" s="702">
        <v>204.166666666667</v>
      </c>
      <c r="H22" s="704">
        <v>4.4890800000000004</v>
      </c>
      <c r="I22" s="701">
        <v>60.15016</v>
      </c>
      <c r="J22" s="702">
        <v>-144.016506666666</v>
      </c>
      <c r="K22" s="705">
        <v>0.122755428571</v>
      </c>
    </row>
    <row r="23" spans="1:11" ht="14.4" customHeight="1" thickBot="1" x14ac:dyDescent="0.35">
      <c r="A23" s="723" t="s">
        <v>348</v>
      </c>
      <c r="B23" s="701">
        <v>17282.364266892801</v>
      </c>
      <c r="C23" s="701">
        <v>17506.734769999999</v>
      </c>
      <c r="D23" s="702">
        <v>224.37050310719499</v>
      </c>
      <c r="E23" s="703">
        <v>1.0129826278180001</v>
      </c>
      <c r="F23" s="701">
        <v>19999.963010952499</v>
      </c>
      <c r="G23" s="702">
        <v>8333.3179212302093</v>
      </c>
      <c r="H23" s="704">
        <v>1477.17193</v>
      </c>
      <c r="I23" s="701">
        <v>8131.4851099999996</v>
      </c>
      <c r="J23" s="702">
        <v>-201.832811230212</v>
      </c>
      <c r="K23" s="705">
        <v>0.406575007441</v>
      </c>
    </row>
    <row r="24" spans="1:11" ht="14.4" customHeight="1" thickBot="1" x14ac:dyDescent="0.35">
      <c r="A24" s="723" t="s">
        <v>349</v>
      </c>
      <c r="B24" s="701">
        <v>1861.5863512741601</v>
      </c>
      <c r="C24" s="701">
        <v>1851.5727999999999</v>
      </c>
      <c r="D24" s="702">
        <v>-10.013551274160999</v>
      </c>
      <c r="E24" s="703">
        <v>0.99462095794399996</v>
      </c>
      <c r="F24" s="701">
        <v>559.6</v>
      </c>
      <c r="G24" s="702">
        <v>233.166666666667</v>
      </c>
      <c r="H24" s="704">
        <v>140.25857999999999</v>
      </c>
      <c r="I24" s="701">
        <v>542.01891999999896</v>
      </c>
      <c r="J24" s="702">
        <v>308.85225333333199</v>
      </c>
      <c r="K24" s="705">
        <v>0.96858277340900001</v>
      </c>
    </row>
    <row r="25" spans="1:11" ht="14.4" customHeight="1" thickBot="1" x14ac:dyDescent="0.35">
      <c r="A25" s="723" t="s">
        <v>350</v>
      </c>
      <c r="B25" s="701">
        <v>350</v>
      </c>
      <c r="C25" s="701">
        <v>293.52180000000101</v>
      </c>
      <c r="D25" s="702">
        <v>-56.478199999998999</v>
      </c>
      <c r="E25" s="703">
        <v>0.838633714285</v>
      </c>
      <c r="F25" s="701">
        <v>340</v>
      </c>
      <c r="G25" s="702">
        <v>141.666666666667</v>
      </c>
      <c r="H25" s="704">
        <v>26.232559999999999</v>
      </c>
      <c r="I25" s="701">
        <v>143.10524000000001</v>
      </c>
      <c r="J25" s="702">
        <v>1.438573333333</v>
      </c>
      <c r="K25" s="705">
        <v>0.42089776470500001</v>
      </c>
    </row>
    <row r="26" spans="1:11" ht="14.4" customHeight="1" thickBot="1" x14ac:dyDescent="0.35">
      <c r="A26" s="722" t="s">
        <v>351</v>
      </c>
      <c r="B26" s="706">
        <v>2161.4941299393299</v>
      </c>
      <c r="C26" s="706">
        <v>2425.4960000000001</v>
      </c>
      <c r="D26" s="707">
        <v>264.00187006067199</v>
      </c>
      <c r="E26" s="713">
        <v>1.122138601444</v>
      </c>
      <c r="F26" s="706">
        <v>2652.0997290291798</v>
      </c>
      <c r="G26" s="707">
        <v>1105.04155376216</v>
      </c>
      <c r="H26" s="709">
        <v>147.62200000000001</v>
      </c>
      <c r="I26" s="706">
        <v>684.75199999999995</v>
      </c>
      <c r="J26" s="707">
        <v>-420.28955376215799</v>
      </c>
      <c r="K26" s="714">
        <v>0.258192402233</v>
      </c>
    </row>
    <row r="27" spans="1:11" ht="14.4" customHeight="1" thickBot="1" x14ac:dyDescent="0.35">
      <c r="A27" s="723" t="s">
        <v>352</v>
      </c>
      <c r="B27" s="701">
        <v>2135.63410986093</v>
      </c>
      <c r="C27" s="701">
        <v>2406.48</v>
      </c>
      <c r="D27" s="702">
        <v>270.84589013907498</v>
      </c>
      <c r="E27" s="703">
        <v>1.1268222346179999</v>
      </c>
      <c r="F27" s="701">
        <v>2636.6805498591202</v>
      </c>
      <c r="G27" s="702">
        <v>1098.6168957746299</v>
      </c>
      <c r="H27" s="704">
        <v>145.29</v>
      </c>
      <c r="I27" s="701">
        <v>678.89</v>
      </c>
      <c r="J27" s="702">
        <v>-419.72689577463501</v>
      </c>
      <c r="K27" s="705">
        <v>0.25747904881200001</v>
      </c>
    </row>
    <row r="28" spans="1:11" ht="14.4" customHeight="1" thickBot="1" x14ac:dyDescent="0.35">
      <c r="A28" s="723" t="s">
        <v>353</v>
      </c>
      <c r="B28" s="701">
        <v>25.860020078401998</v>
      </c>
      <c r="C28" s="701">
        <v>19.015999999999998</v>
      </c>
      <c r="D28" s="702">
        <v>-6.844020078402</v>
      </c>
      <c r="E28" s="703">
        <v>0.73534358992500004</v>
      </c>
      <c r="F28" s="701">
        <v>15.419179170054999</v>
      </c>
      <c r="G28" s="702">
        <v>6.4246579875230001</v>
      </c>
      <c r="H28" s="704">
        <v>2.3319999999999999</v>
      </c>
      <c r="I28" s="701">
        <v>5.8620000000000001</v>
      </c>
      <c r="J28" s="702">
        <v>-0.562657987523</v>
      </c>
      <c r="K28" s="705">
        <v>0.38017587936000002</v>
      </c>
    </row>
    <row r="29" spans="1:11" ht="14.4" customHeight="1" thickBot="1" x14ac:dyDescent="0.35">
      <c r="A29" s="722" t="s">
        <v>354</v>
      </c>
      <c r="B29" s="706">
        <v>6659.7152981055397</v>
      </c>
      <c r="C29" s="706">
        <v>6513.1546700000099</v>
      </c>
      <c r="D29" s="707">
        <v>-146.56062810553101</v>
      </c>
      <c r="E29" s="713">
        <v>0.97799295892600002</v>
      </c>
      <c r="F29" s="706">
        <v>6810.1705246063302</v>
      </c>
      <c r="G29" s="707">
        <v>2837.5710519192999</v>
      </c>
      <c r="H29" s="709">
        <v>410.33922999999999</v>
      </c>
      <c r="I29" s="706">
        <v>2486.0347999999999</v>
      </c>
      <c r="J29" s="707">
        <v>-351.53625191930502</v>
      </c>
      <c r="K29" s="714">
        <v>0.365047364235</v>
      </c>
    </row>
    <row r="30" spans="1:11" ht="14.4" customHeight="1" thickBot="1" x14ac:dyDescent="0.35">
      <c r="A30" s="723" t="s">
        <v>355</v>
      </c>
      <c r="B30" s="701">
        <v>660</v>
      </c>
      <c r="C30" s="701">
        <v>642.30708000000197</v>
      </c>
      <c r="D30" s="702">
        <v>-17.692919999998001</v>
      </c>
      <c r="E30" s="703">
        <v>0.97319254545400002</v>
      </c>
      <c r="F30" s="701">
        <v>650</v>
      </c>
      <c r="G30" s="702">
        <v>270.83333333333297</v>
      </c>
      <c r="H30" s="704">
        <v>53.75206</v>
      </c>
      <c r="I30" s="701">
        <v>253.48625000000001</v>
      </c>
      <c r="J30" s="702">
        <v>-17.347083333333</v>
      </c>
      <c r="K30" s="705">
        <v>0.38997884615299999</v>
      </c>
    </row>
    <row r="31" spans="1:11" ht="14.4" customHeight="1" thickBot="1" x14ac:dyDescent="0.35">
      <c r="A31" s="723" t="s">
        <v>356</v>
      </c>
      <c r="B31" s="701">
        <v>0</v>
      </c>
      <c r="C31" s="701">
        <v>0.63258999999999999</v>
      </c>
      <c r="D31" s="702">
        <v>0.63258999999999999</v>
      </c>
      <c r="E31" s="711" t="s">
        <v>357</v>
      </c>
      <c r="F31" s="701">
        <v>1</v>
      </c>
      <c r="G31" s="702">
        <v>0.416666666666</v>
      </c>
      <c r="H31" s="704">
        <v>0</v>
      </c>
      <c r="I31" s="701">
        <v>0</v>
      </c>
      <c r="J31" s="702">
        <v>-0.416666666666</v>
      </c>
      <c r="K31" s="705">
        <v>0</v>
      </c>
    </row>
    <row r="32" spans="1:11" ht="14.4" customHeight="1" thickBot="1" x14ac:dyDescent="0.35">
      <c r="A32" s="723" t="s">
        <v>358</v>
      </c>
      <c r="B32" s="701">
        <v>10</v>
      </c>
      <c r="C32" s="701">
        <v>3.5706899999999999</v>
      </c>
      <c r="D32" s="702">
        <v>-6.4293100000000001</v>
      </c>
      <c r="E32" s="703">
        <v>0.35706900000000003</v>
      </c>
      <c r="F32" s="701">
        <v>5</v>
      </c>
      <c r="G32" s="702">
        <v>2.083333333333</v>
      </c>
      <c r="H32" s="704">
        <v>0.27829999999999999</v>
      </c>
      <c r="I32" s="701">
        <v>1.8043899999990001</v>
      </c>
      <c r="J32" s="702">
        <v>-0.27894333333299998</v>
      </c>
      <c r="K32" s="705">
        <v>0.360877999999</v>
      </c>
    </row>
    <row r="33" spans="1:11" ht="14.4" customHeight="1" thickBot="1" x14ac:dyDescent="0.35">
      <c r="A33" s="723" t="s">
        <v>359</v>
      </c>
      <c r="B33" s="701">
        <v>785</v>
      </c>
      <c r="C33" s="701">
        <v>602.85624000000098</v>
      </c>
      <c r="D33" s="702">
        <v>-182.14375999999899</v>
      </c>
      <c r="E33" s="703">
        <v>0.76796973248400002</v>
      </c>
      <c r="F33" s="701">
        <v>619</v>
      </c>
      <c r="G33" s="702">
        <v>257.91666666666703</v>
      </c>
      <c r="H33" s="704">
        <v>32.460299999999997</v>
      </c>
      <c r="I33" s="701">
        <v>257.36666000000002</v>
      </c>
      <c r="J33" s="702">
        <v>-0.55000666666599995</v>
      </c>
      <c r="K33" s="705">
        <v>0.41577812600899999</v>
      </c>
    </row>
    <row r="34" spans="1:11" ht="14.4" customHeight="1" thickBot="1" x14ac:dyDescent="0.35">
      <c r="A34" s="723" t="s">
        <v>360</v>
      </c>
      <c r="B34" s="701">
        <v>3899.7152981055401</v>
      </c>
      <c r="C34" s="701">
        <v>3964.89032000001</v>
      </c>
      <c r="D34" s="702">
        <v>65.175021894465004</v>
      </c>
      <c r="E34" s="703">
        <v>1.016712764115</v>
      </c>
      <c r="F34" s="701">
        <v>4000</v>
      </c>
      <c r="G34" s="702">
        <v>1666.6666666666699</v>
      </c>
      <c r="H34" s="704">
        <v>270.60771999999997</v>
      </c>
      <c r="I34" s="701">
        <v>1530.5994700000001</v>
      </c>
      <c r="J34" s="702">
        <v>-136.06719666666601</v>
      </c>
      <c r="K34" s="705">
        <v>0.38264986750000002</v>
      </c>
    </row>
    <row r="35" spans="1:11" ht="14.4" customHeight="1" thickBot="1" x14ac:dyDescent="0.35">
      <c r="A35" s="723" t="s">
        <v>361</v>
      </c>
      <c r="B35" s="701">
        <v>195</v>
      </c>
      <c r="C35" s="701">
        <v>193.86455000000001</v>
      </c>
      <c r="D35" s="702">
        <v>-1.135449999999</v>
      </c>
      <c r="E35" s="703">
        <v>0.99417717948700002</v>
      </c>
      <c r="F35" s="701">
        <v>200</v>
      </c>
      <c r="G35" s="702">
        <v>83.333333333333002</v>
      </c>
      <c r="H35" s="704">
        <v>18.037400000000002</v>
      </c>
      <c r="I35" s="701">
        <v>74.340079999999006</v>
      </c>
      <c r="J35" s="702">
        <v>-8.9932533333329996</v>
      </c>
      <c r="K35" s="705">
        <v>0.37170039999999999</v>
      </c>
    </row>
    <row r="36" spans="1:11" ht="14.4" customHeight="1" thickBot="1" x14ac:dyDescent="0.35">
      <c r="A36" s="723" t="s">
        <v>362</v>
      </c>
      <c r="B36" s="701">
        <v>10</v>
      </c>
      <c r="C36" s="701">
        <v>3.0946500000000001</v>
      </c>
      <c r="D36" s="702">
        <v>-6.9053499999990002</v>
      </c>
      <c r="E36" s="703">
        <v>0.30946499999999999</v>
      </c>
      <c r="F36" s="701">
        <v>5</v>
      </c>
      <c r="G36" s="702">
        <v>2.083333333333</v>
      </c>
      <c r="H36" s="704">
        <v>0</v>
      </c>
      <c r="I36" s="701">
        <v>2.6168299999990001</v>
      </c>
      <c r="J36" s="702">
        <v>0.53349666666600004</v>
      </c>
      <c r="K36" s="705">
        <v>0.52336599999900002</v>
      </c>
    </row>
    <row r="37" spans="1:11" ht="14.4" customHeight="1" thickBot="1" x14ac:dyDescent="0.35">
      <c r="A37" s="723" t="s">
        <v>363</v>
      </c>
      <c r="B37" s="701">
        <v>160</v>
      </c>
      <c r="C37" s="701">
        <v>227.32551000000001</v>
      </c>
      <c r="D37" s="702">
        <v>67.325509999999994</v>
      </c>
      <c r="E37" s="703">
        <v>1.4207844375000001</v>
      </c>
      <c r="F37" s="701">
        <v>210</v>
      </c>
      <c r="G37" s="702">
        <v>87.5</v>
      </c>
      <c r="H37" s="704">
        <v>5.1606399999999999</v>
      </c>
      <c r="I37" s="701">
        <v>44.976419999999997</v>
      </c>
      <c r="J37" s="702">
        <v>-42.523580000000003</v>
      </c>
      <c r="K37" s="705">
        <v>0.214173428571</v>
      </c>
    </row>
    <row r="38" spans="1:11" ht="14.4" customHeight="1" thickBot="1" x14ac:dyDescent="0.35">
      <c r="A38" s="723" t="s">
        <v>364</v>
      </c>
      <c r="B38" s="701">
        <v>280</v>
      </c>
      <c r="C38" s="701">
        <v>240.45827</v>
      </c>
      <c r="D38" s="702">
        <v>-39.541729999998999</v>
      </c>
      <c r="E38" s="703">
        <v>0.85877953571400001</v>
      </c>
      <c r="F38" s="701">
        <v>240</v>
      </c>
      <c r="G38" s="702">
        <v>100</v>
      </c>
      <c r="H38" s="704">
        <v>16.6355</v>
      </c>
      <c r="I38" s="701">
        <v>99.044709999999995</v>
      </c>
      <c r="J38" s="702">
        <v>-0.95528999999999997</v>
      </c>
      <c r="K38" s="705">
        <v>0.41268629166600002</v>
      </c>
    </row>
    <row r="39" spans="1:11" ht="14.4" customHeight="1" thickBot="1" x14ac:dyDescent="0.35">
      <c r="A39" s="723" t="s">
        <v>365</v>
      </c>
      <c r="B39" s="701">
        <v>0</v>
      </c>
      <c r="C39" s="701">
        <v>16.033000000000001</v>
      </c>
      <c r="D39" s="702">
        <v>16.033000000000001</v>
      </c>
      <c r="E39" s="711" t="s">
        <v>357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05">
        <v>0</v>
      </c>
    </row>
    <row r="40" spans="1:11" ht="14.4" customHeight="1" thickBot="1" x14ac:dyDescent="0.35">
      <c r="A40" s="723" t="s">
        <v>366</v>
      </c>
      <c r="B40" s="701">
        <v>50</v>
      </c>
      <c r="C40" s="701">
        <v>38.33746</v>
      </c>
      <c r="D40" s="702">
        <v>-11.662539999999</v>
      </c>
      <c r="E40" s="703">
        <v>0.76674920000000002</v>
      </c>
      <c r="F40" s="701">
        <v>50</v>
      </c>
      <c r="G40" s="702">
        <v>20.833333333333002</v>
      </c>
      <c r="H40" s="704">
        <v>0</v>
      </c>
      <c r="I40" s="701">
        <v>0</v>
      </c>
      <c r="J40" s="702">
        <v>-20.833333333333002</v>
      </c>
      <c r="K40" s="705">
        <v>0</v>
      </c>
    </row>
    <row r="41" spans="1:11" ht="14.4" customHeight="1" thickBot="1" x14ac:dyDescent="0.35">
      <c r="A41" s="723" t="s">
        <v>367</v>
      </c>
      <c r="B41" s="701">
        <v>400</v>
      </c>
      <c r="C41" s="701">
        <v>259.05455999999998</v>
      </c>
      <c r="D41" s="702">
        <v>-140.94543999999999</v>
      </c>
      <c r="E41" s="703">
        <v>0.6476364</v>
      </c>
      <c r="F41" s="701">
        <v>300</v>
      </c>
      <c r="G41" s="702">
        <v>125</v>
      </c>
      <c r="H41" s="704">
        <v>10.955270000000001</v>
      </c>
      <c r="I41" s="701">
        <v>79.076999999999998</v>
      </c>
      <c r="J41" s="702">
        <v>-45.922999999999</v>
      </c>
      <c r="K41" s="705">
        <v>0.26358999999999999</v>
      </c>
    </row>
    <row r="42" spans="1:11" ht="14.4" customHeight="1" thickBot="1" x14ac:dyDescent="0.35">
      <c r="A42" s="723" t="s">
        <v>368</v>
      </c>
      <c r="B42" s="701">
        <v>0</v>
      </c>
      <c r="C42" s="701">
        <v>3.1200100000000002</v>
      </c>
      <c r="D42" s="702">
        <v>3.1200100000000002</v>
      </c>
      <c r="E42" s="711" t="s">
        <v>357</v>
      </c>
      <c r="F42" s="701">
        <v>0</v>
      </c>
      <c r="G42" s="702">
        <v>0</v>
      </c>
      <c r="H42" s="704">
        <v>1.4950000000000001</v>
      </c>
      <c r="I42" s="701">
        <v>2.5350000000000001</v>
      </c>
      <c r="J42" s="702">
        <v>2.5350000000000001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180</v>
      </c>
      <c r="C43" s="701">
        <v>147.53811999999999</v>
      </c>
      <c r="D43" s="702">
        <v>-32.461879999998999</v>
      </c>
      <c r="E43" s="703">
        <v>0.81965622222199996</v>
      </c>
      <c r="F43" s="701">
        <v>430.17052460633198</v>
      </c>
      <c r="G43" s="702">
        <v>179.237718585972</v>
      </c>
      <c r="H43" s="704">
        <v>0.95704</v>
      </c>
      <c r="I43" s="701">
        <v>82.921109999999999</v>
      </c>
      <c r="J43" s="702">
        <v>-96.316608585970997</v>
      </c>
      <c r="K43" s="705">
        <v>0.192763346758</v>
      </c>
    </row>
    <row r="44" spans="1:11" ht="14.4" customHeight="1" thickBot="1" x14ac:dyDescent="0.35">
      <c r="A44" s="723" t="s">
        <v>370</v>
      </c>
      <c r="B44" s="701">
        <v>30</v>
      </c>
      <c r="C44" s="701">
        <v>130.94862000000001</v>
      </c>
      <c r="D44" s="702">
        <v>100.94862000000001</v>
      </c>
      <c r="E44" s="703">
        <v>4.364954</v>
      </c>
      <c r="F44" s="701">
        <v>100</v>
      </c>
      <c r="G44" s="702">
        <v>41.666666666666003</v>
      </c>
      <c r="H44" s="704">
        <v>0</v>
      </c>
      <c r="I44" s="701">
        <v>57.26688</v>
      </c>
      <c r="J44" s="702">
        <v>15.600213333333</v>
      </c>
      <c r="K44" s="705">
        <v>0.57266879999999998</v>
      </c>
    </row>
    <row r="45" spans="1:11" ht="14.4" customHeight="1" thickBot="1" x14ac:dyDescent="0.35">
      <c r="A45" s="723" t="s">
        <v>371</v>
      </c>
      <c r="B45" s="701">
        <v>0</v>
      </c>
      <c r="C45" s="701">
        <v>39.122999999999998</v>
      </c>
      <c r="D45" s="702">
        <v>39.122999999999998</v>
      </c>
      <c r="E45" s="711" t="s">
        <v>357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12" t="s">
        <v>329</v>
      </c>
    </row>
    <row r="46" spans="1:11" ht="14.4" customHeight="1" thickBot="1" x14ac:dyDescent="0.35">
      <c r="A46" s="722" t="s">
        <v>372</v>
      </c>
      <c r="B46" s="706">
        <v>2109.6745327532999</v>
      </c>
      <c r="C46" s="706">
        <v>2001.9589800000001</v>
      </c>
      <c r="D46" s="707">
        <v>-107.715552753301</v>
      </c>
      <c r="E46" s="713">
        <v>0.948942099323</v>
      </c>
      <c r="F46" s="706">
        <v>1988.2484093556</v>
      </c>
      <c r="G46" s="707">
        <v>828.43683723150002</v>
      </c>
      <c r="H46" s="709">
        <v>183.70647</v>
      </c>
      <c r="I46" s="706">
        <v>906.25617999999997</v>
      </c>
      <c r="J46" s="707">
        <v>77.819342768498998</v>
      </c>
      <c r="K46" s="714">
        <v>0.45580631461100002</v>
      </c>
    </row>
    <row r="47" spans="1:11" ht="14.4" customHeight="1" thickBot="1" x14ac:dyDescent="0.35">
      <c r="A47" s="723" t="s">
        <v>373</v>
      </c>
      <c r="B47" s="701">
        <v>1616.7488278144101</v>
      </c>
      <c r="C47" s="701">
        <v>1550.8140699999999</v>
      </c>
      <c r="D47" s="702">
        <v>-65.934757814407007</v>
      </c>
      <c r="E47" s="703">
        <v>0.95921768633399995</v>
      </c>
      <c r="F47" s="701">
        <v>1504.74990233779</v>
      </c>
      <c r="G47" s="702">
        <v>626.97912597407799</v>
      </c>
      <c r="H47" s="704">
        <v>149.25065000000001</v>
      </c>
      <c r="I47" s="701">
        <v>717.52728000000002</v>
      </c>
      <c r="J47" s="702">
        <v>90.548154025922003</v>
      </c>
      <c r="K47" s="705">
        <v>0.47684155279500001</v>
      </c>
    </row>
    <row r="48" spans="1:11" ht="14.4" customHeight="1" thickBot="1" x14ac:dyDescent="0.35">
      <c r="A48" s="723" t="s">
        <v>374</v>
      </c>
      <c r="B48" s="701">
        <v>381.30941459882598</v>
      </c>
      <c r="C48" s="701">
        <v>359.55257000000103</v>
      </c>
      <c r="D48" s="702">
        <v>-21.756844598825001</v>
      </c>
      <c r="E48" s="703">
        <v>0.94294175867100005</v>
      </c>
      <c r="F48" s="701">
        <v>374.00459162693801</v>
      </c>
      <c r="G48" s="702">
        <v>155.835246511224</v>
      </c>
      <c r="H48" s="704">
        <v>29.255210000000002</v>
      </c>
      <c r="I48" s="701">
        <v>162.89019999999999</v>
      </c>
      <c r="J48" s="702">
        <v>7.0549534887750003</v>
      </c>
      <c r="K48" s="705">
        <v>0.43552994708199999</v>
      </c>
    </row>
    <row r="49" spans="1:11" ht="14.4" customHeight="1" thickBot="1" x14ac:dyDescent="0.35">
      <c r="A49" s="723" t="s">
        <v>375</v>
      </c>
      <c r="B49" s="701">
        <v>111.61629034006801</v>
      </c>
      <c r="C49" s="701">
        <v>91.592339999999993</v>
      </c>
      <c r="D49" s="702">
        <v>-20.023950340068001</v>
      </c>
      <c r="E49" s="703">
        <v>0.82060010882699996</v>
      </c>
      <c r="F49" s="701">
        <v>109.49391539087701</v>
      </c>
      <c r="G49" s="702">
        <v>45.622464746197998</v>
      </c>
      <c r="H49" s="704">
        <v>5.2006100000000002</v>
      </c>
      <c r="I49" s="701">
        <v>25.838699999999999</v>
      </c>
      <c r="J49" s="702">
        <v>-19.783764746197999</v>
      </c>
      <c r="K49" s="705">
        <v>0.23598297592799999</v>
      </c>
    </row>
    <row r="50" spans="1:11" ht="14.4" customHeight="1" thickBot="1" x14ac:dyDescent="0.35">
      <c r="A50" s="722" t="s">
        <v>376</v>
      </c>
      <c r="B50" s="706">
        <v>1419.4122825670299</v>
      </c>
      <c r="C50" s="706">
        <v>1490.1437900000001</v>
      </c>
      <c r="D50" s="707">
        <v>70.731507432976997</v>
      </c>
      <c r="E50" s="713">
        <v>1.049831545282</v>
      </c>
      <c r="F50" s="706">
        <v>1389.6924416224499</v>
      </c>
      <c r="G50" s="707">
        <v>579.03851734268801</v>
      </c>
      <c r="H50" s="709">
        <v>152.99583999999999</v>
      </c>
      <c r="I50" s="706">
        <v>709.86311000000001</v>
      </c>
      <c r="J50" s="707">
        <v>130.824592657311</v>
      </c>
      <c r="K50" s="714">
        <v>0.51080590837100004</v>
      </c>
    </row>
    <row r="51" spans="1:11" ht="14.4" customHeight="1" thickBot="1" x14ac:dyDescent="0.35">
      <c r="A51" s="723" t="s">
        <v>377</v>
      </c>
      <c r="B51" s="701">
        <v>0</v>
      </c>
      <c r="C51" s="701">
        <v>24.157830000000001</v>
      </c>
      <c r="D51" s="702">
        <v>24.157830000000001</v>
      </c>
      <c r="E51" s="711" t="s">
        <v>329</v>
      </c>
      <c r="F51" s="701">
        <v>0</v>
      </c>
      <c r="G51" s="702">
        <v>0</v>
      </c>
      <c r="H51" s="704">
        <v>24.292000000000002</v>
      </c>
      <c r="I51" s="701">
        <v>39.162939999999999</v>
      </c>
      <c r="J51" s="702">
        <v>39.162939999999999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85</v>
      </c>
      <c r="C52" s="701">
        <v>79.092320000000001</v>
      </c>
      <c r="D52" s="702">
        <v>-5.907679999999</v>
      </c>
      <c r="E52" s="703">
        <v>0.93049788235200004</v>
      </c>
      <c r="F52" s="701">
        <v>85</v>
      </c>
      <c r="G52" s="702">
        <v>35.416666666666003</v>
      </c>
      <c r="H52" s="704">
        <v>5.7975199999999996</v>
      </c>
      <c r="I52" s="701">
        <v>33.652230000000003</v>
      </c>
      <c r="J52" s="702">
        <v>-1.7644366666660001</v>
      </c>
      <c r="K52" s="705">
        <v>0.39590858823500003</v>
      </c>
    </row>
    <row r="53" spans="1:11" ht="14.4" customHeight="1" thickBot="1" x14ac:dyDescent="0.35">
      <c r="A53" s="723" t="s">
        <v>379</v>
      </c>
      <c r="B53" s="701">
        <v>682.67063730997097</v>
      </c>
      <c r="C53" s="701">
        <v>719.36892000000103</v>
      </c>
      <c r="D53" s="702">
        <v>36.698282690029998</v>
      </c>
      <c r="E53" s="703">
        <v>1.053756937363</v>
      </c>
      <c r="F53" s="701">
        <v>690</v>
      </c>
      <c r="G53" s="702">
        <v>287.5</v>
      </c>
      <c r="H53" s="704">
        <v>62.05283</v>
      </c>
      <c r="I53" s="701">
        <v>320.71593000000001</v>
      </c>
      <c r="J53" s="702">
        <v>33.215929999998998</v>
      </c>
      <c r="K53" s="705">
        <v>0.46480569565199997</v>
      </c>
    </row>
    <row r="54" spans="1:11" ht="14.4" customHeight="1" thickBot="1" x14ac:dyDescent="0.35">
      <c r="A54" s="723" t="s">
        <v>380</v>
      </c>
      <c r="B54" s="701">
        <v>210</v>
      </c>
      <c r="C54" s="701">
        <v>176.28187</v>
      </c>
      <c r="D54" s="702">
        <v>-33.718129999999</v>
      </c>
      <c r="E54" s="703">
        <v>0.83943747618999998</v>
      </c>
      <c r="F54" s="701">
        <v>195</v>
      </c>
      <c r="G54" s="702">
        <v>81.25</v>
      </c>
      <c r="H54" s="704">
        <v>16.128029999999999</v>
      </c>
      <c r="I54" s="701">
        <v>78.124589999999998</v>
      </c>
      <c r="J54" s="702">
        <v>-3.12541</v>
      </c>
      <c r="K54" s="705">
        <v>0.40063892307600002</v>
      </c>
    </row>
    <row r="55" spans="1:11" ht="14.4" customHeight="1" thickBot="1" x14ac:dyDescent="0.35">
      <c r="A55" s="723" t="s">
        <v>381</v>
      </c>
      <c r="B55" s="701">
        <v>43.330950641576997</v>
      </c>
      <c r="C55" s="701">
        <v>40.32978</v>
      </c>
      <c r="D55" s="702">
        <v>-3.0011706415770001</v>
      </c>
      <c r="E55" s="703">
        <v>0.93073840760100002</v>
      </c>
      <c r="F55" s="701">
        <v>40.843054642951998</v>
      </c>
      <c r="G55" s="702">
        <v>17.017939434563001</v>
      </c>
      <c r="H55" s="704">
        <v>2.5325000000000002</v>
      </c>
      <c r="I55" s="701">
        <v>27.331160000000001</v>
      </c>
      <c r="J55" s="702">
        <v>10.313220565436</v>
      </c>
      <c r="K55" s="705">
        <v>0.66917521813500003</v>
      </c>
    </row>
    <row r="56" spans="1:11" ht="14.4" customHeight="1" thickBot="1" x14ac:dyDescent="0.35">
      <c r="A56" s="723" t="s">
        <v>382</v>
      </c>
      <c r="B56" s="701">
        <v>2.3331688497E-2</v>
      </c>
      <c r="C56" s="701">
        <v>0.19897999999999999</v>
      </c>
      <c r="D56" s="702">
        <v>0.175648311502</v>
      </c>
      <c r="E56" s="703">
        <v>8.5283154720239995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47.962580000000003</v>
      </c>
      <c r="D57" s="702">
        <v>47.962580000000003</v>
      </c>
      <c r="E57" s="711" t="s">
        <v>329</v>
      </c>
      <c r="F57" s="701">
        <v>0</v>
      </c>
      <c r="G57" s="702">
        <v>0</v>
      </c>
      <c r="H57" s="704">
        <v>4.9295400000000003</v>
      </c>
      <c r="I57" s="701">
        <v>29.342500000000001</v>
      </c>
      <c r="J57" s="702">
        <v>29.342500000000001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8.2118205636040003</v>
      </c>
      <c r="C58" s="701">
        <v>4.0702699999999998</v>
      </c>
      <c r="D58" s="702">
        <v>-4.1415505636040004</v>
      </c>
      <c r="E58" s="703">
        <v>0.495659880592</v>
      </c>
      <c r="F58" s="701">
        <v>0</v>
      </c>
      <c r="G58" s="702">
        <v>0</v>
      </c>
      <c r="H58" s="704">
        <v>3.3382399999999999</v>
      </c>
      <c r="I58" s="701">
        <v>5.9312100000000001</v>
      </c>
      <c r="J58" s="702">
        <v>5.9312100000000001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90.175542363374007</v>
      </c>
      <c r="C59" s="701">
        <v>83.210290000000001</v>
      </c>
      <c r="D59" s="702">
        <v>-6.9652523633739998</v>
      </c>
      <c r="E59" s="703">
        <v>0.92275896345200004</v>
      </c>
      <c r="F59" s="701">
        <v>78.849386979499002</v>
      </c>
      <c r="G59" s="702">
        <v>32.853911241458</v>
      </c>
      <c r="H59" s="704">
        <v>4.9009900000000002</v>
      </c>
      <c r="I59" s="701">
        <v>30.44821</v>
      </c>
      <c r="J59" s="702">
        <v>-2.4057012414579999</v>
      </c>
      <c r="K59" s="705">
        <v>0.386156584932</v>
      </c>
    </row>
    <row r="60" spans="1:11" ht="14.4" customHeight="1" thickBot="1" x14ac:dyDescent="0.35">
      <c r="A60" s="723" t="s">
        <v>386</v>
      </c>
      <c r="B60" s="701">
        <v>0</v>
      </c>
      <c r="C60" s="701">
        <v>0.16900000000000001</v>
      </c>
      <c r="D60" s="702">
        <v>0.16900000000000001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5</v>
      </c>
    </row>
    <row r="61" spans="1:11" ht="14.4" customHeight="1" thickBot="1" x14ac:dyDescent="0.35">
      <c r="A61" s="723" t="s">
        <v>387</v>
      </c>
      <c r="B61" s="701">
        <v>0</v>
      </c>
      <c r="C61" s="701">
        <v>5.8079999999999998</v>
      </c>
      <c r="D61" s="702">
        <v>5.8079999999999998</v>
      </c>
      <c r="E61" s="711" t="s">
        <v>329</v>
      </c>
      <c r="F61" s="701">
        <v>0</v>
      </c>
      <c r="G61" s="702">
        <v>0</v>
      </c>
      <c r="H61" s="704">
        <v>0</v>
      </c>
      <c r="I61" s="701">
        <v>2.7224999999990001</v>
      </c>
      <c r="J61" s="702">
        <v>2.7224999999990001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12.6592</v>
      </c>
      <c r="D62" s="702">
        <v>12.6592</v>
      </c>
      <c r="E62" s="711" t="s">
        <v>329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1.7490000000000001</v>
      </c>
      <c r="D63" s="702">
        <v>1.7490000000000001</v>
      </c>
      <c r="E63" s="711" t="s">
        <v>329</v>
      </c>
      <c r="F63" s="701">
        <v>0</v>
      </c>
      <c r="G63" s="702">
        <v>0</v>
      </c>
      <c r="H63" s="704">
        <v>1.4950000000000001</v>
      </c>
      <c r="I63" s="701">
        <v>1.4950000000000001</v>
      </c>
      <c r="J63" s="702">
        <v>1.4950000000000001</v>
      </c>
      <c r="K63" s="712" t="s">
        <v>357</v>
      </c>
    </row>
    <row r="64" spans="1:11" ht="14.4" customHeight="1" thickBot="1" x14ac:dyDescent="0.35">
      <c r="A64" s="723" t="s">
        <v>390</v>
      </c>
      <c r="B64" s="701">
        <v>300</v>
      </c>
      <c r="C64" s="701">
        <v>294.46796999999998</v>
      </c>
      <c r="D64" s="702">
        <v>-5.5320299999989997</v>
      </c>
      <c r="E64" s="703">
        <v>0.98155990000000004</v>
      </c>
      <c r="F64" s="701">
        <v>300</v>
      </c>
      <c r="G64" s="702">
        <v>125</v>
      </c>
      <c r="H64" s="704">
        <v>27.52919</v>
      </c>
      <c r="I64" s="701">
        <v>140.93683999999999</v>
      </c>
      <c r="J64" s="702">
        <v>15.93684</v>
      </c>
      <c r="K64" s="705">
        <v>0.46978946666600002</v>
      </c>
    </row>
    <row r="65" spans="1:11" ht="14.4" customHeight="1" thickBot="1" x14ac:dyDescent="0.35">
      <c r="A65" s="723" t="s">
        <v>391</v>
      </c>
      <c r="B65" s="701">
        <v>0</v>
      </c>
      <c r="C65" s="701">
        <v>0.61778</v>
      </c>
      <c r="D65" s="702">
        <v>0.61778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2" t="s">
        <v>392</v>
      </c>
      <c r="B66" s="706">
        <v>259.25729207272201</v>
      </c>
      <c r="C66" s="706">
        <v>255.22627000000099</v>
      </c>
      <c r="D66" s="707">
        <v>-4.031022072721</v>
      </c>
      <c r="E66" s="713">
        <v>0.98445165402799995</v>
      </c>
      <c r="F66" s="706">
        <v>219.94957599172599</v>
      </c>
      <c r="G66" s="707">
        <v>91.645656663219</v>
      </c>
      <c r="H66" s="709">
        <v>11.37879</v>
      </c>
      <c r="I66" s="706">
        <v>62.602440000000001</v>
      </c>
      <c r="J66" s="707">
        <v>-29.043216663218999</v>
      </c>
      <c r="K66" s="714">
        <v>0.28462178077700001</v>
      </c>
    </row>
    <row r="67" spans="1:11" ht="14.4" customHeight="1" thickBot="1" x14ac:dyDescent="0.35">
      <c r="A67" s="723" t="s">
        <v>393</v>
      </c>
      <c r="B67" s="701">
        <v>0</v>
      </c>
      <c r="C67" s="701">
        <v>5.0999999999999997E-2</v>
      </c>
      <c r="D67" s="702">
        <v>5.0999999999999997E-2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1.145771121126</v>
      </c>
      <c r="C68" s="701">
        <v>0</v>
      </c>
      <c r="D68" s="702">
        <v>-1.145771121126</v>
      </c>
      <c r="E68" s="703">
        <v>0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05">
        <v>0</v>
      </c>
    </row>
    <row r="69" spans="1:11" ht="14.4" customHeight="1" thickBot="1" x14ac:dyDescent="0.35">
      <c r="A69" s="723" t="s">
        <v>395</v>
      </c>
      <c r="B69" s="701">
        <v>20.818989474458999</v>
      </c>
      <c r="C69" s="701">
        <v>16.47692</v>
      </c>
      <c r="D69" s="702">
        <v>-4.3420694744589996</v>
      </c>
      <c r="E69" s="703">
        <v>0.79143706855700002</v>
      </c>
      <c r="F69" s="701">
        <v>4.2750236538869997</v>
      </c>
      <c r="G69" s="702">
        <v>1.781259855786</v>
      </c>
      <c r="H69" s="704">
        <v>0</v>
      </c>
      <c r="I69" s="701">
        <v>13.108499999999999</v>
      </c>
      <c r="J69" s="702">
        <v>11.327240144213</v>
      </c>
      <c r="K69" s="705">
        <v>3.0662988234170001</v>
      </c>
    </row>
    <row r="70" spans="1:11" ht="14.4" customHeight="1" thickBot="1" x14ac:dyDescent="0.35">
      <c r="A70" s="723" t="s">
        <v>396</v>
      </c>
      <c r="B70" s="701">
        <v>202.31323853483701</v>
      </c>
      <c r="C70" s="701">
        <v>210.78978000000001</v>
      </c>
      <c r="D70" s="702">
        <v>8.4765414651630007</v>
      </c>
      <c r="E70" s="703">
        <v>1.0418981057609999</v>
      </c>
      <c r="F70" s="701">
        <v>179.78616051319901</v>
      </c>
      <c r="G70" s="702">
        <v>74.910900213831994</v>
      </c>
      <c r="H70" s="704">
        <v>9.9220000000000006</v>
      </c>
      <c r="I70" s="701">
        <v>40.637729999999998</v>
      </c>
      <c r="J70" s="702">
        <v>-34.273170213832003</v>
      </c>
      <c r="K70" s="705">
        <v>0.22603369405000001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11" t="s">
        <v>329</v>
      </c>
      <c r="F71" s="701">
        <v>0</v>
      </c>
      <c r="G71" s="702">
        <v>0</v>
      </c>
      <c r="H71" s="704">
        <v>0.76229999999999998</v>
      </c>
      <c r="I71" s="701">
        <v>1.8512999999999999</v>
      </c>
      <c r="J71" s="702">
        <v>1.8512999999999999</v>
      </c>
      <c r="K71" s="712" t="s">
        <v>357</v>
      </c>
    </row>
    <row r="72" spans="1:11" ht="14.4" customHeight="1" thickBot="1" x14ac:dyDescent="0.35">
      <c r="A72" s="723" t="s">
        <v>398</v>
      </c>
      <c r="B72" s="701">
        <v>34.979292942298997</v>
      </c>
      <c r="C72" s="701">
        <v>27.908570000000001</v>
      </c>
      <c r="D72" s="702">
        <v>-7.0707229422989997</v>
      </c>
      <c r="E72" s="703">
        <v>0.79785975222600003</v>
      </c>
      <c r="F72" s="701">
        <v>25.913336632233001</v>
      </c>
      <c r="G72" s="702">
        <v>10.797223596764001</v>
      </c>
      <c r="H72" s="704">
        <v>0.69449000000000005</v>
      </c>
      <c r="I72" s="701">
        <v>7.0049099999989997</v>
      </c>
      <c r="J72" s="702">
        <v>-3.792313596764</v>
      </c>
      <c r="K72" s="705">
        <v>0.27032064991900001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9.9750551924049997</v>
      </c>
      <c r="G73" s="702">
        <v>4.1562729968349998</v>
      </c>
      <c r="H73" s="704">
        <v>0</v>
      </c>
      <c r="I73" s="701">
        <v>0</v>
      </c>
      <c r="J73" s="702">
        <v>-4.1562729968349998</v>
      </c>
      <c r="K73" s="705">
        <v>0</v>
      </c>
    </row>
    <row r="74" spans="1:11" ht="14.4" customHeight="1" thickBot="1" x14ac:dyDescent="0.35">
      <c r="A74" s="722" t="s">
        <v>400</v>
      </c>
      <c r="B74" s="706">
        <v>360.54370542721699</v>
      </c>
      <c r="C74" s="706">
        <v>394.28303000000102</v>
      </c>
      <c r="D74" s="707">
        <v>33.739324572784</v>
      </c>
      <c r="E74" s="713">
        <v>1.093579014318</v>
      </c>
      <c r="F74" s="706">
        <v>315</v>
      </c>
      <c r="G74" s="707">
        <v>131.25</v>
      </c>
      <c r="H74" s="709">
        <v>24.857579999999999</v>
      </c>
      <c r="I74" s="706">
        <v>134.76494</v>
      </c>
      <c r="J74" s="707">
        <v>3.5149399999990001</v>
      </c>
      <c r="K74" s="714">
        <v>0.42782520634900001</v>
      </c>
    </row>
    <row r="75" spans="1:11" ht="14.4" customHeight="1" thickBot="1" x14ac:dyDescent="0.35">
      <c r="A75" s="723" t="s">
        <v>401</v>
      </c>
      <c r="B75" s="701">
        <v>0</v>
      </c>
      <c r="C75" s="701">
        <v>6.4502199999999998</v>
      </c>
      <c r="D75" s="702">
        <v>6.4502199999999998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0.11494</v>
      </c>
      <c r="J75" s="702">
        <v>0.11494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40.543705427215997</v>
      </c>
      <c r="C76" s="701">
        <v>69.046670000000006</v>
      </c>
      <c r="D76" s="702">
        <v>28.502964572783</v>
      </c>
      <c r="E76" s="703">
        <v>1.703018243459</v>
      </c>
      <c r="F76" s="701">
        <v>0</v>
      </c>
      <c r="G76" s="702">
        <v>0</v>
      </c>
      <c r="H76" s="704">
        <v>1.9901500000000001</v>
      </c>
      <c r="I76" s="701">
        <v>17.378769999999999</v>
      </c>
      <c r="J76" s="702">
        <v>17.378769999999999</v>
      </c>
      <c r="K76" s="712" t="s">
        <v>329</v>
      </c>
    </row>
    <row r="77" spans="1:11" ht="14.4" customHeight="1" thickBot="1" x14ac:dyDescent="0.35">
      <c r="A77" s="723" t="s">
        <v>403</v>
      </c>
      <c r="B77" s="701">
        <v>0</v>
      </c>
      <c r="C77" s="701">
        <v>0.186</v>
      </c>
      <c r="D77" s="702">
        <v>0.186</v>
      </c>
      <c r="E77" s="711" t="s">
        <v>357</v>
      </c>
      <c r="F77" s="701">
        <v>0</v>
      </c>
      <c r="G77" s="702">
        <v>0</v>
      </c>
      <c r="H77" s="704">
        <v>0</v>
      </c>
      <c r="I77" s="701">
        <v>0.18599999999899999</v>
      </c>
      <c r="J77" s="702">
        <v>0.18599999999899999</v>
      </c>
      <c r="K77" s="712" t="s">
        <v>329</v>
      </c>
    </row>
    <row r="78" spans="1:11" ht="14.4" customHeight="1" thickBot="1" x14ac:dyDescent="0.35">
      <c r="A78" s="723" t="s">
        <v>404</v>
      </c>
      <c r="B78" s="701">
        <v>0</v>
      </c>
      <c r="C78" s="701">
        <v>36.373440000000002</v>
      </c>
      <c r="D78" s="702">
        <v>36.373440000000002</v>
      </c>
      <c r="E78" s="711" t="s">
        <v>329</v>
      </c>
      <c r="F78" s="701">
        <v>0</v>
      </c>
      <c r="G78" s="702">
        <v>0</v>
      </c>
      <c r="H78" s="704">
        <v>0</v>
      </c>
      <c r="I78" s="701">
        <v>2.837119999999</v>
      </c>
      <c r="J78" s="702">
        <v>2.837119999999</v>
      </c>
      <c r="K78" s="712" t="s">
        <v>329</v>
      </c>
    </row>
    <row r="79" spans="1:11" ht="14.4" customHeight="1" thickBot="1" x14ac:dyDescent="0.35">
      <c r="A79" s="723" t="s">
        <v>405</v>
      </c>
      <c r="B79" s="701">
        <v>25</v>
      </c>
      <c r="C79" s="701">
        <v>22.359960000000001</v>
      </c>
      <c r="D79" s="702">
        <v>-2.6400399999989999</v>
      </c>
      <c r="E79" s="703">
        <v>0.89439840000000004</v>
      </c>
      <c r="F79" s="701">
        <v>25</v>
      </c>
      <c r="G79" s="702">
        <v>10.416666666666</v>
      </c>
      <c r="H79" s="704">
        <v>0.97806000000000004</v>
      </c>
      <c r="I79" s="701">
        <v>6.576339999999</v>
      </c>
      <c r="J79" s="702">
        <v>-3.8403266666659999</v>
      </c>
      <c r="K79" s="705">
        <v>0.2630536</v>
      </c>
    </row>
    <row r="80" spans="1:11" ht="14.4" customHeight="1" thickBot="1" x14ac:dyDescent="0.35">
      <c r="A80" s="723" t="s">
        <v>406</v>
      </c>
      <c r="B80" s="701">
        <v>50</v>
      </c>
      <c r="C80" s="701">
        <v>35.743450000000003</v>
      </c>
      <c r="D80" s="702">
        <v>-14.256549999999001</v>
      </c>
      <c r="E80" s="703">
        <v>0.71486899999999998</v>
      </c>
      <c r="F80" s="701">
        <v>50</v>
      </c>
      <c r="G80" s="702">
        <v>20.833333333333002</v>
      </c>
      <c r="H80" s="704">
        <v>2.6903000000000001</v>
      </c>
      <c r="I80" s="701">
        <v>14.076739999999999</v>
      </c>
      <c r="J80" s="702">
        <v>-6.7565933333329999</v>
      </c>
      <c r="K80" s="705">
        <v>0.28153479999999997</v>
      </c>
    </row>
    <row r="81" spans="1:11" ht="14.4" customHeight="1" thickBot="1" x14ac:dyDescent="0.35">
      <c r="A81" s="723" t="s">
        <v>407</v>
      </c>
      <c r="B81" s="701">
        <v>245</v>
      </c>
      <c r="C81" s="701">
        <v>224.12329</v>
      </c>
      <c r="D81" s="702">
        <v>-20.876709999999001</v>
      </c>
      <c r="E81" s="703">
        <v>0.914788938775</v>
      </c>
      <c r="F81" s="701">
        <v>240</v>
      </c>
      <c r="G81" s="702">
        <v>100</v>
      </c>
      <c r="H81" s="704">
        <v>19.199069999999999</v>
      </c>
      <c r="I81" s="701">
        <v>93.595029999998999</v>
      </c>
      <c r="J81" s="702">
        <v>-6.4049699999999996</v>
      </c>
      <c r="K81" s="705">
        <v>0.38997929166599998</v>
      </c>
    </row>
    <row r="82" spans="1:11" ht="14.4" customHeight="1" thickBot="1" x14ac:dyDescent="0.35">
      <c r="A82" s="722" t="s">
        <v>408</v>
      </c>
      <c r="B82" s="706">
        <v>0</v>
      </c>
      <c r="C82" s="706">
        <v>0</v>
      </c>
      <c r="D82" s="707">
        <v>0</v>
      </c>
      <c r="E82" s="713">
        <v>1</v>
      </c>
      <c r="F82" s="706">
        <v>0</v>
      </c>
      <c r="G82" s="707">
        <v>0</v>
      </c>
      <c r="H82" s="709">
        <v>0</v>
      </c>
      <c r="I82" s="706">
        <v>0.52800000000000002</v>
      </c>
      <c r="J82" s="707">
        <v>0.52800000000000002</v>
      </c>
      <c r="K82" s="710" t="s">
        <v>357</v>
      </c>
    </row>
    <row r="83" spans="1:11" ht="14.4" customHeight="1" thickBot="1" x14ac:dyDescent="0.35">
      <c r="A83" s="723" t="s">
        <v>409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0.52800000000000002</v>
      </c>
      <c r="J83" s="702">
        <v>0.52800000000000002</v>
      </c>
      <c r="K83" s="712" t="s">
        <v>357</v>
      </c>
    </row>
    <row r="84" spans="1:11" ht="14.4" customHeight="1" thickBot="1" x14ac:dyDescent="0.35">
      <c r="A84" s="722" t="s">
        <v>410</v>
      </c>
      <c r="B84" s="706">
        <v>0</v>
      </c>
      <c r="C84" s="706">
        <v>0.63500000000000001</v>
      </c>
      <c r="D84" s="707">
        <v>0.63500000000000001</v>
      </c>
      <c r="E84" s="708" t="s">
        <v>329</v>
      </c>
      <c r="F84" s="706">
        <v>0</v>
      </c>
      <c r="G84" s="707">
        <v>0</v>
      </c>
      <c r="H84" s="709">
        <v>0</v>
      </c>
      <c r="I84" s="706">
        <v>7.0579999999989997</v>
      </c>
      <c r="J84" s="707">
        <v>7.0579999999989997</v>
      </c>
      <c r="K84" s="710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0.63500000000000001</v>
      </c>
      <c r="D85" s="702">
        <v>0.63500000000000001</v>
      </c>
      <c r="E85" s="711" t="s">
        <v>329</v>
      </c>
      <c r="F85" s="701">
        <v>0</v>
      </c>
      <c r="G85" s="702">
        <v>0</v>
      </c>
      <c r="H85" s="704">
        <v>0</v>
      </c>
      <c r="I85" s="701">
        <v>7.0579999999989997</v>
      </c>
      <c r="J85" s="702">
        <v>7.0579999999989997</v>
      </c>
      <c r="K85" s="712" t="s">
        <v>329</v>
      </c>
    </row>
    <row r="86" spans="1:11" ht="14.4" customHeight="1" thickBot="1" x14ac:dyDescent="0.35">
      <c r="A86" s="721" t="s">
        <v>42</v>
      </c>
      <c r="B86" s="701">
        <v>4484.1351682862696</v>
      </c>
      <c r="C86" s="701">
        <v>4423.8950000000104</v>
      </c>
      <c r="D86" s="702">
        <v>-60.240168286261003</v>
      </c>
      <c r="E86" s="703">
        <v>0.98656593389199998</v>
      </c>
      <c r="F86" s="701">
        <v>5078.1781301968704</v>
      </c>
      <c r="G86" s="702">
        <v>2115.9075542486898</v>
      </c>
      <c r="H86" s="704">
        <v>377.51799999999997</v>
      </c>
      <c r="I86" s="701">
        <v>2379.5079999999998</v>
      </c>
      <c r="J86" s="702">
        <v>263.60044575130502</v>
      </c>
      <c r="K86" s="705">
        <v>0.46857513442600002</v>
      </c>
    </row>
    <row r="87" spans="1:11" ht="14.4" customHeight="1" thickBot="1" x14ac:dyDescent="0.35">
      <c r="A87" s="722" t="s">
        <v>412</v>
      </c>
      <c r="B87" s="706">
        <v>4484.1351682862696</v>
      </c>
      <c r="C87" s="706">
        <v>4423.8950000000104</v>
      </c>
      <c r="D87" s="707">
        <v>-60.240168286261003</v>
      </c>
      <c r="E87" s="713">
        <v>0.98656593389199998</v>
      </c>
      <c r="F87" s="706">
        <v>5078.1781301968704</v>
      </c>
      <c r="G87" s="707">
        <v>2115.9075542486898</v>
      </c>
      <c r="H87" s="709">
        <v>377.51799999999997</v>
      </c>
      <c r="I87" s="706">
        <v>2379.5079999999998</v>
      </c>
      <c r="J87" s="707">
        <v>263.60044575130502</v>
      </c>
      <c r="K87" s="714">
        <v>0.46857513442600002</v>
      </c>
    </row>
    <row r="88" spans="1:11" ht="14.4" customHeight="1" thickBot="1" x14ac:dyDescent="0.35">
      <c r="A88" s="723" t="s">
        <v>413</v>
      </c>
      <c r="B88" s="701">
        <v>1340.94246744478</v>
      </c>
      <c r="C88" s="701">
        <v>1397.2470000000001</v>
      </c>
      <c r="D88" s="702">
        <v>56.304532555222004</v>
      </c>
      <c r="E88" s="703">
        <v>1.0419887757470001</v>
      </c>
      <c r="F88" s="701">
        <v>1829.43430625117</v>
      </c>
      <c r="G88" s="702">
        <v>762.26429427131995</v>
      </c>
      <c r="H88" s="704">
        <v>150.59100000000001</v>
      </c>
      <c r="I88" s="701">
        <v>777.39400000000001</v>
      </c>
      <c r="J88" s="702">
        <v>15.129705728679999</v>
      </c>
      <c r="K88" s="705">
        <v>0.42493682191400001</v>
      </c>
    </row>
    <row r="89" spans="1:11" ht="14.4" customHeight="1" thickBot="1" x14ac:dyDescent="0.35">
      <c r="A89" s="723" t="s">
        <v>414</v>
      </c>
      <c r="B89" s="701">
        <v>580.78997070232299</v>
      </c>
      <c r="C89" s="701">
        <v>613.48400000000095</v>
      </c>
      <c r="D89" s="702">
        <v>32.694029297676998</v>
      </c>
      <c r="E89" s="703">
        <v>1.0562923448179999</v>
      </c>
      <c r="F89" s="701">
        <v>605.22806703378797</v>
      </c>
      <c r="G89" s="702">
        <v>252.17836126407801</v>
      </c>
      <c r="H89" s="704">
        <v>47.850999999999999</v>
      </c>
      <c r="I89" s="701">
        <v>257.69299999999998</v>
      </c>
      <c r="J89" s="702">
        <v>5.5146387359210003</v>
      </c>
      <c r="K89" s="705">
        <v>0.425778337186</v>
      </c>
    </row>
    <row r="90" spans="1:11" ht="14.4" customHeight="1" thickBot="1" x14ac:dyDescent="0.35">
      <c r="A90" s="723" t="s">
        <v>415</v>
      </c>
      <c r="B90" s="701">
        <v>2562.4027301391702</v>
      </c>
      <c r="C90" s="701">
        <v>2413.1640000000002</v>
      </c>
      <c r="D90" s="702">
        <v>-149.23873013916301</v>
      </c>
      <c r="E90" s="703">
        <v>0.94175828475900003</v>
      </c>
      <c r="F90" s="701">
        <v>2643.5157569119101</v>
      </c>
      <c r="G90" s="702">
        <v>1101.4648987133</v>
      </c>
      <c r="H90" s="704">
        <v>179.07599999999999</v>
      </c>
      <c r="I90" s="701">
        <v>1344.421</v>
      </c>
      <c r="J90" s="702">
        <v>242.95610128670299</v>
      </c>
      <c r="K90" s="705">
        <v>0.50857309871699996</v>
      </c>
    </row>
    <row r="91" spans="1:11" ht="14.4" customHeight="1" thickBot="1" x14ac:dyDescent="0.35">
      <c r="A91" s="721" t="s">
        <v>43</v>
      </c>
      <c r="B91" s="701">
        <v>0</v>
      </c>
      <c r="C91" s="701">
        <v>1.5269999999999999</v>
      </c>
      <c r="D91" s="702">
        <v>1.5269999999999999</v>
      </c>
      <c r="E91" s="711" t="s">
        <v>357</v>
      </c>
      <c r="F91" s="701">
        <v>2.34004700782</v>
      </c>
      <c r="G91" s="702">
        <v>0.97501958659099996</v>
      </c>
      <c r="H91" s="704">
        <v>0</v>
      </c>
      <c r="I91" s="701">
        <v>0</v>
      </c>
      <c r="J91" s="702">
        <v>-0.97501958659099996</v>
      </c>
      <c r="K91" s="705">
        <v>0</v>
      </c>
    </row>
    <row r="92" spans="1:11" ht="14.4" customHeight="1" thickBot="1" x14ac:dyDescent="0.35">
      <c r="A92" s="722" t="s">
        <v>416</v>
      </c>
      <c r="B92" s="706">
        <v>0</v>
      </c>
      <c r="C92" s="706">
        <v>1.5269999999999999</v>
      </c>
      <c r="D92" s="707">
        <v>1.5269999999999999</v>
      </c>
      <c r="E92" s="708" t="s">
        <v>357</v>
      </c>
      <c r="F92" s="706">
        <v>2.34004700782</v>
      </c>
      <c r="G92" s="707">
        <v>0.97501958659099996</v>
      </c>
      <c r="H92" s="709">
        <v>0</v>
      </c>
      <c r="I92" s="706">
        <v>0</v>
      </c>
      <c r="J92" s="707">
        <v>-0.97501958659099996</v>
      </c>
      <c r="K92" s="714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1.5269999999999999</v>
      </c>
      <c r="D93" s="702">
        <v>1.5269999999999999</v>
      </c>
      <c r="E93" s="711" t="s">
        <v>357</v>
      </c>
      <c r="F93" s="701">
        <v>2.34004700782</v>
      </c>
      <c r="G93" s="702">
        <v>0.97501958659099996</v>
      </c>
      <c r="H93" s="704">
        <v>0</v>
      </c>
      <c r="I93" s="701">
        <v>0</v>
      </c>
      <c r="J93" s="702">
        <v>-0.97501958659099996</v>
      </c>
      <c r="K93" s="705">
        <v>0</v>
      </c>
    </row>
    <row r="94" spans="1:11" ht="14.4" customHeight="1" thickBot="1" x14ac:dyDescent="0.35">
      <c r="A94" s="724" t="s">
        <v>418</v>
      </c>
      <c r="B94" s="706">
        <v>7845.6722964865003</v>
      </c>
      <c r="C94" s="706">
        <v>7384.2274800000096</v>
      </c>
      <c r="D94" s="707">
        <v>-461.44481648648502</v>
      </c>
      <c r="E94" s="713">
        <v>0.94118479601799998</v>
      </c>
      <c r="F94" s="706">
        <v>7477.1932316781304</v>
      </c>
      <c r="G94" s="707">
        <v>3115.4971798658898</v>
      </c>
      <c r="H94" s="709">
        <v>763.90494999999999</v>
      </c>
      <c r="I94" s="706">
        <v>3425.5942100000002</v>
      </c>
      <c r="J94" s="707">
        <v>310.097030134107</v>
      </c>
      <c r="K94" s="714">
        <v>0.458139050825</v>
      </c>
    </row>
    <row r="95" spans="1:11" ht="14.4" customHeight="1" thickBot="1" x14ac:dyDescent="0.35">
      <c r="A95" s="721" t="s">
        <v>45</v>
      </c>
      <c r="B95" s="701">
        <v>2088.1149075527501</v>
      </c>
      <c r="C95" s="701">
        <v>1359.94876</v>
      </c>
      <c r="D95" s="702">
        <v>-728.16614755274497</v>
      </c>
      <c r="E95" s="703">
        <v>0.65128061443399998</v>
      </c>
      <c r="F95" s="701">
        <v>1477.3097221942701</v>
      </c>
      <c r="G95" s="702">
        <v>615.54571758094596</v>
      </c>
      <c r="H95" s="704">
        <v>90.928210000000007</v>
      </c>
      <c r="I95" s="701">
        <v>671.13485999999898</v>
      </c>
      <c r="J95" s="702">
        <v>55.589142419052997</v>
      </c>
      <c r="K95" s="705">
        <v>0.45429529767299998</v>
      </c>
    </row>
    <row r="96" spans="1:11" ht="14.4" customHeight="1" thickBot="1" x14ac:dyDescent="0.35">
      <c r="A96" s="725" t="s">
        <v>419</v>
      </c>
      <c r="B96" s="701">
        <v>2088.1149075527501</v>
      </c>
      <c r="C96" s="701">
        <v>1359.94876</v>
      </c>
      <c r="D96" s="702">
        <v>-728.16614755274497</v>
      </c>
      <c r="E96" s="703">
        <v>0.65128061443399998</v>
      </c>
      <c r="F96" s="701">
        <v>1477.3097221942701</v>
      </c>
      <c r="G96" s="702">
        <v>615.54571758094596</v>
      </c>
      <c r="H96" s="704">
        <v>90.928210000000007</v>
      </c>
      <c r="I96" s="701">
        <v>671.13485999999898</v>
      </c>
      <c r="J96" s="702">
        <v>55.589142419052997</v>
      </c>
      <c r="K96" s="705">
        <v>0.45429529767299998</v>
      </c>
    </row>
    <row r="97" spans="1:11" ht="14.4" customHeight="1" thickBot="1" x14ac:dyDescent="0.35">
      <c r="A97" s="723" t="s">
        <v>420</v>
      </c>
      <c r="B97" s="701">
        <v>622.66385443974605</v>
      </c>
      <c r="C97" s="701">
        <v>593.36184000000105</v>
      </c>
      <c r="D97" s="702">
        <v>-29.302014439743999</v>
      </c>
      <c r="E97" s="703">
        <v>0.952940877761</v>
      </c>
      <c r="F97" s="701">
        <v>518.219990422048</v>
      </c>
      <c r="G97" s="702">
        <v>215.924996009187</v>
      </c>
      <c r="H97" s="704">
        <v>61.884740000000001</v>
      </c>
      <c r="I97" s="701">
        <v>400.65921999999898</v>
      </c>
      <c r="J97" s="702">
        <v>184.73422399081301</v>
      </c>
      <c r="K97" s="705">
        <v>0.77314504921600002</v>
      </c>
    </row>
    <row r="98" spans="1:11" ht="14.4" customHeight="1" thickBot="1" x14ac:dyDescent="0.35">
      <c r="A98" s="723" t="s">
        <v>421</v>
      </c>
      <c r="B98" s="701">
        <v>3.5010507652360001</v>
      </c>
      <c r="C98" s="701">
        <v>2.851</v>
      </c>
      <c r="D98" s="702">
        <v>-0.65005076523600003</v>
      </c>
      <c r="E98" s="703">
        <v>0.81432695244200004</v>
      </c>
      <c r="F98" s="701">
        <v>9.5439898026489995</v>
      </c>
      <c r="G98" s="702">
        <v>3.9766624177700001</v>
      </c>
      <c r="H98" s="704">
        <v>0</v>
      </c>
      <c r="I98" s="701">
        <v>0</v>
      </c>
      <c r="J98" s="702">
        <v>-3.9766624177700001</v>
      </c>
      <c r="K98" s="705">
        <v>0</v>
      </c>
    </row>
    <row r="99" spans="1:11" ht="14.4" customHeight="1" thickBot="1" x14ac:dyDescent="0.35">
      <c r="A99" s="723" t="s">
        <v>422</v>
      </c>
      <c r="B99" s="701">
        <v>118.38020092551101</v>
      </c>
      <c r="C99" s="701">
        <v>127.75247</v>
      </c>
      <c r="D99" s="702">
        <v>9.3722690744889992</v>
      </c>
      <c r="E99" s="703">
        <v>1.079170917106</v>
      </c>
      <c r="F99" s="701">
        <v>6.3250581117850002</v>
      </c>
      <c r="G99" s="702">
        <v>2.63544087991</v>
      </c>
      <c r="H99" s="704">
        <v>4.5052099999999999</v>
      </c>
      <c r="I99" s="701">
        <v>40.711729999999001</v>
      </c>
      <c r="J99" s="702">
        <v>38.076289120089001</v>
      </c>
      <c r="K99" s="705">
        <v>6.4365780172270002</v>
      </c>
    </row>
    <row r="100" spans="1:11" ht="14.4" customHeight="1" thickBot="1" x14ac:dyDescent="0.35">
      <c r="A100" s="723" t="s">
        <v>423</v>
      </c>
      <c r="B100" s="701">
        <v>1015.42919764253</v>
      </c>
      <c r="C100" s="701">
        <v>385.63312000000002</v>
      </c>
      <c r="D100" s="702">
        <v>-629.79607764253205</v>
      </c>
      <c r="E100" s="703">
        <v>0.37977351931100001</v>
      </c>
      <c r="F100" s="701">
        <v>636.97700800922098</v>
      </c>
      <c r="G100" s="702">
        <v>265.40708667050899</v>
      </c>
      <c r="H100" s="704">
        <v>0</v>
      </c>
      <c r="I100" s="701">
        <v>25.157299999999001</v>
      </c>
      <c r="J100" s="702">
        <v>-240.249786670509</v>
      </c>
      <c r="K100" s="705">
        <v>3.9494832126000003E-2</v>
      </c>
    </row>
    <row r="101" spans="1:11" ht="14.4" customHeight="1" thickBot="1" x14ac:dyDescent="0.35">
      <c r="A101" s="723" t="s">
        <v>424</v>
      </c>
      <c r="B101" s="701">
        <v>319.065816353701</v>
      </c>
      <c r="C101" s="701">
        <v>237.70582999999999</v>
      </c>
      <c r="D101" s="702">
        <v>-81.359986353701004</v>
      </c>
      <c r="E101" s="703">
        <v>0.74500563149099996</v>
      </c>
      <c r="F101" s="701">
        <v>164.50049629449799</v>
      </c>
      <c r="G101" s="702">
        <v>68.541873456039994</v>
      </c>
      <c r="H101" s="704">
        <v>24.538260000000001</v>
      </c>
      <c r="I101" s="701">
        <v>204.60660999999999</v>
      </c>
      <c r="J101" s="702">
        <v>136.06473654395899</v>
      </c>
      <c r="K101" s="705">
        <v>1.2438054267850001</v>
      </c>
    </row>
    <row r="102" spans="1:11" ht="14.4" customHeight="1" thickBot="1" x14ac:dyDescent="0.35">
      <c r="A102" s="723" t="s">
        <v>425</v>
      </c>
      <c r="B102" s="701">
        <v>9.0747874260200003</v>
      </c>
      <c r="C102" s="701">
        <v>12.644500000000001</v>
      </c>
      <c r="D102" s="702">
        <v>3.5697125739789999</v>
      </c>
      <c r="E102" s="703">
        <v>1.3933659717189999</v>
      </c>
      <c r="F102" s="701">
        <v>11.785559607044</v>
      </c>
      <c r="G102" s="702">
        <v>4.910649836268</v>
      </c>
      <c r="H102" s="704">
        <v>0</v>
      </c>
      <c r="I102" s="701">
        <v>0</v>
      </c>
      <c r="J102" s="702">
        <v>-4.910649836268</v>
      </c>
      <c r="K102" s="705">
        <v>0</v>
      </c>
    </row>
    <row r="103" spans="1:11" ht="14.4" customHeight="1" thickBot="1" x14ac:dyDescent="0.35">
      <c r="A103" s="723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5.4117212185339998</v>
      </c>
      <c r="G103" s="702">
        <v>2.2548838410559999</v>
      </c>
      <c r="H103" s="704">
        <v>0</v>
      </c>
      <c r="I103" s="701">
        <v>0</v>
      </c>
      <c r="J103" s="702">
        <v>-2.2548838410559999</v>
      </c>
      <c r="K103" s="705">
        <v>0</v>
      </c>
    </row>
    <row r="104" spans="1:11" ht="14.4" customHeight="1" thickBot="1" x14ac:dyDescent="0.35">
      <c r="A104" s="723" t="s">
        <v>427</v>
      </c>
      <c r="B104" s="701">
        <v>0</v>
      </c>
      <c r="C104" s="701">
        <v>0</v>
      </c>
      <c r="D104" s="702">
        <v>0</v>
      </c>
      <c r="E104" s="703">
        <v>1</v>
      </c>
      <c r="F104" s="701">
        <v>94.044862305186001</v>
      </c>
      <c r="G104" s="702">
        <v>39.185359293826998</v>
      </c>
      <c r="H104" s="704">
        <v>0</v>
      </c>
      <c r="I104" s="701">
        <v>0</v>
      </c>
      <c r="J104" s="702">
        <v>-39.185359293826998</v>
      </c>
      <c r="K104" s="705">
        <v>0</v>
      </c>
    </row>
    <row r="105" spans="1:11" ht="14.4" customHeight="1" thickBot="1" x14ac:dyDescent="0.35">
      <c r="A105" s="723" t="s">
        <v>428</v>
      </c>
      <c r="B105" s="701">
        <v>0</v>
      </c>
      <c r="C105" s="701">
        <v>0</v>
      </c>
      <c r="D105" s="702">
        <v>0</v>
      </c>
      <c r="E105" s="703">
        <v>1</v>
      </c>
      <c r="F105" s="701">
        <v>30.501036423302999</v>
      </c>
      <c r="G105" s="702">
        <v>12.708765176376</v>
      </c>
      <c r="H105" s="704">
        <v>0</v>
      </c>
      <c r="I105" s="701">
        <v>0</v>
      </c>
      <c r="J105" s="702">
        <v>-12.708765176376</v>
      </c>
      <c r="K105" s="705">
        <v>0</v>
      </c>
    </row>
    <row r="106" spans="1:11" ht="14.4" customHeight="1" thickBot="1" x14ac:dyDescent="0.35">
      <c r="A106" s="726" t="s">
        <v>46</v>
      </c>
      <c r="B106" s="706">
        <v>0</v>
      </c>
      <c r="C106" s="706">
        <v>306.65983999999997</v>
      </c>
      <c r="D106" s="707">
        <v>306.65983999999997</v>
      </c>
      <c r="E106" s="708" t="s">
        <v>329</v>
      </c>
      <c r="F106" s="706">
        <v>0</v>
      </c>
      <c r="G106" s="707">
        <v>0</v>
      </c>
      <c r="H106" s="709">
        <v>29.468</v>
      </c>
      <c r="I106" s="706">
        <v>84.545000000000002</v>
      </c>
      <c r="J106" s="707">
        <v>84.545000000000002</v>
      </c>
      <c r="K106" s="710" t="s">
        <v>329</v>
      </c>
    </row>
    <row r="107" spans="1:11" ht="14.4" customHeight="1" thickBot="1" x14ac:dyDescent="0.35">
      <c r="A107" s="722" t="s">
        <v>429</v>
      </c>
      <c r="B107" s="706">
        <v>0</v>
      </c>
      <c r="C107" s="706">
        <v>253.29940000000099</v>
      </c>
      <c r="D107" s="707">
        <v>253.29940000000099</v>
      </c>
      <c r="E107" s="708" t="s">
        <v>329</v>
      </c>
      <c r="F107" s="706">
        <v>0</v>
      </c>
      <c r="G107" s="707">
        <v>0</v>
      </c>
      <c r="H107" s="709">
        <v>29.468</v>
      </c>
      <c r="I107" s="706">
        <v>82.653000000000006</v>
      </c>
      <c r="J107" s="707">
        <v>82.653000000000006</v>
      </c>
      <c r="K107" s="710" t="s">
        <v>329</v>
      </c>
    </row>
    <row r="108" spans="1:11" ht="14.4" customHeight="1" thickBot="1" x14ac:dyDescent="0.35">
      <c r="A108" s="723" t="s">
        <v>430</v>
      </c>
      <c r="B108" s="701">
        <v>0</v>
      </c>
      <c r="C108" s="701">
        <v>188.78100000000001</v>
      </c>
      <c r="D108" s="702">
        <v>188.78100000000001</v>
      </c>
      <c r="E108" s="711" t="s">
        <v>329</v>
      </c>
      <c r="F108" s="701">
        <v>0</v>
      </c>
      <c r="G108" s="702">
        <v>0</v>
      </c>
      <c r="H108" s="704">
        <v>29.105</v>
      </c>
      <c r="I108" s="701">
        <v>72.438000000000002</v>
      </c>
      <c r="J108" s="702">
        <v>72.438000000000002</v>
      </c>
      <c r="K108" s="712" t="s">
        <v>329</v>
      </c>
    </row>
    <row r="109" spans="1:11" ht="14.4" customHeight="1" thickBot="1" x14ac:dyDescent="0.35">
      <c r="A109" s="723" t="s">
        <v>431</v>
      </c>
      <c r="B109" s="701">
        <v>0</v>
      </c>
      <c r="C109" s="701">
        <v>64.5184</v>
      </c>
      <c r="D109" s="702">
        <v>64.5184</v>
      </c>
      <c r="E109" s="711" t="s">
        <v>329</v>
      </c>
      <c r="F109" s="701">
        <v>0</v>
      </c>
      <c r="G109" s="702">
        <v>0</v>
      </c>
      <c r="H109" s="704">
        <v>0.36299999999999999</v>
      </c>
      <c r="I109" s="701">
        <v>10.215</v>
      </c>
      <c r="J109" s="702">
        <v>10.215</v>
      </c>
      <c r="K109" s="712" t="s">
        <v>329</v>
      </c>
    </row>
    <row r="110" spans="1:11" ht="14.4" customHeight="1" thickBot="1" x14ac:dyDescent="0.35">
      <c r="A110" s="722" t="s">
        <v>432</v>
      </c>
      <c r="B110" s="706">
        <v>0</v>
      </c>
      <c r="C110" s="706">
        <v>53.360439999999997</v>
      </c>
      <c r="D110" s="707">
        <v>53.360439999999997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1.8919999999999999</v>
      </c>
      <c r="J110" s="707">
        <v>1.8919999999999999</v>
      </c>
      <c r="K110" s="710" t="s">
        <v>329</v>
      </c>
    </row>
    <row r="111" spans="1:11" ht="14.4" customHeight="1" thickBot="1" x14ac:dyDescent="0.35">
      <c r="A111" s="723" t="s">
        <v>433</v>
      </c>
      <c r="B111" s="701">
        <v>0</v>
      </c>
      <c r="C111" s="701">
        <v>39.253999999999003</v>
      </c>
      <c r="D111" s="702">
        <v>39.253999999999003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1.8919999999999999</v>
      </c>
      <c r="J111" s="702">
        <v>1.8919999999999999</v>
      </c>
      <c r="K111" s="712" t="s">
        <v>329</v>
      </c>
    </row>
    <row r="112" spans="1:11" ht="14.4" customHeight="1" thickBot="1" x14ac:dyDescent="0.35">
      <c r="A112" s="723" t="s">
        <v>434</v>
      </c>
      <c r="B112" s="701">
        <v>0</v>
      </c>
      <c r="C112" s="701">
        <v>14.106439999999999</v>
      </c>
      <c r="D112" s="702">
        <v>14.106439999999999</v>
      </c>
      <c r="E112" s="711" t="s">
        <v>357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12" t="s">
        <v>329</v>
      </c>
    </row>
    <row r="113" spans="1:11" ht="14.4" customHeight="1" thickBot="1" x14ac:dyDescent="0.35">
      <c r="A113" s="721" t="s">
        <v>47</v>
      </c>
      <c r="B113" s="701">
        <v>5757.5573889337502</v>
      </c>
      <c r="C113" s="701">
        <v>5717.61888000001</v>
      </c>
      <c r="D113" s="702">
        <v>-39.938508933742</v>
      </c>
      <c r="E113" s="703">
        <v>0.993063289475</v>
      </c>
      <c r="F113" s="701">
        <v>5999.8835094838696</v>
      </c>
      <c r="G113" s="702">
        <v>2499.9514622849401</v>
      </c>
      <c r="H113" s="704">
        <v>643.50873999999999</v>
      </c>
      <c r="I113" s="701">
        <v>2669.91435</v>
      </c>
      <c r="J113" s="702">
        <v>169.96288771505399</v>
      </c>
      <c r="K113" s="705">
        <v>0.44499436460300001</v>
      </c>
    </row>
    <row r="114" spans="1:11" ht="14.4" customHeight="1" thickBot="1" x14ac:dyDescent="0.35">
      <c r="A114" s="722" t="s">
        <v>435</v>
      </c>
      <c r="B114" s="706">
        <v>47.930767358368001</v>
      </c>
      <c r="C114" s="706">
        <v>0</v>
      </c>
      <c r="D114" s="707">
        <v>-47.930767358368001</v>
      </c>
      <c r="E114" s="713">
        <v>0</v>
      </c>
      <c r="F114" s="706">
        <v>0</v>
      </c>
      <c r="G114" s="707">
        <v>0</v>
      </c>
      <c r="H114" s="709">
        <v>0</v>
      </c>
      <c r="I114" s="706">
        <v>0</v>
      </c>
      <c r="J114" s="707">
        <v>0</v>
      </c>
      <c r="K114" s="714">
        <v>0</v>
      </c>
    </row>
    <row r="115" spans="1:11" ht="14.4" customHeight="1" thickBot="1" x14ac:dyDescent="0.35">
      <c r="A115" s="723" t="s">
        <v>436</v>
      </c>
      <c r="B115" s="701">
        <v>47.930767358368001</v>
      </c>
      <c r="C115" s="701">
        <v>0</v>
      </c>
      <c r="D115" s="702">
        <v>-47.930767358368001</v>
      </c>
      <c r="E115" s="703">
        <v>0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0</v>
      </c>
    </row>
    <row r="116" spans="1:11" ht="14.4" customHeight="1" thickBot="1" x14ac:dyDescent="0.35">
      <c r="A116" s="722" t="s">
        <v>437</v>
      </c>
      <c r="B116" s="706">
        <v>81.503330588934006</v>
      </c>
      <c r="C116" s="706">
        <v>83.450059999999993</v>
      </c>
      <c r="D116" s="707">
        <v>1.946729411065</v>
      </c>
      <c r="E116" s="713">
        <v>1.023885274343</v>
      </c>
      <c r="F116" s="706">
        <v>84.007388369040001</v>
      </c>
      <c r="G116" s="707">
        <v>35.003078487099998</v>
      </c>
      <c r="H116" s="709">
        <v>7.0902599999999998</v>
      </c>
      <c r="I116" s="706">
        <v>37.4666</v>
      </c>
      <c r="J116" s="707">
        <v>2.4635215128989998</v>
      </c>
      <c r="K116" s="714">
        <v>0.44599172438700002</v>
      </c>
    </row>
    <row r="117" spans="1:11" ht="14.4" customHeight="1" thickBot="1" x14ac:dyDescent="0.35">
      <c r="A117" s="723" t="s">
        <v>438</v>
      </c>
      <c r="B117" s="701">
        <v>46.218564278869003</v>
      </c>
      <c r="C117" s="701">
        <v>49.6584</v>
      </c>
      <c r="D117" s="702">
        <v>3.4398357211300001</v>
      </c>
      <c r="E117" s="703">
        <v>1.0744254127049999</v>
      </c>
      <c r="F117" s="701">
        <v>50.094498150531997</v>
      </c>
      <c r="G117" s="702">
        <v>20.872707562721001</v>
      </c>
      <c r="H117" s="704">
        <v>3.9830000000000001</v>
      </c>
      <c r="I117" s="701">
        <v>20.806999999999999</v>
      </c>
      <c r="J117" s="702">
        <v>-6.5707562721000007E-2</v>
      </c>
      <c r="K117" s="705">
        <v>0.41535499442399998</v>
      </c>
    </row>
    <row r="118" spans="1:11" ht="14.4" customHeight="1" thickBot="1" x14ac:dyDescent="0.35">
      <c r="A118" s="723" t="s">
        <v>439</v>
      </c>
      <c r="B118" s="701">
        <v>35.284766310064001</v>
      </c>
      <c r="C118" s="701">
        <v>33.79166</v>
      </c>
      <c r="D118" s="702">
        <v>-1.4931063100640001</v>
      </c>
      <c r="E118" s="703">
        <v>0.957684109427</v>
      </c>
      <c r="F118" s="701">
        <v>33.912890218507002</v>
      </c>
      <c r="G118" s="702">
        <v>14.130370924377999</v>
      </c>
      <c r="H118" s="704">
        <v>3.1072600000000001</v>
      </c>
      <c r="I118" s="701">
        <v>16.659600000000001</v>
      </c>
      <c r="J118" s="702">
        <v>2.5292290756210001</v>
      </c>
      <c r="K118" s="705">
        <v>0.49124683542600001</v>
      </c>
    </row>
    <row r="119" spans="1:11" ht="14.4" customHeight="1" thickBot="1" x14ac:dyDescent="0.35">
      <c r="A119" s="722" t="s">
        <v>440</v>
      </c>
      <c r="B119" s="706">
        <v>172.97701967838</v>
      </c>
      <c r="C119" s="706">
        <v>154.47935000000001</v>
      </c>
      <c r="D119" s="707">
        <v>-18.497669678379999</v>
      </c>
      <c r="E119" s="713">
        <v>0.89306284896800003</v>
      </c>
      <c r="F119" s="706">
        <v>110.999999999998</v>
      </c>
      <c r="G119" s="707">
        <v>46.249999999998998</v>
      </c>
      <c r="H119" s="709">
        <v>0</v>
      </c>
      <c r="I119" s="706">
        <v>69.191559999999996</v>
      </c>
      <c r="J119" s="707">
        <v>22.941559999999999</v>
      </c>
      <c r="K119" s="714">
        <v>0.62334738738700002</v>
      </c>
    </row>
    <row r="120" spans="1:11" ht="14.4" customHeight="1" thickBot="1" x14ac:dyDescent="0.35">
      <c r="A120" s="723" t="s">
        <v>441</v>
      </c>
      <c r="B120" s="701">
        <v>113.577464788733</v>
      </c>
      <c r="C120" s="701">
        <v>111.24</v>
      </c>
      <c r="D120" s="702">
        <v>-2.3374647887319999</v>
      </c>
      <c r="E120" s="703">
        <v>0.97941964285700001</v>
      </c>
      <c r="F120" s="701">
        <v>110.999999999998</v>
      </c>
      <c r="G120" s="702">
        <v>46.249999999998998</v>
      </c>
      <c r="H120" s="704">
        <v>0</v>
      </c>
      <c r="I120" s="701">
        <v>55.079999999999004</v>
      </c>
      <c r="J120" s="702">
        <v>8.83</v>
      </c>
      <c r="K120" s="705">
        <v>0.49621621621599998</v>
      </c>
    </row>
    <row r="121" spans="1:11" ht="14.4" customHeight="1" thickBot="1" x14ac:dyDescent="0.35">
      <c r="A121" s="723" t="s">
        <v>442</v>
      </c>
      <c r="B121" s="701">
        <v>59.399554889647</v>
      </c>
      <c r="C121" s="701">
        <v>43.239350000000002</v>
      </c>
      <c r="D121" s="702">
        <v>-16.160204889647002</v>
      </c>
      <c r="E121" s="703">
        <v>0.72794063996400005</v>
      </c>
      <c r="F121" s="701">
        <v>0</v>
      </c>
      <c r="G121" s="702">
        <v>0</v>
      </c>
      <c r="H121" s="704">
        <v>0</v>
      </c>
      <c r="I121" s="701">
        <v>14.111560000000001</v>
      </c>
      <c r="J121" s="702">
        <v>14.111560000000001</v>
      </c>
      <c r="K121" s="712" t="s">
        <v>329</v>
      </c>
    </row>
    <row r="122" spans="1:11" ht="14.4" customHeight="1" thickBot="1" x14ac:dyDescent="0.35">
      <c r="A122" s="722" t="s">
        <v>443</v>
      </c>
      <c r="B122" s="706">
        <v>0</v>
      </c>
      <c r="C122" s="706">
        <v>0</v>
      </c>
      <c r="D122" s="707">
        <v>0</v>
      </c>
      <c r="E122" s="713">
        <v>1</v>
      </c>
      <c r="F122" s="706">
        <v>0</v>
      </c>
      <c r="G122" s="707">
        <v>0</v>
      </c>
      <c r="H122" s="709">
        <v>33.880000000000003</v>
      </c>
      <c r="I122" s="706">
        <v>33.880000000000003</v>
      </c>
      <c r="J122" s="707">
        <v>33.880000000000003</v>
      </c>
      <c r="K122" s="710" t="s">
        <v>357</v>
      </c>
    </row>
    <row r="123" spans="1:11" ht="14.4" customHeight="1" thickBot="1" x14ac:dyDescent="0.35">
      <c r="A123" s="723" t="s">
        <v>444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33.880000000000003</v>
      </c>
      <c r="I123" s="701">
        <v>33.880000000000003</v>
      </c>
      <c r="J123" s="702">
        <v>33.880000000000003</v>
      </c>
      <c r="K123" s="712" t="s">
        <v>357</v>
      </c>
    </row>
    <row r="124" spans="1:11" ht="14.4" customHeight="1" thickBot="1" x14ac:dyDescent="0.35">
      <c r="A124" s="722" t="s">
        <v>445</v>
      </c>
      <c r="B124" s="706">
        <v>4137.3942106206796</v>
      </c>
      <c r="C124" s="706">
        <v>3829.2196300000101</v>
      </c>
      <c r="D124" s="707">
        <v>-308.17458062067499</v>
      </c>
      <c r="E124" s="713">
        <v>0.92551481320499995</v>
      </c>
      <c r="F124" s="706">
        <v>3930.8051448348001</v>
      </c>
      <c r="G124" s="707">
        <v>1637.8354770144999</v>
      </c>
      <c r="H124" s="709">
        <v>528.38896999999997</v>
      </c>
      <c r="I124" s="706">
        <v>2023.4520299999999</v>
      </c>
      <c r="J124" s="707">
        <v>385.61655298549698</v>
      </c>
      <c r="K124" s="714">
        <v>0.51476782884000005</v>
      </c>
    </row>
    <row r="125" spans="1:11" ht="14.4" customHeight="1" thickBot="1" x14ac:dyDescent="0.35">
      <c r="A125" s="723" t="s">
        <v>446</v>
      </c>
      <c r="B125" s="701">
        <v>3562.5821332000401</v>
      </c>
      <c r="C125" s="701">
        <v>3355.37680000001</v>
      </c>
      <c r="D125" s="702">
        <v>-207.205333200034</v>
      </c>
      <c r="E125" s="703">
        <v>0.94183844036300002</v>
      </c>
      <c r="F125" s="701">
        <v>3489.5382191435301</v>
      </c>
      <c r="G125" s="702">
        <v>1453.97425797647</v>
      </c>
      <c r="H125" s="704">
        <v>303.29356000000001</v>
      </c>
      <c r="I125" s="701">
        <v>1465.0994800000001</v>
      </c>
      <c r="J125" s="702">
        <v>11.125222023527</v>
      </c>
      <c r="K125" s="705">
        <v>0.41985483121</v>
      </c>
    </row>
    <row r="126" spans="1:11" ht="14.4" customHeight="1" thickBot="1" x14ac:dyDescent="0.35">
      <c r="A126" s="723" t="s">
        <v>447</v>
      </c>
      <c r="B126" s="701">
        <v>155.18353740138099</v>
      </c>
      <c r="C126" s="701">
        <v>47.044800000000002</v>
      </c>
      <c r="D126" s="702">
        <v>-108.13873740138099</v>
      </c>
      <c r="E126" s="703">
        <v>0.30315586812700002</v>
      </c>
      <c r="F126" s="701">
        <v>0</v>
      </c>
      <c r="G126" s="702">
        <v>0</v>
      </c>
      <c r="H126" s="704">
        <v>0</v>
      </c>
      <c r="I126" s="701">
        <v>12.2089</v>
      </c>
      <c r="J126" s="702">
        <v>12.2089</v>
      </c>
      <c r="K126" s="712" t="s">
        <v>329</v>
      </c>
    </row>
    <row r="127" spans="1:11" ht="14.4" customHeight="1" thickBot="1" x14ac:dyDescent="0.35">
      <c r="A127" s="723" t="s">
        <v>448</v>
      </c>
      <c r="B127" s="701">
        <v>9.3745305565030002</v>
      </c>
      <c r="C127" s="701">
        <v>35.283999999999999</v>
      </c>
      <c r="D127" s="702">
        <v>25.909469443496</v>
      </c>
      <c r="E127" s="703">
        <v>3.7638151358430001</v>
      </c>
      <c r="F127" s="701">
        <v>34.591512511041003</v>
      </c>
      <c r="G127" s="702">
        <v>14.413130212933</v>
      </c>
      <c r="H127" s="704">
        <v>0.32634000000000002</v>
      </c>
      <c r="I127" s="701">
        <v>7.2723399999989997</v>
      </c>
      <c r="J127" s="702">
        <v>-7.1407902129330001</v>
      </c>
      <c r="K127" s="705">
        <v>0.21023480825400001</v>
      </c>
    </row>
    <row r="128" spans="1:11" ht="14.4" customHeight="1" thickBot="1" x14ac:dyDescent="0.35">
      <c r="A128" s="723" t="s">
        <v>449</v>
      </c>
      <c r="B128" s="701">
        <v>410.254009462753</v>
      </c>
      <c r="C128" s="701">
        <v>391.51403000000101</v>
      </c>
      <c r="D128" s="702">
        <v>-18.739979462752</v>
      </c>
      <c r="E128" s="703">
        <v>0.95432103274900004</v>
      </c>
      <c r="F128" s="701">
        <v>406.67541318022802</v>
      </c>
      <c r="G128" s="702">
        <v>169.448088825095</v>
      </c>
      <c r="H128" s="704">
        <v>39.023609999999998</v>
      </c>
      <c r="I128" s="701">
        <v>186.13471000000001</v>
      </c>
      <c r="J128" s="702">
        <v>16.686621174905</v>
      </c>
      <c r="K128" s="705">
        <v>0.45769845918199997</v>
      </c>
    </row>
    <row r="129" spans="1:11" ht="14.4" customHeight="1" thickBot="1" x14ac:dyDescent="0.35">
      <c r="A129" s="723" t="s">
        <v>450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185.74546000000001</v>
      </c>
      <c r="I129" s="701">
        <v>352.73659999999899</v>
      </c>
      <c r="J129" s="702">
        <v>352.73659999999899</v>
      </c>
      <c r="K129" s="712" t="s">
        <v>357</v>
      </c>
    </row>
    <row r="130" spans="1:11" ht="14.4" customHeight="1" thickBot="1" x14ac:dyDescent="0.35">
      <c r="A130" s="722" t="s">
        <v>451</v>
      </c>
      <c r="B130" s="706">
        <v>1317.6970661328101</v>
      </c>
      <c r="C130" s="706">
        <v>1619.2492400000001</v>
      </c>
      <c r="D130" s="707">
        <v>301.55217386718903</v>
      </c>
      <c r="E130" s="713">
        <v>1.2288478752950001</v>
      </c>
      <c r="F130" s="706">
        <v>1874.07097628002</v>
      </c>
      <c r="G130" s="707">
        <v>780.86290678334296</v>
      </c>
      <c r="H130" s="709">
        <v>65.945710000000005</v>
      </c>
      <c r="I130" s="706">
        <v>496.34255999999903</v>
      </c>
      <c r="J130" s="707">
        <v>-284.520346783344</v>
      </c>
      <c r="K130" s="714">
        <v>0.26484725833799999</v>
      </c>
    </row>
    <row r="131" spans="1:11" ht="14.4" customHeight="1" thickBot="1" x14ac:dyDescent="0.35">
      <c r="A131" s="723" t="s">
        <v>452</v>
      </c>
      <c r="B131" s="701">
        <v>54.999999999998998</v>
      </c>
      <c r="C131" s="701">
        <v>78.593000000000004</v>
      </c>
      <c r="D131" s="702">
        <v>23.593</v>
      </c>
      <c r="E131" s="703">
        <v>1.4289636363630001</v>
      </c>
      <c r="F131" s="701">
        <v>71.392365934414997</v>
      </c>
      <c r="G131" s="702">
        <v>29.746819139338999</v>
      </c>
      <c r="H131" s="704">
        <v>0</v>
      </c>
      <c r="I131" s="701">
        <v>0</v>
      </c>
      <c r="J131" s="702">
        <v>-29.746819139338999</v>
      </c>
      <c r="K131" s="705">
        <v>0</v>
      </c>
    </row>
    <row r="132" spans="1:11" ht="14.4" customHeight="1" thickBot="1" x14ac:dyDescent="0.35">
      <c r="A132" s="723" t="s">
        <v>453</v>
      </c>
      <c r="B132" s="701">
        <v>1043.4088441030499</v>
      </c>
      <c r="C132" s="701">
        <v>1156.3540800000001</v>
      </c>
      <c r="D132" s="702">
        <v>112.945235896954</v>
      </c>
      <c r="E132" s="703">
        <v>1.1082463854269999</v>
      </c>
      <c r="F132" s="701">
        <v>1159.76740813215</v>
      </c>
      <c r="G132" s="702">
        <v>483.23642005506503</v>
      </c>
      <c r="H132" s="704">
        <v>56.043559999999999</v>
      </c>
      <c r="I132" s="701">
        <v>373.23917999999901</v>
      </c>
      <c r="J132" s="702">
        <v>-109.99724005506501</v>
      </c>
      <c r="K132" s="705">
        <v>0.32182244248500003</v>
      </c>
    </row>
    <row r="133" spans="1:11" ht="14.4" customHeight="1" thickBot="1" x14ac:dyDescent="0.35">
      <c r="A133" s="723" t="s">
        <v>454</v>
      </c>
      <c r="B133" s="701">
        <v>76.571489834657996</v>
      </c>
      <c r="C133" s="701">
        <v>46.806600000000003</v>
      </c>
      <c r="D133" s="702">
        <v>-29.764889834658</v>
      </c>
      <c r="E133" s="703">
        <v>0.61127973480800002</v>
      </c>
      <c r="F133" s="701">
        <v>268</v>
      </c>
      <c r="G133" s="702">
        <v>111.666666666667</v>
      </c>
      <c r="H133" s="704">
        <v>2.5409999999999999</v>
      </c>
      <c r="I133" s="701">
        <v>12.063000000000001</v>
      </c>
      <c r="J133" s="702">
        <v>-99.603666666666001</v>
      </c>
      <c r="K133" s="705">
        <v>4.5011194029000001E-2</v>
      </c>
    </row>
    <row r="134" spans="1:11" ht="14.4" customHeight="1" thickBot="1" x14ac:dyDescent="0.35">
      <c r="A134" s="723" t="s">
        <v>455</v>
      </c>
      <c r="B134" s="701">
        <v>51.037058971634004</v>
      </c>
      <c r="C134" s="701">
        <v>57.147150000000003</v>
      </c>
      <c r="D134" s="702">
        <v>6.1100910283649998</v>
      </c>
      <c r="E134" s="703">
        <v>1.1197187132540001</v>
      </c>
      <c r="F134" s="701">
        <v>53.999285843046003</v>
      </c>
      <c r="G134" s="702">
        <v>22.499702434602</v>
      </c>
      <c r="H134" s="704">
        <v>0</v>
      </c>
      <c r="I134" s="701">
        <v>48.733229999998997</v>
      </c>
      <c r="J134" s="702">
        <v>26.233527565397001</v>
      </c>
      <c r="K134" s="705">
        <v>0.90247915762499997</v>
      </c>
    </row>
    <row r="135" spans="1:11" ht="14.4" customHeight="1" thickBot="1" x14ac:dyDescent="0.35">
      <c r="A135" s="723" t="s">
        <v>456</v>
      </c>
      <c r="B135" s="701">
        <v>91.679673223471994</v>
      </c>
      <c r="C135" s="701">
        <v>275.91314999999997</v>
      </c>
      <c r="D135" s="702">
        <v>184.23347677652799</v>
      </c>
      <c r="E135" s="703">
        <v>3.009534614368</v>
      </c>
      <c r="F135" s="701">
        <v>288.30774645699199</v>
      </c>
      <c r="G135" s="702">
        <v>120.128227690413</v>
      </c>
      <c r="H135" s="704">
        <v>6.1087999999999996</v>
      </c>
      <c r="I135" s="701">
        <v>61.0548</v>
      </c>
      <c r="J135" s="702">
        <v>-59.073427690412998</v>
      </c>
      <c r="K135" s="705">
        <v>0.21176954400299999</v>
      </c>
    </row>
    <row r="136" spans="1:11" ht="14.4" customHeight="1" thickBot="1" x14ac:dyDescent="0.35">
      <c r="A136" s="723" t="s">
        <v>457</v>
      </c>
      <c r="B136" s="701">
        <v>0</v>
      </c>
      <c r="C136" s="701">
        <v>4.4352600000000004</v>
      </c>
      <c r="D136" s="702">
        <v>4.4352600000000004</v>
      </c>
      <c r="E136" s="711" t="s">
        <v>329</v>
      </c>
      <c r="F136" s="701">
        <v>32.604169913414999</v>
      </c>
      <c r="G136" s="702">
        <v>13.585070797256</v>
      </c>
      <c r="H136" s="704">
        <v>1.2523500000000001</v>
      </c>
      <c r="I136" s="701">
        <v>1.2523500000000001</v>
      </c>
      <c r="J136" s="702">
        <v>-12.332720797256</v>
      </c>
      <c r="K136" s="705">
        <v>3.8410730998999998E-2</v>
      </c>
    </row>
    <row r="137" spans="1:11" ht="14.4" customHeight="1" thickBot="1" x14ac:dyDescent="0.35">
      <c r="A137" s="722" t="s">
        <v>458</v>
      </c>
      <c r="B137" s="706">
        <v>5.4994554575999999E-2</v>
      </c>
      <c r="C137" s="706">
        <v>31.220600000000001</v>
      </c>
      <c r="D137" s="707">
        <v>31.165605445423001</v>
      </c>
      <c r="E137" s="713">
        <v>567.70347974583694</v>
      </c>
      <c r="F137" s="706">
        <v>0</v>
      </c>
      <c r="G137" s="707">
        <v>0</v>
      </c>
      <c r="H137" s="709">
        <v>8.2037999999999993</v>
      </c>
      <c r="I137" s="706">
        <v>9.5815999999999999</v>
      </c>
      <c r="J137" s="707">
        <v>9.5815999999999999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5.4994554575999999E-2</v>
      </c>
      <c r="C138" s="701">
        <v>0.41399999999999998</v>
      </c>
      <c r="D138" s="702">
        <v>0.359005445423</v>
      </c>
      <c r="E138" s="703">
        <v>7.5280180590620001</v>
      </c>
      <c r="F138" s="701">
        <v>0</v>
      </c>
      <c r="G138" s="702">
        <v>0</v>
      </c>
      <c r="H138" s="704">
        <v>0</v>
      </c>
      <c r="I138" s="701">
        <v>5.0999999999999997E-2</v>
      </c>
      <c r="J138" s="702">
        <v>5.0999999999999997E-2</v>
      </c>
      <c r="K138" s="712" t="s">
        <v>357</v>
      </c>
    </row>
    <row r="139" spans="1:11" ht="14.4" customHeight="1" thickBot="1" x14ac:dyDescent="0.35">
      <c r="A139" s="723" t="s">
        <v>460</v>
      </c>
      <c r="B139" s="701">
        <v>0</v>
      </c>
      <c r="C139" s="701">
        <v>30.8066</v>
      </c>
      <c r="D139" s="702">
        <v>30.8066</v>
      </c>
      <c r="E139" s="711" t="s">
        <v>329</v>
      </c>
      <c r="F139" s="701">
        <v>0</v>
      </c>
      <c r="G139" s="702">
        <v>0</v>
      </c>
      <c r="H139" s="704">
        <v>8.2037999999999993</v>
      </c>
      <c r="I139" s="701">
        <v>9.5305999999999997</v>
      </c>
      <c r="J139" s="702">
        <v>9.5305999999999997</v>
      </c>
      <c r="K139" s="712" t="s">
        <v>329</v>
      </c>
    </row>
    <row r="140" spans="1:11" ht="14.4" customHeight="1" thickBot="1" x14ac:dyDescent="0.35">
      <c r="A140" s="720" t="s">
        <v>48</v>
      </c>
      <c r="B140" s="701">
        <v>124782.47470357</v>
      </c>
      <c r="C140" s="701">
        <v>135596.58799</v>
      </c>
      <c r="D140" s="702">
        <v>10814.1132864298</v>
      </c>
      <c r="E140" s="703">
        <v>1.0866637186999999</v>
      </c>
      <c r="F140" s="701">
        <v>144847.81772200001</v>
      </c>
      <c r="G140" s="702">
        <v>60353.257384166704</v>
      </c>
      <c r="H140" s="704">
        <v>11666.055039999999</v>
      </c>
      <c r="I140" s="701">
        <v>57685.97623</v>
      </c>
      <c r="J140" s="702">
        <v>-2667.2811541667802</v>
      </c>
      <c r="K140" s="705">
        <v>0.39825229773699999</v>
      </c>
    </row>
    <row r="141" spans="1:11" ht="14.4" customHeight="1" thickBot="1" x14ac:dyDescent="0.35">
      <c r="A141" s="726" t="s">
        <v>461</v>
      </c>
      <c r="B141" s="706">
        <v>92231.274703570496</v>
      </c>
      <c r="C141" s="706">
        <v>99997.501000000193</v>
      </c>
      <c r="D141" s="707">
        <v>7766.2262964296697</v>
      </c>
      <c r="E141" s="713">
        <v>1.0842038269700001</v>
      </c>
      <c r="F141" s="706">
        <v>104734.27</v>
      </c>
      <c r="G141" s="707">
        <v>43639.279166666798</v>
      </c>
      <c r="H141" s="709">
        <v>8591.1790000000001</v>
      </c>
      <c r="I141" s="706">
        <v>42485.779000000002</v>
      </c>
      <c r="J141" s="707">
        <v>-1153.5001666667699</v>
      </c>
      <c r="K141" s="714">
        <v>0.40565307802299999</v>
      </c>
    </row>
    <row r="142" spans="1:11" ht="14.4" customHeight="1" thickBot="1" x14ac:dyDescent="0.35">
      <c r="A142" s="722" t="s">
        <v>462</v>
      </c>
      <c r="B142" s="706">
        <v>90419.999999999694</v>
      </c>
      <c r="C142" s="706">
        <v>98130.021000000197</v>
      </c>
      <c r="D142" s="707">
        <v>7710.0210000004199</v>
      </c>
      <c r="E142" s="713">
        <v>1.085268978102</v>
      </c>
      <c r="F142" s="706">
        <v>102793.53</v>
      </c>
      <c r="G142" s="707">
        <v>42830.637500000099</v>
      </c>
      <c r="H142" s="709">
        <v>8354.7810000000009</v>
      </c>
      <c r="I142" s="706">
        <v>41507.22</v>
      </c>
      <c r="J142" s="707">
        <v>-1323.4175000001001</v>
      </c>
      <c r="K142" s="714">
        <v>0.403792145283</v>
      </c>
    </row>
    <row r="143" spans="1:11" ht="14.4" customHeight="1" thickBot="1" x14ac:dyDescent="0.35">
      <c r="A143" s="723" t="s">
        <v>463</v>
      </c>
      <c r="B143" s="701">
        <v>90419.999999999694</v>
      </c>
      <c r="C143" s="701">
        <v>98130.021000000197</v>
      </c>
      <c r="D143" s="702">
        <v>7710.0210000004199</v>
      </c>
      <c r="E143" s="703">
        <v>1.085268978102</v>
      </c>
      <c r="F143" s="701">
        <v>102793.53</v>
      </c>
      <c r="G143" s="702">
        <v>42830.637500000099</v>
      </c>
      <c r="H143" s="704">
        <v>8354.7810000000009</v>
      </c>
      <c r="I143" s="701">
        <v>41507.22</v>
      </c>
      <c r="J143" s="702">
        <v>-1323.4175000001001</v>
      </c>
      <c r="K143" s="705">
        <v>0.403792145283</v>
      </c>
    </row>
    <row r="144" spans="1:11" ht="14.4" customHeight="1" thickBot="1" x14ac:dyDescent="0.35">
      <c r="A144" s="722" t="s">
        <v>464</v>
      </c>
      <c r="B144" s="706">
        <v>1595.78470357077</v>
      </c>
      <c r="C144" s="706">
        <v>1570.325</v>
      </c>
      <c r="D144" s="707">
        <v>-25.459703570771001</v>
      </c>
      <c r="E144" s="713">
        <v>0.98404565257800003</v>
      </c>
      <c r="F144" s="706">
        <v>1554.84</v>
      </c>
      <c r="G144" s="707">
        <v>647.85000000000105</v>
      </c>
      <c r="H144" s="709">
        <v>198.07499999999999</v>
      </c>
      <c r="I144" s="706">
        <v>803.74999999999898</v>
      </c>
      <c r="J144" s="707">
        <v>155.89999999999901</v>
      </c>
      <c r="K144" s="714">
        <v>0.51693421831099995</v>
      </c>
    </row>
    <row r="145" spans="1:11" ht="14.4" customHeight="1" thickBot="1" x14ac:dyDescent="0.35">
      <c r="A145" s="723" t="s">
        <v>465</v>
      </c>
      <c r="B145" s="701">
        <v>1595.78470357077</v>
      </c>
      <c r="C145" s="701">
        <v>1570.325</v>
      </c>
      <c r="D145" s="702">
        <v>-25.459703570771001</v>
      </c>
      <c r="E145" s="703">
        <v>0.98404565257800003</v>
      </c>
      <c r="F145" s="701">
        <v>1554.84</v>
      </c>
      <c r="G145" s="702">
        <v>647.85000000000105</v>
      </c>
      <c r="H145" s="704">
        <v>198.07499999999999</v>
      </c>
      <c r="I145" s="701">
        <v>803.74999999999898</v>
      </c>
      <c r="J145" s="702">
        <v>155.89999999999901</v>
      </c>
      <c r="K145" s="705">
        <v>0.51693421831099995</v>
      </c>
    </row>
    <row r="146" spans="1:11" ht="14.4" customHeight="1" thickBot="1" x14ac:dyDescent="0.35">
      <c r="A146" s="722" t="s">
        <v>466</v>
      </c>
      <c r="B146" s="706">
        <v>215.49</v>
      </c>
      <c r="C146" s="706">
        <v>134.655</v>
      </c>
      <c r="D146" s="707">
        <v>-80.834999999998999</v>
      </c>
      <c r="E146" s="713">
        <v>0.62487818460199995</v>
      </c>
      <c r="F146" s="706">
        <v>241.9</v>
      </c>
      <c r="G146" s="707">
        <v>100.791666666667</v>
      </c>
      <c r="H146" s="709">
        <v>22.573</v>
      </c>
      <c r="I146" s="706">
        <v>121.309</v>
      </c>
      <c r="J146" s="707">
        <v>20.517333333332999</v>
      </c>
      <c r="K146" s="714">
        <v>0.50148408433199998</v>
      </c>
    </row>
    <row r="147" spans="1:11" ht="14.4" customHeight="1" thickBot="1" x14ac:dyDescent="0.35">
      <c r="A147" s="723" t="s">
        <v>467</v>
      </c>
      <c r="B147" s="701">
        <v>215.49</v>
      </c>
      <c r="C147" s="701">
        <v>134.655</v>
      </c>
      <c r="D147" s="702">
        <v>-80.834999999998999</v>
      </c>
      <c r="E147" s="703">
        <v>0.62487818460199995</v>
      </c>
      <c r="F147" s="701">
        <v>241.9</v>
      </c>
      <c r="G147" s="702">
        <v>100.791666666667</v>
      </c>
      <c r="H147" s="704">
        <v>22.573</v>
      </c>
      <c r="I147" s="701">
        <v>121.309</v>
      </c>
      <c r="J147" s="702">
        <v>20.517333333332999</v>
      </c>
      <c r="K147" s="705">
        <v>0.50148408433199998</v>
      </c>
    </row>
    <row r="148" spans="1:11" ht="14.4" customHeight="1" thickBot="1" x14ac:dyDescent="0.35">
      <c r="A148" s="725" t="s">
        <v>468</v>
      </c>
      <c r="B148" s="701">
        <v>0</v>
      </c>
      <c r="C148" s="701">
        <v>162.5</v>
      </c>
      <c r="D148" s="702">
        <v>162.5</v>
      </c>
      <c r="E148" s="711" t="s">
        <v>329</v>
      </c>
      <c r="F148" s="701">
        <v>144</v>
      </c>
      <c r="G148" s="702">
        <v>60</v>
      </c>
      <c r="H148" s="704">
        <v>15.75</v>
      </c>
      <c r="I148" s="701">
        <v>53.499999999998998</v>
      </c>
      <c r="J148" s="702">
        <v>-6.5</v>
      </c>
      <c r="K148" s="705">
        <v>0.37152777777700002</v>
      </c>
    </row>
    <row r="149" spans="1:11" ht="14.4" customHeight="1" thickBot="1" x14ac:dyDescent="0.35">
      <c r="A149" s="723" t="s">
        <v>469</v>
      </c>
      <c r="B149" s="701">
        <v>0</v>
      </c>
      <c r="C149" s="701">
        <v>162.5</v>
      </c>
      <c r="D149" s="702">
        <v>162.5</v>
      </c>
      <c r="E149" s="711" t="s">
        <v>329</v>
      </c>
      <c r="F149" s="701">
        <v>144</v>
      </c>
      <c r="G149" s="702">
        <v>60</v>
      </c>
      <c r="H149" s="704">
        <v>15.75</v>
      </c>
      <c r="I149" s="701">
        <v>53.499999999998998</v>
      </c>
      <c r="J149" s="702">
        <v>-6.5</v>
      </c>
      <c r="K149" s="705">
        <v>0.37152777777700002</v>
      </c>
    </row>
    <row r="150" spans="1:11" ht="14.4" customHeight="1" thickBot="1" x14ac:dyDescent="0.35">
      <c r="A150" s="721" t="s">
        <v>470</v>
      </c>
      <c r="B150" s="701">
        <v>30742.799999999999</v>
      </c>
      <c r="C150" s="701">
        <v>33633.757770000098</v>
      </c>
      <c r="D150" s="702">
        <v>2890.95777000007</v>
      </c>
      <c r="E150" s="703">
        <v>1.0940369052259999</v>
      </c>
      <c r="F150" s="701">
        <v>37425.31</v>
      </c>
      <c r="G150" s="702">
        <v>15593.8791666667</v>
      </c>
      <c r="H150" s="704">
        <v>2907.3180499999999</v>
      </c>
      <c r="I150" s="701">
        <v>14367.55939</v>
      </c>
      <c r="J150" s="702">
        <v>-1226.3197766666599</v>
      </c>
      <c r="K150" s="705">
        <v>0.38389954258199999</v>
      </c>
    </row>
    <row r="151" spans="1:11" ht="14.4" customHeight="1" thickBot="1" x14ac:dyDescent="0.35">
      <c r="A151" s="722" t="s">
        <v>471</v>
      </c>
      <c r="B151" s="706">
        <v>8137.8000000000202</v>
      </c>
      <c r="C151" s="706">
        <v>8972.3295700000108</v>
      </c>
      <c r="D151" s="707">
        <v>834.52956999999503</v>
      </c>
      <c r="E151" s="713">
        <v>1.102549776352</v>
      </c>
      <c r="F151" s="706">
        <v>9981.9299999999803</v>
      </c>
      <c r="G151" s="707">
        <v>4159.1374999999898</v>
      </c>
      <c r="H151" s="709">
        <v>769.58528999999999</v>
      </c>
      <c r="I151" s="706">
        <v>3803.1731399999999</v>
      </c>
      <c r="J151" s="707">
        <v>-355.964359999995</v>
      </c>
      <c r="K151" s="714">
        <v>0.38100579146500002</v>
      </c>
    </row>
    <row r="152" spans="1:11" ht="14.4" customHeight="1" thickBot="1" x14ac:dyDescent="0.35">
      <c r="A152" s="723" t="s">
        <v>472</v>
      </c>
      <c r="B152" s="701">
        <v>8137.8000000000202</v>
      </c>
      <c r="C152" s="701">
        <v>8972.3295700000108</v>
      </c>
      <c r="D152" s="702">
        <v>834.52956999999503</v>
      </c>
      <c r="E152" s="703">
        <v>1.102549776352</v>
      </c>
      <c r="F152" s="701">
        <v>9981.9299999999803</v>
      </c>
      <c r="G152" s="702">
        <v>4159.1374999999898</v>
      </c>
      <c r="H152" s="704">
        <v>769.58528999999999</v>
      </c>
      <c r="I152" s="701">
        <v>3803.1731399999999</v>
      </c>
      <c r="J152" s="702">
        <v>-355.964359999995</v>
      </c>
      <c r="K152" s="705">
        <v>0.38100579146500002</v>
      </c>
    </row>
    <row r="153" spans="1:11" ht="14.4" customHeight="1" thickBot="1" x14ac:dyDescent="0.35">
      <c r="A153" s="722" t="s">
        <v>473</v>
      </c>
      <c r="B153" s="706">
        <v>22605</v>
      </c>
      <c r="C153" s="706">
        <v>24661.428199999998</v>
      </c>
      <c r="D153" s="707">
        <v>2056.4282000000699</v>
      </c>
      <c r="E153" s="713">
        <v>1.090972271621</v>
      </c>
      <c r="F153" s="706">
        <v>27443.38</v>
      </c>
      <c r="G153" s="707">
        <v>11434.7416666667</v>
      </c>
      <c r="H153" s="709">
        <v>2137.7327599999999</v>
      </c>
      <c r="I153" s="706">
        <v>10564.38625</v>
      </c>
      <c r="J153" s="707">
        <v>-870.355416666667</v>
      </c>
      <c r="K153" s="714">
        <v>0.384952081339</v>
      </c>
    </row>
    <row r="154" spans="1:11" ht="14.4" customHeight="1" thickBot="1" x14ac:dyDescent="0.35">
      <c r="A154" s="723" t="s">
        <v>474</v>
      </c>
      <c r="B154" s="701">
        <v>22605</v>
      </c>
      <c r="C154" s="701">
        <v>24661.428199999998</v>
      </c>
      <c r="D154" s="702">
        <v>2056.4282000000699</v>
      </c>
      <c r="E154" s="703">
        <v>1.090972271621</v>
      </c>
      <c r="F154" s="701">
        <v>27443.38</v>
      </c>
      <c r="G154" s="702">
        <v>11434.7416666667</v>
      </c>
      <c r="H154" s="704">
        <v>2137.7327599999999</v>
      </c>
      <c r="I154" s="701">
        <v>10564.38625</v>
      </c>
      <c r="J154" s="702">
        <v>-870.355416666667</v>
      </c>
      <c r="K154" s="705">
        <v>0.384952081339</v>
      </c>
    </row>
    <row r="155" spans="1:11" ht="14.4" customHeight="1" thickBot="1" x14ac:dyDescent="0.35">
      <c r="A155" s="721" t="s">
        <v>475</v>
      </c>
      <c r="B155" s="701">
        <v>0</v>
      </c>
      <c r="C155" s="701">
        <v>0</v>
      </c>
      <c r="D155" s="702">
        <v>0</v>
      </c>
      <c r="E155" s="703">
        <v>1</v>
      </c>
      <c r="F155" s="701">
        <v>459.817722</v>
      </c>
      <c r="G155" s="702">
        <v>191.59071750000001</v>
      </c>
      <c r="H155" s="704">
        <v>0</v>
      </c>
      <c r="I155" s="701">
        <v>0</v>
      </c>
      <c r="J155" s="702">
        <v>-191.59071750000001</v>
      </c>
      <c r="K155" s="705">
        <v>0</v>
      </c>
    </row>
    <row r="156" spans="1:11" ht="14.4" customHeight="1" thickBot="1" x14ac:dyDescent="0.35">
      <c r="A156" s="722" t="s">
        <v>476</v>
      </c>
      <c r="B156" s="706">
        <v>0</v>
      </c>
      <c r="C156" s="706">
        <v>0</v>
      </c>
      <c r="D156" s="707">
        <v>0</v>
      </c>
      <c r="E156" s="713">
        <v>1</v>
      </c>
      <c r="F156" s="706">
        <v>459.817722</v>
      </c>
      <c r="G156" s="707">
        <v>191.59071750000001</v>
      </c>
      <c r="H156" s="709">
        <v>0</v>
      </c>
      <c r="I156" s="706">
        <v>0</v>
      </c>
      <c r="J156" s="707">
        <v>-191.59071750000001</v>
      </c>
      <c r="K156" s="714">
        <v>0</v>
      </c>
    </row>
    <row r="157" spans="1:11" ht="14.4" customHeight="1" thickBot="1" x14ac:dyDescent="0.35">
      <c r="A157" s="723" t="s">
        <v>477</v>
      </c>
      <c r="B157" s="701">
        <v>0</v>
      </c>
      <c r="C157" s="701">
        <v>0</v>
      </c>
      <c r="D157" s="702">
        <v>0</v>
      </c>
      <c r="E157" s="703">
        <v>1</v>
      </c>
      <c r="F157" s="701">
        <v>459.817722</v>
      </c>
      <c r="G157" s="702">
        <v>191.59071750000001</v>
      </c>
      <c r="H157" s="704">
        <v>0</v>
      </c>
      <c r="I157" s="701">
        <v>0</v>
      </c>
      <c r="J157" s="702">
        <v>-191.59071750000001</v>
      </c>
      <c r="K157" s="705">
        <v>0</v>
      </c>
    </row>
    <row r="158" spans="1:11" ht="14.4" customHeight="1" thickBot="1" x14ac:dyDescent="0.35">
      <c r="A158" s="721" t="s">
        <v>478</v>
      </c>
      <c r="B158" s="701">
        <v>1808.4000000000101</v>
      </c>
      <c r="C158" s="701">
        <v>1965.3292200000001</v>
      </c>
      <c r="D158" s="702">
        <v>156.92921999999601</v>
      </c>
      <c r="E158" s="703">
        <v>1.086777936297</v>
      </c>
      <c r="F158" s="701">
        <v>2228.42</v>
      </c>
      <c r="G158" s="702">
        <v>928.50833333333196</v>
      </c>
      <c r="H158" s="704">
        <v>167.55798999999999</v>
      </c>
      <c r="I158" s="701">
        <v>832.63783999999998</v>
      </c>
      <c r="J158" s="702">
        <v>-95.870493333332007</v>
      </c>
      <c r="K158" s="705">
        <v>0.373644932283</v>
      </c>
    </row>
    <row r="159" spans="1:11" ht="14.4" customHeight="1" thickBot="1" x14ac:dyDescent="0.35">
      <c r="A159" s="722" t="s">
        <v>479</v>
      </c>
      <c r="B159" s="706">
        <v>1808.4000000000101</v>
      </c>
      <c r="C159" s="706">
        <v>1965.3292200000001</v>
      </c>
      <c r="D159" s="707">
        <v>156.92921999999601</v>
      </c>
      <c r="E159" s="713">
        <v>1.086777936297</v>
      </c>
      <c r="F159" s="706">
        <v>2228.42</v>
      </c>
      <c r="G159" s="707">
        <v>928.50833333333196</v>
      </c>
      <c r="H159" s="709">
        <v>167.55798999999999</v>
      </c>
      <c r="I159" s="706">
        <v>832.63783999999998</v>
      </c>
      <c r="J159" s="707">
        <v>-95.870493333332007</v>
      </c>
      <c r="K159" s="714">
        <v>0.373644932283</v>
      </c>
    </row>
    <row r="160" spans="1:11" ht="14.4" customHeight="1" thickBot="1" x14ac:dyDescent="0.35">
      <c r="A160" s="723" t="s">
        <v>480</v>
      </c>
      <c r="B160" s="701">
        <v>1808.4000000000101</v>
      </c>
      <c r="C160" s="701">
        <v>1965.3292200000001</v>
      </c>
      <c r="D160" s="702">
        <v>156.92921999999601</v>
      </c>
      <c r="E160" s="703">
        <v>1.086777936297</v>
      </c>
      <c r="F160" s="701">
        <v>2228.42</v>
      </c>
      <c r="G160" s="702">
        <v>928.50833333333196</v>
      </c>
      <c r="H160" s="704">
        <v>167.55798999999999</v>
      </c>
      <c r="I160" s="701">
        <v>832.63783999999998</v>
      </c>
      <c r="J160" s="702">
        <v>-95.870493333332007</v>
      </c>
      <c r="K160" s="705">
        <v>0.373644932283</v>
      </c>
    </row>
    <row r="161" spans="1:11" ht="14.4" customHeight="1" thickBot="1" x14ac:dyDescent="0.35">
      <c r="A161" s="720" t="s">
        <v>481</v>
      </c>
      <c r="B161" s="701">
        <v>35.494733740184998</v>
      </c>
      <c r="C161" s="701">
        <v>186.51942</v>
      </c>
      <c r="D161" s="702">
        <v>151.02468625981501</v>
      </c>
      <c r="E161" s="703">
        <v>5.254847701219</v>
      </c>
      <c r="F161" s="701">
        <v>31.713096042659</v>
      </c>
      <c r="G161" s="702">
        <v>13.213790017774</v>
      </c>
      <c r="H161" s="704">
        <v>16.509150000000002</v>
      </c>
      <c r="I161" s="701">
        <v>65.177999999999003</v>
      </c>
      <c r="J161" s="702">
        <v>51.964209982225</v>
      </c>
      <c r="K161" s="705">
        <v>2.0552392586430002</v>
      </c>
    </row>
    <row r="162" spans="1:11" ht="14.4" customHeight="1" thickBot="1" x14ac:dyDescent="0.35">
      <c r="A162" s="721" t="s">
        <v>482</v>
      </c>
      <c r="B162" s="701">
        <v>35.494733740184998</v>
      </c>
      <c r="C162" s="701">
        <v>186.51942</v>
      </c>
      <c r="D162" s="702">
        <v>151.02468625981501</v>
      </c>
      <c r="E162" s="703">
        <v>5.254847701219</v>
      </c>
      <c r="F162" s="701">
        <v>31.713096042659</v>
      </c>
      <c r="G162" s="702">
        <v>13.213790017774</v>
      </c>
      <c r="H162" s="704">
        <v>16.509150000000002</v>
      </c>
      <c r="I162" s="701">
        <v>65.177999999999003</v>
      </c>
      <c r="J162" s="702">
        <v>51.964209982225</v>
      </c>
      <c r="K162" s="705">
        <v>2.0552392586430002</v>
      </c>
    </row>
    <row r="163" spans="1:11" ht="14.4" customHeight="1" thickBot="1" x14ac:dyDescent="0.35">
      <c r="A163" s="722" t="s">
        <v>483</v>
      </c>
      <c r="B163" s="706">
        <v>0</v>
      </c>
      <c r="C163" s="706">
        <v>74.947419999999994</v>
      </c>
      <c r="D163" s="707">
        <v>74.947419999999994</v>
      </c>
      <c r="E163" s="708" t="s">
        <v>329</v>
      </c>
      <c r="F163" s="706">
        <v>0</v>
      </c>
      <c r="G163" s="707">
        <v>0</v>
      </c>
      <c r="H163" s="709">
        <v>3.2691499999999998</v>
      </c>
      <c r="I163" s="706">
        <v>30.187999999999001</v>
      </c>
      <c r="J163" s="707">
        <v>30.187999999999001</v>
      </c>
      <c r="K163" s="710" t="s">
        <v>329</v>
      </c>
    </row>
    <row r="164" spans="1:11" ht="14.4" customHeight="1" thickBot="1" x14ac:dyDescent="0.35">
      <c r="A164" s="723" t="s">
        <v>484</v>
      </c>
      <c r="B164" s="701">
        <v>0</v>
      </c>
      <c r="C164" s="701">
        <v>3.0752999999999999</v>
      </c>
      <c r="D164" s="702">
        <v>3.0752999999999999</v>
      </c>
      <c r="E164" s="711" t="s">
        <v>329</v>
      </c>
      <c r="F164" s="701">
        <v>0</v>
      </c>
      <c r="G164" s="702">
        <v>0</v>
      </c>
      <c r="H164" s="704">
        <v>3.3149999999999999E-2</v>
      </c>
      <c r="I164" s="701">
        <v>3.8250000000000002</v>
      </c>
      <c r="J164" s="702">
        <v>3.8250000000000002</v>
      </c>
      <c r="K164" s="712" t="s">
        <v>329</v>
      </c>
    </row>
    <row r="165" spans="1:11" ht="14.4" customHeight="1" thickBot="1" x14ac:dyDescent="0.35">
      <c r="A165" s="723" t="s">
        <v>485</v>
      </c>
      <c r="B165" s="701">
        <v>0</v>
      </c>
      <c r="C165" s="701">
        <v>31.75</v>
      </c>
      <c r="D165" s="702">
        <v>31.75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12.75</v>
      </c>
      <c r="J165" s="702">
        <v>12.75</v>
      </c>
      <c r="K165" s="712" t="s">
        <v>329</v>
      </c>
    </row>
    <row r="166" spans="1:11" ht="14.4" customHeight="1" thickBot="1" x14ac:dyDescent="0.35">
      <c r="A166" s="723" t="s">
        <v>486</v>
      </c>
      <c r="B166" s="701">
        <v>0</v>
      </c>
      <c r="C166" s="701">
        <v>40.012120000000003</v>
      </c>
      <c r="D166" s="702">
        <v>40.012120000000003</v>
      </c>
      <c r="E166" s="711" t="s">
        <v>329</v>
      </c>
      <c r="F166" s="701">
        <v>0</v>
      </c>
      <c r="G166" s="702">
        <v>0</v>
      </c>
      <c r="H166" s="704">
        <v>3.2360000000000002</v>
      </c>
      <c r="I166" s="701">
        <v>13.503</v>
      </c>
      <c r="J166" s="702">
        <v>13.503</v>
      </c>
      <c r="K166" s="712" t="s">
        <v>329</v>
      </c>
    </row>
    <row r="167" spans="1:11" ht="14.4" customHeight="1" thickBot="1" x14ac:dyDescent="0.35">
      <c r="A167" s="723" t="s">
        <v>487</v>
      </c>
      <c r="B167" s="701">
        <v>0</v>
      </c>
      <c r="C167" s="701">
        <v>0.11</v>
      </c>
      <c r="D167" s="702">
        <v>0.11</v>
      </c>
      <c r="E167" s="711" t="s">
        <v>357</v>
      </c>
      <c r="F167" s="701">
        <v>0</v>
      </c>
      <c r="G167" s="702">
        <v>0</v>
      </c>
      <c r="H167" s="704">
        <v>0</v>
      </c>
      <c r="I167" s="701">
        <v>0.11</v>
      </c>
      <c r="J167" s="702">
        <v>0.11</v>
      </c>
      <c r="K167" s="712" t="s">
        <v>329</v>
      </c>
    </row>
    <row r="168" spans="1:11" ht="14.4" customHeight="1" thickBot="1" x14ac:dyDescent="0.35">
      <c r="A168" s="725" t="s">
        <v>488</v>
      </c>
      <c r="B168" s="701">
        <v>0</v>
      </c>
      <c r="C168" s="701">
        <v>27.869</v>
      </c>
      <c r="D168" s="702">
        <v>27.869</v>
      </c>
      <c r="E168" s="711" t="s">
        <v>357</v>
      </c>
      <c r="F168" s="701">
        <v>31.713096042659</v>
      </c>
      <c r="G168" s="702">
        <v>13.213790017774</v>
      </c>
      <c r="H168" s="704">
        <v>0</v>
      </c>
      <c r="I168" s="701">
        <v>0</v>
      </c>
      <c r="J168" s="702">
        <v>-13.213790017774</v>
      </c>
      <c r="K168" s="705">
        <v>0</v>
      </c>
    </row>
    <row r="169" spans="1:11" ht="14.4" customHeight="1" thickBot="1" x14ac:dyDescent="0.35">
      <c r="A169" s="723" t="s">
        <v>489</v>
      </c>
      <c r="B169" s="701">
        <v>0</v>
      </c>
      <c r="C169" s="701">
        <v>27.869</v>
      </c>
      <c r="D169" s="702">
        <v>27.869</v>
      </c>
      <c r="E169" s="711" t="s">
        <v>357</v>
      </c>
      <c r="F169" s="701">
        <v>31.713096042659</v>
      </c>
      <c r="G169" s="702">
        <v>13.213790017774</v>
      </c>
      <c r="H169" s="704">
        <v>0</v>
      </c>
      <c r="I169" s="701">
        <v>0</v>
      </c>
      <c r="J169" s="702">
        <v>-13.213790017774</v>
      </c>
      <c r="K169" s="705">
        <v>0</v>
      </c>
    </row>
    <row r="170" spans="1:11" ht="14.4" customHeight="1" thickBot="1" x14ac:dyDescent="0.35">
      <c r="A170" s="725" t="s">
        <v>490</v>
      </c>
      <c r="B170" s="701">
        <v>35.494733740184998</v>
      </c>
      <c r="C170" s="701">
        <v>43.38</v>
      </c>
      <c r="D170" s="702">
        <v>7.8852662598140002</v>
      </c>
      <c r="E170" s="703">
        <v>1.2221531317159999</v>
      </c>
      <c r="F170" s="701">
        <v>0</v>
      </c>
      <c r="G170" s="702">
        <v>0</v>
      </c>
      <c r="H170" s="704">
        <v>11</v>
      </c>
      <c r="I170" s="701">
        <v>27.15</v>
      </c>
      <c r="J170" s="702">
        <v>27.15</v>
      </c>
      <c r="K170" s="712" t="s">
        <v>329</v>
      </c>
    </row>
    <row r="171" spans="1:11" ht="14.4" customHeight="1" thickBot="1" x14ac:dyDescent="0.35">
      <c r="A171" s="723" t="s">
        <v>491</v>
      </c>
      <c r="B171" s="701">
        <v>35.494733740184998</v>
      </c>
      <c r="C171" s="701">
        <v>43.38</v>
      </c>
      <c r="D171" s="702">
        <v>7.8852662598140002</v>
      </c>
      <c r="E171" s="703">
        <v>1.2221531317159999</v>
      </c>
      <c r="F171" s="701">
        <v>0</v>
      </c>
      <c r="G171" s="702">
        <v>0</v>
      </c>
      <c r="H171" s="704">
        <v>11</v>
      </c>
      <c r="I171" s="701">
        <v>27.15</v>
      </c>
      <c r="J171" s="702">
        <v>27.15</v>
      </c>
      <c r="K171" s="712" t="s">
        <v>329</v>
      </c>
    </row>
    <row r="172" spans="1:11" ht="14.4" customHeight="1" thickBot="1" x14ac:dyDescent="0.35">
      <c r="A172" s="725" t="s">
        <v>492</v>
      </c>
      <c r="B172" s="701">
        <v>0</v>
      </c>
      <c r="C172" s="701">
        <v>22.9</v>
      </c>
      <c r="D172" s="702">
        <v>22.9</v>
      </c>
      <c r="E172" s="711" t="s">
        <v>329</v>
      </c>
      <c r="F172" s="701">
        <v>0</v>
      </c>
      <c r="G172" s="702">
        <v>0</v>
      </c>
      <c r="H172" s="704">
        <v>2.2400000000000002</v>
      </c>
      <c r="I172" s="701">
        <v>7.8399999999989998</v>
      </c>
      <c r="J172" s="702">
        <v>7.8399999999989998</v>
      </c>
      <c r="K172" s="712" t="s">
        <v>329</v>
      </c>
    </row>
    <row r="173" spans="1:11" ht="14.4" customHeight="1" thickBot="1" x14ac:dyDescent="0.35">
      <c r="A173" s="723" t="s">
        <v>493</v>
      </c>
      <c r="B173" s="701">
        <v>0</v>
      </c>
      <c r="C173" s="701">
        <v>22.9</v>
      </c>
      <c r="D173" s="702">
        <v>22.9</v>
      </c>
      <c r="E173" s="711" t="s">
        <v>329</v>
      </c>
      <c r="F173" s="701">
        <v>0</v>
      </c>
      <c r="G173" s="702">
        <v>0</v>
      </c>
      <c r="H173" s="704">
        <v>2.2400000000000002</v>
      </c>
      <c r="I173" s="701">
        <v>7.8399999999989998</v>
      </c>
      <c r="J173" s="702">
        <v>7.8399999999989998</v>
      </c>
      <c r="K173" s="712" t="s">
        <v>329</v>
      </c>
    </row>
    <row r="174" spans="1:11" ht="14.4" customHeight="1" thickBot="1" x14ac:dyDescent="0.35">
      <c r="A174" s="725" t="s">
        <v>494</v>
      </c>
      <c r="B174" s="701">
        <v>0</v>
      </c>
      <c r="C174" s="701">
        <v>17.422999999999998</v>
      </c>
      <c r="D174" s="702">
        <v>17.422999999999998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3" t="s">
        <v>495</v>
      </c>
      <c r="B175" s="701">
        <v>0</v>
      </c>
      <c r="C175" s="701">
        <v>17.422999999999998</v>
      </c>
      <c r="D175" s="702">
        <v>17.422999999999998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0" t="s">
        <v>496</v>
      </c>
      <c r="B176" s="701">
        <v>5909.0707334737399</v>
      </c>
      <c r="C176" s="701">
        <v>5882.8993400000099</v>
      </c>
      <c r="D176" s="702">
        <v>-26.171393473725999</v>
      </c>
      <c r="E176" s="703">
        <v>0.99557097982800002</v>
      </c>
      <c r="F176" s="701">
        <v>5895.4763071367897</v>
      </c>
      <c r="G176" s="702">
        <v>2456.4484613069999</v>
      </c>
      <c r="H176" s="704">
        <v>468.20402000000001</v>
      </c>
      <c r="I176" s="701">
        <v>2627.9908099999998</v>
      </c>
      <c r="J176" s="702">
        <v>171.542348693002</v>
      </c>
      <c r="K176" s="705">
        <v>0.44576395071199998</v>
      </c>
    </row>
    <row r="177" spans="1:11" ht="14.4" customHeight="1" thickBot="1" x14ac:dyDescent="0.35">
      <c r="A177" s="721" t="s">
        <v>497</v>
      </c>
      <c r="B177" s="701">
        <v>5491.1040539985197</v>
      </c>
      <c r="C177" s="701">
        <v>5123.9980000000096</v>
      </c>
      <c r="D177" s="702">
        <v>-367.10605399851403</v>
      </c>
      <c r="E177" s="703">
        <v>0.93314531096300002</v>
      </c>
      <c r="F177" s="701">
        <v>5483.99999999992</v>
      </c>
      <c r="G177" s="702">
        <v>2284.99999999997</v>
      </c>
      <c r="H177" s="704">
        <v>444.27569999999997</v>
      </c>
      <c r="I177" s="701">
        <v>2234.2625200000002</v>
      </c>
      <c r="J177" s="702">
        <v>-50.737479999967</v>
      </c>
      <c r="K177" s="705">
        <v>0.40741475565200003</v>
      </c>
    </row>
    <row r="178" spans="1:11" ht="14.4" customHeight="1" thickBot="1" x14ac:dyDescent="0.35">
      <c r="A178" s="722" t="s">
        <v>498</v>
      </c>
      <c r="B178" s="706">
        <v>5491.1040539985197</v>
      </c>
      <c r="C178" s="706">
        <v>5122.4710000000096</v>
      </c>
      <c r="D178" s="707">
        <v>-368.63305399851299</v>
      </c>
      <c r="E178" s="713">
        <v>0.93286722480999995</v>
      </c>
      <c r="F178" s="706">
        <v>5483.99999999992</v>
      </c>
      <c r="G178" s="707">
        <v>2284.99999999997</v>
      </c>
      <c r="H178" s="709">
        <v>444.27569999999997</v>
      </c>
      <c r="I178" s="706">
        <v>2233.6175199999998</v>
      </c>
      <c r="J178" s="707">
        <v>-51.382479999967003</v>
      </c>
      <c r="K178" s="714">
        <v>0.407297140773</v>
      </c>
    </row>
    <row r="179" spans="1:11" ht="14.4" customHeight="1" thickBot="1" x14ac:dyDescent="0.35">
      <c r="A179" s="723" t="s">
        <v>499</v>
      </c>
      <c r="B179" s="701">
        <v>1534.5505924419299</v>
      </c>
      <c r="C179" s="701">
        <v>1394.0440000000001</v>
      </c>
      <c r="D179" s="702">
        <v>-140.50659244192599</v>
      </c>
      <c r="E179" s="703">
        <v>0.90843795366900004</v>
      </c>
      <c r="F179" s="701">
        <v>1406.99999999998</v>
      </c>
      <c r="G179" s="702">
        <v>586.24999999999102</v>
      </c>
      <c r="H179" s="704">
        <v>117.15367999999999</v>
      </c>
      <c r="I179" s="701">
        <v>585.76838999999995</v>
      </c>
      <c r="J179" s="702">
        <v>-0.48160999999100002</v>
      </c>
      <c r="K179" s="705">
        <v>0.41632437100199998</v>
      </c>
    </row>
    <row r="180" spans="1:11" ht="14.4" customHeight="1" thickBot="1" x14ac:dyDescent="0.35">
      <c r="A180" s="723" t="s">
        <v>500</v>
      </c>
      <c r="B180" s="701">
        <v>2735.6668020164202</v>
      </c>
      <c r="C180" s="701">
        <v>2196.0070000000001</v>
      </c>
      <c r="D180" s="702">
        <v>-539.65980201641696</v>
      </c>
      <c r="E180" s="703">
        <v>0.80273189643599996</v>
      </c>
      <c r="F180" s="701">
        <v>2103.99999999997</v>
      </c>
      <c r="G180" s="702">
        <v>876.66666666665401</v>
      </c>
      <c r="H180" s="704">
        <v>163.5753</v>
      </c>
      <c r="I180" s="701">
        <v>820.98252000000002</v>
      </c>
      <c r="J180" s="702">
        <v>-55.684146666654001</v>
      </c>
      <c r="K180" s="705">
        <v>0.39020081749000002</v>
      </c>
    </row>
    <row r="181" spans="1:11" ht="14.4" customHeight="1" thickBot="1" x14ac:dyDescent="0.35">
      <c r="A181" s="723" t="s">
        <v>501</v>
      </c>
      <c r="B181" s="701">
        <v>474.23786324712103</v>
      </c>
      <c r="C181" s="701">
        <v>553.62900000000104</v>
      </c>
      <c r="D181" s="702">
        <v>79.391136752880001</v>
      </c>
      <c r="E181" s="703">
        <v>1.167407840886</v>
      </c>
      <c r="F181" s="701">
        <v>553.99999999999204</v>
      </c>
      <c r="G181" s="702">
        <v>230.83333333332999</v>
      </c>
      <c r="H181" s="704">
        <v>46.134</v>
      </c>
      <c r="I181" s="701">
        <v>230.67099999999999</v>
      </c>
      <c r="J181" s="702">
        <v>-0.16233333333</v>
      </c>
      <c r="K181" s="705">
        <v>0.41637364620900003</v>
      </c>
    </row>
    <row r="182" spans="1:11" ht="14.4" customHeight="1" thickBot="1" x14ac:dyDescent="0.35">
      <c r="A182" s="723" t="s">
        <v>502</v>
      </c>
      <c r="B182" s="701">
        <v>505.97707134393801</v>
      </c>
      <c r="C182" s="701">
        <v>458.23200000000099</v>
      </c>
      <c r="D182" s="702">
        <v>-47.745071343936999</v>
      </c>
      <c r="E182" s="703">
        <v>0.90563787561099995</v>
      </c>
      <c r="F182" s="701">
        <v>461.99999999999301</v>
      </c>
      <c r="G182" s="702">
        <v>192.49999999999699</v>
      </c>
      <c r="H182" s="704">
        <v>38.503019999999999</v>
      </c>
      <c r="I182" s="701">
        <v>192.51513</v>
      </c>
      <c r="J182" s="702">
        <v>1.5130000002E-2</v>
      </c>
      <c r="K182" s="705">
        <v>0.41669941558399998</v>
      </c>
    </row>
    <row r="183" spans="1:11" ht="14.4" customHeight="1" thickBot="1" x14ac:dyDescent="0.35">
      <c r="A183" s="723" t="s">
        <v>503</v>
      </c>
      <c r="B183" s="701">
        <v>240.67172494911401</v>
      </c>
      <c r="C183" s="701">
        <v>520.55900000000099</v>
      </c>
      <c r="D183" s="702">
        <v>279.88727505088701</v>
      </c>
      <c r="E183" s="703">
        <v>2.162942074354</v>
      </c>
      <c r="F183" s="701">
        <v>956.99999999998602</v>
      </c>
      <c r="G183" s="702">
        <v>398.74999999999397</v>
      </c>
      <c r="H183" s="704">
        <v>78.909700000000001</v>
      </c>
      <c r="I183" s="701">
        <v>403.68047999999999</v>
      </c>
      <c r="J183" s="702">
        <v>4.9304800000049998</v>
      </c>
      <c r="K183" s="705">
        <v>0.421818683385</v>
      </c>
    </row>
    <row r="184" spans="1:11" ht="14.4" customHeight="1" thickBot="1" x14ac:dyDescent="0.35">
      <c r="A184" s="722" t="s">
        <v>504</v>
      </c>
      <c r="B184" s="706">
        <v>0</v>
      </c>
      <c r="C184" s="706">
        <v>1.5269999999999999</v>
      </c>
      <c r="D184" s="707">
        <v>1.5269999999999999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0.64499999999900004</v>
      </c>
      <c r="J184" s="707">
        <v>0.64499999999900004</v>
      </c>
      <c r="K184" s="710" t="s">
        <v>329</v>
      </c>
    </row>
    <row r="185" spans="1:11" ht="14.4" customHeight="1" thickBot="1" x14ac:dyDescent="0.35">
      <c r="A185" s="723" t="s">
        <v>505</v>
      </c>
      <c r="B185" s="701">
        <v>0</v>
      </c>
      <c r="C185" s="701">
        <v>0</v>
      </c>
      <c r="D185" s="702">
        <v>0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0.64499999999900004</v>
      </c>
      <c r="J185" s="702">
        <v>0.64499999999900004</v>
      </c>
      <c r="K185" s="712" t="s">
        <v>357</v>
      </c>
    </row>
    <row r="186" spans="1:11" ht="14.4" customHeight="1" thickBot="1" x14ac:dyDescent="0.35">
      <c r="A186" s="723" t="s">
        <v>506</v>
      </c>
      <c r="B186" s="701">
        <v>0</v>
      </c>
      <c r="C186" s="701">
        <v>1.5269999999999999</v>
      </c>
      <c r="D186" s="702">
        <v>1.5269999999999999</v>
      </c>
      <c r="E186" s="711" t="s">
        <v>357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1" t="s">
        <v>507</v>
      </c>
      <c r="B187" s="701">
        <v>417.96667947521502</v>
      </c>
      <c r="C187" s="701">
        <v>758.90134000000205</v>
      </c>
      <c r="D187" s="702">
        <v>340.93466052478698</v>
      </c>
      <c r="E187" s="703">
        <v>1.8156981818569999</v>
      </c>
      <c r="F187" s="701">
        <v>411.47630713687101</v>
      </c>
      <c r="G187" s="702">
        <v>171.44846130702899</v>
      </c>
      <c r="H187" s="704">
        <v>23.928319999999999</v>
      </c>
      <c r="I187" s="701">
        <v>393.72828999999899</v>
      </c>
      <c r="J187" s="702">
        <v>222.27982869297</v>
      </c>
      <c r="K187" s="705">
        <v>0.95686746276900003</v>
      </c>
    </row>
    <row r="188" spans="1:11" ht="14.4" customHeight="1" thickBot="1" x14ac:dyDescent="0.35">
      <c r="A188" s="722" t="s">
        <v>508</v>
      </c>
      <c r="B188" s="706">
        <v>395</v>
      </c>
      <c r="C188" s="706">
        <v>413.236240000002</v>
      </c>
      <c r="D188" s="707">
        <v>18.236240000001001</v>
      </c>
      <c r="E188" s="713">
        <v>1.0461676962019999</v>
      </c>
      <c r="F188" s="706">
        <v>401</v>
      </c>
      <c r="G188" s="707">
        <v>167.083333333333</v>
      </c>
      <c r="H188" s="709">
        <v>23.928319999999999</v>
      </c>
      <c r="I188" s="706">
        <v>348.08488999999901</v>
      </c>
      <c r="J188" s="707">
        <v>181.001556666666</v>
      </c>
      <c r="K188" s="714">
        <v>0.8680421197</v>
      </c>
    </row>
    <row r="189" spans="1:11" ht="14.4" customHeight="1" thickBot="1" x14ac:dyDescent="0.35">
      <c r="A189" s="723" t="s">
        <v>509</v>
      </c>
      <c r="B189" s="701">
        <v>395</v>
      </c>
      <c r="C189" s="701">
        <v>397.748240000002</v>
      </c>
      <c r="D189" s="702">
        <v>2.7482400000010001</v>
      </c>
      <c r="E189" s="703">
        <v>1.0069575696199999</v>
      </c>
      <c r="F189" s="701">
        <v>401</v>
      </c>
      <c r="G189" s="702">
        <v>167.083333333333</v>
      </c>
      <c r="H189" s="704">
        <v>23.928319999999999</v>
      </c>
      <c r="I189" s="701">
        <v>348.08488999999901</v>
      </c>
      <c r="J189" s="702">
        <v>181.001556666666</v>
      </c>
      <c r="K189" s="705">
        <v>0.8680421197</v>
      </c>
    </row>
    <row r="190" spans="1:11" ht="14.4" customHeight="1" thickBot="1" x14ac:dyDescent="0.35">
      <c r="A190" s="723" t="s">
        <v>510</v>
      </c>
      <c r="B190" s="701">
        <v>0</v>
      </c>
      <c r="C190" s="701">
        <v>15.488</v>
      </c>
      <c r="D190" s="702">
        <v>15.488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2" t="s">
        <v>511</v>
      </c>
      <c r="B191" s="706">
        <v>22.966679475214999</v>
      </c>
      <c r="C191" s="706">
        <v>122.9252</v>
      </c>
      <c r="D191" s="707">
        <v>99.958520524784007</v>
      </c>
      <c r="E191" s="713">
        <v>5.352327929366</v>
      </c>
      <c r="F191" s="706">
        <v>10.47630713687</v>
      </c>
      <c r="G191" s="707">
        <v>4.3651279736959996</v>
      </c>
      <c r="H191" s="709">
        <v>0</v>
      </c>
      <c r="I191" s="706">
        <v>25.379489999998999</v>
      </c>
      <c r="J191" s="707">
        <v>21.014362026303001</v>
      </c>
      <c r="K191" s="714">
        <v>2.422560704685</v>
      </c>
    </row>
    <row r="192" spans="1:11" ht="14.4" customHeight="1" thickBot="1" x14ac:dyDescent="0.35">
      <c r="A192" s="723" t="s">
        <v>512</v>
      </c>
      <c r="B192" s="701">
        <v>0</v>
      </c>
      <c r="C192" s="701">
        <v>53.771000000000001</v>
      </c>
      <c r="D192" s="702">
        <v>53.771000000000001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4.1974899999990001</v>
      </c>
      <c r="J192" s="702">
        <v>4.1974899999990001</v>
      </c>
      <c r="K192" s="712" t="s">
        <v>329</v>
      </c>
    </row>
    <row r="193" spans="1:11" ht="14.4" customHeight="1" thickBot="1" x14ac:dyDescent="0.35">
      <c r="A193" s="723" t="s">
        <v>513</v>
      </c>
      <c r="B193" s="701">
        <v>0</v>
      </c>
      <c r="C193" s="701">
        <v>3.0855000000000001</v>
      </c>
      <c r="D193" s="702">
        <v>3.0855000000000001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14.998999999999</v>
      </c>
      <c r="J193" s="702">
        <v>14.998999999999</v>
      </c>
      <c r="K193" s="712" t="s">
        <v>329</v>
      </c>
    </row>
    <row r="194" spans="1:11" ht="14.4" customHeight="1" thickBot="1" x14ac:dyDescent="0.35">
      <c r="A194" s="723" t="s">
        <v>514</v>
      </c>
      <c r="B194" s="701">
        <v>0</v>
      </c>
      <c r="C194" s="701">
        <v>15.935700000000001</v>
      </c>
      <c r="D194" s="702">
        <v>15.935700000000001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515</v>
      </c>
      <c r="B195" s="701">
        <v>22.966679475214999</v>
      </c>
      <c r="C195" s="701">
        <v>36.143000000000001</v>
      </c>
      <c r="D195" s="702">
        <v>13.176320524784</v>
      </c>
      <c r="E195" s="703">
        <v>1.573714652089</v>
      </c>
      <c r="F195" s="701">
        <v>10.47630713687</v>
      </c>
      <c r="G195" s="702">
        <v>4.3651279736959996</v>
      </c>
      <c r="H195" s="704">
        <v>0</v>
      </c>
      <c r="I195" s="701">
        <v>6.1829999999999998</v>
      </c>
      <c r="J195" s="702">
        <v>1.8178720263029999</v>
      </c>
      <c r="K195" s="705">
        <v>0.59018888232400002</v>
      </c>
    </row>
    <row r="196" spans="1:11" ht="14.4" customHeight="1" thickBot="1" x14ac:dyDescent="0.35">
      <c r="A196" s="723" t="s">
        <v>516</v>
      </c>
      <c r="B196" s="701">
        <v>0</v>
      </c>
      <c r="C196" s="701">
        <v>13.99</v>
      </c>
      <c r="D196" s="702">
        <v>13.99</v>
      </c>
      <c r="E196" s="711" t="s">
        <v>357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517</v>
      </c>
      <c r="B197" s="706">
        <v>0</v>
      </c>
      <c r="C197" s="706">
        <v>53.848399999999998</v>
      </c>
      <c r="D197" s="707">
        <v>53.848399999999998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4.4770000000000003</v>
      </c>
      <c r="J197" s="707">
        <v>4.4770000000000003</v>
      </c>
      <c r="K197" s="710" t="s">
        <v>329</v>
      </c>
    </row>
    <row r="198" spans="1:11" ht="14.4" customHeight="1" thickBot="1" x14ac:dyDescent="0.35">
      <c r="A198" s="723" t="s">
        <v>518</v>
      </c>
      <c r="B198" s="701">
        <v>0</v>
      </c>
      <c r="C198" s="701">
        <v>0.49999999999900002</v>
      </c>
      <c r="D198" s="702">
        <v>0.49999999999900002</v>
      </c>
      <c r="E198" s="711" t="s">
        <v>357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519</v>
      </c>
      <c r="B199" s="701">
        <v>0</v>
      </c>
      <c r="C199" s="701">
        <v>4.4770000000000003</v>
      </c>
      <c r="D199" s="702">
        <v>4.4770000000000003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4.4770000000000003</v>
      </c>
      <c r="J199" s="702">
        <v>4.4770000000000003</v>
      </c>
      <c r="K199" s="712" t="s">
        <v>329</v>
      </c>
    </row>
    <row r="200" spans="1:11" ht="14.4" customHeight="1" thickBot="1" x14ac:dyDescent="0.35">
      <c r="A200" s="723" t="s">
        <v>520</v>
      </c>
      <c r="B200" s="701">
        <v>0</v>
      </c>
      <c r="C200" s="701">
        <v>27.228999999999999</v>
      </c>
      <c r="D200" s="702">
        <v>27.228999999999999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521</v>
      </c>
      <c r="B201" s="701">
        <v>0</v>
      </c>
      <c r="C201" s="701">
        <v>21.642399999999999</v>
      </c>
      <c r="D201" s="702">
        <v>21.642399999999999</v>
      </c>
      <c r="E201" s="711" t="s">
        <v>357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2" t="s">
        <v>522</v>
      </c>
      <c r="B202" s="706">
        <v>0</v>
      </c>
      <c r="C202" s="706">
        <v>141.44329999999999</v>
      </c>
      <c r="D202" s="707">
        <v>141.44329999999999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11.616</v>
      </c>
      <c r="J202" s="707">
        <v>11.616</v>
      </c>
      <c r="K202" s="710" t="s">
        <v>329</v>
      </c>
    </row>
    <row r="203" spans="1:11" ht="14.4" customHeight="1" thickBot="1" x14ac:dyDescent="0.35">
      <c r="A203" s="723" t="s">
        <v>523</v>
      </c>
      <c r="B203" s="701">
        <v>0</v>
      </c>
      <c r="C203" s="701">
        <v>101.4513</v>
      </c>
      <c r="D203" s="702">
        <v>101.4513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11.616</v>
      </c>
      <c r="J203" s="702">
        <v>11.616</v>
      </c>
      <c r="K203" s="712" t="s">
        <v>329</v>
      </c>
    </row>
    <row r="204" spans="1:11" ht="14.4" customHeight="1" thickBot="1" x14ac:dyDescent="0.35">
      <c r="A204" s="723" t="s">
        <v>524</v>
      </c>
      <c r="B204" s="701">
        <v>0</v>
      </c>
      <c r="C204" s="701">
        <v>39.991999999999997</v>
      </c>
      <c r="D204" s="702">
        <v>39.991999999999997</v>
      </c>
      <c r="E204" s="711" t="s">
        <v>357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2" t="s">
        <v>525</v>
      </c>
      <c r="B205" s="706">
        <v>0</v>
      </c>
      <c r="C205" s="706">
        <v>15.98</v>
      </c>
      <c r="D205" s="707">
        <v>15.98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4.1709100000000001</v>
      </c>
      <c r="J205" s="707">
        <v>4.1709100000000001</v>
      </c>
      <c r="K205" s="710" t="s">
        <v>329</v>
      </c>
    </row>
    <row r="206" spans="1:11" ht="14.4" customHeight="1" thickBot="1" x14ac:dyDescent="0.35">
      <c r="A206" s="723" t="s">
        <v>526</v>
      </c>
      <c r="B206" s="701">
        <v>0</v>
      </c>
      <c r="C206" s="701">
        <v>0</v>
      </c>
      <c r="D206" s="702">
        <v>0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4.1709100000000001</v>
      </c>
      <c r="J206" s="702">
        <v>4.1709100000000001</v>
      </c>
      <c r="K206" s="712" t="s">
        <v>357</v>
      </c>
    </row>
    <row r="207" spans="1:11" ht="14.4" customHeight="1" thickBot="1" x14ac:dyDescent="0.35">
      <c r="A207" s="723" t="s">
        <v>527</v>
      </c>
      <c r="B207" s="701">
        <v>0</v>
      </c>
      <c r="C207" s="701">
        <v>15.98</v>
      </c>
      <c r="D207" s="702">
        <v>15.98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2" t="s">
        <v>528</v>
      </c>
      <c r="B208" s="706">
        <v>0</v>
      </c>
      <c r="C208" s="706">
        <v>11.4682</v>
      </c>
      <c r="D208" s="707">
        <v>11.4682</v>
      </c>
      <c r="E208" s="708" t="s">
        <v>357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0" t="s">
        <v>329</v>
      </c>
    </row>
    <row r="209" spans="1:11" ht="14.4" customHeight="1" thickBot="1" x14ac:dyDescent="0.35">
      <c r="A209" s="723" t="s">
        <v>529</v>
      </c>
      <c r="B209" s="701">
        <v>0</v>
      </c>
      <c r="C209" s="701">
        <v>5.734</v>
      </c>
      <c r="D209" s="702">
        <v>5.734</v>
      </c>
      <c r="E209" s="711" t="s">
        <v>357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3" t="s">
        <v>530</v>
      </c>
      <c r="B210" s="701">
        <v>0</v>
      </c>
      <c r="C210" s="701">
        <v>5.7342000000000004</v>
      </c>
      <c r="D210" s="702">
        <v>5.7342000000000004</v>
      </c>
      <c r="E210" s="711" t="s">
        <v>357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0" t="s">
        <v>531</v>
      </c>
      <c r="B211" s="701">
        <v>0</v>
      </c>
      <c r="C211" s="701">
        <v>3.1829999999999997E-2</v>
      </c>
      <c r="D211" s="702">
        <v>3.1829999999999997E-2</v>
      </c>
      <c r="E211" s="711" t="s">
        <v>357</v>
      </c>
      <c r="F211" s="701">
        <v>0</v>
      </c>
      <c r="G211" s="702">
        <v>0</v>
      </c>
      <c r="H211" s="704">
        <v>0</v>
      </c>
      <c r="I211" s="701">
        <v>2.5379999999000001E-2</v>
      </c>
      <c r="J211" s="702">
        <v>2.5379999999000001E-2</v>
      </c>
      <c r="K211" s="712" t="s">
        <v>329</v>
      </c>
    </row>
    <row r="212" spans="1:11" ht="14.4" customHeight="1" thickBot="1" x14ac:dyDescent="0.35">
      <c r="A212" s="721" t="s">
        <v>532</v>
      </c>
      <c r="B212" s="701">
        <v>0</v>
      </c>
      <c r="C212" s="701">
        <v>3.1829999999999997E-2</v>
      </c>
      <c r="D212" s="702">
        <v>3.1829999999999997E-2</v>
      </c>
      <c r="E212" s="711" t="s">
        <v>357</v>
      </c>
      <c r="F212" s="701">
        <v>0</v>
      </c>
      <c r="G212" s="702">
        <v>0</v>
      </c>
      <c r="H212" s="704">
        <v>0</v>
      </c>
      <c r="I212" s="701">
        <v>2.5379999999000001E-2</v>
      </c>
      <c r="J212" s="702">
        <v>2.5379999999000001E-2</v>
      </c>
      <c r="K212" s="712" t="s">
        <v>329</v>
      </c>
    </row>
    <row r="213" spans="1:11" ht="14.4" customHeight="1" thickBot="1" x14ac:dyDescent="0.35">
      <c r="A213" s="722" t="s">
        <v>533</v>
      </c>
      <c r="B213" s="706">
        <v>0</v>
      </c>
      <c r="C213" s="706">
        <v>3.1829999999999997E-2</v>
      </c>
      <c r="D213" s="707">
        <v>3.1829999999999997E-2</v>
      </c>
      <c r="E213" s="708" t="s">
        <v>357</v>
      </c>
      <c r="F213" s="706">
        <v>0</v>
      </c>
      <c r="G213" s="707">
        <v>0</v>
      </c>
      <c r="H213" s="709">
        <v>0</v>
      </c>
      <c r="I213" s="706">
        <v>2.5379999999000001E-2</v>
      </c>
      <c r="J213" s="707">
        <v>2.5379999999000001E-2</v>
      </c>
      <c r="K213" s="710" t="s">
        <v>329</v>
      </c>
    </row>
    <row r="214" spans="1:11" ht="14.4" customHeight="1" thickBot="1" x14ac:dyDescent="0.35">
      <c r="A214" s="723" t="s">
        <v>534</v>
      </c>
      <c r="B214" s="701">
        <v>0</v>
      </c>
      <c r="C214" s="701">
        <v>3.1829999999999997E-2</v>
      </c>
      <c r="D214" s="702">
        <v>3.1829999999999997E-2</v>
      </c>
      <c r="E214" s="711" t="s">
        <v>357</v>
      </c>
      <c r="F214" s="701">
        <v>0</v>
      </c>
      <c r="G214" s="702">
        <v>0</v>
      </c>
      <c r="H214" s="704">
        <v>0</v>
      </c>
      <c r="I214" s="701">
        <v>2.5379999999000001E-2</v>
      </c>
      <c r="J214" s="702">
        <v>2.5379999999000001E-2</v>
      </c>
      <c r="K214" s="712" t="s">
        <v>329</v>
      </c>
    </row>
    <row r="215" spans="1:11" ht="14.4" customHeight="1" thickBot="1" x14ac:dyDescent="0.35">
      <c r="A215" s="719" t="s">
        <v>535</v>
      </c>
      <c r="B215" s="701">
        <v>127060.44474306</v>
      </c>
      <c r="C215" s="701">
        <v>152804.50951</v>
      </c>
      <c r="D215" s="702">
        <v>25744.064766940501</v>
      </c>
      <c r="E215" s="703">
        <v>1.202612739306</v>
      </c>
      <c r="F215" s="701">
        <v>210400.469703971</v>
      </c>
      <c r="G215" s="702">
        <v>87666.862376654797</v>
      </c>
      <c r="H215" s="704">
        <v>10441.195959999999</v>
      </c>
      <c r="I215" s="701">
        <v>66166.29088</v>
      </c>
      <c r="J215" s="702">
        <v>-21500.5714966548</v>
      </c>
      <c r="K215" s="705">
        <v>0.31447786677</v>
      </c>
    </row>
    <row r="216" spans="1:11" ht="14.4" customHeight="1" thickBot="1" x14ac:dyDescent="0.35">
      <c r="A216" s="720" t="s">
        <v>536</v>
      </c>
      <c r="B216" s="701">
        <v>124265.042155231</v>
      </c>
      <c r="C216" s="701">
        <v>149519.78649999999</v>
      </c>
      <c r="D216" s="702">
        <v>25254.744344769199</v>
      </c>
      <c r="E216" s="703">
        <v>1.203232895645</v>
      </c>
      <c r="F216" s="701">
        <v>207097.27549715299</v>
      </c>
      <c r="G216" s="702">
        <v>86290.531457147095</v>
      </c>
      <c r="H216" s="704">
        <v>10366.753070000001</v>
      </c>
      <c r="I216" s="701">
        <v>65714.065109999996</v>
      </c>
      <c r="J216" s="702">
        <v>-20576.466347147099</v>
      </c>
      <c r="K216" s="705">
        <v>0.31731013820499998</v>
      </c>
    </row>
    <row r="217" spans="1:11" ht="14.4" customHeight="1" thickBot="1" x14ac:dyDescent="0.35">
      <c r="A217" s="721" t="s">
        <v>537</v>
      </c>
      <c r="B217" s="701">
        <v>124263.574608144</v>
      </c>
      <c r="C217" s="701">
        <v>149517.05945999999</v>
      </c>
      <c r="D217" s="702">
        <v>25253.484851856301</v>
      </c>
      <c r="E217" s="703">
        <v>1.2032251601599999</v>
      </c>
      <c r="F217" s="701">
        <v>207093.525163791</v>
      </c>
      <c r="G217" s="702">
        <v>86288.968818246096</v>
      </c>
      <c r="H217" s="704">
        <v>10366.133239999999</v>
      </c>
      <c r="I217" s="701">
        <v>65712.825450000004</v>
      </c>
      <c r="J217" s="702">
        <v>-20576.143368246201</v>
      </c>
      <c r="K217" s="705">
        <v>0.317309898501</v>
      </c>
    </row>
    <row r="218" spans="1:11" ht="14.4" customHeight="1" thickBot="1" x14ac:dyDescent="0.35">
      <c r="A218" s="722" t="s">
        <v>538</v>
      </c>
      <c r="B218" s="706">
        <v>695.20396318510905</v>
      </c>
      <c r="C218" s="706">
        <v>938.83906000000002</v>
      </c>
      <c r="D218" s="707">
        <v>243.635096814891</v>
      </c>
      <c r="E218" s="713">
        <v>1.3504512484340001</v>
      </c>
      <c r="F218" s="706">
        <v>916.02663577958901</v>
      </c>
      <c r="G218" s="707">
        <v>381.67776490816198</v>
      </c>
      <c r="H218" s="709">
        <v>194.17532</v>
      </c>
      <c r="I218" s="706">
        <v>555.51396999999997</v>
      </c>
      <c r="J218" s="707">
        <v>173.836205091838</v>
      </c>
      <c r="K218" s="714">
        <v>0.60643866488300002</v>
      </c>
    </row>
    <row r="219" spans="1:11" ht="14.4" customHeight="1" thickBot="1" x14ac:dyDescent="0.35">
      <c r="A219" s="723" t="s">
        <v>539</v>
      </c>
      <c r="B219" s="701">
        <v>11.007367851753999</v>
      </c>
      <c r="C219" s="701">
        <v>13.087300000000001</v>
      </c>
      <c r="D219" s="702">
        <v>2.0799321482450002</v>
      </c>
      <c r="E219" s="703">
        <v>1.188958175674</v>
      </c>
      <c r="F219" s="701">
        <v>13.953312020355</v>
      </c>
      <c r="G219" s="702">
        <v>5.8138800084810001</v>
      </c>
      <c r="H219" s="704">
        <v>0.61972000000000005</v>
      </c>
      <c r="I219" s="701">
        <v>4.4278000000000004</v>
      </c>
      <c r="J219" s="702">
        <v>-1.3860800084810001</v>
      </c>
      <c r="K219" s="705">
        <v>0.31732967725</v>
      </c>
    </row>
    <row r="220" spans="1:11" ht="14.4" customHeight="1" thickBot="1" x14ac:dyDescent="0.35">
      <c r="A220" s="723" t="s">
        <v>540</v>
      </c>
      <c r="B220" s="701">
        <v>3.7604122193520002</v>
      </c>
      <c r="C220" s="701">
        <v>5.5970000000000004</v>
      </c>
      <c r="D220" s="702">
        <v>1.8365877806469999</v>
      </c>
      <c r="E220" s="703">
        <v>1.488400652246</v>
      </c>
      <c r="F220" s="701">
        <v>5.8516711321789998</v>
      </c>
      <c r="G220" s="702">
        <v>2.4381963050739999</v>
      </c>
      <c r="H220" s="704">
        <v>0.53800000000000003</v>
      </c>
      <c r="I220" s="701">
        <v>1.758</v>
      </c>
      <c r="J220" s="702">
        <v>-0.68019630507399997</v>
      </c>
      <c r="K220" s="705">
        <v>0.300426999448</v>
      </c>
    </row>
    <row r="221" spans="1:11" ht="14.4" customHeight="1" thickBot="1" x14ac:dyDescent="0.35">
      <c r="A221" s="723" t="s">
        <v>541</v>
      </c>
      <c r="B221" s="701">
        <v>125.131504853639</v>
      </c>
      <c r="C221" s="701">
        <v>128.99368999999999</v>
      </c>
      <c r="D221" s="702">
        <v>3.8621851463599999</v>
      </c>
      <c r="E221" s="703">
        <v>1.0308650099809999</v>
      </c>
      <c r="F221" s="701">
        <v>129.93615105135501</v>
      </c>
      <c r="G221" s="702">
        <v>54.140062938063998</v>
      </c>
      <c r="H221" s="704">
        <v>13.219620000000001</v>
      </c>
      <c r="I221" s="701">
        <v>50.489190000000001</v>
      </c>
      <c r="J221" s="702">
        <v>-3.6508729380639999</v>
      </c>
      <c r="K221" s="705">
        <v>0.38856922874400002</v>
      </c>
    </row>
    <row r="222" spans="1:11" ht="14.4" customHeight="1" thickBot="1" x14ac:dyDescent="0.35">
      <c r="A222" s="723" t="s">
        <v>542</v>
      </c>
      <c r="B222" s="701">
        <v>309.93234392086299</v>
      </c>
      <c r="C222" s="701">
        <v>525.88478999999995</v>
      </c>
      <c r="D222" s="702">
        <v>215.95244607913699</v>
      </c>
      <c r="E222" s="703">
        <v>1.6967728612869999</v>
      </c>
      <c r="F222" s="701">
        <v>495.01531597573</v>
      </c>
      <c r="G222" s="702">
        <v>206.256381656554</v>
      </c>
      <c r="H222" s="704">
        <v>54.943820000000002</v>
      </c>
      <c r="I222" s="701">
        <v>259.00326999999999</v>
      </c>
      <c r="J222" s="702">
        <v>52.746888343446003</v>
      </c>
      <c r="K222" s="705">
        <v>0.52322274006699998</v>
      </c>
    </row>
    <row r="223" spans="1:11" ht="14.4" customHeight="1" thickBot="1" x14ac:dyDescent="0.35">
      <c r="A223" s="723" t="s">
        <v>543</v>
      </c>
      <c r="B223" s="701">
        <v>219.13294001690201</v>
      </c>
      <c r="C223" s="701">
        <v>231.33649</v>
      </c>
      <c r="D223" s="702">
        <v>12.203549983098</v>
      </c>
      <c r="E223" s="703">
        <v>1.055690166809</v>
      </c>
      <c r="F223" s="701">
        <v>236.62440243747201</v>
      </c>
      <c r="G223" s="702">
        <v>98.593501015613001</v>
      </c>
      <c r="H223" s="704">
        <v>119.48253</v>
      </c>
      <c r="I223" s="701">
        <v>176.50040999999999</v>
      </c>
      <c r="J223" s="702">
        <v>77.906908984386007</v>
      </c>
      <c r="K223" s="705">
        <v>0.74590958574699995</v>
      </c>
    </row>
    <row r="224" spans="1:11" ht="14.4" customHeight="1" thickBot="1" x14ac:dyDescent="0.35">
      <c r="A224" s="723" t="s">
        <v>544</v>
      </c>
      <c r="B224" s="701">
        <v>26.239394322597999</v>
      </c>
      <c r="C224" s="701">
        <v>33.939790000000002</v>
      </c>
      <c r="D224" s="702">
        <v>7.7003956774009996</v>
      </c>
      <c r="E224" s="703">
        <v>1.293466974989</v>
      </c>
      <c r="F224" s="701">
        <v>34.645783162496997</v>
      </c>
      <c r="G224" s="702">
        <v>14.435742984374</v>
      </c>
      <c r="H224" s="704">
        <v>5.3716299999999997</v>
      </c>
      <c r="I224" s="701">
        <v>63.335299999999997</v>
      </c>
      <c r="J224" s="702">
        <v>48.899557015625</v>
      </c>
      <c r="K224" s="705">
        <v>1.8280810597620001</v>
      </c>
    </row>
    <row r="225" spans="1:11" ht="14.4" customHeight="1" thickBot="1" x14ac:dyDescent="0.35">
      <c r="A225" s="722" t="s">
        <v>545</v>
      </c>
      <c r="B225" s="706">
        <v>608.846383883881</v>
      </c>
      <c r="C225" s="706">
        <v>712.80934000000002</v>
      </c>
      <c r="D225" s="707">
        <v>103.962956116119</v>
      </c>
      <c r="E225" s="713">
        <v>1.1707540011199999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0" t="s">
        <v>329</v>
      </c>
    </row>
    <row r="226" spans="1:11" ht="14.4" customHeight="1" thickBot="1" x14ac:dyDescent="0.35">
      <c r="A226" s="723" t="s">
        <v>546</v>
      </c>
      <c r="B226" s="701">
        <v>280</v>
      </c>
      <c r="C226" s="701">
        <v>546.30200000000002</v>
      </c>
      <c r="D226" s="702">
        <v>266.30200000000002</v>
      </c>
      <c r="E226" s="703">
        <v>1.9510785714279999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3" t="s">
        <v>547</v>
      </c>
      <c r="B227" s="701">
        <v>326.23814149912801</v>
      </c>
      <c r="C227" s="701">
        <v>86.931889999999996</v>
      </c>
      <c r="D227" s="702">
        <v>-239.306251499128</v>
      </c>
      <c r="E227" s="703">
        <v>0.26646758591899999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3" t="s">
        <v>548</v>
      </c>
      <c r="B228" s="701">
        <v>2.6082423847529999</v>
      </c>
      <c r="C228" s="701">
        <v>79.575450000000004</v>
      </c>
      <c r="D228" s="702">
        <v>76.967207615245997</v>
      </c>
      <c r="E228" s="703">
        <v>30.509223554209001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" customHeight="1" thickBot="1" x14ac:dyDescent="0.35">
      <c r="A229" s="725" t="s">
        <v>549</v>
      </c>
      <c r="B229" s="701">
        <v>1783.79782319945</v>
      </c>
      <c r="C229" s="701">
        <v>2025.88384</v>
      </c>
      <c r="D229" s="702">
        <v>242.08601680054699</v>
      </c>
      <c r="E229" s="703">
        <v>1.135713820059</v>
      </c>
      <c r="F229" s="701">
        <v>2276.5441903870401</v>
      </c>
      <c r="G229" s="702">
        <v>948.56007932793204</v>
      </c>
      <c r="H229" s="704">
        <v>220.67722000000001</v>
      </c>
      <c r="I229" s="701">
        <v>1220.4799399999999</v>
      </c>
      <c r="J229" s="702">
        <v>271.91986067206801</v>
      </c>
      <c r="K229" s="705">
        <v>0.53611080564699998</v>
      </c>
    </row>
    <row r="230" spans="1:11" ht="14.4" customHeight="1" thickBot="1" x14ac:dyDescent="0.35">
      <c r="A230" s="723" t="s">
        <v>550</v>
      </c>
      <c r="B230" s="701">
        <v>0</v>
      </c>
      <c r="C230" s="701">
        <v>0</v>
      </c>
      <c r="D230" s="702">
        <v>0</v>
      </c>
      <c r="E230" s="703">
        <v>1</v>
      </c>
      <c r="F230" s="701">
        <v>2239.5333381748301</v>
      </c>
      <c r="G230" s="702">
        <v>933.13889090617999</v>
      </c>
      <c r="H230" s="704">
        <v>216.03192000000001</v>
      </c>
      <c r="I230" s="701">
        <v>1196.2907700000001</v>
      </c>
      <c r="J230" s="702">
        <v>263.15187909382001</v>
      </c>
      <c r="K230" s="705">
        <v>0.53416966365600005</v>
      </c>
    </row>
    <row r="231" spans="1:11" ht="14.4" customHeight="1" thickBot="1" x14ac:dyDescent="0.35">
      <c r="A231" s="723" t="s">
        <v>551</v>
      </c>
      <c r="B231" s="701">
        <v>0</v>
      </c>
      <c r="C231" s="701">
        <v>0</v>
      </c>
      <c r="D231" s="702">
        <v>0</v>
      </c>
      <c r="E231" s="703">
        <v>1</v>
      </c>
      <c r="F231" s="701">
        <v>37.010852212205002</v>
      </c>
      <c r="G231" s="702">
        <v>15.421188421751999</v>
      </c>
      <c r="H231" s="704">
        <v>4.6452999999999998</v>
      </c>
      <c r="I231" s="701">
        <v>24.189170000000001</v>
      </c>
      <c r="J231" s="702">
        <v>8.7679815782469994</v>
      </c>
      <c r="K231" s="705">
        <v>0.65356965738799999</v>
      </c>
    </row>
    <row r="232" spans="1:11" ht="14.4" customHeight="1" thickBot="1" x14ac:dyDescent="0.35">
      <c r="A232" s="723" t="s">
        <v>552</v>
      </c>
      <c r="B232" s="701">
        <v>1751.212881119</v>
      </c>
      <c r="C232" s="701">
        <v>1988.7130500000001</v>
      </c>
      <c r="D232" s="702">
        <v>237.50016888100001</v>
      </c>
      <c r="E232" s="703">
        <v>1.135620387128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3" t="s">
        <v>553</v>
      </c>
      <c r="B233" s="701">
        <v>32.584942080452997</v>
      </c>
      <c r="C233" s="701">
        <v>37.170789999999997</v>
      </c>
      <c r="D233" s="702">
        <v>4.5858479195459996</v>
      </c>
      <c r="E233" s="703">
        <v>1.140735187075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2" t="s">
        <v>554</v>
      </c>
      <c r="B234" s="706">
        <v>0</v>
      </c>
      <c r="C234" s="706">
        <v>-45.917619999999999</v>
      </c>
      <c r="D234" s="707">
        <v>-45.917619999999999</v>
      </c>
      <c r="E234" s="708" t="s">
        <v>329</v>
      </c>
      <c r="F234" s="706">
        <v>0</v>
      </c>
      <c r="G234" s="707">
        <v>0</v>
      </c>
      <c r="H234" s="709">
        <v>0</v>
      </c>
      <c r="I234" s="706">
        <v>-12.85019</v>
      </c>
      <c r="J234" s="707">
        <v>-12.85019</v>
      </c>
      <c r="K234" s="710" t="s">
        <v>329</v>
      </c>
    </row>
    <row r="235" spans="1:11" ht="14.4" customHeight="1" thickBot="1" x14ac:dyDescent="0.35">
      <c r="A235" s="723" t="s">
        <v>555</v>
      </c>
      <c r="B235" s="701">
        <v>0</v>
      </c>
      <c r="C235" s="701">
        <v>-42.717619999999997</v>
      </c>
      <c r="D235" s="702">
        <v>-42.717619999999997</v>
      </c>
      <c r="E235" s="711" t="s">
        <v>329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" customHeight="1" thickBot="1" x14ac:dyDescent="0.35">
      <c r="A236" s="723" t="s">
        <v>556</v>
      </c>
      <c r="B236" s="701">
        <v>0</v>
      </c>
      <c r="C236" s="701">
        <v>-3.2</v>
      </c>
      <c r="D236" s="702">
        <v>-3.2</v>
      </c>
      <c r="E236" s="711" t="s">
        <v>329</v>
      </c>
      <c r="F236" s="701">
        <v>0</v>
      </c>
      <c r="G236" s="702">
        <v>0</v>
      </c>
      <c r="H236" s="704">
        <v>0</v>
      </c>
      <c r="I236" s="701">
        <v>-12.85019</v>
      </c>
      <c r="J236" s="702">
        <v>-12.85019</v>
      </c>
      <c r="K236" s="712" t="s">
        <v>329</v>
      </c>
    </row>
    <row r="237" spans="1:11" ht="14.4" customHeight="1" thickBot="1" x14ac:dyDescent="0.35">
      <c r="A237" s="722" t="s">
        <v>557</v>
      </c>
      <c r="B237" s="706">
        <v>0</v>
      </c>
      <c r="C237" s="706">
        <v>0.19350000000000001</v>
      </c>
      <c r="D237" s="707">
        <v>0.19350000000000001</v>
      </c>
      <c r="E237" s="708" t="s">
        <v>357</v>
      </c>
      <c r="F237" s="706">
        <v>0.33579615286999998</v>
      </c>
      <c r="G237" s="707">
        <v>0.13991506369500001</v>
      </c>
      <c r="H237" s="709">
        <v>0</v>
      </c>
      <c r="I237" s="706">
        <v>6.6600000000000006E-2</v>
      </c>
      <c r="J237" s="707">
        <v>-7.3315063695000002E-2</v>
      </c>
      <c r="K237" s="714">
        <v>0.19833461292099999</v>
      </c>
    </row>
    <row r="238" spans="1:11" ht="14.4" customHeight="1" thickBot="1" x14ac:dyDescent="0.35">
      <c r="A238" s="723" t="s">
        <v>558</v>
      </c>
      <c r="B238" s="701">
        <v>0</v>
      </c>
      <c r="C238" s="701">
        <v>0.19350000000000001</v>
      </c>
      <c r="D238" s="702">
        <v>0.19350000000000001</v>
      </c>
      <c r="E238" s="711" t="s">
        <v>357</v>
      </c>
      <c r="F238" s="701">
        <v>0.33579615286999998</v>
      </c>
      <c r="G238" s="702">
        <v>0.13991506369500001</v>
      </c>
      <c r="H238" s="704">
        <v>0</v>
      </c>
      <c r="I238" s="701">
        <v>6.6600000000000006E-2</v>
      </c>
      <c r="J238" s="702">
        <v>-7.3315063695000002E-2</v>
      </c>
      <c r="K238" s="705">
        <v>0.19833461292099999</v>
      </c>
    </row>
    <row r="239" spans="1:11" ht="14.4" customHeight="1" thickBot="1" x14ac:dyDescent="0.35">
      <c r="A239" s="722" t="s">
        <v>559</v>
      </c>
      <c r="B239" s="706">
        <v>121175.726437875</v>
      </c>
      <c r="C239" s="706">
        <v>140099.61882999999</v>
      </c>
      <c r="D239" s="707">
        <v>18923.892392124701</v>
      </c>
      <c r="E239" s="713">
        <v>1.1561690030530001</v>
      </c>
      <c r="F239" s="706">
        <v>203900.61854147099</v>
      </c>
      <c r="G239" s="707">
        <v>84958.591058946302</v>
      </c>
      <c r="H239" s="709">
        <v>9996.8723200000004</v>
      </c>
      <c r="I239" s="706">
        <v>61128.21473</v>
      </c>
      <c r="J239" s="707">
        <v>-23830.3763289464</v>
      </c>
      <c r="K239" s="714">
        <v>0.29979416034700002</v>
      </c>
    </row>
    <row r="240" spans="1:11" ht="14.4" customHeight="1" thickBot="1" x14ac:dyDescent="0.35">
      <c r="A240" s="723" t="s">
        <v>560</v>
      </c>
      <c r="B240" s="701">
        <v>25510.652963793698</v>
      </c>
      <c r="C240" s="701">
        <v>32786.722990000002</v>
      </c>
      <c r="D240" s="702">
        <v>7276.0700262062901</v>
      </c>
      <c r="E240" s="703">
        <v>1.285216926298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" customHeight="1" thickBot="1" x14ac:dyDescent="0.35">
      <c r="A241" s="723" t="s">
        <v>561</v>
      </c>
      <c r="B241" s="701">
        <v>83332.653525641406</v>
      </c>
      <c r="C241" s="701">
        <v>91979.366320000001</v>
      </c>
      <c r="D241" s="702">
        <v>8646.7127943585892</v>
      </c>
      <c r="E241" s="703">
        <v>1.103761399985</v>
      </c>
      <c r="F241" s="701">
        <v>181614.235356294</v>
      </c>
      <c r="G241" s="702">
        <v>75672.598065122598</v>
      </c>
      <c r="H241" s="704">
        <v>8601.3746100000008</v>
      </c>
      <c r="I241" s="701">
        <v>52698.572849999997</v>
      </c>
      <c r="J241" s="702">
        <v>-22974.025215122601</v>
      </c>
      <c r="K241" s="705">
        <v>0.29016763331599998</v>
      </c>
    </row>
    <row r="242" spans="1:11" ht="14.4" customHeight="1" thickBot="1" x14ac:dyDescent="0.35">
      <c r="A242" s="723" t="s">
        <v>562</v>
      </c>
      <c r="B242" s="701">
        <v>4081.8664292897001</v>
      </c>
      <c r="C242" s="701">
        <v>4764.4039000000002</v>
      </c>
      <c r="D242" s="702">
        <v>682.53747071030205</v>
      </c>
      <c r="E242" s="703">
        <v>1.1672121032210001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12" t="s">
        <v>329</v>
      </c>
    </row>
    <row r="243" spans="1:11" ht="14.4" customHeight="1" thickBot="1" x14ac:dyDescent="0.35">
      <c r="A243" s="723" t="s">
        <v>563</v>
      </c>
      <c r="B243" s="701">
        <v>8250.5535191504205</v>
      </c>
      <c r="C243" s="701">
        <v>10569.125620000001</v>
      </c>
      <c r="D243" s="702">
        <v>2318.5721008495798</v>
      </c>
      <c r="E243" s="703">
        <v>1.2810201879750001</v>
      </c>
      <c r="F243" s="701">
        <v>22286.383185177099</v>
      </c>
      <c r="G243" s="702">
        <v>9285.9929938237692</v>
      </c>
      <c r="H243" s="704">
        <v>1395.4977100000001</v>
      </c>
      <c r="I243" s="701">
        <v>8429.6418799999992</v>
      </c>
      <c r="J243" s="702">
        <v>-856.35111382377397</v>
      </c>
      <c r="K243" s="705">
        <v>0.37824180846</v>
      </c>
    </row>
    <row r="244" spans="1:11" ht="14.4" customHeight="1" thickBot="1" x14ac:dyDescent="0.35">
      <c r="A244" s="722" t="s">
        <v>564</v>
      </c>
      <c r="B244" s="706">
        <v>0</v>
      </c>
      <c r="C244" s="706">
        <v>5785.6325100000004</v>
      </c>
      <c r="D244" s="707">
        <v>5785.6325100000004</v>
      </c>
      <c r="E244" s="708" t="s">
        <v>329</v>
      </c>
      <c r="F244" s="706">
        <v>0</v>
      </c>
      <c r="G244" s="707">
        <v>0</v>
      </c>
      <c r="H244" s="709">
        <v>-45.591619999999999</v>
      </c>
      <c r="I244" s="706">
        <v>2821.4004</v>
      </c>
      <c r="J244" s="707">
        <v>2821.4004</v>
      </c>
      <c r="K244" s="710" t="s">
        <v>329</v>
      </c>
    </row>
    <row r="245" spans="1:11" ht="14.4" customHeight="1" thickBot="1" x14ac:dyDescent="0.35">
      <c r="A245" s="723" t="s">
        <v>565</v>
      </c>
      <c r="B245" s="701">
        <v>0</v>
      </c>
      <c r="C245" s="701">
        <v>1302.91005</v>
      </c>
      <c r="D245" s="702">
        <v>1302.91005</v>
      </c>
      <c r="E245" s="711" t="s">
        <v>329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12" t="s">
        <v>329</v>
      </c>
    </row>
    <row r="246" spans="1:11" ht="14.4" customHeight="1" thickBot="1" x14ac:dyDescent="0.35">
      <c r="A246" s="723" t="s">
        <v>566</v>
      </c>
      <c r="B246" s="701">
        <v>0</v>
      </c>
      <c r="C246" s="701">
        <v>4482.72246</v>
      </c>
      <c r="D246" s="702">
        <v>4482.72246</v>
      </c>
      <c r="E246" s="711" t="s">
        <v>329</v>
      </c>
      <c r="F246" s="701">
        <v>0</v>
      </c>
      <c r="G246" s="702">
        <v>0</v>
      </c>
      <c r="H246" s="704">
        <v>-45.591619999999999</v>
      </c>
      <c r="I246" s="701">
        <v>2821.4004</v>
      </c>
      <c r="J246" s="702">
        <v>2821.4004</v>
      </c>
      <c r="K246" s="712" t="s">
        <v>329</v>
      </c>
    </row>
    <row r="247" spans="1:11" ht="14.4" customHeight="1" thickBot="1" x14ac:dyDescent="0.35">
      <c r="A247" s="721" t="s">
        <v>567</v>
      </c>
      <c r="B247" s="701">
        <v>1.467547087092</v>
      </c>
      <c r="C247" s="701">
        <v>2.7270400000000001</v>
      </c>
      <c r="D247" s="702">
        <v>1.2594929129070001</v>
      </c>
      <c r="E247" s="703">
        <v>1.858229983885</v>
      </c>
      <c r="F247" s="701">
        <v>3.7503333621910002</v>
      </c>
      <c r="G247" s="702">
        <v>1.562638900913</v>
      </c>
      <c r="H247" s="704">
        <v>0.61982999999999999</v>
      </c>
      <c r="I247" s="701">
        <v>1.23966</v>
      </c>
      <c r="J247" s="702">
        <v>-0.32297890091300002</v>
      </c>
      <c r="K247" s="705">
        <v>0.330546615534</v>
      </c>
    </row>
    <row r="248" spans="1:11" ht="14.4" customHeight="1" thickBot="1" x14ac:dyDescent="0.35">
      <c r="A248" s="722" t="s">
        <v>568</v>
      </c>
      <c r="B248" s="706">
        <v>1.467547087092</v>
      </c>
      <c r="C248" s="706">
        <v>2.7270400000000001</v>
      </c>
      <c r="D248" s="707">
        <v>1.2594929129070001</v>
      </c>
      <c r="E248" s="713">
        <v>1.858229983885</v>
      </c>
      <c r="F248" s="706">
        <v>3.7503333621910002</v>
      </c>
      <c r="G248" s="707">
        <v>1.562638900913</v>
      </c>
      <c r="H248" s="709">
        <v>0.61982999999999999</v>
      </c>
      <c r="I248" s="706">
        <v>1.23966</v>
      </c>
      <c r="J248" s="707">
        <v>-0.32297890091300002</v>
      </c>
      <c r="K248" s="714">
        <v>0.330546615534</v>
      </c>
    </row>
    <row r="249" spans="1:11" ht="14.4" customHeight="1" thickBot="1" x14ac:dyDescent="0.35">
      <c r="A249" s="723" t="s">
        <v>569</v>
      </c>
      <c r="B249" s="701">
        <v>1.467547087092</v>
      </c>
      <c r="C249" s="701">
        <v>2.7270400000000001</v>
      </c>
      <c r="D249" s="702">
        <v>1.2594929129070001</v>
      </c>
      <c r="E249" s="703">
        <v>1.858229983885</v>
      </c>
      <c r="F249" s="701">
        <v>3.7503333621910002</v>
      </c>
      <c r="G249" s="702">
        <v>1.562638900913</v>
      </c>
      <c r="H249" s="704">
        <v>0.61982999999999999</v>
      </c>
      <c r="I249" s="701">
        <v>1.23966</v>
      </c>
      <c r="J249" s="702">
        <v>-0.32297890091300002</v>
      </c>
      <c r="K249" s="705">
        <v>0.330546615534</v>
      </c>
    </row>
    <row r="250" spans="1:11" ht="14.4" customHeight="1" thickBot="1" x14ac:dyDescent="0.35">
      <c r="A250" s="720" t="s">
        <v>570</v>
      </c>
      <c r="B250" s="701">
        <v>2422.6082198158001</v>
      </c>
      <c r="C250" s="701">
        <v>2610.6510400000002</v>
      </c>
      <c r="D250" s="702">
        <v>188.04282018420301</v>
      </c>
      <c r="E250" s="703">
        <v>1.0776199876829999</v>
      </c>
      <c r="F250" s="701">
        <v>2990</v>
      </c>
      <c r="G250" s="702">
        <v>1245.8333333333301</v>
      </c>
      <c r="H250" s="704">
        <v>28.24672</v>
      </c>
      <c r="I250" s="701">
        <v>157.25686999999999</v>
      </c>
      <c r="J250" s="702">
        <v>-1088.5764633333299</v>
      </c>
      <c r="K250" s="705">
        <v>5.2594270903E-2</v>
      </c>
    </row>
    <row r="251" spans="1:11" ht="14.4" customHeight="1" thickBot="1" x14ac:dyDescent="0.35">
      <c r="A251" s="721" t="s">
        <v>571</v>
      </c>
      <c r="B251" s="701">
        <v>0</v>
      </c>
      <c r="C251" s="701">
        <v>205.3646</v>
      </c>
      <c r="D251" s="702">
        <v>205.3646</v>
      </c>
      <c r="E251" s="711" t="s">
        <v>329</v>
      </c>
      <c r="F251" s="701">
        <v>0</v>
      </c>
      <c r="G251" s="702">
        <v>0</v>
      </c>
      <c r="H251" s="704">
        <v>15.75</v>
      </c>
      <c r="I251" s="701">
        <v>53.5</v>
      </c>
      <c r="J251" s="702">
        <v>53.5</v>
      </c>
      <c r="K251" s="712" t="s">
        <v>329</v>
      </c>
    </row>
    <row r="252" spans="1:11" ht="14.4" customHeight="1" thickBot="1" x14ac:dyDescent="0.35">
      <c r="A252" s="722" t="s">
        <v>572</v>
      </c>
      <c r="B252" s="706">
        <v>0</v>
      </c>
      <c r="C252" s="706">
        <v>42.864600000000003</v>
      </c>
      <c r="D252" s="707">
        <v>42.864600000000003</v>
      </c>
      <c r="E252" s="708" t="s">
        <v>329</v>
      </c>
      <c r="F252" s="706">
        <v>0</v>
      </c>
      <c r="G252" s="707">
        <v>0</v>
      </c>
      <c r="H252" s="709">
        <v>0</v>
      </c>
      <c r="I252" s="706">
        <v>0</v>
      </c>
      <c r="J252" s="707">
        <v>0</v>
      </c>
      <c r="K252" s="710" t="s">
        <v>329</v>
      </c>
    </row>
    <row r="253" spans="1:11" ht="14.4" customHeight="1" thickBot="1" x14ac:dyDescent="0.35">
      <c r="A253" s="723" t="s">
        <v>573</v>
      </c>
      <c r="B253" s="701">
        <v>0</v>
      </c>
      <c r="C253" s="701">
        <v>42.864600000000003</v>
      </c>
      <c r="D253" s="702">
        <v>42.864600000000003</v>
      </c>
      <c r="E253" s="711" t="s">
        <v>329</v>
      </c>
      <c r="F253" s="701">
        <v>0</v>
      </c>
      <c r="G253" s="702">
        <v>0</v>
      </c>
      <c r="H253" s="704">
        <v>0</v>
      </c>
      <c r="I253" s="701">
        <v>0</v>
      </c>
      <c r="J253" s="702">
        <v>0</v>
      </c>
      <c r="K253" s="712" t="s">
        <v>329</v>
      </c>
    </row>
    <row r="254" spans="1:11" ht="14.4" customHeight="1" thickBot="1" x14ac:dyDescent="0.35">
      <c r="A254" s="722" t="s">
        <v>574</v>
      </c>
      <c r="B254" s="706">
        <v>0</v>
      </c>
      <c r="C254" s="706">
        <v>162.5</v>
      </c>
      <c r="D254" s="707">
        <v>162.5</v>
      </c>
      <c r="E254" s="708" t="s">
        <v>329</v>
      </c>
      <c r="F254" s="706">
        <v>0</v>
      </c>
      <c r="G254" s="707">
        <v>0</v>
      </c>
      <c r="H254" s="709">
        <v>15.75</v>
      </c>
      <c r="I254" s="706">
        <v>53.5</v>
      </c>
      <c r="J254" s="707">
        <v>53.5</v>
      </c>
      <c r="K254" s="710" t="s">
        <v>329</v>
      </c>
    </row>
    <row r="255" spans="1:11" ht="14.4" customHeight="1" thickBot="1" x14ac:dyDescent="0.35">
      <c r="A255" s="723" t="s">
        <v>575</v>
      </c>
      <c r="B255" s="701">
        <v>0</v>
      </c>
      <c r="C255" s="701">
        <v>162.5</v>
      </c>
      <c r="D255" s="702">
        <v>162.5</v>
      </c>
      <c r="E255" s="711" t="s">
        <v>329</v>
      </c>
      <c r="F255" s="701">
        <v>0</v>
      </c>
      <c r="G255" s="702">
        <v>0</v>
      </c>
      <c r="H255" s="704">
        <v>15.75</v>
      </c>
      <c r="I255" s="701">
        <v>53.5</v>
      </c>
      <c r="J255" s="702">
        <v>53.5</v>
      </c>
      <c r="K255" s="712" t="s">
        <v>329</v>
      </c>
    </row>
    <row r="256" spans="1:11" ht="14.4" customHeight="1" thickBot="1" x14ac:dyDescent="0.35">
      <c r="A256" s="726" t="s">
        <v>576</v>
      </c>
      <c r="B256" s="706">
        <v>2422.6082198158001</v>
      </c>
      <c r="C256" s="706">
        <v>2405.2864399999999</v>
      </c>
      <c r="D256" s="707">
        <v>-17.321779815797001</v>
      </c>
      <c r="E256" s="713">
        <v>0.99284994590700004</v>
      </c>
      <c r="F256" s="706">
        <v>2990</v>
      </c>
      <c r="G256" s="707">
        <v>1245.8333333333301</v>
      </c>
      <c r="H256" s="709">
        <v>12.49672</v>
      </c>
      <c r="I256" s="706">
        <v>103.75687000000001</v>
      </c>
      <c r="J256" s="707">
        <v>-1142.0764633333299</v>
      </c>
      <c r="K256" s="714">
        <v>3.4701294314E-2</v>
      </c>
    </row>
    <row r="257" spans="1:11" ht="14.4" customHeight="1" thickBot="1" x14ac:dyDescent="0.35">
      <c r="A257" s="722" t="s">
        <v>577</v>
      </c>
      <c r="B257" s="706">
        <v>0</v>
      </c>
      <c r="C257" s="706">
        <v>0.54949000000000003</v>
      </c>
      <c r="D257" s="707">
        <v>0.54949000000000003</v>
      </c>
      <c r="E257" s="708" t="s">
        <v>329</v>
      </c>
      <c r="F257" s="706">
        <v>0</v>
      </c>
      <c r="G257" s="707">
        <v>0</v>
      </c>
      <c r="H257" s="709">
        <v>3.0000000000000001E-5</v>
      </c>
      <c r="I257" s="706">
        <v>1.3500000000000001E-3</v>
      </c>
      <c r="J257" s="707">
        <v>1.3500000000000001E-3</v>
      </c>
      <c r="K257" s="710" t="s">
        <v>329</v>
      </c>
    </row>
    <row r="258" spans="1:11" ht="14.4" customHeight="1" thickBot="1" x14ac:dyDescent="0.35">
      <c r="A258" s="723" t="s">
        <v>578</v>
      </c>
      <c r="B258" s="701">
        <v>0</v>
      </c>
      <c r="C258" s="701">
        <v>4.8999999899999999E-4</v>
      </c>
      <c r="D258" s="702">
        <v>4.8999999899999999E-4</v>
      </c>
      <c r="E258" s="711" t="s">
        <v>329</v>
      </c>
      <c r="F258" s="701">
        <v>0</v>
      </c>
      <c r="G258" s="702">
        <v>0</v>
      </c>
      <c r="H258" s="704">
        <v>3.0000000000000001E-5</v>
      </c>
      <c r="I258" s="701">
        <v>1.3500000000000001E-3</v>
      </c>
      <c r="J258" s="702">
        <v>1.3500000000000001E-3</v>
      </c>
      <c r="K258" s="712" t="s">
        <v>329</v>
      </c>
    </row>
    <row r="259" spans="1:11" ht="14.4" customHeight="1" thickBot="1" x14ac:dyDescent="0.35">
      <c r="A259" s="723" t="s">
        <v>579</v>
      </c>
      <c r="B259" s="701">
        <v>0</v>
      </c>
      <c r="C259" s="701">
        <v>0.54900000000000004</v>
      </c>
      <c r="D259" s="702">
        <v>0.54900000000000004</v>
      </c>
      <c r="E259" s="711" t="s">
        <v>329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12" t="s">
        <v>329</v>
      </c>
    </row>
    <row r="260" spans="1:11" ht="14.4" customHeight="1" thickBot="1" x14ac:dyDescent="0.35">
      <c r="A260" s="722" t="s">
        <v>580</v>
      </c>
      <c r="B260" s="706">
        <v>2422.6082198158001</v>
      </c>
      <c r="C260" s="706">
        <v>2301.17695</v>
      </c>
      <c r="D260" s="707">
        <v>-121.43126981579699</v>
      </c>
      <c r="E260" s="713">
        <v>0.94987581201799998</v>
      </c>
      <c r="F260" s="706">
        <v>2990</v>
      </c>
      <c r="G260" s="707">
        <v>1245.8333333333301</v>
      </c>
      <c r="H260" s="709">
        <v>12.496689999999999</v>
      </c>
      <c r="I260" s="706">
        <v>96.697519999999997</v>
      </c>
      <c r="J260" s="707">
        <v>-1149.1358133333299</v>
      </c>
      <c r="K260" s="714">
        <v>3.2340307691999998E-2</v>
      </c>
    </row>
    <row r="261" spans="1:11" ht="14.4" customHeight="1" thickBot="1" x14ac:dyDescent="0.35">
      <c r="A261" s="723" t="s">
        <v>581</v>
      </c>
      <c r="B261" s="701">
        <v>2000</v>
      </c>
      <c r="C261" s="701">
        <v>1990.14</v>
      </c>
      <c r="D261" s="702">
        <v>-9.8599999999969992</v>
      </c>
      <c r="E261" s="703">
        <v>0.99507000000000001</v>
      </c>
      <c r="F261" s="701">
        <v>2990</v>
      </c>
      <c r="G261" s="702">
        <v>1245.8333333333301</v>
      </c>
      <c r="H261" s="704">
        <v>0</v>
      </c>
      <c r="I261" s="701">
        <v>0</v>
      </c>
      <c r="J261" s="702">
        <v>-1245.8333333333301</v>
      </c>
      <c r="K261" s="705">
        <v>0</v>
      </c>
    </row>
    <row r="262" spans="1:11" ht="14.4" customHeight="1" thickBot="1" x14ac:dyDescent="0.35">
      <c r="A262" s="723" t="s">
        <v>582</v>
      </c>
      <c r="B262" s="701">
        <v>0.13133657726299999</v>
      </c>
      <c r="C262" s="701">
        <v>8.659E-2</v>
      </c>
      <c r="D262" s="702">
        <v>-4.4746577262999999E-2</v>
      </c>
      <c r="E262" s="703">
        <v>0.65929843615700001</v>
      </c>
      <c r="F262" s="701">
        <v>0</v>
      </c>
      <c r="G262" s="702">
        <v>0</v>
      </c>
      <c r="H262" s="704">
        <v>0</v>
      </c>
      <c r="I262" s="701">
        <v>5.2099999999000002E-2</v>
      </c>
      <c r="J262" s="702">
        <v>5.2099999999000002E-2</v>
      </c>
      <c r="K262" s="712" t="s">
        <v>329</v>
      </c>
    </row>
    <row r="263" spans="1:11" ht="14.4" customHeight="1" thickBot="1" x14ac:dyDescent="0.35">
      <c r="A263" s="723" t="s">
        <v>583</v>
      </c>
      <c r="B263" s="701">
        <v>422.47688323853703</v>
      </c>
      <c r="C263" s="701">
        <v>310.95035999999999</v>
      </c>
      <c r="D263" s="702">
        <v>-111.526523238536</v>
      </c>
      <c r="E263" s="703">
        <v>0.73601745405800001</v>
      </c>
      <c r="F263" s="701">
        <v>0</v>
      </c>
      <c r="G263" s="702">
        <v>0</v>
      </c>
      <c r="H263" s="704">
        <v>12.496689999999999</v>
      </c>
      <c r="I263" s="701">
        <v>96.645420000000001</v>
      </c>
      <c r="J263" s="702">
        <v>96.645420000000001</v>
      </c>
      <c r="K263" s="712" t="s">
        <v>329</v>
      </c>
    </row>
    <row r="264" spans="1:11" ht="14.4" customHeight="1" thickBot="1" x14ac:dyDescent="0.35">
      <c r="A264" s="722" t="s">
        <v>584</v>
      </c>
      <c r="B264" s="706">
        <v>0</v>
      </c>
      <c r="C264" s="706">
        <v>103.56</v>
      </c>
      <c r="D264" s="707">
        <v>103.56</v>
      </c>
      <c r="E264" s="708" t="s">
        <v>329</v>
      </c>
      <c r="F264" s="706">
        <v>0</v>
      </c>
      <c r="G264" s="707">
        <v>0</v>
      </c>
      <c r="H264" s="709">
        <v>0</v>
      </c>
      <c r="I264" s="706">
        <v>7.0579999999999998</v>
      </c>
      <c r="J264" s="707">
        <v>7.0579999999999998</v>
      </c>
      <c r="K264" s="710" t="s">
        <v>329</v>
      </c>
    </row>
    <row r="265" spans="1:11" ht="14.4" customHeight="1" thickBot="1" x14ac:dyDescent="0.35">
      <c r="A265" s="723" t="s">
        <v>585</v>
      </c>
      <c r="B265" s="701">
        <v>0</v>
      </c>
      <c r="C265" s="701">
        <v>103.56</v>
      </c>
      <c r="D265" s="702">
        <v>103.56</v>
      </c>
      <c r="E265" s="711" t="s">
        <v>329</v>
      </c>
      <c r="F265" s="701">
        <v>0</v>
      </c>
      <c r="G265" s="702">
        <v>0</v>
      </c>
      <c r="H265" s="704">
        <v>0</v>
      </c>
      <c r="I265" s="701">
        <v>7.0579999999999998</v>
      </c>
      <c r="J265" s="702">
        <v>7.0579999999999998</v>
      </c>
      <c r="K265" s="712" t="s">
        <v>329</v>
      </c>
    </row>
    <row r="266" spans="1:11" ht="14.4" customHeight="1" thickBot="1" x14ac:dyDescent="0.35">
      <c r="A266" s="720" t="s">
        <v>586</v>
      </c>
      <c r="B266" s="701">
        <v>0</v>
      </c>
      <c r="C266" s="701">
        <v>0.17333000000000001</v>
      </c>
      <c r="D266" s="702">
        <v>0.17333000000000001</v>
      </c>
      <c r="E266" s="711" t="s">
        <v>329</v>
      </c>
      <c r="F266" s="701">
        <v>0</v>
      </c>
      <c r="G266" s="702">
        <v>0</v>
      </c>
      <c r="H266" s="704">
        <v>0</v>
      </c>
      <c r="I266" s="701">
        <v>1.0330000000000001E-2</v>
      </c>
      <c r="J266" s="702">
        <v>1.0330000000000001E-2</v>
      </c>
      <c r="K266" s="712" t="s">
        <v>329</v>
      </c>
    </row>
    <row r="267" spans="1:11" ht="14.4" customHeight="1" thickBot="1" x14ac:dyDescent="0.35">
      <c r="A267" s="726" t="s">
        <v>587</v>
      </c>
      <c r="B267" s="706">
        <v>0</v>
      </c>
      <c r="C267" s="706">
        <v>0.17333000000000001</v>
      </c>
      <c r="D267" s="707">
        <v>0.17333000000000001</v>
      </c>
      <c r="E267" s="708" t="s">
        <v>329</v>
      </c>
      <c r="F267" s="706">
        <v>0</v>
      </c>
      <c r="G267" s="707">
        <v>0</v>
      </c>
      <c r="H267" s="709">
        <v>0</v>
      </c>
      <c r="I267" s="706">
        <v>1.0330000000000001E-2</v>
      </c>
      <c r="J267" s="707">
        <v>1.0330000000000001E-2</v>
      </c>
      <c r="K267" s="710" t="s">
        <v>329</v>
      </c>
    </row>
    <row r="268" spans="1:11" ht="14.4" customHeight="1" thickBot="1" x14ac:dyDescent="0.35">
      <c r="A268" s="722" t="s">
        <v>588</v>
      </c>
      <c r="B268" s="706">
        <v>0</v>
      </c>
      <c r="C268" s="706">
        <v>0.17333000000000001</v>
      </c>
      <c r="D268" s="707">
        <v>0.17333000000000001</v>
      </c>
      <c r="E268" s="708" t="s">
        <v>329</v>
      </c>
      <c r="F268" s="706">
        <v>0</v>
      </c>
      <c r="G268" s="707">
        <v>0</v>
      </c>
      <c r="H268" s="709">
        <v>0</v>
      </c>
      <c r="I268" s="706">
        <v>1.0330000000000001E-2</v>
      </c>
      <c r="J268" s="707">
        <v>1.0330000000000001E-2</v>
      </c>
      <c r="K268" s="710" t="s">
        <v>329</v>
      </c>
    </row>
    <row r="269" spans="1:11" ht="14.4" customHeight="1" thickBot="1" x14ac:dyDescent="0.35">
      <c r="A269" s="723" t="s">
        <v>589</v>
      </c>
      <c r="B269" s="701">
        <v>0</v>
      </c>
      <c r="C269" s="701">
        <v>0.17333000000000001</v>
      </c>
      <c r="D269" s="702">
        <v>0.17333000000000001</v>
      </c>
      <c r="E269" s="711" t="s">
        <v>329</v>
      </c>
      <c r="F269" s="701">
        <v>0</v>
      </c>
      <c r="G269" s="702">
        <v>0</v>
      </c>
      <c r="H269" s="704">
        <v>0</v>
      </c>
      <c r="I269" s="701">
        <v>1.0330000000000001E-2</v>
      </c>
      <c r="J269" s="702">
        <v>1.0330000000000001E-2</v>
      </c>
      <c r="K269" s="712" t="s">
        <v>329</v>
      </c>
    </row>
    <row r="270" spans="1:11" ht="14.4" customHeight="1" thickBot="1" x14ac:dyDescent="0.35">
      <c r="A270" s="720" t="s">
        <v>590</v>
      </c>
      <c r="B270" s="701">
        <v>372.79436801297101</v>
      </c>
      <c r="C270" s="701">
        <v>673.89864</v>
      </c>
      <c r="D270" s="702">
        <v>301.10427198702899</v>
      </c>
      <c r="E270" s="703">
        <v>1.8076953350760001</v>
      </c>
      <c r="F270" s="701">
        <v>313.194206818466</v>
      </c>
      <c r="G270" s="702">
        <v>130.497586174361</v>
      </c>
      <c r="H270" s="704">
        <v>46.196170000000002</v>
      </c>
      <c r="I270" s="701">
        <v>294.95857000000001</v>
      </c>
      <c r="J270" s="702">
        <v>164.460983825639</v>
      </c>
      <c r="K270" s="705">
        <v>0.94177530611500004</v>
      </c>
    </row>
    <row r="271" spans="1:11" ht="14.4" customHeight="1" thickBot="1" x14ac:dyDescent="0.35">
      <c r="A271" s="726" t="s">
        <v>591</v>
      </c>
      <c r="B271" s="706">
        <v>372.79436801297101</v>
      </c>
      <c r="C271" s="706">
        <v>673.89864</v>
      </c>
      <c r="D271" s="707">
        <v>301.10427198702899</v>
      </c>
      <c r="E271" s="713">
        <v>1.8076953350760001</v>
      </c>
      <c r="F271" s="706">
        <v>313.194206818466</v>
      </c>
      <c r="G271" s="707">
        <v>130.497586174361</v>
      </c>
      <c r="H271" s="709">
        <v>46.196170000000002</v>
      </c>
      <c r="I271" s="706">
        <v>294.95857000000001</v>
      </c>
      <c r="J271" s="707">
        <v>164.460983825639</v>
      </c>
      <c r="K271" s="714">
        <v>0.94177530611500004</v>
      </c>
    </row>
    <row r="272" spans="1:11" ht="14.4" customHeight="1" thickBot="1" x14ac:dyDescent="0.35">
      <c r="A272" s="722" t="s">
        <v>592</v>
      </c>
      <c r="B272" s="706">
        <v>372.79436801297101</v>
      </c>
      <c r="C272" s="706">
        <v>595.59263999999996</v>
      </c>
      <c r="D272" s="707">
        <v>222.79827198702901</v>
      </c>
      <c r="E272" s="713">
        <v>1.597643878512</v>
      </c>
      <c r="F272" s="706">
        <v>236.65490546648499</v>
      </c>
      <c r="G272" s="707">
        <v>98.606210611034996</v>
      </c>
      <c r="H272" s="709">
        <v>39.671169999999996</v>
      </c>
      <c r="I272" s="706">
        <v>262.33357000000001</v>
      </c>
      <c r="J272" s="707">
        <v>163.727359388965</v>
      </c>
      <c r="K272" s="714">
        <v>1.108506791705</v>
      </c>
    </row>
    <row r="273" spans="1:11" ht="14.4" customHeight="1" thickBot="1" x14ac:dyDescent="0.35">
      <c r="A273" s="723" t="s">
        <v>593</v>
      </c>
      <c r="B273" s="701">
        <v>210.543099102496</v>
      </c>
      <c r="C273" s="701">
        <v>547.71564000000001</v>
      </c>
      <c r="D273" s="702">
        <v>337.17254089750401</v>
      </c>
      <c r="E273" s="703">
        <v>2.6014419011340002</v>
      </c>
      <c r="F273" s="701">
        <v>250.017289391416</v>
      </c>
      <c r="G273" s="702">
        <v>104.17387057975699</v>
      </c>
      <c r="H273" s="704">
        <v>13.683669999999999</v>
      </c>
      <c r="I273" s="701">
        <v>236.34607</v>
      </c>
      <c r="J273" s="702">
        <v>132.172199420243</v>
      </c>
      <c r="K273" s="705">
        <v>0.94531890404499996</v>
      </c>
    </row>
    <row r="274" spans="1:11" ht="14.4" customHeight="1" thickBot="1" x14ac:dyDescent="0.35">
      <c r="A274" s="723" t="s">
        <v>594</v>
      </c>
      <c r="B274" s="701">
        <v>162.25126891047501</v>
      </c>
      <c r="C274" s="701">
        <v>47.877000000000002</v>
      </c>
      <c r="D274" s="702">
        <v>-114.374268910475</v>
      </c>
      <c r="E274" s="703">
        <v>0.29507935636799998</v>
      </c>
      <c r="F274" s="701">
        <v>-13.36238392493</v>
      </c>
      <c r="G274" s="702">
        <v>-5.5676599687210002</v>
      </c>
      <c r="H274" s="704">
        <v>25.987500000000001</v>
      </c>
      <c r="I274" s="701">
        <v>25.987500000000001</v>
      </c>
      <c r="J274" s="702">
        <v>31.555159968721</v>
      </c>
      <c r="K274" s="705">
        <v>-1.944825125965</v>
      </c>
    </row>
    <row r="275" spans="1:11" ht="14.4" customHeight="1" thickBot="1" x14ac:dyDescent="0.35">
      <c r="A275" s="725" t="s">
        <v>595</v>
      </c>
      <c r="B275" s="701">
        <v>0</v>
      </c>
      <c r="C275" s="701">
        <v>78.305999999999997</v>
      </c>
      <c r="D275" s="702">
        <v>78.305999999999997</v>
      </c>
      <c r="E275" s="711" t="s">
        <v>329</v>
      </c>
      <c r="F275" s="701">
        <v>76.539301351980995</v>
      </c>
      <c r="G275" s="702">
        <v>31.891375563324999</v>
      </c>
      <c r="H275" s="704">
        <v>6.5250000000000004</v>
      </c>
      <c r="I275" s="701">
        <v>32.625</v>
      </c>
      <c r="J275" s="702">
        <v>0.73362443667400001</v>
      </c>
      <c r="K275" s="705">
        <v>0.42625160438699999</v>
      </c>
    </row>
    <row r="276" spans="1:11" ht="14.4" customHeight="1" thickBot="1" x14ac:dyDescent="0.35">
      <c r="A276" s="723" t="s">
        <v>596</v>
      </c>
      <c r="B276" s="701">
        <v>0</v>
      </c>
      <c r="C276" s="701">
        <v>78.305999999999997</v>
      </c>
      <c r="D276" s="702">
        <v>78.305999999999997</v>
      </c>
      <c r="E276" s="711" t="s">
        <v>329</v>
      </c>
      <c r="F276" s="701">
        <v>76.539301351980995</v>
      </c>
      <c r="G276" s="702">
        <v>31.891375563324999</v>
      </c>
      <c r="H276" s="704">
        <v>6.5250000000000004</v>
      </c>
      <c r="I276" s="701">
        <v>32.625</v>
      </c>
      <c r="J276" s="702">
        <v>0.73362443667400001</v>
      </c>
      <c r="K276" s="705">
        <v>0.42625160438699999</v>
      </c>
    </row>
    <row r="277" spans="1:11" ht="14.4" customHeight="1" thickBot="1" x14ac:dyDescent="0.35">
      <c r="A277" s="719" t="s">
        <v>597</v>
      </c>
      <c r="B277" s="701">
        <v>20515.615620699198</v>
      </c>
      <c r="C277" s="701">
        <v>24992.717659999998</v>
      </c>
      <c r="D277" s="702">
        <v>4477.1020393007502</v>
      </c>
      <c r="E277" s="703">
        <v>1.2182289882040001</v>
      </c>
      <c r="F277" s="701">
        <v>23113.473881037899</v>
      </c>
      <c r="G277" s="702">
        <v>9630.6141170991104</v>
      </c>
      <c r="H277" s="704">
        <v>2112.7076099999999</v>
      </c>
      <c r="I277" s="701">
        <v>10792.12983</v>
      </c>
      <c r="J277" s="702">
        <v>1161.5157129009001</v>
      </c>
      <c r="K277" s="705">
        <v>0.466919420488</v>
      </c>
    </row>
    <row r="278" spans="1:11" ht="14.4" customHeight="1" thickBot="1" x14ac:dyDescent="0.35">
      <c r="A278" s="724" t="s">
        <v>598</v>
      </c>
      <c r="B278" s="706">
        <v>20515.615620699198</v>
      </c>
      <c r="C278" s="706">
        <v>24992.717659999998</v>
      </c>
      <c r="D278" s="707">
        <v>4477.1020393007502</v>
      </c>
      <c r="E278" s="713">
        <v>1.2182289882040001</v>
      </c>
      <c r="F278" s="706">
        <v>23113.473881037899</v>
      </c>
      <c r="G278" s="707">
        <v>9630.6141170991104</v>
      </c>
      <c r="H278" s="709">
        <v>2112.7076099999999</v>
      </c>
      <c r="I278" s="706">
        <v>10792.12983</v>
      </c>
      <c r="J278" s="707">
        <v>1161.5157129009001</v>
      </c>
      <c r="K278" s="714">
        <v>0.466919420488</v>
      </c>
    </row>
    <row r="279" spans="1:11" ht="14.4" customHeight="1" thickBot="1" x14ac:dyDescent="0.35">
      <c r="A279" s="726" t="s">
        <v>54</v>
      </c>
      <c r="B279" s="706">
        <v>20515.615620699198</v>
      </c>
      <c r="C279" s="706">
        <v>24992.717659999998</v>
      </c>
      <c r="D279" s="707">
        <v>4477.1020393007502</v>
      </c>
      <c r="E279" s="713">
        <v>1.2182289882040001</v>
      </c>
      <c r="F279" s="706">
        <v>23113.473881037899</v>
      </c>
      <c r="G279" s="707">
        <v>9630.6141170991104</v>
      </c>
      <c r="H279" s="709">
        <v>2112.7076099999999</v>
      </c>
      <c r="I279" s="706">
        <v>10792.12983</v>
      </c>
      <c r="J279" s="707">
        <v>1161.5157129009001</v>
      </c>
      <c r="K279" s="714">
        <v>0.466919420488</v>
      </c>
    </row>
    <row r="280" spans="1:11" ht="14.4" customHeight="1" thickBot="1" x14ac:dyDescent="0.35">
      <c r="A280" s="725" t="s">
        <v>599</v>
      </c>
      <c r="B280" s="701">
        <v>0</v>
      </c>
      <c r="C280" s="701">
        <v>293.22500000000002</v>
      </c>
      <c r="D280" s="702">
        <v>293.22500000000002</v>
      </c>
      <c r="E280" s="711" t="s">
        <v>357</v>
      </c>
      <c r="F280" s="701">
        <v>488.17871827147002</v>
      </c>
      <c r="G280" s="702">
        <v>203.407799279779</v>
      </c>
      <c r="H280" s="704">
        <v>22.04326</v>
      </c>
      <c r="I280" s="701">
        <v>171.30238</v>
      </c>
      <c r="J280" s="702">
        <v>-32.105419279778999</v>
      </c>
      <c r="K280" s="705">
        <v>0.35090095817</v>
      </c>
    </row>
    <row r="281" spans="1:11" ht="14.4" customHeight="1" thickBot="1" x14ac:dyDescent="0.35">
      <c r="A281" s="723" t="s">
        <v>600</v>
      </c>
      <c r="B281" s="701">
        <v>0</v>
      </c>
      <c r="C281" s="701">
        <v>16.036000000000001</v>
      </c>
      <c r="D281" s="702">
        <v>16.036000000000001</v>
      </c>
      <c r="E281" s="711" t="s">
        <v>357</v>
      </c>
      <c r="F281" s="701">
        <v>0</v>
      </c>
      <c r="G281" s="702">
        <v>0</v>
      </c>
      <c r="H281" s="704">
        <v>0</v>
      </c>
      <c r="I281" s="701">
        <v>6.9630000000000001</v>
      </c>
      <c r="J281" s="702">
        <v>6.9630000000000001</v>
      </c>
      <c r="K281" s="712" t="s">
        <v>357</v>
      </c>
    </row>
    <row r="282" spans="1:11" ht="14.4" customHeight="1" thickBot="1" x14ac:dyDescent="0.35">
      <c r="A282" s="723" t="s">
        <v>601</v>
      </c>
      <c r="B282" s="701">
        <v>0</v>
      </c>
      <c r="C282" s="701">
        <v>277.18900000000002</v>
      </c>
      <c r="D282" s="702">
        <v>277.18900000000002</v>
      </c>
      <c r="E282" s="711" t="s">
        <v>357</v>
      </c>
      <c r="F282" s="701">
        <v>488.17871827147002</v>
      </c>
      <c r="G282" s="702">
        <v>203.407799279779</v>
      </c>
      <c r="H282" s="704">
        <v>22.04326</v>
      </c>
      <c r="I282" s="701">
        <v>164.33938000000001</v>
      </c>
      <c r="J282" s="702">
        <v>-39.068419279779</v>
      </c>
      <c r="K282" s="705">
        <v>0.33663773910799999</v>
      </c>
    </row>
    <row r="283" spans="1:11" ht="14.4" customHeight="1" thickBot="1" x14ac:dyDescent="0.35">
      <c r="A283" s="722" t="s">
        <v>602</v>
      </c>
      <c r="B283" s="706">
        <v>492.049497645283</v>
      </c>
      <c r="C283" s="706">
        <v>278.26400000000001</v>
      </c>
      <c r="D283" s="707">
        <v>-213.78549764528299</v>
      </c>
      <c r="E283" s="713">
        <v>0.56552034161499998</v>
      </c>
      <c r="F283" s="706">
        <v>460.24897101600197</v>
      </c>
      <c r="G283" s="707">
        <v>191.77040459000099</v>
      </c>
      <c r="H283" s="709">
        <v>14.19</v>
      </c>
      <c r="I283" s="706">
        <v>91.647000000000006</v>
      </c>
      <c r="J283" s="707">
        <v>-100.123404590001</v>
      </c>
      <c r="K283" s="714">
        <v>0.199124834103</v>
      </c>
    </row>
    <row r="284" spans="1:11" ht="14.4" customHeight="1" thickBot="1" x14ac:dyDescent="0.35">
      <c r="A284" s="723" t="s">
        <v>603</v>
      </c>
      <c r="B284" s="701">
        <v>492.049497645283</v>
      </c>
      <c r="C284" s="701">
        <v>278.26400000000001</v>
      </c>
      <c r="D284" s="702">
        <v>-213.78549764528299</v>
      </c>
      <c r="E284" s="703">
        <v>0.56552034161499998</v>
      </c>
      <c r="F284" s="701">
        <v>460.24897101600197</v>
      </c>
      <c r="G284" s="702">
        <v>191.77040459000099</v>
      </c>
      <c r="H284" s="704">
        <v>14.19</v>
      </c>
      <c r="I284" s="701">
        <v>91.647000000000006</v>
      </c>
      <c r="J284" s="702">
        <v>-100.123404590001</v>
      </c>
      <c r="K284" s="705">
        <v>0.199124834103</v>
      </c>
    </row>
    <row r="285" spans="1:11" ht="14.4" customHeight="1" thickBot="1" x14ac:dyDescent="0.35">
      <c r="A285" s="722" t="s">
        <v>604</v>
      </c>
      <c r="B285" s="706">
        <v>2568.7009497602699</v>
      </c>
      <c r="C285" s="706">
        <v>2220.1188999999999</v>
      </c>
      <c r="D285" s="707">
        <v>-348.582049760274</v>
      </c>
      <c r="E285" s="713">
        <v>0.864296367472</v>
      </c>
      <c r="F285" s="706">
        <v>3623.8778409535998</v>
      </c>
      <c r="G285" s="707">
        <v>1509.9491003973301</v>
      </c>
      <c r="H285" s="709">
        <v>224.51476</v>
      </c>
      <c r="I285" s="706">
        <v>1022.30192</v>
      </c>
      <c r="J285" s="707">
        <v>-487.64718039733401</v>
      </c>
      <c r="K285" s="714">
        <v>0.28210165046000002</v>
      </c>
    </row>
    <row r="286" spans="1:11" ht="14.4" customHeight="1" thickBot="1" x14ac:dyDescent="0.35">
      <c r="A286" s="723" t="s">
        <v>605</v>
      </c>
      <c r="B286" s="701">
        <v>2507.51046325478</v>
      </c>
      <c r="C286" s="701">
        <v>2148.7719999999999</v>
      </c>
      <c r="D286" s="702">
        <v>-358.73846325478098</v>
      </c>
      <c r="E286" s="703">
        <v>0.85693441024000006</v>
      </c>
      <c r="F286" s="701">
        <v>3540.8286486984498</v>
      </c>
      <c r="G286" s="702">
        <v>1475.3452702910199</v>
      </c>
      <c r="H286" s="704">
        <v>210.53</v>
      </c>
      <c r="I286" s="701">
        <v>971.62400000000105</v>
      </c>
      <c r="J286" s="702">
        <v>-503.72127029101898</v>
      </c>
      <c r="K286" s="705">
        <v>0.27440582315500001</v>
      </c>
    </row>
    <row r="287" spans="1:11" ht="14.4" customHeight="1" thickBot="1" x14ac:dyDescent="0.35">
      <c r="A287" s="723" t="s">
        <v>606</v>
      </c>
      <c r="B287" s="701">
        <v>0</v>
      </c>
      <c r="C287" s="701">
        <v>3.722</v>
      </c>
      <c r="D287" s="702">
        <v>3.722</v>
      </c>
      <c r="E287" s="711" t="s">
        <v>357</v>
      </c>
      <c r="F287" s="701">
        <v>0</v>
      </c>
      <c r="G287" s="702">
        <v>0</v>
      </c>
      <c r="H287" s="704">
        <v>5.3056000000000001</v>
      </c>
      <c r="I287" s="701">
        <v>16.438300000000002</v>
      </c>
      <c r="J287" s="702">
        <v>16.438300000000002</v>
      </c>
      <c r="K287" s="712" t="s">
        <v>357</v>
      </c>
    </row>
    <row r="288" spans="1:11" ht="14.4" customHeight="1" thickBot="1" x14ac:dyDescent="0.35">
      <c r="A288" s="723" t="s">
        <v>607</v>
      </c>
      <c r="B288" s="701">
        <v>61.190486505492999</v>
      </c>
      <c r="C288" s="701">
        <v>67.624899999999997</v>
      </c>
      <c r="D288" s="702">
        <v>6.4344134945059999</v>
      </c>
      <c r="E288" s="703">
        <v>1.1051538214829999</v>
      </c>
      <c r="F288" s="701">
        <v>83.049192255155006</v>
      </c>
      <c r="G288" s="702">
        <v>34.603830106314</v>
      </c>
      <c r="H288" s="704">
        <v>8.6791599999999995</v>
      </c>
      <c r="I288" s="701">
        <v>34.239620000000002</v>
      </c>
      <c r="J288" s="702">
        <v>-0.36421010631400003</v>
      </c>
      <c r="K288" s="705">
        <v>0.41228119226900001</v>
      </c>
    </row>
    <row r="289" spans="1:11" ht="14.4" customHeight="1" thickBot="1" x14ac:dyDescent="0.35">
      <c r="A289" s="725" t="s">
        <v>608</v>
      </c>
      <c r="B289" s="701">
        <v>0</v>
      </c>
      <c r="C289" s="701">
        <v>0</v>
      </c>
      <c r="D289" s="702">
        <v>0</v>
      </c>
      <c r="E289" s="703">
        <v>1</v>
      </c>
      <c r="F289" s="701">
        <v>0</v>
      </c>
      <c r="G289" s="702">
        <v>0</v>
      </c>
      <c r="H289" s="704">
        <v>21.857289999999999</v>
      </c>
      <c r="I289" s="701">
        <v>21.857289999999999</v>
      </c>
      <c r="J289" s="702">
        <v>21.857289999999999</v>
      </c>
      <c r="K289" s="712" t="s">
        <v>357</v>
      </c>
    </row>
    <row r="290" spans="1:11" ht="14.4" customHeight="1" thickBot="1" x14ac:dyDescent="0.35">
      <c r="A290" s="723" t="s">
        <v>609</v>
      </c>
      <c r="B290" s="701">
        <v>0</v>
      </c>
      <c r="C290" s="701">
        <v>0</v>
      </c>
      <c r="D290" s="702">
        <v>0</v>
      </c>
      <c r="E290" s="703">
        <v>1</v>
      </c>
      <c r="F290" s="701">
        <v>0</v>
      </c>
      <c r="G290" s="702">
        <v>0</v>
      </c>
      <c r="H290" s="704">
        <v>21.857289999999999</v>
      </c>
      <c r="I290" s="701">
        <v>21.857289999999999</v>
      </c>
      <c r="J290" s="702">
        <v>21.857289999999999</v>
      </c>
      <c r="K290" s="712" t="s">
        <v>357</v>
      </c>
    </row>
    <row r="291" spans="1:11" ht="14.4" customHeight="1" thickBot="1" x14ac:dyDescent="0.35">
      <c r="A291" s="722" t="s">
        <v>610</v>
      </c>
      <c r="B291" s="706">
        <v>1498.5433254222801</v>
      </c>
      <c r="C291" s="706">
        <v>1661.9796200000001</v>
      </c>
      <c r="D291" s="707">
        <v>163.43629457772201</v>
      </c>
      <c r="E291" s="713">
        <v>1.1090634430149999</v>
      </c>
      <c r="F291" s="706">
        <v>1675.18506254402</v>
      </c>
      <c r="G291" s="707">
        <v>697.99377606000701</v>
      </c>
      <c r="H291" s="709">
        <v>0</v>
      </c>
      <c r="I291" s="706">
        <v>427.49909000000002</v>
      </c>
      <c r="J291" s="707">
        <v>-270.49468606000698</v>
      </c>
      <c r="K291" s="714">
        <v>0.255195142052</v>
      </c>
    </row>
    <row r="292" spans="1:11" ht="14.4" customHeight="1" thickBot="1" x14ac:dyDescent="0.35">
      <c r="A292" s="723" t="s">
        <v>611</v>
      </c>
      <c r="B292" s="701">
        <v>1498.5433254222801</v>
      </c>
      <c r="C292" s="701">
        <v>1661.9796200000001</v>
      </c>
      <c r="D292" s="702">
        <v>163.43629457772201</v>
      </c>
      <c r="E292" s="703">
        <v>1.1090634430149999</v>
      </c>
      <c r="F292" s="701">
        <v>1675.18506254402</v>
      </c>
      <c r="G292" s="702">
        <v>697.99377606000701</v>
      </c>
      <c r="H292" s="704">
        <v>0</v>
      </c>
      <c r="I292" s="701">
        <v>427.49909000000002</v>
      </c>
      <c r="J292" s="702">
        <v>-270.49468606000698</v>
      </c>
      <c r="K292" s="705">
        <v>0.255195142052</v>
      </c>
    </row>
    <row r="293" spans="1:11" ht="14.4" customHeight="1" thickBot="1" x14ac:dyDescent="0.35">
      <c r="A293" s="722" t="s">
        <v>612</v>
      </c>
      <c r="B293" s="706">
        <v>0</v>
      </c>
      <c r="C293" s="706">
        <v>13.555999999999999</v>
      </c>
      <c r="D293" s="707">
        <v>13.555999999999999</v>
      </c>
      <c r="E293" s="708" t="s">
        <v>357</v>
      </c>
      <c r="F293" s="706">
        <v>0</v>
      </c>
      <c r="G293" s="707">
        <v>0</v>
      </c>
      <c r="H293" s="709">
        <v>1.9570000000000001</v>
      </c>
      <c r="I293" s="706">
        <v>6.3520000000000003</v>
      </c>
      <c r="J293" s="707">
        <v>6.3520000000000003</v>
      </c>
      <c r="K293" s="710" t="s">
        <v>357</v>
      </c>
    </row>
    <row r="294" spans="1:11" ht="14.4" customHeight="1" thickBot="1" x14ac:dyDescent="0.35">
      <c r="A294" s="723" t="s">
        <v>613</v>
      </c>
      <c r="B294" s="701">
        <v>0</v>
      </c>
      <c r="C294" s="701">
        <v>13.555999999999999</v>
      </c>
      <c r="D294" s="702">
        <v>13.555999999999999</v>
      </c>
      <c r="E294" s="711" t="s">
        <v>357</v>
      </c>
      <c r="F294" s="701">
        <v>0</v>
      </c>
      <c r="G294" s="702">
        <v>0</v>
      </c>
      <c r="H294" s="704">
        <v>1.9570000000000001</v>
      </c>
      <c r="I294" s="701">
        <v>6.3520000000000003</v>
      </c>
      <c r="J294" s="702">
        <v>6.3520000000000003</v>
      </c>
      <c r="K294" s="712" t="s">
        <v>357</v>
      </c>
    </row>
    <row r="295" spans="1:11" ht="14.4" customHeight="1" thickBot="1" x14ac:dyDescent="0.35">
      <c r="A295" s="722" t="s">
        <v>614</v>
      </c>
      <c r="B295" s="706">
        <v>3648.4916406770799</v>
      </c>
      <c r="C295" s="706">
        <v>3055.7986999999998</v>
      </c>
      <c r="D295" s="707">
        <v>-592.69294067707597</v>
      </c>
      <c r="E295" s="713">
        <v>0.83755124060800001</v>
      </c>
      <c r="F295" s="706">
        <v>4103.0217275062696</v>
      </c>
      <c r="G295" s="707">
        <v>1709.5923864609399</v>
      </c>
      <c r="H295" s="709">
        <v>259.36309</v>
      </c>
      <c r="I295" s="706">
        <v>1362.6662799999999</v>
      </c>
      <c r="J295" s="707">
        <v>-346.92610646094403</v>
      </c>
      <c r="K295" s="714">
        <v>0.33211285986200001</v>
      </c>
    </row>
    <row r="296" spans="1:11" ht="14.4" customHeight="1" thickBot="1" x14ac:dyDescent="0.35">
      <c r="A296" s="723" t="s">
        <v>615</v>
      </c>
      <c r="B296" s="701">
        <v>3648.4916406770799</v>
      </c>
      <c r="C296" s="701">
        <v>3055.7986999999998</v>
      </c>
      <c r="D296" s="702">
        <v>-592.69294067707597</v>
      </c>
      <c r="E296" s="703">
        <v>0.83755124060800001</v>
      </c>
      <c r="F296" s="701">
        <v>4103.0217275062696</v>
      </c>
      <c r="G296" s="702">
        <v>1709.5923864609399</v>
      </c>
      <c r="H296" s="704">
        <v>259.36309</v>
      </c>
      <c r="I296" s="701">
        <v>1362.6662799999999</v>
      </c>
      <c r="J296" s="702">
        <v>-346.92610646094403</v>
      </c>
      <c r="K296" s="705">
        <v>0.33211285986200001</v>
      </c>
    </row>
    <row r="297" spans="1:11" ht="14.4" customHeight="1" thickBot="1" x14ac:dyDescent="0.35">
      <c r="A297" s="722" t="s">
        <v>616</v>
      </c>
      <c r="B297" s="706">
        <v>0</v>
      </c>
      <c r="C297" s="706">
        <v>3370.27997</v>
      </c>
      <c r="D297" s="707">
        <v>3370.27997</v>
      </c>
      <c r="E297" s="708" t="s">
        <v>357</v>
      </c>
      <c r="F297" s="706">
        <v>0</v>
      </c>
      <c r="G297" s="707">
        <v>0</v>
      </c>
      <c r="H297" s="709">
        <v>308.29989</v>
      </c>
      <c r="I297" s="706">
        <v>1456.88582</v>
      </c>
      <c r="J297" s="707">
        <v>1456.88582</v>
      </c>
      <c r="K297" s="710" t="s">
        <v>357</v>
      </c>
    </row>
    <row r="298" spans="1:11" ht="14.4" customHeight="1" thickBot="1" x14ac:dyDescent="0.35">
      <c r="A298" s="723" t="s">
        <v>617</v>
      </c>
      <c r="B298" s="701">
        <v>0</v>
      </c>
      <c r="C298" s="701">
        <v>3370.27997</v>
      </c>
      <c r="D298" s="702">
        <v>3370.27997</v>
      </c>
      <c r="E298" s="711" t="s">
        <v>357</v>
      </c>
      <c r="F298" s="701">
        <v>0</v>
      </c>
      <c r="G298" s="702">
        <v>0</v>
      </c>
      <c r="H298" s="704">
        <v>308.29989</v>
      </c>
      <c r="I298" s="701">
        <v>1456.88582</v>
      </c>
      <c r="J298" s="702">
        <v>1456.88582</v>
      </c>
      <c r="K298" s="712" t="s">
        <v>357</v>
      </c>
    </row>
    <row r="299" spans="1:11" ht="14.4" customHeight="1" thickBot="1" x14ac:dyDescent="0.35">
      <c r="A299" s="722" t="s">
        <v>618</v>
      </c>
      <c r="B299" s="706">
        <v>12307.8302071943</v>
      </c>
      <c r="C299" s="706">
        <v>14099.49547</v>
      </c>
      <c r="D299" s="707">
        <v>1791.6652628056599</v>
      </c>
      <c r="E299" s="713">
        <v>1.145571171574</v>
      </c>
      <c r="F299" s="706">
        <v>12762.9615607465</v>
      </c>
      <c r="G299" s="707">
        <v>5317.9006503110404</v>
      </c>
      <c r="H299" s="709">
        <v>1260.4823200000001</v>
      </c>
      <c r="I299" s="706">
        <v>6231.61805</v>
      </c>
      <c r="J299" s="707">
        <v>913.71739968896304</v>
      </c>
      <c r="K299" s="714">
        <v>0.48825799720000002</v>
      </c>
    </row>
    <row r="300" spans="1:11" ht="14.4" customHeight="1" thickBot="1" x14ac:dyDescent="0.35">
      <c r="A300" s="723" t="s">
        <v>619</v>
      </c>
      <c r="B300" s="701">
        <v>12307.8302071943</v>
      </c>
      <c r="C300" s="701">
        <v>13838.98257</v>
      </c>
      <c r="D300" s="702">
        <v>1531.15236280566</v>
      </c>
      <c r="E300" s="703">
        <v>1.124404735605</v>
      </c>
      <c r="F300" s="701">
        <v>12762.9615607465</v>
      </c>
      <c r="G300" s="702">
        <v>5317.9006503110404</v>
      </c>
      <c r="H300" s="704">
        <v>1141.66436</v>
      </c>
      <c r="I300" s="701">
        <v>6112.8000899999997</v>
      </c>
      <c r="J300" s="702">
        <v>794.89943968896398</v>
      </c>
      <c r="K300" s="705">
        <v>0.47894840558000001</v>
      </c>
    </row>
    <row r="301" spans="1:11" ht="14.4" customHeight="1" thickBot="1" x14ac:dyDescent="0.35">
      <c r="A301" s="723" t="s">
        <v>620</v>
      </c>
      <c r="B301" s="701">
        <v>0</v>
      </c>
      <c r="C301" s="701">
        <v>260.5129</v>
      </c>
      <c r="D301" s="702">
        <v>260.5129</v>
      </c>
      <c r="E301" s="711" t="s">
        <v>357</v>
      </c>
      <c r="F301" s="701">
        <v>0</v>
      </c>
      <c r="G301" s="702">
        <v>0</v>
      </c>
      <c r="H301" s="704">
        <v>118.81796</v>
      </c>
      <c r="I301" s="701">
        <v>118.81796</v>
      </c>
      <c r="J301" s="702">
        <v>118.81796</v>
      </c>
      <c r="K301" s="712" t="s">
        <v>357</v>
      </c>
    </row>
    <row r="302" spans="1:11" ht="14.4" customHeight="1" thickBot="1" x14ac:dyDescent="0.35">
      <c r="A302" s="719" t="s">
        <v>621</v>
      </c>
      <c r="B302" s="701">
        <v>0</v>
      </c>
      <c r="C302" s="701">
        <v>333.81124</v>
      </c>
      <c r="D302" s="702">
        <v>333.81124</v>
      </c>
      <c r="E302" s="711" t="s">
        <v>329</v>
      </c>
      <c r="F302" s="701">
        <v>0</v>
      </c>
      <c r="G302" s="702">
        <v>0</v>
      </c>
      <c r="H302" s="704">
        <v>119.88032</v>
      </c>
      <c r="I302" s="701">
        <v>122.2602</v>
      </c>
      <c r="J302" s="702">
        <v>122.2602</v>
      </c>
      <c r="K302" s="712" t="s">
        <v>357</v>
      </c>
    </row>
    <row r="303" spans="1:11" ht="14.4" customHeight="1" thickBot="1" x14ac:dyDescent="0.35">
      <c r="A303" s="724" t="s">
        <v>622</v>
      </c>
      <c r="B303" s="706">
        <v>0</v>
      </c>
      <c r="C303" s="706">
        <v>333.81124</v>
      </c>
      <c r="D303" s="707">
        <v>333.81124</v>
      </c>
      <c r="E303" s="708" t="s">
        <v>329</v>
      </c>
      <c r="F303" s="706">
        <v>0</v>
      </c>
      <c r="G303" s="707">
        <v>0</v>
      </c>
      <c r="H303" s="709">
        <v>119.88032</v>
      </c>
      <c r="I303" s="706">
        <v>122.2602</v>
      </c>
      <c r="J303" s="707">
        <v>122.2602</v>
      </c>
      <c r="K303" s="710" t="s">
        <v>357</v>
      </c>
    </row>
    <row r="304" spans="1:11" ht="14.4" customHeight="1" thickBot="1" x14ac:dyDescent="0.35">
      <c r="A304" s="726" t="s">
        <v>623</v>
      </c>
      <c r="B304" s="706">
        <v>0</v>
      </c>
      <c r="C304" s="706">
        <v>333.81124</v>
      </c>
      <c r="D304" s="707">
        <v>333.81124</v>
      </c>
      <c r="E304" s="708" t="s">
        <v>329</v>
      </c>
      <c r="F304" s="706">
        <v>0</v>
      </c>
      <c r="G304" s="707">
        <v>0</v>
      </c>
      <c r="H304" s="709">
        <v>119.88032</v>
      </c>
      <c r="I304" s="706">
        <v>122.2602</v>
      </c>
      <c r="J304" s="707">
        <v>122.2602</v>
      </c>
      <c r="K304" s="710" t="s">
        <v>357</v>
      </c>
    </row>
    <row r="305" spans="1:11" ht="14.4" customHeight="1" thickBot="1" x14ac:dyDescent="0.35">
      <c r="A305" s="722" t="s">
        <v>624</v>
      </c>
      <c r="B305" s="706">
        <v>0</v>
      </c>
      <c r="C305" s="706">
        <v>73.298339999999996</v>
      </c>
      <c r="D305" s="707">
        <v>73.298339999999996</v>
      </c>
      <c r="E305" s="708" t="s">
        <v>357</v>
      </c>
      <c r="F305" s="706">
        <v>0</v>
      </c>
      <c r="G305" s="707">
        <v>0</v>
      </c>
      <c r="H305" s="709">
        <v>1.06236</v>
      </c>
      <c r="I305" s="706">
        <v>3.44224</v>
      </c>
      <c r="J305" s="707">
        <v>3.44224</v>
      </c>
      <c r="K305" s="710" t="s">
        <v>357</v>
      </c>
    </row>
    <row r="306" spans="1:11" ht="14.4" customHeight="1" thickBot="1" x14ac:dyDescent="0.35">
      <c r="A306" s="723" t="s">
        <v>625</v>
      </c>
      <c r="B306" s="701">
        <v>0</v>
      </c>
      <c r="C306" s="701">
        <v>14.31404</v>
      </c>
      <c r="D306" s="702">
        <v>14.31404</v>
      </c>
      <c r="E306" s="711" t="s">
        <v>357</v>
      </c>
      <c r="F306" s="701">
        <v>0</v>
      </c>
      <c r="G306" s="702">
        <v>0</v>
      </c>
      <c r="H306" s="704">
        <v>1.06236</v>
      </c>
      <c r="I306" s="701">
        <v>3.44224</v>
      </c>
      <c r="J306" s="702">
        <v>3.44224</v>
      </c>
      <c r="K306" s="712" t="s">
        <v>357</v>
      </c>
    </row>
    <row r="307" spans="1:11" ht="14.4" customHeight="1" thickBot="1" x14ac:dyDescent="0.35">
      <c r="A307" s="723" t="s">
        <v>626</v>
      </c>
      <c r="B307" s="701">
        <v>0</v>
      </c>
      <c r="C307" s="701">
        <v>58.984299999999998</v>
      </c>
      <c r="D307" s="702">
        <v>58.984299999999998</v>
      </c>
      <c r="E307" s="711" t="s">
        <v>357</v>
      </c>
      <c r="F307" s="701">
        <v>0</v>
      </c>
      <c r="G307" s="702">
        <v>0</v>
      </c>
      <c r="H307" s="704">
        <v>0</v>
      </c>
      <c r="I307" s="701">
        <v>0</v>
      </c>
      <c r="J307" s="702">
        <v>0</v>
      </c>
      <c r="K307" s="705">
        <v>0</v>
      </c>
    </row>
    <row r="308" spans="1:11" ht="14.4" customHeight="1" thickBot="1" x14ac:dyDescent="0.35">
      <c r="A308" s="722" t="s">
        <v>627</v>
      </c>
      <c r="B308" s="706">
        <v>0</v>
      </c>
      <c r="C308" s="706">
        <v>260.5129</v>
      </c>
      <c r="D308" s="707">
        <v>260.5129</v>
      </c>
      <c r="E308" s="708" t="s">
        <v>357</v>
      </c>
      <c r="F308" s="706">
        <v>0</v>
      </c>
      <c r="G308" s="707">
        <v>0</v>
      </c>
      <c r="H308" s="709">
        <v>118.81796</v>
      </c>
      <c r="I308" s="706">
        <v>118.81796</v>
      </c>
      <c r="J308" s="707">
        <v>118.81796</v>
      </c>
      <c r="K308" s="710" t="s">
        <v>357</v>
      </c>
    </row>
    <row r="309" spans="1:11" ht="14.4" customHeight="1" thickBot="1" x14ac:dyDescent="0.35">
      <c r="A309" s="723" t="s">
        <v>628</v>
      </c>
      <c r="B309" s="701">
        <v>0</v>
      </c>
      <c r="C309" s="701">
        <v>260.5129</v>
      </c>
      <c r="D309" s="702">
        <v>260.5129</v>
      </c>
      <c r="E309" s="711" t="s">
        <v>357</v>
      </c>
      <c r="F309" s="701">
        <v>0</v>
      </c>
      <c r="G309" s="702">
        <v>0</v>
      </c>
      <c r="H309" s="704">
        <v>118.81796</v>
      </c>
      <c r="I309" s="701">
        <v>118.81796</v>
      </c>
      <c r="J309" s="702">
        <v>118.81796</v>
      </c>
      <c r="K309" s="712" t="s">
        <v>357</v>
      </c>
    </row>
    <row r="310" spans="1:11" ht="14.4" customHeight="1" thickBot="1" x14ac:dyDescent="0.35">
      <c r="A310" s="727"/>
      <c r="B310" s="701">
        <v>-85550.972844159798</v>
      </c>
      <c r="C310" s="701">
        <v>-76066.925250000306</v>
      </c>
      <c r="D310" s="702">
        <v>9484.0475941594796</v>
      </c>
      <c r="E310" s="703">
        <v>0.88914155761299996</v>
      </c>
      <c r="F310" s="701">
        <v>-27525.995726298701</v>
      </c>
      <c r="G310" s="702">
        <v>-11469.1648859578</v>
      </c>
      <c r="H310" s="704">
        <v>-8716.1638500000008</v>
      </c>
      <c r="I310" s="701">
        <v>-29913.077140000001</v>
      </c>
      <c r="J310" s="702">
        <v>-18443.912254042199</v>
      </c>
      <c r="K310" s="705">
        <v>1.0867209832269999</v>
      </c>
    </row>
    <row r="311" spans="1:11" ht="14.4" customHeight="1" thickBot="1" x14ac:dyDescent="0.35">
      <c r="A311" s="728" t="s">
        <v>66</v>
      </c>
      <c r="B311" s="715">
        <v>-85550.972844159798</v>
      </c>
      <c r="C311" s="715">
        <v>-76066.925250000306</v>
      </c>
      <c r="D311" s="716">
        <v>9484.0475941594595</v>
      </c>
      <c r="E311" s="717" t="s">
        <v>329</v>
      </c>
      <c r="F311" s="715">
        <v>-27525.995726298701</v>
      </c>
      <c r="G311" s="716">
        <v>-11469.1648859578</v>
      </c>
      <c r="H311" s="715">
        <v>-8716.1638500000008</v>
      </c>
      <c r="I311" s="715">
        <v>-29913.077140000001</v>
      </c>
      <c r="J311" s="716">
        <v>-18443.912254042199</v>
      </c>
      <c r="K311" s="718">
        <v>1.0867209832269999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629</v>
      </c>
      <c r="B5" s="730" t="s">
        <v>630</v>
      </c>
      <c r="C5" s="731" t="s">
        <v>631</v>
      </c>
      <c r="D5" s="731" t="s">
        <v>631</v>
      </c>
      <c r="E5" s="731"/>
      <c r="F5" s="731" t="s">
        <v>631</v>
      </c>
      <c r="G5" s="731" t="s">
        <v>631</v>
      </c>
      <c r="H5" s="731" t="s">
        <v>631</v>
      </c>
      <c r="I5" s="732" t="s">
        <v>631</v>
      </c>
      <c r="J5" s="733" t="s">
        <v>73</v>
      </c>
    </row>
    <row r="6" spans="1:10" ht="14.4" customHeight="1" x14ac:dyDescent="0.3">
      <c r="A6" s="729" t="s">
        <v>629</v>
      </c>
      <c r="B6" s="730" t="s">
        <v>632</v>
      </c>
      <c r="C6" s="731">
        <v>2641.4302499999999</v>
      </c>
      <c r="D6" s="731">
        <v>2116.192109999999</v>
      </c>
      <c r="E6" s="731"/>
      <c r="F6" s="731">
        <v>2309.5530099999996</v>
      </c>
      <c r="G6" s="731">
        <v>2216.6667554931641</v>
      </c>
      <c r="H6" s="731">
        <v>92.886254506835485</v>
      </c>
      <c r="I6" s="732">
        <v>1.041903571782566</v>
      </c>
      <c r="J6" s="733" t="s">
        <v>1</v>
      </c>
    </row>
    <row r="7" spans="1:10" ht="14.4" customHeight="1" x14ac:dyDescent="0.3">
      <c r="A7" s="729" t="s">
        <v>629</v>
      </c>
      <c r="B7" s="730" t="s">
        <v>633</v>
      </c>
      <c r="C7" s="731">
        <v>200.79943999999998</v>
      </c>
      <c r="D7" s="731">
        <v>177.34799999999998</v>
      </c>
      <c r="E7" s="731"/>
      <c r="F7" s="731">
        <v>215.56471999999997</v>
      </c>
      <c r="G7" s="731">
        <v>195.80376940917969</v>
      </c>
      <c r="H7" s="731">
        <v>19.760950590820272</v>
      </c>
      <c r="I7" s="732">
        <v>1.100922217434563</v>
      </c>
      <c r="J7" s="733" t="s">
        <v>1</v>
      </c>
    </row>
    <row r="8" spans="1:10" ht="14.4" customHeight="1" x14ac:dyDescent="0.3">
      <c r="A8" s="729" t="s">
        <v>629</v>
      </c>
      <c r="B8" s="730" t="s">
        <v>634</v>
      </c>
      <c r="C8" s="731">
        <v>13.900410000000001</v>
      </c>
      <c r="D8" s="731">
        <v>65.133690000000001</v>
      </c>
      <c r="E8" s="731"/>
      <c r="F8" s="731">
        <v>60.659780000000012</v>
      </c>
      <c r="G8" s="731">
        <v>37.5</v>
      </c>
      <c r="H8" s="731">
        <v>23.159780000000012</v>
      </c>
      <c r="I8" s="732">
        <v>1.6175941333333337</v>
      </c>
      <c r="J8" s="733" t="s">
        <v>1</v>
      </c>
    </row>
    <row r="9" spans="1:10" ht="14.4" customHeight="1" x14ac:dyDescent="0.3">
      <c r="A9" s="729" t="s">
        <v>629</v>
      </c>
      <c r="B9" s="730" t="s">
        <v>635</v>
      </c>
      <c r="C9" s="731">
        <v>110.28306999999998</v>
      </c>
      <c r="D9" s="731">
        <v>150.66810999999998</v>
      </c>
      <c r="E9" s="731"/>
      <c r="F9" s="731">
        <v>160.52126999999999</v>
      </c>
      <c r="G9" s="731">
        <v>154.16666943359374</v>
      </c>
      <c r="H9" s="731">
        <v>6.3546005664062477</v>
      </c>
      <c r="I9" s="732">
        <v>1.0412190299612294</v>
      </c>
      <c r="J9" s="733" t="s">
        <v>1</v>
      </c>
    </row>
    <row r="10" spans="1:10" ht="14.4" customHeight="1" x14ac:dyDescent="0.3">
      <c r="A10" s="729" t="s">
        <v>629</v>
      </c>
      <c r="B10" s="730" t="s">
        <v>636</v>
      </c>
      <c r="C10" s="731">
        <v>621.34255999999993</v>
      </c>
      <c r="D10" s="731">
        <v>440.12081999999998</v>
      </c>
      <c r="E10" s="731"/>
      <c r="F10" s="731">
        <v>649.12426000000005</v>
      </c>
      <c r="G10" s="731">
        <v>550.14869116210934</v>
      </c>
      <c r="H10" s="731">
        <v>98.975568837890705</v>
      </c>
      <c r="I10" s="732">
        <v>1.1799069423010335</v>
      </c>
      <c r="J10" s="733" t="s">
        <v>1</v>
      </c>
    </row>
    <row r="11" spans="1:10" ht="14.4" customHeight="1" x14ac:dyDescent="0.3">
      <c r="A11" s="729" t="s">
        <v>629</v>
      </c>
      <c r="B11" s="730" t="s">
        <v>637</v>
      </c>
      <c r="C11" s="731">
        <v>930.72372999999993</v>
      </c>
      <c r="D11" s="731">
        <v>1624.0988200000002</v>
      </c>
      <c r="E11" s="731"/>
      <c r="F11" s="731">
        <v>785.66448999999989</v>
      </c>
      <c r="G11" s="731">
        <v>1312.4999882812501</v>
      </c>
      <c r="H11" s="731">
        <v>-526.83549828125024</v>
      </c>
      <c r="I11" s="732">
        <v>0.59860152153513246</v>
      </c>
      <c r="J11" s="733" t="s">
        <v>1</v>
      </c>
    </row>
    <row r="12" spans="1:10" ht="14.4" customHeight="1" x14ac:dyDescent="0.3">
      <c r="A12" s="729" t="s">
        <v>629</v>
      </c>
      <c r="B12" s="730" t="s">
        <v>638</v>
      </c>
      <c r="C12" s="731">
        <v>0</v>
      </c>
      <c r="D12" s="731">
        <v>88.777839999999998</v>
      </c>
      <c r="E12" s="731"/>
      <c r="F12" s="731">
        <v>54.4437</v>
      </c>
      <c r="G12" s="731">
        <v>83.282499999999999</v>
      </c>
      <c r="H12" s="731">
        <v>-28.838799999999999</v>
      </c>
      <c r="I12" s="732">
        <v>0.65372317113439193</v>
      </c>
      <c r="J12" s="733" t="s">
        <v>1</v>
      </c>
    </row>
    <row r="13" spans="1:10" ht="14.4" customHeight="1" x14ac:dyDescent="0.3">
      <c r="A13" s="729" t="s">
        <v>629</v>
      </c>
      <c r="B13" s="730" t="s">
        <v>639</v>
      </c>
      <c r="C13" s="731">
        <v>1485.9319599999999</v>
      </c>
      <c r="D13" s="731">
        <v>2260.9900399999997</v>
      </c>
      <c r="E13" s="731"/>
      <c r="F13" s="731">
        <v>731.90698999999995</v>
      </c>
      <c r="G13" s="731">
        <v>2083.4938486328124</v>
      </c>
      <c r="H13" s="731">
        <v>-1351.5868586328124</v>
      </c>
      <c r="I13" s="732">
        <v>0.35128828937041351</v>
      </c>
      <c r="J13" s="733" t="s">
        <v>1</v>
      </c>
    </row>
    <row r="14" spans="1:10" ht="14.4" customHeight="1" x14ac:dyDescent="0.3">
      <c r="A14" s="729" t="s">
        <v>629</v>
      </c>
      <c r="B14" s="730" t="s">
        <v>640</v>
      </c>
      <c r="C14" s="731">
        <v>0</v>
      </c>
      <c r="D14" s="731">
        <v>9.8633199999999999</v>
      </c>
      <c r="E14" s="731"/>
      <c r="F14" s="731">
        <v>9.8039899999999989</v>
      </c>
      <c r="G14" s="731">
        <v>10.416666015624999</v>
      </c>
      <c r="H14" s="731">
        <v>-0.6126760156250004</v>
      </c>
      <c r="I14" s="732">
        <v>0.94118309882394369</v>
      </c>
      <c r="J14" s="733" t="s">
        <v>1</v>
      </c>
    </row>
    <row r="15" spans="1:10" ht="14.4" customHeight="1" x14ac:dyDescent="0.3">
      <c r="A15" s="729" t="s">
        <v>629</v>
      </c>
      <c r="B15" s="730" t="s">
        <v>641</v>
      </c>
      <c r="C15" s="731">
        <v>424.07479999999998</v>
      </c>
      <c r="D15" s="731">
        <v>286.08172999999994</v>
      </c>
      <c r="E15" s="731"/>
      <c r="F15" s="731">
        <v>379.36052000000007</v>
      </c>
      <c r="G15" s="731">
        <v>320.83332972717284</v>
      </c>
      <c r="H15" s="731">
        <v>58.527190272827227</v>
      </c>
      <c r="I15" s="732">
        <v>1.1824224132904053</v>
      </c>
      <c r="J15" s="733" t="s">
        <v>1</v>
      </c>
    </row>
    <row r="16" spans="1:10" ht="14.4" customHeight="1" x14ac:dyDescent="0.3">
      <c r="A16" s="729" t="s">
        <v>629</v>
      </c>
      <c r="B16" s="730" t="s">
        <v>642</v>
      </c>
      <c r="C16" s="731">
        <v>462.16062999999986</v>
      </c>
      <c r="D16" s="731">
        <v>77.628280000000004</v>
      </c>
      <c r="E16" s="731"/>
      <c r="F16" s="731">
        <v>60.150159999999993</v>
      </c>
      <c r="G16" s="731">
        <v>204.16666641235352</v>
      </c>
      <c r="H16" s="731">
        <v>-144.01650641235352</v>
      </c>
      <c r="I16" s="732">
        <v>0.29461302893840308</v>
      </c>
      <c r="J16" s="733" t="s">
        <v>1</v>
      </c>
    </row>
    <row r="17" spans="1:10" ht="14.4" customHeight="1" x14ac:dyDescent="0.3">
      <c r="A17" s="729" t="s">
        <v>629</v>
      </c>
      <c r="B17" s="730" t="s">
        <v>643</v>
      </c>
      <c r="C17" s="731">
        <v>3661.462</v>
      </c>
      <c r="D17" s="731">
        <v>4985.7582099999991</v>
      </c>
      <c r="E17" s="731"/>
      <c r="F17" s="731">
        <v>8131.4851099999978</v>
      </c>
      <c r="G17" s="731">
        <v>8333.3174999999992</v>
      </c>
      <c r="H17" s="731">
        <v>-201.8323900000014</v>
      </c>
      <c r="I17" s="732">
        <v>0.97578006718212751</v>
      </c>
      <c r="J17" s="733" t="s">
        <v>1</v>
      </c>
    </row>
    <row r="18" spans="1:10" ht="14.4" customHeight="1" x14ac:dyDescent="0.3">
      <c r="A18" s="729" t="s">
        <v>629</v>
      </c>
      <c r="B18" s="730" t="s">
        <v>644</v>
      </c>
      <c r="C18" s="731">
        <v>2441.1975699999998</v>
      </c>
      <c r="D18" s="731">
        <v>2065.6024699999998</v>
      </c>
      <c r="E18" s="731"/>
      <c r="F18" s="731">
        <v>542.01891999999998</v>
      </c>
      <c r="G18" s="731">
        <v>233.16667187500002</v>
      </c>
      <c r="H18" s="731">
        <v>308.85224812499996</v>
      </c>
      <c r="I18" s="732">
        <v>2.3245986042575364</v>
      </c>
      <c r="J18" s="733" t="s">
        <v>1</v>
      </c>
    </row>
    <row r="19" spans="1:10" ht="14.4" customHeight="1" x14ac:dyDescent="0.3">
      <c r="A19" s="729" t="s">
        <v>629</v>
      </c>
      <c r="B19" s="730" t="s">
        <v>645</v>
      </c>
      <c r="C19" s="731">
        <v>160.21628000000001</v>
      </c>
      <c r="D19" s="731">
        <v>136.60369000000003</v>
      </c>
      <c r="E19" s="731"/>
      <c r="F19" s="731">
        <v>143.10523999999998</v>
      </c>
      <c r="G19" s="731">
        <v>141.66666735839843</v>
      </c>
      <c r="H19" s="731">
        <v>1.438572641601553</v>
      </c>
      <c r="I19" s="732">
        <v>1.0101546303617219</v>
      </c>
      <c r="J19" s="733" t="s">
        <v>1</v>
      </c>
    </row>
    <row r="20" spans="1:10" ht="14.4" customHeight="1" x14ac:dyDescent="0.3">
      <c r="A20" s="729" t="s">
        <v>629</v>
      </c>
      <c r="B20" s="730" t="s">
        <v>646</v>
      </c>
      <c r="C20" s="731">
        <v>13153.5227</v>
      </c>
      <c r="D20" s="731">
        <v>14484.867129999997</v>
      </c>
      <c r="E20" s="731"/>
      <c r="F20" s="731">
        <v>14233.362159999999</v>
      </c>
      <c r="G20" s="731">
        <v>15877.129723800659</v>
      </c>
      <c r="H20" s="731">
        <v>-1643.7675638006604</v>
      </c>
      <c r="I20" s="732">
        <v>0.89646947575564839</v>
      </c>
      <c r="J20" s="733" t="s">
        <v>647</v>
      </c>
    </row>
    <row r="22" spans="1:10" ht="14.4" customHeight="1" x14ac:dyDescent="0.3">
      <c r="A22" s="729" t="s">
        <v>629</v>
      </c>
      <c r="B22" s="730" t="s">
        <v>630</v>
      </c>
      <c r="C22" s="731" t="s">
        <v>631</v>
      </c>
      <c r="D22" s="731" t="s">
        <v>631</v>
      </c>
      <c r="E22" s="731"/>
      <c r="F22" s="731" t="s">
        <v>631</v>
      </c>
      <c r="G22" s="731" t="s">
        <v>631</v>
      </c>
      <c r="H22" s="731" t="s">
        <v>631</v>
      </c>
      <c r="I22" s="732" t="s">
        <v>631</v>
      </c>
      <c r="J22" s="733" t="s">
        <v>73</v>
      </c>
    </row>
    <row r="23" spans="1:10" ht="14.4" customHeight="1" x14ac:dyDescent="0.3">
      <c r="A23" s="729" t="s">
        <v>648</v>
      </c>
      <c r="B23" s="730" t="s">
        <v>649</v>
      </c>
      <c r="C23" s="731" t="s">
        <v>631</v>
      </c>
      <c r="D23" s="731" t="s">
        <v>631</v>
      </c>
      <c r="E23" s="731"/>
      <c r="F23" s="731" t="s">
        <v>631</v>
      </c>
      <c r="G23" s="731" t="s">
        <v>631</v>
      </c>
      <c r="H23" s="731" t="s">
        <v>631</v>
      </c>
      <c r="I23" s="732" t="s">
        <v>631</v>
      </c>
      <c r="J23" s="733" t="s">
        <v>0</v>
      </c>
    </row>
    <row r="24" spans="1:10" ht="14.4" customHeight="1" x14ac:dyDescent="0.3">
      <c r="A24" s="729" t="s">
        <v>648</v>
      </c>
      <c r="B24" s="730" t="s">
        <v>632</v>
      </c>
      <c r="C24" s="731">
        <v>91.004710000000003</v>
      </c>
      <c r="D24" s="731">
        <v>91.729989999999987</v>
      </c>
      <c r="E24" s="731"/>
      <c r="F24" s="731">
        <v>128.05533999999997</v>
      </c>
      <c r="G24" s="731">
        <v>83</v>
      </c>
      <c r="H24" s="731">
        <v>45.055339999999973</v>
      </c>
      <c r="I24" s="732">
        <v>1.5428354216867466</v>
      </c>
      <c r="J24" s="733" t="s">
        <v>1</v>
      </c>
    </row>
    <row r="25" spans="1:10" ht="14.4" customHeight="1" x14ac:dyDescent="0.3">
      <c r="A25" s="729" t="s">
        <v>648</v>
      </c>
      <c r="B25" s="730" t="s">
        <v>634</v>
      </c>
      <c r="C25" s="731">
        <v>0</v>
      </c>
      <c r="D25" s="731">
        <v>0</v>
      </c>
      <c r="E25" s="731"/>
      <c r="F25" s="731">
        <v>4.8719200000000003</v>
      </c>
      <c r="G25" s="731">
        <v>0</v>
      </c>
      <c r="H25" s="731">
        <v>4.8719200000000003</v>
      </c>
      <c r="I25" s="732" t="s">
        <v>631</v>
      </c>
      <c r="J25" s="733" t="s">
        <v>1</v>
      </c>
    </row>
    <row r="26" spans="1:10" ht="14.4" customHeight="1" x14ac:dyDescent="0.3">
      <c r="A26" s="729" t="s">
        <v>648</v>
      </c>
      <c r="B26" s="730" t="s">
        <v>635</v>
      </c>
      <c r="C26" s="731">
        <v>16.168780000000002</v>
      </c>
      <c r="D26" s="731">
        <v>15.504290000000001</v>
      </c>
      <c r="E26" s="731"/>
      <c r="F26" s="731">
        <v>27.473230000000001</v>
      </c>
      <c r="G26" s="731">
        <v>29</v>
      </c>
      <c r="H26" s="731">
        <v>-1.5267699999999991</v>
      </c>
      <c r="I26" s="732">
        <v>0.94735275862068968</v>
      </c>
      <c r="J26" s="733" t="s">
        <v>1</v>
      </c>
    </row>
    <row r="27" spans="1:10" ht="14.4" customHeight="1" x14ac:dyDescent="0.3">
      <c r="A27" s="729" t="s">
        <v>648</v>
      </c>
      <c r="B27" s="730" t="s">
        <v>637</v>
      </c>
      <c r="C27" s="731">
        <v>39.191900000000004</v>
      </c>
      <c r="D27" s="731">
        <v>42.059599999999996</v>
      </c>
      <c r="E27" s="731"/>
      <c r="F27" s="731">
        <v>0</v>
      </c>
      <c r="G27" s="731">
        <v>36</v>
      </c>
      <c r="H27" s="731">
        <v>-36</v>
      </c>
      <c r="I27" s="732">
        <v>0</v>
      </c>
      <c r="J27" s="733" t="s">
        <v>1</v>
      </c>
    </row>
    <row r="28" spans="1:10" ht="14.4" customHeight="1" x14ac:dyDescent="0.3">
      <c r="A28" s="729" t="s">
        <v>648</v>
      </c>
      <c r="B28" s="730" t="s">
        <v>641</v>
      </c>
      <c r="C28" s="731">
        <v>31.402929999999998</v>
      </c>
      <c r="D28" s="731">
        <v>30.865209999999998</v>
      </c>
      <c r="E28" s="731"/>
      <c r="F28" s="731">
        <v>31.643949999999997</v>
      </c>
      <c r="G28" s="731">
        <v>36</v>
      </c>
      <c r="H28" s="731">
        <v>-4.3560500000000033</v>
      </c>
      <c r="I28" s="732">
        <v>0.87899861111111099</v>
      </c>
      <c r="J28" s="733" t="s">
        <v>1</v>
      </c>
    </row>
    <row r="29" spans="1:10" ht="14.4" customHeight="1" x14ac:dyDescent="0.3">
      <c r="A29" s="729" t="s">
        <v>648</v>
      </c>
      <c r="B29" s="730" t="s">
        <v>642</v>
      </c>
      <c r="C29" s="731">
        <v>0.25712999999999997</v>
      </c>
      <c r="D29" s="731">
        <v>0.36852000000000001</v>
      </c>
      <c r="E29" s="731"/>
      <c r="F29" s="731">
        <v>0.35539999999999999</v>
      </c>
      <c r="G29" s="731">
        <v>0</v>
      </c>
      <c r="H29" s="731">
        <v>0.35539999999999999</v>
      </c>
      <c r="I29" s="732" t="s">
        <v>631</v>
      </c>
      <c r="J29" s="733" t="s">
        <v>1</v>
      </c>
    </row>
    <row r="30" spans="1:10" ht="14.4" customHeight="1" x14ac:dyDescent="0.3">
      <c r="A30" s="729" t="s">
        <v>648</v>
      </c>
      <c r="B30" s="730" t="s">
        <v>645</v>
      </c>
      <c r="C30" s="731">
        <v>52.577400000000004</v>
      </c>
      <c r="D30" s="731">
        <v>43.08314</v>
      </c>
      <c r="E30" s="731"/>
      <c r="F30" s="731">
        <v>42.165579999999999</v>
      </c>
      <c r="G30" s="731">
        <v>45</v>
      </c>
      <c r="H30" s="731">
        <v>-2.8344200000000015</v>
      </c>
      <c r="I30" s="732">
        <v>0.9370128888888889</v>
      </c>
      <c r="J30" s="733" t="s">
        <v>1</v>
      </c>
    </row>
    <row r="31" spans="1:10" ht="14.4" customHeight="1" x14ac:dyDescent="0.3">
      <c r="A31" s="729" t="s">
        <v>648</v>
      </c>
      <c r="B31" s="730" t="s">
        <v>650</v>
      </c>
      <c r="C31" s="731">
        <v>230.60284999999999</v>
      </c>
      <c r="D31" s="731">
        <v>223.61074999999994</v>
      </c>
      <c r="E31" s="731"/>
      <c r="F31" s="731">
        <v>234.56541999999996</v>
      </c>
      <c r="G31" s="731">
        <v>231</v>
      </c>
      <c r="H31" s="731">
        <v>3.5654199999999605</v>
      </c>
      <c r="I31" s="732">
        <v>1.0154347186147183</v>
      </c>
      <c r="J31" s="733" t="s">
        <v>651</v>
      </c>
    </row>
    <row r="32" spans="1:10" ht="14.4" customHeight="1" x14ac:dyDescent="0.3">
      <c r="A32" s="729" t="s">
        <v>631</v>
      </c>
      <c r="B32" s="730" t="s">
        <v>631</v>
      </c>
      <c r="C32" s="731" t="s">
        <v>631</v>
      </c>
      <c r="D32" s="731" t="s">
        <v>631</v>
      </c>
      <c r="E32" s="731"/>
      <c r="F32" s="731" t="s">
        <v>631</v>
      </c>
      <c r="G32" s="731" t="s">
        <v>631</v>
      </c>
      <c r="H32" s="731" t="s">
        <v>631</v>
      </c>
      <c r="I32" s="732" t="s">
        <v>631</v>
      </c>
      <c r="J32" s="733" t="s">
        <v>652</v>
      </c>
    </row>
    <row r="33" spans="1:10" ht="14.4" customHeight="1" x14ac:dyDescent="0.3">
      <c r="A33" s="729" t="s">
        <v>653</v>
      </c>
      <c r="B33" s="730" t="s">
        <v>654</v>
      </c>
      <c r="C33" s="731" t="s">
        <v>631</v>
      </c>
      <c r="D33" s="731" t="s">
        <v>631</v>
      </c>
      <c r="E33" s="731"/>
      <c r="F33" s="731" t="s">
        <v>631</v>
      </c>
      <c r="G33" s="731" t="s">
        <v>631</v>
      </c>
      <c r="H33" s="731" t="s">
        <v>631</v>
      </c>
      <c r="I33" s="732" t="s">
        <v>631</v>
      </c>
      <c r="J33" s="733" t="s">
        <v>0</v>
      </c>
    </row>
    <row r="34" spans="1:10" ht="14.4" customHeight="1" x14ac:dyDescent="0.3">
      <c r="A34" s="729" t="s">
        <v>653</v>
      </c>
      <c r="B34" s="730" t="s">
        <v>632</v>
      </c>
      <c r="C34" s="731">
        <v>115.35809999999996</v>
      </c>
      <c r="D34" s="731">
        <v>109.67043000000001</v>
      </c>
      <c r="E34" s="731"/>
      <c r="F34" s="731">
        <v>117.49808</v>
      </c>
      <c r="G34" s="731">
        <v>98</v>
      </c>
      <c r="H34" s="731">
        <v>19.498080000000002</v>
      </c>
      <c r="I34" s="732">
        <v>1.19896</v>
      </c>
      <c r="J34" s="733" t="s">
        <v>1</v>
      </c>
    </row>
    <row r="35" spans="1:10" ht="14.4" customHeight="1" x14ac:dyDescent="0.3">
      <c r="A35" s="729" t="s">
        <v>653</v>
      </c>
      <c r="B35" s="730" t="s">
        <v>633</v>
      </c>
      <c r="C35" s="731">
        <v>3.2445599999999999</v>
      </c>
      <c r="D35" s="731">
        <v>3.1019999999999999</v>
      </c>
      <c r="E35" s="731"/>
      <c r="F35" s="731">
        <v>0</v>
      </c>
      <c r="G35" s="731">
        <v>1</v>
      </c>
      <c r="H35" s="731">
        <v>-1</v>
      </c>
      <c r="I35" s="732">
        <v>0</v>
      </c>
      <c r="J35" s="733" t="s">
        <v>1</v>
      </c>
    </row>
    <row r="36" spans="1:10" ht="14.4" customHeight="1" x14ac:dyDescent="0.3">
      <c r="A36" s="729" t="s">
        <v>653</v>
      </c>
      <c r="B36" s="730" t="s">
        <v>634</v>
      </c>
      <c r="C36" s="731">
        <v>3.3575699999999999</v>
      </c>
      <c r="D36" s="731">
        <v>0</v>
      </c>
      <c r="E36" s="731"/>
      <c r="F36" s="731">
        <v>11.041180000000001</v>
      </c>
      <c r="G36" s="731">
        <v>0</v>
      </c>
      <c r="H36" s="731">
        <v>11.041180000000001</v>
      </c>
      <c r="I36" s="732" t="s">
        <v>631</v>
      </c>
      <c r="J36" s="733" t="s">
        <v>1</v>
      </c>
    </row>
    <row r="37" spans="1:10" ht="14.4" customHeight="1" x14ac:dyDescent="0.3">
      <c r="A37" s="729" t="s">
        <v>653</v>
      </c>
      <c r="B37" s="730" t="s">
        <v>635</v>
      </c>
      <c r="C37" s="731">
        <v>4.5972900000000001</v>
      </c>
      <c r="D37" s="731">
        <v>6.3270600000000004</v>
      </c>
      <c r="E37" s="731"/>
      <c r="F37" s="731">
        <v>6.4252200000000004</v>
      </c>
      <c r="G37" s="731">
        <v>10</v>
      </c>
      <c r="H37" s="731">
        <v>-3.5747799999999996</v>
      </c>
      <c r="I37" s="732">
        <v>0.64252200000000004</v>
      </c>
      <c r="J37" s="733" t="s">
        <v>1</v>
      </c>
    </row>
    <row r="38" spans="1:10" ht="14.4" customHeight="1" x14ac:dyDescent="0.3">
      <c r="A38" s="729" t="s">
        <v>653</v>
      </c>
      <c r="B38" s="730" t="s">
        <v>639</v>
      </c>
      <c r="C38" s="731">
        <v>0</v>
      </c>
      <c r="D38" s="731">
        <v>0</v>
      </c>
      <c r="E38" s="731"/>
      <c r="F38" s="731">
        <v>19.473599999999998</v>
      </c>
      <c r="G38" s="731">
        <v>57</v>
      </c>
      <c r="H38" s="731">
        <v>-37.526400000000002</v>
      </c>
      <c r="I38" s="732">
        <v>0.34164210526315786</v>
      </c>
      <c r="J38" s="733" t="s">
        <v>1</v>
      </c>
    </row>
    <row r="39" spans="1:10" ht="14.4" customHeight="1" x14ac:dyDescent="0.3">
      <c r="A39" s="729" t="s">
        <v>653</v>
      </c>
      <c r="B39" s="730" t="s">
        <v>641</v>
      </c>
      <c r="C39" s="731">
        <v>53.7639</v>
      </c>
      <c r="D39" s="731">
        <v>32.017379999999996</v>
      </c>
      <c r="E39" s="731"/>
      <c r="F39" s="731">
        <v>34.588920000000002</v>
      </c>
      <c r="G39" s="731">
        <v>33</v>
      </c>
      <c r="H39" s="731">
        <v>1.5889200000000017</v>
      </c>
      <c r="I39" s="732">
        <v>1.0481490909090909</v>
      </c>
      <c r="J39" s="733" t="s">
        <v>1</v>
      </c>
    </row>
    <row r="40" spans="1:10" ht="14.4" customHeight="1" x14ac:dyDescent="0.3">
      <c r="A40" s="729" t="s">
        <v>653</v>
      </c>
      <c r="B40" s="730" t="s">
        <v>642</v>
      </c>
      <c r="C40" s="731">
        <v>0</v>
      </c>
      <c r="D40" s="731">
        <v>0</v>
      </c>
      <c r="E40" s="731"/>
      <c r="F40" s="731">
        <v>0.14849999999999999</v>
      </c>
      <c r="G40" s="731">
        <v>7</v>
      </c>
      <c r="H40" s="731">
        <v>-6.8514999999999997</v>
      </c>
      <c r="I40" s="732">
        <v>2.1214285714285713E-2</v>
      </c>
      <c r="J40" s="733" t="s">
        <v>1</v>
      </c>
    </row>
    <row r="41" spans="1:10" ht="14.4" customHeight="1" x14ac:dyDescent="0.3">
      <c r="A41" s="729" t="s">
        <v>653</v>
      </c>
      <c r="B41" s="730" t="s">
        <v>655</v>
      </c>
      <c r="C41" s="731">
        <v>180.32141999999996</v>
      </c>
      <c r="D41" s="731">
        <v>151.11687000000001</v>
      </c>
      <c r="E41" s="731"/>
      <c r="F41" s="731">
        <v>189.17550000000003</v>
      </c>
      <c r="G41" s="731">
        <v>208</v>
      </c>
      <c r="H41" s="731">
        <v>-18.824499999999972</v>
      </c>
      <c r="I41" s="732">
        <v>0.90949759615384629</v>
      </c>
      <c r="J41" s="733" t="s">
        <v>651</v>
      </c>
    </row>
    <row r="42" spans="1:10" ht="14.4" customHeight="1" x14ac:dyDescent="0.3">
      <c r="A42" s="729" t="s">
        <v>631</v>
      </c>
      <c r="B42" s="730" t="s">
        <v>631</v>
      </c>
      <c r="C42" s="731" t="s">
        <v>631</v>
      </c>
      <c r="D42" s="731" t="s">
        <v>631</v>
      </c>
      <c r="E42" s="731"/>
      <c r="F42" s="731" t="s">
        <v>631</v>
      </c>
      <c r="G42" s="731" t="s">
        <v>631</v>
      </c>
      <c r="H42" s="731" t="s">
        <v>631</v>
      </c>
      <c r="I42" s="732" t="s">
        <v>631</v>
      </c>
      <c r="J42" s="733" t="s">
        <v>652</v>
      </c>
    </row>
    <row r="43" spans="1:10" ht="14.4" customHeight="1" x14ac:dyDescent="0.3">
      <c r="A43" s="729" t="s">
        <v>656</v>
      </c>
      <c r="B43" s="730" t="s">
        <v>657</v>
      </c>
      <c r="C43" s="731" t="s">
        <v>631</v>
      </c>
      <c r="D43" s="731" t="s">
        <v>631</v>
      </c>
      <c r="E43" s="731"/>
      <c r="F43" s="731" t="s">
        <v>631</v>
      </c>
      <c r="G43" s="731" t="s">
        <v>631</v>
      </c>
      <c r="H43" s="731" t="s">
        <v>631</v>
      </c>
      <c r="I43" s="732" t="s">
        <v>631</v>
      </c>
      <c r="J43" s="733" t="s">
        <v>0</v>
      </c>
    </row>
    <row r="44" spans="1:10" ht="14.4" customHeight="1" x14ac:dyDescent="0.3">
      <c r="A44" s="729" t="s">
        <v>656</v>
      </c>
      <c r="B44" s="730" t="s">
        <v>632</v>
      </c>
      <c r="C44" s="731">
        <v>162.40966999999995</v>
      </c>
      <c r="D44" s="731">
        <v>155.49416999999997</v>
      </c>
      <c r="E44" s="731"/>
      <c r="F44" s="731">
        <v>184.17761000000004</v>
      </c>
      <c r="G44" s="731">
        <v>144</v>
      </c>
      <c r="H44" s="731">
        <v>40.177610000000044</v>
      </c>
      <c r="I44" s="732">
        <v>1.279011180555556</v>
      </c>
      <c r="J44" s="733" t="s">
        <v>1</v>
      </c>
    </row>
    <row r="45" spans="1:10" ht="14.4" customHeight="1" x14ac:dyDescent="0.3">
      <c r="A45" s="729" t="s">
        <v>656</v>
      </c>
      <c r="B45" s="730" t="s">
        <v>633</v>
      </c>
      <c r="C45" s="731">
        <v>0</v>
      </c>
      <c r="D45" s="731">
        <v>0</v>
      </c>
      <c r="E45" s="731"/>
      <c r="F45" s="731">
        <v>46.274799999999999</v>
      </c>
      <c r="G45" s="731">
        <v>18</v>
      </c>
      <c r="H45" s="731">
        <v>28.274799999999999</v>
      </c>
      <c r="I45" s="732">
        <v>2.5708222222222221</v>
      </c>
      <c r="J45" s="733" t="s">
        <v>1</v>
      </c>
    </row>
    <row r="46" spans="1:10" ht="14.4" customHeight="1" x14ac:dyDescent="0.3">
      <c r="A46" s="729" t="s">
        <v>656</v>
      </c>
      <c r="B46" s="730" t="s">
        <v>634</v>
      </c>
      <c r="C46" s="731">
        <v>1.7070900000000002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631</v>
      </c>
      <c r="J46" s="733" t="s">
        <v>1</v>
      </c>
    </row>
    <row r="47" spans="1:10" ht="14.4" customHeight="1" x14ac:dyDescent="0.3">
      <c r="A47" s="729" t="s">
        <v>656</v>
      </c>
      <c r="B47" s="730" t="s">
        <v>635</v>
      </c>
      <c r="C47" s="731">
        <v>17.822989999999997</v>
      </c>
      <c r="D47" s="731">
        <v>13.979809999999999</v>
      </c>
      <c r="E47" s="731"/>
      <c r="F47" s="731">
        <v>10.09599</v>
      </c>
      <c r="G47" s="731">
        <v>15</v>
      </c>
      <c r="H47" s="731">
        <v>-4.9040099999999995</v>
      </c>
      <c r="I47" s="732">
        <v>0.67306600000000005</v>
      </c>
      <c r="J47" s="733" t="s">
        <v>1</v>
      </c>
    </row>
    <row r="48" spans="1:10" ht="14.4" customHeight="1" x14ac:dyDescent="0.3">
      <c r="A48" s="729" t="s">
        <v>656</v>
      </c>
      <c r="B48" s="730" t="s">
        <v>637</v>
      </c>
      <c r="C48" s="731">
        <v>242.21076000000002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631</v>
      </c>
      <c r="J48" s="733" t="s">
        <v>1</v>
      </c>
    </row>
    <row r="49" spans="1:10" ht="14.4" customHeight="1" x14ac:dyDescent="0.3">
      <c r="A49" s="729" t="s">
        <v>656</v>
      </c>
      <c r="B49" s="730" t="s">
        <v>641</v>
      </c>
      <c r="C49" s="731">
        <v>80.591880000000003</v>
      </c>
      <c r="D49" s="731">
        <v>86.952509999999975</v>
      </c>
      <c r="E49" s="731"/>
      <c r="F49" s="731">
        <v>111.29271000000004</v>
      </c>
      <c r="G49" s="731">
        <v>84</v>
      </c>
      <c r="H49" s="731">
        <v>27.292710000000042</v>
      </c>
      <c r="I49" s="732">
        <v>1.3249132142857147</v>
      </c>
      <c r="J49" s="733" t="s">
        <v>1</v>
      </c>
    </row>
    <row r="50" spans="1:10" ht="14.4" customHeight="1" x14ac:dyDescent="0.3">
      <c r="A50" s="729" t="s">
        <v>656</v>
      </c>
      <c r="B50" s="730" t="s">
        <v>642</v>
      </c>
      <c r="C50" s="731">
        <v>19.615299999999998</v>
      </c>
      <c r="D50" s="731">
        <v>18.22466</v>
      </c>
      <c r="E50" s="731"/>
      <c r="F50" s="731">
        <v>7.7291099999999995</v>
      </c>
      <c r="G50" s="731">
        <v>11</v>
      </c>
      <c r="H50" s="731">
        <v>-3.2708900000000005</v>
      </c>
      <c r="I50" s="732">
        <v>0.70264636363636357</v>
      </c>
      <c r="J50" s="733" t="s">
        <v>1</v>
      </c>
    </row>
    <row r="51" spans="1:10" ht="14.4" customHeight="1" x14ac:dyDescent="0.3">
      <c r="A51" s="729" t="s">
        <v>656</v>
      </c>
      <c r="B51" s="730" t="s">
        <v>658</v>
      </c>
      <c r="C51" s="731">
        <v>524.35768999999993</v>
      </c>
      <c r="D51" s="731">
        <v>274.65114999999992</v>
      </c>
      <c r="E51" s="731"/>
      <c r="F51" s="731">
        <v>359.57022000000006</v>
      </c>
      <c r="G51" s="731">
        <v>272</v>
      </c>
      <c r="H51" s="731">
        <v>87.570220000000063</v>
      </c>
      <c r="I51" s="732">
        <v>1.3219493382352943</v>
      </c>
      <c r="J51" s="733" t="s">
        <v>651</v>
      </c>
    </row>
    <row r="52" spans="1:10" ht="14.4" customHeight="1" x14ac:dyDescent="0.3">
      <c r="A52" s="729" t="s">
        <v>631</v>
      </c>
      <c r="B52" s="730" t="s">
        <v>631</v>
      </c>
      <c r="C52" s="731" t="s">
        <v>631</v>
      </c>
      <c r="D52" s="731" t="s">
        <v>631</v>
      </c>
      <c r="E52" s="731"/>
      <c r="F52" s="731" t="s">
        <v>631</v>
      </c>
      <c r="G52" s="731" t="s">
        <v>631</v>
      </c>
      <c r="H52" s="731" t="s">
        <v>631</v>
      </c>
      <c r="I52" s="732" t="s">
        <v>631</v>
      </c>
      <c r="J52" s="733" t="s">
        <v>652</v>
      </c>
    </row>
    <row r="53" spans="1:10" ht="14.4" customHeight="1" x14ac:dyDescent="0.3">
      <c r="A53" s="729" t="s">
        <v>659</v>
      </c>
      <c r="B53" s="730" t="s">
        <v>660</v>
      </c>
      <c r="C53" s="731" t="s">
        <v>631</v>
      </c>
      <c r="D53" s="731" t="s">
        <v>631</v>
      </c>
      <c r="E53" s="731"/>
      <c r="F53" s="731" t="s">
        <v>631</v>
      </c>
      <c r="G53" s="731" t="s">
        <v>631</v>
      </c>
      <c r="H53" s="731" t="s">
        <v>631</v>
      </c>
      <c r="I53" s="732" t="s">
        <v>631</v>
      </c>
      <c r="J53" s="733" t="s">
        <v>0</v>
      </c>
    </row>
    <row r="54" spans="1:10" ht="14.4" customHeight="1" x14ac:dyDescent="0.3">
      <c r="A54" s="729" t="s">
        <v>659</v>
      </c>
      <c r="B54" s="730" t="s">
        <v>632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631</v>
      </c>
      <c r="J54" s="733" t="s">
        <v>1</v>
      </c>
    </row>
    <row r="55" spans="1:10" ht="14.4" customHeight="1" x14ac:dyDescent="0.3">
      <c r="A55" s="729" t="s">
        <v>659</v>
      </c>
      <c r="B55" s="730" t="s">
        <v>637</v>
      </c>
      <c r="C55" s="731">
        <v>42.709919999999997</v>
      </c>
      <c r="D55" s="731">
        <v>46.33455</v>
      </c>
      <c r="E55" s="731"/>
      <c r="F55" s="731">
        <v>83.918739999999985</v>
      </c>
      <c r="G55" s="731">
        <v>38</v>
      </c>
      <c r="H55" s="731">
        <v>45.918739999999985</v>
      </c>
      <c r="I55" s="732">
        <v>2.2083878947368416</v>
      </c>
      <c r="J55" s="733" t="s">
        <v>1</v>
      </c>
    </row>
    <row r="56" spans="1:10" ht="14.4" customHeight="1" x14ac:dyDescent="0.3">
      <c r="A56" s="729" t="s">
        <v>659</v>
      </c>
      <c r="B56" s="730" t="s">
        <v>639</v>
      </c>
      <c r="C56" s="731">
        <v>17.010400000000001</v>
      </c>
      <c r="D56" s="731">
        <v>40.437600000000003</v>
      </c>
      <c r="E56" s="731"/>
      <c r="F56" s="731">
        <v>181.41200000000001</v>
      </c>
      <c r="G56" s="731">
        <v>20</v>
      </c>
      <c r="H56" s="731">
        <v>161.41200000000001</v>
      </c>
      <c r="I56" s="732">
        <v>9.0706000000000007</v>
      </c>
      <c r="J56" s="733" t="s">
        <v>1</v>
      </c>
    </row>
    <row r="57" spans="1:10" ht="14.4" customHeight="1" x14ac:dyDescent="0.3">
      <c r="A57" s="729" t="s">
        <v>659</v>
      </c>
      <c r="B57" s="730" t="s">
        <v>641</v>
      </c>
      <c r="C57" s="731">
        <v>2.3348</v>
      </c>
      <c r="D57" s="731">
        <v>4.1621699999999997</v>
      </c>
      <c r="E57" s="731"/>
      <c r="F57" s="731">
        <v>8.8432299999999984</v>
      </c>
      <c r="G57" s="731">
        <v>3</v>
      </c>
      <c r="H57" s="731">
        <v>5.8432299999999984</v>
      </c>
      <c r="I57" s="732">
        <v>2.9477433333333329</v>
      </c>
      <c r="J57" s="733" t="s">
        <v>1</v>
      </c>
    </row>
    <row r="58" spans="1:10" ht="14.4" customHeight="1" x14ac:dyDescent="0.3">
      <c r="A58" s="729" t="s">
        <v>659</v>
      </c>
      <c r="B58" s="730" t="s">
        <v>642</v>
      </c>
      <c r="C58" s="731">
        <v>69.507899999999992</v>
      </c>
      <c r="D58" s="731">
        <v>0</v>
      </c>
      <c r="E58" s="731"/>
      <c r="F58" s="731">
        <v>0</v>
      </c>
      <c r="G58" s="731">
        <v>14</v>
      </c>
      <c r="H58" s="731">
        <v>-14</v>
      </c>
      <c r="I58" s="732">
        <v>0</v>
      </c>
      <c r="J58" s="733" t="s">
        <v>1</v>
      </c>
    </row>
    <row r="59" spans="1:10" ht="14.4" customHeight="1" x14ac:dyDescent="0.3">
      <c r="A59" s="729" t="s">
        <v>659</v>
      </c>
      <c r="B59" s="730" t="s">
        <v>661</v>
      </c>
      <c r="C59" s="731">
        <v>131.56301999999999</v>
      </c>
      <c r="D59" s="731">
        <v>90.934320000000014</v>
      </c>
      <c r="E59" s="731"/>
      <c r="F59" s="731">
        <v>274.17397</v>
      </c>
      <c r="G59" s="731">
        <v>75</v>
      </c>
      <c r="H59" s="731">
        <v>199.17397</v>
      </c>
      <c r="I59" s="732">
        <v>3.6556529333333332</v>
      </c>
      <c r="J59" s="733" t="s">
        <v>651</v>
      </c>
    </row>
    <row r="60" spans="1:10" ht="14.4" customHeight="1" x14ac:dyDescent="0.3">
      <c r="A60" s="729" t="s">
        <v>631</v>
      </c>
      <c r="B60" s="730" t="s">
        <v>631</v>
      </c>
      <c r="C60" s="731" t="s">
        <v>631</v>
      </c>
      <c r="D60" s="731" t="s">
        <v>631</v>
      </c>
      <c r="E60" s="731"/>
      <c r="F60" s="731" t="s">
        <v>631</v>
      </c>
      <c r="G60" s="731" t="s">
        <v>631</v>
      </c>
      <c r="H60" s="731" t="s">
        <v>631</v>
      </c>
      <c r="I60" s="732" t="s">
        <v>631</v>
      </c>
      <c r="J60" s="733" t="s">
        <v>652</v>
      </c>
    </row>
    <row r="61" spans="1:10" ht="14.4" customHeight="1" x14ac:dyDescent="0.3">
      <c r="A61" s="729" t="s">
        <v>662</v>
      </c>
      <c r="B61" s="730" t="s">
        <v>663</v>
      </c>
      <c r="C61" s="731" t="s">
        <v>631</v>
      </c>
      <c r="D61" s="731" t="s">
        <v>631</v>
      </c>
      <c r="E61" s="731"/>
      <c r="F61" s="731" t="s">
        <v>631</v>
      </c>
      <c r="G61" s="731" t="s">
        <v>631</v>
      </c>
      <c r="H61" s="731" t="s">
        <v>631</v>
      </c>
      <c r="I61" s="732" t="s">
        <v>631</v>
      </c>
      <c r="J61" s="733" t="s">
        <v>0</v>
      </c>
    </row>
    <row r="62" spans="1:10" ht="14.4" customHeight="1" x14ac:dyDescent="0.3">
      <c r="A62" s="729" t="s">
        <v>662</v>
      </c>
      <c r="B62" s="730" t="s">
        <v>632</v>
      </c>
      <c r="C62" s="731">
        <v>72.072529999999986</v>
      </c>
      <c r="D62" s="731">
        <v>80.224070000000026</v>
      </c>
      <c r="E62" s="731"/>
      <c r="F62" s="731">
        <v>145.71133999999998</v>
      </c>
      <c r="G62" s="731">
        <v>76</v>
      </c>
      <c r="H62" s="731">
        <v>69.711339999999979</v>
      </c>
      <c r="I62" s="732">
        <v>1.9172544736842103</v>
      </c>
      <c r="J62" s="733" t="s">
        <v>1</v>
      </c>
    </row>
    <row r="63" spans="1:10" ht="14.4" customHeight="1" x14ac:dyDescent="0.3">
      <c r="A63" s="729" t="s">
        <v>662</v>
      </c>
      <c r="B63" s="730" t="s">
        <v>633</v>
      </c>
      <c r="C63" s="731">
        <v>3.1019999999999999</v>
      </c>
      <c r="D63" s="731">
        <v>6.7671999999999999</v>
      </c>
      <c r="E63" s="731"/>
      <c r="F63" s="731">
        <v>9.5435999999999979</v>
      </c>
      <c r="G63" s="731">
        <v>3</v>
      </c>
      <c r="H63" s="731">
        <v>6.5435999999999979</v>
      </c>
      <c r="I63" s="732">
        <v>3.1811999999999991</v>
      </c>
      <c r="J63" s="733" t="s">
        <v>1</v>
      </c>
    </row>
    <row r="64" spans="1:10" ht="14.4" customHeight="1" x14ac:dyDescent="0.3">
      <c r="A64" s="729" t="s">
        <v>662</v>
      </c>
      <c r="B64" s="730" t="s">
        <v>635</v>
      </c>
      <c r="C64" s="731">
        <v>1.7613400000000001</v>
      </c>
      <c r="D64" s="731">
        <v>8.3215699999999995</v>
      </c>
      <c r="E64" s="731"/>
      <c r="F64" s="731">
        <v>6.9273999999999996</v>
      </c>
      <c r="G64" s="731">
        <v>5</v>
      </c>
      <c r="H64" s="731">
        <v>1.9273999999999996</v>
      </c>
      <c r="I64" s="732">
        <v>1.3854799999999998</v>
      </c>
      <c r="J64" s="733" t="s">
        <v>1</v>
      </c>
    </row>
    <row r="65" spans="1:10" ht="14.4" customHeight="1" x14ac:dyDescent="0.3">
      <c r="A65" s="729" t="s">
        <v>662</v>
      </c>
      <c r="B65" s="730" t="s">
        <v>641</v>
      </c>
      <c r="C65" s="731">
        <v>11.0289</v>
      </c>
      <c r="D65" s="731">
        <v>11.25005</v>
      </c>
      <c r="E65" s="731"/>
      <c r="F65" s="731">
        <v>23.665980000000001</v>
      </c>
      <c r="G65" s="731">
        <v>11</v>
      </c>
      <c r="H65" s="731">
        <v>12.665980000000001</v>
      </c>
      <c r="I65" s="732">
        <v>2.1514527272727273</v>
      </c>
      <c r="J65" s="733" t="s">
        <v>1</v>
      </c>
    </row>
    <row r="66" spans="1:10" ht="14.4" customHeight="1" x14ac:dyDescent="0.3">
      <c r="A66" s="729" t="s">
        <v>662</v>
      </c>
      <c r="B66" s="730" t="s">
        <v>642</v>
      </c>
      <c r="C66" s="731">
        <v>0.75287000000000004</v>
      </c>
      <c r="D66" s="731">
        <v>0</v>
      </c>
      <c r="E66" s="731"/>
      <c r="F66" s="731">
        <v>0.22328999999999999</v>
      </c>
      <c r="G66" s="731">
        <v>0</v>
      </c>
      <c r="H66" s="731">
        <v>0.22328999999999999</v>
      </c>
      <c r="I66" s="732" t="s">
        <v>631</v>
      </c>
      <c r="J66" s="733" t="s">
        <v>1</v>
      </c>
    </row>
    <row r="67" spans="1:10" ht="14.4" customHeight="1" x14ac:dyDescent="0.3">
      <c r="A67" s="729" t="s">
        <v>662</v>
      </c>
      <c r="B67" s="730" t="s">
        <v>664</v>
      </c>
      <c r="C67" s="731">
        <v>88.717639999999989</v>
      </c>
      <c r="D67" s="731">
        <v>106.56289000000002</v>
      </c>
      <c r="E67" s="731"/>
      <c r="F67" s="731">
        <v>186.07160999999996</v>
      </c>
      <c r="G67" s="731">
        <v>95</v>
      </c>
      <c r="H67" s="731">
        <v>91.071609999999964</v>
      </c>
      <c r="I67" s="732">
        <v>1.9586485263157891</v>
      </c>
      <c r="J67" s="733" t="s">
        <v>651</v>
      </c>
    </row>
    <row r="68" spans="1:10" ht="14.4" customHeight="1" x14ac:dyDescent="0.3">
      <c r="A68" s="729" t="s">
        <v>631</v>
      </c>
      <c r="B68" s="730" t="s">
        <v>631</v>
      </c>
      <c r="C68" s="731" t="s">
        <v>631</v>
      </c>
      <c r="D68" s="731" t="s">
        <v>631</v>
      </c>
      <c r="E68" s="731"/>
      <c r="F68" s="731" t="s">
        <v>631</v>
      </c>
      <c r="G68" s="731" t="s">
        <v>631</v>
      </c>
      <c r="H68" s="731" t="s">
        <v>631</v>
      </c>
      <c r="I68" s="732" t="s">
        <v>631</v>
      </c>
      <c r="J68" s="733" t="s">
        <v>652</v>
      </c>
    </row>
    <row r="69" spans="1:10" ht="14.4" customHeight="1" x14ac:dyDescent="0.3">
      <c r="A69" s="729" t="s">
        <v>665</v>
      </c>
      <c r="B69" s="730" t="s">
        <v>666</v>
      </c>
      <c r="C69" s="731" t="s">
        <v>631</v>
      </c>
      <c r="D69" s="731" t="s">
        <v>631</v>
      </c>
      <c r="E69" s="731"/>
      <c r="F69" s="731" t="s">
        <v>631</v>
      </c>
      <c r="G69" s="731" t="s">
        <v>631</v>
      </c>
      <c r="H69" s="731" t="s">
        <v>631</v>
      </c>
      <c r="I69" s="732" t="s">
        <v>631</v>
      </c>
      <c r="J69" s="733" t="s">
        <v>0</v>
      </c>
    </row>
    <row r="70" spans="1:10" ht="14.4" customHeight="1" x14ac:dyDescent="0.3">
      <c r="A70" s="729" t="s">
        <v>665</v>
      </c>
      <c r="B70" s="730" t="s">
        <v>632</v>
      </c>
      <c r="C70" s="731">
        <v>365.7705899999998</v>
      </c>
      <c r="D70" s="731">
        <v>311.24846999999994</v>
      </c>
      <c r="E70" s="731"/>
      <c r="F70" s="731">
        <v>361.17642999999981</v>
      </c>
      <c r="G70" s="731">
        <v>259</v>
      </c>
      <c r="H70" s="731">
        <v>102.17642999999981</v>
      </c>
      <c r="I70" s="732">
        <v>1.3945035907335901</v>
      </c>
      <c r="J70" s="733" t="s">
        <v>1</v>
      </c>
    </row>
    <row r="71" spans="1:10" ht="14.4" customHeight="1" x14ac:dyDescent="0.3">
      <c r="A71" s="729" t="s">
        <v>665</v>
      </c>
      <c r="B71" s="730" t="s">
        <v>635</v>
      </c>
      <c r="C71" s="731">
        <v>0</v>
      </c>
      <c r="D71" s="731">
        <v>32.824000000000005</v>
      </c>
      <c r="E71" s="731"/>
      <c r="F71" s="731">
        <v>42.200119999999998</v>
      </c>
      <c r="G71" s="731">
        <v>35</v>
      </c>
      <c r="H71" s="731">
        <v>7.2001199999999983</v>
      </c>
      <c r="I71" s="732">
        <v>1.2057177142857143</v>
      </c>
      <c r="J71" s="733" t="s">
        <v>1</v>
      </c>
    </row>
    <row r="72" spans="1:10" ht="14.4" customHeight="1" x14ac:dyDescent="0.3">
      <c r="A72" s="729" t="s">
        <v>665</v>
      </c>
      <c r="B72" s="730" t="s">
        <v>636</v>
      </c>
      <c r="C72" s="731">
        <v>621.34255999999993</v>
      </c>
      <c r="D72" s="731">
        <v>440.12081999999998</v>
      </c>
      <c r="E72" s="731"/>
      <c r="F72" s="731">
        <v>649.12426000000005</v>
      </c>
      <c r="G72" s="731">
        <v>547</v>
      </c>
      <c r="H72" s="731">
        <v>102.12426000000005</v>
      </c>
      <c r="I72" s="732">
        <v>1.1866988299817185</v>
      </c>
      <c r="J72" s="733" t="s">
        <v>1</v>
      </c>
    </row>
    <row r="73" spans="1:10" ht="14.4" customHeight="1" x14ac:dyDescent="0.3">
      <c r="A73" s="729" t="s">
        <v>665</v>
      </c>
      <c r="B73" s="730" t="s">
        <v>637</v>
      </c>
      <c r="C73" s="731">
        <v>93.284400000000005</v>
      </c>
      <c r="D73" s="731">
        <v>440.2950800000001</v>
      </c>
      <c r="E73" s="731"/>
      <c r="F73" s="731">
        <v>308.41983999999997</v>
      </c>
      <c r="G73" s="731">
        <v>388</v>
      </c>
      <c r="H73" s="731">
        <v>-79.580160000000035</v>
      </c>
      <c r="I73" s="732">
        <v>0.79489649484536073</v>
      </c>
      <c r="J73" s="733" t="s">
        <v>1</v>
      </c>
    </row>
    <row r="74" spans="1:10" ht="14.4" customHeight="1" x14ac:dyDescent="0.3">
      <c r="A74" s="729" t="s">
        <v>665</v>
      </c>
      <c r="B74" s="730" t="s">
        <v>638</v>
      </c>
      <c r="C74" s="731">
        <v>0</v>
      </c>
      <c r="D74" s="731">
        <v>88.777839999999998</v>
      </c>
      <c r="E74" s="731"/>
      <c r="F74" s="731">
        <v>54.4437</v>
      </c>
      <c r="G74" s="731">
        <v>83</v>
      </c>
      <c r="H74" s="731">
        <v>-28.5563</v>
      </c>
      <c r="I74" s="732">
        <v>0.65594819277108429</v>
      </c>
      <c r="J74" s="733" t="s">
        <v>1</v>
      </c>
    </row>
    <row r="75" spans="1:10" ht="14.4" customHeight="1" x14ac:dyDescent="0.3">
      <c r="A75" s="729" t="s">
        <v>665</v>
      </c>
      <c r="B75" s="730" t="s">
        <v>639</v>
      </c>
      <c r="C75" s="731">
        <v>1292.8225599999998</v>
      </c>
      <c r="D75" s="731">
        <v>2166.0557999999996</v>
      </c>
      <c r="E75" s="731"/>
      <c r="F75" s="731">
        <v>283.30338</v>
      </c>
      <c r="G75" s="731">
        <v>1939</v>
      </c>
      <c r="H75" s="731">
        <v>-1655.6966199999999</v>
      </c>
      <c r="I75" s="732">
        <v>0.14610798349664775</v>
      </c>
      <c r="J75" s="733" t="s">
        <v>1</v>
      </c>
    </row>
    <row r="76" spans="1:10" ht="14.4" customHeight="1" x14ac:dyDescent="0.3">
      <c r="A76" s="729" t="s">
        <v>665</v>
      </c>
      <c r="B76" s="730" t="s">
        <v>641</v>
      </c>
      <c r="C76" s="731">
        <v>0.10208</v>
      </c>
      <c r="D76" s="731">
        <v>8.2360000000000003E-2</v>
      </c>
      <c r="E76" s="731"/>
      <c r="F76" s="731">
        <v>0</v>
      </c>
      <c r="G76" s="731">
        <v>0</v>
      </c>
      <c r="H76" s="731">
        <v>0</v>
      </c>
      <c r="I76" s="732" t="s">
        <v>631</v>
      </c>
      <c r="J76" s="733" t="s">
        <v>1</v>
      </c>
    </row>
    <row r="77" spans="1:10" ht="14.4" customHeight="1" x14ac:dyDescent="0.3">
      <c r="A77" s="729" t="s">
        <v>665</v>
      </c>
      <c r="B77" s="730" t="s">
        <v>642</v>
      </c>
      <c r="C77" s="731">
        <v>0</v>
      </c>
      <c r="D77" s="731">
        <v>0</v>
      </c>
      <c r="E77" s="731"/>
      <c r="F77" s="731">
        <v>0</v>
      </c>
      <c r="G77" s="731">
        <v>44</v>
      </c>
      <c r="H77" s="731">
        <v>-44</v>
      </c>
      <c r="I77" s="732">
        <v>0</v>
      </c>
      <c r="J77" s="733" t="s">
        <v>1</v>
      </c>
    </row>
    <row r="78" spans="1:10" ht="14.4" customHeight="1" x14ac:dyDescent="0.3">
      <c r="A78" s="729" t="s">
        <v>665</v>
      </c>
      <c r="B78" s="730" t="s">
        <v>644</v>
      </c>
      <c r="C78" s="731">
        <v>2441.1975699999998</v>
      </c>
      <c r="D78" s="731">
        <v>2065.6024699999998</v>
      </c>
      <c r="E78" s="731"/>
      <c r="F78" s="731">
        <v>280.57547</v>
      </c>
      <c r="G78" s="731">
        <v>117</v>
      </c>
      <c r="H78" s="731">
        <v>163.57547</v>
      </c>
      <c r="I78" s="732">
        <v>2.39808094017094</v>
      </c>
      <c r="J78" s="733" t="s">
        <v>1</v>
      </c>
    </row>
    <row r="79" spans="1:10" ht="14.4" customHeight="1" x14ac:dyDescent="0.3">
      <c r="A79" s="729" t="s">
        <v>665</v>
      </c>
      <c r="B79" s="730" t="s">
        <v>645</v>
      </c>
      <c r="C79" s="731">
        <v>0</v>
      </c>
      <c r="D79" s="731">
        <v>3.5649999999999999</v>
      </c>
      <c r="E79" s="731"/>
      <c r="F79" s="731">
        <v>10.340999999999999</v>
      </c>
      <c r="G79" s="731">
        <v>2</v>
      </c>
      <c r="H79" s="731">
        <v>8.3409999999999993</v>
      </c>
      <c r="I79" s="732">
        <v>5.1704999999999997</v>
      </c>
      <c r="J79" s="733" t="s">
        <v>1</v>
      </c>
    </row>
    <row r="80" spans="1:10" ht="14.4" customHeight="1" x14ac:dyDescent="0.3">
      <c r="A80" s="729" t="s">
        <v>665</v>
      </c>
      <c r="B80" s="730" t="s">
        <v>667</v>
      </c>
      <c r="C80" s="731">
        <v>4814.5197599999992</v>
      </c>
      <c r="D80" s="731">
        <v>5548.5718399999996</v>
      </c>
      <c r="E80" s="731"/>
      <c r="F80" s="731">
        <v>1989.5842</v>
      </c>
      <c r="G80" s="731">
        <v>3414</v>
      </c>
      <c r="H80" s="731">
        <v>-1424.4158</v>
      </c>
      <c r="I80" s="732">
        <v>0.58277217340363208</v>
      </c>
      <c r="J80" s="733" t="s">
        <v>651</v>
      </c>
    </row>
    <row r="81" spans="1:10" ht="14.4" customHeight="1" x14ac:dyDescent="0.3">
      <c r="A81" s="729" t="s">
        <v>631</v>
      </c>
      <c r="B81" s="730" t="s">
        <v>631</v>
      </c>
      <c r="C81" s="731" t="s">
        <v>631</v>
      </c>
      <c r="D81" s="731" t="s">
        <v>631</v>
      </c>
      <c r="E81" s="731"/>
      <c r="F81" s="731" t="s">
        <v>631</v>
      </c>
      <c r="G81" s="731" t="s">
        <v>631</v>
      </c>
      <c r="H81" s="731" t="s">
        <v>631</v>
      </c>
      <c r="I81" s="732" t="s">
        <v>631</v>
      </c>
      <c r="J81" s="733" t="s">
        <v>652</v>
      </c>
    </row>
    <row r="82" spans="1:10" ht="14.4" customHeight="1" x14ac:dyDescent="0.3">
      <c r="A82" s="729" t="s">
        <v>668</v>
      </c>
      <c r="B82" s="730" t="s">
        <v>669</v>
      </c>
      <c r="C82" s="731" t="s">
        <v>631</v>
      </c>
      <c r="D82" s="731" t="s">
        <v>631</v>
      </c>
      <c r="E82" s="731"/>
      <c r="F82" s="731" t="s">
        <v>631</v>
      </c>
      <c r="G82" s="731" t="s">
        <v>631</v>
      </c>
      <c r="H82" s="731" t="s">
        <v>631</v>
      </c>
      <c r="I82" s="732" t="s">
        <v>631</v>
      </c>
      <c r="J82" s="733" t="s">
        <v>0</v>
      </c>
    </row>
    <row r="83" spans="1:10" ht="14.4" customHeight="1" x14ac:dyDescent="0.3">
      <c r="A83" s="729" t="s">
        <v>668</v>
      </c>
      <c r="B83" s="730" t="s">
        <v>632</v>
      </c>
      <c r="C83" s="731">
        <v>6.3045199999999992</v>
      </c>
      <c r="D83" s="731">
        <v>8.4719699999999989</v>
      </c>
      <c r="E83" s="731"/>
      <c r="F83" s="731">
        <v>7.0412899999999992</v>
      </c>
      <c r="G83" s="731">
        <v>7</v>
      </c>
      <c r="H83" s="731">
        <v>4.1289999999999161E-2</v>
      </c>
      <c r="I83" s="732">
        <v>1.0058985714285713</v>
      </c>
      <c r="J83" s="733" t="s">
        <v>1</v>
      </c>
    </row>
    <row r="84" spans="1:10" ht="14.4" customHeight="1" x14ac:dyDescent="0.3">
      <c r="A84" s="729" t="s">
        <v>668</v>
      </c>
      <c r="B84" s="730" t="s">
        <v>641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631</v>
      </c>
      <c r="J84" s="733" t="s">
        <v>1</v>
      </c>
    </row>
    <row r="85" spans="1:10" ht="14.4" customHeight="1" x14ac:dyDescent="0.3">
      <c r="A85" s="729" t="s">
        <v>668</v>
      </c>
      <c r="B85" s="730" t="s">
        <v>670</v>
      </c>
      <c r="C85" s="731">
        <v>6.3045199999999992</v>
      </c>
      <c r="D85" s="731">
        <v>8.4719699999999989</v>
      </c>
      <c r="E85" s="731"/>
      <c r="F85" s="731">
        <v>7.0412899999999992</v>
      </c>
      <c r="G85" s="731">
        <v>7</v>
      </c>
      <c r="H85" s="731">
        <v>4.1289999999999161E-2</v>
      </c>
      <c r="I85" s="732">
        <v>1.0058985714285713</v>
      </c>
      <c r="J85" s="733" t="s">
        <v>651</v>
      </c>
    </row>
    <row r="86" spans="1:10" ht="14.4" customHeight="1" x14ac:dyDescent="0.3">
      <c r="A86" s="729" t="s">
        <v>631</v>
      </c>
      <c r="B86" s="730" t="s">
        <v>631</v>
      </c>
      <c r="C86" s="731" t="s">
        <v>631</v>
      </c>
      <c r="D86" s="731" t="s">
        <v>631</v>
      </c>
      <c r="E86" s="731"/>
      <c r="F86" s="731" t="s">
        <v>631</v>
      </c>
      <c r="G86" s="731" t="s">
        <v>631</v>
      </c>
      <c r="H86" s="731" t="s">
        <v>631</v>
      </c>
      <c r="I86" s="732" t="s">
        <v>631</v>
      </c>
      <c r="J86" s="733" t="s">
        <v>652</v>
      </c>
    </row>
    <row r="87" spans="1:10" ht="14.4" customHeight="1" x14ac:dyDescent="0.3">
      <c r="A87" s="729" t="s">
        <v>671</v>
      </c>
      <c r="B87" s="730" t="s">
        <v>672</v>
      </c>
      <c r="C87" s="731" t="s">
        <v>631</v>
      </c>
      <c r="D87" s="731" t="s">
        <v>631</v>
      </c>
      <c r="E87" s="731"/>
      <c r="F87" s="731" t="s">
        <v>631</v>
      </c>
      <c r="G87" s="731" t="s">
        <v>631</v>
      </c>
      <c r="H87" s="731" t="s">
        <v>631</v>
      </c>
      <c r="I87" s="732" t="s">
        <v>631</v>
      </c>
      <c r="J87" s="733" t="s">
        <v>0</v>
      </c>
    </row>
    <row r="88" spans="1:10" ht="14.4" customHeight="1" x14ac:dyDescent="0.3">
      <c r="A88" s="729" t="s">
        <v>671</v>
      </c>
      <c r="B88" s="730" t="s">
        <v>632</v>
      </c>
      <c r="C88" s="731">
        <v>11.430070000000002</v>
      </c>
      <c r="D88" s="731">
        <v>32.287430000000001</v>
      </c>
      <c r="E88" s="731"/>
      <c r="F88" s="731">
        <v>49.102199999999996</v>
      </c>
      <c r="G88" s="731">
        <v>36</v>
      </c>
      <c r="H88" s="731">
        <v>13.102199999999996</v>
      </c>
      <c r="I88" s="732">
        <v>1.36395</v>
      </c>
      <c r="J88" s="733" t="s">
        <v>1</v>
      </c>
    </row>
    <row r="89" spans="1:10" ht="14.4" customHeight="1" x14ac:dyDescent="0.3">
      <c r="A89" s="729" t="s">
        <v>671</v>
      </c>
      <c r="B89" s="730" t="s">
        <v>673</v>
      </c>
      <c r="C89" s="731">
        <v>11.430070000000002</v>
      </c>
      <c r="D89" s="731">
        <v>32.287430000000001</v>
      </c>
      <c r="E89" s="731"/>
      <c r="F89" s="731">
        <v>49.102199999999996</v>
      </c>
      <c r="G89" s="731">
        <v>36</v>
      </c>
      <c r="H89" s="731">
        <v>13.102199999999996</v>
      </c>
      <c r="I89" s="732">
        <v>1.36395</v>
      </c>
      <c r="J89" s="733" t="s">
        <v>651</v>
      </c>
    </row>
    <row r="90" spans="1:10" ht="14.4" customHeight="1" x14ac:dyDescent="0.3">
      <c r="A90" s="729" t="s">
        <v>631</v>
      </c>
      <c r="B90" s="730" t="s">
        <v>631</v>
      </c>
      <c r="C90" s="731" t="s">
        <v>631</v>
      </c>
      <c r="D90" s="731" t="s">
        <v>631</v>
      </c>
      <c r="E90" s="731"/>
      <c r="F90" s="731" t="s">
        <v>631</v>
      </c>
      <c r="G90" s="731" t="s">
        <v>631</v>
      </c>
      <c r="H90" s="731" t="s">
        <v>631</v>
      </c>
      <c r="I90" s="732" t="s">
        <v>631</v>
      </c>
      <c r="J90" s="733" t="s">
        <v>652</v>
      </c>
    </row>
    <row r="91" spans="1:10" ht="14.4" customHeight="1" x14ac:dyDescent="0.3">
      <c r="A91" s="729" t="s">
        <v>674</v>
      </c>
      <c r="B91" s="730" t="s">
        <v>675</v>
      </c>
      <c r="C91" s="731" t="s">
        <v>631</v>
      </c>
      <c r="D91" s="731" t="s">
        <v>631</v>
      </c>
      <c r="E91" s="731"/>
      <c r="F91" s="731" t="s">
        <v>631</v>
      </c>
      <c r="G91" s="731" t="s">
        <v>631</v>
      </c>
      <c r="H91" s="731" t="s">
        <v>631</v>
      </c>
      <c r="I91" s="732" t="s">
        <v>631</v>
      </c>
      <c r="J91" s="733" t="s">
        <v>0</v>
      </c>
    </row>
    <row r="92" spans="1:10" ht="14.4" customHeight="1" x14ac:dyDescent="0.3">
      <c r="A92" s="729" t="s">
        <v>674</v>
      </c>
      <c r="B92" s="730" t="s">
        <v>632</v>
      </c>
      <c r="C92" s="731">
        <v>1326.6342000000006</v>
      </c>
      <c r="D92" s="731">
        <v>743.8634899999995</v>
      </c>
      <c r="E92" s="731"/>
      <c r="F92" s="731">
        <v>760.82419000000004</v>
      </c>
      <c r="G92" s="731">
        <v>980</v>
      </c>
      <c r="H92" s="731">
        <v>-219.17580999999996</v>
      </c>
      <c r="I92" s="732">
        <v>0.7763512142857143</v>
      </c>
      <c r="J92" s="733" t="s">
        <v>1</v>
      </c>
    </row>
    <row r="93" spans="1:10" ht="14.4" customHeight="1" x14ac:dyDescent="0.3">
      <c r="A93" s="729" t="s">
        <v>674</v>
      </c>
      <c r="B93" s="730" t="s">
        <v>633</v>
      </c>
      <c r="C93" s="731">
        <v>89.053869999999989</v>
      </c>
      <c r="D93" s="731">
        <v>14.924760000000001</v>
      </c>
      <c r="E93" s="731"/>
      <c r="F93" s="731">
        <v>46.056439999999995</v>
      </c>
      <c r="G93" s="731">
        <v>24</v>
      </c>
      <c r="H93" s="731">
        <v>22.056439999999995</v>
      </c>
      <c r="I93" s="732">
        <v>1.919018333333333</v>
      </c>
      <c r="J93" s="733" t="s">
        <v>1</v>
      </c>
    </row>
    <row r="94" spans="1:10" ht="14.4" customHeight="1" x14ac:dyDescent="0.3">
      <c r="A94" s="729" t="s">
        <v>674</v>
      </c>
      <c r="B94" s="730" t="s">
        <v>634</v>
      </c>
      <c r="C94" s="731">
        <v>0</v>
      </c>
      <c r="D94" s="731">
        <v>0</v>
      </c>
      <c r="E94" s="731"/>
      <c r="F94" s="731">
        <v>10.58897</v>
      </c>
      <c r="G94" s="731">
        <v>0</v>
      </c>
      <c r="H94" s="731">
        <v>10.58897</v>
      </c>
      <c r="I94" s="732" t="s">
        <v>631</v>
      </c>
      <c r="J94" s="733" t="s">
        <v>1</v>
      </c>
    </row>
    <row r="95" spans="1:10" ht="14.4" customHeight="1" x14ac:dyDescent="0.3">
      <c r="A95" s="729" t="s">
        <v>674</v>
      </c>
      <c r="B95" s="730" t="s">
        <v>635</v>
      </c>
      <c r="C95" s="731">
        <v>40.576889999999999</v>
      </c>
      <c r="D95" s="731">
        <v>8.16859</v>
      </c>
      <c r="E95" s="731"/>
      <c r="F95" s="731">
        <v>5.0725499999999997</v>
      </c>
      <c r="G95" s="731">
        <v>8</v>
      </c>
      <c r="H95" s="731">
        <v>-2.9274500000000003</v>
      </c>
      <c r="I95" s="732">
        <v>0.63406874999999996</v>
      </c>
      <c r="J95" s="733" t="s">
        <v>1</v>
      </c>
    </row>
    <row r="96" spans="1:10" ht="14.4" customHeight="1" x14ac:dyDescent="0.3">
      <c r="A96" s="729" t="s">
        <v>674</v>
      </c>
      <c r="B96" s="730" t="s">
        <v>636</v>
      </c>
      <c r="C96" s="731">
        <v>0</v>
      </c>
      <c r="D96" s="731">
        <v>0</v>
      </c>
      <c r="E96" s="731"/>
      <c r="F96" s="731">
        <v>0</v>
      </c>
      <c r="G96" s="731">
        <v>3</v>
      </c>
      <c r="H96" s="731">
        <v>-3</v>
      </c>
      <c r="I96" s="732">
        <v>0</v>
      </c>
      <c r="J96" s="733" t="s">
        <v>1</v>
      </c>
    </row>
    <row r="97" spans="1:10" ht="14.4" customHeight="1" x14ac:dyDescent="0.3">
      <c r="A97" s="729" t="s">
        <v>674</v>
      </c>
      <c r="B97" s="730" t="s">
        <v>637</v>
      </c>
      <c r="C97" s="731">
        <v>435.63683999999989</v>
      </c>
      <c r="D97" s="731">
        <v>885.87705999999991</v>
      </c>
      <c r="E97" s="731"/>
      <c r="F97" s="731">
        <v>350.62425000000002</v>
      </c>
      <c r="G97" s="731">
        <v>699</v>
      </c>
      <c r="H97" s="731">
        <v>-348.37574999999998</v>
      </c>
      <c r="I97" s="732">
        <v>0.50160836909871243</v>
      </c>
      <c r="J97" s="733" t="s">
        <v>1</v>
      </c>
    </row>
    <row r="98" spans="1:10" ht="14.4" customHeight="1" x14ac:dyDescent="0.3">
      <c r="A98" s="729" t="s">
        <v>674</v>
      </c>
      <c r="B98" s="730" t="s">
        <v>639</v>
      </c>
      <c r="C98" s="731">
        <v>176.09900000000005</v>
      </c>
      <c r="D98" s="731">
        <v>54.496639999999999</v>
      </c>
      <c r="E98" s="731"/>
      <c r="F98" s="731">
        <v>237.67505999999997</v>
      </c>
      <c r="G98" s="731">
        <v>56</v>
      </c>
      <c r="H98" s="731">
        <v>181.67505999999997</v>
      </c>
      <c r="I98" s="732">
        <v>4.2441974999999994</v>
      </c>
      <c r="J98" s="733" t="s">
        <v>1</v>
      </c>
    </row>
    <row r="99" spans="1:10" ht="14.4" customHeight="1" x14ac:dyDescent="0.3">
      <c r="A99" s="729" t="s">
        <v>674</v>
      </c>
      <c r="B99" s="730" t="s">
        <v>640</v>
      </c>
      <c r="C99" s="731">
        <v>0</v>
      </c>
      <c r="D99" s="731">
        <v>4.9316599999999999</v>
      </c>
      <c r="E99" s="731"/>
      <c r="F99" s="731">
        <v>4.8723299999999998</v>
      </c>
      <c r="G99" s="731">
        <v>5</v>
      </c>
      <c r="H99" s="731">
        <v>-0.12767000000000017</v>
      </c>
      <c r="I99" s="732">
        <v>0.97446599999999994</v>
      </c>
      <c r="J99" s="733" t="s">
        <v>1</v>
      </c>
    </row>
    <row r="100" spans="1:10" ht="14.4" customHeight="1" x14ac:dyDescent="0.3">
      <c r="A100" s="729" t="s">
        <v>674</v>
      </c>
      <c r="B100" s="730" t="s">
        <v>641</v>
      </c>
      <c r="C100" s="731">
        <v>94.067959999999957</v>
      </c>
      <c r="D100" s="731">
        <v>17.424329999999998</v>
      </c>
      <c r="E100" s="731"/>
      <c r="F100" s="731">
        <v>31.099780000000003</v>
      </c>
      <c r="G100" s="731">
        <v>51</v>
      </c>
      <c r="H100" s="731">
        <v>-19.900219999999997</v>
      </c>
      <c r="I100" s="732">
        <v>0.60979960784313736</v>
      </c>
      <c r="J100" s="733" t="s">
        <v>1</v>
      </c>
    </row>
    <row r="101" spans="1:10" ht="14.4" customHeight="1" x14ac:dyDescent="0.3">
      <c r="A101" s="729" t="s">
        <v>674</v>
      </c>
      <c r="B101" s="730" t="s">
        <v>642</v>
      </c>
      <c r="C101" s="731">
        <v>369.10498999999987</v>
      </c>
      <c r="D101" s="731">
        <v>52.141640000000002</v>
      </c>
      <c r="E101" s="731"/>
      <c r="F101" s="731">
        <v>36.812169999999995</v>
      </c>
      <c r="G101" s="731">
        <v>124</v>
      </c>
      <c r="H101" s="731">
        <v>-87.187830000000005</v>
      </c>
      <c r="I101" s="732">
        <v>0.29687233870967739</v>
      </c>
      <c r="J101" s="733" t="s">
        <v>1</v>
      </c>
    </row>
    <row r="102" spans="1:10" ht="14.4" customHeight="1" x14ac:dyDescent="0.3">
      <c r="A102" s="729" t="s">
        <v>674</v>
      </c>
      <c r="B102" s="730" t="s">
        <v>644</v>
      </c>
      <c r="C102" s="731">
        <v>0</v>
      </c>
      <c r="D102" s="731">
        <v>0</v>
      </c>
      <c r="E102" s="731"/>
      <c r="F102" s="731">
        <v>261.44344999999998</v>
      </c>
      <c r="G102" s="731">
        <v>117</v>
      </c>
      <c r="H102" s="731">
        <v>144.44344999999998</v>
      </c>
      <c r="I102" s="732">
        <v>2.2345594017094017</v>
      </c>
      <c r="J102" s="733" t="s">
        <v>1</v>
      </c>
    </row>
    <row r="103" spans="1:10" ht="14.4" customHeight="1" x14ac:dyDescent="0.3">
      <c r="A103" s="729" t="s">
        <v>674</v>
      </c>
      <c r="B103" s="730" t="s">
        <v>645</v>
      </c>
      <c r="C103" s="731">
        <v>26.288700000000006</v>
      </c>
      <c r="D103" s="731">
        <v>21.541570000000004</v>
      </c>
      <c r="E103" s="731"/>
      <c r="F103" s="731">
        <v>21.082789999999999</v>
      </c>
      <c r="G103" s="731">
        <v>23</v>
      </c>
      <c r="H103" s="731">
        <v>-1.9172100000000007</v>
      </c>
      <c r="I103" s="732">
        <v>0.91664304347826087</v>
      </c>
      <c r="J103" s="733" t="s">
        <v>1</v>
      </c>
    </row>
    <row r="104" spans="1:10" ht="14.4" customHeight="1" x14ac:dyDescent="0.3">
      <c r="A104" s="729" t="s">
        <v>674</v>
      </c>
      <c r="B104" s="730" t="s">
        <v>676</v>
      </c>
      <c r="C104" s="731">
        <v>2557.4624500000004</v>
      </c>
      <c r="D104" s="731">
        <v>1803.3697399999996</v>
      </c>
      <c r="E104" s="731"/>
      <c r="F104" s="731">
        <v>1766.1519799999999</v>
      </c>
      <c r="G104" s="731">
        <v>2089</v>
      </c>
      <c r="H104" s="731">
        <v>-322.84802000000013</v>
      </c>
      <c r="I104" s="732">
        <v>0.84545331737673524</v>
      </c>
      <c r="J104" s="733" t="s">
        <v>651</v>
      </c>
    </row>
    <row r="105" spans="1:10" ht="14.4" customHeight="1" x14ac:dyDescent="0.3">
      <c r="A105" s="729" t="s">
        <v>631</v>
      </c>
      <c r="B105" s="730" t="s">
        <v>631</v>
      </c>
      <c r="C105" s="731" t="s">
        <v>631</v>
      </c>
      <c r="D105" s="731" t="s">
        <v>631</v>
      </c>
      <c r="E105" s="731"/>
      <c r="F105" s="731" t="s">
        <v>631</v>
      </c>
      <c r="G105" s="731" t="s">
        <v>631</v>
      </c>
      <c r="H105" s="731" t="s">
        <v>631</v>
      </c>
      <c r="I105" s="732" t="s">
        <v>631</v>
      </c>
      <c r="J105" s="733" t="s">
        <v>652</v>
      </c>
    </row>
    <row r="106" spans="1:10" ht="14.4" customHeight="1" x14ac:dyDescent="0.3">
      <c r="A106" s="729" t="s">
        <v>677</v>
      </c>
      <c r="B106" s="730" t="s">
        <v>678</v>
      </c>
      <c r="C106" s="731" t="s">
        <v>631</v>
      </c>
      <c r="D106" s="731" t="s">
        <v>631</v>
      </c>
      <c r="E106" s="731"/>
      <c r="F106" s="731" t="s">
        <v>631</v>
      </c>
      <c r="G106" s="731" t="s">
        <v>631</v>
      </c>
      <c r="H106" s="731" t="s">
        <v>631</v>
      </c>
      <c r="I106" s="732" t="s">
        <v>631</v>
      </c>
      <c r="J106" s="733" t="s">
        <v>0</v>
      </c>
    </row>
    <row r="107" spans="1:10" ht="14.4" customHeight="1" x14ac:dyDescent="0.3">
      <c r="A107" s="729" t="s">
        <v>677</v>
      </c>
      <c r="B107" s="730" t="s">
        <v>632</v>
      </c>
      <c r="C107" s="731">
        <v>489.49513999999965</v>
      </c>
      <c r="D107" s="731">
        <v>582.88516999999979</v>
      </c>
      <c r="E107" s="731"/>
      <c r="F107" s="731">
        <v>554.47218000000021</v>
      </c>
      <c r="G107" s="731">
        <v>531</v>
      </c>
      <c r="H107" s="731">
        <v>23.472180000000208</v>
      </c>
      <c r="I107" s="732">
        <v>1.0442037288135597</v>
      </c>
      <c r="J107" s="733" t="s">
        <v>1</v>
      </c>
    </row>
    <row r="108" spans="1:10" ht="14.4" customHeight="1" x14ac:dyDescent="0.3">
      <c r="A108" s="729" t="s">
        <v>677</v>
      </c>
      <c r="B108" s="730" t="s">
        <v>633</v>
      </c>
      <c r="C108" s="731">
        <v>105.39900999999999</v>
      </c>
      <c r="D108" s="731">
        <v>152.55403999999999</v>
      </c>
      <c r="E108" s="731"/>
      <c r="F108" s="731">
        <v>113.68987999999997</v>
      </c>
      <c r="G108" s="731">
        <v>150</v>
      </c>
      <c r="H108" s="731">
        <v>-36.310120000000026</v>
      </c>
      <c r="I108" s="732">
        <v>0.75793253333333321</v>
      </c>
      <c r="J108" s="733" t="s">
        <v>1</v>
      </c>
    </row>
    <row r="109" spans="1:10" ht="14.4" customHeight="1" x14ac:dyDescent="0.3">
      <c r="A109" s="729" t="s">
        <v>677</v>
      </c>
      <c r="B109" s="730" t="s">
        <v>634</v>
      </c>
      <c r="C109" s="731">
        <v>8.8357500000000009</v>
      </c>
      <c r="D109" s="731">
        <v>65.133690000000001</v>
      </c>
      <c r="E109" s="731"/>
      <c r="F109" s="731">
        <v>34.157710000000009</v>
      </c>
      <c r="G109" s="731">
        <v>38</v>
      </c>
      <c r="H109" s="731">
        <v>-3.8422899999999913</v>
      </c>
      <c r="I109" s="732">
        <v>0.89888710526315807</v>
      </c>
      <c r="J109" s="733" t="s">
        <v>1</v>
      </c>
    </row>
    <row r="110" spans="1:10" ht="14.4" customHeight="1" x14ac:dyDescent="0.3">
      <c r="A110" s="729" t="s">
        <v>677</v>
      </c>
      <c r="B110" s="730" t="s">
        <v>635</v>
      </c>
      <c r="C110" s="731">
        <v>29.355779999999992</v>
      </c>
      <c r="D110" s="731">
        <v>65.542789999999997</v>
      </c>
      <c r="E110" s="731"/>
      <c r="F110" s="731">
        <v>62.326759999999993</v>
      </c>
      <c r="G110" s="731">
        <v>52</v>
      </c>
      <c r="H110" s="731">
        <v>10.326759999999993</v>
      </c>
      <c r="I110" s="732">
        <v>1.1985915384615384</v>
      </c>
      <c r="J110" s="733" t="s">
        <v>1</v>
      </c>
    </row>
    <row r="111" spans="1:10" ht="14.4" customHeight="1" x14ac:dyDescent="0.3">
      <c r="A111" s="729" t="s">
        <v>677</v>
      </c>
      <c r="B111" s="730" t="s">
        <v>637</v>
      </c>
      <c r="C111" s="731">
        <v>77.689909999999983</v>
      </c>
      <c r="D111" s="731">
        <v>209.53253000000001</v>
      </c>
      <c r="E111" s="731"/>
      <c r="F111" s="731">
        <v>42.701659999999997</v>
      </c>
      <c r="G111" s="731">
        <v>152</v>
      </c>
      <c r="H111" s="731">
        <v>-109.29834</v>
      </c>
      <c r="I111" s="732">
        <v>0.28093197368421052</v>
      </c>
      <c r="J111" s="733" t="s">
        <v>1</v>
      </c>
    </row>
    <row r="112" spans="1:10" ht="14.4" customHeight="1" x14ac:dyDescent="0.3">
      <c r="A112" s="729" t="s">
        <v>677</v>
      </c>
      <c r="B112" s="730" t="s">
        <v>639</v>
      </c>
      <c r="C112" s="731">
        <v>0</v>
      </c>
      <c r="D112" s="731">
        <v>0</v>
      </c>
      <c r="E112" s="731"/>
      <c r="F112" s="731">
        <v>10.042950000000001</v>
      </c>
      <c r="G112" s="731">
        <v>11</v>
      </c>
      <c r="H112" s="731">
        <v>-0.95704999999999885</v>
      </c>
      <c r="I112" s="732">
        <v>0.91299545454545461</v>
      </c>
      <c r="J112" s="733" t="s">
        <v>1</v>
      </c>
    </row>
    <row r="113" spans="1:10" ht="14.4" customHeight="1" x14ac:dyDescent="0.3">
      <c r="A113" s="729" t="s">
        <v>677</v>
      </c>
      <c r="B113" s="730" t="s">
        <v>640</v>
      </c>
      <c r="C113" s="731">
        <v>0</v>
      </c>
      <c r="D113" s="731">
        <v>4.9316599999999999</v>
      </c>
      <c r="E113" s="731"/>
      <c r="F113" s="731">
        <v>4.9316599999999999</v>
      </c>
      <c r="G113" s="731">
        <v>5</v>
      </c>
      <c r="H113" s="731">
        <v>-6.8340000000000067E-2</v>
      </c>
      <c r="I113" s="732">
        <v>0.98633199999999999</v>
      </c>
      <c r="J113" s="733" t="s">
        <v>1</v>
      </c>
    </row>
    <row r="114" spans="1:10" ht="14.4" customHeight="1" x14ac:dyDescent="0.3">
      <c r="A114" s="729" t="s">
        <v>677</v>
      </c>
      <c r="B114" s="730" t="s">
        <v>641</v>
      </c>
      <c r="C114" s="731">
        <v>150.50024000000005</v>
      </c>
      <c r="D114" s="731">
        <v>103.32772</v>
      </c>
      <c r="E114" s="731"/>
      <c r="F114" s="731">
        <v>138.22594999999998</v>
      </c>
      <c r="G114" s="731">
        <v>103</v>
      </c>
      <c r="H114" s="731">
        <v>35.225949999999983</v>
      </c>
      <c r="I114" s="732">
        <v>1.3419995145631067</v>
      </c>
      <c r="J114" s="733" t="s">
        <v>1</v>
      </c>
    </row>
    <row r="115" spans="1:10" ht="14.4" customHeight="1" x14ac:dyDescent="0.3">
      <c r="A115" s="729" t="s">
        <v>677</v>
      </c>
      <c r="B115" s="730" t="s">
        <v>642</v>
      </c>
      <c r="C115" s="731">
        <v>2.9224399999999999</v>
      </c>
      <c r="D115" s="731">
        <v>6.8934600000000001</v>
      </c>
      <c r="E115" s="731"/>
      <c r="F115" s="731">
        <v>14.881689999999999</v>
      </c>
      <c r="G115" s="731">
        <v>4</v>
      </c>
      <c r="H115" s="731">
        <v>10.881689999999999</v>
      </c>
      <c r="I115" s="732">
        <v>3.7204224999999997</v>
      </c>
      <c r="J115" s="733" t="s">
        <v>1</v>
      </c>
    </row>
    <row r="116" spans="1:10" ht="14.4" customHeight="1" x14ac:dyDescent="0.3">
      <c r="A116" s="729" t="s">
        <v>677</v>
      </c>
      <c r="B116" s="730" t="s">
        <v>645</v>
      </c>
      <c r="C116" s="731">
        <v>81.350180000000009</v>
      </c>
      <c r="D116" s="731">
        <v>68.413980000000009</v>
      </c>
      <c r="E116" s="731"/>
      <c r="F116" s="731">
        <v>69.515869999999993</v>
      </c>
      <c r="G116" s="731">
        <v>72</v>
      </c>
      <c r="H116" s="731">
        <v>-2.4841300000000075</v>
      </c>
      <c r="I116" s="732">
        <v>0.96549819444444429</v>
      </c>
      <c r="J116" s="733" t="s">
        <v>1</v>
      </c>
    </row>
    <row r="117" spans="1:10" ht="14.4" customHeight="1" x14ac:dyDescent="0.3">
      <c r="A117" s="729" t="s">
        <v>677</v>
      </c>
      <c r="B117" s="730" t="s">
        <v>679</v>
      </c>
      <c r="C117" s="731">
        <v>945.54844999999966</v>
      </c>
      <c r="D117" s="731">
        <v>1259.2150399999998</v>
      </c>
      <c r="E117" s="731"/>
      <c r="F117" s="731">
        <v>1044.9463100000003</v>
      </c>
      <c r="G117" s="731">
        <v>1117</v>
      </c>
      <c r="H117" s="731">
        <v>-72.053689999999733</v>
      </c>
      <c r="I117" s="732">
        <v>0.93549356311548815</v>
      </c>
      <c r="J117" s="733" t="s">
        <v>651</v>
      </c>
    </row>
    <row r="118" spans="1:10" ht="14.4" customHeight="1" x14ac:dyDescent="0.3">
      <c r="A118" s="729" t="s">
        <v>631</v>
      </c>
      <c r="B118" s="730" t="s">
        <v>631</v>
      </c>
      <c r="C118" s="731" t="s">
        <v>631</v>
      </c>
      <c r="D118" s="731" t="s">
        <v>631</v>
      </c>
      <c r="E118" s="731"/>
      <c r="F118" s="731" t="s">
        <v>631</v>
      </c>
      <c r="G118" s="731" t="s">
        <v>631</v>
      </c>
      <c r="H118" s="731" t="s">
        <v>631</v>
      </c>
      <c r="I118" s="732" t="s">
        <v>631</v>
      </c>
      <c r="J118" s="733" t="s">
        <v>652</v>
      </c>
    </row>
    <row r="119" spans="1:10" ht="14.4" customHeight="1" x14ac:dyDescent="0.3">
      <c r="A119" s="729" t="s">
        <v>680</v>
      </c>
      <c r="B119" s="730" t="s">
        <v>681</v>
      </c>
      <c r="C119" s="731" t="s">
        <v>631</v>
      </c>
      <c r="D119" s="731" t="s">
        <v>631</v>
      </c>
      <c r="E119" s="731"/>
      <c r="F119" s="731" t="s">
        <v>631</v>
      </c>
      <c r="G119" s="731" t="s">
        <v>631</v>
      </c>
      <c r="H119" s="731" t="s">
        <v>631</v>
      </c>
      <c r="I119" s="732" t="s">
        <v>631</v>
      </c>
      <c r="J119" s="733" t="s">
        <v>0</v>
      </c>
    </row>
    <row r="120" spans="1:10" ht="14.4" customHeight="1" x14ac:dyDescent="0.3">
      <c r="A120" s="729" t="s">
        <v>680</v>
      </c>
      <c r="B120" s="730" t="s">
        <v>632</v>
      </c>
      <c r="C120" s="731">
        <v>0.95072000000000001</v>
      </c>
      <c r="D120" s="731">
        <v>0.31692000000000004</v>
      </c>
      <c r="E120" s="731"/>
      <c r="F120" s="731">
        <v>1.4943499999999998</v>
      </c>
      <c r="G120" s="731">
        <v>1</v>
      </c>
      <c r="H120" s="731">
        <v>0.49434999999999985</v>
      </c>
      <c r="I120" s="732">
        <v>1.4943499999999998</v>
      </c>
      <c r="J120" s="733" t="s">
        <v>1</v>
      </c>
    </row>
    <row r="121" spans="1:10" ht="14.4" customHeight="1" x14ac:dyDescent="0.3">
      <c r="A121" s="729" t="s">
        <v>680</v>
      </c>
      <c r="B121" s="730" t="s">
        <v>641</v>
      </c>
      <c r="C121" s="731">
        <v>0.28211000000000003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631</v>
      </c>
      <c r="J121" s="733" t="s">
        <v>1</v>
      </c>
    </row>
    <row r="122" spans="1:10" ht="14.4" customHeight="1" x14ac:dyDescent="0.3">
      <c r="A122" s="729" t="s">
        <v>680</v>
      </c>
      <c r="B122" s="730" t="s">
        <v>682</v>
      </c>
      <c r="C122" s="731">
        <v>1.2328300000000001</v>
      </c>
      <c r="D122" s="731">
        <v>0.31692000000000004</v>
      </c>
      <c r="E122" s="731"/>
      <c r="F122" s="731">
        <v>1.4943499999999998</v>
      </c>
      <c r="G122" s="731">
        <v>1</v>
      </c>
      <c r="H122" s="731">
        <v>0.49434999999999985</v>
      </c>
      <c r="I122" s="732">
        <v>1.4943499999999998</v>
      </c>
      <c r="J122" s="733" t="s">
        <v>651</v>
      </c>
    </row>
    <row r="123" spans="1:10" ht="14.4" customHeight="1" x14ac:dyDescent="0.3">
      <c r="A123" s="729" t="s">
        <v>631</v>
      </c>
      <c r="B123" s="730" t="s">
        <v>631</v>
      </c>
      <c r="C123" s="731" t="s">
        <v>631</v>
      </c>
      <c r="D123" s="731" t="s">
        <v>631</v>
      </c>
      <c r="E123" s="731"/>
      <c r="F123" s="731" t="s">
        <v>631</v>
      </c>
      <c r="G123" s="731" t="s">
        <v>631</v>
      </c>
      <c r="H123" s="731" t="s">
        <v>631</v>
      </c>
      <c r="I123" s="732" t="s">
        <v>631</v>
      </c>
      <c r="J123" s="733" t="s">
        <v>652</v>
      </c>
    </row>
    <row r="124" spans="1:10" ht="14.4" customHeight="1" x14ac:dyDescent="0.3">
      <c r="A124" s="729" t="s">
        <v>683</v>
      </c>
      <c r="B124" s="730" t="s">
        <v>684</v>
      </c>
      <c r="C124" s="731" t="s">
        <v>631</v>
      </c>
      <c r="D124" s="731" t="s">
        <v>631</v>
      </c>
      <c r="E124" s="731"/>
      <c r="F124" s="731" t="s">
        <v>631</v>
      </c>
      <c r="G124" s="731" t="s">
        <v>631</v>
      </c>
      <c r="H124" s="731" t="s">
        <v>631</v>
      </c>
      <c r="I124" s="732" t="s">
        <v>631</v>
      </c>
      <c r="J124" s="733" t="s">
        <v>0</v>
      </c>
    </row>
    <row r="125" spans="1:10" ht="14.4" customHeight="1" x14ac:dyDescent="0.3">
      <c r="A125" s="729" t="s">
        <v>683</v>
      </c>
      <c r="B125" s="730" t="s">
        <v>643</v>
      </c>
      <c r="C125" s="731">
        <v>3661.462</v>
      </c>
      <c r="D125" s="731">
        <v>4985.7582099999991</v>
      </c>
      <c r="E125" s="731"/>
      <c r="F125" s="731">
        <v>8131.4851099999978</v>
      </c>
      <c r="G125" s="731">
        <v>8333</v>
      </c>
      <c r="H125" s="731">
        <v>-201.5148900000022</v>
      </c>
      <c r="I125" s="732">
        <v>0.97581724588983532</v>
      </c>
      <c r="J125" s="733" t="s">
        <v>1</v>
      </c>
    </row>
    <row r="126" spans="1:10" ht="14.4" customHeight="1" x14ac:dyDescent="0.3">
      <c r="A126" s="729" t="s">
        <v>683</v>
      </c>
      <c r="B126" s="730" t="s">
        <v>685</v>
      </c>
      <c r="C126" s="731">
        <v>3661.462</v>
      </c>
      <c r="D126" s="731">
        <v>4985.7582099999991</v>
      </c>
      <c r="E126" s="731"/>
      <c r="F126" s="731">
        <v>8131.4851099999978</v>
      </c>
      <c r="G126" s="731">
        <v>8333</v>
      </c>
      <c r="H126" s="731">
        <v>-201.5148900000022</v>
      </c>
      <c r="I126" s="732">
        <v>0.97581724588983532</v>
      </c>
      <c r="J126" s="733" t="s">
        <v>651</v>
      </c>
    </row>
    <row r="127" spans="1:10" ht="14.4" customHeight="1" x14ac:dyDescent="0.3">
      <c r="A127" s="729" t="s">
        <v>631</v>
      </c>
      <c r="B127" s="730" t="s">
        <v>631</v>
      </c>
      <c r="C127" s="731" t="s">
        <v>631</v>
      </c>
      <c r="D127" s="731" t="s">
        <v>631</v>
      </c>
      <c r="E127" s="731"/>
      <c r="F127" s="731" t="s">
        <v>631</v>
      </c>
      <c r="G127" s="731" t="s">
        <v>631</v>
      </c>
      <c r="H127" s="731" t="s">
        <v>631</v>
      </c>
      <c r="I127" s="732" t="s">
        <v>631</v>
      </c>
      <c r="J127" s="733" t="s">
        <v>652</v>
      </c>
    </row>
    <row r="128" spans="1:10" ht="14.4" customHeight="1" x14ac:dyDescent="0.3">
      <c r="A128" s="729" t="s">
        <v>629</v>
      </c>
      <c r="B128" s="730" t="s">
        <v>646</v>
      </c>
      <c r="C128" s="731">
        <v>13153.522699999998</v>
      </c>
      <c r="D128" s="731">
        <v>14484.867129999995</v>
      </c>
      <c r="E128" s="731"/>
      <c r="F128" s="731">
        <v>14233.362159999997</v>
      </c>
      <c r="G128" s="731">
        <v>15877</v>
      </c>
      <c r="H128" s="731">
        <v>-1643.6378400000031</v>
      </c>
      <c r="I128" s="732">
        <v>0.89647680040309863</v>
      </c>
      <c r="J128" s="733" t="s">
        <v>647</v>
      </c>
    </row>
  </sheetData>
  <mergeCells count="3">
    <mergeCell ref="F3:I3"/>
    <mergeCell ref="C4:D4"/>
    <mergeCell ref="A1:I1"/>
  </mergeCells>
  <conditionalFormatting sqref="F21 F129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28">
    <cfRule type="expression" dxfId="66" priority="5">
      <formula>$H22&gt;0</formula>
    </cfRule>
  </conditionalFormatting>
  <conditionalFormatting sqref="A22:A128">
    <cfRule type="expression" dxfId="65" priority="2">
      <formula>AND($J22&lt;&gt;"mezeraKL",$J22&lt;&gt;"")</formula>
    </cfRule>
  </conditionalFormatting>
  <conditionalFormatting sqref="I22:I128">
    <cfRule type="expression" dxfId="64" priority="6">
      <formula>$I22&gt;1</formula>
    </cfRule>
  </conditionalFormatting>
  <conditionalFormatting sqref="B22:B128">
    <cfRule type="expression" dxfId="63" priority="1">
      <formula>OR($J22="NS",$J22="SumaNS",$J22="Účet")</formula>
    </cfRule>
  </conditionalFormatting>
  <conditionalFormatting sqref="A22:D128 F22:I128">
    <cfRule type="expression" dxfId="62" priority="8">
      <formula>AND($J22&lt;&gt;"",$J22&lt;&gt;"mezeraKL")</formula>
    </cfRule>
  </conditionalFormatting>
  <conditionalFormatting sqref="B22:D128 F22:I128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8 F22:I128">
    <cfRule type="expression" dxfId="6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1107.4659832712966</v>
      </c>
      <c r="M3" s="203">
        <f>SUBTOTAL(9,M5:M1048576)</f>
        <v>12763.100490800001</v>
      </c>
      <c r="N3" s="204">
        <f>SUBTOTAL(9,N5:N1048576)</f>
        <v>14134699.634634191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629</v>
      </c>
      <c r="B5" s="741" t="s">
        <v>630</v>
      </c>
      <c r="C5" s="742" t="s">
        <v>648</v>
      </c>
      <c r="D5" s="743" t="s">
        <v>649</v>
      </c>
      <c r="E5" s="744">
        <v>50113001</v>
      </c>
      <c r="F5" s="743" t="s">
        <v>686</v>
      </c>
      <c r="G5" s="742" t="s">
        <v>687</v>
      </c>
      <c r="H5" s="742">
        <v>226195</v>
      </c>
      <c r="I5" s="742">
        <v>226195</v>
      </c>
      <c r="J5" s="742" t="s">
        <v>688</v>
      </c>
      <c r="K5" s="742" t="s">
        <v>689</v>
      </c>
      <c r="L5" s="745">
        <v>73.7</v>
      </c>
      <c r="M5" s="745">
        <v>2</v>
      </c>
      <c r="N5" s="746">
        <v>147.4</v>
      </c>
    </row>
    <row r="6" spans="1:14" ht="14.4" customHeight="1" x14ac:dyDescent="0.3">
      <c r="A6" s="747" t="s">
        <v>629</v>
      </c>
      <c r="B6" s="748" t="s">
        <v>630</v>
      </c>
      <c r="C6" s="749" t="s">
        <v>648</v>
      </c>
      <c r="D6" s="750" t="s">
        <v>649</v>
      </c>
      <c r="E6" s="751">
        <v>50113001</v>
      </c>
      <c r="F6" s="750" t="s">
        <v>686</v>
      </c>
      <c r="G6" s="749" t="s">
        <v>690</v>
      </c>
      <c r="H6" s="749">
        <v>501927</v>
      </c>
      <c r="I6" s="749">
        <v>172774</v>
      </c>
      <c r="J6" s="749" t="s">
        <v>691</v>
      </c>
      <c r="K6" s="749" t="s">
        <v>692</v>
      </c>
      <c r="L6" s="752">
        <v>266.7</v>
      </c>
      <c r="M6" s="752">
        <v>2</v>
      </c>
      <c r="N6" s="753">
        <v>533.4</v>
      </c>
    </row>
    <row r="7" spans="1:14" ht="14.4" customHeight="1" x14ac:dyDescent="0.3">
      <c r="A7" s="747" t="s">
        <v>629</v>
      </c>
      <c r="B7" s="748" t="s">
        <v>630</v>
      </c>
      <c r="C7" s="749" t="s">
        <v>648</v>
      </c>
      <c r="D7" s="750" t="s">
        <v>649</v>
      </c>
      <c r="E7" s="751">
        <v>50113001</v>
      </c>
      <c r="F7" s="750" t="s">
        <v>686</v>
      </c>
      <c r="G7" s="749" t="s">
        <v>687</v>
      </c>
      <c r="H7" s="749">
        <v>192729</v>
      </c>
      <c r="I7" s="749">
        <v>92729</v>
      </c>
      <c r="J7" s="749" t="s">
        <v>693</v>
      </c>
      <c r="K7" s="749" t="s">
        <v>694</v>
      </c>
      <c r="L7" s="752">
        <v>48.32</v>
      </c>
      <c r="M7" s="752">
        <v>1</v>
      </c>
      <c r="N7" s="753">
        <v>48.32</v>
      </c>
    </row>
    <row r="8" spans="1:14" ht="14.4" customHeight="1" x14ac:dyDescent="0.3">
      <c r="A8" s="747" t="s">
        <v>629</v>
      </c>
      <c r="B8" s="748" t="s">
        <v>630</v>
      </c>
      <c r="C8" s="749" t="s">
        <v>648</v>
      </c>
      <c r="D8" s="750" t="s">
        <v>649</v>
      </c>
      <c r="E8" s="751">
        <v>50113001</v>
      </c>
      <c r="F8" s="750" t="s">
        <v>686</v>
      </c>
      <c r="G8" s="749" t="s">
        <v>687</v>
      </c>
      <c r="H8" s="749">
        <v>128839</v>
      </c>
      <c r="I8" s="749">
        <v>28839</v>
      </c>
      <c r="J8" s="749" t="s">
        <v>695</v>
      </c>
      <c r="K8" s="749" t="s">
        <v>696</v>
      </c>
      <c r="L8" s="752">
        <v>106.62666666666667</v>
      </c>
      <c r="M8" s="752">
        <v>3</v>
      </c>
      <c r="N8" s="753">
        <v>319.88</v>
      </c>
    </row>
    <row r="9" spans="1:14" ht="14.4" customHeight="1" x14ac:dyDescent="0.3">
      <c r="A9" s="747" t="s">
        <v>629</v>
      </c>
      <c r="B9" s="748" t="s">
        <v>630</v>
      </c>
      <c r="C9" s="749" t="s">
        <v>648</v>
      </c>
      <c r="D9" s="750" t="s">
        <v>649</v>
      </c>
      <c r="E9" s="751">
        <v>50113001</v>
      </c>
      <c r="F9" s="750" t="s">
        <v>686</v>
      </c>
      <c r="G9" s="749" t="s">
        <v>687</v>
      </c>
      <c r="H9" s="749">
        <v>128831</v>
      </c>
      <c r="I9" s="749">
        <v>28831</v>
      </c>
      <c r="J9" s="749" t="s">
        <v>697</v>
      </c>
      <c r="K9" s="749" t="s">
        <v>698</v>
      </c>
      <c r="L9" s="752">
        <v>162.90000000000003</v>
      </c>
      <c r="M9" s="752">
        <v>1</v>
      </c>
      <c r="N9" s="753">
        <v>162.90000000000003</v>
      </c>
    </row>
    <row r="10" spans="1:14" ht="14.4" customHeight="1" x14ac:dyDescent="0.3">
      <c r="A10" s="747" t="s">
        <v>629</v>
      </c>
      <c r="B10" s="748" t="s">
        <v>630</v>
      </c>
      <c r="C10" s="749" t="s">
        <v>648</v>
      </c>
      <c r="D10" s="750" t="s">
        <v>649</v>
      </c>
      <c r="E10" s="751">
        <v>50113001</v>
      </c>
      <c r="F10" s="750" t="s">
        <v>686</v>
      </c>
      <c r="G10" s="749" t="s">
        <v>687</v>
      </c>
      <c r="H10" s="749">
        <v>845008</v>
      </c>
      <c r="I10" s="749">
        <v>107806</v>
      </c>
      <c r="J10" s="749" t="s">
        <v>699</v>
      </c>
      <c r="K10" s="749" t="s">
        <v>700</v>
      </c>
      <c r="L10" s="752">
        <v>65.650000000000006</v>
      </c>
      <c r="M10" s="752">
        <v>3</v>
      </c>
      <c r="N10" s="753">
        <v>196.95000000000002</v>
      </c>
    </row>
    <row r="11" spans="1:14" ht="14.4" customHeight="1" x14ac:dyDescent="0.3">
      <c r="A11" s="747" t="s">
        <v>629</v>
      </c>
      <c r="B11" s="748" t="s">
        <v>630</v>
      </c>
      <c r="C11" s="749" t="s">
        <v>648</v>
      </c>
      <c r="D11" s="750" t="s">
        <v>649</v>
      </c>
      <c r="E11" s="751">
        <v>50113001</v>
      </c>
      <c r="F11" s="750" t="s">
        <v>686</v>
      </c>
      <c r="G11" s="749" t="s">
        <v>687</v>
      </c>
      <c r="H11" s="749">
        <v>194920</v>
      </c>
      <c r="I11" s="749">
        <v>94920</v>
      </c>
      <c r="J11" s="749" t="s">
        <v>701</v>
      </c>
      <c r="K11" s="749" t="s">
        <v>702</v>
      </c>
      <c r="L11" s="752">
        <v>74.010000000000019</v>
      </c>
      <c r="M11" s="752">
        <v>2</v>
      </c>
      <c r="N11" s="753">
        <v>148.02000000000004</v>
      </c>
    </row>
    <row r="12" spans="1:14" ht="14.4" customHeight="1" x14ac:dyDescent="0.3">
      <c r="A12" s="747" t="s">
        <v>629</v>
      </c>
      <c r="B12" s="748" t="s">
        <v>630</v>
      </c>
      <c r="C12" s="749" t="s">
        <v>648</v>
      </c>
      <c r="D12" s="750" t="s">
        <v>649</v>
      </c>
      <c r="E12" s="751">
        <v>50113001</v>
      </c>
      <c r="F12" s="750" t="s">
        <v>686</v>
      </c>
      <c r="G12" s="749" t="s">
        <v>687</v>
      </c>
      <c r="H12" s="749">
        <v>110555</v>
      </c>
      <c r="I12" s="749">
        <v>10555</v>
      </c>
      <c r="J12" s="749" t="s">
        <v>703</v>
      </c>
      <c r="K12" s="749" t="s">
        <v>704</v>
      </c>
      <c r="L12" s="752">
        <v>254.98</v>
      </c>
      <c r="M12" s="752">
        <v>12</v>
      </c>
      <c r="N12" s="753">
        <v>3059.7599999999998</v>
      </c>
    </row>
    <row r="13" spans="1:14" ht="14.4" customHeight="1" x14ac:dyDescent="0.3">
      <c r="A13" s="747" t="s">
        <v>629</v>
      </c>
      <c r="B13" s="748" t="s">
        <v>630</v>
      </c>
      <c r="C13" s="749" t="s">
        <v>648</v>
      </c>
      <c r="D13" s="750" t="s">
        <v>649</v>
      </c>
      <c r="E13" s="751">
        <v>50113001</v>
      </c>
      <c r="F13" s="750" t="s">
        <v>686</v>
      </c>
      <c r="G13" s="749" t="s">
        <v>687</v>
      </c>
      <c r="H13" s="749">
        <v>169725</v>
      </c>
      <c r="I13" s="749">
        <v>69725</v>
      </c>
      <c r="J13" s="749" t="s">
        <v>705</v>
      </c>
      <c r="K13" s="749" t="s">
        <v>706</v>
      </c>
      <c r="L13" s="752">
        <v>30.27</v>
      </c>
      <c r="M13" s="752">
        <v>3</v>
      </c>
      <c r="N13" s="753">
        <v>90.81</v>
      </c>
    </row>
    <row r="14" spans="1:14" ht="14.4" customHeight="1" x14ac:dyDescent="0.3">
      <c r="A14" s="747" t="s">
        <v>629</v>
      </c>
      <c r="B14" s="748" t="s">
        <v>630</v>
      </c>
      <c r="C14" s="749" t="s">
        <v>648</v>
      </c>
      <c r="D14" s="750" t="s">
        <v>649</v>
      </c>
      <c r="E14" s="751">
        <v>50113001</v>
      </c>
      <c r="F14" s="750" t="s">
        <v>686</v>
      </c>
      <c r="G14" s="749" t="s">
        <v>687</v>
      </c>
      <c r="H14" s="749">
        <v>169667</v>
      </c>
      <c r="I14" s="749">
        <v>69667</v>
      </c>
      <c r="J14" s="749" t="s">
        <v>707</v>
      </c>
      <c r="K14" s="749" t="s">
        <v>708</v>
      </c>
      <c r="L14" s="752">
        <v>103.5650146085861</v>
      </c>
      <c r="M14" s="752">
        <v>4</v>
      </c>
      <c r="N14" s="753">
        <v>414.26005843434439</v>
      </c>
    </row>
    <row r="15" spans="1:14" ht="14.4" customHeight="1" x14ac:dyDescent="0.3">
      <c r="A15" s="747" t="s">
        <v>629</v>
      </c>
      <c r="B15" s="748" t="s">
        <v>630</v>
      </c>
      <c r="C15" s="749" t="s">
        <v>648</v>
      </c>
      <c r="D15" s="750" t="s">
        <v>649</v>
      </c>
      <c r="E15" s="751">
        <v>50113001</v>
      </c>
      <c r="F15" s="750" t="s">
        <v>686</v>
      </c>
      <c r="G15" s="749" t="s">
        <v>687</v>
      </c>
      <c r="H15" s="749">
        <v>169726</v>
      </c>
      <c r="I15" s="749">
        <v>69726</v>
      </c>
      <c r="J15" s="749" t="s">
        <v>709</v>
      </c>
      <c r="K15" s="749" t="s">
        <v>706</v>
      </c>
      <c r="L15" s="752">
        <v>16.61</v>
      </c>
      <c r="M15" s="752">
        <v>29</v>
      </c>
      <c r="N15" s="753">
        <v>481.68999999999994</v>
      </c>
    </row>
    <row r="16" spans="1:14" ht="14.4" customHeight="1" x14ac:dyDescent="0.3">
      <c r="A16" s="747" t="s">
        <v>629</v>
      </c>
      <c r="B16" s="748" t="s">
        <v>630</v>
      </c>
      <c r="C16" s="749" t="s">
        <v>648</v>
      </c>
      <c r="D16" s="750" t="s">
        <v>649</v>
      </c>
      <c r="E16" s="751">
        <v>50113001</v>
      </c>
      <c r="F16" s="750" t="s">
        <v>686</v>
      </c>
      <c r="G16" s="749" t="s">
        <v>687</v>
      </c>
      <c r="H16" s="749">
        <v>173375</v>
      </c>
      <c r="I16" s="749">
        <v>173375</v>
      </c>
      <c r="J16" s="749" t="s">
        <v>710</v>
      </c>
      <c r="K16" s="749" t="s">
        <v>711</v>
      </c>
      <c r="L16" s="752">
        <v>404.32</v>
      </c>
      <c r="M16" s="752">
        <v>3</v>
      </c>
      <c r="N16" s="753">
        <v>1212.96</v>
      </c>
    </row>
    <row r="17" spans="1:14" ht="14.4" customHeight="1" x14ac:dyDescent="0.3">
      <c r="A17" s="747" t="s">
        <v>629</v>
      </c>
      <c r="B17" s="748" t="s">
        <v>630</v>
      </c>
      <c r="C17" s="749" t="s">
        <v>648</v>
      </c>
      <c r="D17" s="750" t="s">
        <v>649</v>
      </c>
      <c r="E17" s="751">
        <v>50113001</v>
      </c>
      <c r="F17" s="750" t="s">
        <v>686</v>
      </c>
      <c r="G17" s="749" t="s">
        <v>687</v>
      </c>
      <c r="H17" s="749">
        <v>173374</v>
      </c>
      <c r="I17" s="749">
        <v>173374</v>
      </c>
      <c r="J17" s="749" t="s">
        <v>710</v>
      </c>
      <c r="K17" s="749" t="s">
        <v>712</v>
      </c>
      <c r="L17" s="752">
        <v>496.70982597099169</v>
      </c>
      <c r="M17" s="752">
        <v>58</v>
      </c>
      <c r="N17" s="753">
        <v>28809.169906317518</v>
      </c>
    </row>
    <row r="18" spans="1:14" ht="14.4" customHeight="1" x14ac:dyDescent="0.3">
      <c r="A18" s="747" t="s">
        <v>629</v>
      </c>
      <c r="B18" s="748" t="s">
        <v>630</v>
      </c>
      <c r="C18" s="749" t="s">
        <v>648</v>
      </c>
      <c r="D18" s="750" t="s">
        <v>649</v>
      </c>
      <c r="E18" s="751">
        <v>50113001</v>
      </c>
      <c r="F18" s="750" t="s">
        <v>686</v>
      </c>
      <c r="G18" s="749" t="s">
        <v>687</v>
      </c>
      <c r="H18" s="749">
        <v>173379</v>
      </c>
      <c r="I18" s="749">
        <v>173379</v>
      </c>
      <c r="J18" s="749" t="s">
        <v>713</v>
      </c>
      <c r="K18" s="749" t="s">
        <v>711</v>
      </c>
      <c r="L18" s="752">
        <v>415.9215333333334</v>
      </c>
      <c r="M18" s="752">
        <v>30</v>
      </c>
      <c r="N18" s="753">
        <v>12477.646000000002</v>
      </c>
    </row>
    <row r="19" spans="1:14" ht="14.4" customHeight="1" x14ac:dyDescent="0.3">
      <c r="A19" s="747" t="s">
        <v>629</v>
      </c>
      <c r="B19" s="748" t="s">
        <v>630</v>
      </c>
      <c r="C19" s="749" t="s">
        <v>648</v>
      </c>
      <c r="D19" s="750" t="s">
        <v>649</v>
      </c>
      <c r="E19" s="751">
        <v>50113001</v>
      </c>
      <c r="F19" s="750" t="s">
        <v>686</v>
      </c>
      <c r="G19" s="749" t="s">
        <v>687</v>
      </c>
      <c r="H19" s="749">
        <v>172492</v>
      </c>
      <c r="I19" s="749">
        <v>172492</v>
      </c>
      <c r="J19" s="749" t="s">
        <v>714</v>
      </c>
      <c r="K19" s="749" t="s">
        <v>715</v>
      </c>
      <c r="L19" s="752">
        <v>203.93999999999997</v>
      </c>
      <c r="M19" s="752">
        <v>1</v>
      </c>
      <c r="N19" s="753">
        <v>203.93999999999997</v>
      </c>
    </row>
    <row r="20" spans="1:14" ht="14.4" customHeight="1" x14ac:dyDescent="0.3">
      <c r="A20" s="747" t="s">
        <v>629</v>
      </c>
      <c r="B20" s="748" t="s">
        <v>630</v>
      </c>
      <c r="C20" s="749" t="s">
        <v>648</v>
      </c>
      <c r="D20" s="750" t="s">
        <v>649</v>
      </c>
      <c r="E20" s="751">
        <v>50113001</v>
      </c>
      <c r="F20" s="750" t="s">
        <v>686</v>
      </c>
      <c r="G20" s="749" t="s">
        <v>687</v>
      </c>
      <c r="H20" s="749">
        <v>208460</v>
      </c>
      <c r="I20" s="749">
        <v>208460</v>
      </c>
      <c r="J20" s="749" t="s">
        <v>716</v>
      </c>
      <c r="K20" s="749" t="s">
        <v>717</v>
      </c>
      <c r="L20" s="752">
        <v>353.54</v>
      </c>
      <c r="M20" s="752">
        <v>1</v>
      </c>
      <c r="N20" s="753">
        <v>353.54</v>
      </c>
    </row>
    <row r="21" spans="1:14" ht="14.4" customHeight="1" x14ac:dyDescent="0.3">
      <c r="A21" s="747" t="s">
        <v>629</v>
      </c>
      <c r="B21" s="748" t="s">
        <v>630</v>
      </c>
      <c r="C21" s="749" t="s">
        <v>648</v>
      </c>
      <c r="D21" s="750" t="s">
        <v>649</v>
      </c>
      <c r="E21" s="751">
        <v>50113001</v>
      </c>
      <c r="F21" s="750" t="s">
        <v>686</v>
      </c>
      <c r="G21" s="749" t="s">
        <v>687</v>
      </c>
      <c r="H21" s="749">
        <v>100392</v>
      </c>
      <c r="I21" s="749">
        <v>392</v>
      </c>
      <c r="J21" s="749" t="s">
        <v>718</v>
      </c>
      <c r="K21" s="749" t="s">
        <v>719</v>
      </c>
      <c r="L21" s="752">
        <v>57.589999999999996</v>
      </c>
      <c r="M21" s="752">
        <v>1</v>
      </c>
      <c r="N21" s="753">
        <v>57.589999999999996</v>
      </c>
    </row>
    <row r="22" spans="1:14" ht="14.4" customHeight="1" x14ac:dyDescent="0.3">
      <c r="A22" s="747" t="s">
        <v>629</v>
      </c>
      <c r="B22" s="748" t="s">
        <v>630</v>
      </c>
      <c r="C22" s="749" t="s">
        <v>648</v>
      </c>
      <c r="D22" s="750" t="s">
        <v>649</v>
      </c>
      <c r="E22" s="751">
        <v>50113001</v>
      </c>
      <c r="F22" s="750" t="s">
        <v>686</v>
      </c>
      <c r="G22" s="749" t="s">
        <v>687</v>
      </c>
      <c r="H22" s="749">
        <v>132992</v>
      </c>
      <c r="I22" s="749">
        <v>32992</v>
      </c>
      <c r="J22" s="749" t="s">
        <v>720</v>
      </c>
      <c r="K22" s="749" t="s">
        <v>721</v>
      </c>
      <c r="L22" s="752">
        <v>108.39</v>
      </c>
      <c r="M22" s="752">
        <v>1</v>
      </c>
      <c r="N22" s="753">
        <v>108.39</v>
      </c>
    </row>
    <row r="23" spans="1:14" ht="14.4" customHeight="1" x14ac:dyDescent="0.3">
      <c r="A23" s="747" t="s">
        <v>629</v>
      </c>
      <c r="B23" s="748" t="s">
        <v>630</v>
      </c>
      <c r="C23" s="749" t="s">
        <v>648</v>
      </c>
      <c r="D23" s="750" t="s">
        <v>649</v>
      </c>
      <c r="E23" s="751">
        <v>50113001</v>
      </c>
      <c r="F23" s="750" t="s">
        <v>686</v>
      </c>
      <c r="G23" s="749" t="s">
        <v>687</v>
      </c>
      <c r="H23" s="749">
        <v>140274</v>
      </c>
      <c r="I23" s="749">
        <v>40274</v>
      </c>
      <c r="J23" s="749" t="s">
        <v>722</v>
      </c>
      <c r="K23" s="749" t="s">
        <v>723</v>
      </c>
      <c r="L23" s="752">
        <v>87.57</v>
      </c>
      <c r="M23" s="752">
        <v>1</v>
      </c>
      <c r="N23" s="753">
        <v>87.57</v>
      </c>
    </row>
    <row r="24" spans="1:14" ht="14.4" customHeight="1" x14ac:dyDescent="0.3">
      <c r="A24" s="747" t="s">
        <v>629</v>
      </c>
      <c r="B24" s="748" t="s">
        <v>630</v>
      </c>
      <c r="C24" s="749" t="s">
        <v>648</v>
      </c>
      <c r="D24" s="750" t="s">
        <v>649</v>
      </c>
      <c r="E24" s="751">
        <v>50113001</v>
      </c>
      <c r="F24" s="750" t="s">
        <v>686</v>
      </c>
      <c r="G24" s="749" t="s">
        <v>687</v>
      </c>
      <c r="H24" s="749">
        <v>205021</v>
      </c>
      <c r="I24" s="749">
        <v>205021</v>
      </c>
      <c r="J24" s="749" t="s">
        <v>724</v>
      </c>
      <c r="K24" s="749" t="s">
        <v>725</v>
      </c>
      <c r="L24" s="752">
        <v>352</v>
      </c>
      <c r="M24" s="752">
        <v>1</v>
      </c>
      <c r="N24" s="753">
        <v>352</v>
      </c>
    </row>
    <row r="25" spans="1:14" ht="14.4" customHeight="1" x14ac:dyDescent="0.3">
      <c r="A25" s="747" t="s">
        <v>629</v>
      </c>
      <c r="B25" s="748" t="s">
        <v>630</v>
      </c>
      <c r="C25" s="749" t="s">
        <v>648</v>
      </c>
      <c r="D25" s="750" t="s">
        <v>649</v>
      </c>
      <c r="E25" s="751">
        <v>50113001</v>
      </c>
      <c r="F25" s="750" t="s">
        <v>686</v>
      </c>
      <c r="G25" s="749" t="s">
        <v>687</v>
      </c>
      <c r="H25" s="749">
        <v>988271</v>
      </c>
      <c r="I25" s="749">
        <v>0</v>
      </c>
      <c r="J25" s="749" t="s">
        <v>726</v>
      </c>
      <c r="K25" s="749" t="s">
        <v>631</v>
      </c>
      <c r="L25" s="752">
        <v>154.78142857142862</v>
      </c>
      <c r="M25" s="752">
        <v>35</v>
      </c>
      <c r="N25" s="753">
        <v>5417.3500000000013</v>
      </c>
    </row>
    <row r="26" spans="1:14" ht="14.4" customHeight="1" x14ac:dyDescent="0.3">
      <c r="A26" s="747" t="s">
        <v>629</v>
      </c>
      <c r="B26" s="748" t="s">
        <v>630</v>
      </c>
      <c r="C26" s="749" t="s">
        <v>648</v>
      </c>
      <c r="D26" s="750" t="s">
        <v>649</v>
      </c>
      <c r="E26" s="751">
        <v>50113001</v>
      </c>
      <c r="F26" s="750" t="s">
        <v>686</v>
      </c>
      <c r="G26" s="749" t="s">
        <v>687</v>
      </c>
      <c r="H26" s="749">
        <v>100407</v>
      </c>
      <c r="I26" s="749">
        <v>407</v>
      </c>
      <c r="J26" s="749" t="s">
        <v>727</v>
      </c>
      <c r="K26" s="749" t="s">
        <v>728</v>
      </c>
      <c r="L26" s="752">
        <v>185.24</v>
      </c>
      <c r="M26" s="752">
        <v>2</v>
      </c>
      <c r="N26" s="753">
        <v>370.48</v>
      </c>
    </row>
    <row r="27" spans="1:14" ht="14.4" customHeight="1" x14ac:dyDescent="0.3">
      <c r="A27" s="747" t="s">
        <v>629</v>
      </c>
      <c r="B27" s="748" t="s">
        <v>630</v>
      </c>
      <c r="C27" s="749" t="s">
        <v>648</v>
      </c>
      <c r="D27" s="750" t="s">
        <v>649</v>
      </c>
      <c r="E27" s="751">
        <v>50113001</v>
      </c>
      <c r="F27" s="750" t="s">
        <v>686</v>
      </c>
      <c r="G27" s="749" t="s">
        <v>687</v>
      </c>
      <c r="H27" s="749">
        <v>841498</v>
      </c>
      <c r="I27" s="749">
        <v>0</v>
      </c>
      <c r="J27" s="749" t="s">
        <v>729</v>
      </c>
      <c r="K27" s="749" t="s">
        <v>631</v>
      </c>
      <c r="L27" s="752">
        <v>51.81</v>
      </c>
      <c r="M27" s="752">
        <v>1</v>
      </c>
      <c r="N27" s="753">
        <v>51.81</v>
      </c>
    </row>
    <row r="28" spans="1:14" ht="14.4" customHeight="1" x14ac:dyDescent="0.3">
      <c r="A28" s="747" t="s">
        <v>629</v>
      </c>
      <c r="B28" s="748" t="s">
        <v>630</v>
      </c>
      <c r="C28" s="749" t="s">
        <v>648</v>
      </c>
      <c r="D28" s="750" t="s">
        <v>649</v>
      </c>
      <c r="E28" s="751">
        <v>50113001</v>
      </c>
      <c r="F28" s="750" t="s">
        <v>686</v>
      </c>
      <c r="G28" s="749" t="s">
        <v>687</v>
      </c>
      <c r="H28" s="749">
        <v>182977</v>
      </c>
      <c r="I28" s="749">
        <v>182977</v>
      </c>
      <c r="J28" s="749" t="s">
        <v>730</v>
      </c>
      <c r="K28" s="749" t="s">
        <v>731</v>
      </c>
      <c r="L28" s="752">
        <v>147.15</v>
      </c>
      <c r="M28" s="752">
        <v>1</v>
      </c>
      <c r="N28" s="753">
        <v>147.15</v>
      </c>
    </row>
    <row r="29" spans="1:14" ht="14.4" customHeight="1" x14ac:dyDescent="0.3">
      <c r="A29" s="747" t="s">
        <v>629</v>
      </c>
      <c r="B29" s="748" t="s">
        <v>630</v>
      </c>
      <c r="C29" s="749" t="s">
        <v>648</v>
      </c>
      <c r="D29" s="750" t="s">
        <v>649</v>
      </c>
      <c r="E29" s="751">
        <v>50113001</v>
      </c>
      <c r="F29" s="750" t="s">
        <v>686</v>
      </c>
      <c r="G29" s="749" t="s">
        <v>687</v>
      </c>
      <c r="H29" s="749">
        <v>848783</v>
      </c>
      <c r="I29" s="749">
        <v>115400</v>
      </c>
      <c r="J29" s="749" t="s">
        <v>732</v>
      </c>
      <c r="K29" s="749" t="s">
        <v>733</v>
      </c>
      <c r="L29" s="752">
        <v>309.44</v>
      </c>
      <c r="M29" s="752">
        <v>1</v>
      </c>
      <c r="N29" s="753">
        <v>309.44</v>
      </c>
    </row>
    <row r="30" spans="1:14" ht="14.4" customHeight="1" x14ac:dyDescent="0.3">
      <c r="A30" s="747" t="s">
        <v>629</v>
      </c>
      <c r="B30" s="748" t="s">
        <v>630</v>
      </c>
      <c r="C30" s="749" t="s">
        <v>648</v>
      </c>
      <c r="D30" s="750" t="s">
        <v>649</v>
      </c>
      <c r="E30" s="751">
        <v>50113001</v>
      </c>
      <c r="F30" s="750" t="s">
        <v>686</v>
      </c>
      <c r="G30" s="749" t="s">
        <v>687</v>
      </c>
      <c r="H30" s="749">
        <v>156992</v>
      </c>
      <c r="I30" s="749">
        <v>56992</v>
      </c>
      <c r="J30" s="749" t="s">
        <v>734</v>
      </c>
      <c r="K30" s="749" t="s">
        <v>735</v>
      </c>
      <c r="L30" s="752">
        <v>61.440000000000012</v>
      </c>
      <c r="M30" s="752">
        <v>1</v>
      </c>
      <c r="N30" s="753">
        <v>61.440000000000012</v>
      </c>
    </row>
    <row r="31" spans="1:14" ht="14.4" customHeight="1" x14ac:dyDescent="0.3">
      <c r="A31" s="747" t="s">
        <v>629</v>
      </c>
      <c r="B31" s="748" t="s">
        <v>630</v>
      </c>
      <c r="C31" s="749" t="s">
        <v>648</v>
      </c>
      <c r="D31" s="750" t="s">
        <v>649</v>
      </c>
      <c r="E31" s="751">
        <v>50113001</v>
      </c>
      <c r="F31" s="750" t="s">
        <v>686</v>
      </c>
      <c r="G31" s="749" t="s">
        <v>690</v>
      </c>
      <c r="H31" s="749">
        <v>176378</v>
      </c>
      <c r="I31" s="749">
        <v>76378</v>
      </c>
      <c r="J31" s="749" t="s">
        <v>736</v>
      </c>
      <c r="K31" s="749" t="s">
        <v>737</v>
      </c>
      <c r="L31" s="752">
        <v>105.24000000000002</v>
      </c>
      <c r="M31" s="752">
        <v>1</v>
      </c>
      <c r="N31" s="753">
        <v>105.24000000000002</v>
      </c>
    </row>
    <row r="32" spans="1:14" ht="14.4" customHeight="1" x14ac:dyDescent="0.3">
      <c r="A32" s="747" t="s">
        <v>629</v>
      </c>
      <c r="B32" s="748" t="s">
        <v>630</v>
      </c>
      <c r="C32" s="749" t="s">
        <v>648</v>
      </c>
      <c r="D32" s="750" t="s">
        <v>649</v>
      </c>
      <c r="E32" s="751">
        <v>50113001</v>
      </c>
      <c r="F32" s="750" t="s">
        <v>686</v>
      </c>
      <c r="G32" s="749" t="s">
        <v>687</v>
      </c>
      <c r="H32" s="749">
        <v>121698</v>
      </c>
      <c r="I32" s="749">
        <v>21698</v>
      </c>
      <c r="J32" s="749" t="s">
        <v>738</v>
      </c>
      <c r="K32" s="749" t="s">
        <v>739</v>
      </c>
      <c r="L32" s="752">
        <v>28.639999999999997</v>
      </c>
      <c r="M32" s="752">
        <v>1</v>
      </c>
      <c r="N32" s="753">
        <v>28.639999999999997</v>
      </c>
    </row>
    <row r="33" spans="1:14" ht="14.4" customHeight="1" x14ac:dyDescent="0.3">
      <c r="A33" s="747" t="s">
        <v>629</v>
      </c>
      <c r="B33" s="748" t="s">
        <v>630</v>
      </c>
      <c r="C33" s="749" t="s">
        <v>648</v>
      </c>
      <c r="D33" s="750" t="s">
        <v>649</v>
      </c>
      <c r="E33" s="751">
        <v>50113001</v>
      </c>
      <c r="F33" s="750" t="s">
        <v>686</v>
      </c>
      <c r="G33" s="749" t="s">
        <v>687</v>
      </c>
      <c r="H33" s="749">
        <v>169417</v>
      </c>
      <c r="I33" s="749">
        <v>69417</v>
      </c>
      <c r="J33" s="749" t="s">
        <v>740</v>
      </c>
      <c r="K33" s="749" t="s">
        <v>741</v>
      </c>
      <c r="L33" s="752">
        <v>104.27000000000002</v>
      </c>
      <c r="M33" s="752">
        <v>1</v>
      </c>
      <c r="N33" s="753">
        <v>104.27000000000002</v>
      </c>
    </row>
    <row r="34" spans="1:14" ht="14.4" customHeight="1" x14ac:dyDescent="0.3">
      <c r="A34" s="747" t="s">
        <v>629</v>
      </c>
      <c r="B34" s="748" t="s">
        <v>630</v>
      </c>
      <c r="C34" s="749" t="s">
        <v>648</v>
      </c>
      <c r="D34" s="750" t="s">
        <v>649</v>
      </c>
      <c r="E34" s="751">
        <v>50113001</v>
      </c>
      <c r="F34" s="750" t="s">
        <v>686</v>
      </c>
      <c r="G34" s="749" t="s">
        <v>687</v>
      </c>
      <c r="H34" s="749">
        <v>102477</v>
      </c>
      <c r="I34" s="749">
        <v>2477</v>
      </c>
      <c r="J34" s="749" t="s">
        <v>742</v>
      </c>
      <c r="K34" s="749" t="s">
        <v>743</v>
      </c>
      <c r="L34" s="752">
        <v>39.9</v>
      </c>
      <c r="M34" s="752">
        <v>1</v>
      </c>
      <c r="N34" s="753">
        <v>39.9</v>
      </c>
    </row>
    <row r="35" spans="1:14" ht="14.4" customHeight="1" x14ac:dyDescent="0.3">
      <c r="A35" s="747" t="s">
        <v>629</v>
      </c>
      <c r="B35" s="748" t="s">
        <v>630</v>
      </c>
      <c r="C35" s="749" t="s">
        <v>648</v>
      </c>
      <c r="D35" s="750" t="s">
        <v>649</v>
      </c>
      <c r="E35" s="751">
        <v>50113001</v>
      </c>
      <c r="F35" s="750" t="s">
        <v>686</v>
      </c>
      <c r="G35" s="749" t="s">
        <v>687</v>
      </c>
      <c r="H35" s="749">
        <v>117011</v>
      </c>
      <c r="I35" s="749">
        <v>17011</v>
      </c>
      <c r="J35" s="749" t="s">
        <v>744</v>
      </c>
      <c r="K35" s="749" t="s">
        <v>745</v>
      </c>
      <c r="L35" s="752">
        <v>145.50000000000003</v>
      </c>
      <c r="M35" s="752">
        <v>1</v>
      </c>
      <c r="N35" s="753">
        <v>145.50000000000003</v>
      </c>
    </row>
    <row r="36" spans="1:14" ht="14.4" customHeight="1" x14ac:dyDescent="0.3">
      <c r="A36" s="747" t="s">
        <v>629</v>
      </c>
      <c r="B36" s="748" t="s">
        <v>630</v>
      </c>
      <c r="C36" s="749" t="s">
        <v>648</v>
      </c>
      <c r="D36" s="750" t="s">
        <v>649</v>
      </c>
      <c r="E36" s="751">
        <v>50113001</v>
      </c>
      <c r="F36" s="750" t="s">
        <v>686</v>
      </c>
      <c r="G36" s="749" t="s">
        <v>687</v>
      </c>
      <c r="H36" s="749">
        <v>102479</v>
      </c>
      <c r="I36" s="749">
        <v>2479</v>
      </c>
      <c r="J36" s="749" t="s">
        <v>746</v>
      </c>
      <c r="K36" s="749" t="s">
        <v>747</v>
      </c>
      <c r="L36" s="752">
        <v>65.569999999999993</v>
      </c>
      <c r="M36" s="752">
        <v>2</v>
      </c>
      <c r="N36" s="753">
        <v>131.13999999999999</v>
      </c>
    </row>
    <row r="37" spans="1:14" ht="14.4" customHeight="1" x14ac:dyDescent="0.3">
      <c r="A37" s="747" t="s">
        <v>629</v>
      </c>
      <c r="B37" s="748" t="s">
        <v>630</v>
      </c>
      <c r="C37" s="749" t="s">
        <v>648</v>
      </c>
      <c r="D37" s="750" t="s">
        <v>649</v>
      </c>
      <c r="E37" s="751">
        <v>50113001</v>
      </c>
      <c r="F37" s="750" t="s">
        <v>686</v>
      </c>
      <c r="G37" s="749" t="s">
        <v>631</v>
      </c>
      <c r="H37" s="749">
        <v>175080</v>
      </c>
      <c r="I37" s="749">
        <v>175080</v>
      </c>
      <c r="J37" s="749" t="s">
        <v>748</v>
      </c>
      <c r="K37" s="749" t="s">
        <v>749</v>
      </c>
      <c r="L37" s="752">
        <v>169.44</v>
      </c>
      <c r="M37" s="752">
        <v>1</v>
      </c>
      <c r="N37" s="753">
        <v>169.44</v>
      </c>
    </row>
    <row r="38" spans="1:14" ht="14.4" customHeight="1" x14ac:dyDescent="0.3">
      <c r="A38" s="747" t="s">
        <v>629</v>
      </c>
      <c r="B38" s="748" t="s">
        <v>630</v>
      </c>
      <c r="C38" s="749" t="s">
        <v>648</v>
      </c>
      <c r="D38" s="750" t="s">
        <v>649</v>
      </c>
      <c r="E38" s="751">
        <v>50113001</v>
      </c>
      <c r="F38" s="750" t="s">
        <v>686</v>
      </c>
      <c r="G38" s="749" t="s">
        <v>687</v>
      </c>
      <c r="H38" s="749">
        <v>905097</v>
      </c>
      <c r="I38" s="749">
        <v>158767</v>
      </c>
      <c r="J38" s="749" t="s">
        <v>750</v>
      </c>
      <c r="K38" s="749" t="s">
        <v>751</v>
      </c>
      <c r="L38" s="752">
        <v>167.41998586290887</v>
      </c>
      <c r="M38" s="752">
        <v>4</v>
      </c>
      <c r="N38" s="753">
        <v>669.67994345163549</v>
      </c>
    </row>
    <row r="39" spans="1:14" ht="14.4" customHeight="1" x14ac:dyDescent="0.3">
      <c r="A39" s="747" t="s">
        <v>629</v>
      </c>
      <c r="B39" s="748" t="s">
        <v>630</v>
      </c>
      <c r="C39" s="749" t="s">
        <v>648</v>
      </c>
      <c r="D39" s="750" t="s">
        <v>649</v>
      </c>
      <c r="E39" s="751">
        <v>50113001</v>
      </c>
      <c r="F39" s="750" t="s">
        <v>686</v>
      </c>
      <c r="G39" s="749" t="s">
        <v>687</v>
      </c>
      <c r="H39" s="749">
        <v>23987</v>
      </c>
      <c r="I39" s="749">
        <v>23987</v>
      </c>
      <c r="J39" s="749" t="s">
        <v>752</v>
      </c>
      <c r="K39" s="749" t="s">
        <v>753</v>
      </c>
      <c r="L39" s="752">
        <v>167.42002259664704</v>
      </c>
      <c r="M39" s="752">
        <v>3</v>
      </c>
      <c r="N39" s="753">
        <v>502.2600677899411</v>
      </c>
    </row>
    <row r="40" spans="1:14" ht="14.4" customHeight="1" x14ac:dyDescent="0.3">
      <c r="A40" s="747" t="s">
        <v>629</v>
      </c>
      <c r="B40" s="748" t="s">
        <v>630</v>
      </c>
      <c r="C40" s="749" t="s">
        <v>648</v>
      </c>
      <c r="D40" s="750" t="s">
        <v>649</v>
      </c>
      <c r="E40" s="751">
        <v>50113001</v>
      </c>
      <c r="F40" s="750" t="s">
        <v>686</v>
      </c>
      <c r="G40" s="749" t="s">
        <v>687</v>
      </c>
      <c r="H40" s="749">
        <v>147374</v>
      </c>
      <c r="I40" s="749">
        <v>47374</v>
      </c>
      <c r="J40" s="749" t="s">
        <v>754</v>
      </c>
      <c r="K40" s="749" t="s">
        <v>755</v>
      </c>
      <c r="L40" s="752">
        <v>125.94</v>
      </c>
      <c r="M40" s="752">
        <v>2</v>
      </c>
      <c r="N40" s="753">
        <v>251.88</v>
      </c>
    </row>
    <row r="41" spans="1:14" ht="14.4" customHeight="1" x14ac:dyDescent="0.3">
      <c r="A41" s="747" t="s">
        <v>629</v>
      </c>
      <c r="B41" s="748" t="s">
        <v>630</v>
      </c>
      <c r="C41" s="749" t="s">
        <v>648</v>
      </c>
      <c r="D41" s="750" t="s">
        <v>649</v>
      </c>
      <c r="E41" s="751">
        <v>50113001</v>
      </c>
      <c r="F41" s="750" t="s">
        <v>686</v>
      </c>
      <c r="G41" s="749" t="s">
        <v>687</v>
      </c>
      <c r="H41" s="749">
        <v>147033</v>
      </c>
      <c r="I41" s="749">
        <v>47033</v>
      </c>
      <c r="J41" s="749" t="s">
        <v>756</v>
      </c>
      <c r="K41" s="749" t="s">
        <v>757</v>
      </c>
      <c r="L41" s="752">
        <v>105.90400000000002</v>
      </c>
      <c r="M41" s="752">
        <v>5</v>
      </c>
      <c r="N41" s="753">
        <v>529.5200000000001</v>
      </c>
    </row>
    <row r="42" spans="1:14" ht="14.4" customHeight="1" x14ac:dyDescent="0.3">
      <c r="A42" s="747" t="s">
        <v>629</v>
      </c>
      <c r="B42" s="748" t="s">
        <v>630</v>
      </c>
      <c r="C42" s="749" t="s">
        <v>648</v>
      </c>
      <c r="D42" s="750" t="s">
        <v>649</v>
      </c>
      <c r="E42" s="751">
        <v>50113001</v>
      </c>
      <c r="F42" s="750" t="s">
        <v>686</v>
      </c>
      <c r="G42" s="749" t="s">
        <v>687</v>
      </c>
      <c r="H42" s="749">
        <v>850308</v>
      </c>
      <c r="I42" s="749">
        <v>130719</v>
      </c>
      <c r="J42" s="749" t="s">
        <v>758</v>
      </c>
      <c r="K42" s="749" t="s">
        <v>631</v>
      </c>
      <c r="L42" s="752">
        <v>115.53</v>
      </c>
      <c r="M42" s="752">
        <v>4</v>
      </c>
      <c r="N42" s="753">
        <v>462.12</v>
      </c>
    </row>
    <row r="43" spans="1:14" ht="14.4" customHeight="1" x14ac:dyDescent="0.3">
      <c r="A43" s="747" t="s">
        <v>629</v>
      </c>
      <c r="B43" s="748" t="s">
        <v>630</v>
      </c>
      <c r="C43" s="749" t="s">
        <v>648</v>
      </c>
      <c r="D43" s="750" t="s">
        <v>649</v>
      </c>
      <c r="E43" s="751">
        <v>50113001</v>
      </c>
      <c r="F43" s="750" t="s">
        <v>686</v>
      </c>
      <c r="G43" s="749" t="s">
        <v>631</v>
      </c>
      <c r="H43" s="749">
        <v>133152</v>
      </c>
      <c r="I43" s="749">
        <v>33152</v>
      </c>
      <c r="J43" s="749" t="s">
        <v>759</v>
      </c>
      <c r="K43" s="749" t="s">
        <v>760</v>
      </c>
      <c r="L43" s="752">
        <v>101.83749999999999</v>
      </c>
      <c r="M43" s="752">
        <v>4</v>
      </c>
      <c r="N43" s="753">
        <v>407.34999999999997</v>
      </c>
    </row>
    <row r="44" spans="1:14" ht="14.4" customHeight="1" x14ac:dyDescent="0.3">
      <c r="A44" s="747" t="s">
        <v>629</v>
      </c>
      <c r="B44" s="748" t="s">
        <v>630</v>
      </c>
      <c r="C44" s="749" t="s">
        <v>648</v>
      </c>
      <c r="D44" s="750" t="s">
        <v>649</v>
      </c>
      <c r="E44" s="751">
        <v>50113001</v>
      </c>
      <c r="F44" s="750" t="s">
        <v>686</v>
      </c>
      <c r="G44" s="749" t="s">
        <v>687</v>
      </c>
      <c r="H44" s="749">
        <v>173500</v>
      </c>
      <c r="I44" s="749">
        <v>173500</v>
      </c>
      <c r="J44" s="749" t="s">
        <v>761</v>
      </c>
      <c r="K44" s="749" t="s">
        <v>762</v>
      </c>
      <c r="L44" s="752">
        <v>133.75500000000002</v>
      </c>
      <c r="M44" s="752">
        <v>12</v>
      </c>
      <c r="N44" s="753">
        <v>1605.0600000000004</v>
      </c>
    </row>
    <row r="45" spans="1:14" ht="14.4" customHeight="1" x14ac:dyDescent="0.3">
      <c r="A45" s="747" t="s">
        <v>629</v>
      </c>
      <c r="B45" s="748" t="s">
        <v>630</v>
      </c>
      <c r="C45" s="749" t="s">
        <v>648</v>
      </c>
      <c r="D45" s="750" t="s">
        <v>649</v>
      </c>
      <c r="E45" s="751">
        <v>50113001</v>
      </c>
      <c r="F45" s="750" t="s">
        <v>686</v>
      </c>
      <c r="G45" s="749" t="s">
        <v>687</v>
      </c>
      <c r="H45" s="749">
        <v>184039</v>
      </c>
      <c r="I45" s="749">
        <v>184039</v>
      </c>
      <c r="J45" s="749" t="s">
        <v>763</v>
      </c>
      <c r="K45" s="749" t="s">
        <v>764</v>
      </c>
      <c r="L45" s="752">
        <v>104.42</v>
      </c>
      <c r="M45" s="752">
        <v>3</v>
      </c>
      <c r="N45" s="753">
        <v>313.26</v>
      </c>
    </row>
    <row r="46" spans="1:14" ht="14.4" customHeight="1" x14ac:dyDescent="0.3">
      <c r="A46" s="747" t="s">
        <v>629</v>
      </c>
      <c r="B46" s="748" t="s">
        <v>630</v>
      </c>
      <c r="C46" s="749" t="s">
        <v>648</v>
      </c>
      <c r="D46" s="750" t="s">
        <v>649</v>
      </c>
      <c r="E46" s="751">
        <v>50113001</v>
      </c>
      <c r="F46" s="750" t="s">
        <v>686</v>
      </c>
      <c r="G46" s="749" t="s">
        <v>687</v>
      </c>
      <c r="H46" s="749">
        <v>844065</v>
      </c>
      <c r="I46" s="749">
        <v>0</v>
      </c>
      <c r="J46" s="749" t="s">
        <v>765</v>
      </c>
      <c r="K46" s="749" t="s">
        <v>631</v>
      </c>
      <c r="L46" s="752">
        <v>89.109999999999985</v>
      </c>
      <c r="M46" s="752">
        <v>2</v>
      </c>
      <c r="N46" s="753">
        <v>178.21999999999997</v>
      </c>
    </row>
    <row r="47" spans="1:14" ht="14.4" customHeight="1" x14ac:dyDescent="0.3">
      <c r="A47" s="747" t="s">
        <v>629</v>
      </c>
      <c r="B47" s="748" t="s">
        <v>630</v>
      </c>
      <c r="C47" s="749" t="s">
        <v>648</v>
      </c>
      <c r="D47" s="750" t="s">
        <v>649</v>
      </c>
      <c r="E47" s="751">
        <v>50113001</v>
      </c>
      <c r="F47" s="750" t="s">
        <v>686</v>
      </c>
      <c r="G47" s="749" t="s">
        <v>687</v>
      </c>
      <c r="H47" s="749">
        <v>31915</v>
      </c>
      <c r="I47" s="749">
        <v>31915</v>
      </c>
      <c r="J47" s="749" t="s">
        <v>766</v>
      </c>
      <c r="K47" s="749" t="s">
        <v>767</v>
      </c>
      <c r="L47" s="752">
        <v>173.69</v>
      </c>
      <c r="M47" s="752">
        <v>2</v>
      </c>
      <c r="N47" s="753">
        <v>347.38</v>
      </c>
    </row>
    <row r="48" spans="1:14" ht="14.4" customHeight="1" x14ac:dyDescent="0.3">
      <c r="A48" s="747" t="s">
        <v>629</v>
      </c>
      <c r="B48" s="748" t="s">
        <v>630</v>
      </c>
      <c r="C48" s="749" t="s">
        <v>648</v>
      </c>
      <c r="D48" s="750" t="s">
        <v>649</v>
      </c>
      <c r="E48" s="751">
        <v>50113001</v>
      </c>
      <c r="F48" s="750" t="s">
        <v>686</v>
      </c>
      <c r="G48" s="749" t="s">
        <v>687</v>
      </c>
      <c r="H48" s="749">
        <v>991873</v>
      </c>
      <c r="I48" s="749">
        <v>0</v>
      </c>
      <c r="J48" s="749" t="s">
        <v>768</v>
      </c>
      <c r="K48" s="749" t="s">
        <v>631</v>
      </c>
      <c r="L48" s="752">
        <v>341.92</v>
      </c>
      <c r="M48" s="752">
        <v>1</v>
      </c>
      <c r="N48" s="753">
        <v>341.92</v>
      </c>
    </row>
    <row r="49" spans="1:14" ht="14.4" customHeight="1" x14ac:dyDescent="0.3">
      <c r="A49" s="747" t="s">
        <v>629</v>
      </c>
      <c r="B49" s="748" t="s">
        <v>630</v>
      </c>
      <c r="C49" s="749" t="s">
        <v>648</v>
      </c>
      <c r="D49" s="750" t="s">
        <v>649</v>
      </c>
      <c r="E49" s="751">
        <v>50113001</v>
      </c>
      <c r="F49" s="750" t="s">
        <v>686</v>
      </c>
      <c r="G49" s="749" t="s">
        <v>631</v>
      </c>
      <c r="H49" s="749">
        <v>131739</v>
      </c>
      <c r="I49" s="749">
        <v>31739</v>
      </c>
      <c r="J49" s="749" t="s">
        <v>769</v>
      </c>
      <c r="K49" s="749" t="s">
        <v>631</v>
      </c>
      <c r="L49" s="752">
        <v>72.039999999999992</v>
      </c>
      <c r="M49" s="752">
        <v>20</v>
      </c>
      <c r="N49" s="753">
        <v>1440.7999999999997</v>
      </c>
    </row>
    <row r="50" spans="1:14" ht="14.4" customHeight="1" x14ac:dyDescent="0.3">
      <c r="A50" s="747" t="s">
        <v>629</v>
      </c>
      <c r="B50" s="748" t="s">
        <v>630</v>
      </c>
      <c r="C50" s="749" t="s">
        <v>648</v>
      </c>
      <c r="D50" s="750" t="s">
        <v>649</v>
      </c>
      <c r="E50" s="751">
        <v>50113001</v>
      </c>
      <c r="F50" s="750" t="s">
        <v>686</v>
      </c>
      <c r="G50" s="749" t="s">
        <v>687</v>
      </c>
      <c r="H50" s="749">
        <v>215608</v>
      </c>
      <c r="I50" s="749">
        <v>215608</v>
      </c>
      <c r="J50" s="749" t="s">
        <v>770</v>
      </c>
      <c r="K50" s="749" t="s">
        <v>771</v>
      </c>
      <c r="L50" s="752">
        <v>23.58</v>
      </c>
      <c r="M50" s="752">
        <v>2</v>
      </c>
      <c r="N50" s="753">
        <v>47.16</v>
      </c>
    </row>
    <row r="51" spans="1:14" ht="14.4" customHeight="1" x14ac:dyDescent="0.3">
      <c r="A51" s="747" t="s">
        <v>629</v>
      </c>
      <c r="B51" s="748" t="s">
        <v>630</v>
      </c>
      <c r="C51" s="749" t="s">
        <v>648</v>
      </c>
      <c r="D51" s="750" t="s">
        <v>649</v>
      </c>
      <c r="E51" s="751">
        <v>50113001</v>
      </c>
      <c r="F51" s="750" t="s">
        <v>686</v>
      </c>
      <c r="G51" s="749" t="s">
        <v>687</v>
      </c>
      <c r="H51" s="749">
        <v>193746</v>
      </c>
      <c r="I51" s="749">
        <v>93746</v>
      </c>
      <c r="J51" s="749" t="s">
        <v>772</v>
      </c>
      <c r="K51" s="749" t="s">
        <v>773</v>
      </c>
      <c r="L51" s="752">
        <v>366.22</v>
      </c>
      <c r="M51" s="752">
        <v>2</v>
      </c>
      <c r="N51" s="753">
        <v>732.44</v>
      </c>
    </row>
    <row r="52" spans="1:14" ht="14.4" customHeight="1" x14ac:dyDescent="0.3">
      <c r="A52" s="747" t="s">
        <v>629</v>
      </c>
      <c r="B52" s="748" t="s">
        <v>630</v>
      </c>
      <c r="C52" s="749" t="s">
        <v>648</v>
      </c>
      <c r="D52" s="750" t="s">
        <v>649</v>
      </c>
      <c r="E52" s="751">
        <v>50113001</v>
      </c>
      <c r="F52" s="750" t="s">
        <v>686</v>
      </c>
      <c r="G52" s="749" t="s">
        <v>687</v>
      </c>
      <c r="H52" s="749">
        <v>849143</v>
      </c>
      <c r="I52" s="749">
        <v>155940</v>
      </c>
      <c r="J52" s="749" t="s">
        <v>774</v>
      </c>
      <c r="K52" s="749" t="s">
        <v>631</v>
      </c>
      <c r="L52" s="752">
        <v>109.99000000000002</v>
      </c>
      <c r="M52" s="752">
        <v>1</v>
      </c>
      <c r="N52" s="753">
        <v>109.99000000000002</v>
      </c>
    </row>
    <row r="53" spans="1:14" ht="14.4" customHeight="1" x14ac:dyDescent="0.3">
      <c r="A53" s="747" t="s">
        <v>629</v>
      </c>
      <c r="B53" s="748" t="s">
        <v>630</v>
      </c>
      <c r="C53" s="749" t="s">
        <v>648</v>
      </c>
      <c r="D53" s="750" t="s">
        <v>649</v>
      </c>
      <c r="E53" s="751">
        <v>50113001</v>
      </c>
      <c r="F53" s="750" t="s">
        <v>686</v>
      </c>
      <c r="G53" s="749" t="s">
        <v>690</v>
      </c>
      <c r="H53" s="749">
        <v>216670</v>
      </c>
      <c r="I53" s="749">
        <v>216670</v>
      </c>
      <c r="J53" s="749" t="s">
        <v>775</v>
      </c>
      <c r="K53" s="749" t="s">
        <v>776</v>
      </c>
      <c r="L53" s="752">
        <v>314.27</v>
      </c>
      <c r="M53" s="752">
        <v>1</v>
      </c>
      <c r="N53" s="753">
        <v>314.27</v>
      </c>
    </row>
    <row r="54" spans="1:14" ht="14.4" customHeight="1" x14ac:dyDescent="0.3">
      <c r="A54" s="747" t="s">
        <v>629</v>
      </c>
      <c r="B54" s="748" t="s">
        <v>630</v>
      </c>
      <c r="C54" s="749" t="s">
        <v>648</v>
      </c>
      <c r="D54" s="750" t="s">
        <v>649</v>
      </c>
      <c r="E54" s="751">
        <v>50113001</v>
      </c>
      <c r="F54" s="750" t="s">
        <v>686</v>
      </c>
      <c r="G54" s="749" t="s">
        <v>687</v>
      </c>
      <c r="H54" s="749">
        <v>843973</v>
      </c>
      <c r="I54" s="749">
        <v>0</v>
      </c>
      <c r="J54" s="749" t="s">
        <v>777</v>
      </c>
      <c r="K54" s="749" t="s">
        <v>631</v>
      </c>
      <c r="L54" s="752">
        <v>276.81</v>
      </c>
      <c r="M54" s="752">
        <v>1</v>
      </c>
      <c r="N54" s="753">
        <v>276.81</v>
      </c>
    </row>
    <row r="55" spans="1:14" ht="14.4" customHeight="1" x14ac:dyDescent="0.3">
      <c r="A55" s="747" t="s">
        <v>629</v>
      </c>
      <c r="B55" s="748" t="s">
        <v>630</v>
      </c>
      <c r="C55" s="749" t="s">
        <v>648</v>
      </c>
      <c r="D55" s="750" t="s">
        <v>649</v>
      </c>
      <c r="E55" s="751">
        <v>50113001</v>
      </c>
      <c r="F55" s="750" t="s">
        <v>686</v>
      </c>
      <c r="G55" s="749" t="s">
        <v>687</v>
      </c>
      <c r="H55" s="749">
        <v>51366</v>
      </c>
      <c r="I55" s="749">
        <v>51366</v>
      </c>
      <c r="J55" s="749" t="s">
        <v>778</v>
      </c>
      <c r="K55" s="749" t="s">
        <v>779</v>
      </c>
      <c r="L55" s="752">
        <v>171.59999999999997</v>
      </c>
      <c r="M55" s="752">
        <v>10</v>
      </c>
      <c r="N55" s="753">
        <v>1715.9999999999995</v>
      </c>
    </row>
    <row r="56" spans="1:14" ht="14.4" customHeight="1" x14ac:dyDescent="0.3">
      <c r="A56" s="747" t="s">
        <v>629</v>
      </c>
      <c r="B56" s="748" t="s">
        <v>630</v>
      </c>
      <c r="C56" s="749" t="s">
        <v>648</v>
      </c>
      <c r="D56" s="750" t="s">
        <v>649</v>
      </c>
      <c r="E56" s="751">
        <v>50113001</v>
      </c>
      <c r="F56" s="750" t="s">
        <v>686</v>
      </c>
      <c r="G56" s="749" t="s">
        <v>687</v>
      </c>
      <c r="H56" s="749">
        <v>51367</v>
      </c>
      <c r="I56" s="749">
        <v>51367</v>
      </c>
      <c r="J56" s="749" t="s">
        <v>778</v>
      </c>
      <c r="K56" s="749" t="s">
        <v>780</v>
      </c>
      <c r="L56" s="752">
        <v>92.95</v>
      </c>
      <c r="M56" s="752">
        <v>34</v>
      </c>
      <c r="N56" s="753">
        <v>3160.3</v>
      </c>
    </row>
    <row r="57" spans="1:14" ht="14.4" customHeight="1" x14ac:dyDescent="0.3">
      <c r="A57" s="747" t="s">
        <v>629</v>
      </c>
      <c r="B57" s="748" t="s">
        <v>630</v>
      </c>
      <c r="C57" s="749" t="s">
        <v>648</v>
      </c>
      <c r="D57" s="750" t="s">
        <v>649</v>
      </c>
      <c r="E57" s="751">
        <v>50113001</v>
      </c>
      <c r="F57" s="750" t="s">
        <v>686</v>
      </c>
      <c r="G57" s="749" t="s">
        <v>687</v>
      </c>
      <c r="H57" s="749">
        <v>846618</v>
      </c>
      <c r="I57" s="749">
        <v>100014</v>
      </c>
      <c r="J57" s="749" t="s">
        <v>781</v>
      </c>
      <c r="K57" s="749" t="s">
        <v>782</v>
      </c>
      <c r="L57" s="752">
        <v>33.42</v>
      </c>
      <c r="M57" s="752">
        <v>2</v>
      </c>
      <c r="N57" s="753">
        <v>66.84</v>
      </c>
    </row>
    <row r="58" spans="1:14" ht="14.4" customHeight="1" x14ac:dyDescent="0.3">
      <c r="A58" s="747" t="s">
        <v>629</v>
      </c>
      <c r="B58" s="748" t="s">
        <v>630</v>
      </c>
      <c r="C58" s="749" t="s">
        <v>648</v>
      </c>
      <c r="D58" s="750" t="s">
        <v>649</v>
      </c>
      <c r="E58" s="751">
        <v>50113001</v>
      </c>
      <c r="F58" s="750" t="s">
        <v>686</v>
      </c>
      <c r="G58" s="749" t="s">
        <v>687</v>
      </c>
      <c r="H58" s="749">
        <v>207899</v>
      </c>
      <c r="I58" s="749">
        <v>207899</v>
      </c>
      <c r="J58" s="749" t="s">
        <v>783</v>
      </c>
      <c r="K58" s="749" t="s">
        <v>784</v>
      </c>
      <c r="L58" s="752">
        <v>66.92</v>
      </c>
      <c r="M58" s="752">
        <v>1</v>
      </c>
      <c r="N58" s="753">
        <v>66.92</v>
      </c>
    </row>
    <row r="59" spans="1:14" ht="14.4" customHeight="1" x14ac:dyDescent="0.3">
      <c r="A59" s="747" t="s">
        <v>629</v>
      </c>
      <c r="B59" s="748" t="s">
        <v>630</v>
      </c>
      <c r="C59" s="749" t="s">
        <v>648</v>
      </c>
      <c r="D59" s="750" t="s">
        <v>649</v>
      </c>
      <c r="E59" s="751">
        <v>50113001</v>
      </c>
      <c r="F59" s="750" t="s">
        <v>686</v>
      </c>
      <c r="G59" s="749" t="s">
        <v>687</v>
      </c>
      <c r="H59" s="749">
        <v>224964</v>
      </c>
      <c r="I59" s="749">
        <v>224964</v>
      </c>
      <c r="J59" s="749" t="s">
        <v>785</v>
      </c>
      <c r="K59" s="749" t="s">
        <v>786</v>
      </c>
      <c r="L59" s="752">
        <v>107.87000000000003</v>
      </c>
      <c r="M59" s="752">
        <v>2</v>
      </c>
      <c r="N59" s="753">
        <v>215.74000000000007</v>
      </c>
    </row>
    <row r="60" spans="1:14" ht="14.4" customHeight="1" x14ac:dyDescent="0.3">
      <c r="A60" s="747" t="s">
        <v>629</v>
      </c>
      <c r="B60" s="748" t="s">
        <v>630</v>
      </c>
      <c r="C60" s="749" t="s">
        <v>648</v>
      </c>
      <c r="D60" s="750" t="s">
        <v>649</v>
      </c>
      <c r="E60" s="751">
        <v>50113001</v>
      </c>
      <c r="F60" s="750" t="s">
        <v>686</v>
      </c>
      <c r="G60" s="749" t="s">
        <v>687</v>
      </c>
      <c r="H60" s="749">
        <v>394712</v>
      </c>
      <c r="I60" s="749">
        <v>0</v>
      </c>
      <c r="J60" s="749" t="s">
        <v>787</v>
      </c>
      <c r="K60" s="749" t="s">
        <v>788</v>
      </c>
      <c r="L60" s="752">
        <v>28.75</v>
      </c>
      <c r="M60" s="752">
        <v>108</v>
      </c>
      <c r="N60" s="753">
        <v>3105</v>
      </c>
    </row>
    <row r="61" spans="1:14" ht="14.4" customHeight="1" x14ac:dyDescent="0.3">
      <c r="A61" s="747" t="s">
        <v>629</v>
      </c>
      <c r="B61" s="748" t="s">
        <v>630</v>
      </c>
      <c r="C61" s="749" t="s">
        <v>648</v>
      </c>
      <c r="D61" s="750" t="s">
        <v>649</v>
      </c>
      <c r="E61" s="751">
        <v>50113001</v>
      </c>
      <c r="F61" s="750" t="s">
        <v>686</v>
      </c>
      <c r="G61" s="749" t="s">
        <v>687</v>
      </c>
      <c r="H61" s="749">
        <v>841270</v>
      </c>
      <c r="I61" s="749">
        <v>0</v>
      </c>
      <c r="J61" s="749" t="s">
        <v>789</v>
      </c>
      <c r="K61" s="749" t="s">
        <v>790</v>
      </c>
      <c r="L61" s="752">
        <v>94.633802999273513</v>
      </c>
      <c r="M61" s="752">
        <v>2</v>
      </c>
      <c r="N61" s="753">
        <v>189.26760599854703</v>
      </c>
    </row>
    <row r="62" spans="1:14" ht="14.4" customHeight="1" x14ac:dyDescent="0.3">
      <c r="A62" s="747" t="s">
        <v>629</v>
      </c>
      <c r="B62" s="748" t="s">
        <v>630</v>
      </c>
      <c r="C62" s="749" t="s">
        <v>648</v>
      </c>
      <c r="D62" s="750" t="s">
        <v>649</v>
      </c>
      <c r="E62" s="751">
        <v>50113001</v>
      </c>
      <c r="F62" s="750" t="s">
        <v>686</v>
      </c>
      <c r="G62" s="749" t="s">
        <v>687</v>
      </c>
      <c r="H62" s="749">
        <v>107121</v>
      </c>
      <c r="I62" s="749">
        <v>107121</v>
      </c>
      <c r="J62" s="749" t="s">
        <v>791</v>
      </c>
      <c r="K62" s="749" t="s">
        <v>792</v>
      </c>
      <c r="L62" s="752">
        <v>3181.73</v>
      </c>
      <c r="M62" s="752">
        <v>2</v>
      </c>
      <c r="N62" s="753">
        <v>6363.46</v>
      </c>
    </row>
    <row r="63" spans="1:14" ht="14.4" customHeight="1" x14ac:dyDescent="0.3">
      <c r="A63" s="747" t="s">
        <v>629</v>
      </c>
      <c r="B63" s="748" t="s">
        <v>630</v>
      </c>
      <c r="C63" s="749" t="s">
        <v>648</v>
      </c>
      <c r="D63" s="750" t="s">
        <v>649</v>
      </c>
      <c r="E63" s="751">
        <v>50113001</v>
      </c>
      <c r="F63" s="750" t="s">
        <v>686</v>
      </c>
      <c r="G63" s="749" t="s">
        <v>687</v>
      </c>
      <c r="H63" s="749">
        <v>117189</v>
      </c>
      <c r="I63" s="749">
        <v>17189</v>
      </c>
      <c r="J63" s="749" t="s">
        <v>793</v>
      </c>
      <c r="K63" s="749" t="s">
        <v>794</v>
      </c>
      <c r="L63" s="752">
        <v>55.86999999999999</v>
      </c>
      <c r="M63" s="752">
        <v>1</v>
      </c>
      <c r="N63" s="753">
        <v>55.86999999999999</v>
      </c>
    </row>
    <row r="64" spans="1:14" ht="14.4" customHeight="1" x14ac:dyDescent="0.3">
      <c r="A64" s="747" t="s">
        <v>629</v>
      </c>
      <c r="B64" s="748" t="s">
        <v>630</v>
      </c>
      <c r="C64" s="749" t="s">
        <v>648</v>
      </c>
      <c r="D64" s="750" t="s">
        <v>649</v>
      </c>
      <c r="E64" s="751">
        <v>50113001</v>
      </c>
      <c r="F64" s="750" t="s">
        <v>686</v>
      </c>
      <c r="G64" s="749" t="s">
        <v>687</v>
      </c>
      <c r="H64" s="749">
        <v>102486</v>
      </c>
      <c r="I64" s="749">
        <v>2486</v>
      </c>
      <c r="J64" s="749" t="s">
        <v>795</v>
      </c>
      <c r="K64" s="749" t="s">
        <v>796</v>
      </c>
      <c r="L64" s="752">
        <v>123.10000000000001</v>
      </c>
      <c r="M64" s="752">
        <v>9</v>
      </c>
      <c r="N64" s="753">
        <v>1107.9000000000001</v>
      </c>
    </row>
    <row r="65" spans="1:14" ht="14.4" customHeight="1" x14ac:dyDescent="0.3">
      <c r="A65" s="747" t="s">
        <v>629</v>
      </c>
      <c r="B65" s="748" t="s">
        <v>630</v>
      </c>
      <c r="C65" s="749" t="s">
        <v>648</v>
      </c>
      <c r="D65" s="750" t="s">
        <v>649</v>
      </c>
      <c r="E65" s="751">
        <v>50113001</v>
      </c>
      <c r="F65" s="750" t="s">
        <v>686</v>
      </c>
      <c r="G65" s="749" t="s">
        <v>687</v>
      </c>
      <c r="H65" s="749">
        <v>163346</v>
      </c>
      <c r="I65" s="749">
        <v>163346</v>
      </c>
      <c r="J65" s="749" t="s">
        <v>797</v>
      </c>
      <c r="K65" s="749" t="s">
        <v>798</v>
      </c>
      <c r="L65" s="752">
        <v>111.06999999999998</v>
      </c>
      <c r="M65" s="752">
        <v>1</v>
      </c>
      <c r="N65" s="753">
        <v>111.06999999999998</v>
      </c>
    </row>
    <row r="66" spans="1:14" ht="14.4" customHeight="1" x14ac:dyDescent="0.3">
      <c r="A66" s="747" t="s">
        <v>629</v>
      </c>
      <c r="B66" s="748" t="s">
        <v>630</v>
      </c>
      <c r="C66" s="749" t="s">
        <v>648</v>
      </c>
      <c r="D66" s="750" t="s">
        <v>649</v>
      </c>
      <c r="E66" s="751">
        <v>50113001</v>
      </c>
      <c r="F66" s="750" t="s">
        <v>686</v>
      </c>
      <c r="G66" s="749" t="s">
        <v>687</v>
      </c>
      <c r="H66" s="749">
        <v>163351</v>
      </c>
      <c r="I66" s="749">
        <v>163351</v>
      </c>
      <c r="J66" s="749" t="s">
        <v>797</v>
      </c>
      <c r="K66" s="749" t="s">
        <v>799</v>
      </c>
      <c r="L66" s="752">
        <v>75.719999999999985</v>
      </c>
      <c r="M66" s="752">
        <v>1</v>
      </c>
      <c r="N66" s="753">
        <v>75.719999999999985</v>
      </c>
    </row>
    <row r="67" spans="1:14" ht="14.4" customHeight="1" x14ac:dyDescent="0.3">
      <c r="A67" s="747" t="s">
        <v>629</v>
      </c>
      <c r="B67" s="748" t="s">
        <v>630</v>
      </c>
      <c r="C67" s="749" t="s">
        <v>648</v>
      </c>
      <c r="D67" s="750" t="s">
        <v>649</v>
      </c>
      <c r="E67" s="751">
        <v>50113001</v>
      </c>
      <c r="F67" s="750" t="s">
        <v>686</v>
      </c>
      <c r="G67" s="749" t="s">
        <v>687</v>
      </c>
      <c r="H67" s="749">
        <v>230426</v>
      </c>
      <c r="I67" s="749">
        <v>230426</v>
      </c>
      <c r="J67" s="749" t="s">
        <v>800</v>
      </c>
      <c r="K67" s="749" t="s">
        <v>801</v>
      </c>
      <c r="L67" s="752">
        <v>78.639999999999986</v>
      </c>
      <c r="M67" s="752">
        <v>1</v>
      </c>
      <c r="N67" s="753">
        <v>78.639999999999986</v>
      </c>
    </row>
    <row r="68" spans="1:14" ht="14.4" customHeight="1" x14ac:dyDescent="0.3">
      <c r="A68" s="747" t="s">
        <v>629</v>
      </c>
      <c r="B68" s="748" t="s">
        <v>630</v>
      </c>
      <c r="C68" s="749" t="s">
        <v>648</v>
      </c>
      <c r="D68" s="750" t="s">
        <v>649</v>
      </c>
      <c r="E68" s="751">
        <v>50113001</v>
      </c>
      <c r="F68" s="750" t="s">
        <v>686</v>
      </c>
      <c r="G68" s="749" t="s">
        <v>687</v>
      </c>
      <c r="H68" s="749">
        <v>125853</v>
      </c>
      <c r="I68" s="749">
        <v>25853</v>
      </c>
      <c r="J68" s="749" t="s">
        <v>802</v>
      </c>
      <c r="K68" s="749" t="s">
        <v>803</v>
      </c>
      <c r="L68" s="752">
        <v>663.47</v>
      </c>
      <c r="M68" s="752">
        <v>1</v>
      </c>
      <c r="N68" s="753">
        <v>663.47</v>
      </c>
    </row>
    <row r="69" spans="1:14" ht="14.4" customHeight="1" x14ac:dyDescent="0.3">
      <c r="A69" s="747" t="s">
        <v>629</v>
      </c>
      <c r="B69" s="748" t="s">
        <v>630</v>
      </c>
      <c r="C69" s="749" t="s">
        <v>648</v>
      </c>
      <c r="D69" s="750" t="s">
        <v>649</v>
      </c>
      <c r="E69" s="751">
        <v>50113001</v>
      </c>
      <c r="F69" s="750" t="s">
        <v>686</v>
      </c>
      <c r="G69" s="749" t="s">
        <v>687</v>
      </c>
      <c r="H69" s="749">
        <v>500326</v>
      </c>
      <c r="I69" s="749">
        <v>1000</v>
      </c>
      <c r="J69" s="749" t="s">
        <v>804</v>
      </c>
      <c r="K69" s="749" t="s">
        <v>631</v>
      </c>
      <c r="L69" s="752">
        <v>155.23702203055188</v>
      </c>
      <c r="M69" s="752">
        <v>1</v>
      </c>
      <c r="N69" s="753">
        <v>155.23702203055188</v>
      </c>
    </row>
    <row r="70" spans="1:14" ht="14.4" customHeight="1" x14ac:dyDescent="0.3">
      <c r="A70" s="747" t="s">
        <v>629</v>
      </c>
      <c r="B70" s="748" t="s">
        <v>630</v>
      </c>
      <c r="C70" s="749" t="s">
        <v>648</v>
      </c>
      <c r="D70" s="750" t="s">
        <v>649</v>
      </c>
      <c r="E70" s="751">
        <v>50113001</v>
      </c>
      <c r="F70" s="750" t="s">
        <v>686</v>
      </c>
      <c r="G70" s="749" t="s">
        <v>687</v>
      </c>
      <c r="H70" s="749">
        <v>900524</v>
      </c>
      <c r="I70" s="749">
        <v>0</v>
      </c>
      <c r="J70" s="749" t="s">
        <v>805</v>
      </c>
      <c r="K70" s="749" t="s">
        <v>631</v>
      </c>
      <c r="L70" s="752">
        <v>175.7990738721609</v>
      </c>
      <c r="M70" s="752">
        <v>19</v>
      </c>
      <c r="N70" s="753">
        <v>3340.1824035710574</v>
      </c>
    </row>
    <row r="71" spans="1:14" ht="14.4" customHeight="1" x14ac:dyDescent="0.3">
      <c r="A71" s="747" t="s">
        <v>629</v>
      </c>
      <c r="B71" s="748" t="s">
        <v>630</v>
      </c>
      <c r="C71" s="749" t="s">
        <v>648</v>
      </c>
      <c r="D71" s="750" t="s">
        <v>649</v>
      </c>
      <c r="E71" s="751">
        <v>50113001</v>
      </c>
      <c r="F71" s="750" t="s">
        <v>686</v>
      </c>
      <c r="G71" s="749" t="s">
        <v>687</v>
      </c>
      <c r="H71" s="749">
        <v>930608</v>
      </c>
      <c r="I71" s="749">
        <v>0</v>
      </c>
      <c r="J71" s="749" t="s">
        <v>806</v>
      </c>
      <c r="K71" s="749" t="s">
        <v>631</v>
      </c>
      <c r="L71" s="752">
        <v>218.751364</v>
      </c>
      <c r="M71" s="752">
        <v>1</v>
      </c>
      <c r="N71" s="753">
        <v>218.751364</v>
      </c>
    </row>
    <row r="72" spans="1:14" ht="14.4" customHeight="1" x14ac:dyDescent="0.3">
      <c r="A72" s="747" t="s">
        <v>629</v>
      </c>
      <c r="B72" s="748" t="s">
        <v>630</v>
      </c>
      <c r="C72" s="749" t="s">
        <v>648</v>
      </c>
      <c r="D72" s="750" t="s">
        <v>649</v>
      </c>
      <c r="E72" s="751">
        <v>50113001</v>
      </c>
      <c r="F72" s="750" t="s">
        <v>686</v>
      </c>
      <c r="G72" s="749" t="s">
        <v>687</v>
      </c>
      <c r="H72" s="749">
        <v>394072</v>
      </c>
      <c r="I72" s="749">
        <v>1000</v>
      </c>
      <c r="J72" s="749" t="s">
        <v>807</v>
      </c>
      <c r="K72" s="749" t="s">
        <v>631</v>
      </c>
      <c r="L72" s="752">
        <v>374.15537526382275</v>
      </c>
      <c r="M72" s="752">
        <v>17</v>
      </c>
      <c r="N72" s="753">
        <v>6360.6413794849868</v>
      </c>
    </row>
    <row r="73" spans="1:14" ht="14.4" customHeight="1" x14ac:dyDescent="0.3">
      <c r="A73" s="747" t="s">
        <v>629</v>
      </c>
      <c r="B73" s="748" t="s">
        <v>630</v>
      </c>
      <c r="C73" s="749" t="s">
        <v>648</v>
      </c>
      <c r="D73" s="750" t="s">
        <v>649</v>
      </c>
      <c r="E73" s="751">
        <v>50113001</v>
      </c>
      <c r="F73" s="750" t="s">
        <v>686</v>
      </c>
      <c r="G73" s="749" t="s">
        <v>687</v>
      </c>
      <c r="H73" s="749">
        <v>397576</v>
      </c>
      <c r="I73" s="749">
        <v>0</v>
      </c>
      <c r="J73" s="749" t="s">
        <v>808</v>
      </c>
      <c r="K73" s="749" t="s">
        <v>631</v>
      </c>
      <c r="L73" s="752">
        <v>253.90372223700334</v>
      </c>
      <c r="M73" s="752">
        <v>3</v>
      </c>
      <c r="N73" s="753">
        <v>761.71116671101004</v>
      </c>
    </row>
    <row r="74" spans="1:14" ht="14.4" customHeight="1" x14ac:dyDescent="0.3">
      <c r="A74" s="747" t="s">
        <v>629</v>
      </c>
      <c r="B74" s="748" t="s">
        <v>630</v>
      </c>
      <c r="C74" s="749" t="s">
        <v>648</v>
      </c>
      <c r="D74" s="750" t="s">
        <v>649</v>
      </c>
      <c r="E74" s="751">
        <v>50113001</v>
      </c>
      <c r="F74" s="750" t="s">
        <v>686</v>
      </c>
      <c r="G74" s="749" t="s">
        <v>687</v>
      </c>
      <c r="H74" s="749">
        <v>921494</v>
      </c>
      <c r="I74" s="749">
        <v>0</v>
      </c>
      <c r="J74" s="749" t="s">
        <v>809</v>
      </c>
      <c r="K74" s="749" t="s">
        <v>631</v>
      </c>
      <c r="L74" s="752">
        <v>208.86728062510542</v>
      </c>
      <c r="M74" s="752">
        <v>2</v>
      </c>
      <c r="N74" s="753">
        <v>417.73456125021085</v>
      </c>
    </row>
    <row r="75" spans="1:14" ht="14.4" customHeight="1" x14ac:dyDescent="0.3">
      <c r="A75" s="747" t="s">
        <v>629</v>
      </c>
      <c r="B75" s="748" t="s">
        <v>630</v>
      </c>
      <c r="C75" s="749" t="s">
        <v>648</v>
      </c>
      <c r="D75" s="750" t="s">
        <v>649</v>
      </c>
      <c r="E75" s="751">
        <v>50113001</v>
      </c>
      <c r="F75" s="750" t="s">
        <v>686</v>
      </c>
      <c r="G75" s="749" t="s">
        <v>687</v>
      </c>
      <c r="H75" s="749">
        <v>921350</v>
      </c>
      <c r="I75" s="749">
        <v>0</v>
      </c>
      <c r="J75" s="749" t="s">
        <v>810</v>
      </c>
      <c r="K75" s="749" t="s">
        <v>631</v>
      </c>
      <c r="L75" s="752">
        <v>103.29831982081845</v>
      </c>
      <c r="M75" s="752">
        <v>1</v>
      </c>
      <c r="N75" s="753">
        <v>103.29831982081845</v>
      </c>
    </row>
    <row r="76" spans="1:14" ht="14.4" customHeight="1" x14ac:dyDescent="0.3">
      <c r="A76" s="747" t="s">
        <v>629</v>
      </c>
      <c r="B76" s="748" t="s">
        <v>630</v>
      </c>
      <c r="C76" s="749" t="s">
        <v>648</v>
      </c>
      <c r="D76" s="750" t="s">
        <v>649</v>
      </c>
      <c r="E76" s="751">
        <v>50113001</v>
      </c>
      <c r="F76" s="750" t="s">
        <v>686</v>
      </c>
      <c r="G76" s="749" t="s">
        <v>687</v>
      </c>
      <c r="H76" s="749">
        <v>921351</v>
      </c>
      <c r="I76" s="749">
        <v>0</v>
      </c>
      <c r="J76" s="749" t="s">
        <v>811</v>
      </c>
      <c r="K76" s="749" t="s">
        <v>631</v>
      </c>
      <c r="L76" s="752">
        <v>210.26660373250942</v>
      </c>
      <c r="M76" s="752">
        <v>1</v>
      </c>
      <c r="N76" s="753">
        <v>210.26660373250942</v>
      </c>
    </row>
    <row r="77" spans="1:14" ht="14.4" customHeight="1" x14ac:dyDescent="0.3">
      <c r="A77" s="747" t="s">
        <v>629</v>
      </c>
      <c r="B77" s="748" t="s">
        <v>630</v>
      </c>
      <c r="C77" s="749" t="s">
        <v>648</v>
      </c>
      <c r="D77" s="750" t="s">
        <v>649</v>
      </c>
      <c r="E77" s="751">
        <v>50113001</v>
      </c>
      <c r="F77" s="750" t="s">
        <v>686</v>
      </c>
      <c r="G77" s="749" t="s">
        <v>687</v>
      </c>
      <c r="H77" s="749">
        <v>500993</v>
      </c>
      <c r="I77" s="749">
        <v>0</v>
      </c>
      <c r="J77" s="749" t="s">
        <v>812</v>
      </c>
      <c r="K77" s="749" t="s">
        <v>631</v>
      </c>
      <c r="L77" s="752">
        <v>179.84551766933785</v>
      </c>
      <c r="M77" s="752">
        <v>1</v>
      </c>
      <c r="N77" s="753">
        <v>179.84551766933785</v>
      </c>
    </row>
    <row r="78" spans="1:14" ht="14.4" customHeight="1" x14ac:dyDescent="0.3">
      <c r="A78" s="747" t="s">
        <v>629</v>
      </c>
      <c r="B78" s="748" t="s">
        <v>630</v>
      </c>
      <c r="C78" s="749" t="s">
        <v>648</v>
      </c>
      <c r="D78" s="750" t="s">
        <v>649</v>
      </c>
      <c r="E78" s="751">
        <v>50113001</v>
      </c>
      <c r="F78" s="750" t="s">
        <v>686</v>
      </c>
      <c r="G78" s="749" t="s">
        <v>687</v>
      </c>
      <c r="H78" s="749">
        <v>921319</v>
      </c>
      <c r="I78" s="749">
        <v>0</v>
      </c>
      <c r="J78" s="749" t="s">
        <v>813</v>
      </c>
      <c r="K78" s="749" t="s">
        <v>631</v>
      </c>
      <c r="L78" s="752">
        <v>205.15941877710674</v>
      </c>
      <c r="M78" s="752">
        <v>1</v>
      </c>
      <c r="N78" s="753">
        <v>205.15941877710674</v>
      </c>
    </row>
    <row r="79" spans="1:14" ht="14.4" customHeight="1" x14ac:dyDescent="0.3">
      <c r="A79" s="747" t="s">
        <v>629</v>
      </c>
      <c r="B79" s="748" t="s">
        <v>630</v>
      </c>
      <c r="C79" s="749" t="s">
        <v>648</v>
      </c>
      <c r="D79" s="750" t="s">
        <v>649</v>
      </c>
      <c r="E79" s="751">
        <v>50113001</v>
      </c>
      <c r="F79" s="750" t="s">
        <v>686</v>
      </c>
      <c r="G79" s="749" t="s">
        <v>687</v>
      </c>
      <c r="H79" s="749">
        <v>921533</v>
      </c>
      <c r="I79" s="749">
        <v>0</v>
      </c>
      <c r="J79" s="749" t="s">
        <v>814</v>
      </c>
      <c r="K79" s="749" t="s">
        <v>631</v>
      </c>
      <c r="L79" s="752">
        <v>298.27521550285911</v>
      </c>
      <c r="M79" s="752">
        <v>1</v>
      </c>
      <c r="N79" s="753">
        <v>298.27521550285911</v>
      </c>
    </row>
    <row r="80" spans="1:14" ht="14.4" customHeight="1" x14ac:dyDescent="0.3">
      <c r="A80" s="747" t="s">
        <v>629</v>
      </c>
      <c r="B80" s="748" t="s">
        <v>630</v>
      </c>
      <c r="C80" s="749" t="s">
        <v>648</v>
      </c>
      <c r="D80" s="750" t="s">
        <v>649</v>
      </c>
      <c r="E80" s="751">
        <v>50113001</v>
      </c>
      <c r="F80" s="750" t="s">
        <v>686</v>
      </c>
      <c r="G80" s="749" t="s">
        <v>687</v>
      </c>
      <c r="H80" s="749">
        <v>921134</v>
      </c>
      <c r="I80" s="749">
        <v>0</v>
      </c>
      <c r="J80" s="749" t="s">
        <v>815</v>
      </c>
      <c r="K80" s="749" t="s">
        <v>631</v>
      </c>
      <c r="L80" s="752">
        <v>277.18780951850141</v>
      </c>
      <c r="M80" s="752">
        <v>1</v>
      </c>
      <c r="N80" s="753">
        <v>277.18780951850141</v>
      </c>
    </row>
    <row r="81" spans="1:14" ht="14.4" customHeight="1" x14ac:dyDescent="0.3">
      <c r="A81" s="747" t="s">
        <v>629</v>
      </c>
      <c r="B81" s="748" t="s">
        <v>630</v>
      </c>
      <c r="C81" s="749" t="s">
        <v>648</v>
      </c>
      <c r="D81" s="750" t="s">
        <v>649</v>
      </c>
      <c r="E81" s="751">
        <v>50113001</v>
      </c>
      <c r="F81" s="750" t="s">
        <v>686</v>
      </c>
      <c r="G81" s="749" t="s">
        <v>687</v>
      </c>
      <c r="H81" s="749">
        <v>921135</v>
      </c>
      <c r="I81" s="749">
        <v>0</v>
      </c>
      <c r="J81" s="749" t="s">
        <v>816</v>
      </c>
      <c r="K81" s="749" t="s">
        <v>817</v>
      </c>
      <c r="L81" s="752">
        <v>295.66556090215647</v>
      </c>
      <c r="M81" s="752">
        <v>1</v>
      </c>
      <c r="N81" s="753">
        <v>295.66556090215647</v>
      </c>
    </row>
    <row r="82" spans="1:14" ht="14.4" customHeight="1" x14ac:dyDescent="0.3">
      <c r="A82" s="747" t="s">
        <v>629</v>
      </c>
      <c r="B82" s="748" t="s">
        <v>630</v>
      </c>
      <c r="C82" s="749" t="s">
        <v>648</v>
      </c>
      <c r="D82" s="750" t="s">
        <v>649</v>
      </c>
      <c r="E82" s="751">
        <v>50113001</v>
      </c>
      <c r="F82" s="750" t="s">
        <v>686</v>
      </c>
      <c r="G82" s="749" t="s">
        <v>687</v>
      </c>
      <c r="H82" s="749">
        <v>921064</v>
      </c>
      <c r="I82" s="749">
        <v>0</v>
      </c>
      <c r="J82" s="749" t="s">
        <v>818</v>
      </c>
      <c r="K82" s="749" t="s">
        <v>631</v>
      </c>
      <c r="L82" s="752">
        <v>82.869274040294314</v>
      </c>
      <c r="M82" s="752">
        <v>1</v>
      </c>
      <c r="N82" s="753">
        <v>82.869274040294314</v>
      </c>
    </row>
    <row r="83" spans="1:14" ht="14.4" customHeight="1" x14ac:dyDescent="0.3">
      <c r="A83" s="747" t="s">
        <v>629</v>
      </c>
      <c r="B83" s="748" t="s">
        <v>630</v>
      </c>
      <c r="C83" s="749" t="s">
        <v>648</v>
      </c>
      <c r="D83" s="750" t="s">
        <v>649</v>
      </c>
      <c r="E83" s="751">
        <v>50113001</v>
      </c>
      <c r="F83" s="750" t="s">
        <v>686</v>
      </c>
      <c r="G83" s="749" t="s">
        <v>687</v>
      </c>
      <c r="H83" s="749">
        <v>840220</v>
      </c>
      <c r="I83" s="749">
        <v>0</v>
      </c>
      <c r="J83" s="749" t="s">
        <v>819</v>
      </c>
      <c r="K83" s="749" t="s">
        <v>631</v>
      </c>
      <c r="L83" s="752">
        <v>214.07999999999998</v>
      </c>
      <c r="M83" s="752">
        <v>4</v>
      </c>
      <c r="N83" s="753">
        <v>856.31999999999994</v>
      </c>
    </row>
    <row r="84" spans="1:14" ht="14.4" customHeight="1" x14ac:dyDescent="0.3">
      <c r="A84" s="747" t="s">
        <v>629</v>
      </c>
      <c r="B84" s="748" t="s">
        <v>630</v>
      </c>
      <c r="C84" s="749" t="s">
        <v>648</v>
      </c>
      <c r="D84" s="750" t="s">
        <v>649</v>
      </c>
      <c r="E84" s="751">
        <v>50113001</v>
      </c>
      <c r="F84" s="750" t="s">
        <v>686</v>
      </c>
      <c r="G84" s="749" t="s">
        <v>690</v>
      </c>
      <c r="H84" s="749">
        <v>848760</v>
      </c>
      <c r="I84" s="749">
        <v>151061</v>
      </c>
      <c r="J84" s="749" t="s">
        <v>820</v>
      </c>
      <c r="K84" s="749" t="s">
        <v>821</v>
      </c>
      <c r="L84" s="752">
        <v>18.832857142857144</v>
      </c>
      <c r="M84" s="752">
        <v>7</v>
      </c>
      <c r="N84" s="753">
        <v>131.83000000000001</v>
      </c>
    </row>
    <row r="85" spans="1:14" ht="14.4" customHeight="1" x14ac:dyDescent="0.3">
      <c r="A85" s="747" t="s">
        <v>629</v>
      </c>
      <c r="B85" s="748" t="s">
        <v>630</v>
      </c>
      <c r="C85" s="749" t="s">
        <v>648</v>
      </c>
      <c r="D85" s="750" t="s">
        <v>649</v>
      </c>
      <c r="E85" s="751">
        <v>50113001</v>
      </c>
      <c r="F85" s="750" t="s">
        <v>686</v>
      </c>
      <c r="G85" s="749" t="s">
        <v>687</v>
      </c>
      <c r="H85" s="749">
        <v>100498</v>
      </c>
      <c r="I85" s="749">
        <v>498</v>
      </c>
      <c r="J85" s="749" t="s">
        <v>822</v>
      </c>
      <c r="K85" s="749" t="s">
        <v>823</v>
      </c>
      <c r="L85" s="752">
        <v>108.75</v>
      </c>
      <c r="M85" s="752">
        <v>10</v>
      </c>
      <c r="N85" s="753">
        <v>1087.5</v>
      </c>
    </row>
    <row r="86" spans="1:14" ht="14.4" customHeight="1" x14ac:dyDescent="0.3">
      <c r="A86" s="747" t="s">
        <v>629</v>
      </c>
      <c r="B86" s="748" t="s">
        <v>630</v>
      </c>
      <c r="C86" s="749" t="s">
        <v>648</v>
      </c>
      <c r="D86" s="750" t="s">
        <v>649</v>
      </c>
      <c r="E86" s="751">
        <v>50113001</v>
      </c>
      <c r="F86" s="750" t="s">
        <v>686</v>
      </c>
      <c r="G86" s="749" t="s">
        <v>687</v>
      </c>
      <c r="H86" s="749">
        <v>223146</v>
      </c>
      <c r="I86" s="749">
        <v>223146</v>
      </c>
      <c r="J86" s="749" t="s">
        <v>824</v>
      </c>
      <c r="K86" s="749" t="s">
        <v>825</v>
      </c>
      <c r="L86" s="752">
        <v>85.910000000000011</v>
      </c>
      <c r="M86" s="752">
        <v>3</v>
      </c>
      <c r="N86" s="753">
        <v>257.73</v>
      </c>
    </row>
    <row r="87" spans="1:14" ht="14.4" customHeight="1" x14ac:dyDescent="0.3">
      <c r="A87" s="747" t="s">
        <v>629</v>
      </c>
      <c r="B87" s="748" t="s">
        <v>630</v>
      </c>
      <c r="C87" s="749" t="s">
        <v>648</v>
      </c>
      <c r="D87" s="750" t="s">
        <v>649</v>
      </c>
      <c r="E87" s="751">
        <v>50113001</v>
      </c>
      <c r="F87" s="750" t="s">
        <v>686</v>
      </c>
      <c r="G87" s="749" t="s">
        <v>687</v>
      </c>
      <c r="H87" s="749">
        <v>119686</v>
      </c>
      <c r="I87" s="749">
        <v>119686</v>
      </c>
      <c r="J87" s="749" t="s">
        <v>826</v>
      </c>
      <c r="K87" s="749" t="s">
        <v>827</v>
      </c>
      <c r="L87" s="752">
        <v>57.435454545454554</v>
      </c>
      <c r="M87" s="752">
        <v>22</v>
      </c>
      <c r="N87" s="753">
        <v>1263.5800000000002</v>
      </c>
    </row>
    <row r="88" spans="1:14" ht="14.4" customHeight="1" x14ac:dyDescent="0.3">
      <c r="A88" s="747" t="s">
        <v>629</v>
      </c>
      <c r="B88" s="748" t="s">
        <v>630</v>
      </c>
      <c r="C88" s="749" t="s">
        <v>648</v>
      </c>
      <c r="D88" s="750" t="s">
        <v>649</v>
      </c>
      <c r="E88" s="751">
        <v>50113001</v>
      </c>
      <c r="F88" s="750" t="s">
        <v>686</v>
      </c>
      <c r="G88" s="749" t="s">
        <v>687</v>
      </c>
      <c r="H88" s="749">
        <v>119685</v>
      </c>
      <c r="I88" s="749">
        <v>119685</v>
      </c>
      <c r="J88" s="749" t="s">
        <v>828</v>
      </c>
      <c r="K88" s="749" t="s">
        <v>829</v>
      </c>
      <c r="L88" s="752">
        <v>57.697142857142872</v>
      </c>
      <c r="M88" s="752">
        <v>28</v>
      </c>
      <c r="N88" s="753">
        <v>1615.5200000000004</v>
      </c>
    </row>
    <row r="89" spans="1:14" ht="14.4" customHeight="1" x14ac:dyDescent="0.3">
      <c r="A89" s="747" t="s">
        <v>629</v>
      </c>
      <c r="B89" s="748" t="s">
        <v>630</v>
      </c>
      <c r="C89" s="749" t="s">
        <v>648</v>
      </c>
      <c r="D89" s="750" t="s">
        <v>649</v>
      </c>
      <c r="E89" s="751">
        <v>50113001</v>
      </c>
      <c r="F89" s="750" t="s">
        <v>686</v>
      </c>
      <c r="G89" s="749" t="s">
        <v>687</v>
      </c>
      <c r="H89" s="749">
        <v>849252</v>
      </c>
      <c r="I89" s="749">
        <v>141762</v>
      </c>
      <c r="J89" s="749" t="s">
        <v>830</v>
      </c>
      <c r="K89" s="749" t="s">
        <v>831</v>
      </c>
      <c r="L89" s="752">
        <v>82.924444444444433</v>
      </c>
      <c r="M89" s="752">
        <v>9</v>
      </c>
      <c r="N89" s="753">
        <v>746.31999999999994</v>
      </c>
    </row>
    <row r="90" spans="1:14" ht="14.4" customHeight="1" x14ac:dyDescent="0.3">
      <c r="A90" s="747" t="s">
        <v>629</v>
      </c>
      <c r="B90" s="748" t="s">
        <v>630</v>
      </c>
      <c r="C90" s="749" t="s">
        <v>648</v>
      </c>
      <c r="D90" s="750" t="s">
        <v>649</v>
      </c>
      <c r="E90" s="751">
        <v>50113001</v>
      </c>
      <c r="F90" s="750" t="s">
        <v>686</v>
      </c>
      <c r="G90" s="749" t="s">
        <v>690</v>
      </c>
      <c r="H90" s="749">
        <v>107981</v>
      </c>
      <c r="I90" s="749">
        <v>7981</v>
      </c>
      <c r="J90" s="749" t="s">
        <v>832</v>
      </c>
      <c r="K90" s="749" t="s">
        <v>833</v>
      </c>
      <c r="L90" s="752">
        <v>50.640000000000008</v>
      </c>
      <c r="M90" s="752">
        <v>6</v>
      </c>
      <c r="N90" s="753">
        <v>303.84000000000003</v>
      </c>
    </row>
    <row r="91" spans="1:14" ht="14.4" customHeight="1" x14ac:dyDescent="0.3">
      <c r="A91" s="747" t="s">
        <v>629</v>
      </c>
      <c r="B91" s="748" t="s">
        <v>630</v>
      </c>
      <c r="C91" s="749" t="s">
        <v>648</v>
      </c>
      <c r="D91" s="750" t="s">
        <v>649</v>
      </c>
      <c r="E91" s="751">
        <v>50113001</v>
      </c>
      <c r="F91" s="750" t="s">
        <v>686</v>
      </c>
      <c r="G91" s="749" t="s">
        <v>687</v>
      </c>
      <c r="H91" s="749">
        <v>151561</v>
      </c>
      <c r="I91" s="749">
        <v>51561</v>
      </c>
      <c r="J91" s="749" t="s">
        <v>834</v>
      </c>
      <c r="K91" s="749" t="s">
        <v>835</v>
      </c>
      <c r="L91" s="752">
        <v>63.610000000000007</v>
      </c>
      <c r="M91" s="752">
        <v>8</v>
      </c>
      <c r="N91" s="753">
        <v>508.88000000000005</v>
      </c>
    </row>
    <row r="92" spans="1:14" ht="14.4" customHeight="1" x14ac:dyDescent="0.3">
      <c r="A92" s="747" t="s">
        <v>629</v>
      </c>
      <c r="B92" s="748" t="s">
        <v>630</v>
      </c>
      <c r="C92" s="749" t="s">
        <v>648</v>
      </c>
      <c r="D92" s="750" t="s">
        <v>649</v>
      </c>
      <c r="E92" s="751">
        <v>50113001</v>
      </c>
      <c r="F92" s="750" t="s">
        <v>686</v>
      </c>
      <c r="G92" s="749" t="s">
        <v>687</v>
      </c>
      <c r="H92" s="749">
        <v>152307</v>
      </c>
      <c r="I92" s="749">
        <v>52307</v>
      </c>
      <c r="J92" s="749" t="s">
        <v>836</v>
      </c>
      <c r="K92" s="749" t="s">
        <v>837</v>
      </c>
      <c r="L92" s="752">
        <v>75.14100000000002</v>
      </c>
      <c r="M92" s="752">
        <v>10</v>
      </c>
      <c r="N92" s="753">
        <v>751.4100000000002</v>
      </c>
    </row>
    <row r="93" spans="1:14" ht="14.4" customHeight="1" x14ac:dyDescent="0.3">
      <c r="A93" s="747" t="s">
        <v>629</v>
      </c>
      <c r="B93" s="748" t="s">
        <v>630</v>
      </c>
      <c r="C93" s="749" t="s">
        <v>648</v>
      </c>
      <c r="D93" s="750" t="s">
        <v>649</v>
      </c>
      <c r="E93" s="751">
        <v>50113001</v>
      </c>
      <c r="F93" s="750" t="s">
        <v>686</v>
      </c>
      <c r="G93" s="749" t="s">
        <v>687</v>
      </c>
      <c r="H93" s="749">
        <v>150448</v>
      </c>
      <c r="I93" s="749">
        <v>50448</v>
      </c>
      <c r="J93" s="749" t="s">
        <v>838</v>
      </c>
      <c r="K93" s="749" t="s">
        <v>839</v>
      </c>
      <c r="L93" s="752">
        <v>49.480000000000004</v>
      </c>
      <c r="M93" s="752">
        <v>10</v>
      </c>
      <c r="N93" s="753">
        <v>494.8</v>
      </c>
    </row>
    <row r="94" spans="1:14" ht="14.4" customHeight="1" x14ac:dyDescent="0.3">
      <c r="A94" s="747" t="s">
        <v>629</v>
      </c>
      <c r="B94" s="748" t="s">
        <v>630</v>
      </c>
      <c r="C94" s="749" t="s">
        <v>648</v>
      </c>
      <c r="D94" s="750" t="s">
        <v>649</v>
      </c>
      <c r="E94" s="751">
        <v>50113001</v>
      </c>
      <c r="F94" s="750" t="s">
        <v>686</v>
      </c>
      <c r="G94" s="749" t="s">
        <v>687</v>
      </c>
      <c r="H94" s="749">
        <v>993870</v>
      </c>
      <c r="I94" s="749">
        <v>0</v>
      </c>
      <c r="J94" s="749" t="s">
        <v>840</v>
      </c>
      <c r="K94" s="749" t="s">
        <v>631</v>
      </c>
      <c r="L94" s="752">
        <v>720.83</v>
      </c>
      <c r="M94" s="752">
        <v>1</v>
      </c>
      <c r="N94" s="753">
        <v>720.83</v>
      </c>
    </row>
    <row r="95" spans="1:14" ht="14.4" customHeight="1" x14ac:dyDescent="0.3">
      <c r="A95" s="747" t="s">
        <v>629</v>
      </c>
      <c r="B95" s="748" t="s">
        <v>630</v>
      </c>
      <c r="C95" s="749" t="s">
        <v>648</v>
      </c>
      <c r="D95" s="750" t="s">
        <v>649</v>
      </c>
      <c r="E95" s="751">
        <v>50113001</v>
      </c>
      <c r="F95" s="750" t="s">
        <v>686</v>
      </c>
      <c r="G95" s="749" t="s">
        <v>687</v>
      </c>
      <c r="H95" s="749">
        <v>100876</v>
      </c>
      <c r="I95" s="749">
        <v>876</v>
      </c>
      <c r="J95" s="749" t="s">
        <v>841</v>
      </c>
      <c r="K95" s="749" t="s">
        <v>842</v>
      </c>
      <c r="L95" s="752">
        <v>73.700000000000017</v>
      </c>
      <c r="M95" s="752">
        <v>2</v>
      </c>
      <c r="N95" s="753">
        <v>147.40000000000003</v>
      </c>
    </row>
    <row r="96" spans="1:14" ht="14.4" customHeight="1" x14ac:dyDescent="0.3">
      <c r="A96" s="747" t="s">
        <v>629</v>
      </c>
      <c r="B96" s="748" t="s">
        <v>630</v>
      </c>
      <c r="C96" s="749" t="s">
        <v>648</v>
      </c>
      <c r="D96" s="750" t="s">
        <v>649</v>
      </c>
      <c r="E96" s="751">
        <v>50113001</v>
      </c>
      <c r="F96" s="750" t="s">
        <v>686</v>
      </c>
      <c r="G96" s="749" t="s">
        <v>687</v>
      </c>
      <c r="H96" s="749">
        <v>200863</v>
      </c>
      <c r="I96" s="749">
        <v>200863</v>
      </c>
      <c r="J96" s="749" t="s">
        <v>841</v>
      </c>
      <c r="K96" s="749" t="s">
        <v>843</v>
      </c>
      <c r="L96" s="752">
        <v>85.270666666666685</v>
      </c>
      <c r="M96" s="752">
        <v>15</v>
      </c>
      <c r="N96" s="753">
        <v>1279.0600000000002</v>
      </c>
    </row>
    <row r="97" spans="1:14" ht="14.4" customHeight="1" x14ac:dyDescent="0.3">
      <c r="A97" s="747" t="s">
        <v>629</v>
      </c>
      <c r="B97" s="748" t="s">
        <v>630</v>
      </c>
      <c r="C97" s="749" t="s">
        <v>648</v>
      </c>
      <c r="D97" s="750" t="s">
        <v>649</v>
      </c>
      <c r="E97" s="751">
        <v>50113001</v>
      </c>
      <c r="F97" s="750" t="s">
        <v>686</v>
      </c>
      <c r="G97" s="749" t="s">
        <v>687</v>
      </c>
      <c r="H97" s="749">
        <v>184700</v>
      </c>
      <c r="I97" s="749">
        <v>84700</v>
      </c>
      <c r="J97" s="749" t="s">
        <v>844</v>
      </c>
      <c r="K97" s="749" t="s">
        <v>845</v>
      </c>
      <c r="L97" s="752">
        <v>111.84222222222223</v>
      </c>
      <c r="M97" s="752">
        <v>9</v>
      </c>
      <c r="N97" s="753">
        <v>1006.5800000000002</v>
      </c>
    </row>
    <row r="98" spans="1:14" ht="14.4" customHeight="1" x14ac:dyDescent="0.3">
      <c r="A98" s="747" t="s">
        <v>629</v>
      </c>
      <c r="B98" s="748" t="s">
        <v>630</v>
      </c>
      <c r="C98" s="749" t="s">
        <v>648</v>
      </c>
      <c r="D98" s="750" t="s">
        <v>649</v>
      </c>
      <c r="E98" s="751">
        <v>50113001</v>
      </c>
      <c r="F98" s="750" t="s">
        <v>686</v>
      </c>
      <c r="G98" s="749" t="s">
        <v>687</v>
      </c>
      <c r="H98" s="749">
        <v>208840</v>
      </c>
      <c r="I98" s="749">
        <v>208840</v>
      </c>
      <c r="J98" s="749" t="s">
        <v>846</v>
      </c>
      <c r="K98" s="749" t="s">
        <v>847</v>
      </c>
      <c r="L98" s="752">
        <v>46.230000000000004</v>
      </c>
      <c r="M98" s="752">
        <v>2</v>
      </c>
      <c r="N98" s="753">
        <v>92.460000000000008</v>
      </c>
    </row>
    <row r="99" spans="1:14" ht="14.4" customHeight="1" x14ac:dyDescent="0.3">
      <c r="A99" s="747" t="s">
        <v>629</v>
      </c>
      <c r="B99" s="748" t="s">
        <v>630</v>
      </c>
      <c r="C99" s="749" t="s">
        <v>648</v>
      </c>
      <c r="D99" s="750" t="s">
        <v>649</v>
      </c>
      <c r="E99" s="751">
        <v>50113001</v>
      </c>
      <c r="F99" s="750" t="s">
        <v>686</v>
      </c>
      <c r="G99" s="749" t="s">
        <v>687</v>
      </c>
      <c r="H99" s="749">
        <v>208143</v>
      </c>
      <c r="I99" s="749">
        <v>208143</v>
      </c>
      <c r="J99" s="749" t="s">
        <v>848</v>
      </c>
      <c r="K99" s="749" t="s">
        <v>849</v>
      </c>
      <c r="L99" s="752">
        <v>93.139999999999986</v>
      </c>
      <c r="M99" s="752">
        <v>4</v>
      </c>
      <c r="N99" s="753">
        <v>372.55999999999995</v>
      </c>
    </row>
    <row r="100" spans="1:14" ht="14.4" customHeight="1" x14ac:dyDescent="0.3">
      <c r="A100" s="747" t="s">
        <v>629</v>
      </c>
      <c r="B100" s="748" t="s">
        <v>630</v>
      </c>
      <c r="C100" s="749" t="s">
        <v>648</v>
      </c>
      <c r="D100" s="750" t="s">
        <v>649</v>
      </c>
      <c r="E100" s="751">
        <v>50113001</v>
      </c>
      <c r="F100" s="750" t="s">
        <v>686</v>
      </c>
      <c r="G100" s="749" t="s">
        <v>690</v>
      </c>
      <c r="H100" s="749">
        <v>157871</v>
      </c>
      <c r="I100" s="749">
        <v>157871</v>
      </c>
      <c r="J100" s="749" t="s">
        <v>850</v>
      </c>
      <c r="K100" s="749" t="s">
        <v>851</v>
      </c>
      <c r="L100" s="752">
        <v>165.62856619031382</v>
      </c>
      <c r="M100" s="752">
        <v>14</v>
      </c>
      <c r="N100" s="753">
        <v>2318.7999266643933</v>
      </c>
    </row>
    <row r="101" spans="1:14" ht="14.4" customHeight="1" x14ac:dyDescent="0.3">
      <c r="A101" s="747" t="s">
        <v>629</v>
      </c>
      <c r="B101" s="748" t="s">
        <v>630</v>
      </c>
      <c r="C101" s="749" t="s">
        <v>648</v>
      </c>
      <c r="D101" s="750" t="s">
        <v>649</v>
      </c>
      <c r="E101" s="751">
        <v>50113001</v>
      </c>
      <c r="F101" s="750" t="s">
        <v>686</v>
      </c>
      <c r="G101" s="749" t="s">
        <v>687</v>
      </c>
      <c r="H101" s="749">
        <v>226693</v>
      </c>
      <c r="I101" s="749">
        <v>226693</v>
      </c>
      <c r="J101" s="749" t="s">
        <v>852</v>
      </c>
      <c r="K101" s="749" t="s">
        <v>853</v>
      </c>
      <c r="L101" s="752">
        <v>18.651428571428575</v>
      </c>
      <c r="M101" s="752">
        <v>7</v>
      </c>
      <c r="N101" s="753">
        <v>130.56000000000003</v>
      </c>
    </row>
    <row r="102" spans="1:14" ht="14.4" customHeight="1" x14ac:dyDescent="0.3">
      <c r="A102" s="747" t="s">
        <v>629</v>
      </c>
      <c r="B102" s="748" t="s">
        <v>630</v>
      </c>
      <c r="C102" s="749" t="s">
        <v>648</v>
      </c>
      <c r="D102" s="750" t="s">
        <v>649</v>
      </c>
      <c r="E102" s="751">
        <v>50113001</v>
      </c>
      <c r="F102" s="750" t="s">
        <v>686</v>
      </c>
      <c r="G102" s="749" t="s">
        <v>687</v>
      </c>
      <c r="H102" s="749">
        <v>207820</v>
      </c>
      <c r="I102" s="749">
        <v>207820</v>
      </c>
      <c r="J102" s="749" t="s">
        <v>854</v>
      </c>
      <c r="K102" s="749" t="s">
        <v>855</v>
      </c>
      <c r="L102" s="752">
        <v>29.710000000000008</v>
      </c>
      <c r="M102" s="752">
        <v>1</v>
      </c>
      <c r="N102" s="753">
        <v>29.710000000000008</v>
      </c>
    </row>
    <row r="103" spans="1:14" ht="14.4" customHeight="1" x14ac:dyDescent="0.3">
      <c r="A103" s="747" t="s">
        <v>629</v>
      </c>
      <c r="B103" s="748" t="s">
        <v>630</v>
      </c>
      <c r="C103" s="749" t="s">
        <v>648</v>
      </c>
      <c r="D103" s="750" t="s">
        <v>649</v>
      </c>
      <c r="E103" s="751">
        <v>50113001</v>
      </c>
      <c r="F103" s="750" t="s">
        <v>686</v>
      </c>
      <c r="G103" s="749" t="s">
        <v>687</v>
      </c>
      <c r="H103" s="749">
        <v>207819</v>
      </c>
      <c r="I103" s="749">
        <v>207819</v>
      </c>
      <c r="J103" s="749" t="s">
        <v>856</v>
      </c>
      <c r="K103" s="749" t="s">
        <v>857</v>
      </c>
      <c r="L103" s="752">
        <v>20.030000000000005</v>
      </c>
      <c r="M103" s="752">
        <v>2</v>
      </c>
      <c r="N103" s="753">
        <v>40.060000000000009</v>
      </c>
    </row>
    <row r="104" spans="1:14" ht="14.4" customHeight="1" x14ac:dyDescent="0.3">
      <c r="A104" s="747" t="s">
        <v>629</v>
      </c>
      <c r="B104" s="748" t="s">
        <v>630</v>
      </c>
      <c r="C104" s="749" t="s">
        <v>648</v>
      </c>
      <c r="D104" s="750" t="s">
        <v>649</v>
      </c>
      <c r="E104" s="751">
        <v>50113001</v>
      </c>
      <c r="F104" s="750" t="s">
        <v>686</v>
      </c>
      <c r="G104" s="749" t="s">
        <v>687</v>
      </c>
      <c r="H104" s="749">
        <v>500706</v>
      </c>
      <c r="I104" s="749">
        <v>185181</v>
      </c>
      <c r="J104" s="749" t="s">
        <v>858</v>
      </c>
      <c r="K104" s="749" t="s">
        <v>859</v>
      </c>
      <c r="L104" s="752">
        <v>508.42</v>
      </c>
      <c r="M104" s="752">
        <v>1</v>
      </c>
      <c r="N104" s="753">
        <v>508.42</v>
      </c>
    </row>
    <row r="105" spans="1:14" ht="14.4" customHeight="1" x14ac:dyDescent="0.3">
      <c r="A105" s="747" t="s">
        <v>629</v>
      </c>
      <c r="B105" s="748" t="s">
        <v>630</v>
      </c>
      <c r="C105" s="749" t="s">
        <v>648</v>
      </c>
      <c r="D105" s="750" t="s">
        <v>649</v>
      </c>
      <c r="E105" s="751">
        <v>50113001</v>
      </c>
      <c r="F105" s="750" t="s">
        <v>686</v>
      </c>
      <c r="G105" s="749" t="s">
        <v>687</v>
      </c>
      <c r="H105" s="749">
        <v>203216</v>
      </c>
      <c r="I105" s="749">
        <v>203216</v>
      </c>
      <c r="J105" s="749" t="s">
        <v>860</v>
      </c>
      <c r="K105" s="749" t="s">
        <v>861</v>
      </c>
      <c r="L105" s="752">
        <v>88.760000000000019</v>
      </c>
      <c r="M105" s="752">
        <v>5</v>
      </c>
      <c r="N105" s="753">
        <v>443.80000000000007</v>
      </c>
    </row>
    <row r="106" spans="1:14" ht="14.4" customHeight="1" x14ac:dyDescent="0.3">
      <c r="A106" s="747" t="s">
        <v>629</v>
      </c>
      <c r="B106" s="748" t="s">
        <v>630</v>
      </c>
      <c r="C106" s="749" t="s">
        <v>648</v>
      </c>
      <c r="D106" s="750" t="s">
        <v>649</v>
      </c>
      <c r="E106" s="751">
        <v>50113001</v>
      </c>
      <c r="F106" s="750" t="s">
        <v>686</v>
      </c>
      <c r="G106" s="749" t="s">
        <v>687</v>
      </c>
      <c r="H106" s="749">
        <v>173196</v>
      </c>
      <c r="I106" s="749">
        <v>173196</v>
      </c>
      <c r="J106" s="749" t="s">
        <v>862</v>
      </c>
      <c r="K106" s="749" t="s">
        <v>863</v>
      </c>
      <c r="L106" s="752">
        <v>113.24999999999997</v>
      </c>
      <c r="M106" s="752">
        <v>1</v>
      </c>
      <c r="N106" s="753">
        <v>113.24999999999997</v>
      </c>
    </row>
    <row r="107" spans="1:14" ht="14.4" customHeight="1" x14ac:dyDescent="0.3">
      <c r="A107" s="747" t="s">
        <v>629</v>
      </c>
      <c r="B107" s="748" t="s">
        <v>630</v>
      </c>
      <c r="C107" s="749" t="s">
        <v>648</v>
      </c>
      <c r="D107" s="750" t="s">
        <v>649</v>
      </c>
      <c r="E107" s="751">
        <v>50113001</v>
      </c>
      <c r="F107" s="750" t="s">
        <v>686</v>
      </c>
      <c r="G107" s="749" t="s">
        <v>687</v>
      </c>
      <c r="H107" s="749">
        <v>102963</v>
      </c>
      <c r="I107" s="749">
        <v>2963</v>
      </c>
      <c r="J107" s="749" t="s">
        <v>864</v>
      </c>
      <c r="K107" s="749" t="s">
        <v>865</v>
      </c>
      <c r="L107" s="752">
        <v>97.06</v>
      </c>
      <c r="M107" s="752">
        <v>1</v>
      </c>
      <c r="N107" s="753">
        <v>97.06</v>
      </c>
    </row>
    <row r="108" spans="1:14" ht="14.4" customHeight="1" x14ac:dyDescent="0.3">
      <c r="A108" s="747" t="s">
        <v>629</v>
      </c>
      <c r="B108" s="748" t="s">
        <v>630</v>
      </c>
      <c r="C108" s="749" t="s">
        <v>648</v>
      </c>
      <c r="D108" s="750" t="s">
        <v>649</v>
      </c>
      <c r="E108" s="751">
        <v>50113001</v>
      </c>
      <c r="F108" s="750" t="s">
        <v>686</v>
      </c>
      <c r="G108" s="749" t="s">
        <v>687</v>
      </c>
      <c r="H108" s="749">
        <v>100269</v>
      </c>
      <c r="I108" s="749">
        <v>269</v>
      </c>
      <c r="J108" s="749" t="s">
        <v>866</v>
      </c>
      <c r="K108" s="749" t="s">
        <v>867</v>
      </c>
      <c r="L108" s="752">
        <v>40.674999999999997</v>
      </c>
      <c r="M108" s="752">
        <v>4</v>
      </c>
      <c r="N108" s="753">
        <v>162.69999999999999</v>
      </c>
    </row>
    <row r="109" spans="1:14" ht="14.4" customHeight="1" x14ac:dyDescent="0.3">
      <c r="A109" s="747" t="s">
        <v>629</v>
      </c>
      <c r="B109" s="748" t="s">
        <v>630</v>
      </c>
      <c r="C109" s="749" t="s">
        <v>648</v>
      </c>
      <c r="D109" s="750" t="s">
        <v>649</v>
      </c>
      <c r="E109" s="751">
        <v>50113001</v>
      </c>
      <c r="F109" s="750" t="s">
        <v>686</v>
      </c>
      <c r="G109" s="749" t="s">
        <v>687</v>
      </c>
      <c r="H109" s="749">
        <v>207692</v>
      </c>
      <c r="I109" s="749">
        <v>207692</v>
      </c>
      <c r="J109" s="749" t="s">
        <v>868</v>
      </c>
      <c r="K109" s="749" t="s">
        <v>869</v>
      </c>
      <c r="L109" s="752">
        <v>40.24</v>
      </c>
      <c r="M109" s="752">
        <v>1</v>
      </c>
      <c r="N109" s="753">
        <v>40.24</v>
      </c>
    </row>
    <row r="110" spans="1:14" ht="14.4" customHeight="1" x14ac:dyDescent="0.3">
      <c r="A110" s="747" t="s">
        <v>629</v>
      </c>
      <c r="B110" s="748" t="s">
        <v>630</v>
      </c>
      <c r="C110" s="749" t="s">
        <v>648</v>
      </c>
      <c r="D110" s="750" t="s">
        <v>649</v>
      </c>
      <c r="E110" s="751">
        <v>50113001</v>
      </c>
      <c r="F110" s="750" t="s">
        <v>686</v>
      </c>
      <c r="G110" s="749" t="s">
        <v>687</v>
      </c>
      <c r="H110" s="749">
        <v>845758</v>
      </c>
      <c r="I110" s="749">
        <v>280</v>
      </c>
      <c r="J110" s="749" t="s">
        <v>870</v>
      </c>
      <c r="K110" s="749" t="s">
        <v>871</v>
      </c>
      <c r="L110" s="752">
        <v>40.19</v>
      </c>
      <c r="M110" s="752">
        <v>1</v>
      </c>
      <c r="N110" s="753">
        <v>40.19</v>
      </c>
    </row>
    <row r="111" spans="1:14" ht="14.4" customHeight="1" x14ac:dyDescent="0.3">
      <c r="A111" s="747" t="s">
        <v>629</v>
      </c>
      <c r="B111" s="748" t="s">
        <v>630</v>
      </c>
      <c r="C111" s="749" t="s">
        <v>648</v>
      </c>
      <c r="D111" s="750" t="s">
        <v>649</v>
      </c>
      <c r="E111" s="751">
        <v>50113001</v>
      </c>
      <c r="F111" s="750" t="s">
        <v>686</v>
      </c>
      <c r="G111" s="749" t="s">
        <v>687</v>
      </c>
      <c r="H111" s="749">
        <v>845827</v>
      </c>
      <c r="I111" s="749">
        <v>0</v>
      </c>
      <c r="J111" s="749" t="s">
        <v>872</v>
      </c>
      <c r="K111" s="749" t="s">
        <v>631</v>
      </c>
      <c r="L111" s="752">
        <v>101.64000000000003</v>
      </c>
      <c r="M111" s="752">
        <v>1</v>
      </c>
      <c r="N111" s="753">
        <v>101.64000000000003</v>
      </c>
    </row>
    <row r="112" spans="1:14" ht="14.4" customHeight="1" x14ac:dyDescent="0.3">
      <c r="A112" s="747" t="s">
        <v>629</v>
      </c>
      <c r="B112" s="748" t="s">
        <v>630</v>
      </c>
      <c r="C112" s="749" t="s">
        <v>648</v>
      </c>
      <c r="D112" s="750" t="s">
        <v>649</v>
      </c>
      <c r="E112" s="751">
        <v>50113001</v>
      </c>
      <c r="F112" s="750" t="s">
        <v>686</v>
      </c>
      <c r="G112" s="749" t="s">
        <v>687</v>
      </c>
      <c r="H112" s="749">
        <v>122629</v>
      </c>
      <c r="I112" s="749">
        <v>122629</v>
      </c>
      <c r="J112" s="749" t="s">
        <v>873</v>
      </c>
      <c r="K112" s="749" t="s">
        <v>874</v>
      </c>
      <c r="L112" s="752">
        <v>74.97999999999999</v>
      </c>
      <c r="M112" s="752">
        <v>4</v>
      </c>
      <c r="N112" s="753">
        <v>299.91999999999996</v>
      </c>
    </row>
    <row r="113" spans="1:14" ht="14.4" customHeight="1" x14ac:dyDescent="0.3">
      <c r="A113" s="747" t="s">
        <v>629</v>
      </c>
      <c r="B113" s="748" t="s">
        <v>630</v>
      </c>
      <c r="C113" s="749" t="s">
        <v>648</v>
      </c>
      <c r="D113" s="750" t="s">
        <v>649</v>
      </c>
      <c r="E113" s="751">
        <v>50113001</v>
      </c>
      <c r="F113" s="750" t="s">
        <v>686</v>
      </c>
      <c r="G113" s="749" t="s">
        <v>690</v>
      </c>
      <c r="H113" s="749">
        <v>109709</v>
      </c>
      <c r="I113" s="749">
        <v>9709</v>
      </c>
      <c r="J113" s="749" t="s">
        <v>875</v>
      </c>
      <c r="K113" s="749" t="s">
        <v>876</v>
      </c>
      <c r="L113" s="752">
        <v>64.959999999999994</v>
      </c>
      <c r="M113" s="752">
        <v>23</v>
      </c>
      <c r="N113" s="753">
        <v>1494.0799999999997</v>
      </c>
    </row>
    <row r="114" spans="1:14" ht="14.4" customHeight="1" x14ac:dyDescent="0.3">
      <c r="A114" s="747" t="s">
        <v>629</v>
      </c>
      <c r="B114" s="748" t="s">
        <v>630</v>
      </c>
      <c r="C114" s="749" t="s">
        <v>648</v>
      </c>
      <c r="D114" s="750" t="s">
        <v>649</v>
      </c>
      <c r="E114" s="751">
        <v>50113001</v>
      </c>
      <c r="F114" s="750" t="s">
        <v>686</v>
      </c>
      <c r="G114" s="749" t="s">
        <v>687</v>
      </c>
      <c r="H114" s="749">
        <v>225261</v>
      </c>
      <c r="I114" s="749">
        <v>225261</v>
      </c>
      <c r="J114" s="749" t="s">
        <v>877</v>
      </c>
      <c r="K114" s="749" t="s">
        <v>878</v>
      </c>
      <c r="L114" s="752">
        <v>57.929999999999993</v>
      </c>
      <c r="M114" s="752">
        <v>1</v>
      </c>
      <c r="N114" s="753">
        <v>57.929999999999993</v>
      </c>
    </row>
    <row r="115" spans="1:14" ht="14.4" customHeight="1" x14ac:dyDescent="0.3">
      <c r="A115" s="747" t="s">
        <v>629</v>
      </c>
      <c r="B115" s="748" t="s">
        <v>630</v>
      </c>
      <c r="C115" s="749" t="s">
        <v>648</v>
      </c>
      <c r="D115" s="750" t="s">
        <v>649</v>
      </c>
      <c r="E115" s="751">
        <v>50113001</v>
      </c>
      <c r="F115" s="750" t="s">
        <v>686</v>
      </c>
      <c r="G115" s="749" t="s">
        <v>687</v>
      </c>
      <c r="H115" s="749">
        <v>100610</v>
      </c>
      <c r="I115" s="749">
        <v>610</v>
      </c>
      <c r="J115" s="749" t="s">
        <v>879</v>
      </c>
      <c r="K115" s="749" t="s">
        <v>880</v>
      </c>
      <c r="L115" s="752">
        <v>72.499999999999986</v>
      </c>
      <c r="M115" s="752">
        <v>1</v>
      </c>
      <c r="N115" s="753">
        <v>72.499999999999986</v>
      </c>
    </row>
    <row r="116" spans="1:14" ht="14.4" customHeight="1" x14ac:dyDescent="0.3">
      <c r="A116" s="747" t="s">
        <v>629</v>
      </c>
      <c r="B116" s="748" t="s">
        <v>630</v>
      </c>
      <c r="C116" s="749" t="s">
        <v>648</v>
      </c>
      <c r="D116" s="750" t="s">
        <v>649</v>
      </c>
      <c r="E116" s="751">
        <v>50113001</v>
      </c>
      <c r="F116" s="750" t="s">
        <v>686</v>
      </c>
      <c r="G116" s="749" t="s">
        <v>687</v>
      </c>
      <c r="H116" s="749">
        <v>395294</v>
      </c>
      <c r="I116" s="749">
        <v>180306</v>
      </c>
      <c r="J116" s="749" t="s">
        <v>881</v>
      </c>
      <c r="K116" s="749" t="s">
        <v>882</v>
      </c>
      <c r="L116" s="752">
        <v>176.61</v>
      </c>
      <c r="M116" s="752">
        <v>2</v>
      </c>
      <c r="N116" s="753">
        <v>353.22</v>
      </c>
    </row>
    <row r="117" spans="1:14" ht="14.4" customHeight="1" x14ac:dyDescent="0.3">
      <c r="A117" s="747" t="s">
        <v>629</v>
      </c>
      <c r="B117" s="748" t="s">
        <v>630</v>
      </c>
      <c r="C117" s="749" t="s">
        <v>648</v>
      </c>
      <c r="D117" s="750" t="s">
        <v>649</v>
      </c>
      <c r="E117" s="751">
        <v>50113001</v>
      </c>
      <c r="F117" s="750" t="s">
        <v>686</v>
      </c>
      <c r="G117" s="749" t="s">
        <v>687</v>
      </c>
      <c r="H117" s="749">
        <v>230500</v>
      </c>
      <c r="I117" s="749">
        <v>230500</v>
      </c>
      <c r="J117" s="749" t="s">
        <v>883</v>
      </c>
      <c r="K117" s="749" t="s">
        <v>884</v>
      </c>
      <c r="L117" s="752">
        <v>106.58</v>
      </c>
      <c r="M117" s="752">
        <v>1</v>
      </c>
      <c r="N117" s="753">
        <v>106.58</v>
      </c>
    </row>
    <row r="118" spans="1:14" ht="14.4" customHeight="1" x14ac:dyDescent="0.3">
      <c r="A118" s="747" t="s">
        <v>629</v>
      </c>
      <c r="B118" s="748" t="s">
        <v>630</v>
      </c>
      <c r="C118" s="749" t="s">
        <v>648</v>
      </c>
      <c r="D118" s="750" t="s">
        <v>649</v>
      </c>
      <c r="E118" s="751">
        <v>50113001</v>
      </c>
      <c r="F118" s="750" t="s">
        <v>686</v>
      </c>
      <c r="G118" s="749" t="s">
        <v>687</v>
      </c>
      <c r="H118" s="749">
        <v>225172</v>
      </c>
      <c r="I118" s="749">
        <v>225172</v>
      </c>
      <c r="J118" s="749" t="s">
        <v>885</v>
      </c>
      <c r="K118" s="749" t="s">
        <v>886</v>
      </c>
      <c r="L118" s="752">
        <v>58.769999999999989</v>
      </c>
      <c r="M118" s="752">
        <v>1</v>
      </c>
      <c r="N118" s="753">
        <v>58.769999999999989</v>
      </c>
    </row>
    <row r="119" spans="1:14" ht="14.4" customHeight="1" x14ac:dyDescent="0.3">
      <c r="A119" s="747" t="s">
        <v>629</v>
      </c>
      <c r="B119" s="748" t="s">
        <v>630</v>
      </c>
      <c r="C119" s="749" t="s">
        <v>648</v>
      </c>
      <c r="D119" s="750" t="s">
        <v>649</v>
      </c>
      <c r="E119" s="751">
        <v>50113001</v>
      </c>
      <c r="F119" s="750" t="s">
        <v>686</v>
      </c>
      <c r="G119" s="749" t="s">
        <v>687</v>
      </c>
      <c r="H119" s="749">
        <v>225171</v>
      </c>
      <c r="I119" s="749">
        <v>225171</v>
      </c>
      <c r="J119" s="749" t="s">
        <v>885</v>
      </c>
      <c r="K119" s="749" t="s">
        <v>887</v>
      </c>
      <c r="L119" s="752">
        <v>64.790000000000006</v>
      </c>
      <c r="M119" s="752">
        <v>1</v>
      </c>
      <c r="N119" s="753">
        <v>64.790000000000006</v>
      </c>
    </row>
    <row r="120" spans="1:14" ht="14.4" customHeight="1" x14ac:dyDescent="0.3">
      <c r="A120" s="747" t="s">
        <v>629</v>
      </c>
      <c r="B120" s="748" t="s">
        <v>630</v>
      </c>
      <c r="C120" s="749" t="s">
        <v>648</v>
      </c>
      <c r="D120" s="750" t="s">
        <v>649</v>
      </c>
      <c r="E120" s="751">
        <v>50113001</v>
      </c>
      <c r="F120" s="750" t="s">
        <v>686</v>
      </c>
      <c r="G120" s="749" t="s">
        <v>687</v>
      </c>
      <c r="H120" s="749">
        <v>115834</v>
      </c>
      <c r="I120" s="749">
        <v>15834</v>
      </c>
      <c r="J120" s="749" t="s">
        <v>888</v>
      </c>
      <c r="K120" s="749" t="s">
        <v>889</v>
      </c>
      <c r="L120" s="752">
        <v>134.63999999999999</v>
      </c>
      <c r="M120" s="752">
        <v>1</v>
      </c>
      <c r="N120" s="753">
        <v>134.63999999999999</v>
      </c>
    </row>
    <row r="121" spans="1:14" ht="14.4" customHeight="1" x14ac:dyDescent="0.3">
      <c r="A121" s="747" t="s">
        <v>629</v>
      </c>
      <c r="B121" s="748" t="s">
        <v>630</v>
      </c>
      <c r="C121" s="749" t="s">
        <v>648</v>
      </c>
      <c r="D121" s="750" t="s">
        <v>649</v>
      </c>
      <c r="E121" s="751">
        <v>50113001</v>
      </c>
      <c r="F121" s="750" t="s">
        <v>686</v>
      </c>
      <c r="G121" s="749" t="s">
        <v>687</v>
      </c>
      <c r="H121" s="749">
        <v>115845</v>
      </c>
      <c r="I121" s="749">
        <v>15845</v>
      </c>
      <c r="J121" s="749" t="s">
        <v>890</v>
      </c>
      <c r="K121" s="749" t="s">
        <v>889</v>
      </c>
      <c r="L121" s="752">
        <v>291.72000000000003</v>
      </c>
      <c r="M121" s="752">
        <v>2</v>
      </c>
      <c r="N121" s="753">
        <v>583.44000000000005</v>
      </c>
    </row>
    <row r="122" spans="1:14" ht="14.4" customHeight="1" x14ac:dyDescent="0.3">
      <c r="A122" s="747" t="s">
        <v>629</v>
      </c>
      <c r="B122" s="748" t="s">
        <v>630</v>
      </c>
      <c r="C122" s="749" t="s">
        <v>648</v>
      </c>
      <c r="D122" s="750" t="s">
        <v>649</v>
      </c>
      <c r="E122" s="751">
        <v>50113001</v>
      </c>
      <c r="F122" s="750" t="s">
        <v>686</v>
      </c>
      <c r="G122" s="749" t="s">
        <v>690</v>
      </c>
      <c r="H122" s="749">
        <v>56972</v>
      </c>
      <c r="I122" s="749">
        <v>56972</v>
      </c>
      <c r="J122" s="749" t="s">
        <v>891</v>
      </c>
      <c r="K122" s="749" t="s">
        <v>892</v>
      </c>
      <c r="L122" s="752">
        <v>14.770000000000001</v>
      </c>
      <c r="M122" s="752">
        <v>1</v>
      </c>
      <c r="N122" s="753">
        <v>14.770000000000001</v>
      </c>
    </row>
    <row r="123" spans="1:14" ht="14.4" customHeight="1" x14ac:dyDescent="0.3">
      <c r="A123" s="747" t="s">
        <v>629</v>
      </c>
      <c r="B123" s="748" t="s">
        <v>630</v>
      </c>
      <c r="C123" s="749" t="s">
        <v>648</v>
      </c>
      <c r="D123" s="750" t="s">
        <v>649</v>
      </c>
      <c r="E123" s="751">
        <v>50113001</v>
      </c>
      <c r="F123" s="750" t="s">
        <v>686</v>
      </c>
      <c r="G123" s="749" t="s">
        <v>687</v>
      </c>
      <c r="H123" s="749">
        <v>114725</v>
      </c>
      <c r="I123" s="749">
        <v>14725</v>
      </c>
      <c r="J123" s="749" t="s">
        <v>893</v>
      </c>
      <c r="K123" s="749" t="s">
        <v>894</v>
      </c>
      <c r="L123" s="752">
        <v>66.92</v>
      </c>
      <c r="M123" s="752">
        <v>1</v>
      </c>
      <c r="N123" s="753">
        <v>66.92</v>
      </c>
    </row>
    <row r="124" spans="1:14" ht="14.4" customHeight="1" x14ac:dyDescent="0.3">
      <c r="A124" s="747" t="s">
        <v>629</v>
      </c>
      <c r="B124" s="748" t="s">
        <v>630</v>
      </c>
      <c r="C124" s="749" t="s">
        <v>648</v>
      </c>
      <c r="D124" s="750" t="s">
        <v>649</v>
      </c>
      <c r="E124" s="751">
        <v>50113001</v>
      </c>
      <c r="F124" s="750" t="s">
        <v>686</v>
      </c>
      <c r="G124" s="749" t="s">
        <v>687</v>
      </c>
      <c r="H124" s="749">
        <v>207756</v>
      </c>
      <c r="I124" s="749">
        <v>207756</v>
      </c>
      <c r="J124" s="749" t="s">
        <v>895</v>
      </c>
      <c r="K124" s="749" t="s">
        <v>896</v>
      </c>
      <c r="L124" s="752">
        <v>170.39</v>
      </c>
      <c r="M124" s="752">
        <v>1</v>
      </c>
      <c r="N124" s="753">
        <v>170.39</v>
      </c>
    </row>
    <row r="125" spans="1:14" ht="14.4" customHeight="1" x14ac:dyDescent="0.3">
      <c r="A125" s="747" t="s">
        <v>629</v>
      </c>
      <c r="B125" s="748" t="s">
        <v>630</v>
      </c>
      <c r="C125" s="749" t="s">
        <v>648</v>
      </c>
      <c r="D125" s="750" t="s">
        <v>649</v>
      </c>
      <c r="E125" s="751">
        <v>50113001</v>
      </c>
      <c r="F125" s="750" t="s">
        <v>686</v>
      </c>
      <c r="G125" s="749" t="s">
        <v>690</v>
      </c>
      <c r="H125" s="749">
        <v>131934</v>
      </c>
      <c r="I125" s="749">
        <v>31934</v>
      </c>
      <c r="J125" s="749" t="s">
        <v>897</v>
      </c>
      <c r="K125" s="749" t="s">
        <v>898</v>
      </c>
      <c r="L125" s="752">
        <v>49.819999999999993</v>
      </c>
      <c r="M125" s="752">
        <v>3</v>
      </c>
      <c r="N125" s="753">
        <v>149.45999999999998</v>
      </c>
    </row>
    <row r="126" spans="1:14" ht="14.4" customHeight="1" x14ac:dyDescent="0.3">
      <c r="A126" s="747" t="s">
        <v>629</v>
      </c>
      <c r="B126" s="748" t="s">
        <v>630</v>
      </c>
      <c r="C126" s="749" t="s">
        <v>648</v>
      </c>
      <c r="D126" s="750" t="s">
        <v>649</v>
      </c>
      <c r="E126" s="751">
        <v>50113001</v>
      </c>
      <c r="F126" s="750" t="s">
        <v>686</v>
      </c>
      <c r="G126" s="749" t="s">
        <v>690</v>
      </c>
      <c r="H126" s="749">
        <v>158380</v>
      </c>
      <c r="I126" s="749">
        <v>58380</v>
      </c>
      <c r="J126" s="749" t="s">
        <v>899</v>
      </c>
      <c r="K126" s="749" t="s">
        <v>900</v>
      </c>
      <c r="L126" s="752">
        <v>81.2</v>
      </c>
      <c r="M126" s="752">
        <v>12</v>
      </c>
      <c r="N126" s="753">
        <v>974.40000000000009</v>
      </c>
    </row>
    <row r="127" spans="1:14" ht="14.4" customHeight="1" x14ac:dyDescent="0.3">
      <c r="A127" s="747" t="s">
        <v>629</v>
      </c>
      <c r="B127" s="748" t="s">
        <v>630</v>
      </c>
      <c r="C127" s="749" t="s">
        <v>648</v>
      </c>
      <c r="D127" s="750" t="s">
        <v>649</v>
      </c>
      <c r="E127" s="751">
        <v>50113001</v>
      </c>
      <c r="F127" s="750" t="s">
        <v>686</v>
      </c>
      <c r="G127" s="749" t="s">
        <v>687</v>
      </c>
      <c r="H127" s="749">
        <v>184785</v>
      </c>
      <c r="I127" s="749">
        <v>84785</v>
      </c>
      <c r="J127" s="749" t="s">
        <v>901</v>
      </c>
      <c r="K127" s="749" t="s">
        <v>902</v>
      </c>
      <c r="L127" s="752">
        <v>192.96</v>
      </c>
      <c r="M127" s="752">
        <v>1</v>
      </c>
      <c r="N127" s="753">
        <v>192.96</v>
      </c>
    </row>
    <row r="128" spans="1:14" ht="14.4" customHeight="1" x14ac:dyDescent="0.3">
      <c r="A128" s="747" t="s">
        <v>629</v>
      </c>
      <c r="B128" s="748" t="s">
        <v>630</v>
      </c>
      <c r="C128" s="749" t="s">
        <v>648</v>
      </c>
      <c r="D128" s="750" t="s">
        <v>649</v>
      </c>
      <c r="E128" s="751">
        <v>50113001</v>
      </c>
      <c r="F128" s="750" t="s">
        <v>686</v>
      </c>
      <c r="G128" s="749" t="s">
        <v>687</v>
      </c>
      <c r="H128" s="749">
        <v>112023</v>
      </c>
      <c r="I128" s="749">
        <v>12023</v>
      </c>
      <c r="J128" s="749" t="s">
        <v>903</v>
      </c>
      <c r="K128" s="749" t="s">
        <v>904</v>
      </c>
      <c r="L128" s="752">
        <v>72.33</v>
      </c>
      <c r="M128" s="752">
        <v>2</v>
      </c>
      <c r="N128" s="753">
        <v>144.66</v>
      </c>
    </row>
    <row r="129" spans="1:14" ht="14.4" customHeight="1" x14ac:dyDescent="0.3">
      <c r="A129" s="747" t="s">
        <v>629</v>
      </c>
      <c r="B129" s="748" t="s">
        <v>630</v>
      </c>
      <c r="C129" s="749" t="s">
        <v>648</v>
      </c>
      <c r="D129" s="750" t="s">
        <v>649</v>
      </c>
      <c r="E129" s="751">
        <v>50113001</v>
      </c>
      <c r="F129" s="750" t="s">
        <v>686</v>
      </c>
      <c r="G129" s="749" t="s">
        <v>687</v>
      </c>
      <c r="H129" s="749">
        <v>990977</v>
      </c>
      <c r="I129" s="749">
        <v>0</v>
      </c>
      <c r="J129" s="749" t="s">
        <v>905</v>
      </c>
      <c r="K129" s="749" t="s">
        <v>631</v>
      </c>
      <c r="L129" s="752">
        <v>119.71999999999998</v>
      </c>
      <c r="M129" s="752">
        <v>1</v>
      </c>
      <c r="N129" s="753">
        <v>119.71999999999998</v>
      </c>
    </row>
    <row r="130" spans="1:14" ht="14.4" customHeight="1" x14ac:dyDescent="0.3">
      <c r="A130" s="747" t="s">
        <v>629</v>
      </c>
      <c r="B130" s="748" t="s">
        <v>630</v>
      </c>
      <c r="C130" s="749" t="s">
        <v>648</v>
      </c>
      <c r="D130" s="750" t="s">
        <v>649</v>
      </c>
      <c r="E130" s="751">
        <v>50113004</v>
      </c>
      <c r="F130" s="750" t="s">
        <v>906</v>
      </c>
      <c r="G130" s="749" t="s">
        <v>687</v>
      </c>
      <c r="H130" s="749">
        <v>501547</v>
      </c>
      <c r="I130" s="749">
        <v>0</v>
      </c>
      <c r="J130" s="749" t="s">
        <v>907</v>
      </c>
      <c r="K130" s="749" t="s">
        <v>908</v>
      </c>
      <c r="L130" s="752">
        <v>1245.9946685522268</v>
      </c>
      <c r="M130" s="752">
        <v>14</v>
      </c>
      <c r="N130" s="753">
        <v>17443.925359731176</v>
      </c>
    </row>
    <row r="131" spans="1:14" ht="14.4" customHeight="1" x14ac:dyDescent="0.3">
      <c r="A131" s="747" t="s">
        <v>629</v>
      </c>
      <c r="B131" s="748" t="s">
        <v>630</v>
      </c>
      <c r="C131" s="749" t="s">
        <v>648</v>
      </c>
      <c r="D131" s="750" t="s">
        <v>649</v>
      </c>
      <c r="E131" s="751">
        <v>50113006</v>
      </c>
      <c r="F131" s="750" t="s">
        <v>909</v>
      </c>
      <c r="G131" s="749" t="s">
        <v>687</v>
      </c>
      <c r="H131" s="749">
        <v>994040</v>
      </c>
      <c r="I131" s="749">
        <v>0</v>
      </c>
      <c r="J131" s="749" t="s">
        <v>910</v>
      </c>
      <c r="K131" s="749" t="s">
        <v>911</v>
      </c>
      <c r="L131" s="752">
        <v>341.91999999999996</v>
      </c>
      <c r="M131" s="752">
        <v>2</v>
      </c>
      <c r="N131" s="753">
        <v>683.83999999999992</v>
      </c>
    </row>
    <row r="132" spans="1:14" ht="14.4" customHeight="1" x14ac:dyDescent="0.3">
      <c r="A132" s="747" t="s">
        <v>629</v>
      </c>
      <c r="B132" s="748" t="s">
        <v>630</v>
      </c>
      <c r="C132" s="749" t="s">
        <v>648</v>
      </c>
      <c r="D132" s="750" t="s">
        <v>649</v>
      </c>
      <c r="E132" s="751">
        <v>50113006</v>
      </c>
      <c r="F132" s="750" t="s">
        <v>909</v>
      </c>
      <c r="G132" s="749" t="s">
        <v>687</v>
      </c>
      <c r="H132" s="749">
        <v>992373</v>
      </c>
      <c r="I132" s="749">
        <v>0</v>
      </c>
      <c r="J132" s="749" t="s">
        <v>912</v>
      </c>
      <c r="K132" s="749" t="s">
        <v>631</v>
      </c>
      <c r="L132" s="752">
        <v>269.74</v>
      </c>
      <c r="M132" s="752">
        <v>3</v>
      </c>
      <c r="N132" s="753">
        <v>809.22</v>
      </c>
    </row>
    <row r="133" spans="1:14" ht="14.4" customHeight="1" x14ac:dyDescent="0.3">
      <c r="A133" s="747" t="s">
        <v>629</v>
      </c>
      <c r="B133" s="748" t="s">
        <v>630</v>
      </c>
      <c r="C133" s="749" t="s">
        <v>648</v>
      </c>
      <c r="D133" s="750" t="s">
        <v>649</v>
      </c>
      <c r="E133" s="751">
        <v>50113006</v>
      </c>
      <c r="F133" s="750" t="s">
        <v>909</v>
      </c>
      <c r="G133" s="749" t="s">
        <v>687</v>
      </c>
      <c r="H133" s="749">
        <v>217124</v>
      </c>
      <c r="I133" s="749">
        <v>217124</v>
      </c>
      <c r="J133" s="749" t="s">
        <v>913</v>
      </c>
      <c r="K133" s="749" t="s">
        <v>914</v>
      </c>
      <c r="L133" s="752">
        <v>1799.3699999999994</v>
      </c>
      <c r="M133" s="752">
        <v>1</v>
      </c>
      <c r="N133" s="753">
        <v>1799.3699999999994</v>
      </c>
    </row>
    <row r="134" spans="1:14" ht="14.4" customHeight="1" x14ac:dyDescent="0.3">
      <c r="A134" s="747" t="s">
        <v>629</v>
      </c>
      <c r="B134" s="748" t="s">
        <v>630</v>
      </c>
      <c r="C134" s="749" t="s">
        <v>648</v>
      </c>
      <c r="D134" s="750" t="s">
        <v>649</v>
      </c>
      <c r="E134" s="751">
        <v>50113006</v>
      </c>
      <c r="F134" s="750" t="s">
        <v>909</v>
      </c>
      <c r="G134" s="749" t="s">
        <v>690</v>
      </c>
      <c r="H134" s="749">
        <v>33811</v>
      </c>
      <c r="I134" s="749">
        <v>33811</v>
      </c>
      <c r="J134" s="749" t="s">
        <v>915</v>
      </c>
      <c r="K134" s="749" t="s">
        <v>916</v>
      </c>
      <c r="L134" s="752">
        <v>1328.62</v>
      </c>
      <c r="M134" s="752">
        <v>3</v>
      </c>
      <c r="N134" s="753">
        <v>3985.8599999999997</v>
      </c>
    </row>
    <row r="135" spans="1:14" ht="14.4" customHeight="1" x14ac:dyDescent="0.3">
      <c r="A135" s="747" t="s">
        <v>629</v>
      </c>
      <c r="B135" s="748" t="s">
        <v>630</v>
      </c>
      <c r="C135" s="749" t="s">
        <v>648</v>
      </c>
      <c r="D135" s="750" t="s">
        <v>649</v>
      </c>
      <c r="E135" s="751">
        <v>50113006</v>
      </c>
      <c r="F135" s="750" t="s">
        <v>909</v>
      </c>
      <c r="G135" s="749" t="s">
        <v>687</v>
      </c>
      <c r="H135" s="749">
        <v>992602</v>
      </c>
      <c r="I135" s="749">
        <v>0</v>
      </c>
      <c r="J135" s="749" t="s">
        <v>917</v>
      </c>
      <c r="K135" s="749" t="s">
        <v>631</v>
      </c>
      <c r="L135" s="752">
        <v>43.62439024390244</v>
      </c>
      <c r="M135" s="752">
        <v>41</v>
      </c>
      <c r="N135" s="753">
        <v>1788.6</v>
      </c>
    </row>
    <row r="136" spans="1:14" ht="14.4" customHeight="1" x14ac:dyDescent="0.3">
      <c r="A136" s="747" t="s">
        <v>629</v>
      </c>
      <c r="B136" s="748" t="s">
        <v>630</v>
      </c>
      <c r="C136" s="749" t="s">
        <v>648</v>
      </c>
      <c r="D136" s="750" t="s">
        <v>649</v>
      </c>
      <c r="E136" s="751">
        <v>50113006</v>
      </c>
      <c r="F136" s="750" t="s">
        <v>909</v>
      </c>
      <c r="G136" s="749" t="s">
        <v>687</v>
      </c>
      <c r="H136" s="749">
        <v>993615</v>
      </c>
      <c r="I136" s="749">
        <v>0</v>
      </c>
      <c r="J136" s="749" t="s">
        <v>918</v>
      </c>
      <c r="K136" s="749" t="s">
        <v>631</v>
      </c>
      <c r="L136" s="752">
        <v>316.60399999999993</v>
      </c>
      <c r="M136" s="752">
        <v>20</v>
      </c>
      <c r="N136" s="753">
        <v>6332.079999999999</v>
      </c>
    </row>
    <row r="137" spans="1:14" ht="14.4" customHeight="1" x14ac:dyDescent="0.3">
      <c r="A137" s="747" t="s">
        <v>629</v>
      </c>
      <c r="B137" s="748" t="s">
        <v>630</v>
      </c>
      <c r="C137" s="749" t="s">
        <v>648</v>
      </c>
      <c r="D137" s="750" t="s">
        <v>649</v>
      </c>
      <c r="E137" s="751">
        <v>50113006</v>
      </c>
      <c r="F137" s="750" t="s">
        <v>909</v>
      </c>
      <c r="G137" s="749" t="s">
        <v>687</v>
      </c>
      <c r="H137" s="749">
        <v>840010</v>
      </c>
      <c r="I137" s="749">
        <v>0</v>
      </c>
      <c r="J137" s="749" t="s">
        <v>919</v>
      </c>
      <c r="K137" s="749" t="s">
        <v>631</v>
      </c>
      <c r="L137" s="752">
        <v>198.398</v>
      </c>
      <c r="M137" s="752">
        <v>5</v>
      </c>
      <c r="N137" s="753">
        <v>991.99</v>
      </c>
    </row>
    <row r="138" spans="1:14" ht="14.4" customHeight="1" x14ac:dyDescent="0.3">
      <c r="A138" s="747" t="s">
        <v>629</v>
      </c>
      <c r="B138" s="748" t="s">
        <v>630</v>
      </c>
      <c r="C138" s="749" t="s">
        <v>648</v>
      </c>
      <c r="D138" s="750" t="s">
        <v>649</v>
      </c>
      <c r="E138" s="751">
        <v>50113006</v>
      </c>
      <c r="F138" s="750" t="s">
        <v>909</v>
      </c>
      <c r="G138" s="749" t="s">
        <v>631</v>
      </c>
      <c r="H138" s="749">
        <v>133402</v>
      </c>
      <c r="I138" s="749">
        <v>33402</v>
      </c>
      <c r="J138" s="749" t="s">
        <v>920</v>
      </c>
      <c r="K138" s="749" t="s">
        <v>921</v>
      </c>
      <c r="L138" s="752">
        <v>249.83999999999995</v>
      </c>
      <c r="M138" s="752">
        <v>2</v>
      </c>
      <c r="N138" s="753">
        <v>499.67999999999989</v>
      </c>
    </row>
    <row r="139" spans="1:14" ht="14.4" customHeight="1" x14ac:dyDescent="0.3">
      <c r="A139" s="747" t="s">
        <v>629</v>
      </c>
      <c r="B139" s="748" t="s">
        <v>630</v>
      </c>
      <c r="C139" s="749" t="s">
        <v>648</v>
      </c>
      <c r="D139" s="750" t="s">
        <v>649</v>
      </c>
      <c r="E139" s="751">
        <v>50113006</v>
      </c>
      <c r="F139" s="750" t="s">
        <v>909</v>
      </c>
      <c r="G139" s="749" t="s">
        <v>631</v>
      </c>
      <c r="H139" s="749">
        <v>133401</v>
      </c>
      <c r="I139" s="749">
        <v>33401</v>
      </c>
      <c r="J139" s="749" t="s">
        <v>922</v>
      </c>
      <c r="K139" s="749" t="s">
        <v>921</v>
      </c>
      <c r="L139" s="752">
        <v>283.28999999999996</v>
      </c>
      <c r="M139" s="752">
        <v>6</v>
      </c>
      <c r="N139" s="753">
        <v>1699.7399999999998</v>
      </c>
    </row>
    <row r="140" spans="1:14" ht="14.4" customHeight="1" x14ac:dyDescent="0.3">
      <c r="A140" s="747" t="s">
        <v>629</v>
      </c>
      <c r="B140" s="748" t="s">
        <v>630</v>
      </c>
      <c r="C140" s="749" t="s">
        <v>648</v>
      </c>
      <c r="D140" s="750" t="s">
        <v>649</v>
      </c>
      <c r="E140" s="751">
        <v>50113006</v>
      </c>
      <c r="F140" s="750" t="s">
        <v>909</v>
      </c>
      <c r="G140" s="749" t="s">
        <v>687</v>
      </c>
      <c r="H140" s="749">
        <v>394807</v>
      </c>
      <c r="I140" s="749">
        <v>0</v>
      </c>
      <c r="J140" s="749" t="s">
        <v>923</v>
      </c>
      <c r="K140" s="749" t="s">
        <v>631</v>
      </c>
      <c r="L140" s="752">
        <v>214.77499999999998</v>
      </c>
      <c r="M140" s="752">
        <v>4</v>
      </c>
      <c r="N140" s="753">
        <v>859.09999999999991</v>
      </c>
    </row>
    <row r="141" spans="1:14" ht="14.4" customHeight="1" x14ac:dyDescent="0.3">
      <c r="A141" s="747" t="s">
        <v>629</v>
      </c>
      <c r="B141" s="748" t="s">
        <v>630</v>
      </c>
      <c r="C141" s="749" t="s">
        <v>648</v>
      </c>
      <c r="D141" s="750" t="s">
        <v>649</v>
      </c>
      <c r="E141" s="751">
        <v>50113006</v>
      </c>
      <c r="F141" s="750" t="s">
        <v>909</v>
      </c>
      <c r="G141" s="749" t="s">
        <v>687</v>
      </c>
      <c r="H141" s="749">
        <v>845793</v>
      </c>
      <c r="I141" s="749">
        <v>0</v>
      </c>
      <c r="J141" s="749" t="s">
        <v>924</v>
      </c>
      <c r="K141" s="749" t="s">
        <v>631</v>
      </c>
      <c r="L141" s="752">
        <v>214.86999999999998</v>
      </c>
      <c r="M141" s="752">
        <v>3</v>
      </c>
      <c r="N141" s="753">
        <v>644.6099999999999</v>
      </c>
    </row>
    <row r="142" spans="1:14" ht="14.4" customHeight="1" x14ac:dyDescent="0.3">
      <c r="A142" s="747" t="s">
        <v>629</v>
      </c>
      <c r="B142" s="748" t="s">
        <v>630</v>
      </c>
      <c r="C142" s="749" t="s">
        <v>648</v>
      </c>
      <c r="D142" s="750" t="s">
        <v>649</v>
      </c>
      <c r="E142" s="751">
        <v>50113006</v>
      </c>
      <c r="F142" s="750" t="s">
        <v>909</v>
      </c>
      <c r="G142" s="749" t="s">
        <v>687</v>
      </c>
      <c r="H142" s="749">
        <v>133203</v>
      </c>
      <c r="I142" s="749">
        <v>33203</v>
      </c>
      <c r="J142" s="749" t="s">
        <v>925</v>
      </c>
      <c r="K142" s="749" t="s">
        <v>916</v>
      </c>
      <c r="L142" s="752">
        <v>176.03999999999996</v>
      </c>
      <c r="M142" s="752">
        <v>3</v>
      </c>
      <c r="N142" s="753">
        <v>528.11999999999989</v>
      </c>
    </row>
    <row r="143" spans="1:14" ht="14.4" customHeight="1" x14ac:dyDescent="0.3">
      <c r="A143" s="747" t="s">
        <v>629</v>
      </c>
      <c r="B143" s="748" t="s">
        <v>630</v>
      </c>
      <c r="C143" s="749" t="s">
        <v>648</v>
      </c>
      <c r="D143" s="750" t="s">
        <v>649</v>
      </c>
      <c r="E143" s="751">
        <v>50113006</v>
      </c>
      <c r="F143" s="750" t="s">
        <v>909</v>
      </c>
      <c r="G143" s="749" t="s">
        <v>690</v>
      </c>
      <c r="H143" s="749">
        <v>33403</v>
      </c>
      <c r="I143" s="749">
        <v>33403</v>
      </c>
      <c r="J143" s="749" t="s">
        <v>926</v>
      </c>
      <c r="K143" s="749" t="s">
        <v>927</v>
      </c>
      <c r="L143" s="752">
        <v>314.06999999999994</v>
      </c>
      <c r="M143" s="752">
        <v>6</v>
      </c>
      <c r="N143" s="753">
        <v>1884.4199999999996</v>
      </c>
    </row>
    <row r="144" spans="1:14" ht="14.4" customHeight="1" x14ac:dyDescent="0.3">
      <c r="A144" s="747" t="s">
        <v>629</v>
      </c>
      <c r="B144" s="748" t="s">
        <v>630</v>
      </c>
      <c r="C144" s="749" t="s">
        <v>648</v>
      </c>
      <c r="D144" s="750" t="s">
        <v>649</v>
      </c>
      <c r="E144" s="751">
        <v>50113006</v>
      </c>
      <c r="F144" s="750" t="s">
        <v>909</v>
      </c>
      <c r="G144" s="749" t="s">
        <v>687</v>
      </c>
      <c r="H144" s="749">
        <v>993814</v>
      </c>
      <c r="I144" s="749">
        <v>0</v>
      </c>
      <c r="J144" s="749" t="s">
        <v>928</v>
      </c>
      <c r="K144" s="749" t="s">
        <v>631</v>
      </c>
      <c r="L144" s="752">
        <v>341.75</v>
      </c>
      <c r="M144" s="752">
        <v>4</v>
      </c>
      <c r="N144" s="753">
        <v>1367</v>
      </c>
    </row>
    <row r="145" spans="1:14" ht="14.4" customHeight="1" x14ac:dyDescent="0.3">
      <c r="A145" s="747" t="s">
        <v>629</v>
      </c>
      <c r="B145" s="748" t="s">
        <v>630</v>
      </c>
      <c r="C145" s="749" t="s">
        <v>648</v>
      </c>
      <c r="D145" s="750" t="s">
        <v>649</v>
      </c>
      <c r="E145" s="751">
        <v>50113006</v>
      </c>
      <c r="F145" s="750" t="s">
        <v>909</v>
      </c>
      <c r="G145" s="749" t="s">
        <v>687</v>
      </c>
      <c r="H145" s="749">
        <v>990848</v>
      </c>
      <c r="I145" s="749">
        <v>0</v>
      </c>
      <c r="J145" s="749" t="s">
        <v>929</v>
      </c>
      <c r="K145" s="749" t="s">
        <v>631</v>
      </c>
      <c r="L145" s="752">
        <v>368.97999999999996</v>
      </c>
      <c r="M145" s="752">
        <v>1</v>
      </c>
      <c r="N145" s="753">
        <v>368.97999999999996</v>
      </c>
    </row>
    <row r="146" spans="1:14" ht="14.4" customHeight="1" x14ac:dyDescent="0.3">
      <c r="A146" s="747" t="s">
        <v>629</v>
      </c>
      <c r="B146" s="748" t="s">
        <v>630</v>
      </c>
      <c r="C146" s="749" t="s">
        <v>648</v>
      </c>
      <c r="D146" s="750" t="s">
        <v>649</v>
      </c>
      <c r="E146" s="751">
        <v>50113006</v>
      </c>
      <c r="F146" s="750" t="s">
        <v>909</v>
      </c>
      <c r="G146" s="749" t="s">
        <v>690</v>
      </c>
      <c r="H146" s="749">
        <v>33633</v>
      </c>
      <c r="I146" s="749">
        <v>33633</v>
      </c>
      <c r="J146" s="749" t="s">
        <v>930</v>
      </c>
      <c r="K146" s="749" t="s">
        <v>921</v>
      </c>
      <c r="L146" s="752">
        <v>245.25666666666666</v>
      </c>
      <c r="M146" s="752">
        <v>6</v>
      </c>
      <c r="N146" s="753">
        <v>1471.54</v>
      </c>
    </row>
    <row r="147" spans="1:14" ht="14.4" customHeight="1" x14ac:dyDescent="0.3">
      <c r="A147" s="747" t="s">
        <v>629</v>
      </c>
      <c r="B147" s="748" t="s">
        <v>630</v>
      </c>
      <c r="C147" s="749" t="s">
        <v>648</v>
      </c>
      <c r="D147" s="750" t="s">
        <v>649</v>
      </c>
      <c r="E147" s="751">
        <v>50113006</v>
      </c>
      <c r="F147" s="750" t="s">
        <v>909</v>
      </c>
      <c r="G147" s="749" t="s">
        <v>687</v>
      </c>
      <c r="H147" s="749">
        <v>841249</v>
      </c>
      <c r="I147" s="749">
        <v>0</v>
      </c>
      <c r="J147" s="749" t="s">
        <v>931</v>
      </c>
      <c r="K147" s="749" t="s">
        <v>631</v>
      </c>
      <c r="L147" s="752">
        <v>214.86999999999995</v>
      </c>
      <c r="M147" s="752">
        <v>4</v>
      </c>
      <c r="N147" s="753">
        <v>859.47999999999979</v>
      </c>
    </row>
    <row r="148" spans="1:14" ht="14.4" customHeight="1" x14ac:dyDescent="0.3">
      <c r="A148" s="747" t="s">
        <v>629</v>
      </c>
      <c r="B148" s="748" t="s">
        <v>630</v>
      </c>
      <c r="C148" s="749" t="s">
        <v>648</v>
      </c>
      <c r="D148" s="750" t="s">
        <v>649</v>
      </c>
      <c r="E148" s="751">
        <v>50113006</v>
      </c>
      <c r="F148" s="750" t="s">
        <v>909</v>
      </c>
      <c r="G148" s="749" t="s">
        <v>687</v>
      </c>
      <c r="H148" s="749">
        <v>993559</v>
      </c>
      <c r="I148" s="749">
        <v>0</v>
      </c>
      <c r="J148" s="749" t="s">
        <v>932</v>
      </c>
      <c r="K148" s="749" t="s">
        <v>631</v>
      </c>
      <c r="L148" s="752">
        <v>339.9799999999999</v>
      </c>
      <c r="M148" s="752">
        <v>10</v>
      </c>
      <c r="N148" s="753">
        <v>3399.7999999999993</v>
      </c>
    </row>
    <row r="149" spans="1:14" ht="14.4" customHeight="1" x14ac:dyDescent="0.3">
      <c r="A149" s="747" t="s">
        <v>629</v>
      </c>
      <c r="B149" s="748" t="s">
        <v>630</v>
      </c>
      <c r="C149" s="749" t="s">
        <v>648</v>
      </c>
      <c r="D149" s="750" t="s">
        <v>649</v>
      </c>
      <c r="E149" s="751">
        <v>50113006</v>
      </c>
      <c r="F149" s="750" t="s">
        <v>909</v>
      </c>
      <c r="G149" s="749" t="s">
        <v>687</v>
      </c>
      <c r="H149" s="749">
        <v>993863</v>
      </c>
      <c r="I149" s="749">
        <v>0</v>
      </c>
      <c r="J149" s="749" t="s">
        <v>933</v>
      </c>
      <c r="K149" s="749" t="s">
        <v>631</v>
      </c>
      <c r="L149" s="752">
        <v>727.59749999999997</v>
      </c>
      <c r="M149" s="752">
        <v>4</v>
      </c>
      <c r="N149" s="753">
        <v>2910.39</v>
      </c>
    </row>
    <row r="150" spans="1:14" ht="14.4" customHeight="1" x14ac:dyDescent="0.3">
      <c r="A150" s="747" t="s">
        <v>629</v>
      </c>
      <c r="B150" s="748" t="s">
        <v>630</v>
      </c>
      <c r="C150" s="749" t="s">
        <v>648</v>
      </c>
      <c r="D150" s="750" t="s">
        <v>649</v>
      </c>
      <c r="E150" s="751">
        <v>50113006</v>
      </c>
      <c r="F150" s="750" t="s">
        <v>909</v>
      </c>
      <c r="G150" s="749" t="s">
        <v>687</v>
      </c>
      <c r="H150" s="749">
        <v>994169</v>
      </c>
      <c r="I150" s="749">
        <v>0</v>
      </c>
      <c r="J150" s="749" t="s">
        <v>934</v>
      </c>
      <c r="K150" s="749" t="s">
        <v>631</v>
      </c>
      <c r="L150" s="752">
        <v>747.9</v>
      </c>
      <c r="M150" s="752">
        <v>1</v>
      </c>
      <c r="N150" s="753">
        <v>747.9</v>
      </c>
    </row>
    <row r="151" spans="1:14" ht="14.4" customHeight="1" x14ac:dyDescent="0.3">
      <c r="A151" s="747" t="s">
        <v>629</v>
      </c>
      <c r="B151" s="748" t="s">
        <v>630</v>
      </c>
      <c r="C151" s="749" t="s">
        <v>648</v>
      </c>
      <c r="D151" s="750" t="s">
        <v>649</v>
      </c>
      <c r="E151" s="751">
        <v>50113006</v>
      </c>
      <c r="F151" s="750" t="s">
        <v>909</v>
      </c>
      <c r="G151" s="749" t="s">
        <v>631</v>
      </c>
      <c r="H151" s="749">
        <v>841583</v>
      </c>
      <c r="I151" s="749">
        <v>33218</v>
      </c>
      <c r="J151" s="749" t="s">
        <v>935</v>
      </c>
      <c r="K151" s="749" t="s">
        <v>631</v>
      </c>
      <c r="L151" s="752">
        <v>188.37</v>
      </c>
      <c r="M151" s="752">
        <v>3</v>
      </c>
      <c r="N151" s="753">
        <v>565.11</v>
      </c>
    </row>
    <row r="152" spans="1:14" ht="14.4" customHeight="1" x14ac:dyDescent="0.3">
      <c r="A152" s="747" t="s">
        <v>629</v>
      </c>
      <c r="B152" s="748" t="s">
        <v>630</v>
      </c>
      <c r="C152" s="749" t="s">
        <v>648</v>
      </c>
      <c r="D152" s="750" t="s">
        <v>649</v>
      </c>
      <c r="E152" s="751">
        <v>50113006</v>
      </c>
      <c r="F152" s="750" t="s">
        <v>909</v>
      </c>
      <c r="G152" s="749" t="s">
        <v>690</v>
      </c>
      <c r="H152" s="749">
        <v>133144</v>
      </c>
      <c r="I152" s="749">
        <v>33144</v>
      </c>
      <c r="J152" s="749" t="s">
        <v>936</v>
      </c>
      <c r="K152" s="749" t="s">
        <v>937</v>
      </c>
      <c r="L152" s="752">
        <v>86.827500000000001</v>
      </c>
      <c r="M152" s="752">
        <v>8</v>
      </c>
      <c r="N152" s="753">
        <v>694.62</v>
      </c>
    </row>
    <row r="153" spans="1:14" ht="14.4" customHeight="1" x14ac:dyDescent="0.3">
      <c r="A153" s="747" t="s">
        <v>629</v>
      </c>
      <c r="B153" s="748" t="s">
        <v>630</v>
      </c>
      <c r="C153" s="749" t="s">
        <v>648</v>
      </c>
      <c r="D153" s="750" t="s">
        <v>649</v>
      </c>
      <c r="E153" s="751">
        <v>50113006</v>
      </c>
      <c r="F153" s="750" t="s">
        <v>909</v>
      </c>
      <c r="G153" s="749" t="s">
        <v>687</v>
      </c>
      <c r="H153" s="749">
        <v>33955</v>
      </c>
      <c r="I153" s="749">
        <v>33955</v>
      </c>
      <c r="J153" s="749" t="s">
        <v>938</v>
      </c>
      <c r="K153" s="749" t="s">
        <v>939</v>
      </c>
      <c r="L153" s="752">
        <v>167.73888888888891</v>
      </c>
      <c r="M153" s="752">
        <v>18</v>
      </c>
      <c r="N153" s="753">
        <v>3019.3</v>
      </c>
    </row>
    <row r="154" spans="1:14" ht="14.4" customHeight="1" x14ac:dyDescent="0.3">
      <c r="A154" s="747" t="s">
        <v>629</v>
      </c>
      <c r="B154" s="748" t="s">
        <v>630</v>
      </c>
      <c r="C154" s="749" t="s">
        <v>648</v>
      </c>
      <c r="D154" s="750" t="s">
        <v>649</v>
      </c>
      <c r="E154" s="751">
        <v>50113006</v>
      </c>
      <c r="F154" s="750" t="s">
        <v>909</v>
      </c>
      <c r="G154" s="749" t="s">
        <v>690</v>
      </c>
      <c r="H154" s="749">
        <v>133220</v>
      </c>
      <c r="I154" s="749">
        <v>33220</v>
      </c>
      <c r="J154" s="749" t="s">
        <v>940</v>
      </c>
      <c r="K154" s="749" t="s">
        <v>941</v>
      </c>
      <c r="L154" s="752">
        <v>197.44</v>
      </c>
      <c r="M154" s="752">
        <v>4</v>
      </c>
      <c r="N154" s="753">
        <v>789.76</v>
      </c>
    </row>
    <row r="155" spans="1:14" ht="14.4" customHeight="1" x14ac:dyDescent="0.3">
      <c r="A155" s="747" t="s">
        <v>629</v>
      </c>
      <c r="B155" s="748" t="s">
        <v>630</v>
      </c>
      <c r="C155" s="749" t="s">
        <v>648</v>
      </c>
      <c r="D155" s="750" t="s">
        <v>649</v>
      </c>
      <c r="E155" s="751">
        <v>50113013</v>
      </c>
      <c r="F155" s="750" t="s">
        <v>942</v>
      </c>
      <c r="G155" s="749" t="s">
        <v>690</v>
      </c>
      <c r="H155" s="749">
        <v>195147</v>
      </c>
      <c r="I155" s="749">
        <v>195147</v>
      </c>
      <c r="J155" s="749" t="s">
        <v>943</v>
      </c>
      <c r="K155" s="749" t="s">
        <v>944</v>
      </c>
      <c r="L155" s="752">
        <v>561.51</v>
      </c>
      <c r="M155" s="752">
        <v>2</v>
      </c>
      <c r="N155" s="753">
        <v>1123.02</v>
      </c>
    </row>
    <row r="156" spans="1:14" ht="14.4" customHeight="1" x14ac:dyDescent="0.3">
      <c r="A156" s="747" t="s">
        <v>629</v>
      </c>
      <c r="B156" s="748" t="s">
        <v>630</v>
      </c>
      <c r="C156" s="749" t="s">
        <v>648</v>
      </c>
      <c r="D156" s="750" t="s">
        <v>649</v>
      </c>
      <c r="E156" s="751">
        <v>50113013</v>
      </c>
      <c r="F156" s="750" t="s">
        <v>942</v>
      </c>
      <c r="G156" s="749" t="s">
        <v>690</v>
      </c>
      <c r="H156" s="749">
        <v>185525</v>
      </c>
      <c r="I156" s="749">
        <v>85525</v>
      </c>
      <c r="J156" s="749" t="s">
        <v>945</v>
      </c>
      <c r="K156" s="749" t="s">
        <v>946</v>
      </c>
      <c r="L156" s="752">
        <v>111.31000000000002</v>
      </c>
      <c r="M156" s="752">
        <v>1</v>
      </c>
      <c r="N156" s="753">
        <v>111.31000000000002</v>
      </c>
    </row>
    <row r="157" spans="1:14" ht="14.4" customHeight="1" x14ac:dyDescent="0.3">
      <c r="A157" s="747" t="s">
        <v>629</v>
      </c>
      <c r="B157" s="748" t="s">
        <v>630</v>
      </c>
      <c r="C157" s="749" t="s">
        <v>648</v>
      </c>
      <c r="D157" s="750" t="s">
        <v>649</v>
      </c>
      <c r="E157" s="751">
        <v>50113013</v>
      </c>
      <c r="F157" s="750" t="s">
        <v>942</v>
      </c>
      <c r="G157" s="749" t="s">
        <v>687</v>
      </c>
      <c r="H157" s="749">
        <v>172972</v>
      </c>
      <c r="I157" s="749">
        <v>72972</v>
      </c>
      <c r="J157" s="749" t="s">
        <v>947</v>
      </c>
      <c r="K157" s="749" t="s">
        <v>948</v>
      </c>
      <c r="L157" s="752">
        <v>181.58</v>
      </c>
      <c r="M157" s="752">
        <v>3</v>
      </c>
      <c r="N157" s="753">
        <v>544.74</v>
      </c>
    </row>
    <row r="158" spans="1:14" ht="14.4" customHeight="1" x14ac:dyDescent="0.3">
      <c r="A158" s="747" t="s">
        <v>629</v>
      </c>
      <c r="B158" s="748" t="s">
        <v>630</v>
      </c>
      <c r="C158" s="749" t="s">
        <v>648</v>
      </c>
      <c r="D158" s="750" t="s">
        <v>649</v>
      </c>
      <c r="E158" s="751">
        <v>50113013</v>
      </c>
      <c r="F158" s="750" t="s">
        <v>942</v>
      </c>
      <c r="G158" s="749" t="s">
        <v>690</v>
      </c>
      <c r="H158" s="749">
        <v>105951</v>
      </c>
      <c r="I158" s="749">
        <v>5951</v>
      </c>
      <c r="J158" s="749" t="s">
        <v>949</v>
      </c>
      <c r="K158" s="749" t="s">
        <v>950</v>
      </c>
      <c r="L158" s="752">
        <v>114.92999999999999</v>
      </c>
      <c r="M158" s="752">
        <v>1</v>
      </c>
      <c r="N158" s="753">
        <v>114.92999999999999</v>
      </c>
    </row>
    <row r="159" spans="1:14" ht="14.4" customHeight="1" x14ac:dyDescent="0.3">
      <c r="A159" s="747" t="s">
        <v>629</v>
      </c>
      <c r="B159" s="748" t="s">
        <v>630</v>
      </c>
      <c r="C159" s="749" t="s">
        <v>648</v>
      </c>
      <c r="D159" s="750" t="s">
        <v>649</v>
      </c>
      <c r="E159" s="751">
        <v>50113013</v>
      </c>
      <c r="F159" s="750" t="s">
        <v>942</v>
      </c>
      <c r="G159" s="749" t="s">
        <v>690</v>
      </c>
      <c r="H159" s="749">
        <v>199366</v>
      </c>
      <c r="I159" s="749">
        <v>99366</v>
      </c>
      <c r="J159" s="749" t="s">
        <v>951</v>
      </c>
      <c r="K159" s="749" t="s">
        <v>952</v>
      </c>
      <c r="L159" s="752">
        <v>56.381538461538462</v>
      </c>
      <c r="M159" s="752">
        <v>13</v>
      </c>
      <c r="N159" s="753">
        <v>732.96</v>
      </c>
    </row>
    <row r="160" spans="1:14" ht="14.4" customHeight="1" x14ac:dyDescent="0.3">
      <c r="A160" s="747" t="s">
        <v>629</v>
      </c>
      <c r="B160" s="748" t="s">
        <v>630</v>
      </c>
      <c r="C160" s="749" t="s">
        <v>648</v>
      </c>
      <c r="D160" s="750" t="s">
        <v>649</v>
      </c>
      <c r="E160" s="751">
        <v>50113013</v>
      </c>
      <c r="F160" s="750" t="s">
        <v>942</v>
      </c>
      <c r="G160" s="749" t="s">
        <v>687</v>
      </c>
      <c r="H160" s="749">
        <v>72973</v>
      </c>
      <c r="I160" s="749">
        <v>72973</v>
      </c>
      <c r="J160" s="749" t="s">
        <v>953</v>
      </c>
      <c r="K160" s="749" t="s">
        <v>954</v>
      </c>
      <c r="L160" s="752">
        <v>137.56712025316455</v>
      </c>
      <c r="M160" s="752">
        <v>63.2</v>
      </c>
      <c r="N160" s="753">
        <v>8694.2420000000002</v>
      </c>
    </row>
    <row r="161" spans="1:14" ht="14.4" customHeight="1" x14ac:dyDescent="0.3">
      <c r="A161" s="747" t="s">
        <v>629</v>
      </c>
      <c r="B161" s="748" t="s">
        <v>630</v>
      </c>
      <c r="C161" s="749" t="s">
        <v>648</v>
      </c>
      <c r="D161" s="750" t="s">
        <v>649</v>
      </c>
      <c r="E161" s="751">
        <v>50113013</v>
      </c>
      <c r="F161" s="750" t="s">
        <v>942</v>
      </c>
      <c r="G161" s="749" t="s">
        <v>690</v>
      </c>
      <c r="H161" s="749">
        <v>183812</v>
      </c>
      <c r="I161" s="749">
        <v>183812</v>
      </c>
      <c r="J161" s="749" t="s">
        <v>955</v>
      </c>
      <c r="K161" s="749" t="s">
        <v>956</v>
      </c>
      <c r="L161" s="752">
        <v>1216.1299999999999</v>
      </c>
      <c r="M161" s="752">
        <v>1.3</v>
      </c>
      <c r="N161" s="753">
        <v>1580.9689999999998</v>
      </c>
    </row>
    <row r="162" spans="1:14" ht="14.4" customHeight="1" x14ac:dyDescent="0.3">
      <c r="A162" s="747" t="s">
        <v>629</v>
      </c>
      <c r="B162" s="748" t="s">
        <v>630</v>
      </c>
      <c r="C162" s="749" t="s">
        <v>648</v>
      </c>
      <c r="D162" s="750" t="s">
        <v>649</v>
      </c>
      <c r="E162" s="751">
        <v>50113013</v>
      </c>
      <c r="F162" s="750" t="s">
        <v>942</v>
      </c>
      <c r="G162" s="749" t="s">
        <v>687</v>
      </c>
      <c r="H162" s="749">
        <v>164835</v>
      </c>
      <c r="I162" s="749">
        <v>64835</v>
      </c>
      <c r="J162" s="749" t="s">
        <v>957</v>
      </c>
      <c r="K162" s="749" t="s">
        <v>958</v>
      </c>
      <c r="L162" s="752">
        <v>143.66</v>
      </c>
      <c r="M162" s="752">
        <v>20.299999999999997</v>
      </c>
      <c r="N162" s="753">
        <v>2916.2979999999993</v>
      </c>
    </row>
    <row r="163" spans="1:14" ht="14.4" customHeight="1" x14ac:dyDescent="0.3">
      <c r="A163" s="747" t="s">
        <v>629</v>
      </c>
      <c r="B163" s="748" t="s">
        <v>630</v>
      </c>
      <c r="C163" s="749" t="s">
        <v>648</v>
      </c>
      <c r="D163" s="750" t="s">
        <v>649</v>
      </c>
      <c r="E163" s="751">
        <v>50113013</v>
      </c>
      <c r="F163" s="750" t="s">
        <v>942</v>
      </c>
      <c r="G163" s="749" t="s">
        <v>687</v>
      </c>
      <c r="H163" s="749">
        <v>111706</v>
      </c>
      <c r="I163" s="749">
        <v>11706</v>
      </c>
      <c r="J163" s="749" t="s">
        <v>959</v>
      </c>
      <c r="K163" s="749" t="s">
        <v>960</v>
      </c>
      <c r="L163" s="752">
        <v>530.33999999999992</v>
      </c>
      <c r="M163" s="752">
        <v>2</v>
      </c>
      <c r="N163" s="753">
        <v>1060.6799999999998</v>
      </c>
    </row>
    <row r="164" spans="1:14" ht="14.4" customHeight="1" x14ac:dyDescent="0.3">
      <c r="A164" s="747" t="s">
        <v>629</v>
      </c>
      <c r="B164" s="748" t="s">
        <v>630</v>
      </c>
      <c r="C164" s="749" t="s">
        <v>648</v>
      </c>
      <c r="D164" s="750" t="s">
        <v>649</v>
      </c>
      <c r="E164" s="751">
        <v>50113013</v>
      </c>
      <c r="F164" s="750" t="s">
        <v>942</v>
      </c>
      <c r="G164" s="749" t="s">
        <v>687</v>
      </c>
      <c r="H164" s="749">
        <v>131654</v>
      </c>
      <c r="I164" s="749">
        <v>131654</v>
      </c>
      <c r="J164" s="749" t="s">
        <v>961</v>
      </c>
      <c r="K164" s="749" t="s">
        <v>962</v>
      </c>
      <c r="L164" s="752">
        <v>264</v>
      </c>
      <c r="M164" s="752">
        <v>7.7</v>
      </c>
      <c r="N164" s="753">
        <v>2032.8</v>
      </c>
    </row>
    <row r="165" spans="1:14" ht="14.4" customHeight="1" x14ac:dyDescent="0.3">
      <c r="A165" s="747" t="s">
        <v>629</v>
      </c>
      <c r="B165" s="748" t="s">
        <v>630</v>
      </c>
      <c r="C165" s="749" t="s">
        <v>648</v>
      </c>
      <c r="D165" s="750" t="s">
        <v>649</v>
      </c>
      <c r="E165" s="751">
        <v>50113013</v>
      </c>
      <c r="F165" s="750" t="s">
        <v>942</v>
      </c>
      <c r="G165" s="749" t="s">
        <v>687</v>
      </c>
      <c r="H165" s="749">
        <v>121240</v>
      </c>
      <c r="I165" s="749">
        <v>121240</v>
      </c>
      <c r="J165" s="749" t="s">
        <v>963</v>
      </c>
      <c r="K165" s="749" t="s">
        <v>964</v>
      </c>
      <c r="L165" s="752">
        <v>374.00000000000006</v>
      </c>
      <c r="M165" s="752">
        <v>1.4</v>
      </c>
      <c r="N165" s="753">
        <v>523.6</v>
      </c>
    </row>
    <row r="166" spans="1:14" ht="14.4" customHeight="1" x14ac:dyDescent="0.3">
      <c r="A166" s="747" t="s">
        <v>629</v>
      </c>
      <c r="B166" s="748" t="s">
        <v>630</v>
      </c>
      <c r="C166" s="749" t="s">
        <v>648</v>
      </c>
      <c r="D166" s="750" t="s">
        <v>649</v>
      </c>
      <c r="E166" s="751">
        <v>50113013</v>
      </c>
      <c r="F166" s="750" t="s">
        <v>942</v>
      </c>
      <c r="G166" s="749" t="s">
        <v>687</v>
      </c>
      <c r="H166" s="749">
        <v>199802</v>
      </c>
      <c r="I166" s="749">
        <v>199802</v>
      </c>
      <c r="J166" s="749" t="s">
        <v>965</v>
      </c>
      <c r="K166" s="749" t="s">
        <v>966</v>
      </c>
      <c r="L166" s="752">
        <v>168.3</v>
      </c>
      <c r="M166" s="752">
        <v>2</v>
      </c>
      <c r="N166" s="753">
        <v>336.6</v>
      </c>
    </row>
    <row r="167" spans="1:14" ht="14.4" customHeight="1" x14ac:dyDescent="0.3">
      <c r="A167" s="747" t="s">
        <v>629</v>
      </c>
      <c r="B167" s="748" t="s">
        <v>630</v>
      </c>
      <c r="C167" s="749" t="s">
        <v>648</v>
      </c>
      <c r="D167" s="750" t="s">
        <v>649</v>
      </c>
      <c r="E167" s="751">
        <v>50113013</v>
      </c>
      <c r="F167" s="750" t="s">
        <v>942</v>
      </c>
      <c r="G167" s="749" t="s">
        <v>690</v>
      </c>
      <c r="H167" s="749">
        <v>849887</v>
      </c>
      <c r="I167" s="749">
        <v>129834</v>
      </c>
      <c r="J167" s="749" t="s">
        <v>967</v>
      </c>
      <c r="K167" s="749" t="s">
        <v>631</v>
      </c>
      <c r="L167" s="752">
        <v>154</v>
      </c>
      <c r="M167" s="752">
        <v>1.5</v>
      </c>
      <c r="N167" s="753">
        <v>231</v>
      </c>
    </row>
    <row r="168" spans="1:14" ht="14.4" customHeight="1" x14ac:dyDescent="0.3">
      <c r="A168" s="747" t="s">
        <v>629</v>
      </c>
      <c r="B168" s="748" t="s">
        <v>630</v>
      </c>
      <c r="C168" s="749" t="s">
        <v>648</v>
      </c>
      <c r="D168" s="750" t="s">
        <v>649</v>
      </c>
      <c r="E168" s="751">
        <v>50113013</v>
      </c>
      <c r="F168" s="750" t="s">
        <v>942</v>
      </c>
      <c r="G168" s="749" t="s">
        <v>687</v>
      </c>
      <c r="H168" s="749">
        <v>218400</v>
      </c>
      <c r="I168" s="749">
        <v>218400</v>
      </c>
      <c r="J168" s="749" t="s">
        <v>968</v>
      </c>
      <c r="K168" s="749" t="s">
        <v>969</v>
      </c>
      <c r="L168" s="752">
        <v>597.74</v>
      </c>
      <c r="M168" s="752">
        <v>2</v>
      </c>
      <c r="N168" s="753">
        <v>1195.48</v>
      </c>
    </row>
    <row r="169" spans="1:14" ht="14.4" customHeight="1" x14ac:dyDescent="0.3">
      <c r="A169" s="747" t="s">
        <v>629</v>
      </c>
      <c r="B169" s="748" t="s">
        <v>630</v>
      </c>
      <c r="C169" s="749" t="s">
        <v>648</v>
      </c>
      <c r="D169" s="750" t="s">
        <v>649</v>
      </c>
      <c r="E169" s="751">
        <v>50113013</v>
      </c>
      <c r="F169" s="750" t="s">
        <v>942</v>
      </c>
      <c r="G169" s="749" t="s">
        <v>687</v>
      </c>
      <c r="H169" s="749">
        <v>96414</v>
      </c>
      <c r="I169" s="749">
        <v>96414</v>
      </c>
      <c r="J169" s="749" t="s">
        <v>970</v>
      </c>
      <c r="K169" s="749" t="s">
        <v>971</v>
      </c>
      <c r="L169" s="752">
        <v>59.2</v>
      </c>
      <c r="M169" s="752">
        <v>8.1999999999999993</v>
      </c>
      <c r="N169" s="753">
        <v>485.44</v>
      </c>
    </row>
    <row r="170" spans="1:14" ht="14.4" customHeight="1" x14ac:dyDescent="0.3">
      <c r="A170" s="747" t="s">
        <v>629</v>
      </c>
      <c r="B170" s="748" t="s">
        <v>630</v>
      </c>
      <c r="C170" s="749" t="s">
        <v>648</v>
      </c>
      <c r="D170" s="750" t="s">
        <v>649</v>
      </c>
      <c r="E170" s="751">
        <v>50113013</v>
      </c>
      <c r="F170" s="750" t="s">
        <v>942</v>
      </c>
      <c r="G170" s="749" t="s">
        <v>687</v>
      </c>
      <c r="H170" s="749">
        <v>216192</v>
      </c>
      <c r="I170" s="749">
        <v>216192</v>
      </c>
      <c r="J170" s="749" t="s">
        <v>972</v>
      </c>
      <c r="K170" s="749" t="s">
        <v>973</v>
      </c>
      <c r="L170" s="752">
        <v>183.60500000000002</v>
      </c>
      <c r="M170" s="752">
        <v>4</v>
      </c>
      <c r="N170" s="753">
        <v>734.42000000000007</v>
      </c>
    </row>
    <row r="171" spans="1:14" ht="14.4" customHeight="1" x14ac:dyDescent="0.3">
      <c r="A171" s="747" t="s">
        <v>629</v>
      </c>
      <c r="B171" s="748" t="s">
        <v>630</v>
      </c>
      <c r="C171" s="749" t="s">
        <v>648</v>
      </c>
      <c r="D171" s="750" t="s">
        <v>649</v>
      </c>
      <c r="E171" s="751">
        <v>50113013</v>
      </c>
      <c r="F171" s="750" t="s">
        <v>942</v>
      </c>
      <c r="G171" s="749" t="s">
        <v>687</v>
      </c>
      <c r="H171" s="749">
        <v>216191</v>
      </c>
      <c r="I171" s="749">
        <v>216191</v>
      </c>
      <c r="J171" s="749" t="s">
        <v>974</v>
      </c>
      <c r="K171" s="749" t="s">
        <v>975</v>
      </c>
      <c r="L171" s="752">
        <v>85.37</v>
      </c>
      <c r="M171" s="752">
        <v>2</v>
      </c>
      <c r="N171" s="753">
        <v>170.74</v>
      </c>
    </row>
    <row r="172" spans="1:14" ht="14.4" customHeight="1" x14ac:dyDescent="0.3">
      <c r="A172" s="747" t="s">
        <v>629</v>
      </c>
      <c r="B172" s="748" t="s">
        <v>630</v>
      </c>
      <c r="C172" s="749" t="s">
        <v>648</v>
      </c>
      <c r="D172" s="750" t="s">
        <v>649</v>
      </c>
      <c r="E172" s="751">
        <v>50113013</v>
      </c>
      <c r="F172" s="750" t="s">
        <v>942</v>
      </c>
      <c r="G172" s="749" t="s">
        <v>687</v>
      </c>
      <c r="H172" s="749">
        <v>216196</v>
      </c>
      <c r="I172" s="749">
        <v>216196</v>
      </c>
      <c r="J172" s="749" t="s">
        <v>976</v>
      </c>
      <c r="K172" s="749" t="s">
        <v>977</v>
      </c>
      <c r="L172" s="752">
        <v>70.810000000000016</v>
      </c>
      <c r="M172" s="752">
        <v>1</v>
      </c>
      <c r="N172" s="753">
        <v>70.810000000000016</v>
      </c>
    </row>
    <row r="173" spans="1:14" ht="14.4" customHeight="1" x14ac:dyDescent="0.3">
      <c r="A173" s="747" t="s">
        <v>629</v>
      </c>
      <c r="B173" s="748" t="s">
        <v>630</v>
      </c>
      <c r="C173" s="749" t="s">
        <v>648</v>
      </c>
      <c r="D173" s="750" t="s">
        <v>649</v>
      </c>
      <c r="E173" s="751">
        <v>50113013</v>
      </c>
      <c r="F173" s="750" t="s">
        <v>942</v>
      </c>
      <c r="G173" s="749" t="s">
        <v>687</v>
      </c>
      <c r="H173" s="749">
        <v>216195</v>
      </c>
      <c r="I173" s="749">
        <v>216195</v>
      </c>
      <c r="J173" s="749" t="s">
        <v>978</v>
      </c>
      <c r="K173" s="749" t="s">
        <v>757</v>
      </c>
      <c r="L173" s="752">
        <v>184.49</v>
      </c>
      <c r="M173" s="752">
        <v>2</v>
      </c>
      <c r="N173" s="753">
        <v>368.98</v>
      </c>
    </row>
    <row r="174" spans="1:14" ht="14.4" customHeight="1" x14ac:dyDescent="0.3">
      <c r="A174" s="747" t="s">
        <v>629</v>
      </c>
      <c r="B174" s="748" t="s">
        <v>630</v>
      </c>
      <c r="C174" s="749" t="s">
        <v>648</v>
      </c>
      <c r="D174" s="750" t="s">
        <v>649</v>
      </c>
      <c r="E174" s="751">
        <v>50113013</v>
      </c>
      <c r="F174" s="750" t="s">
        <v>942</v>
      </c>
      <c r="G174" s="749" t="s">
        <v>687</v>
      </c>
      <c r="H174" s="749">
        <v>216183</v>
      </c>
      <c r="I174" s="749">
        <v>216183</v>
      </c>
      <c r="J174" s="749" t="s">
        <v>979</v>
      </c>
      <c r="K174" s="749" t="s">
        <v>980</v>
      </c>
      <c r="L174" s="752">
        <v>251.65999999999994</v>
      </c>
      <c r="M174" s="752">
        <v>5</v>
      </c>
      <c r="N174" s="753">
        <v>1258.2999999999997</v>
      </c>
    </row>
    <row r="175" spans="1:14" ht="14.4" customHeight="1" x14ac:dyDescent="0.3">
      <c r="A175" s="747" t="s">
        <v>629</v>
      </c>
      <c r="B175" s="748" t="s">
        <v>630</v>
      </c>
      <c r="C175" s="749" t="s">
        <v>648</v>
      </c>
      <c r="D175" s="750" t="s">
        <v>649</v>
      </c>
      <c r="E175" s="751">
        <v>50113013</v>
      </c>
      <c r="F175" s="750" t="s">
        <v>942</v>
      </c>
      <c r="G175" s="749" t="s">
        <v>687</v>
      </c>
      <c r="H175" s="749">
        <v>166366</v>
      </c>
      <c r="I175" s="749">
        <v>66366</v>
      </c>
      <c r="J175" s="749" t="s">
        <v>981</v>
      </c>
      <c r="K175" s="749" t="s">
        <v>982</v>
      </c>
      <c r="L175" s="752">
        <v>23.56</v>
      </c>
      <c r="M175" s="752">
        <v>1</v>
      </c>
      <c r="N175" s="753">
        <v>23.56</v>
      </c>
    </row>
    <row r="176" spans="1:14" ht="14.4" customHeight="1" x14ac:dyDescent="0.3">
      <c r="A176" s="747" t="s">
        <v>629</v>
      </c>
      <c r="B176" s="748" t="s">
        <v>630</v>
      </c>
      <c r="C176" s="749" t="s">
        <v>648</v>
      </c>
      <c r="D176" s="750" t="s">
        <v>649</v>
      </c>
      <c r="E176" s="751">
        <v>50113013</v>
      </c>
      <c r="F176" s="750" t="s">
        <v>942</v>
      </c>
      <c r="G176" s="749" t="s">
        <v>687</v>
      </c>
      <c r="H176" s="749">
        <v>201970</v>
      </c>
      <c r="I176" s="749">
        <v>201970</v>
      </c>
      <c r="J176" s="749" t="s">
        <v>983</v>
      </c>
      <c r="K176" s="749" t="s">
        <v>984</v>
      </c>
      <c r="L176" s="752">
        <v>72.182307692307702</v>
      </c>
      <c r="M176" s="752">
        <v>13</v>
      </c>
      <c r="N176" s="753">
        <v>938.37000000000012</v>
      </c>
    </row>
    <row r="177" spans="1:14" ht="14.4" customHeight="1" x14ac:dyDescent="0.3">
      <c r="A177" s="747" t="s">
        <v>629</v>
      </c>
      <c r="B177" s="748" t="s">
        <v>630</v>
      </c>
      <c r="C177" s="749" t="s">
        <v>648</v>
      </c>
      <c r="D177" s="750" t="s">
        <v>649</v>
      </c>
      <c r="E177" s="751">
        <v>50113013</v>
      </c>
      <c r="F177" s="750" t="s">
        <v>942</v>
      </c>
      <c r="G177" s="749" t="s">
        <v>687</v>
      </c>
      <c r="H177" s="749">
        <v>201974</v>
      </c>
      <c r="I177" s="749">
        <v>201974</v>
      </c>
      <c r="J177" s="749" t="s">
        <v>985</v>
      </c>
      <c r="K177" s="749" t="s">
        <v>986</v>
      </c>
      <c r="L177" s="752">
        <v>218.19000000000003</v>
      </c>
      <c r="M177" s="752">
        <v>4</v>
      </c>
      <c r="N177" s="753">
        <v>872.7600000000001</v>
      </c>
    </row>
    <row r="178" spans="1:14" ht="14.4" customHeight="1" x14ac:dyDescent="0.3">
      <c r="A178" s="747" t="s">
        <v>629</v>
      </c>
      <c r="B178" s="748" t="s">
        <v>630</v>
      </c>
      <c r="C178" s="749" t="s">
        <v>648</v>
      </c>
      <c r="D178" s="750" t="s">
        <v>649</v>
      </c>
      <c r="E178" s="751">
        <v>50113013</v>
      </c>
      <c r="F178" s="750" t="s">
        <v>942</v>
      </c>
      <c r="G178" s="749" t="s">
        <v>690</v>
      </c>
      <c r="H178" s="749">
        <v>113453</v>
      </c>
      <c r="I178" s="749">
        <v>113453</v>
      </c>
      <c r="J178" s="749" t="s">
        <v>987</v>
      </c>
      <c r="K178" s="749" t="s">
        <v>988</v>
      </c>
      <c r="L178" s="752">
        <v>458.70000000000005</v>
      </c>
      <c r="M178" s="752">
        <v>8.1999999999999993</v>
      </c>
      <c r="N178" s="753">
        <v>3761.34</v>
      </c>
    </row>
    <row r="179" spans="1:14" ht="14.4" customHeight="1" x14ac:dyDescent="0.3">
      <c r="A179" s="747" t="s">
        <v>629</v>
      </c>
      <c r="B179" s="748" t="s">
        <v>630</v>
      </c>
      <c r="C179" s="749" t="s">
        <v>648</v>
      </c>
      <c r="D179" s="750" t="s">
        <v>649</v>
      </c>
      <c r="E179" s="751">
        <v>50113013</v>
      </c>
      <c r="F179" s="750" t="s">
        <v>942</v>
      </c>
      <c r="G179" s="749" t="s">
        <v>631</v>
      </c>
      <c r="H179" s="749">
        <v>850098</v>
      </c>
      <c r="I179" s="749">
        <v>155867</v>
      </c>
      <c r="J179" s="749" t="s">
        <v>989</v>
      </c>
      <c r="K179" s="749" t="s">
        <v>990</v>
      </c>
      <c r="L179" s="752">
        <v>73.27</v>
      </c>
      <c r="M179" s="752">
        <v>1</v>
      </c>
      <c r="N179" s="753">
        <v>73.27</v>
      </c>
    </row>
    <row r="180" spans="1:14" ht="14.4" customHeight="1" x14ac:dyDescent="0.3">
      <c r="A180" s="747" t="s">
        <v>629</v>
      </c>
      <c r="B180" s="748" t="s">
        <v>630</v>
      </c>
      <c r="C180" s="749" t="s">
        <v>648</v>
      </c>
      <c r="D180" s="750" t="s">
        <v>649</v>
      </c>
      <c r="E180" s="751">
        <v>50113013</v>
      </c>
      <c r="F180" s="750" t="s">
        <v>942</v>
      </c>
      <c r="G180" s="749" t="s">
        <v>687</v>
      </c>
      <c r="H180" s="749">
        <v>225175</v>
      </c>
      <c r="I180" s="749">
        <v>225175</v>
      </c>
      <c r="J180" s="749" t="s">
        <v>991</v>
      </c>
      <c r="K180" s="749" t="s">
        <v>992</v>
      </c>
      <c r="L180" s="752">
        <v>45.609999999999992</v>
      </c>
      <c r="M180" s="752">
        <v>6</v>
      </c>
      <c r="N180" s="753">
        <v>273.65999999999997</v>
      </c>
    </row>
    <row r="181" spans="1:14" ht="14.4" customHeight="1" x14ac:dyDescent="0.3">
      <c r="A181" s="747" t="s">
        <v>629</v>
      </c>
      <c r="B181" s="748" t="s">
        <v>630</v>
      </c>
      <c r="C181" s="749" t="s">
        <v>648</v>
      </c>
      <c r="D181" s="750" t="s">
        <v>649</v>
      </c>
      <c r="E181" s="751">
        <v>50113013</v>
      </c>
      <c r="F181" s="750" t="s">
        <v>942</v>
      </c>
      <c r="G181" s="749" t="s">
        <v>687</v>
      </c>
      <c r="H181" s="749">
        <v>225174</v>
      </c>
      <c r="I181" s="749">
        <v>225174</v>
      </c>
      <c r="J181" s="749" t="s">
        <v>991</v>
      </c>
      <c r="K181" s="749" t="s">
        <v>993</v>
      </c>
      <c r="L181" s="752">
        <v>42.99</v>
      </c>
      <c r="M181" s="752">
        <v>2</v>
      </c>
      <c r="N181" s="753">
        <v>85.98</v>
      </c>
    </row>
    <row r="182" spans="1:14" ht="14.4" customHeight="1" x14ac:dyDescent="0.3">
      <c r="A182" s="747" t="s">
        <v>629</v>
      </c>
      <c r="B182" s="748" t="s">
        <v>630</v>
      </c>
      <c r="C182" s="749" t="s">
        <v>648</v>
      </c>
      <c r="D182" s="750" t="s">
        <v>649</v>
      </c>
      <c r="E182" s="751">
        <v>50113013</v>
      </c>
      <c r="F182" s="750" t="s">
        <v>942</v>
      </c>
      <c r="G182" s="749" t="s">
        <v>687</v>
      </c>
      <c r="H182" s="749">
        <v>225173</v>
      </c>
      <c r="I182" s="749">
        <v>225173</v>
      </c>
      <c r="J182" s="749" t="s">
        <v>994</v>
      </c>
      <c r="K182" s="749" t="s">
        <v>995</v>
      </c>
      <c r="L182" s="752">
        <v>93.27</v>
      </c>
      <c r="M182" s="752">
        <v>2</v>
      </c>
      <c r="N182" s="753">
        <v>186.54</v>
      </c>
    </row>
    <row r="183" spans="1:14" ht="14.4" customHeight="1" x14ac:dyDescent="0.3">
      <c r="A183" s="747" t="s">
        <v>629</v>
      </c>
      <c r="B183" s="748" t="s">
        <v>630</v>
      </c>
      <c r="C183" s="749" t="s">
        <v>648</v>
      </c>
      <c r="D183" s="750" t="s">
        <v>649</v>
      </c>
      <c r="E183" s="751">
        <v>50113013</v>
      </c>
      <c r="F183" s="750" t="s">
        <v>942</v>
      </c>
      <c r="G183" s="749" t="s">
        <v>690</v>
      </c>
      <c r="H183" s="749">
        <v>166265</v>
      </c>
      <c r="I183" s="749">
        <v>166265</v>
      </c>
      <c r="J183" s="749" t="s">
        <v>996</v>
      </c>
      <c r="K183" s="749" t="s">
        <v>980</v>
      </c>
      <c r="L183" s="752">
        <v>33.39</v>
      </c>
      <c r="M183" s="752">
        <v>10</v>
      </c>
      <c r="N183" s="753">
        <v>333.9</v>
      </c>
    </row>
    <row r="184" spans="1:14" ht="14.4" customHeight="1" x14ac:dyDescent="0.3">
      <c r="A184" s="747" t="s">
        <v>629</v>
      </c>
      <c r="B184" s="748" t="s">
        <v>630</v>
      </c>
      <c r="C184" s="749" t="s">
        <v>648</v>
      </c>
      <c r="D184" s="750" t="s">
        <v>649</v>
      </c>
      <c r="E184" s="751">
        <v>50113013</v>
      </c>
      <c r="F184" s="750" t="s">
        <v>942</v>
      </c>
      <c r="G184" s="749" t="s">
        <v>690</v>
      </c>
      <c r="H184" s="749">
        <v>118523</v>
      </c>
      <c r="I184" s="749">
        <v>18523</v>
      </c>
      <c r="J184" s="749" t="s">
        <v>997</v>
      </c>
      <c r="K184" s="749" t="s">
        <v>998</v>
      </c>
      <c r="L184" s="752">
        <v>65.53</v>
      </c>
      <c r="M184" s="752">
        <v>1</v>
      </c>
      <c r="N184" s="753">
        <v>65.53</v>
      </c>
    </row>
    <row r="185" spans="1:14" ht="14.4" customHeight="1" x14ac:dyDescent="0.3">
      <c r="A185" s="747" t="s">
        <v>629</v>
      </c>
      <c r="B185" s="748" t="s">
        <v>630</v>
      </c>
      <c r="C185" s="749" t="s">
        <v>648</v>
      </c>
      <c r="D185" s="750" t="s">
        <v>649</v>
      </c>
      <c r="E185" s="751">
        <v>50113013</v>
      </c>
      <c r="F185" s="750" t="s">
        <v>942</v>
      </c>
      <c r="G185" s="749" t="s">
        <v>687</v>
      </c>
      <c r="H185" s="749">
        <v>142845</v>
      </c>
      <c r="I185" s="749">
        <v>42845</v>
      </c>
      <c r="J185" s="749" t="s">
        <v>999</v>
      </c>
      <c r="K185" s="749" t="s">
        <v>1000</v>
      </c>
      <c r="L185" s="752">
        <v>105.96000000000001</v>
      </c>
      <c r="M185" s="752">
        <v>7</v>
      </c>
      <c r="N185" s="753">
        <v>741.72</v>
      </c>
    </row>
    <row r="186" spans="1:14" ht="14.4" customHeight="1" x14ac:dyDescent="0.3">
      <c r="A186" s="747" t="s">
        <v>629</v>
      </c>
      <c r="B186" s="748" t="s">
        <v>630</v>
      </c>
      <c r="C186" s="749" t="s">
        <v>648</v>
      </c>
      <c r="D186" s="750" t="s">
        <v>649</v>
      </c>
      <c r="E186" s="751">
        <v>50113014</v>
      </c>
      <c r="F186" s="750" t="s">
        <v>1001</v>
      </c>
      <c r="G186" s="749" t="s">
        <v>687</v>
      </c>
      <c r="H186" s="749">
        <v>172927</v>
      </c>
      <c r="I186" s="749">
        <v>72927</v>
      </c>
      <c r="J186" s="749" t="s">
        <v>1002</v>
      </c>
      <c r="K186" s="749" t="s">
        <v>1003</v>
      </c>
      <c r="L186" s="752">
        <v>88.580000000000013</v>
      </c>
      <c r="M186" s="752">
        <v>1</v>
      </c>
      <c r="N186" s="753">
        <v>88.580000000000013</v>
      </c>
    </row>
    <row r="187" spans="1:14" ht="14.4" customHeight="1" x14ac:dyDescent="0.3">
      <c r="A187" s="747" t="s">
        <v>629</v>
      </c>
      <c r="B187" s="748" t="s">
        <v>630</v>
      </c>
      <c r="C187" s="749" t="s">
        <v>648</v>
      </c>
      <c r="D187" s="750" t="s">
        <v>649</v>
      </c>
      <c r="E187" s="751">
        <v>50113014</v>
      </c>
      <c r="F187" s="750" t="s">
        <v>1001</v>
      </c>
      <c r="G187" s="749" t="s">
        <v>687</v>
      </c>
      <c r="H187" s="749">
        <v>150349</v>
      </c>
      <c r="I187" s="749">
        <v>50349</v>
      </c>
      <c r="J187" s="749" t="s">
        <v>1004</v>
      </c>
      <c r="K187" s="749" t="s">
        <v>1005</v>
      </c>
      <c r="L187" s="752">
        <v>266.82000000000005</v>
      </c>
      <c r="M187" s="752">
        <v>1</v>
      </c>
      <c r="N187" s="753">
        <v>266.82000000000005</v>
      </c>
    </row>
    <row r="188" spans="1:14" ht="14.4" customHeight="1" x14ac:dyDescent="0.3">
      <c r="A188" s="747" t="s">
        <v>629</v>
      </c>
      <c r="B188" s="748" t="s">
        <v>630</v>
      </c>
      <c r="C188" s="749" t="s">
        <v>653</v>
      </c>
      <c r="D188" s="750" t="s">
        <v>654</v>
      </c>
      <c r="E188" s="751">
        <v>50113001</v>
      </c>
      <c r="F188" s="750" t="s">
        <v>686</v>
      </c>
      <c r="G188" s="749" t="s">
        <v>687</v>
      </c>
      <c r="H188" s="749">
        <v>196886</v>
      </c>
      <c r="I188" s="749">
        <v>96886</v>
      </c>
      <c r="J188" s="749" t="s">
        <v>1006</v>
      </c>
      <c r="K188" s="749" t="s">
        <v>1007</v>
      </c>
      <c r="L188" s="752">
        <v>50.160029621718408</v>
      </c>
      <c r="M188" s="752">
        <v>19</v>
      </c>
      <c r="N188" s="753">
        <v>953.0405628126498</v>
      </c>
    </row>
    <row r="189" spans="1:14" ht="14.4" customHeight="1" x14ac:dyDescent="0.3">
      <c r="A189" s="747" t="s">
        <v>629</v>
      </c>
      <c r="B189" s="748" t="s">
        <v>630</v>
      </c>
      <c r="C189" s="749" t="s">
        <v>653</v>
      </c>
      <c r="D189" s="750" t="s">
        <v>654</v>
      </c>
      <c r="E189" s="751">
        <v>50113001</v>
      </c>
      <c r="F189" s="750" t="s">
        <v>686</v>
      </c>
      <c r="G189" s="749" t="s">
        <v>690</v>
      </c>
      <c r="H189" s="749">
        <v>126486</v>
      </c>
      <c r="I189" s="749">
        <v>26486</v>
      </c>
      <c r="J189" s="749" t="s">
        <v>1008</v>
      </c>
      <c r="K189" s="749" t="s">
        <v>1009</v>
      </c>
      <c r="L189" s="752">
        <v>624.79999999999984</v>
      </c>
      <c r="M189" s="752">
        <v>1</v>
      </c>
      <c r="N189" s="753">
        <v>624.79999999999984</v>
      </c>
    </row>
    <row r="190" spans="1:14" ht="14.4" customHeight="1" x14ac:dyDescent="0.3">
      <c r="A190" s="747" t="s">
        <v>629</v>
      </c>
      <c r="B190" s="748" t="s">
        <v>630</v>
      </c>
      <c r="C190" s="749" t="s">
        <v>653</v>
      </c>
      <c r="D190" s="750" t="s">
        <v>654</v>
      </c>
      <c r="E190" s="751">
        <v>50113001</v>
      </c>
      <c r="F190" s="750" t="s">
        <v>686</v>
      </c>
      <c r="G190" s="749" t="s">
        <v>687</v>
      </c>
      <c r="H190" s="749">
        <v>100362</v>
      </c>
      <c r="I190" s="749">
        <v>362</v>
      </c>
      <c r="J190" s="749" t="s">
        <v>1010</v>
      </c>
      <c r="K190" s="749" t="s">
        <v>1011</v>
      </c>
      <c r="L190" s="752">
        <v>72.830714285714294</v>
      </c>
      <c r="M190" s="752">
        <v>14</v>
      </c>
      <c r="N190" s="753">
        <v>1019.6300000000001</v>
      </c>
    </row>
    <row r="191" spans="1:14" ht="14.4" customHeight="1" x14ac:dyDescent="0.3">
      <c r="A191" s="747" t="s">
        <v>629</v>
      </c>
      <c r="B191" s="748" t="s">
        <v>630</v>
      </c>
      <c r="C191" s="749" t="s">
        <v>653</v>
      </c>
      <c r="D191" s="750" t="s">
        <v>654</v>
      </c>
      <c r="E191" s="751">
        <v>50113001</v>
      </c>
      <c r="F191" s="750" t="s">
        <v>686</v>
      </c>
      <c r="G191" s="749" t="s">
        <v>687</v>
      </c>
      <c r="H191" s="749">
        <v>128837</v>
      </c>
      <c r="I191" s="749">
        <v>28837</v>
      </c>
      <c r="J191" s="749" t="s">
        <v>1012</v>
      </c>
      <c r="K191" s="749" t="s">
        <v>1013</v>
      </c>
      <c r="L191" s="752">
        <v>79.400000000000034</v>
      </c>
      <c r="M191" s="752">
        <v>1</v>
      </c>
      <c r="N191" s="753">
        <v>79.400000000000034</v>
      </c>
    </row>
    <row r="192" spans="1:14" ht="14.4" customHeight="1" x14ac:dyDescent="0.3">
      <c r="A192" s="747" t="s">
        <v>629</v>
      </c>
      <c r="B192" s="748" t="s">
        <v>630</v>
      </c>
      <c r="C192" s="749" t="s">
        <v>653</v>
      </c>
      <c r="D192" s="750" t="s">
        <v>654</v>
      </c>
      <c r="E192" s="751">
        <v>50113001</v>
      </c>
      <c r="F192" s="750" t="s">
        <v>686</v>
      </c>
      <c r="G192" s="749" t="s">
        <v>687</v>
      </c>
      <c r="H192" s="749">
        <v>128831</v>
      </c>
      <c r="I192" s="749">
        <v>28831</v>
      </c>
      <c r="J192" s="749" t="s">
        <v>697</v>
      </c>
      <c r="K192" s="749" t="s">
        <v>698</v>
      </c>
      <c r="L192" s="752">
        <v>162.89999999999998</v>
      </c>
      <c r="M192" s="752">
        <v>1</v>
      </c>
      <c r="N192" s="753">
        <v>162.89999999999998</v>
      </c>
    </row>
    <row r="193" spans="1:14" ht="14.4" customHeight="1" x14ac:dyDescent="0.3">
      <c r="A193" s="747" t="s">
        <v>629</v>
      </c>
      <c r="B193" s="748" t="s">
        <v>630</v>
      </c>
      <c r="C193" s="749" t="s">
        <v>653</v>
      </c>
      <c r="D193" s="750" t="s">
        <v>654</v>
      </c>
      <c r="E193" s="751">
        <v>50113001</v>
      </c>
      <c r="F193" s="750" t="s">
        <v>686</v>
      </c>
      <c r="G193" s="749" t="s">
        <v>687</v>
      </c>
      <c r="H193" s="749">
        <v>202701</v>
      </c>
      <c r="I193" s="749">
        <v>202701</v>
      </c>
      <c r="J193" s="749" t="s">
        <v>699</v>
      </c>
      <c r="K193" s="749" t="s">
        <v>1014</v>
      </c>
      <c r="L193" s="752">
        <v>129.87875000000003</v>
      </c>
      <c r="M193" s="752">
        <v>8</v>
      </c>
      <c r="N193" s="753">
        <v>1039.0300000000002</v>
      </c>
    </row>
    <row r="194" spans="1:14" ht="14.4" customHeight="1" x14ac:dyDescent="0.3">
      <c r="A194" s="747" t="s">
        <v>629</v>
      </c>
      <c r="B194" s="748" t="s">
        <v>630</v>
      </c>
      <c r="C194" s="749" t="s">
        <v>653</v>
      </c>
      <c r="D194" s="750" t="s">
        <v>654</v>
      </c>
      <c r="E194" s="751">
        <v>50113001</v>
      </c>
      <c r="F194" s="750" t="s">
        <v>686</v>
      </c>
      <c r="G194" s="749" t="s">
        <v>687</v>
      </c>
      <c r="H194" s="749">
        <v>199138</v>
      </c>
      <c r="I194" s="749">
        <v>99138</v>
      </c>
      <c r="J194" s="749" t="s">
        <v>1015</v>
      </c>
      <c r="K194" s="749" t="s">
        <v>1016</v>
      </c>
      <c r="L194" s="752">
        <v>33.659999999999997</v>
      </c>
      <c r="M194" s="752">
        <v>4</v>
      </c>
      <c r="N194" s="753">
        <v>134.63999999999999</v>
      </c>
    </row>
    <row r="195" spans="1:14" ht="14.4" customHeight="1" x14ac:dyDescent="0.3">
      <c r="A195" s="747" t="s">
        <v>629</v>
      </c>
      <c r="B195" s="748" t="s">
        <v>630</v>
      </c>
      <c r="C195" s="749" t="s">
        <v>653</v>
      </c>
      <c r="D195" s="750" t="s">
        <v>654</v>
      </c>
      <c r="E195" s="751">
        <v>50113001</v>
      </c>
      <c r="F195" s="750" t="s">
        <v>686</v>
      </c>
      <c r="G195" s="749" t="s">
        <v>687</v>
      </c>
      <c r="H195" s="749">
        <v>167547</v>
      </c>
      <c r="I195" s="749">
        <v>67547</v>
      </c>
      <c r="J195" s="749" t="s">
        <v>1017</v>
      </c>
      <c r="K195" s="749" t="s">
        <v>1018</v>
      </c>
      <c r="L195" s="752">
        <v>47.12</v>
      </c>
      <c r="M195" s="752">
        <v>1</v>
      </c>
      <c r="N195" s="753">
        <v>47.12</v>
      </c>
    </row>
    <row r="196" spans="1:14" ht="14.4" customHeight="1" x14ac:dyDescent="0.3">
      <c r="A196" s="747" t="s">
        <v>629</v>
      </c>
      <c r="B196" s="748" t="s">
        <v>630</v>
      </c>
      <c r="C196" s="749" t="s">
        <v>653</v>
      </c>
      <c r="D196" s="750" t="s">
        <v>654</v>
      </c>
      <c r="E196" s="751">
        <v>50113001</v>
      </c>
      <c r="F196" s="750" t="s">
        <v>686</v>
      </c>
      <c r="G196" s="749" t="s">
        <v>687</v>
      </c>
      <c r="H196" s="749">
        <v>110555</v>
      </c>
      <c r="I196" s="749">
        <v>10555</v>
      </c>
      <c r="J196" s="749" t="s">
        <v>703</v>
      </c>
      <c r="K196" s="749" t="s">
        <v>704</v>
      </c>
      <c r="L196" s="752">
        <v>254.98</v>
      </c>
      <c r="M196" s="752">
        <v>1</v>
      </c>
      <c r="N196" s="753">
        <v>254.98</v>
      </c>
    </row>
    <row r="197" spans="1:14" ht="14.4" customHeight="1" x14ac:dyDescent="0.3">
      <c r="A197" s="747" t="s">
        <v>629</v>
      </c>
      <c r="B197" s="748" t="s">
        <v>630</v>
      </c>
      <c r="C197" s="749" t="s">
        <v>653</v>
      </c>
      <c r="D197" s="750" t="s">
        <v>654</v>
      </c>
      <c r="E197" s="751">
        <v>50113001</v>
      </c>
      <c r="F197" s="750" t="s">
        <v>686</v>
      </c>
      <c r="G197" s="749" t="s">
        <v>687</v>
      </c>
      <c r="H197" s="749">
        <v>156926</v>
      </c>
      <c r="I197" s="749">
        <v>56926</v>
      </c>
      <c r="J197" s="749" t="s">
        <v>703</v>
      </c>
      <c r="K197" s="749" t="s">
        <v>1019</v>
      </c>
      <c r="L197" s="752">
        <v>48.4</v>
      </c>
      <c r="M197" s="752">
        <v>6</v>
      </c>
      <c r="N197" s="753">
        <v>290.39999999999998</v>
      </c>
    </row>
    <row r="198" spans="1:14" ht="14.4" customHeight="1" x14ac:dyDescent="0.3">
      <c r="A198" s="747" t="s">
        <v>629</v>
      </c>
      <c r="B198" s="748" t="s">
        <v>630</v>
      </c>
      <c r="C198" s="749" t="s">
        <v>653</v>
      </c>
      <c r="D198" s="750" t="s">
        <v>654</v>
      </c>
      <c r="E198" s="751">
        <v>50113001</v>
      </c>
      <c r="F198" s="750" t="s">
        <v>686</v>
      </c>
      <c r="G198" s="749" t="s">
        <v>687</v>
      </c>
      <c r="H198" s="749">
        <v>173375</v>
      </c>
      <c r="I198" s="749">
        <v>173375</v>
      </c>
      <c r="J198" s="749" t="s">
        <v>710</v>
      </c>
      <c r="K198" s="749" t="s">
        <v>711</v>
      </c>
      <c r="L198" s="752">
        <v>404.32000000000005</v>
      </c>
      <c r="M198" s="752">
        <v>4</v>
      </c>
      <c r="N198" s="753">
        <v>1617.2800000000002</v>
      </c>
    </row>
    <row r="199" spans="1:14" ht="14.4" customHeight="1" x14ac:dyDescent="0.3">
      <c r="A199" s="747" t="s">
        <v>629</v>
      </c>
      <c r="B199" s="748" t="s">
        <v>630</v>
      </c>
      <c r="C199" s="749" t="s">
        <v>653</v>
      </c>
      <c r="D199" s="750" t="s">
        <v>654</v>
      </c>
      <c r="E199" s="751">
        <v>50113001</v>
      </c>
      <c r="F199" s="750" t="s">
        <v>686</v>
      </c>
      <c r="G199" s="749" t="s">
        <v>687</v>
      </c>
      <c r="H199" s="749">
        <v>173374</v>
      </c>
      <c r="I199" s="749">
        <v>173374</v>
      </c>
      <c r="J199" s="749" t="s">
        <v>710</v>
      </c>
      <c r="K199" s="749" t="s">
        <v>712</v>
      </c>
      <c r="L199" s="752">
        <v>496.70999999999987</v>
      </c>
      <c r="M199" s="752">
        <v>38</v>
      </c>
      <c r="N199" s="753">
        <v>18874.979999999996</v>
      </c>
    </row>
    <row r="200" spans="1:14" ht="14.4" customHeight="1" x14ac:dyDescent="0.3">
      <c r="A200" s="747" t="s">
        <v>629</v>
      </c>
      <c r="B200" s="748" t="s">
        <v>630</v>
      </c>
      <c r="C200" s="749" t="s">
        <v>653</v>
      </c>
      <c r="D200" s="750" t="s">
        <v>654</v>
      </c>
      <c r="E200" s="751">
        <v>50113001</v>
      </c>
      <c r="F200" s="750" t="s">
        <v>686</v>
      </c>
      <c r="G200" s="749" t="s">
        <v>687</v>
      </c>
      <c r="H200" s="749">
        <v>173379</v>
      </c>
      <c r="I200" s="749">
        <v>173379</v>
      </c>
      <c r="J200" s="749" t="s">
        <v>713</v>
      </c>
      <c r="K200" s="749" t="s">
        <v>711</v>
      </c>
      <c r="L200" s="752">
        <v>415.92166666666674</v>
      </c>
      <c r="M200" s="752">
        <v>4</v>
      </c>
      <c r="N200" s="753">
        <v>1663.686666666667</v>
      </c>
    </row>
    <row r="201" spans="1:14" ht="14.4" customHeight="1" x14ac:dyDescent="0.3">
      <c r="A201" s="747" t="s">
        <v>629</v>
      </c>
      <c r="B201" s="748" t="s">
        <v>630</v>
      </c>
      <c r="C201" s="749" t="s">
        <v>653</v>
      </c>
      <c r="D201" s="750" t="s">
        <v>654</v>
      </c>
      <c r="E201" s="751">
        <v>50113001</v>
      </c>
      <c r="F201" s="750" t="s">
        <v>686</v>
      </c>
      <c r="G201" s="749" t="s">
        <v>687</v>
      </c>
      <c r="H201" s="749">
        <v>208456</v>
      </c>
      <c r="I201" s="749">
        <v>208456</v>
      </c>
      <c r="J201" s="749" t="s">
        <v>1020</v>
      </c>
      <c r="K201" s="749" t="s">
        <v>1021</v>
      </c>
      <c r="L201" s="752">
        <v>738.54000000000008</v>
      </c>
      <c r="M201" s="752">
        <v>0.19999999999999998</v>
      </c>
      <c r="N201" s="753">
        <v>147.708</v>
      </c>
    </row>
    <row r="202" spans="1:14" ht="14.4" customHeight="1" x14ac:dyDescent="0.3">
      <c r="A202" s="747" t="s">
        <v>629</v>
      </c>
      <c r="B202" s="748" t="s">
        <v>630</v>
      </c>
      <c r="C202" s="749" t="s">
        <v>653</v>
      </c>
      <c r="D202" s="750" t="s">
        <v>654</v>
      </c>
      <c r="E202" s="751">
        <v>50113001</v>
      </c>
      <c r="F202" s="750" t="s">
        <v>686</v>
      </c>
      <c r="G202" s="749" t="s">
        <v>687</v>
      </c>
      <c r="H202" s="749">
        <v>112892</v>
      </c>
      <c r="I202" s="749">
        <v>12892</v>
      </c>
      <c r="J202" s="749" t="s">
        <v>1022</v>
      </c>
      <c r="K202" s="749" t="s">
        <v>1023</v>
      </c>
      <c r="L202" s="752">
        <v>104</v>
      </c>
      <c r="M202" s="752">
        <v>3</v>
      </c>
      <c r="N202" s="753">
        <v>312</v>
      </c>
    </row>
    <row r="203" spans="1:14" ht="14.4" customHeight="1" x14ac:dyDescent="0.3">
      <c r="A203" s="747" t="s">
        <v>629</v>
      </c>
      <c r="B203" s="748" t="s">
        <v>630</v>
      </c>
      <c r="C203" s="749" t="s">
        <v>653</v>
      </c>
      <c r="D203" s="750" t="s">
        <v>654</v>
      </c>
      <c r="E203" s="751">
        <v>50113001</v>
      </c>
      <c r="F203" s="750" t="s">
        <v>686</v>
      </c>
      <c r="G203" s="749" t="s">
        <v>687</v>
      </c>
      <c r="H203" s="749">
        <v>140274</v>
      </c>
      <c r="I203" s="749">
        <v>40274</v>
      </c>
      <c r="J203" s="749" t="s">
        <v>722</v>
      </c>
      <c r="K203" s="749" t="s">
        <v>723</v>
      </c>
      <c r="L203" s="752">
        <v>87.57</v>
      </c>
      <c r="M203" s="752">
        <v>1</v>
      </c>
      <c r="N203" s="753">
        <v>87.57</v>
      </c>
    </row>
    <row r="204" spans="1:14" ht="14.4" customHeight="1" x14ac:dyDescent="0.3">
      <c r="A204" s="747" t="s">
        <v>629</v>
      </c>
      <c r="B204" s="748" t="s">
        <v>630</v>
      </c>
      <c r="C204" s="749" t="s">
        <v>653</v>
      </c>
      <c r="D204" s="750" t="s">
        <v>654</v>
      </c>
      <c r="E204" s="751">
        <v>50113001</v>
      </c>
      <c r="F204" s="750" t="s">
        <v>686</v>
      </c>
      <c r="G204" s="749" t="s">
        <v>687</v>
      </c>
      <c r="H204" s="749">
        <v>205021</v>
      </c>
      <c r="I204" s="749">
        <v>205021</v>
      </c>
      <c r="J204" s="749" t="s">
        <v>724</v>
      </c>
      <c r="K204" s="749" t="s">
        <v>725</v>
      </c>
      <c r="L204" s="752">
        <v>352</v>
      </c>
      <c r="M204" s="752">
        <v>22</v>
      </c>
      <c r="N204" s="753">
        <v>7744</v>
      </c>
    </row>
    <row r="205" spans="1:14" ht="14.4" customHeight="1" x14ac:dyDescent="0.3">
      <c r="A205" s="747" t="s">
        <v>629</v>
      </c>
      <c r="B205" s="748" t="s">
        <v>630</v>
      </c>
      <c r="C205" s="749" t="s">
        <v>653</v>
      </c>
      <c r="D205" s="750" t="s">
        <v>654</v>
      </c>
      <c r="E205" s="751">
        <v>50113001</v>
      </c>
      <c r="F205" s="750" t="s">
        <v>686</v>
      </c>
      <c r="G205" s="749" t="s">
        <v>687</v>
      </c>
      <c r="H205" s="749">
        <v>162317</v>
      </c>
      <c r="I205" s="749">
        <v>62317</v>
      </c>
      <c r="J205" s="749" t="s">
        <v>1024</v>
      </c>
      <c r="K205" s="749" t="s">
        <v>1025</v>
      </c>
      <c r="L205" s="752">
        <v>286</v>
      </c>
      <c r="M205" s="752">
        <v>1</v>
      </c>
      <c r="N205" s="753">
        <v>286</v>
      </c>
    </row>
    <row r="206" spans="1:14" ht="14.4" customHeight="1" x14ac:dyDescent="0.3">
      <c r="A206" s="747" t="s">
        <v>629</v>
      </c>
      <c r="B206" s="748" t="s">
        <v>630</v>
      </c>
      <c r="C206" s="749" t="s">
        <v>653</v>
      </c>
      <c r="D206" s="750" t="s">
        <v>654</v>
      </c>
      <c r="E206" s="751">
        <v>50113001</v>
      </c>
      <c r="F206" s="750" t="s">
        <v>686</v>
      </c>
      <c r="G206" s="749" t="s">
        <v>687</v>
      </c>
      <c r="H206" s="749">
        <v>162318</v>
      </c>
      <c r="I206" s="749">
        <v>62318</v>
      </c>
      <c r="J206" s="749" t="s">
        <v>1026</v>
      </c>
      <c r="K206" s="749" t="s">
        <v>1027</v>
      </c>
      <c r="L206" s="752">
        <v>86.860000000000014</v>
      </c>
      <c r="M206" s="752">
        <v>1</v>
      </c>
      <c r="N206" s="753">
        <v>86.860000000000014</v>
      </c>
    </row>
    <row r="207" spans="1:14" ht="14.4" customHeight="1" x14ac:dyDescent="0.3">
      <c r="A207" s="747" t="s">
        <v>629</v>
      </c>
      <c r="B207" s="748" t="s">
        <v>630</v>
      </c>
      <c r="C207" s="749" t="s">
        <v>653</v>
      </c>
      <c r="D207" s="750" t="s">
        <v>654</v>
      </c>
      <c r="E207" s="751">
        <v>50113001</v>
      </c>
      <c r="F207" s="750" t="s">
        <v>686</v>
      </c>
      <c r="G207" s="749" t="s">
        <v>687</v>
      </c>
      <c r="H207" s="749">
        <v>988271</v>
      </c>
      <c r="I207" s="749">
        <v>0</v>
      </c>
      <c r="J207" s="749" t="s">
        <v>726</v>
      </c>
      <c r="K207" s="749" t="s">
        <v>631</v>
      </c>
      <c r="L207" s="752">
        <v>161.0566666666667</v>
      </c>
      <c r="M207" s="752">
        <v>3</v>
      </c>
      <c r="N207" s="753">
        <v>483.17000000000007</v>
      </c>
    </row>
    <row r="208" spans="1:14" ht="14.4" customHeight="1" x14ac:dyDescent="0.3">
      <c r="A208" s="747" t="s">
        <v>629</v>
      </c>
      <c r="B208" s="748" t="s">
        <v>630</v>
      </c>
      <c r="C208" s="749" t="s">
        <v>653</v>
      </c>
      <c r="D208" s="750" t="s">
        <v>654</v>
      </c>
      <c r="E208" s="751">
        <v>50113001</v>
      </c>
      <c r="F208" s="750" t="s">
        <v>686</v>
      </c>
      <c r="G208" s="749" t="s">
        <v>687</v>
      </c>
      <c r="H208" s="749">
        <v>993603</v>
      </c>
      <c r="I208" s="749">
        <v>0</v>
      </c>
      <c r="J208" s="749" t="s">
        <v>1028</v>
      </c>
      <c r="K208" s="749" t="s">
        <v>631</v>
      </c>
      <c r="L208" s="752">
        <v>178.40998017605213</v>
      </c>
      <c r="M208" s="752">
        <v>1</v>
      </c>
      <c r="N208" s="753">
        <v>178.40998017605213</v>
      </c>
    </row>
    <row r="209" spans="1:14" ht="14.4" customHeight="1" x14ac:dyDescent="0.3">
      <c r="A209" s="747" t="s">
        <v>629</v>
      </c>
      <c r="B209" s="748" t="s">
        <v>630</v>
      </c>
      <c r="C209" s="749" t="s">
        <v>653</v>
      </c>
      <c r="D209" s="750" t="s">
        <v>654</v>
      </c>
      <c r="E209" s="751">
        <v>50113001</v>
      </c>
      <c r="F209" s="750" t="s">
        <v>686</v>
      </c>
      <c r="G209" s="749" t="s">
        <v>687</v>
      </c>
      <c r="H209" s="749">
        <v>203954</v>
      </c>
      <c r="I209" s="749">
        <v>203954</v>
      </c>
      <c r="J209" s="749" t="s">
        <v>959</v>
      </c>
      <c r="K209" s="749" t="s">
        <v>1029</v>
      </c>
      <c r="L209" s="752">
        <v>92.4</v>
      </c>
      <c r="M209" s="752">
        <v>4</v>
      </c>
      <c r="N209" s="753">
        <v>369.6</v>
      </c>
    </row>
    <row r="210" spans="1:14" ht="14.4" customHeight="1" x14ac:dyDescent="0.3">
      <c r="A210" s="747" t="s">
        <v>629</v>
      </c>
      <c r="B210" s="748" t="s">
        <v>630</v>
      </c>
      <c r="C210" s="749" t="s">
        <v>653</v>
      </c>
      <c r="D210" s="750" t="s">
        <v>654</v>
      </c>
      <c r="E210" s="751">
        <v>50113001</v>
      </c>
      <c r="F210" s="750" t="s">
        <v>686</v>
      </c>
      <c r="G210" s="749" t="s">
        <v>687</v>
      </c>
      <c r="H210" s="749">
        <v>16321</v>
      </c>
      <c r="I210" s="749">
        <v>16321</v>
      </c>
      <c r="J210" s="749" t="s">
        <v>1030</v>
      </c>
      <c r="K210" s="749" t="s">
        <v>1031</v>
      </c>
      <c r="L210" s="752">
        <v>240.94000000000005</v>
      </c>
      <c r="M210" s="752">
        <v>2</v>
      </c>
      <c r="N210" s="753">
        <v>481.88000000000011</v>
      </c>
    </row>
    <row r="211" spans="1:14" ht="14.4" customHeight="1" x14ac:dyDescent="0.3">
      <c r="A211" s="747" t="s">
        <v>629</v>
      </c>
      <c r="B211" s="748" t="s">
        <v>630</v>
      </c>
      <c r="C211" s="749" t="s">
        <v>653</v>
      </c>
      <c r="D211" s="750" t="s">
        <v>654</v>
      </c>
      <c r="E211" s="751">
        <v>50113001</v>
      </c>
      <c r="F211" s="750" t="s">
        <v>686</v>
      </c>
      <c r="G211" s="749" t="s">
        <v>687</v>
      </c>
      <c r="H211" s="749">
        <v>116320</v>
      </c>
      <c r="I211" s="749">
        <v>16320</v>
      </c>
      <c r="J211" s="749" t="s">
        <v>1030</v>
      </c>
      <c r="K211" s="749" t="s">
        <v>1032</v>
      </c>
      <c r="L211" s="752">
        <v>121.33000000000001</v>
      </c>
      <c r="M211" s="752">
        <v>4</v>
      </c>
      <c r="N211" s="753">
        <v>485.32000000000005</v>
      </c>
    </row>
    <row r="212" spans="1:14" ht="14.4" customHeight="1" x14ac:dyDescent="0.3">
      <c r="A212" s="747" t="s">
        <v>629</v>
      </c>
      <c r="B212" s="748" t="s">
        <v>630</v>
      </c>
      <c r="C212" s="749" t="s">
        <v>653</v>
      </c>
      <c r="D212" s="750" t="s">
        <v>654</v>
      </c>
      <c r="E212" s="751">
        <v>50113001</v>
      </c>
      <c r="F212" s="750" t="s">
        <v>686</v>
      </c>
      <c r="G212" s="749" t="s">
        <v>687</v>
      </c>
      <c r="H212" s="749">
        <v>848783</v>
      </c>
      <c r="I212" s="749">
        <v>115400</v>
      </c>
      <c r="J212" s="749" t="s">
        <v>732</v>
      </c>
      <c r="K212" s="749" t="s">
        <v>733</v>
      </c>
      <c r="L212" s="752">
        <v>309.44034999999997</v>
      </c>
      <c r="M212" s="752">
        <v>2</v>
      </c>
      <c r="N212" s="753">
        <v>618.88069999999993</v>
      </c>
    </row>
    <row r="213" spans="1:14" ht="14.4" customHeight="1" x14ac:dyDescent="0.3">
      <c r="A213" s="747" t="s">
        <v>629</v>
      </c>
      <c r="B213" s="748" t="s">
        <v>630</v>
      </c>
      <c r="C213" s="749" t="s">
        <v>653</v>
      </c>
      <c r="D213" s="750" t="s">
        <v>654</v>
      </c>
      <c r="E213" s="751">
        <v>50113001</v>
      </c>
      <c r="F213" s="750" t="s">
        <v>686</v>
      </c>
      <c r="G213" s="749" t="s">
        <v>687</v>
      </c>
      <c r="H213" s="749">
        <v>847085</v>
      </c>
      <c r="I213" s="749">
        <v>115401</v>
      </c>
      <c r="J213" s="749" t="s">
        <v>732</v>
      </c>
      <c r="K213" s="749" t="s">
        <v>1033</v>
      </c>
      <c r="L213" s="752">
        <v>606.69415000000004</v>
      </c>
      <c r="M213" s="752">
        <v>2</v>
      </c>
      <c r="N213" s="753">
        <v>1213.3883000000001</v>
      </c>
    </row>
    <row r="214" spans="1:14" ht="14.4" customHeight="1" x14ac:dyDescent="0.3">
      <c r="A214" s="747" t="s">
        <v>629</v>
      </c>
      <c r="B214" s="748" t="s">
        <v>630</v>
      </c>
      <c r="C214" s="749" t="s">
        <v>653</v>
      </c>
      <c r="D214" s="750" t="s">
        <v>654</v>
      </c>
      <c r="E214" s="751">
        <v>50113001</v>
      </c>
      <c r="F214" s="750" t="s">
        <v>686</v>
      </c>
      <c r="G214" s="749" t="s">
        <v>690</v>
      </c>
      <c r="H214" s="749">
        <v>848765</v>
      </c>
      <c r="I214" s="749">
        <v>107938</v>
      </c>
      <c r="J214" s="749" t="s">
        <v>1034</v>
      </c>
      <c r="K214" s="749" t="s">
        <v>1035</v>
      </c>
      <c r="L214" s="752">
        <v>128.44</v>
      </c>
      <c r="M214" s="752">
        <v>1</v>
      </c>
      <c r="N214" s="753">
        <v>128.44</v>
      </c>
    </row>
    <row r="215" spans="1:14" ht="14.4" customHeight="1" x14ac:dyDescent="0.3">
      <c r="A215" s="747" t="s">
        <v>629</v>
      </c>
      <c r="B215" s="748" t="s">
        <v>630</v>
      </c>
      <c r="C215" s="749" t="s">
        <v>653</v>
      </c>
      <c r="D215" s="750" t="s">
        <v>654</v>
      </c>
      <c r="E215" s="751">
        <v>50113001</v>
      </c>
      <c r="F215" s="750" t="s">
        <v>686</v>
      </c>
      <c r="G215" s="749" t="s">
        <v>687</v>
      </c>
      <c r="H215" s="749">
        <v>198190</v>
      </c>
      <c r="I215" s="749">
        <v>98190</v>
      </c>
      <c r="J215" s="749" t="s">
        <v>1036</v>
      </c>
      <c r="K215" s="749" t="s">
        <v>1037</v>
      </c>
      <c r="L215" s="752">
        <v>91.7</v>
      </c>
      <c r="M215" s="752">
        <v>1</v>
      </c>
      <c r="N215" s="753">
        <v>91.7</v>
      </c>
    </row>
    <row r="216" spans="1:14" ht="14.4" customHeight="1" x14ac:dyDescent="0.3">
      <c r="A216" s="747" t="s">
        <v>629</v>
      </c>
      <c r="B216" s="748" t="s">
        <v>630</v>
      </c>
      <c r="C216" s="749" t="s">
        <v>653</v>
      </c>
      <c r="D216" s="750" t="s">
        <v>654</v>
      </c>
      <c r="E216" s="751">
        <v>50113001</v>
      </c>
      <c r="F216" s="750" t="s">
        <v>686</v>
      </c>
      <c r="G216" s="749" t="s">
        <v>687</v>
      </c>
      <c r="H216" s="749">
        <v>184090</v>
      </c>
      <c r="I216" s="749">
        <v>84090</v>
      </c>
      <c r="J216" s="749" t="s">
        <v>1038</v>
      </c>
      <c r="K216" s="749" t="s">
        <v>1039</v>
      </c>
      <c r="L216" s="752">
        <v>60.140000000000008</v>
      </c>
      <c r="M216" s="752">
        <v>4</v>
      </c>
      <c r="N216" s="753">
        <v>240.56000000000003</v>
      </c>
    </row>
    <row r="217" spans="1:14" ht="14.4" customHeight="1" x14ac:dyDescent="0.3">
      <c r="A217" s="747" t="s">
        <v>629</v>
      </c>
      <c r="B217" s="748" t="s">
        <v>630</v>
      </c>
      <c r="C217" s="749" t="s">
        <v>653</v>
      </c>
      <c r="D217" s="750" t="s">
        <v>654</v>
      </c>
      <c r="E217" s="751">
        <v>50113001</v>
      </c>
      <c r="F217" s="750" t="s">
        <v>686</v>
      </c>
      <c r="G217" s="749" t="s">
        <v>687</v>
      </c>
      <c r="H217" s="749">
        <v>168650</v>
      </c>
      <c r="I217" s="749">
        <v>168650</v>
      </c>
      <c r="J217" s="749" t="s">
        <v>1040</v>
      </c>
      <c r="K217" s="749" t="s">
        <v>1041</v>
      </c>
      <c r="L217" s="752">
        <v>2687.26</v>
      </c>
      <c r="M217" s="752">
        <v>1</v>
      </c>
      <c r="N217" s="753">
        <v>2687.26</v>
      </c>
    </row>
    <row r="218" spans="1:14" ht="14.4" customHeight="1" x14ac:dyDescent="0.3">
      <c r="A218" s="747" t="s">
        <v>629</v>
      </c>
      <c r="B218" s="748" t="s">
        <v>630</v>
      </c>
      <c r="C218" s="749" t="s">
        <v>653</v>
      </c>
      <c r="D218" s="750" t="s">
        <v>654</v>
      </c>
      <c r="E218" s="751">
        <v>50113001</v>
      </c>
      <c r="F218" s="750" t="s">
        <v>686</v>
      </c>
      <c r="G218" s="749" t="s">
        <v>687</v>
      </c>
      <c r="H218" s="749">
        <v>169418</v>
      </c>
      <c r="I218" s="749">
        <v>69418</v>
      </c>
      <c r="J218" s="749" t="s">
        <v>740</v>
      </c>
      <c r="K218" s="749" t="s">
        <v>1042</v>
      </c>
      <c r="L218" s="752">
        <v>135.16</v>
      </c>
      <c r="M218" s="752">
        <v>1</v>
      </c>
      <c r="N218" s="753">
        <v>135.16</v>
      </c>
    </row>
    <row r="219" spans="1:14" ht="14.4" customHeight="1" x14ac:dyDescent="0.3">
      <c r="A219" s="747" t="s">
        <v>629</v>
      </c>
      <c r="B219" s="748" t="s">
        <v>630</v>
      </c>
      <c r="C219" s="749" t="s">
        <v>653</v>
      </c>
      <c r="D219" s="750" t="s">
        <v>654</v>
      </c>
      <c r="E219" s="751">
        <v>50113001</v>
      </c>
      <c r="F219" s="750" t="s">
        <v>686</v>
      </c>
      <c r="G219" s="749" t="s">
        <v>687</v>
      </c>
      <c r="H219" s="749">
        <v>169417</v>
      </c>
      <c r="I219" s="749">
        <v>69417</v>
      </c>
      <c r="J219" s="749" t="s">
        <v>740</v>
      </c>
      <c r="K219" s="749" t="s">
        <v>741</v>
      </c>
      <c r="L219" s="752">
        <v>104.28</v>
      </c>
      <c r="M219" s="752">
        <v>1</v>
      </c>
      <c r="N219" s="753">
        <v>104.28</v>
      </c>
    </row>
    <row r="220" spans="1:14" ht="14.4" customHeight="1" x14ac:dyDescent="0.3">
      <c r="A220" s="747" t="s">
        <v>629</v>
      </c>
      <c r="B220" s="748" t="s">
        <v>630</v>
      </c>
      <c r="C220" s="749" t="s">
        <v>653</v>
      </c>
      <c r="D220" s="750" t="s">
        <v>654</v>
      </c>
      <c r="E220" s="751">
        <v>50113001</v>
      </c>
      <c r="F220" s="750" t="s">
        <v>686</v>
      </c>
      <c r="G220" s="749" t="s">
        <v>687</v>
      </c>
      <c r="H220" s="749">
        <v>230422</v>
      </c>
      <c r="I220" s="749">
        <v>230422</v>
      </c>
      <c r="J220" s="749" t="s">
        <v>742</v>
      </c>
      <c r="K220" s="749" t="s">
        <v>743</v>
      </c>
      <c r="L220" s="752">
        <v>39.9</v>
      </c>
      <c r="M220" s="752">
        <v>3</v>
      </c>
      <c r="N220" s="753">
        <v>119.7</v>
      </c>
    </row>
    <row r="221" spans="1:14" ht="14.4" customHeight="1" x14ac:dyDescent="0.3">
      <c r="A221" s="747" t="s">
        <v>629</v>
      </c>
      <c r="B221" s="748" t="s">
        <v>630</v>
      </c>
      <c r="C221" s="749" t="s">
        <v>653</v>
      </c>
      <c r="D221" s="750" t="s">
        <v>654</v>
      </c>
      <c r="E221" s="751">
        <v>50113001</v>
      </c>
      <c r="F221" s="750" t="s">
        <v>686</v>
      </c>
      <c r="G221" s="749" t="s">
        <v>687</v>
      </c>
      <c r="H221" s="749">
        <v>230420</v>
      </c>
      <c r="I221" s="749">
        <v>230420</v>
      </c>
      <c r="J221" s="749" t="s">
        <v>742</v>
      </c>
      <c r="K221" s="749" t="s">
        <v>1043</v>
      </c>
      <c r="L221" s="752">
        <v>77.080000000000013</v>
      </c>
      <c r="M221" s="752">
        <v>2</v>
      </c>
      <c r="N221" s="753">
        <v>154.16000000000003</v>
      </c>
    </row>
    <row r="222" spans="1:14" ht="14.4" customHeight="1" x14ac:dyDescent="0.3">
      <c r="A222" s="747" t="s">
        <v>629</v>
      </c>
      <c r="B222" s="748" t="s">
        <v>630</v>
      </c>
      <c r="C222" s="749" t="s">
        <v>653</v>
      </c>
      <c r="D222" s="750" t="s">
        <v>654</v>
      </c>
      <c r="E222" s="751">
        <v>50113001</v>
      </c>
      <c r="F222" s="750" t="s">
        <v>686</v>
      </c>
      <c r="G222" s="749" t="s">
        <v>687</v>
      </c>
      <c r="H222" s="749">
        <v>101807</v>
      </c>
      <c r="I222" s="749">
        <v>40538</v>
      </c>
      <c r="J222" s="749" t="s">
        <v>1044</v>
      </c>
      <c r="K222" s="749" t="s">
        <v>1045</v>
      </c>
      <c r="L222" s="752">
        <v>749.06000000000006</v>
      </c>
      <c r="M222" s="752">
        <v>1</v>
      </c>
      <c r="N222" s="753">
        <v>749.06000000000006</v>
      </c>
    </row>
    <row r="223" spans="1:14" ht="14.4" customHeight="1" x14ac:dyDescent="0.3">
      <c r="A223" s="747" t="s">
        <v>629</v>
      </c>
      <c r="B223" s="748" t="s">
        <v>630</v>
      </c>
      <c r="C223" s="749" t="s">
        <v>653</v>
      </c>
      <c r="D223" s="750" t="s">
        <v>654</v>
      </c>
      <c r="E223" s="751">
        <v>50113001</v>
      </c>
      <c r="F223" s="750" t="s">
        <v>686</v>
      </c>
      <c r="G223" s="749" t="s">
        <v>687</v>
      </c>
      <c r="H223" s="749">
        <v>117011</v>
      </c>
      <c r="I223" s="749">
        <v>17011</v>
      </c>
      <c r="J223" s="749" t="s">
        <v>744</v>
      </c>
      <c r="K223" s="749" t="s">
        <v>745</v>
      </c>
      <c r="L223" s="752">
        <v>145.43571428571428</v>
      </c>
      <c r="M223" s="752">
        <v>14</v>
      </c>
      <c r="N223" s="753">
        <v>2036.1000000000001</v>
      </c>
    </row>
    <row r="224" spans="1:14" ht="14.4" customHeight="1" x14ac:dyDescent="0.3">
      <c r="A224" s="747" t="s">
        <v>629</v>
      </c>
      <c r="B224" s="748" t="s">
        <v>630</v>
      </c>
      <c r="C224" s="749" t="s">
        <v>653</v>
      </c>
      <c r="D224" s="750" t="s">
        <v>654</v>
      </c>
      <c r="E224" s="751">
        <v>50113001</v>
      </c>
      <c r="F224" s="750" t="s">
        <v>686</v>
      </c>
      <c r="G224" s="749" t="s">
        <v>687</v>
      </c>
      <c r="H224" s="749">
        <v>108499</v>
      </c>
      <c r="I224" s="749">
        <v>8499</v>
      </c>
      <c r="J224" s="749" t="s">
        <v>1046</v>
      </c>
      <c r="K224" s="749" t="s">
        <v>1047</v>
      </c>
      <c r="L224" s="752">
        <v>111.52000000000002</v>
      </c>
      <c r="M224" s="752">
        <v>5</v>
      </c>
      <c r="N224" s="753">
        <v>557.60000000000014</v>
      </c>
    </row>
    <row r="225" spans="1:14" ht="14.4" customHeight="1" x14ac:dyDescent="0.3">
      <c r="A225" s="747" t="s">
        <v>629</v>
      </c>
      <c r="B225" s="748" t="s">
        <v>630</v>
      </c>
      <c r="C225" s="749" t="s">
        <v>653</v>
      </c>
      <c r="D225" s="750" t="s">
        <v>654</v>
      </c>
      <c r="E225" s="751">
        <v>50113001</v>
      </c>
      <c r="F225" s="750" t="s">
        <v>686</v>
      </c>
      <c r="G225" s="749" t="s">
        <v>690</v>
      </c>
      <c r="H225" s="749">
        <v>115010</v>
      </c>
      <c r="I225" s="749">
        <v>15010</v>
      </c>
      <c r="J225" s="749" t="s">
        <v>1048</v>
      </c>
      <c r="K225" s="749" t="s">
        <v>1049</v>
      </c>
      <c r="L225" s="752">
        <v>89.750000000000014</v>
      </c>
      <c r="M225" s="752">
        <v>3</v>
      </c>
      <c r="N225" s="753">
        <v>269.25000000000006</v>
      </c>
    </row>
    <row r="226" spans="1:14" ht="14.4" customHeight="1" x14ac:dyDescent="0.3">
      <c r="A226" s="747" t="s">
        <v>629</v>
      </c>
      <c r="B226" s="748" t="s">
        <v>630</v>
      </c>
      <c r="C226" s="749" t="s">
        <v>653</v>
      </c>
      <c r="D226" s="750" t="s">
        <v>654</v>
      </c>
      <c r="E226" s="751">
        <v>50113001</v>
      </c>
      <c r="F226" s="750" t="s">
        <v>686</v>
      </c>
      <c r="G226" s="749" t="s">
        <v>687</v>
      </c>
      <c r="H226" s="749">
        <v>905098</v>
      </c>
      <c r="I226" s="749">
        <v>23989</v>
      </c>
      <c r="J226" s="749" t="s">
        <v>1050</v>
      </c>
      <c r="K226" s="749" t="s">
        <v>631</v>
      </c>
      <c r="L226" s="752">
        <v>398.86035475262548</v>
      </c>
      <c r="M226" s="752">
        <v>3</v>
      </c>
      <c r="N226" s="753">
        <v>1196.5810642578765</v>
      </c>
    </row>
    <row r="227" spans="1:14" ht="14.4" customHeight="1" x14ac:dyDescent="0.3">
      <c r="A227" s="747" t="s">
        <v>629</v>
      </c>
      <c r="B227" s="748" t="s">
        <v>630</v>
      </c>
      <c r="C227" s="749" t="s">
        <v>653</v>
      </c>
      <c r="D227" s="750" t="s">
        <v>654</v>
      </c>
      <c r="E227" s="751">
        <v>50113001</v>
      </c>
      <c r="F227" s="750" t="s">
        <v>686</v>
      </c>
      <c r="G227" s="749" t="s">
        <v>687</v>
      </c>
      <c r="H227" s="749">
        <v>501596</v>
      </c>
      <c r="I227" s="749">
        <v>0</v>
      </c>
      <c r="J227" s="749" t="s">
        <v>1051</v>
      </c>
      <c r="K227" s="749" t="s">
        <v>1052</v>
      </c>
      <c r="L227" s="752">
        <v>113.25999999999999</v>
      </c>
      <c r="M227" s="752">
        <v>1</v>
      </c>
      <c r="N227" s="753">
        <v>113.25999999999999</v>
      </c>
    </row>
    <row r="228" spans="1:14" ht="14.4" customHeight="1" x14ac:dyDescent="0.3">
      <c r="A228" s="747" t="s">
        <v>629</v>
      </c>
      <c r="B228" s="748" t="s">
        <v>630</v>
      </c>
      <c r="C228" s="749" t="s">
        <v>653</v>
      </c>
      <c r="D228" s="750" t="s">
        <v>654</v>
      </c>
      <c r="E228" s="751">
        <v>50113001</v>
      </c>
      <c r="F228" s="750" t="s">
        <v>686</v>
      </c>
      <c r="G228" s="749" t="s">
        <v>687</v>
      </c>
      <c r="H228" s="749">
        <v>846413</v>
      </c>
      <c r="I228" s="749">
        <v>57585</v>
      </c>
      <c r="J228" s="749" t="s">
        <v>1053</v>
      </c>
      <c r="K228" s="749" t="s">
        <v>1054</v>
      </c>
      <c r="L228" s="752">
        <v>133.28</v>
      </c>
      <c r="M228" s="752">
        <v>7</v>
      </c>
      <c r="N228" s="753">
        <v>932.96</v>
      </c>
    </row>
    <row r="229" spans="1:14" ht="14.4" customHeight="1" x14ac:dyDescent="0.3">
      <c r="A229" s="747" t="s">
        <v>629</v>
      </c>
      <c r="B229" s="748" t="s">
        <v>630</v>
      </c>
      <c r="C229" s="749" t="s">
        <v>653</v>
      </c>
      <c r="D229" s="750" t="s">
        <v>654</v>
      </c>
      <c r="E229" s="751">
        <v>50113001</v>
      </c>
      <c r="F229" s="750" t="s">
        <v>686</v>
      </c>
      <c r="G229" s="749" t="s">
        <v>687</v>
      </c>
      <c r="H229" s="749">
        <v>850308</v>
      </c>
      <c r="I229" s="749">
        <v>130719</v>
      </c>
      <c r="J229" s="749" t="s">
        <v>758</v>
      </c>
      <c r="K229" s="749" t="s">
        <v>631</v>
      </c>
      <c r="L229" s="752">
        <v>116.032</v>
      </c>
      <c r="M229" s="752">
        <v>10</v>
      </c>
      <c r="N229" s="753">
        <v>1160.32</v>
      </c>
    </row>
    <row r="230" spans="1:14" ht="14.4" customHeight="1" x14ac:dyDescent="0.3">
      <c r="A230" s="747" t="s">
        <v>629</v>
      </c>
      <c r="B230" s="748" t="s">
        <v>630</v>
      </c>
      <c r="C230" s="749" t="s">
        <v>653</v>
      </c>
      <c r="D230" s="750" t="s">
        <v>654</v>
      </c>
      <c r="E230" s="751">
        <v>50113001</v>
      </c>
      <c r="F230" s="750" t="s">
        <v>686</v>
      </c>
      <c r="G230" s="749" t="s">
        <v>690</v>
      </c>
      <c r="H230" s="749">
        <v>169189</v>
      </c>
      <c r="I230" s="749">
        <v>69189</v>
      </c>
      <c r="J230" s="749" t="s">
        <v>1055</v>
      </c>
      <c r="K230" s="749" t="s">
        <v>1056</v>
      </c>
      <c r="L230" s="752">
        <v>61.110000000000014</v>
      </c>
      <c r="M230" s="752">
        <v>1</v>
      </c>
      <c r="N230" s="753">
        <v>61.110000000000014</v>
      </c>
    </row>
    <row r="231" spans="1:14" ht="14.4" customHeight="1" x14ac:dyDescent="0.3">
      <c r="A231" s="747" t="s">
        <v>629</v>
      </c>
      <c r="B231" s="748" t="s">
        <v>630</v>
      </c>
      <c r="C231" s="749" t="s">
        <v>653</v>
      </c>
      <c r="D231" s="750" t="s">
        <v>654</v>
      </c>
      <c r="E231" s="751">
        <v>50113001</v>
      </c>
      <c r="F231" s="750" t="s">
        <v>686</v>
      </c>
      <c r="G231" s="749" t="s">
        <v>687</v>
      </c>
      <c r="H231" s="749">
        <v>149990</v>
      </c>
      <c r="I231" s="749">
        <v>49990</v>
      </c>
      <c r="J231" s="749" t="s">
        <v>1057</v>
      </c>
      <c r="K231" s="749" t="s">
        <v>1058</v>
      </c>
      <c r="L231" s="752">
        <v>121.77000000000001</v>
      </c>
      <c r="M231" s="752">
        <v>2</v>
      </c>
      <c r="N231" s="753">
        <v>243.54000000000002</v>
      </c>
    </row>
    <row r="232" spans="1:14" ht="14.4" customHeight="1" x14ac:dyDescent="0.3">
      <c r="A232" s="747" t="s">
        <v>629</v>
      </c>
      <c r="B232" s="748" t="s">
        <v>630</v>
      </c>
      <c r="C232" s="749" t="s">
        <v>653</v>
      </c>
      <c r="D232" s="750" t="s">
        <v>654</v>
      </c>
      <c r="E232" s="751">
        <v>50113001</v>
      </c>
      <c r="F232" s="750" t="s">
        <v>686</v>
      </c>
      <c r="G232" s="749" t="s">
        <v>687</v>
      </c>
      <c r="H232" s="749">
        <v>173500</v>
      </c>
      <c r="I232" s="749">
        <v>173500</v>
      </c>
      <c r="J232" s="749" t="s">
        <v>761</v>
      </c>
      <c r="K232" s="749" t="s">
        <v>762</v>
      </c>
      <c r="L232" s="752">
        <v>135.65000000000003</v>
      </c>
      <c r="M232" s="752">
        <v>7</v>
      </c>
      <c r="N232" s="753">
        <v>949.55000000000018</v>
      </c>
    </row>
    <row r="233" spans="1:14" ht="14.4" customHeight="1" x14ac:dyDescent="0.3">
      <c r="A233" s="747" t="s">
        <v>629</v>
      </c>
      <c r="B233" s="748" t="s">
        <v>630</v>
      </c>
      <c r="C233" s="749" t="s">
        <v>653</v>
      </c>
      <c r="D233" s="750" t="s">
        <v>654</v>
      </c>
      <c r="E233" s="751">
        <v>50113001</v>
      </c>
      <c r="F233" s="750" t="s">
        <v>686</v>
      </c>
      <c r="G233" s="749" t="s">
        <v>687</v>
      </c>
      <c r="H233" s="749">
        <v>173497</v>
      </c>
      <c r="I233" s="749">
        <v>173497</v>
      </c>
      <c r="J233" s="749" t="s">
        <v>761</v>
      </c>
      <c r="K233" s="749" t="s">
        <v>1059</v>
      </c>
      <c r="L233" s="752">
        <v>139.84999999999997</v>
      </c>
      <c r="M233" s="752">
        <v>2</v>
      </c>
      <c r="N233" s="753">
        <v>279.69999999999993</v>
      </c>
    </row>
    <row r="234" spans="1:14" ht="14.4" customHeight="1" x14ac:dyDescent="0.3">
      <c r="A234" s="747" t="s">
        <v>629</v>
      </c>
      <c r="B234" s="748" t="s">
        <v>630</v>
      </c>
      <c r="C234" s="749" t="s">
        <v>653</v>
      </c>
      <c r="D234" s="750" t="s">
        <v>654</v>
      </c>
      <c r="E234" s="751">
        <v>50113001</v>
      </c>
      <c r="F234" s="750" t="s">
        <v>686</v>
      </c>
      <c r="G234" s="749" t="s">
        <v>687</v>
      </c>
      <c r="H234" s="749">
        <v>229132</v>
      </c>
      <c r="I234" s="749">
        <v>229132</v>
      </c>
      <c r="J234" s="749" t="s">
        <v>1060</v>
      </c>
      <c r="K234" s="749" t="s">
        <v>1061</v>
      </c>
      <c r="L234" s="752">
        <v>88.63</v>
      </c>
      <c r="M234" s="752">
        <v>4</v>
      </c>
      <c r="N234" s="753">
        <v>354.52</v>
      </c>
    </row>
    <row r="235" spans="1:14" ht="14.4" customHeight="1" x14ac:dyDescent="0.3">
      <c r="A235" s="747" t="s">
        <v>629</v>
      </c>
      <c r="B235" s="748" t="s">
        <v>630</v>
      </c>
      <c r="C235" s="749" t="s">
        <v>653</v>
      </c>
      <c r="D235" s="750" t="s">
        <v>654</v>
      </c>
      <c r="E235" s="751">
        <v>50113001</v>
      </c>
      <c r="F235" s="750" t="s">
        <v>686</v>
      </c>
      <c r="G235" s="749" t="s">
        <v>687</v>
      </c>
      <c r="H235" s="749">
        <v>184035</v>
      </c>
      <c r="I235" s="749">
        <v>184035</v>
      </c>
      <c r="J235" s="749" t="s">
        <v>763</v>
      </c>
      <c r="K235" s="749" t="s">
        <v>1062</v>
      </c>
      <c r="L235" s="752">
        <v>122.93</v>
      </c>
      <c r="M235" s="752">
        <v>4</v>
      </c>
      <c r="N235" s="753">
        <v>491.72</v>
      </c>
    </row>
    <row r="236" spans="1:14" ht="14.4" customHeight="1" x14ac:dyDescent="0.3">
      <c r="A236" s="747" t="s">
        <v>629</v>
      </c>
      <c r="B236" s="748" t="s">
        <v>630</v>
      </c>
      <c r="C236" s="749" t="s">
        <v>653</v>
      </c>
      <c r="D236" s="750" t="s">
        <v>654</v>
      </c>
      <c r="E236" s="751">
        <v>50113001</v>
      </c>
      <c r="F236" s="750" t="s">
        <v>686</v>
      </c>
      <c r="G236" s="749" t="s">
        <v>690</v>
      </c>
      <c r="H236" s="749">
        <v>213494</v>
      </c>
      <c r="I236" s="749">
        <v>213494</v>
      </c>
      <c r="J236" s="749" t="s">
        <v>1063</v>
      </c>
      <c r="K236" s="749" t="s">
        <v>1064</v>
      </c>
      <c r="L236" s="752">
        <v>408.95</v>
      </c>
      <c r="M236" s="752">
        <v>1</v>
      </c>
      <c r="N236" s="753">
        <v>408.95</v>
      </c>
    </row>
    <row r="237" spans="1:14" ht="14.4" customHeight="1" x14ac:dyDescent="0.3">
      <c r="A237" s="747" t="s">
        <v>629</v>
      </c>
      <c r="B237" s="748" t="s">
        <v>630</v>
      </c>
      <c r="C237" s="749" t="s">
        <v>653</v>
      </c>
      <c r="D237" s="750" t="s">
        <v>654</v>
      </c>
      <c r="E237" s="751">
        <v>50113001</v>
      </c>
      <c r="F237" s="750" t="s">
        <v>686</v>
      </c>
      <c r="G237" s="749" t="s">
        <v>687</v>
      </c>
      <c r="H237" s="749">
        <v>102587</v>
      </c>
      <c r="I237" s="749">
        <v>2587</v>
      </c>
      <c r="J237" s="749" t="s">
        <v>1065</v>
      </c>
      <c r="K237" s="749" t="s">
        <v>1066</v>
      </c>
      <c r="L237" s="752">
        <v>151.02000000000001</v>
      </c>
      <c r="M237" s="752">
        <v>1</v>
      </c>
      <c r="N237" s="753">
        <v>151.02000000000001</v>
      </c>
    </row>
    <row r="238" spans="1:14" ht="14.4" customHeight="1" x14ac:dyDescent="0.3">
      <c r="A238" s="747" t="s">
        <v>629</v>
      </c>
      <c r="B238" s="748" t="s">
        <v>630</v>
      </c>
      <c r="C238" s="749" t="s">
        <v>653</v>
      </c>
      <c r="D238" s="750" t="s">
        <v>654</v>
      </c>
      <c r="E238" s="751">
        <v>50113001</v>
      </c>
      <c r="F238" s="750" t="s">
        <v>686</v>
      </c>
      <c r="G238" s="749" t="s">
        <v>687</v>
      </c>
      <c r="H238" s="749">
        <v>125366</v>
      </c>
      <c r="I238" s="749">
        <v>25366</v>
      </c>
      <c r="J238" s="749" t="s">
        <v>1067</v>
      </c>
      <c r="K238" s="749" t="s">
        <v>1068</v>
      </c>
      <c r="L238" s="752">
        <v>72.000000000000014</v>
      </c>
      <c r="M238" s="752">
        <v>1</v>
      </c>
      <c r="N238" s="753">
        <v>72.000000000000014</v>
      </c>
    </row>
    <row r="239" spans="1:14" ht="14.4" customHeight="1" x14ac:dyDescent="0.3">
      <c r="A239" s="747" t="s">
        <v>629</v>
      </c>
      <c r="B239" s="748" t="s">
        <v>630</v>
      </c>
      <c r="C239" s="749" t="s">
        <v>653</v>
      </c>
      <c r="D239" s="750" t="s">
        <v>654</v>
      </c>
      <c r="E239" s="751">
        <v>50113001</v>
      </c>
      <c r="F239" s="750" t="s">
        <v>686</v>
      </c>
      <c r="G239" s="749" t="s">
        <v>690</v>
      </c>
      <c r="H239" s="749">
        <v>100308</v>
      </c>
      <c r="I239" s="749">
        <v>100308</v>
      </c>
      <c r="J239" s="749" t="s">
        <v>1069</v>
      </c>
      <c r="K239" s="749" t="s">
        <v>1070</v>
      </c>
      <c r="L239" s="752">
        <v>40.650000000000006</v>
      </c>
      <c r="M239" s="752">
        <v>2</v>
      </c>
      <c r="N239" s="753">
        <v>81.300000000000011</v>
      </c>
    </row>
    <row r="240" spans="1:14" ht="14.4" customHeight="1" x14ac:dyDescent="0.3">
      <c r="A240" s="747" t="s">
        <v>629</v>
      </c>
      <c r="B240" s="748" t="s">
        <v>630</v>
      </c>
      <c r="C240" s="749" t="s">
        <v>653</v>
      </c>
      <c r="D240" s="750" t="s">
        <v>654</v>
      </c>
      <c r="E240" s="751">
        <v>50113001</v>
      </c>
      <c r="F240" s="750" t="s">
        <v>686</v>
      </c>
      <c r="G240" s="749" t="s">
        <v>687</v>
      </c>
      <c r="H240" s="749">
        <v>51366</v>
      </c>
      <c r="I240" s="749">
        <v>51366</v>
      </c>
      <c r="J240" s="749" t="s">
        <v>778</v>
      </c>
      <c r="K240" s="749" t="s">
        <v>779</v>
      </c>
      <c r="L240" s="752">
        <v>171.6</v>
      </c>
      <c r="M240" s="752">
        <v>36</v>
      </c>
      <c r="N240" s="753">
        <v>6177.5999999999995</v>
      </c>
    </row>
    <row r="241" spans="1:14" ht="14.4" customHeight="1" x14ac:dyDescent="0.3">
      <c r="A241" s="747" t="s">
        <v>629</v>
      </c>
      <c r="B241" s="748" t="s">
        <v>630</v>
      </c>
      <c r="C241" s="749" t="s">
        <v>653</v>
      </c>
      <c r="D241" s="750" t="s">
        <v>654</v>
      </c>
      <c r="E241" s="751">
        <v>50113001</v>
      </c>
      <c r="F241" s="750" t="s">
        <v>686</v>
      </c>
      <c r="G241" s="749" t="s">
        <v>687</v>
      </c>
      <c r="H241" s="749">
        <v>51383</v>
      </c>
      <c r="I241" s="749">
        <v>51383</v>
      </c>
      <c r="J241" s="749" t="s">
        <v>778</v>
      </c>
      <c r="K241" s="749" t="s">
        <v>1071</v>
      </c>
      <c r="L241" s="752">
        <v>93.5</v>
      </c>
      <c r="M241" s="752">
        <v>6</v>
      </c>
      <c r="N241" s="753">
        <v>561</v>
      </c>
    </row>
    <row r="242" spans="1:14" ht="14.4" customHeight="1" x14ac:dyDescent="0.3">
      <c r="A242" s="747" t="s">
        <v>629</v>
      </c>
      <c r="B242" s="748" t="s">
        <v>630</v>
      </c>
      <c r="C242" s="749" t="s">
        <v>653</v>
      </c>
      <c r="D242" s="750" t="s">
        <v>654</v>
      </c>
      <c r="E242" s="751">
        <v>50113001</v>
      </c>
      <c r="F242" s="750" t="s">
        <v>686</v>
      </c>
      <c r="G242" s="749" t="s">
        <v>687</v>
      </c>
      <c r="H242" s="749">
        <v>51367</v>
      </c>
      <c r="I242" s="749">
        <v>51367</v>
      </c>
      <c r="J242" s="749" t="s">
        <v>778</v>
      </c>
      <c r="K242" s="749" t="s">
        <v>780</v>
      </c>
      <c r="L242" s="752">
        <v>92.95</v>
      </c>
      <c r="M242" s="752">
        <v>9</v>
      </c>
      <c r="N242" s="753">
        <v>836.55000000000007</v>
      </c>
    </row>
    <row r="243" spans="1:14" ht="14.4" customHeight="1" x14ac:dyDescent="0.3">
      <c r="A243" s="747" t="s">
        <v>629</v>
      </c>
      <c r="B243" s="748" t="s">
        <v>630</v>
      </c>
      <c r="C243" s="749" t="s">
        <v>653</v>
      </c>
      <c r="D243" s="750" t="s">
        <v>654</v>
      </c>
      <c r="E243" s="751">
        <v>50113001</v>
      </c>
      <c r="F243" s="750" t="s">
        <v>686</v>
      </c>
      <c r="G243" s="749" t="s">
        <v>687</v>
      </c>
      <c r="H243" s="749">
        <v>229969</v>
      </c>
      <c r="I243" s="749">
        <v>229969</v>
      </c>
      <c r="J243" s="749" t="s">
        <v>781</v>
      </c>
      <c r="K243" s="749" t="s">
        <v>782</v>
      </c>
      <c r="L243" s="752">
        <v>34.14</v>
      </c>
      <c r="M243" s="752">
        <v>2</v>
      </c>
      <c r="N243" s="753">
        <v>68.28</v>
      </c>
    </row>
    <row r="244" spans="1:14" ht="14.4" customHeight="1" x14ac:dyDescent="0.3">
      <c r="A244" s="747" t="s">
        <v>629</v>
      </c>
      <c r="B244" s="748" t="s">
        <v>630</v>
      </c>
      <c r="C244" s="749" t="s">
        <v>653</v>
      </c>
      <c r="D244" s="750" t="s">
        <v>654</v>
      </c>
      <c r="E244" s="751">
        <v>50113001</v>
      </c>
      <c r="F244" s="750" t="s">
        <v>686</v>
      </c>
      <c r="G244" s="749" t="s">
        <v>687</v>
      </c>
      <c r="H244" s="749">
        <v>846618</v>
      </c>
      <c r="I244" s="749">
        <v>100014</v>
      </c>
      <c r="J244" s="749" t="s">
        <v>781</v>
      </c>
      <c r="K244" s="749" t="s">
        <v>782</v>
      </c>
      <c r="L244" s="752">
        <v>33.42</v>
      </c>
      <c r="M244" s="752">
        <v>2</v>
      </c>
      <c r="N244" s="753">
        <v>66.84</v>
      </c>
    </row>
    <row r="245" spans="1:14" ht="14.4" customHeight="1" x14ac:dyDescent="0.3">
      <c r="A245" s="747" t="s">
        <v>629</v>
      </c>
      <c r="B245" s="748" t="s">
        <v>630</v>
      </c>
      <c r="C245" s="749" t="s">
        <v>653</v>
      </c>
      <c r="D245" s="750" t="s">
        <v>654</v>
      </c>
      <c r="E245" s="751">
        <v>50113001</v>
      </c>
      <c r="F245" s="750" t="s">
        <v>686</v>
      </c>
      <c r="G245" s="749" t="s">
        <v>687</v>
      </c>
      <c r="H245" s="749">
        <v>207897</v>
      </c>
      <c r="I245" s="749">
        <v>207897</v>
      </c>
      <c r="J245" s="749" t="s">
        <v>783</v>
      </c>
      <c r="K245" s="749" t="s">
        <v>1072</v>
      </c>
      <c r="L245" s="752">
        <v>44.913311399074495</v>
      </c>
      <c r="M245" s="752">
        <v>6</v>
      </c>
      <c r="N245" s="753">
        <v>269.47986839444695</v>
      </c>
    </row>
    <row r="246" spans="1:14" ht="14.4" customHeight="1" x14ac:dyDescent="0.3">
      <c r="A246" s="747" t="s">
        <v>629</v>
      </c>
      <c r="B246" s="748" t="s">
        <v>630</v>
      </c>
      <c r="C246" s="749" t="s">
        <v>653</v>
      </c>
      <c r="D246" s="750" t="s">
        <v>654</v>
      </c>
      <c r="E246" s="751">
        <v>50113001</v>
      </c>
      <c r="F246" s="750" t="s">
        <v>686</v>
      </c>
      <c r="G246" s="749" t="s">
        <v>687</v>
      </c>
      <c r="H246" s="749">
        <v>202878</v>
      </c>
      <c r="I246" s="749">
        <v>202878</v>
      </c>
      <c r="J246" s="749" t="s">
        <v>1073</v>
      </c>
      <c r="K246" s="749" t="s">
        <v>1074</v>
      </c>
      <c r="L246" s="752">
        <v>42.3</v>
      </c>
      <c r="M246" s="752">
        <v>4</v>
      </c>
      <c r="N246" s="753">
        <v>169.2</v>
      </c>
    </row>
    <row r="247" spans="1:14" ht="14.4" customHeight="1" x14ac:dyDescent="0.3">
      <c r="A247" s="747" t="s">
        <v>629</v>
      </c>
      <c r="B247" s="748" t="s">
        <v>630</v>
      </c>
      <c r="C247" s="749" t="s">
        <v>653</v>
      </c>
      <c r="D247" s="750" t="s">
        <v>654</v>
      </c>
      <c r="E247" s="751">
        <v>50113001</v>
      </c>
      <c r="F247" s="750" t="s">
        <v>686</v>
      </c>
      <c r="G247" s="749" t="s">
        <v>687</v>
      </c>
      <c r="H247" s="749">
        <v>394712</v>
      </c>
      <c r="I247" s="749">
        <v>0</v>
      </c>
      <c r="J247" s="749" t="s">
        <v>787</v>
      </c>
      <c r="K247" s="749" t="s">
        <v>788</v>
      </c>
      <c r="L247" s="752">
        <v>28.75</v>
      </c>
      <c r="M247" s="752">
        <v>24</v>
      </c>
      <c r="N247" s="753">
        <v>690</v>
      </c>
    </row>
    <row r="248" spans="1:14" ht="14.4" customHeight="1" x14ac:dyDescent="0.3">
      <c r="A248" s="747" t="s">
        <v>629</v>
      </c>
      <c r="B248" s="748" t="s">
        <v>630</v>
      </c>
      <c r="C248" s="749" t="s">
        <v>653</v>
      </c>
      <c r="D248" s="750" t="s">
        <v>654</v>
      </c>
      <c r="E248" s="751">
        <v>50113001</v>
      </c>
      <c r="F248" s="750" t="s">
        <v>686</v>
      </c>
      <c r="G248" s="749" t="s">
        <v>687</v>
      </c>
      <c r="H248" s="749">
        <v>107121</v>
      </c>
      <c r="I248" s="749">
        <v>107121</v>
      </c>
      <c r="J248" s="749" t="s">
        <v>791</v>
      </c>
      <c r="K248" s="749" t="s">
        <v>792</v>
      </c>
      <c r="L248" s="752">
        <v>3181.73</v>
      </c>
      <c r="M248" s="752">
        <v>1</v>
      </c>
      <c r="N248" s="753">
        <v>3181.73</v>
      </c>
    </row>
    <row r="249" spans="1:14" ht="14.4" customHeight="1" x14ac:dyDescent="0.3">
      <c r="A249" s="747" t="s">
        <v>629</v>
      </c>
      <c r="B249" s="748" t="s">
        <v>630</v>
      </c>
      <c r="C249" s="749" t="s">
        <v>653</v>
      </c>
      <c r="D249" s="750" t="s">
        <v>654</v>
      </c>
      <c r="E249" s="751">
        <v>50113001</v>
      </c>
      <c r="F249" s="750" t="s">
        <v>686</v>
      </c>
      <c r="G249" s="749" t="s">
        <v>687</v>
      </c>
      <c r="H249" s="749">
        <v>102486</v>
      </c>
      <c r="I249" s="749">
        <v>2486</v>
      </c>
      <c r="J249" s="749" t="s">
        <v>795</v>
      </c>
      <c r="K249" s="749" t="s">
        <v>796</v>
      </c>
      <c r="L249" s="752">
        <v>123.1</v>
      </c>
      <c r="M249" s="752">
        <v>2</v>
      </c>
      <c r="N249" s="753">
        <v>246.2</v>
      </c>
    </row>
    <row r="250" spans="1:14" ht="14.4" customHeight="1" x14ac:dyDescent="0.3">
      <c r="A250" s="747" t="s">
        <v>629</v>
      </c>
      <c r="B250" s="748" t="s">
        <v>630</v>
      </c>
      <c r="C250" s="749" t="s">
        <v>653</v>
      </c>
      <c r="D250" s="750" t="s">
        <v>654</v>
      </c>
      <c r="E250" s="751">
        <v>50113001</v>
      </c>
      <c r="F250" s="750" t="s">
        <v>686</v>
      </c>
      <c r="G250" s="749" t="s">
        <v>687</v>
      </c>
      <c r="H250" s="749">
        <v>841565</v>
      </c>
      <c r="I250" s="749">
        <v>0</v>
      </c>
      <c r="J250" s="749" t="s">
        <v>1075</v>
      </c>
      <c r="K250" s="749" t="s">
        <v>631</v>
      </c>
      <c r="L250" s="752">
        <v>92.065931538192217</v>
      </c>
      <c r="M250" s="752">
        <v>1</v>
      </c>
      <c r="N250" s="753">
        <v>92.065931538192217</v>
      </c>
    </row>
    <row r="251" spans="1:14" ht="14.4" customHeight="1" x14ac:dyDescent="0.3">
      <c r="A251" s="747" t="s">
        <v>629</v>
      </c>
      <c r="B251" s="748" t="s">
        <v>630</v>
      </c>
      <c r="C251" s="749" t="s">
        <v>653</v>
      </c>
      <c r="D251" s="750" t="s">
        <v>654</v>
      </c>
      <c r="E251" s="751">
        <v>50113001</v>
      </c>
      <c r="F251" s="750" t="s">
        <v>686</v>
      </c>
      <c r="G251" s="749" t="s">
        <v>687</v>
      </c>
      <c r="H251" s="749">
        <v>500326</v>
      </c>
      <c r="I251" s="749">
        <v>1000</v>
      </c>
      <c r="J251" s="749" t="s">
        <v>804</v>
      </c>
      <c r="K251" s="749" t="s">
        <v>631</v>
      </c>
      <c r="L251" s="752">
        <v>155.23693153819221</v>
      </c>
      <c r="M251" s="752">
        <v>1</v>
      </c>
      <c r="N251" s="753">
        <v>155.23693153819221</v>
      </c>
    </row>
    <row r="252" spans="1:14" ht="14.4" customHeight="1" x14ac:dyDescent="0.3">
      <c r="A252" s="747" t="s">
        <v>629</v>
      </c>
      <c r="B252" s="748" t="s">
        <v>630</v>
      </c>
      <c r="C252" s="749" t="s">
        <v>653</v>
      </c>
      <c r="D252" s="750" t="s">
        <v>654</v>
      </c>
      <c r="E252" s="751">
        <v>50113001</v>
      </c>
      <c r="F252" s="750" t="s">
        <v>686</v>
      </c>
      <c r="G252" s="749" t="s">
        <v>687</v>
      </c>
      <c r="H252" s="749">
        <v>900514</v>
      </c>
      <c r="I252" s="749">
        <v>0</v>
      </c>
      <c r="J252" s="749" t="s">
        <v>1076</v>
      </c>
      <c r="K252" s="749" t="s">
        <v>631</v>
      </c>
      <c r="L252" s="752">
        <v>60.138400000000004</v>
      </c>
      <c r="M252" s="752">
        <v>1</v>
      </c>
      <c r="N252" s="753">
        <v>60.138400000000004</v>
      </c>
    </row>
    <row r="253" spans="1:14" ht="14.4" customHeight="1" x14ac:dyDescent="0.3">
      <c r="A253" s="747" t="s">
        <v>629</v>
      </c>
      <c r="B253" s="748" t="s">
        <v>630</v>
      </c>
      <c r="C253" s="749" t="s">
        <v>653</v>
      </c>
      <c r="D253" s="750" t="s">
        <v>654</v>
      </c>
      <c r="E253" s="751">
        <v>50113001</v>
      </c>
      <c r="F253" s="750" t="s">
        <v>686</v>
      </c>
      <c r="G253" s="749" t="s">
        <v>687</v>
      </c>
      <c r="H253" s="749">
        <v>397238</v>
      </c>
      <c r="I253" s="749">
        <v>0</v>
      </c>
      <c r="J253" s="749" t="s">
        <v>1077</v>
      </c>
      <c r="K253" s="749" t="s">
        <v>631</v>
      </c>
      <c r="L253" s="752">
        <v>136.61588723051949</v>
      </c>
      <c r="M253" s="752">
        <v>1</v>
      </c>
      <c r="N253" s="753">
        <v>136.61588723051949</v>
      </c>
    </row>
    <row r="254" spans="1:14" ht="14.4" customHeight="1" x14ac:dyDescent="0.3">
      <c r="A254" s="747" t="s">
        <v>629</v>
      </c>
      <c r="B254" s="748" t="s">
        <v>630</v>
      </c>
      <c r="C254" s="749" t="s">
        <v>653</v>
      </c>
      <c r="D254" s="750" t="s">
        <v>654</v>
      </c>
      <c r="E254" s="751">
        <v>50113001</v>
      </c>
      <c r="F254" s="750" t="s">
        <v>686</v>
      </c>
      <c r="G254" s="749" t="s">
        <v>687</v>
      </c>
      <c r="H254" s="749">
        <v>900524</v>
      </c>
      <c r="I254" s="749">
        <v>0</v>
      </c>
      <c r="J254" s="749" t="s">
        <v>805</v>
      </c>
      <c r="K254" s="749" t="s">
        <v>631</v>
      </c>
      <c r="L254" s="752">
        <v>167.35960378380395</v>
      </c>
      <c r="M254" s="752">
        <v>16</v>
      </c>
      <c r="N254" s="753">
        <v>2677.7536605408632</v>
      </c>
    </row>
    <row r="255" spans="1:14" ht="14.4" customHeight="1" x14ac:dyDescent="0.3">
      <c r="A255" s="747" t="s">
        <v>629</v>
      </c>
      <c r="B255" s="748" t="s">
        <v>630</v>
      </c>
      <c r="C255" s="749" t="s">
        <v>653</v>
      </c>
      <c r="D255" s="750" t="s">
        <v>654</v>
      </c>
      <c r="E255" s="751">
        <v>50113001</v>
      </c>
      <c r="F255" s="750" t="s">
        <v>686</v>
      </c>
      <c r="G255" s="749" t="s">
        <v>687</v>
      </c>
      <c r="H255" s="749">
        <v>394072</v>
      </c>
      <c r="I255" s="749">
        <v>1000</v>
      </c>
      <c r="J255" s="749" t="s">
        <v>807</v>
      </c>
      <c r="K255" s="749" t="s">
        <v>631</v>
      </c>
      <c r="L255" s="752">
        <v>316.79794144124259</v>
      </c>
      <c r="M255" s="752">
        <v>2</v>
      </c>
      <c r="N255" s="753">
        <v>633.59588288248517</v>
      </c>
    </row>
    <row r="256" spans="1:14" ht="14.4" customHeight="1" x14ac:dyDescent="0.3">
      <c r="A256" s="747" t="s">
        <v>629</v>
      </c>
      <c r="B256" s="748" t="s">
        <v>630</v>
      </c>
      <c r="C256" s="749" t="s">
        <v>653</v>
      </c>
      <c r="D256" s="750" t="s">
        <v>654</v>
      </c>
      <c r="E256" s="751">
        <v>50113001</v>
      </c>
      <c r="F256" s="750" t="s">
        <v>686</v>
      </c>
      <c r="G256" s="749" t="s">
        <v>687</v>
      </c>
      <c r="H256" s="749">
        <v>397576</v>
      </c>
      <c r="I256" s="749">
        <v>0</v>
      </c>
      <c r="J256" s="749" t="s">
        <v>808</v>
      </c>
      <c r="K256" s="749" t="s">
        <v>631</v>
      </c>
      <c r="L256" s="752">
        <v>138.24517970493565</v>
      </c>
      <c r="M256" s="752">
        <v>1</v>
      </c>
      <c r="N256" s="753">
        <v>138.24517970493565</v>
      </c>
    </row>
    <row r="257" spans="1:14" ht="14.4" customHeight="1" x14ac:dyDescent="0.3">
      <c r="A257" s="747" t="s">
        <v>629</v>
      </c>
      <c r="B257" s="748" t="s">
        <v>630</v>
      </c>
      <c r="C257" s="749" t="s">
        <v>653</v>
      </c>
      <c r="D257" s="750" t="s">
        <v>654</v>
      </c>
      <c r="E257" s="751">
        <v>50113001</v>
      </c>
      <c r="F257" s="750" t="s">
        <v>686</v>
      </c>
      <c r="G257" s="749" t="s">
        <v>687</v>
      </c>
      <c r="H257" s="749">
        <v>900321</v>
      </c>
      <c r="I257" s="749">
        <v>0</v>
      </c>
      <c r="J257" s="749" t="s">
        <v>1078</v>
      </c>
      <c r="K257" s="749" t="s">
        <v>631</v>
      </c>
      <c r="L257" s="752">
        <v>324.07960345421054</v>
      </c>
      <c r="M257" s="752">
        <v>1</v>
      </c>
      <c r="N257" s="753">
        <v>324.07960345421054</v>
      </c>
    </row>
    <row r="258" spans="1:14" ht="14.4" customHeight="1" x14ac:dyDescent="0.3">
      <c r="A258" s="747" t="s">
        <v>629</v>
      </c>
      <c r="B258" s="748" t="s">
        <v>630</v>
      </c>
      <c r="C258" s="749" t="s">
        <v>653</v>
      </c>
      <c r="D258" s="750" t="s">
        <v>654</v>
      </c>
      <c r="E258" s="751">
        <v>50113001</v>
      </c>
      <c r="F258" s="750" t="s">
        <v>686</v>
      </c>
      <c r="G258" s="749" t="s">
        <v>687</v>
      </c>
      <c r="H258" s="749">
        <v>501946</v>
      </c>
      <c r="I258" s="749">
        <v>0</v>
      </c>
      <c r="J258" s="749" t="s">
        <v>1079</v>
      </c>
      <c r="K258" s="749" t="s">
        <v>1080</v>
      </c>
      <c r="L258" s="752">
        <v>815.18140166425474</v>
      </c>
      <c r="M258" s="752">
        <v>1</v>
      </c>
      <c r="N258" s="753">
        <v>815.18140166425474</v>
      </c>
    </row>
    <row r="259" spans="1:14" ht="14.4" customHeight="1" x14ac:dyDescent="0.3">
      <c r="A259" s="747" t="s">
        <v>629</v>
      </c>
      <c r="B259" s="748" t="s">
        <v>630</v>
      </c>
      <c r="C259" s="749" t="s">
        <v>653</v>
      </c>
      <c r="D259" s="750" t="s">
        <v>654</v>
      </c>
      <c r="E259" s="751">
        <v>50113001</v>
      </c>
      <c r="F259" s="750" t="s">
        <v>686</v>
      </c>
      <c r="G259" s="749" t="s">
        <v>687</v>
      </c>
      <c r="H259" s="749">
        <v>921350</v>
      </c>
      <c r="I259" s="749">
        <v>0</v>
      </c>
      <c r="J259" s="749" t="s">
        <v>810</v>
      </c>
      <c r="K259" s="749" t="s">
        <v>631</v>
      </c>
      <c r="L259" s="752">
        <v>100.51679620831538</v>
      </c>
      <c r="M259" s="752">
        <v>4</v>
      </c>
      <c r="N259" s="753">
        <v>402.06718483326154</v>
      </c>
    </row>
    <row r="260" spans="1:14" ht="14.4" customHeight="1" x14ac:dyDescent="0.3">
      <c r="A260" s="747" t="s">
        <v>629</v>
      </c>
      <c r="B260" s="748" t="s">
        <v>630</v>
      </c>
      <c r="C260" s="749" t="s">
        <v>653</v>
      </c>
      <c r="D260" s="750" t="s">
        <v>654</v>
      </c>
      <c r="E260" s="751">
        <v>50113001</v>
      </c>
      <c r="F260" s="750" t="s">
        <v>686</v>
      </c>
      <c r="G260" s="749" t="s">
        <v>687</v>
      </c>
      <c r="H260" s="749">
        <v>900071</v>
      </c>
      <c r="I260" s="749">
        <v>0</v>
      </c>
      <c r="J260" s="749" t="s">
        <v>1081</v>
      </c>
      <c r="K260" s="749" t="s">
        <v>631</v>
      </c>
      <c r="L260" s="752">
        <v>158.46530030526412</v>
      </c>
      <c r="M260" s="752">
        <v>1</v>
      </c>
      <c r="N260" s="753">
        <v>158.46530030526412</v>
      </c>
    </row>
    <row r="261" spans="1:14" ht="14.4" customHeight="1" x14ac:dyDescent="0.3">
      <c r="A261" s="747" t="s">
        <v>629</v>
      </c>
      <c r="B261" s="748" t="s">
        <v>630</v>
      </c>
      <c r="C261" s="749" t="s">
        <v>653</v>
      </c>
      <c r="D261" s="750" t="s">
        <v>654</v>
      </c>
      <c r="E261" s="751">
        <v>50113001</v>
      </c>
      <c r="F261" s="750" t="s">
        <v>686</v>
      </c>
      <c r="G261" s="749" t="s">
        <v>687</v>
      </c>
      <c r="H261" s="749">
        <v>921064</v>
      </c>
      <c r="I261" s="749">
        <v>0</v>
      </c>
      <c r="J261" s="749" t="s">
        <v>818</v>
      </c>
      <c r="K261" s="749" t="s">
        <v>631</v>
      </c>
      <c r="L261" s="752">
        <v>81.662201335524088</v>
      </c>
      <c r="M261" s="752">
        <v>1</v>
      </c>
      <c r="N261" s="753">
        <v>81.662201335524088</v>
      </c>
    </row>
    <row r="262" spans="1:14" ht="14.4" customHeight="1" x14ac:dyDescent="0.3">
      <c r="A262" s="747" t="s">
        <v>629</v>
      </c>
      <c r="B262" s="748" t="s">
        <v>630</v>
      </c>
      <c r="C262" s="749" t="s">
        <v>653</v>
      </c>
      <c r="D262" s="750" t="s">
        <v>654</v>
      </c>
      <c r="E262" s="751">
        <v>50113001</v>
      </c>
      <c r="F262" s="750" t="s">
        <v>686</v>
      </c>
      <c r="G262" s="749" t="s">
        <v>687</v>
      </c>
      <c r="H262" s="749">
        <v>990947</v>
      </c>
      <c r="I262" s="749">
        <v>0</v>
      </c>
      <c r="J262" s="749" t="s">
        <v>1082</v>
      </c>
      <c r="K262" s="749" t="s">
        <v>631</v>
      </c>
      <c r="L262" s="752">
        <v>1402.0100000000002</v>
      </c>
      <c r="M262" s="752">
        <v>1</v>
      </c>
      <c r="N262" s="753">
        <v>1402.0100000000002</v>
      </c>
    </row>
    <row r="263" spans="1:14" ht="14.4" customHeight="1" x14ac:dyDescent="0.3">
      <c r="A263" s="747" t="s">
        <v>629</v>
      </c>
      <c r="B263" s="748" t="s">
        <v>630</v>
      </c>
      <c r="C263" s="749" t="s">
        <v>653</v>
      </c>
      <c r="D263" s="750" t="s">
        <v>654</v>
      </c>
      <c r="E263" s="751">
        <v>50113001</v>
      </c>
      <c r="F263" s="750" t="s">
        <v>686</v>
      </c>
      <c r="G263" s="749" t="s">
        <v>687</v>
      </c>
      <c r="H263" s="749">
        <v>188217</v>
      </c>
      <c r="I263" s="749">
        <v>88217</v>
      </c>
      <c r="J263" s="749" t="s">
        <v>1083</v>
      </c>
      <c r="K263" s="749" t="s">
        <v>1084</v>
      </c>
      <c r="L263" s="752">
        <v>126.56000000000002</v>
      </c>
      <c r="M263" s="752">
        <v>1</v>
      </c>
      <c r="N263" s="753">
        <v>126.56000000000002</v>
      </c>
    </row>
    <row r="264" spans="1:14" ht="14.4" customHeight="1" x14ac:dyDescent="0.3">
      <c r="A264" s="747" t="s">
        <v>629</v>
      </c>
      <c r="B264" s="748" t="s">
        <v>630</v>
      </c>
      <c r="C264" s="749" t="s">
        <v>653</v>
      </c>
      <c r="D264" s="750" t="s">
        <v>654</v>
      </c>
      <c r="E264" s="751">
        <v>50113001</v>
      </c>
      <c r="F264" s="750" t="s">
        <v>686</v>
      </c>
      <c r="G264" s="749" t="s">
        <v>687</v>
      </c>
      <c r="H264" s="749">
        <v>100498</v>
      </c>
      <c r="I264" s="749">
        <v>498</v>
      </c>
      <c r="J264" s="749" t="s">
        <v>822</v>
      </c>
      <c r="K264" s="749" t="s">
        <v>823</v>
      </c>
      <c r="L264" s="752">
        <v>108.74999999999999</v>
      </c>
      <c r="M264" s="752">
        <v>4</v>
      </c>
      <c r="N264" s="753">
        <v>434.99999999999994</v>
      </c>
    </row>
    <row r="265" spans="1:14" ht="14.4" customHeight="1" x14ac:dyDescent="0.3">
      <c r="A265" s="747" t="s">
        <v>629</v>
      </c>
      <c r="B265" s="748" t="s">
        <v>630</v>
      </c>
      <c r="C265" s="749" t="s">
        <v>653</v>
      </c>
      <c r="D265" s="750" t="s">
        <v>654</v>
      </c>
      <c r="E265" s="751">
        <v>50113001</v>
      </c>
      <c r="F265" s="750" t="s">
        <v>686</v>
      </c>
      <c r="G265" s="749" t="s">
        <v>690</v>
      </c>
      <c r="H265" s="749">
        <v>848535</v>
      </c>
      <c r="I265" s="749">
        <v>33216</v>
      </c>
      <c r="J265" s="749" t="s">
        <v>1085</v>
      </c>
      <c r="K265" s="749" t="s">
        <v>631</v>
      </c>
      <c r="L265" s="752">
        <v>639.1</v>
      </c>
      <c r="M265" s="752">
        <v>1</v>
      </c>
      <c r="N265" s="753">
        <v>639.1</v>
      </c>
    </row>
    <row r="266" spans="1:14" ht="14.4" customHeight="1" x14ac:dyDescent="0.3">
      <c r="A266" s="747" t="s">
        <v>629</v>
      </c>
      <c r="B266" s="748" t="s">
        <v>630</v>
      </c>
      <c r="C266" s="749" t="s">
        <v>653</v>
      </c>
      <c r="D266" s="750" t="s">
        <v>654</v>
      </c>
      <c r="E266" s="751">
        <v>50113001</v>
      </c>
      <c r="F266" s="750" t="s">
        <v>686</v>
      </c>
      <c r="G266" s="749" t="s">
        <v>687</v>
      </c>
      <c r="H266" s="749">
        <v>100502</v>
      </c>
      <c r="I266" s="749">
        <v>502</v>
      </c>
      <c r="J266" s="749" t="s">
        <v>1086</v>
      </c>
      <c r="K266" s="749" t="s">
        <v>1087</v>
      </c>
      <c r="L266" s="752">
        <v>269.2600000000001</v>
      </c>
      <c r="M266" s="752">
        <v>1</v>
      </c>
      <c r="N266" s="753">
        <v>269.2600000000001</v>
      </c>
    </row>
    <row r="267" spans="1:14" ht="14.4" customHeight="1" x14ac:dyDescent="0.3">
      <c r="A267" s="747" t="s">
        <v>629</v>
      </c>
      <c r="B267" s="748" t="s">
        <v>630</v>
      </c>
      <c r="C267" s="749" t="s">
        <v>653</v>
      </c>
      <c r="D267" s="750" t="s">
        <v>654</v>
      </c>
      <c r="E267" s="751">
        <v>50113001</v>
      </c>
      <c r="F267" s="750" t="s">
        <v>686</v>
      </c>
      <c r="G267" s="749" t="s">
        <v>687</v>
      </c>
      <c r="H267" s="749">
        <v>102684</v>
      </c>
      <c r="I267" s="749">
        <v>2684</v>
      </c>
      <c r="J267" s="749" t="s">
        <v>1088</v>
      </c>
      <c r="K267" s="749" t="s">
        <v>1089</v>
      </c>
      <c r="L267" s="752">
        <v>106.04000000000002</v>
      </c>
      <c r="M267" s="752">
        <v>6</v>
      </c>
      <c r="N267" s="753">
        <v>636.24000000000012</v>
      </c>
    </row>
    <row r="268" spans="1:14" ht="14.4" customHeight="1" x14ac:dyDescent="0.3">
      <c r="A268" s="747" t="s">
        <v>629</v>
      </c>
      <c r="B268" s="748" t="s">
        <v>630</v>
      </c>
      <c r="C268" s="749" t="s">
        <v>653</v>
      </c>
      <c r="D268" s="750" t="s">
        <v>654</v>
      </c>
      <c r="E268" s="751">
        <v>50113001</v>
      </c>
      <c r="F268" s="750" t="s">
        <v>686</v>
      </c>
      <c r="G268" s="749" t="s">
        <v>687</v>
      </c>
      <c r="H268" s="749">
        <v>166820</v>
      </c>
      <c r="I268" s="749">
        <v>66820</v>
      </c>
      <c r="J268" s="749" t="s">
        <v>1090</v>
      </c>
      <c r="K268" s="749" t="s">
        <v>1091</v>
      </c>
      <c r="L268" s="752">
        <v>178.38000000000002</v>
      </c>
      <c r="M268" s="752">
        <v>3</v>
      </c>
      <c r="N268" s="753">
        <v>535.1400000000001</v>
      </c>
    </row>
    <row r="269" spans="1:14" ht="14.4" customHeight="1" x14ac:dyDescent="0.3">
      <c r="A269" s="747" t="s">
        <v>629</v>
      </c>
      <c r="B269" s="748" t="s">
        <v>630</v>
      </c>
      <c r="C269" s="749" t="s">
        <v>653</v>
      </c>
      <c r="D269" s="750" t="s">
        <v>654</v>
      </c>
      <c r="E269" s="751">
        <v>50113001</v>
      </c>
      <c r="F269" s="750" t="s">
        <v>686</v>
      </c>
      <c r="G269" s="749" t="s">
        <v>690</v>
      </c>
      <c r="H269" s="749">
        <v>184095</v>
      </c>
      <c r="I269" s="749">
        <v>184095</v>
      </c>
      <c r="J269" s="749" t="s">
        <v>1092</v>
      </c>
      <c r="K269" s="749" t="s">
        <v>1093</v>
      </c>
      <c r="L269" s="752">
        <v>280.50000000000006</v>
      </c>
      <c r="M269" s="752">
        <v>2</v>
      </c>
      <c r="N269" s="753">
        <v>561.00000000000011</v>
      </c>
    </row>
    <row r="270" spans="1:14" ht="14.4" customHeight="1" x14ac:dyDescent="0.3">
      <c r="A270" s="747" t="s">
        <v>629</v>
      </c>
      <c r="B270" s="748" t="s">
        <v>630</v>
      </c>
      <c r="C270" s="749" t="s">
        <v>653</v>
      </c>
      <c r="D270" s="750" t="s">
        <v>654</v>
      </c>
      <c r="E270" s="751">
        <v>50113001</v>
      </c>
      <c r="F270" s="750" t="s">
        <v>686</v>
      </c>
      <c r="G270" s="749" t="s">
        <v>690</v>
      </c>
      <c r="H270" s="749">
        <v>127737</v>
      </c>
      <c r="I270" s="749">
        <v>127737</v>
      </c>
      <c r="J270" s="749" t="s">
        <v>1094</v>
      </c>
      <c r="K270" s="749" t="s">
        <v>1095</v>
      </c>
      <c r="L270" s="752">
        <v>67.319999999999993</v>
      </c>
      <c r="M270" s="752">
        <v>3</v>
      </c>
      <c r="N270" s="753">
        <v>201.95999999999998</v>
      </c>
    </row>
    <row r="271" spans="1:14" ht="14.4" customHeight="1" x14ac:dyDescent="0.3">
      <c r="A271" s="747" t="s">
        <v>629</v>
      </c>
      <c r="B271" s="748" t="s">
        <v>630</v>
      </c>
      <c r="C271" s="749" t="s">
        <v>653</v>
      </c>
      <c r="D271" s="750" t="s">
        <v>654</v>
      </c>
      <c r="E271" s="751">
        <v>50113001</v>
      </c>
      <c r="F271" s="750" t="s">
        <v>686</v>
      </c>
      <c r="G271" s="749" t="s">
        <v>687</v>
      </c>
      <c r="H271" s="749">
        <v>223159</v>
      </c>
      <c r="I271" s="749">
        <v>223159</v>
      </c>
      <c r="J271" s="749" t="s">
        <v>1096</v>
      </c>
      <c r="K271" s="749" t="s">
        <v>1097</v>
      </c>
      <c r="L271" s="752">
        <v>74.370000000000019</v>
      </c>
      <c r="M271" s="752">
        <v>1</v>
      </c>
      <c r="N271" s="753">
        <v>74.370000000000019</v>
      </c>
    </row>
    <row r="272" spans="1:14" ht="14.4" customHeight="1" x14ac:dyDescent="0.3">
      <c r="A272" s="747" t="s">
        <v>629</v>
      </c>
      <c r="B272" s="748" t="s">
        <v>630</v>
      </c>
      <c r="C272" s="749" t="s">
        <v>653</v>
      </c>
      <c r="D272" s="750" t="s">
        <v>654</v>
      </c>
      <c r="E272" s="751">
        <v>50113001</v>
      </c>
      <c r="F272" s="750" t="s">
        <v>686</v>
      </c>
      <c r="G272" s="749" t="s">
        <v>687</v>
      </c>
      <c r="H272" s="749">
        <v>118656</v>
      </c>
      <c r="I272" s="749">
        <v>118656</v>
      </c>
      <c r="J272" s="749" t="s">
        <v>1098</v>
      </c>
      <c r="K272" s="749" t="s">
        <v>1099</v>
      </c>
      <c r="L272" s="752">
        <v>663.31999999999994</v>
      </c>
      <c r="M272" s="752">
        <v>14</v>
      </c>
      <c r="N272" s="753">
        <v>9286.48</v>
      </c>
    </row>
    <row r="273" spans="1:14" ht="14.4" customHeight="1" x14ac:dyDescent="0.3">
      <c r="A273" s="747" t="s">
        <v>629</v>
      </c>
      <c r="B273" s="748" t="s">
        <v>630</v>
      </c>
      <c r="C273" s="749" t="s">
        <v>653</v>
      </c>
      <c r="D273" s="750" t="s">
        <v>654</v>
      </c>
      <c r="E273" s="751">
        <v>50113001</v>
      </c>
      <c r="F273" s="750" t="s">
        <v>686</v>
      </c>
      <c r="G273" s="749" t="s">
        <v>687</v>
      </c>
      <c r="H273" s="749">
        <v>119686</v>
      </c>
      <c r="I273" s="749">
        <v>119686</v>
      </c>
      <c r="J273" s="749" t="s">
        <v>826</v>
      </c>
      <c r="K273" s="749" t="s">
        <v>827</v>
      </c>
      <c r="L273" s="752">
        <v>57.210000000000015</v>
      </c>
      <c r="M273" s="752">
        <v>6</v>
      </c>
      <c r="N273" s="753">
        <v>343.2600000000001</v>
      </c>
    </row>
    <row r="274" spans="1:14" ht="14.4" customHeight="1" x14ac:dyDescent="0.3">
      <c r="A274" s="747" t="s">
        <v>629</v>
      </c>
      <c r="B274" s="748" t="s">
        <v>630</v>
      </c>
      <c r="C274" s="749" t="s">
        <v>653</v>
      </c>
      <c r="D274" s="750" t="s">
        <v>654</v>
      </c>
      <c r="E274" s="751">
        <v>50113001</v>
      </c>
      <c r="F274" s="750" t="s">
        <v>686</v>
      </c>
      <c r="G274" s="749" t="s">
        <v>687</v>
      </c>
      <c r="H274" s="749">
        <v>119685</v>
      </c>
      <c r="I274" s="749">
        <v>119685</v>
      </c>
      <c r="J274" s="749" t="s">
        <v>828</v>
      </c>
      <c r="K274" s="749" t="s">
        <v>829</v>
      </c>
      <c r="L274" s="752">
        <v>57.491250000000008</v>
      </c>
      <c r="M274" s="752">
        <v>8</v>
      </c>
      <c r="N274" s="753">
        <v>459.93000000000006</v>
      </c>
    </row>
    <row r="275" spans="1:14" ht="14.4" customHeight="1" x14ac:dyDescent="0.3">
      <c r="A275" s="747" t="s">
        <v>629</v>
      </c>
      <c r="B275" s="748" t="s">
        <v>630</v>
      </c>
      <c r="C275" s="749" t="s">
        <v>653</v>
      </c>
      <c r="D275" s="750" t="s">
        <v>654</v>
      </c>
      <c r="E275" s="751">
        <v>50113001</v>
      </c>
      <c r="F275" s="750" t="s">
        <v>686</v>
      </c>
      <c r="G275" s="749" t="s">
        <v>687</v>
      </c>
      <c r="H275" s="749">
        <v>109414</v>
      </c>
      <c r="I275" s="749">
        <v>119687</v>
      </c>
      <c r="J275" s="749" t="s">
        <v>1100</v>
      </c>
      <c r="K275" s="749" t="s">
        <v>829</v>
      </c>
      <c r="L275" s="752">
        <v>64.497857142857143</v>
      </c>
      <c r="M275" s="752">
        <v>14</v>
      </c>
      <c r="N275" s="753">
        <v>902.96999999999991</v>
      </c>
    </row>
    <row r="276" spans="1:14" ht="14.4" customHeight="1" x14ac:dyDescent="0.3">
      <c r="A276" s="747" t="s">
        <v>629</v>
      </c>
      <c r="B276" s="748" t="s">
        <v>630</v>
      </c>
      <c r="C276" s="749" t="s">
        <v>653</v>
      </c>
      <c r="D276" s="750" t="s">
        <v>654</v>
      </c>
      <c r="E276" s="751">
        <v>50113001</v>
      </c>
      <c r="F276" s="750" t="s">
        <v>686</v>
      </c>
      <c r="G276" s="749" t="s">
        <v>690</v>
      </c>
      <c r="H276" s="749">
        <v>191788</v>
      </c>
      <c r="I276" s="749">
        <v>91788</v>
      </c>
      <c r="J276" s="749" t="s">
        <v>1101</v>
      </c>
      <c r="K276" s="749" t="s">
        <v>1102</v>
      </c>
      <c r="L276" s="752">
        <v>9.1199999999999992</v>
      </c>
      <c r="M276" s="752">
        <v>2</v>
      </c>
      <c r="N276" s="753">
        <v>18.239999999999998</v>
      </c>
    </row>
    <row r="277" spans="1:14" ht="14.4" customHeight="1" x14ac:dyDescent="0.3">
      <c r="A277" s="747" t="s">
        <v>629</v>
      </c>
      <c r="B277" s="748" t="s">
        <v>630</v>
      </c>
      <c r="C277" s="749" t="s">
        <v>653</v>
      </c>
      <c r="D277" s="750" t="s">
        <v>654</v>
      </c>
      <c r="E277" s="751">
        <v>50113001</v>
      </c>
      <c r="F277" s="750" t="s">
        <v>686</v>
      </c>
      <c r="G277" s="749" t="s">
        <v>690</v>
      </c>
      <c r="H277" s="749">
        <v>186656</v>
      </c>
      <c r="I277" s="749">
        <v>86656</v>
      </c>
      <c r="J277" s="749" t="s">
        <v>1103</v>
      </c>
      <c r="K277" s="749" t="s">
        <v>1104</v>
      </c>
      <c r="L277" s="752">
        <v>29.34</v>
      </c>
      <c r="M277" s="752">
        <v>1</v>
      </c>
      <c r="N277" s="753">
        <v>29.34</v>
      </c>
    </row>
    <row r="278" spans="1:14" ht="14.4" customHeight="1" x14ac:dyDescent="0.3">
      <c r="A278" s="747" t="s">
        <v>629</v>
      </c>
      <c r="B278" s="748" t="s">
        <v>630</v>
      </c>
      <c r="C278" s="749" t="s">
        <v>653</v>
      </c>
      <c r="D278" s="750" t="s">
        <v>654</v>
      </c>
      <c r="E278" s="751">
        <v>50113001</v>
      </c>
      <c r="F278" s="750" t="s">
        <v>686</v>
      </c>
      <c r="G278" s="749" t="s">
        <v>690</v>
      </c>
      <c r="H278" s="749">
        <v>107981</v>
      </c>
      <c r="I278" s="749">
        <v>7981</v>
      </c>
      <c r="J278" s="749" t="s">
        <v>832</v>
      </c>
      <c r="K278" s="749" t="s">
        <v>833</v>
      </c>
      <c r="L278" s="752">
        <v>50.639999999999993</v>
      </c>
      <c r="M278" s="752">
        <v>22</v>
      </c>
      <c r="N278" s="753">
        <v>1114.08</v>
      </c>
    </row>
    <row r="279" spans="1:14" ht="14.4" customHeight="1" x14ac:dyDescent="0.3">
      <c r="A279" s="747" t="s">
        <v>629</v>
      </c>
      <c r="B279" s="748" t="s">
        <v>630</v>
      </c>
      <c r="C279" s="749" t="s">
        <v>653</v>
      </c>
      <c r="D279" s="750" t="s">
        <v>654</v>
      </c>
      <c r="E279" s="751">
        <v>50113001</v>
      </c>
      <c r="F279" s="750" t="s">
        <v>686</v>
      </c>
      <c r="G279" s="749" t="s">
        <v>690</v>
      </c>
      <c r="H279" s="749">
        <v>155823</v>
      </c>
      <c r="I279" s="749">
        <v>55823</v>
      </c>
      <c r="J279" s="749" t="s">
        <v>832</v>
      </c>
      <c r="K279" s="749" t="s">
        <v>1105</v>
      </c>
      <c r="L279" s="752">
        <v>33.67</v>
      </c>
      <c r="M279" s="752">
        <v>1</v>
      </c>
      <c r="N279" s="753">
        <v>33.67</v>
      </c>
    </row>
    <row r="280" spans="1:14" ht="14.4" customHeight="1" x14ac:dyDescent="0.3">
      <c r="A280" s="747" t="s">
        <v>629</v>
      </c>
      <c r="B280" s="748" t="s">
        <v>630</v>
      </c>
      <c r="C280" s="749" t="s">
        <v>653</v>
      </c>
      <c r="D280" s="750" t="s">
        <v>654</v>
      </c>
      <c r="E280" s="751">
        <v>50113001</v>
      </c>
      <c r="F280" s="750" t="s">
        <v>686</v>
      </c>
      <c r="G280" s="749" t="s">
        <v>687</v>
      </c>
      <c r="H280" s="749">
        <v>151561</v>
      </c>
      <c r="I280" s="749">
        <v>51561</v>
      </c>
      <c r="J280" s="749" t="s">
        <v>834</v>
      </c>
      <c r="K280" s="749" t="s">
        <v>835</v>
      </c>
      <c r="L280" s="752">
        <v>64.989999999999981</v>
      </c>
      <c r="M280" s="752">
        <v>1</v>
      </c>
      <c r="N280" s="753">
        <v>64.989999999999981</v>
      </c>
    </row>
    <row r="281" spans="1:14" ht="14.4" customHeight="1" x14ac:dyDescent="0.3">
      <c r="A281" s="747" t="s">
        <v>629</v>
      </c>
      <c r="B281" s="748" t="s">
        <v>630</v>
      </c>
      <c r="C281" s="749" t="s">
        <v>653</v>
      </c>
      <c r="D281" s="750" t="s">
        <v>654</v>
      </c>
      <c r="E281" s="751">
        <v>50113001</v>
      </c>
      <c r="F281" s="750" t="s">
        <v>686</v>
      </c>
      <c r="G281" s="749" t="s">
        <v>687</v>
      </c>
      <c r="H281" s="749">
        <v>200724</v>
      </c>
      <c r="I281" s="749">
        <v>200724</v>
      </c>
      <c r="J281" s="749" t="s">
        <v>1106</v>
      </c>
      <c r="K281" s="749" t="s">
        <v>1107</v>
      </c>
      <c r="L281" s="752">
        <v>159.79999999999998</v>
      </c>
      <c r="M281" s="752">
        <v>3</v>
      </c>
      <c r="N281" s="753">
        <v>479.4</v>
      </c>
    </row>
    <row r="282" spans="1:14" ht="14.4" customHeight="1" x14ac:dyDescent="0.3">
      <c r="A282" s="747" t="s">
        <v>629</v>
      </c>
      <c r="B282" s="748" t="s">
        <v>630</v>
      </c>
      <c r="C282" s="749" t="s">
        <v>653</v>
      </c>
      <c r="D282" s="750" t="s">
        <v>654</v>
      </c>
      <c r="E282" s="751">
        <v>50113001</v>
      </c>
      <c r="F282" s="750" t="s">
        <v>686</v>
      </c>
      <c r="G282" s="749" t="s">
        <v>687</v>
      </c>
      <c r="H282" s="749">
        <v>152307</v>
      </c>
      <c r="I282" s="749">
        <v>52307</v>
      </c>
      <c r="J282" s="749" t="s">
        <v>836</v>
      </c>
      <c r="K282" s="749" t="s">
        <v>837</v>
      </c>
      <c r="L282" s="752">
        <v>65.34</v>
      </c>
      <c r="M282" s="752">
        <v>5</v>
      </c>
      <c r="N282" s="753">
        <v>326.70000000000005</v>
      </c>
    </row>
    <row r="283" spans="1:14" ht="14.4" customHeight="1" x14ac:dyDescent="0.3">
      <c r="A283" s="747" t="s">
        <v>629</v>
      </c>
      <c r="B283" s="748" t="s">
        <v>630</v>
      </c>
      <c r="C283" s="749" t="s">
        <v>653</v>
      </c>
      <c r="D283" s="750" t="s">
        <v>654</v>
      </c>
      <c r="E283" s="751">
        <v>50113001</v>
      </c>
      <c r="F283" s="750" t="s">
        <v>686</v>
      </c>
      <c r="G283" s="749" t="s">
        <v>687</v>
      </c>
      <c r="H283" s="749">
        <v>147943</v>
      </c>
      <c r="I283" s="749">
        <v>147943</v>
      </c>
      <c r="J283" s="749" t="s">
        <v>1108</v>
      </c>
      <c r="K283" s="749" t="s">
        <v>1109</v>
      </c>
      <c r="L283" s="752">
        <v>148.31</v>
      </c>
      <c r="M283" s="752">
        <v>1</v>
      </c>
      <c r="N283" s="753">
        <v>148.31</v>
      </c>
    </row>
    <row r="284" spans="1:14" ht="14.4" customHeight="1" x14ac:dyDescent="0.3">
      <c r="A284" s="747" t="s">
        <v>629</v>
      </c>
      <c r="B284" s="748" t="s">
        <v>630</v>
      </c>
      <c r="C284" s="749" t="s">
        <v>653</v>
      </c>
      <c r="D284" s="750" t="s">
        <v>654</v>
      </c>
      <c r="E284" s="751">
        <v>50113001</v>
      </c>
      <c r="F284" s="750" t="s">
        <v>686</v>
      </c>
      <c r="G284" s="749" t="s">
        <v>687</v>
      </c>
      <c r="H284" s="749">
        <v>845031</v>
      </c>
      <c r="I284" s="749">
        <v>101113</v>
      </c>
      <c r="J284" s="749" t="s">
        <v>1110</v>
      </c>
      <c r="K284" s="749" t="s">
        <v>1111</v>
      </c>
      <c r="L284" s="752">
        <v>65.340000000000018</v>
      </c>
      <c r="M284" s="752">
        <v>1</v>
      </c>
      <c r="N284" s="753">
        <v>65.340000000000018</v>
      </c>
    </row>
    <row r="285" spans="1:14" ht="14.4" customHeight="1" x14ac:dyDescent="0.3">
      <c r="A285" s="747" t="s">
        <v>629</v>
      </c>
      <c r="B285" s="748" t="s">
        <v>630</v>
      </c>
      <c r="C285" s="749" t="s">
        <v>653</v>
      </c>
      <c r="D285" s="750" t="s">
        <v>654</v>
      </c>
      <c r="E285" s="751">
        <v>50113001</v>
      </c>
      <c r="F285" s="750" t="s">
        <v>686</v>
      </c>
      <c r="G285" s="749" t="s">
        <v>687</v>
      </c>
      <c r="H285" s="749">
        <v>200863</v>
      </c>
      <c r="I285" s="749">
        <v>200863</v>
      </c>
      <c r="J285" s="749" t="s">
        <v>841</v>
      </c>
      <c r="K285" s="749" t="s">
        <v>843</v>
      </c>
      <c r="L285" s="752">
        <v>84.715000000000018</v>
      </c>
      <c r="M285" s="752">
        <v>4</v>
      </c>
      <c r="N285" s="753">
        <v>338.86000000000007</v>
      </c>
    </row>
    <row r="286" spans="1:14" ht="14.4" customHeight="1" x14ac:dyDescent="0.3">
      <c r="A286" s="747" t="s">
        <v>629</v>
      </c>
      <c r="B286" s="748" t="s">
        <v>630</v>
      </c>
      <c r="C286" s="749" t="s">
        <v>653</v>
      </c>
      <c r="D286" s="750" t="s">
        <v>654</v>
      </c>
      <c r="E286" s="751">
        <v>50113001</v>
      </c>
      <c r="F286" s="750" t="s">
        <v>686</v>
      </c>
      <c r="G286" s="749" t="s">
        <v>687</v>
      </c>
      <c r="H286" s="749">
        <v>184700</v>
      </c>
      <c r="I286" s="749">
        <v>84700</v>
      </c>
      <c r="J286" s="749" t="s">
        <v>844</v>
      </c>
      <c r="K286" s="749" t="s">
        <v>845</v>
      </c>
      <c r="L286" s="752">
        <v>111.52000000000001</v>
      </c>
      <c r="M286" s="752">
        <v>1</v>
      </c>
      <c r="N286" s="753">
        <v>111.52000000000001</v>
      </c>
    </row>
    <row r="287" spans="1:14" ht="14.4" customHeight="1" x14ac:dyDescent="0.3">
      <c r="A287" s="747" t="s">
        <v>629</v>
      </c>
      <c r="B287" s="748" t="s">
        <v>630</v>
      </c>
      <c r="C287" s="749" t="s">
        <v>653</v>
      </c>
      <c r="D287" s="750" t="s">
        <v>654</v>
      </c>
      <c r="E287" s="751">
        <v>50113001</v>
      </c>
      <c r="F287" s="750" t="s">
        <v>686</v>
      </c>
      <c r="G287" s="749" t="s">
        <v>687</v>
      </c>
      <c r="H287" s="749">
        <v>208143</v>
      </c>
      <c r="I287" s="749">
        <v>208143</v>
      </c>
      <c r="J287" s="749" t="s">
        <v>848</v>
      </c>
      <c r="K287" s="749" t="s">
        <v>849</v>
      </c>
      <c r="L287" s="752">
        <v>93.668000000000006</v>
      </c>
      <c r="M287" s="752">
        <v>5</v>
      </c>
      <c r="N287" s="753">
        <v>468.34000000000003</v>
      </c>
    </row>
    <row r="288" spans="1:14" ht="14.4" customHeight="1" x14ac:dyDescent="0.3">
      <c r="A288" s="747" t="s">
        <v>629</v>
      </c>
      <c r="B288" s="748" t="s">
        <v>630</v>
      </c>
      <c r="C288" s="749" t="s">
        <v>653</v>
      </c>
      <c r="D288" s="750" t="s">
        <v>654</v>
      </c>
      <c r="E288" s="751">
        <v>50113001</v>
      </c>
      <c r="F288" s="750" t="s">
        <v>686</v>
      </c>
      <c r="G288" s="749" t="s">
        <v>690</v>
      </c>
      <c r="H288" s="749">
        <v>157871</v>
      </c>
      <c r="I288" s="749">
        <v>157871</v>
      </c>
      <c r="J288" s="749" t="s">
        <v>850</v>
      </c>
      <c r="K288" s="749" t="s">
        <v>851</v>
      </c>
      <c r="L288" s="752">
        <v>164.99999694434973</v>
      </c>
      <c r="M288" s="752">
        <v>12</v>
      </c>
      <c r="N288" s="753">
        <v>1979.9999633321968</v>
      </c>
    </row>
    <row r="289" spans="1:14" ht="14.4" customHeight="1" x14ac:dyDescent="0.3">
      <c r="A289" s="747" t="s">
        <v>629</v>
      </c>
      <c r="B289" s="748" t="s">
        <v>630</v>
      </c>
      <c r="C289" s="749" t="s">
        <v>653</v>
      </c>
      <c r="D289" s="750" t="s">
        <v>654</v>
      </c>
      <c r="E289" s="751">
        <v>50113001</v>
      </c>
      <c r="F289" s="750" t="s">
        <v>686</v>
      </c>
      <c r="G289" s="749" t="s">
        <v>690</v>
      </c>
      <c r="H289" s="749">
        <v>850729</v>
      </c>
      <c r="I289" s="749">
        <v>157875</v>
      </c>
      <c r="J289" s="749" t="s">
        <v>1112</v>
      </c>
      <c r="K289" s="749" t="s">
        <v>1113</v>
      </c>
      <c r="L289" s="752">
        <v>225.5</v>
      </c>
      <c r="M289" s="752">
        <v>11</v>
      </c>
      <c r="N289" s="753">
        <v>2480.5</v>
      </c>
    </row>
    <row r="290" spans="1:14" ht="14.4" customHeight="1" x14ac:dyDescent="0.3">
      <c r="A290" s="747" t="s">
        <v>629</v>
      </c>
      <c r="B290" s="748" t="s">
        <v>630</v>
      </c>
      <c r="C290" s="749" t="s">
        <v>653</v>
      </c>
      <c r="D290" s="750" t="s">
        <v>654</v>
      </c>
      <c r="E290" s="751">
        <v>50113001</v>
      </c>
      <c r="F290" s="750" t="s">
        <v>686</v>
      </c>
      <c r="G290" s="749" t="s">
        <v>687</v>
      </c>
      <c r="H290" s="749">
        <v>226693</v>
      </c>
      <c r="I290" s="749">
        <v>226693</v>
      </c>
      <c r="J290" s="749" t="s">
        <v>852</v>
      </c>
      <c r="K290" s="749" t="s">
        <v>853</v>
      </c>
      <c r="L290" s="752">
        <v>18.540000000000006</v>
      </c>
      <c r="M290" s="752">
        <v>11</v>
      </c>
      <c r="N290" s="753">
        <v>203.94000000000005</v>
      </c>
    </row>
    <row r="291" spans="1:14" ht="14.4" customHeight="1" x14ac:dyDescent="0.3">
      <c r="A291" s="747" t="s">
        <v>629</v>
      </c>
      <c r="B291" s="748" t="s">
        <v>630</v>
      </c>
      <c r="C291" s="749" t="s">
        <v>653</v>
      </c>
      <c r="D291" s="750" t="s">
        <v>654</v>
      </c>
      <c r="E291" s="751">
        <v>50113001</v>
      </c>
      <c r="F291" s="750" t="s">
        <v>686</v>
      </c>
      <c r="G291" s="749" t="s">
        <v>687</v>
      </c>
      <c r="H291" s="749">
        <v>207820</v>
      </c>
      <c r="I291" s="749">
        <v>207820</v>
      </c>
      <c r="J291" s="749" t="s">
        <v>854</v>
      </c>
      <c r="K291" s="749" t="s">
        <v>855</v>
      </c>
      <c r="L291" s="752">
        <v>30.449999999999996</v>
      </c>
      <c r="M291" s="752">
        <v>4</v>
      </c>
      <c r="N291" s="753">
        <v>121.79999999999998</v>
      </c>
    </row>
    <row r="292" spans="1:14" ht="14.4" customHeight="1" x14ac:dyDescent="0.3">
      <c r="A292" s="747" t="s">
        <v>629</v>
      </c>
      <c r="B292" s="748" t="s">
        <v>630</v>
      </c>
      <c r="C292" s="749" t="s">
        <v>653</v>
      </c>
      <c r="D292" s="750" t="s">
        <v>654</v>
      </c>
      <c r="E292" s="751">
        <v>50113001</v>
      </c>
      <c r="F292" s="750" t="s">
        <v>686</v>
      </c>
      <c r="G292" s="749" t="s">
        <v>687</v>
      </c>
      <c r="H292" s="749">
        <v>229532</v>
      </c>
      <c r="I292" s="749">
        <v>229532</v>
      </c>
      <c r="J292" s="749" t="s">
        <v>1114</v>
      </c>
      <c r="K292" s="749" t="s">
        <v>1115</v>
      </c>
      <c r="L292" s="752">
        <v>70.640000000000015</v>
      </c>
      <c r="M292" s="752">
        <v>2</v>
      </c>
      <c r="N292" s="753">
        <v>141.28000000000003</v>
      </c>
    </row>
    <row r="293" spans="1:14" ht="14.4" customHeight="1" x14ac:dyDescent="0.3">
      <c r="A293" s="747" t="s">
        <v>629</v>
      </c>
      <c r="B293" s="748" t="s">
        <v>630</v>
      </c>
      <c r="C293" s="749" t="s">
        <v>653</v>
      </c>
      <c r="D293" s="750" t="s">
        <v>654</v>
      </c>
      <c r="E293" s="751">
        <v>50113001</v>
      </c>
      <c r="F293" s="750" t="s">
        <v>686</v>
      </c>
      <c r="G293" s="749" t="s">
        <v>687</v>
      </c>
      <c r="H293" s="749">
        <v>500706</v>
      </c>
      <c r="I293" s="749">
        <v>185181</v>
      </c>
      <c r="J293" s="749" t="s">
        <v>858</v>
      </c>
      <c r="K293" s="749" t="s">
        <v>859</v>
      </c>
      <c r="L293" s="752">
        <v>508.42</v>
      </c>
      <c r="M293" s="752">
        <v>1</v>
      </c>
      <c r="N293" s="753">
        <v>508.42</v>
      </c>
    </row>
    <row r="294" spans="1:14" ht="14.4" customHeight="1" x14ac:dyDescent="0.3">
      <c r="A294" s="747" t="s">
        <v>629</v>
      </c>
      <c r="B294" s="748" t="s">
        <v>630</v>
      </c>
      <c r="C294" s="749" t="s">
        <v>653</v>
      </c>
      <c r="D294" s="750" t="s">
        <v>654</v>
      </c>
      <c r="E294" s="751">
        <v>50113001</v>
      </c>
      <c r="F294" s="750" t="s">
        <v>686</v>
      </c>
      <c r="G294" s="749" t="s">
        <v>687</v>
      </c>
      <c r="H294" s="749">
        <v>850235</v>
      </c>
      <c r="I294" s="749">
        <v>160806</v>
      </c>
      <c r="J294" s="749" t="s">
        <v>1116</v>
      </c>
      <c r="K294" s="749" t="s">
        <v>1117</v>
      </c>
      <c r="L294" s="752">
        <v>196.75599999999997</v>
      </c>
      <c r="M294" s="752">
        <v>10</v>
      </c>
      <c r="N294" s="753">
        <v>1967.5599999999997</v>
      </c>
    </row>
    <row r="295" spans="1:14" ht="14.4" customHeight="1" x14ac:dyDescent="0.3">
      <c r="A295" s="747" t="s">
        <v>629</v>
      </c>
      <c r="B295" s="748" t="s">
        <v>630</v>
      </c>
      <c r="C295" s="749" t="s">
        <v>653</v>
      </c>
      <c r="D295" s="750" t="s">
        <v>654</v>
      </c>
      <c r="E295" s="751">
        <v>50113001</v>
      </c>
      <c r="F295" s="750" t="s">
        <v>686</v>
      </c>
      <c r="G295" s="749" t="s">
        <v>687</v>
      </c>
      <c r="H295" s="749">
        <v>102963</v>
      </c>
      <c r="I295" s="749">
        <v>2963</v>
      </c>
      <c r="J295" s="749" t="s">
        <v>864</v>
      </c>
      <c r="K295" s="749" t="s">
        <v>865</v>
      </c>
      <c r="L295" s="752">
        <v>97.06</v>
      </c>
      <c r="M295" s="752">
        <v>4</v>
      </c>
      <c r="N295" s="753">
        <v>388.24</v>
      </c>
    </row>
    <row r="296" spans="1:14" ht="14.4" customHeight="1" x14ac:dyDescent="0.3">
      <c r="A296" s="747" t="s">
        <v>629</v>
      </c>
      <c r="B296" s="748" t="s">
        <v>630</v>
      </c>
      <c r="C296" s="749" t="s">
        <v>653</v>
      </c>
      <c r="D296" s="750" t="s">
        <v>654</v>
      </c>
      <c r="E296" s="751">
        <v>50113001</v>
      </c>
      <c r="F296" s="750" t="s">
        <v>686</v>
      </c>
      <c r="G296" s="749" t="s">
        <v>687</v>
      </c>
      <c r="H296" s="749">
        <v>100269</v>
      </c>
      <c r="I296" s="749">
        <v>269</v>
      </c>
      <c r="J296" s="749" t="s">
        <v>866</v>
      </c>
      <c r="K296" s="749" t="s">
        <v>867</v>
      </c>
      <c r="L296" s="752">
        <v>40.56</v>
      </c>
      <c r="M296" s="752">
        <v>4</v>
      </c>
      <c r="N296" s="753">
        <v>162.24</v>
      </c>
    </row>
    <row r="297" spans="1:14" ht="14.4" customHeight="1" x14ac:dyDescent="0.3">
      <c r="A297" s="747" t="s">
        <v>629</v>
      </c>
      <c r="B297" s="748" t="s">
        <v>630</v>
      </c>
      <c r="C297" s="749" t="s">
        <v>653</v>
      </c>
      <c r="D297" s="750" t="s">
        <v>654</v>
      </c>
      <c r="E297" s="751">
        <v>50113001</v>
      </c>
      <c r="F297" s="750" t="s">
        <v>686</v>
      </c>
      <c r="G297" s="749" t="s">
        <v>687</v>
      </c>
      <c r="H297" s="749">
        <v>845827</v>
      </c>
      <c r="I297" s="749">
        <v>0</v>
      </c>
      <c r="J297" s="749" t="s">
        <v>872</v>
      </c>
      <c r="K297" s="749" t="s">
        <v>631</v>
      </c>
      <c r="L297" s="752">
        <v>101.74000000000002</v>
      </c>
      <c r="M297" s="752">
        <v>1</v>
      </c>
      <c r="N297" s="753">
        <v>101.74000000000002</v>
      </c>
    </row>
    <row r="298" spans="1:14" ht="14.4" customHeight="1" x14ac:dyDescent="0.3">
      <c r="A298" s="747" t="s">
        <v>629</v>
      </c>
      <c r="B298" s="748" t="s">
        <v>630</v>
      </c>
      <c r="C298" s="749" t="s">
        <v>653</v>
      </c>
      <c r="D298" s="750" t="s">
        <v>654</v>
      </c>
      <c r="E298" s="751">
        <v>50113001</v>
      </c>
      <c r="F298" s="750" t="s">
        <v>686</v>
      </c>
      <c r="G298" s="749" t="s">
        <v>687</v>
      </c>
      <c r="H298" s="749">
        <v>159357</v>
      </c>
      <c r="I298" s="749">
        <v>59357</v>
      </c>
      <c r="J298" s="749" t="s">
        <v>1118</v>
      </c>
      <c r="K298" s="749" t="s">
        <v>1119</v>
      </c>
      <c r="L298" s="752">
        <v>188.88</v>
      </c>
      <c r="M298" s="752">
        <v>3</v>
      </c>
      <c r="N298" s="753">
        <v>566.64</v>
      </c>
    </row>
    <row r="299" spans="1:14" ht="14.4" customHeight="1" x14ac:dyDescent="0.3">
      <c r="A299" s="747" t="s">
        <v>629</v>
      </c>
      <c r="B299" s="748" t="s">
        <v>630</v>
      </c>
      <c r="C299" s="749" t="s">
        <v>653</v>
      </c>
      <c r="D299" s="750" t="s">
        <v>654</v>
      </c>
      <c r="E299" s="751">
        <v>50113001</v>
      </c>
      <c r="F299" s="750" t="s">
        <v>686</v>
      </c>
      <c r="G299" s="749" t="s">
        <v>687</v>
      </c>
      <c r="H299" s="749">
        <v>122629</v>
      </c>
      <c r="I299" s="749">
        <v>122629</v>
      </c>
      <c r="J299" s="749" t="s">
        <v>873</v>
      </c>
      <c r="K299" s="749" t="s">
        <v>874</v>
      </c>
      <c r="L299" s="752">
        <v>74.97999999999999</v>
      </c>
      <c r="M299" s="752">
        <v>2</v>
      </c>
      <c r="N299" s="753">
        <v>149.95999999999998</v>
      </c>
    </row>
    <row r="300" spans="1:14" ht="14.4" customHeight="1" x14ac:dyDescent="0.3">
      <c r="A300" s="747" t="s">
        <v>629</v>
      </c>
      <c r="B300" s="748" t="s">
        <v>630</v>
      </c>
      <c r="C300" s="749" t="s">
        <v>653</v>
      </c>
      <c r="D300" s="750" t="s">
        <v>654</v>
      </c>
      <c r="E300" s="751">
        <v>50113001</v>
      </c>
      <c r="F300" s="750" t="s">
        <v>686</v>
      </c>
      <c r="G300" s="749" t="s">
        <v>687</v>
      </c>
      <c r="H300" s="749">
        <v>116309</v>
      </c>
      <c r="I300" s="749">
        <v>16309</v>
      </c>
      <c r="J300" s="749" t="s">
        <v>1120</v>
      </c>
      <c r="K300" s="749" t="s">
        <v>1121</v>
      </c>
      <c r="L300" s="752">
        <v>1185.83</v>
      </c>
      <c r="M300" s="752">
        <v>1</v>
      </c>
      <c r="N300" s="753">
        <v>1185.83</v>
      </c>
    </row>
    <row r="301" spans="1:14" ht="14.4" customHeight="1" x14ac:dyDescent="0.3">
      <c r="A301" s="747" t="s">
        <v>629</v>
      </c>
      <c r="B301" s="748" t="s">
        <v>630</v>
      </c>
      <c r="C301" s="749" t="s">
        <v>653</v>
      </c>
      <c r="D301" s="750" t="s">
        <v>654</v>
      </c>
      <c r="E301" s="751">
        <v>50113001</v>
      </c>
      <c r="F301" s="750" t="s">
        <v>686</v>
      </c>
      <c r="G301" s="749" t="s">
        <v>690</v>
      </c>
      <c r="H301" s="749">
        <v>109711</v>
      </c>
      <c r="I301" s="749">
        <v>9711</v>
      </c>
      <c r="J301" s="749" t="s">
        <v>875</v>
      </c>
      <c r="K301" s="749" t="s">
        <v>1122</v>
      </c>
      <c r="L301" s="752">
        <v>170.5</v>
      </c>
      <c r="M301" s="752">
        <v>3</v>
      </c>
      <c r="N301" s="753">
        <v>511.5</v>
      </c>
    </row>
    <row r="302" spans="1:14" ht="14.4" customHeight="1" x14ac:dyDescent="0.3">
      <c r="A302" s="747" t="s">
        <v>629</v>
      </c>
      <c r="B302" s="748" t="s">
        <v>630</v>
      </c>
      <c r="C302" s="749" t="s">
        <v>653</v>
      </c>
      <c r="D302" s="750" t="s">
        <v>654</v>
      </c>
      <c r="E302" s="751">
        <v>50113001</v>
      </c>
      <c r="F302" s="750" t="s">
        <v>686</v>
      </c>
      <c r="G302" s="749" t="s">
        <v>687</v>
      </c>
      <c r="H302" s="749">
        <v>194852</v>
      </c>
      <c r="I302" s="749">
        <v>94852</v>
      </c>
      <c r="J302" s="749" t="s">
        <v>1123</v>
      </c>
      <c r="K302" s="749" t="s">
        <v>1124</v>
      </c>
      <c r="L302" s="752">
        <v>1052.9099999999999</v>
      </c>
      <c r="M302" s="752">
        <v>1</v>
      </c>
      <c r="N302" s="753">
        <v>1052.9099999999999</v>
      </c>
    </row>
    <row r="303" spans="1:14" ht="14.4" customHeight="1" x14ac:dyDescent="0.3">
      <c r="A303" s="747" t="s">
        <v>629</v>
      </c>
      <c r="B303" s="748" t="s">
        <v>630</v>
      </c>
      <c r="C303" s="749" t="s">
        <v>653</v>
      </c>
      <c r="D303" s="750" t="s">
        <v>654</v>
      </c>
      <c r="E303" s="751">
        <v>50113001</v>
      </c>
      <c r="F303" s="750" t="s">
        <v>686</v>
      </c>
      <c r="G303" s="749" t="s">
        <v>687</v>
      </c>
      <c r="H303" s="749">
        <v>225261</v>
      </c>
      <c r="I303" s="749">
        <v>225261</v>
      </c>
      <c r="J303" s="749" t="s">
        <v>877</v>
      </c>
      <c r="K303" s="749" t="s">
        <v>878</v>
      </c>
      <c r="L303" s="752">
        <v>57.929999999999993</v>
      </c>
      <c r="M303" s="752">
        <v>7</v>
      </c>
      <c r="N303" s="753">
        <v>405.50999999999993</v>
      </c>
    </row>
    <row r="304" spans="1:14" ht="14.4" customHeight="1" x14ac:dyDescent="0.3">
      <c r="A304" s="747" t="s">
        <v>629</v>
      </c>
      <c r="B304" s="748" t="s">
        <v>630</v>
      </c>
      <c r="C304" s="749" t="s">
        <v>653</v>
      </c>
      <c r="D304" s="750" t="s">
        <v>654</v>
      </c>
      <c r="E304" s="751">
        <v>50113001</v>
      </c>
      <c r="F304" s="750" t="s">
        <v>686</v>
      </c>
      <c r="G304" s="749" t="s">
        <v>687</v>
      </c>
      <c r="H304" s="749">
        <v>988930</v>
      </c>
      <c r="I304" s="749">
        <v>0</v>
      </c>
      <c r="J304" s="749" t="s">
        <v>1125</v>
      </c>
      <c r="K304" s="749" t="s">
        <v>631</v>
      </c>
      <c r="L304" s="752">
        <v>192.81571428571428</v>
      </c>
      <c r="M304" s="752">
        <v>7</v>
      </c>
      <c r="N304" s="753">
        <v>1349.71</v>
      </c>
    </row>
    <row r="305" spans="1:14" ht="14.4" customHeight="1" x14ac:dyDescent="0.3">
      <c r="A305" s="747" t="s">
        <v>629</v>
      </c>
      <c r="B305" s="748" t="s">
        <v>630</v>
      </c>
      <c r="C305" s="749" t="s">
        <v>653</v>
      </c>
      <c r="D305" s="750" t="s">
        <v>654</v>
      </c>
      <c r="E305" s="751">
        <v>50113001</v>
      </c>
      <c r="F305" s="750" t="s">
        <v>686</v>
      </c>
      <c r="G305" s="749" t="s">
        <v>687</v>
      </c>
      <c r="H305" s="749">
        <v>100610</v>
      </c>
      <c r="I305" s="749">
        <v>610</v>
      </c>
      <c r="J305" s="749" t="s">
        <v>879</v>
      </c>
      <c r="K305" s="749" t="s">
        <v>880</v>
      </c>
      <c r="L305" s="752">
        <v>72.499999999999986</v>
      </c>
      <c r="M305" s="752">
        <v>1</v>
      </c>
      <c r="N305" s="753">
        <v>72.499999999999986</v>
      </c>
    </row>
    <row r="306" spans="1:14" ht="14.4" customHeight="1" x14ac:dyDescent="0.3">
      <c r="A306" s="747" t="s">
        <v>629</v>
      </c>
      <c r="B306" s="748" t="s">
        <v>630</v>
      </c>
      <c r="C306" s="749" t="s">
        <v>653</v>
      </c>
      <c r="D306" s="750" t="s">
        <v>654</v>
      </c>
      <c r="E306" s="751">
        <v>50113001</v>
      </c>
      <c r="F306" s="750" t="s">
        <v>686</v>
      </c>
      <c r="G306" s="749" t="s">
        <v>687</v>
      </c>
      <c r="H306" s="749">
        <v>395294</v>
      </c>
      <c r="I306" s="749">
        <v>180306</v>
      </c>
      <c r="J306" s="749" t="s">
        <v>881</v>
      </c>
      <c r="K306" s="749" t="s">
        <v>882</v>
      </c>
      <c r="L306" s="752">
        <v>179.28</v>
      </c>
      <c r="M306" s="752">
        <v>2</v>
      </c>
      <c r="N306" s="753">
        <v>358.56</v>
      </c>
    </row>
    <row r="307" spans="1:14" ht="14.4" customHeight="1" x14ac:dyDescent="0.3">
      <c r="A307" s="747" t="s">
        <v>629</v>
      </c>
      <c r="B307" s="748" t="s">
        <v>630</v>
      </c>
      <c r="C307" s="749" t="s">
        <v>653</v>
      </c>
      <c r="D307" s="750" t="s">
        <v>654</v>
      </c>
      <c r="E307" s="751">
        <v>50113001</v>
      </c>
      <c r="F307" s="750" t="s">
        <v>686</v>
      </c>
      <c r="G307" s="749" t="s">
        <v>687</v>
      </c>
      <c r="H307" s="749">
        <v>132083</v>
      </c>
      <c r="I307" s="749">
        <v>32083</v>
      </c>
      <c r="J307" s="749" t="s">
        <v>1126</v>
      </c>
      <c r="K307" s="749" t="s">
        <v>1127</v>
      </c>
      <c r="L307" s="752">
        <v>23.02999999999999</v>
      </c>
      <c r="M307" s="752">
        <v>2</v>
      </c>
      <c r="N307" s="753">
        <v>46.059999999999981</v>
      </c>
    </row>
    <row r="308" spans="1:14" ht="14.4" customHeight="1" x14ac:dyDescent="0.3">
      <c r="A308" s="747" t="s">
        <v>629</v>
      </c>
      <c r="B308" s="748" t="s">
        <v>630</v>
      </c>
      <c r="C308" s="749" t="s">
        <v>653</v>
      </c>
      <c r="D308" s="750" t="s">
        <v>654</v>
      </c>
      <c r="E308" s="751">
        <v>50113001</v>
      </c>
      <c r="F308" s="750" t="s">
        <v>686</v>
      </c>
      <c r="G308" s="749" t="s">
        <v>690</v>
      </c>
      <c r="H308" s="749">
        <v>56972</v>
      </c>
      <c r="I308" s="749">
        <v>56972</v>
      </c>
      <c r="J308" s="749" t="s">
        <v>891</v>
      </c>
      <c r="K308" s="749" t="s">
        <v>892</v>
      </c>
      <c r="L308" s="752">
        <v>14.769999999999998</v>
      </c>
      <c r="M308" s="752">
        <v>1</v>
      </c>
      <c r="N308" s="753">
        <v>14.769999999999998</v>
      </c>
    </row>
    <row r="309" spans="1:14" ht="14.4" customHeight="1" x14ac:dyDescent="0.3">
      <c r="A309" s="747" t="s">
        <v>629</v>
      </c>
      <c r="B309" s="748" t="s">
        <v>630</v>
      </c>
      <c r="C309" s="749" t="s">
        <v>653</v>
      </c>
      <c r="D309" s="750" t="s">
        <v>654</v>
      </c>
      <c r="E309" s="751">
        <v>50113001</v>
      </c>
      <c r="F309" s="750" t="s">
        <v>686</v>
      </c>
      <c r="G309" s="749" t="s">
        <v>690</v>
      </c>
      <c r="H309" s="749">
        <v>131934</v>
      </c>
      <c r="I309" s="749">
        <v>31934</v>
      </c>
      <c r="J309" s="749" t="s">
        <v>897</v>
      </c>
      <c r="K309" s="749" t="s">
        <v>898</v>
      </c>
      <c r="L309" s="752">
        <v>49.820000000000022</v>
      </c>
      <c r="M309" s="752">
        <v>1</v>
      </c>
      <c r="N309" s="753">
        <v>49.820000000000022</v>
      </c>
    </row>
    <row r="310" spans="1:14" ht="14.4" customHeight="1" x14ac:dyDescent="0.3">
      <c r="A310" s="747" t="s">
        <v>629</v>
      </c>
      <c r="B310" s="748" t="s">
        <v>630</v>
      </c>
      <c r="C310" s="749" t="s">
        <v>653</v>
      </c>
      <c r="D310" s="750" t="s">
        <v>654</v>
      </c>
      <c r="E310" s="751">
        <v>50113001</v>
      </c>
      <c r="F310" s="750" t="s">
        <v>686</v>
      </c>
      <c r="G310" s="749" t="s">
        <v>687</v>
      </c>
      <c r="H310" s="749">
        <v>142594</v>
      </c>
      <c r="I310" s="749">
        <v>42594</v>
      </c>
      <c r="J310" s="749" t="s">
        <v>1128</v>
      </c>
      <c r="K310" s="749" t="s">
        <v>1129</v>
      </c>
      <c r="L310" s="752">
        <v>901.19000000000051</v>
      </c>
      <c r="M310" s="752">
        <v>1</v>
      </c>
      <c r="N310" s="753">
        <v>901.19000000000051</v>
      </c>
    </row>
    <row r="311" spans="1:14" ht="14.4" customHeight="1" x14ac:dyDescent="0.3">
      <c r="A311" s="747" t="s">
        <v>629</v>
      </c>
      <c r="B311" s="748" t="s">
        <v>630</v>
      </c>
      <c r="C311" s="749" t="s">
        <v>653</v>
      </c>
      <c r="D311" s="750" t="s">
        <v>654</v>
      </c>
      <c r="E311" s="751">
        <v>50113001</v>
      </c>
      <c r="F311" s="750" t="s">
        <v>686</v>
      </c>
      <c r="G311" s="749" t="s">
        <v>690</v>
      </c>
      <c r="H311" s="749">
        <v>199600</v>
      </c>
      <c r="I311" s="749">
        <v>99600</v>
      </c>
      <c r="J311" s="749" t="s">
        <v>1130</v>
      </c>
      <c r="K311" s="749" t="s">
        <v>1131</v>
      </c>
      <c r="L311" s="752">
        <v>99.86</v>
      </c>
      <c r="M311" s="752">
        <v>1</v>
      </c>
      <c r="N311" s="753">
        <v>99.86</v>
      </c>
    </row>
    <row r="312" spans="1:14" ht="14.4" customHeight="1" x14ac:dyDescent="0.3">
      <c r="A312" s="747" t="s">
        <v>629</v>
      </c>
      <c r="B312" s="748" t="s">
        <v>630</v>
      </c>
      <c r="C312" s="749" t="s">
        <v>653</v>
      </c>
      <c r="D312" s="750" t="s">
        <v>654</v>
      </c>
      <c r="E312" s="751">
        <v>50113001</v>
      </c>
      <c r="F312" s="750" t="s">
        <v>686</v>
      </c>
      <c r="G312" s="749" t="s">
        <v>690</v>
      </c>
      <c r="H312" s="749">
        <v>158834</v>
      </c>
      <c r="I312" s="749">
        <v>58834</v>
      </c>
      <c r="J312" s="749" t="s">
        <v>1132</v>
      </c>
      <c r="K312" s="749" t="s">
        <v>1133</v>
      </c>
      <c r="L312" s="752">
        <v>65.03</v>
      </c>
      <c r="M312" s="752">
        <v>1</v>
      </c>
      <c r="N312" s="753">
        <v>65.03</v>
      </c>
    </row>
    <row r="313" spans="1:14" ht="14.4" customHeight="1" x14ac:dyDescent="0.3">
      <c r="A313" s="747" t="s">
        <v>629</v>
      </c>
      <c r="B313" s="748" t="s">
        <v>630</v>
      </c>
      <c r="C313" s="749" t="s">
        <v>653</v>
      </c>
      <c r="D313" s="750" t="s">
        <v>654</v>
      </c>
      <c r="E313" s="751">
        <v>50113004</v>
      </c>
      <c r="F313" s="750" t="s">
        <v>906</v>
      </c>
      <c r="G313" s="749" t="s">
        <v>687</v>
      </c>
      <c r="H313" s="749">
        <v>501547</v>
      </c>
      <c r="I313" s="749">
        <v>0</v>
      </c>
      <c r="J313" s="749" t="s">
        <v>907</v>
      </c>
      <c r="K313" s="749" t="s">
        <v>908</v>
      </c>
      <c r="L313" s="752">
        <v>1686.655505952381</v>
      </c>
      <c r="M313" s="752">
        <v>14</v>
      </c>
      <c r="N313" s="753">
        <v>23613.177083333332</v>
      </c>
    </row>
    <row r="314" spans="1:14" ht="14.4" customHeight="1" x14ac:dyDescent="0.3">
      <c r="A314" s="747" t="s">
        <v>629</v>
      </c>
      <c r="B314" s="748" t="s">
        <v>630</v>
      </c>
      <c r="C314" s="749" t="s">
        <v>653</v>
      </c>
      <c r="D314" s="750" t="s">
        <v>654</v>
      </c>
      <c r="E314" s="751">
        <v>50113006</v>
      </c>
      <c r="F314" s="750" t="s">
        <v>909</v>
      </c>
      <c r="G314" s="749" t="s">
        <v>687</v>
      </c>
      <c r="H314" s="749">
        <v>217108</v>
      </c>
      <c r="I314" s="749">
        <v>217108</v>
      </c>
      <c r="J314" s="749" t="s">
        <v>1134</v>
      </c>
      <c r="K314" s="749" t="s">
        <v>1135</v>
      </c>
      <c r="L314" s="752">
        <v>164.73000000000002</v>
      </c>
      <c r="M314" s="752">
        <v>1</v>
      </c>
      <c r="N314" s="753">
        <v>164.73000000000002</v>
      </c>
    </row>
    <row r="315" spans="1:14" ht="14.4" customHeight="1" x14ac:dyDescent="0.3">
      <c r="A315" s="747" t="s">
        <v>629</v>
      </c>
      <c r="B315" s="748" t="s">
        <v>630</v>
      </c>
      <c r="C315" s="749" t="s">
        <v>653</v>
      </c>
      <c r="D315" s="750" t="s">
        <v>654</v>
      </c>
      <c r="E315" s="751">
        <v>50113006</v>
      </c>
      <c r="F315" s="750" t="s">
        <v>909</v>
      </c>
      <c r="G315" s="749" t="s">
        <v>690</v>
      </c>
      <c r="H315" s="749">
        <v>217110</v>
      </c>
      <c r="I315" s="749">
        <v>217110</v>
      </c>
      <c r="J315" s="749" t="s">
        <v>1136</v>
      </c>
      <c r="K315" s="749" t="s">
        <v>1135</v>
      </c>
      <c r="L315" s="752">
        <v>164.73000000000002</v>
      </c>
      <c r="M315" s="752">
        <v>1</v>
      </c>
      <c r="N315" s="753">
        <v>164.73000000000002</v>
      </c>
    </row>
    <row r="316" spans="1:14" ht="14.4" customHeight="1" x14ac:dyDescent="0.3">
      <c r="A316" s="747" t="s">
        <v>629</v>
      </c>
      <c r="B316" s="748" t="s">
        <v>630</v>
      </c>
      <c r="C316" s="749" t="s">
        <v>653</v>
      </c>
      <c r="D316" s="750" t="s">
        <v>654</v>
      </c>
      <c r="E316" s="751">
        <v>50113006</v>
      </c>
      <c r="F316" s="750" t="s">
        <v>909</v>
      </c>
      <c r="G316" s="749" t="s">
        <v>690</v>
      </c>
      <c r="H316" s="749">
        <v>33938</v>
      </c>
      <c r="I316" s="749">
        <v>33938</v>
      </c>
      <c r="J316" s="749" t="s">
        <v>1137</v>
      </c>
      <c r="K316" s="749" t="s">
        <v>1138</v>
      </c>
      <c r="L316" s="752">
        <v>1845.4600000000005</v>
      </c>
      <c r="M316" s="752">
        <v>1</v>
      </c>
      <c r="N316" s="753">
        <v>1845.4600000000005</v>
      </c>
    </row>
    <row r="317" spans="1:14" ht="14.4" customHeight="1" x14ac:dyDescent="0.3">
      <c r="A317" s="747" t="s">
        <v>629</v>
      </c>
      <c r="B317" s="748" t="s">
        <v>630</v>
      </c>
      <c r="C317" s="749" t="s">
        <v>653</v>
      </c>
      <c r="D317" s="750" t="s">
        <v>654</v>
      </c>
      <c r="E317" s="751">
        <v>50113006</v>
      </c>
      <c r="F317" s="750" t="s">
        <v>909</v>
      </c>
      <c r="G317" s="749" t="s">
        <v>690</v>
      </c>
      <c r="H317" s="749">
        <v>33859</v>
      </c>
      <c r="I317" s="749">
        <v>33859</v>
      </c>
      <c r="J317" s="749" t="s">
        <v>1139</v>
      </c>
      <c r="K317" s="749" t="s">
        <v>1135</v>
      </c>
      <c r="L317" s="752">
        <v>129.96999999999997</v>
      </c>
      <c r="M317" s="752">
        <v>2</v>
      </c>
      <c r="N317" s="753">
        <v>259.93999999999994</v>
      </c>
    </row>
    <row r="318" spans="1:14" ht="14.4" customHeight="1" x14ac:dyDescent="0.3">
      <c r="A318" s="747" t="s">
        <v>629</v>
      </c>
      <c r="B318" s="748" t="s">
        <v>630</v>
      </c>
      <c r="C318" s="749" t="s">
        <v>653</v>
      </c>
      <c r="D318" s="750" t="s">
        <v>654</v>
      </c>
      <c r="E318" s="751">
        <v>50113006</v>
      </c>
      <c r="F318" s="750" t="s">
        <v>909</v>
      </c>
      <c r="G318" s="749" t="s">
        <v>690</v>
      </c>
      <c r="H318" s="749">
        <v>33858</v>
      </c>
      <c r="I318" s="749">
        <v>33858</v>
      </c>
      <c r="J318" s="749" t="s">
        <v>1140</v>
      </c>
      <c r="K318" s="749" t="s">
        <v>1135</v>
      </c>
      <c r="L318" s="752">
        <v>129.96999999999997</v>
      </c>
      <c r="M318" s="752">
        <v>2</v>
      </c>
      <c r="N318" s="753">
        <v>259.93999999999994</v>
      </c>
    </row>
    <row r="319" spans="1:14" ht="14.4" customHeight="1" x14ac:dyDescent="0.3">
      <c r="A319" s="747" t="s">
        <v>629</v>
      </c>
      <c r="B319" s="748" t="s">
        <v>630</v>
      </c>
      <c r="C319" s="749" t="s">
        <v>653</v>
      </c>
      <c r="D319" s="750" t="s">
        <v>654</v>
      </c>
      <c r="E319" s="751">
        <v>50113006</v>
      </c>
      <c r="F319" s="750" t="s">
        <v>909</v>
      </c>
      <c r="G319" s="749" t="s">
        <v>690</v>
      </c>
      <c r="H319" s="749">
        <v>33848</v>
      </c>
      <c r="I319" s="749">
        <v>33848</v>
      </c>
      <c r="J319" s="749" t="s">
        <v>1141</v>
      </c>
      <c r="K319" s="749" t="s">
        <v>1135</v>
      </c>
      <c r="L319" s="752">
        <v>122.68999999999998</v>
      </c>
      <c r="M319" s="752">
        <v>7</v>
      </c>
      <c r="N319" s="753">
        <v>858.82999999999993</v>
      </c>
    </row>
    <row r="320" spans="1:14" ht="14.4" customHeight="1" x14ac:dyDescent="0.3">
      <c r="A320" s="747" t="s">
        <v>629</v>
      </c>
      <c r="B320" s="748" t="s">
        <v>630</v>
      </c>
      <c r="C320" s="749" t="s">
        <v>653</v>
      </c>
      <c r="D320" s="750" t="s">
        <v>654</v>
      </c>
      <c r="E320" s="751">
        <v>50113006</v>
      </c>
      <c r="F320" s="750" t="s">
        <v>909</v>
      </c>
      <c r="G320" s="749" t="s">
        <v>690</v>
      </c>
      <c r="H320" s="749">
        <v>33847</v>
      </c>
      <c r="I320" s="749">
        <v>33847</v>
      </c>
      <c r="J320" s="749" t="s">
        <v>1142</v>
      </c>
      <c r="K320" s="749" t="s">
        <v>1135</v>
      </c>
      <c r="L320" s="752">
        <v>122.69000000000001</v>
      </c>
      <c r="M320" s="752">
        <v>7</v>
      </c>
      <c r="N320" s="753">
        <v>858.83</v>
      </c>
    </row>
    <row r="321" spans="1:14" ht="14.4" customHeight="1" x14ac:dyDescent="0.3">
      <c r="A321" s="747" t="s">
        <v>629</v>
      </c>
      <c r="B321" s="748" t="s">
        <v>630</v>
      </c>
      <c r="C321" s="749" t="s">
        <v>653</v>
      </c>
      <c r="D321" s="750" t="s">
        <v>654</v>
      </c>
      <c r="E321" s="751">
        <v>50113006</v>
      </c>
      <c r="F321" s="750" t="s">
        <v>909</v>
      </c>
      <c r="G321" s="749" t="s">
        <v>687</v>
      </c>
      <c r="H321" s="749">
        <v>33955</v>
      </c>
      <c r="I321" s="749">
        <v>33955</v>
      </c>
      <c r="J321" s="749" t="s">
        <v>938</v>
      </c>
      <c r="K321" s="749" t="s">
        <v>939</v>
      </c>
      <c r="L321" s="752">
        <v>167.73000000000008</v>
      </c>
      <c r="M321" s="752">
        <v>12</v>
      </c>
      <c r="N321" s="753">
        <v>2012.7600000000009</v>
      </c>
    </row>
    <row r="322" spans="1:14" ht="14.4" customHeight="1" x14ac:dyDescent="0.3">
      <c r="A322" s="747" t="s">
        <v>629</v>
      </c>
      <c r="B322" s="748" t="s">
        <v>630</v>
      </c>
      <c r="C322" s="749" t="s">
        <v>653</v>
      </c>
      <c r="D322" s="750" t="s">
        <v>654</v>
      </c>
      <c r="E322" s="751">
        <v>50113011</v>
      </c>
      <c r="F322" s="750" t="s">
        <v>1143</v>
      </c>
      <c r="G322" s="749"/>
      <c r="H322" s="749"/>
      <c r="I322" s="749">
        <v>154245</v>
      </c>
      <c r="J322" s="749" t="s">
        <v>1144</v>
      </c>
      <c r="K322" s="749" t="s">
        <v>1145</v>
      </c>
      <c r="L322" s="752">
        <v>4868.39990234375</v>
      </c>
      <c r="M322" s="752">
        <v>4</v>
      </c>
      <c r="N322" s="753">
        <v>19473.599609375</v>
      </c>
    </row>
    <row r="323" spans="1:14" ht="14.4" customHeight="1" x14ac:dyDescent="0.3">
      <c r="A323" s="747" t="s">
        <v>629</v>
      </c>
      <c r="B323" s="748" t="s">
        <v>630</v>
      </c>
      <c r="C323" s="749" t="s">
        <v>653</v>
      </c>
      <c r="D323" s="750" t="s">
        <v>654</v>
      </c>
      <c r="E323" s="751">
        <v>50113013</v>
      </c>
      <c r="F323" s="750" t="s">
        <v>942</v>
      </c>
      <c r="G323" s="749" t="s">
        <v>690</v>
      </c>
      <c r="H323" s="749">
        <v>195147</v>
      </c>
      <c r="I323" s="749">
        <v>195147</v>
      </c>
      <c r="J323" s="749" t="s">
        <v>943</v>
      </c>
      <c r="K323" s="749" t="s">
        <v>944</v>
      </c>
      <c r="L323" s="752">
        <v>561.51</v>
      </c>
      <c r="M323" s="752">
        <v>1</v>
      </c>
      <c r="N323" s="753">
        <v>561.51</v>
      </c>
    </row>
    <row r="324" spans="1:14" ht="14.4" customHeight="1" x14ac:dyDescent="0.3">
      <c r="A324" s="747" t="s">
        <v>629</v>
      </c>
      <c r="B324" s="748" t="s">
        <v>630</v>
      </c>
      <c r="C324" s="749" t="s">
        <v>653</v>
      </c>
      <c r="D324" s="750" t="s">
        <v>654</v>
      </c>
      <c r="E324" s="751">
        <v>50113013</v>
      </c>
      <c r="F324" s="750" t="s">
        <v>942</v>
      </c>
      <c r="G324" s="749" t="s">
        <v>690</v>
      </c>
      <c r="H324" s="749">
        <v>185524</v>
      </c>
      <c r="I324" s="749">
        <v>85524</v>
      </c>
      <c r="J324" s="749" t="s">
        <v>945</v>
      </c>
      <c r="K324" s="749" t="s">
        <v>1146</v>
      </c>
      <c r="L324" s="752">
        <v>101.15333333333335</v>
      </c>
      <c r="M324" s="752">
        <v>3</v>
      </c>
      <c r="N324" s="753">
        <v>303.46000000000004</v>
      </c>
    </row>
    <row r="325" spans="1:14" ht="14.4" customHeight="1" x14ac:dyDescent="0.3">
      <c r="A325" s="747" t="s">
        <v>629</v>
      </c>
      <c r="B325" s="748" t="s">
        <v>630</v>
      </c>
      <c r="C325" s="749" t="s">
        <v>653</v>
      </c>
      <c r="D325" s="750" t="s">
        <v>654</v>
      </c>
      <c r="E325" s="751">
        <v>50113013</v>
      </c>
      <c r="F325" s="750" t="s">
        <v>942</v>
      </c>
      <c r="G325" s="749" t="s">
        <v>690</v>
      </c>
      <c r="H325" s="749">
        <v>185525</v>
      </c>
      <c r="I325" s="749">
        <v>85525</v>
      </c>
      <c r="J325" s="749" t="s">
        <v>945</v>
      </c>
      <c r="K325" s="749" t="s">
        <v>946</v>
      </c>
      <c r="L325" s="752">
        <v>110.23000000000002</v>
      </c>
      <c r="M325" s="752">
        <v>2</v>
      </c>
      <c r="N325" s="753">
        <v>220.46000000000004</v>
      </c>
    </row>
    <row r="326" spans="1:14" ht="14.4" customHeight="1" x14ac:dyDescent="0.3">
      <c r="A326" s="747" t="s">
        <v>629</v>
      </c>
      <c r="B326" s="748" t="s">
        <v>630</v>
      </c>
      <c r="C326" s="749" t="s">
        <v>653</v>
      </c>
      <c r="D326" s="750" t="s">
        <v>654</v>
      </c>
      <c r="E326" s="751">
        <v>50113013</v>
      </c>
      <c r="F326" s="750" t="s">
        <v>942</v>
      </c>
      <c r="G326" s="749" t="s">
        <v>687</v>
      </c>
      <c r="H326" s="749">
        <v>172972</v>
      </c>
      <c r="I326" s="749">
        <v>72972</v>
      </c>
      <c r="J326" s="749" t="s">
        <v>947</v>
      </c>
      <c r="K326" s="749" t="s">
        <v>948</v>
      </c>
      <c r="L326" s="752">
        <v>181.59408045977014</v>
      </c>
      <c r="M326" s="752">
        <v>34.800000000000004</v>
      </c>
      <c r="N326" s="753">
        <v>6319.474000000002</v>
      </c>
    </row>
    <row r="327" spans="1:14" ht="14.4" customHeight="1" x14ac:dyDescent="0.3">
      <c r="A327" s="747" t="s">
        <v>629</v>
      </c>
      <c r="B327" s="748" t="s">
        <v>630</v>
      </c>
      <c r="C327" s="749" t="s">
        <v>653</v>
      </c>
      <c r="D327" s="750" t="s">
        <v>654</v>
      </c>
      <c r="E327" s="751">
        <v>50113013</v>
      </c>
      <c r="F327" s="750" t="s">
        <v>942</v>
      </c>
      <c r="G327" s="749" t="s">
        <v>690</v>
      </c>
      <c r="H327" s="749">
        <v>105951</v>
      </c>
      <c r="I327" s="749">
        <v>5951</v>
      </c>
      <c r="J327" s="749" t="s">
        <v>949</v>
      </c>
      <c r="K327" s="749" t="s">
        <v>950</v>
      </c>
      <c r="L327" s="752">
        <v>114.60428571428574</v>
      </c>
      <c r="M327" s="752">
        <v>7</v>
      </c>
      <c r="N327" s="753">
        <v>802.23000000000013</v>
      </c>
    </row>
    <row r="328" spans="1:14" ht="14.4" customHeight="1" x14ac:dyDescent="0.3">
      <c r="A328" s="747" t="s">
        <v>629</v>
      </c>
      <c r="B328" s="748" t="s">
        <v>630</v>
      </c>
      <c r="C328" s="749" t="s">
        <v>653</v>
      </c>
      <c r="D328" s="750" t="s">
        <v>654</v>
      </c>
      <c r="E328" s="751">
        <v>50113013</v>
      </c>
      <c r="F328" s="750" t="s">
        <v>942</v>
      </c>
      <c r="G328" s="749" t="s">
        <v>690</v>
      </c>
      <c r="H328" s="749">
        <v>199366</v>
      </c>
      <c r="I328" s="749">
        <v>99366</v>
      </c>
      <c r="J328" s="749" t="s">
        <v>951</v>
      </c>
      <c r="K328" s="749" t="s">
        <v>952</v>
      </c>
      <c r="L328" s="752">
        <v>56.173750000000005</v>
      </c>
      <c r="M328" s="752">
        <v>8</v>
      </c>
      <c r="N328" s="753">
        <v>449.39000000000004</v>
      </c>
    </row>
    <row r="329" spans="1:14" ht="14.4" customHeight="1" x14ac:dyDescent="0.3">
      <c r="A329" s="747" t="s">
        <v>629</v>
      </c>
      <c r="B329" s="748" t="s">
        <v>630</v>
      </c>
      <c r="C329" s="749" t="s">
        <v>653</v>
      </c>
      <c r="D329" s="750" t="s">
        <v>654</v>
      </c>
      <c r="E329" s="751">
        <v>50113013</v>
      </c>
      <c r="F329" s="750" t="s">
        <v>942</v>
      </c>
      <c r="G329" s="749" t="s">
        <v>687</v>
      </c>
      <c r="H329" s="749">
        <v>72973</v>
      </c>
      <c r="I329" s="749">
        <v>72973</v>
      </c>
      <c r="J329" s="749" t="s">
        <v>953</v>
      </c>
      <c r="K329" s="749" t="s">
        <v>954</v>
      </c>
      <c r="L329" s="752">
        <v>137.56274725274724</v>
      </c>
      <c r="M329" s="752">
        <v>36.400000000000006</v>
      </c>
      <c r="N329" s="753">
        <v>5007.2840000000006</v>
      </c>
    </row>
    <row r="330" spans="1:14" ht="14.4" customHeight="1" x14ac:dyDescent="0.3">
      <c r="A330" s="747" t="s">
        <v>629</v>
      </c>
      <c r="B330" s="748" t="s">
        <v>630</v>
      </c>
      <c r="C330" s="749" t="s">
        <v>653</v>
      </c>
      <c r="D330" s="750" t="s">
        <v>654</v>
      </c>
      <c r="E330" s="751">
        <v>50113013</v>
      </c>
      <c r="F330" s="750" t="s">
        <v>942</v>
      </c>
      <c r="G330" s="749" t="s">
        <v>687</v>
      </c>
      <c r="H330" s="749">
        <v>201961</v>
      </c>
      <c r="I330" s="749">
        <v>201961</v>
      </c>
      <c r="J330" s="749" t="s">
        <v>1147</v>
      </c>
      <c r="K330" s="749" t="s">
        <v>1148</v>
      </c>
      <c r="L330" s="752">
        <v>319.92</v>
      </c>
      <c r="M330" s="752">
        <v>2</v>
      </c>
      <c r="N330" s="753">
        <v>639.84</v>
      </c>
    </row>
    <row r="331" spans="1:14" ht="14.4" customHeight="1" x14ac:dyDescent="0.3">
      <c r="A331" s="747" t="s">
        <v>629</v>
      </c>
      <c r="B331" s="748" t="s">
        <v>630</v>
      </c>
      <c r="C331" s="749" t="s">
        <v>653</v>
      </c>
      <c r="D331" s="750" t="s">
        <v>654</v>
      </c>
      <c r="E331" s="751">
        <v>50113013</v>
      </c>
      <c r="F331" s="750" t="s">
        <v>942</v>
      </c>
      <c r="G331" s="749" t="s">
        <v>690</v>
      </c>
      <c r="H331" s="749">
        <v>183812</v>
      </c>
      <c r="I331" s="749">
        <v>183812</v>
      </c>
      <c r="J331" s="749" t="s">
        <v>955</v>
      </c>
      <c r="K331" s="749" t="s">
        <v>956</v>
      </c>
      <c r="L331" s="752">
        <v>650.30904109589039</v>
      </c>
      <c r="M331" s="752">
        <v>7.3</v>
      </c>
      <c r="N331" s="753">
        <v>4747.2559999999994</v>
      </c>
    </row>
    <row r="332" spans="1:14" ht="14.4" customHeight="1" x14ac:dyDescent="0.3">
      <c r="A332" s="747" t="s">
        <v>629</v>
      </c>
      <c r="B332" s="748" t="s">
        <v>630</v>
      </c>
      <c r="C332" s="749" t="s">
        <v>653</v>
      </c>
      <c r="D332" s="750" t="s">
        <v>654</v>
      </c>
      <c r="E332" s="751">
        <v>50113013</v>
      </c>
      <c r="F332" s="750" t="s">
        <v>942</v>
      </c>
      <c r="G332" s="749" t="s">
        <v>687</v>
      </c>
      <c r="H332" s="749">
        <v>164831</v>
      </c>
      <c r="I332" s="749">
        <v>64831</v>
      </c>
      <c r="J332" s="749" t="s">
        <v>1149</v>
      </c>
      <c r="K332" s="749" t="s">
        <v>1150</v>
      </c>
      <c r="L332" s="752">
        <v>198.88</v>
      </c>
      <c r="M332" s="752">
        <v>0.6</v>
      </c>
      <c r="N332" s="753">
        <v>119.32799999999999</v>
      </c>
    </row>
    <row r="333" spans="1:14" ht="14.4" customHeight="1" x14ac:dyDescent="0.3">
      <c r="A333" s="747" t="s">
        <v>629</v>
      </c>
      <c r="B333" s="748" t="s">
        <v>630</v>
      </c>
      <c r="C333" s="749" t="s">
        <v>653</v>
      </c>
      <c r="D333" s="750" t="s">
        <v>654</v>
      </c>
      <c r="E333" s="751">
        <v>50113013</v>
      </c>
      <c r="F333" s="750" t="s">
        <v>942</v>
      </c>
      <c r="G333" s="749" t="s">
        <v>687</v>
      </c>
      <c r="H333" s="749">
        <v>164835</v>
      </c>
      <c r="I333" s="749">
        <v>64835</v>
      </c>
      <c r="J333" s="749" t="s">
        <v>957</v>
      </c>
      <c r="K333" s="749" t="s">
        <v>958</v>
      </c>
      <c r="L333" s="752">
        <v>143.66000000000003</v>
      </c>
      <c r="M333" s="752">
        <v>4.3999999999999995</v>
      </c>
      <c r="N333" s="753">
        <v>632.10400000000004</v>
      </c>
    </row>
    <row r="334" spans="1:14" ht="14.4" customHeight="1" x14ac:dyDescent="0.3">
      <c r="A334" s="747" t="s">
        <v>629</v>
      </c>
      <c r="B334" s="748" t="s">
        <v>630</v>
      </c>
      <c r="C334" s="749" t="s">
        <v>653</v>
      </c>
      <c r="D334" s="750" t="s">
        <v>654</v>
      </c>
      <c r="E334" s="751">
        <v>50113013</v>
      </c>
      <c r="F334" s="750" t="s">
        <v>942</v>
      </c>
      <c r="G334" s="749" t="s">
        <v>687</v>
      </c>
      <c r="H334" s="749">
        <v>183926</v>
      </c>
      <c r="I334" s="749">
        <v>183926</v>
      </c>
      <c r="J334" s="749" t="s">
        <v>1151</v>
      </c>
      <c r="K334" s="749" t="s">
        <v>731</v>
      </c>
      <c r="L334" s="752">
        <v>132.66</v>
      </c>
      <c r="M334" s="752">
        <v>2.1</v>
      </c>
      <c r="N334" s="753">
        <v>278.58600000000001</v>
      </c>
    </row>
    <row r="335" spans="1:14" ht="14.4" customHeight="1" x14ac:dyDescent="0.3">
      <c r="A335" s="747" t="s">
        <v>629</v>
      </c>
      <c r="B335" s="748" t="s">
        <v>630</v>
      </c>
      <c r="C335" s="749" t="s">
        <v>653</v>
      </c>
      <c r="D335" s="750" t="s">
        <v>654</v>
      </c>
      <c r="E335" s="751">
        <v>50113013</v>
      </c>
      <c r="F335" s="750" t="s">
        <v>942</v>
      </c>
      <c r="G335" s="749" t="s">
        <v>687</v>
      </c>
      <c r="H335" s="749">
        <v>131654</v>
      </c>
      <c r="I335" s="749">
        <v>131654</v>
      </c>
      <c r="J335" s="749" t="s">
        <v>961</v>
      </c>
      <c r="K335" s="749" t="s">
        <v>962</v>
      </c>
      <c r="L335" s="752">
        <v>264.00000000000006</v>
      </c>
      <c r="M335" s="752">
        <v>6.6999999999999993</v>
      </c>
      <c r="N335" s="753">
        <v>1768.8000000000002</v>
      </c>
    </row>
    <row r="336" spans="1:14" ht="14.4" customHeight="1" x14ac:dyDescent="0.3">
      <c r="A336" s="747" t="s">
        <v>629</v>
      </c>
      <c r="B336" s="748" t="s">
        <v>630</v>
      </c>
      <c r="C336" s="749" t="s">
        <v>653</v>
      </c>
      <c r="D336" s="750" t="s">
        <v>654</v>
      </c>
      <c r="E336" s="751">
        <v>50113013</v>
      </c>
      <c r="F336" s="750" t="s">
        <v>942</v>
      </c>
      <c r="G336" s="749" t="s">
        <v>687</v>
      </c>
      <c r="H336" s="749">
        <v>121240</v>
      </c>
      <c r="I336" s="749">
        <v>121240</v>
      </c>
      <c r="J336" s="749" t="s">
        <v>963</v>
      </c>
      <c r="K336" s="749" t="s">
        <v>964</v>
      </c>
      <c r="L336" s="752">
        <v>374</v>
      </c>
      <c r="M336" s="752">
        <v>1</v>
      </c>
      <c r="N336" s="753">
        <v>374</v>
      </c>
    </row>
    <row r="337" spans="1:14" ht="14.4" customHeight="1" x14ac:dyDescent="0.3">
      <c r="A337" s="747" t="s">
        <v>629</v>
      </c>
      <c r="B337" s="748" t="s">
        <v>630</v>
      </c>
      <c r="C337" s="749" t="s">
        <v>653</v>
      </c>
      <c r="D337" s="750" t="s">
        <v>654</v>
      </c>
      <c r="E337" s="751">
        <v>50113013</v>
      </c>
      <c r="F337" s="750" t="s">
        <v>942</v>
      </c>
      <c r="G337" s="749" t="s">
        <v>690</v>
      </c>
      <c r="H337" s="749">
        <v>849887</v>
      </c>
      <c r="I337" s="749">
        <v>129834</v>
      </c>
      <c r="J337" s="749" t="s">
        <v>967</v>
      </c>
      <c r="K337" s="749" t="s">
        <v>631</v>
      </c>
      <c r="L337" s="752">
        <v>154</v>
      </c>
      <c r="M337" s="752">
        <v>5.5</v>
      </c>
      <c r="N337" s="753">
        <v>847</v>
      </c>
    </row>
    <row r="338" spans="1:14" ht="14.4" customHeight="1" x14ac:dyDescent="0.3">
      <c r="A338" s="747" t="s">
        <v>629</v>
      </c>
      <c r="B338" s="748" t="s">
        <v>630</v>
      </c>
      <c r="C338" s="749" t="s">
        <v>653</v>
      </c>
      <c r="D338" s="750" t="s">
        <v>654</v>
      </c>
      <c r="E338" s="751">
        <v>50113013</v>
      </c>
      <c r="F338" s="750" t="s">
        <v>942</v>
      </c>
      <c r="G338" s="749" t="s">
        <v>687</v>
      </c>
      <c r="H338" s="749">
        <v>101066</v>
      </c>
      <c r="I338" s="749">
        <v>1066</v>
      </c>
      <c r="J338" s="749" t="s">
        <v>1152</v>
      </c>
      <c r="K338" s="749" t="s">
        <v>1153</v>
      </c>
      <c r="L338" s="752">
        <v>57.419999999999995</v>
      </c>
      <c r="M338" s="752">
        <v>3</v>
      </c>
      <c r="N338" s="753">
        <v>172.26</v>
      </c>
    </row>
    <row r="339" spans="1:14" ht="14.4" customHeight="1" x14ac:dyDescent="0.3">
      <c r="A339" s="747" t="s">
        <v>629</v>
      </c>
      <c r="B339" s="748" t="s">
        <v>630</v>
      </c>
      <c r="C339" s="749" t="s">
        <v>653</v>
      </c>
      <c r="D339" s="750" t="s">
        <v>654</v>
      </c>
      <c r="E339" s="751">
        <v>50113013</v>
      </c>
      <c r="F339" s="750" t="s">
        <v>942</v>
      </c>
      <c r="G339" s="749" t="s">
        <v>687</v>
      </c>
      <c r="H339" s="749">
        <v>207280</v>
      </c>
      <c r="I339" s="749">
        <v>207280</v>
      </c>
      <c r="J339" s="749" t="s">
        <v>1154</v>
      </c>
      <c r="K339" s="749" t="s">
        <v>1023</v>
      </c>
      <c r="L339" s="752">
        <v>129.97999999999999</v>
      </c>
      <c r="M339" s="752">
        <v>3</v>
      </c>
      <c r="N339" s="753">
        <v>389.93999999999994</v>
      </c>
    </row>
    <row r="340" spans="1:14" ht="14.4" customHeight="1" x14ac:dyDescent="0.3">
      <c r="A340" s="747" t="s">
        <v>629</v>
      </c>
      <c r="B340" s="748" t="s">
        <v>630</v>
      </c>
      <c r="C340" s="749" t="s">
        <v>653</v>
      </c>
      <c r="D340" s="750" t="s">
        <v>654</v>
      </c>
      <c r="E340" s="751">
        <v>50113013</v>
      </c>
      <c r="F340" s="750" t="s">
        <v>942</v>
      </c>
      <c r="G340" s="749" t="s">
        <v>687</v>
      </c>
      <c r="H340" s="749">
        <v>847476</v>
      </c>
      <c r="I340" s="749">
        <v>112782</v>
      </c>
      <c r="J340" s="749" t="s">
        <v>1155</v>
      </c>
      <c r="K340" s="749" t="s">
        <v>1156</v>
      </c>
      <c r="L340" s="752">
        <v>674.5978229166667</v>
      </c>
      <c r="M340" s="752">
        <v>2.4</v>
      </c>
      <c r="N340" s="753">
        <v>1619.0347750000001</v>
      </c>
    </row>
    <row r="341" spans="1:14" ht="14.4" customHeight="1" x14ac:dyDescent="0.3">
      <c r="A341" s="747" t="s">
        <v>629</v>
      </c>
      <c r="B341" s="748" t="s">
        <v>630</v>
      </c>
      <c r="C341" s="749" t="s">
        <v>653</v>
      </c>
      <c r="D341" s="750" t="s">
        <v>654</v>
      </c>
      <c r="E341" s="751">
        <v>50113013</v>
      </c>
      <c r="F341" s="750" t="s">
        <v>942</v>
      </c>
      <c r="G341" s="749" t="s">
        <v>687</v>
      </c>
      <c r="H341" s="749">
        <v>96414</v>
      </c>
      <c r="I341" s="749">
        <v>96414</v>
      </c>
      <c r="J341" s="749" t="s">
        <v>970</v>
      </c>
      <c r="K341" s="749" t="s">
        <v>971</v>
      </c>
      <c r="L341" s="752">
        <v>58.889743589743603</v>
      </c>
      <c r="M341" s="752">
        <v>3.8999999999999995</v>
      </c>
      <c r="N341" s="753">
        <v>229.67000000000002</v>
      </c>
    </row>
    <row r="342" spans="1:14" ht="14.4" customHeight="1" x14ac:dyDescent="0.3">
      <c r="A342" s="747" t="s">
        <v>629</v>
      </c>
      <c r="B342" s="748" t="s">
        <v>630</v>
      </c>
      <c r="C342" s="749" t="s">
        <v>653</v>
      </c>
      <c r="D342" s="750" t="s">
        <v>654</v>
      </c>
      <c r="E342" s="751">
        <v>50113013</v>
      </c>
      <c r="F342" s="750" t="s">
        <v>942</v>
      </c>
      <c r="G342" s="749" t="s">
        <v>687</v>
      </c>
      <c r="H342" s="749">
        <v>114877</v>
      </c>
      <c r="I342" s="749">
        <v>14877</v>
      </c>
      <c r="J342" s="749" t="s">
        <v>1157</v>
      </c>
      <c r="K342" s="749" t="s">
        <v>1158</v>
      </c>
      <c r="L342" s="752">
        <v>236.53000000000003</v>
      </c>
      <c r="M342" s="752">
        <v>4</v>
      </c>
      <c r="N342" s="753">
        <v>946.12000000000012</v>
      </c>
    </row>
    <row r="343" spans="1:14" ht="14.4" customHeight="1" x14ac:dyDescent="0.3">
      <c r="A343" s="747" t="s">
        <v>629</v>
      </c>
      <c r="B343" s="748" t="s">
        <v>630</v>
      </c>
      <c r="C343" s="749" t="s">
        <v>653</v>
      </c>
      <c r="D343" s="750" t="s">
        <v>654</v>
      </c>
      <c r="E343" s="751">
        <v>50113013</v>
      </c>
      <c r="F343" s="750" t="s">
        <v>942</v>
      </c>
      <c r="G343" s="749" t="s">
        <v>690</v>
      </c>
      <c r="H343" s="749">
        <v>111592</v>
      </c>
      <c r="I343" s="749">
        <v>11592</v>
      </c>
      <c r="J343" s="749" t="s">
        <v>1159</v>
      </c>
      <c r="K343" s="749" t="s">
        <v>1160</v>
      </c>
      <c r="L343" s="752">
        <v>373.2355</v>
      </c>
      <c r="M343" s="752">
        <v>6</v>
      </c>
      <c r="N343" s="753">
        <v>2239.413</v>
      </c>
    </row>
    <row r="344" spans="1:14" ht="14.4" customHeight="1" x14ac:dyDescent="0.3">
      <c r="A344" s="747" t="s">
        <v>629</v>
      </c>
      <c r="B344" s="748" t="s">
        <v>630</v>
      </c>
      <c r="C344" s="749" t="s">
        <v>653</v>
      </c>
      <c r="D344" s="750" t="s">
        <v>654</v>
      </c>
      <c r="E344" s="751">
        <v>50113013</v>
      </c>
      <c r="F344" s="750" t="s">
        <v>942</v>
      </c>
      <c r="G344" s="749" t="s">
        <v>687</v>
      </c>
      <c r="H344" s="749">
        <v>101076</v>
      </c>
      <c r="I344" s="749">
        <v>1076</v>
      </c>
      <c r="J344" s="749" t="s">
        <v>1161</v>
      </c>
      <c r="K344" s="749" t="s">
        <v>842</v>
      </c>
      <c r="L344" s="752">
        <v>78.426000000000002</v>
      </c>
      <c r="M344" s="752">
        <v>5</v>
      </c>
      <c r="N344" s="753">
        <v>392.13</v>
      </c>
    </row>
    <row r="345" spans="1:14" ht="14.4" customHeight="1" x14ac:dyDescent="0.3">
      <c r="A345" s="747" t="s">
        <v>629</v>
      </c>
      <c r="B345" s="748" t="s">
        <v>630</v>
      </c>
      <c r="C345" s="749" t="s">
        <v>653</v>
      </c>
      <c r="D345" s="750" t="s">
        <v>654</v>
      </c>
      <c r="E345" s="751">
        <v>50113013</v>
      </c>
      <c r="F345" s="750" t="s">
        <v>942</v>
      </c>
      <c r="G345" s="749" t="s">
        <v>687</v>
      </c>
      <c r="H345" s="749">
        <v>132559</v>
      </c>
      <c r="I345" s="749">
        <v>32559</v>
      </c>
      <c r="J345" s="749" t="s">
        <v>1162</v>
      </c>
      <c r="K345" s="749" t="s">
        <v>1163</v>
      </c>
      <c r="L345" s="752">
        <v>66.350000000000009</v>
      </c>
      <c r="M345" s="752">
        <v>1</v>
      </c>
      <c r="N345" s="753">
        <v>66.350000000000009</v>
      </c>
    </row>
    <row r="346" spans="1:14" ht="14.4" customHeight="1" x14ac:dyDescent="0.3">
      <c r="A346" s="747" t="s">
        <v>629</v>
      </c>
      <c r="B346" s="748" t="s">
        <v>630</v>
      </c>
      <c r="C346" s="749" t="s">
        <v>653</v>
      </c>
      <c r="D346" s="750" t="s">
        <v>654</v>
      </c>
      <c r="E346" s="751">
        <v>50113013</v>
      </c>
      <c r="F346" s="750" t="s">
        <v>942</v>
      </c>
      <c r="G346" s="749" t="s">
        <v>687</v>
      </c>
      <c r="H346" s="749">
        <v>132557</v>
      </c>
      <c r="I346" s="749">
        <v>32557</v>
      </c>
      <c r="J346" s="749" t="s">
        <v>1164</v>
      </c>
      <c r="K346" s="749" t="s">
        <v>1165</v>
      </c>
      <c r="L346" s="752">
        <v>29.510000000000005</v>
      </c>
      <c r="M346" s="752">
        <v>6</v>
      </c>
      <c r="N346" s="753">
        <v>177.06000000000003</v>
      </c>
    </row>
    <row r="347" spans="1:14" ht="14.4" customHeight="1" x14ac:dyDescent="0.3">
      <c r="A347" s="747" t="s">
        <v>629</v>
      </c>
      <c r="B347" s="748" t="s">
        <v>630</v>
      </c>
      <c r="C347" s="749" t="s">
        <v>653</v>
      </c>
      <c r="D347" s="750" t="s">
        <v>654</v>
      </c>
      <c r="E347" s="751">
        <v>50113013</v>
      </c>
      <c r="F347" s="750" t="s">
        <v>942</v>
      </c>
      <c r="G347" s="749" t="s">
        <v>687</v>
      </c>
      <c r="H347" s="749">
        <v>132558</v>
      </c>
      <c r="I347" s="749">
        <v>32558</v>
      </c>
      <c r="J347" s="749" t="s">
        <v>1166</v>
      </c>
      <c r="K347" s="749" t="s">
        <v>1167</v>
      </c>
      <c r="L347" s="752">
        <v>49.690000000000012</v>
      </c>
      <c r="M347" s="752">
        <v>4</v>
      </c>
      <c r="N347" s="753">
        <v>198.76000000000005</v>
      </c>
    </row>
    <row r="348" spans="1:14" ht="14.4" customHeight="1" x14ac:dyDescent="0.3">
      <c r="A348" s="747" t="s">
        <v>629</v>
      </c>
      <c r="B348" s="748" t="s">
        <v>630</v>
      </c>
      <c r="C348" s="749" t="s">
        <v>653</v>
      </c>
      <c r="D348" s="750" t="s">
        <v>654</v>
      </c>
      <c r="E348" s="751">
        <v>50113013</v>
      </c>
      <c r="F348" s="750" t="s">
        <v>942</v>
      </c>
      <c r="G348" s="749" t="s">
        <v>690</v>
      </c>
      <c r="H348" s="749">
        <v>113453</v>
      </c>
      <c r="I348" s="749">
        <v>113453</v>
      </c>
      <c r="J348" s="749" t="s">
        <v>987</v>
      </c>
      <c r="K348" s="749" t="s">
        <v>988</v>
      </c>
      <c r="L348" s="752">
        <v>458.7</v>
      </c>
      <c r="M348" s="752">
        <v>4</v>
      </c>
      <c r="N348" s="753">
        <v>1834.8</v>
      </c>
    </row>
    <row r="349" spans="1:14" ht="14.4" customHeight="1" x14ac:dyDescent="0.3">
      <c r="A349" s="747" t="s">
        <v>629</v>
      </c>
      <c r="B349" s="748" t="s">
        <v>630</v>
      </c>
      <c r="C349" s="749" t="s">
        <v>653</v>
      </c>
      <c r="D349" s="750" t="s">
        <v>654</v>
      </c>
      <c r="E349" s="751">
        <v>50113013</v>
      </c>
      <c r="F349" s="750" t="s">
        <v>942</v>
      </c>
      <c r="G349" s="749" t="s">
        <v>631</v>
      </c>
      <c r="H349" s="749">
        <v>201030</v>
      </c>
      <c r="I349" s="749">
        <v>201030</v>
      </c>
      <c r="J349" s="749" t="s">
        <v>1168</v>
      </c>
      <c r="K349" s="749" t="s">
        <v>1169</v>
      </c>
      <c r="L349" s="752">
        <v>26.609999999999996</v>
      </c>
      <c r="M349" s="752">
        <v>69</v>
      </c>
      <c r="N349" s="753">
        <v>1836.0899999999997</v>
      </c>
    </row>
    <row r="350" spans="1:14" ht="14.4" customHeight="1" x14ac:dyDescent="0.3">
      <c r="A350" s="747" t="s">
        <v>629</v>
      </c>
      <c r="B350" s="748" t="s">
        <v>630</v>
      </c>
      <c r="C350" s="749" t="s">
        <v>653</v>
      </c>
      <c r="D350" s="750" t="s">
        <v>654</v>
      </c>
      <c r="E350" s="751">
        <v>50113013</v>
      </c>
      <c r="F350" s="750" t="s">
        <v>942</v>
      </c>
      <c r="G350" s="749" t="s">
        <v>687</v>
      </c>
      <c r="H350" s="749">
        <v>191291</v>
      </c>
      <c r="I350" s="749">
        <v>91291</v>
      </c>
      <c r="J350" s="749" t="s">
        <v>1170</v>
      </c>
      <c r="K350" s="749" t="s">
        <v>1171</v>
      </c>
      <c r="L350" s="752">
        <v>44.616</v>
      </c>
      <c r="M350" s="752">
        <v>10</v>
      </c>
      <c r="N350" s="753">
        <v>446.15999999999997</v>
      </c>
    </row>
    <row r="351" spans="1:14" ht="14.4" customHeight="1" x14ac:dyDescent="0.3">
      <c r="A351" s="747" t="s">
        <v>629</v>
      </c>
      <c r="B351" s="748" t="s">
        <v>630</v>
      </c>
      <c r="C351" s="749" t="s">
        <v>653</v>
      </c>
      <c r="D351" s="750" t="s">
        <v>654</v>
      </c>
      <c r="E351" s="751">
        <v>50113013</v>
      </c>
      <c r="F351" s="750" t="s">
        <v>942</v>
      </c>
      <c r="G351" s="749" t="s">
        <v>687</v>
      </c>
      <c r="H351" s="749">
        <v>106264</v>
      </c>
      <c r="I351" s="749">
        <v>6264</v>
      </c>
      <c r="J351" s="749" t="s">
        <v>1170</v>
      </c>
      <c r="K351" s="749" t="s">
        <v>1172</v>
      </c>
      <c r="L351" s="752">
        <v>31.669999999999995</v>
      </c>
      <c r="M351" s="752">
        <v>2</v>
      </c>
      <c r="N351" s="753">
        <v>63.339999999999989</v>
      </c>
    </row>
    <row r="352" spans="1:14" ht="14.4" customHeight="1" x14ac:dyDescent="0.3">
      <c r="A352" s="747" t="s">
        <v>629</v>
      </c>
      <c r="B352" s="748" t="s">
        <v>630</v>
      </c>
      <c r="C352" s="749" t="s">
        <v>653</v>
      </c>
      <c r="D352" s="750" t="s">
        <v>654</v>
      </c>
      <c r="E352" s="751">
        <v>50113013</v>
      </c>
      <c r="F352" s="750" t="s">
        <v>942</v>
      </c>
      <c r="G352" s="749" t="s">
        <v>687</v>
      </c>
      <c r="H352" s="749">
        <v>225175</v>
      </c>
      <c r="I352" s="749">
        <v>225175</v>
      </c>
      <c r="J352" s="749" t="s">
        <v>991</v>
      </c>
      <c r="K352" s="749" t="s">
        <v>992</v>
      </c>
      <c r="L352" s="752">
        <v>45.61</v>
      </c>
      <c r="M352" s="752">
        <v>1</v>
      </c>
      <c r="N352" s="753">
        <v>45.61</v>
      </c>
    </row>
    <row r="353" spans="1:14" ht="14.4" customHeight="1" x14ac:dyDescent="0.3">
      <c r="A353" s="747" t="s">
        <v>629</v>
      </c>
      <c r="B353" s="748" t="s">
        <v>630</v>
      </c>
      <c r="C353" s="749" t="s">
        <v>653</v>
      </c>
      <c r="D353" s="750" t="s">
        <v>654</v>
      </c>
      <c r="E353" s="751">
        <v>50113013</v>
      </c>
      <c r="F353" s="750" t="s">
        <v>942</v>
      </c>
      <c r="G353" s="749" t="s">
        <v>687</v>
      </c>
      <c r="H353" s="749">
        <v>116600</v>
      </c>
      <c r="I353" s="749">
        <v>16600</v>
      </c>
      <c r="J353" s="749" t="s">
        <v>1173</v>
      </c>
      <c r="K353" s="749" t="s">
        <v>1174</v>
      </c>
      <c r="L353" s="752">
        <v>41.22</v>
      </c>
      <c r="M353" s="752">
        <v>9</v>
      </c>
      <c r="N353" s="753">
        <v>370.97999999999996</v>
      </c>
    </row>
    <row r="354" spans="1:14" ht="14.4" customHeight="1" x14ac:dyDescent="0.3">
      <c r="A354" s="747" t="s">
        <v>629</v>
      </c>
      <c r="B354" s="748" t="s">
        <v>630</v>
      </c>
      <c r="C354" s="749" t="s">
        <v>653</v>
      </c>
      <c r="D354" s="750" t="s">
        <v>654</v>
      </c>
      <c r="E354" s="751">
        <v>50113013</v>
      </c>
      <c r="F354" s="750" t="s">
        <v>942</v>
      </c>
      <c r="G354" s="749" t="s">
        <v>687</v>
      </c>
      <c r="H354" s="749">
        <v>142845</v>
      </c>
      <c r="I354" s="749">
        <v>42845</v>
      </c>
      <c r="J354" s="749" t="s">
        <v>999</v>
      </c>
      <c r="K354" s="749" t="s">
        <v>1000</v>
      </c>
      <c r="L354" s="752">
        <v>105.965</v>
      </c>
      <c r="M354" s="752">
        <v>4</v>
      </c>
      <c r="N354" s="753">
        <v>423.86</v>
      </c>
    </row>
    <row r="355" spans="1:14" ht="14.4" customHeight="1" x14ac:dyDescent="0.3">
      <c r="A355" s="747" t="s">
        <v>629</v>
      </c>
      <c r="B355" s="748" t="s">
        <v>630</v>
      </c>
      <c r="C355" s="749" t="s">
        <v>653</v>
      </c>
      <c r="D355" s="750" t="s">
        <v>654</v>
      </c>
      <c r="E355" s="751">
        <v>50113013</v>
      </c>
      <c r="F355" s="750" t="s">
        <v>942</v>
      </c>
      <c r="G355" s="749" t="s">
        <v>687</v>
      </c>
      <c r="H355" s="749">
        <v>184895</v>
      </c>
      <c r="I355" s="749">
        <v>84895</v>
      </c>
      <c r="J355" s="749" t="s">
        <v>999</v>
      </c>
      <c r="K355" s="749" t="s">
        <v>1175</v>
      </c>
      <c r="L355" s="752">
        <v>66.62</v>
      </c>
      <c r="M355" s="752">
        <v>1</v>
      </c>
      <c r="N355" s="753">
        <v>66.62</v>
      </c>
    </row>
    <row r="356" spans="1:14" ht="14.4" customHeight="1" x14ac:dyDescent="0.3">
      <c r="A356" s="747" t="s">
        <v>629</v>
      </c>
      <c r="B356" s="748" t="s">
        <v>630</v>
      </c>
      <c r="C356" s="749" t="s">
        <v>653</v>
      </c>
      <c r="D356" s="750" t="s">
        <v>654</v>
      </c>
      <c r="E356" s="751">
        <v>50113014</v>
      </c>
      <c r="F356" s="750" t="s">
        <v>1001</v>
      </c>
      <c r="G356" s="749" t="s">
        <v>690</v>
      </c>
      <c r="H356" s="749">
        <v>164401</v>
      </c>
      <c r="I356" s="749">
        <v>164401</v>
      </c>
      <c r="J356" s="749" t="s">
        <v>1176</v>
      </c>
      <c r="K356" s="749" t="s">
        <v>1177</v>
      </c>
      <c r="L356" s="752">
        <v>148.5</v>
      </c>
      <c r="M356" s="752">
        <v>1</v>
      </c>
      <c r="N356" s="753">
        <v>148.5</v>
      </c>
    </row>
    <row r="357" spans="1:14" ht="14.4" customHeight="1" x14ac:dyDescent="0.3">
      <c r="A357" s="747" t="s">
        <v>629</v>
      </c>
      <c r="B357" s="748" t="s">
        <v>630</v>
      </c>
      <c r="C357" s="749" t="s">
        <v>656</v>
      </c>
      <c r="D357" s="750" t="s">
        <v>657</v>
      </c>
      <c r="E357" s="751">
        <v>50113001</v>
      </c>
      <c r="F357" s="750" t="s">
        <v>686</v>
      </c>
      <c r="G357" s="749" t="s">
        <v>690</v>
      </c>
      <c r="H357" s="749">
        <v>501927</v>
      </c>
      <c r="I357" s="749">
        <v>172774</v>
      </c>
      <c r="J357" s="749" t="s">
        <v>691</v>
      </c>
      <c r="K357" s="749" t="s">
        <v>692</v>
      </c>
      <c r="L357" s="752">
        <v>266.70000000000005</v>
      </c>
      <c r="M357" s="752">
        <v>2</v>
      </c>
      <c r="N357" s="753">
        <v>533.40000000000009</v>
      </c>
    </row>
    <row r="358" spans="1:14" ht="14.4" customHeight="1" x14ac:dyDescent="0.3">
      <c r="A358" s="747" t="s">
        <v>629</v>
      </c>
      <c r="B358" s="748" t="s">
        <v>630</v>
      </c>
      <c r="C358" s="749" t="s">
        <v>656</v>
      </c>
      <c r="D358" s="750" t="s">
        <v>657</v>
      </c>
      <c r="E358" s="751">
        <v>50113001</v>
      </c>
      <c r="F358" s="750" t="s">
        <v>686</v>
      </c>
      <c r="G358" s="749" t="s">
        <v>690</v>
      </c>
      <c r="H358" s="749">
        <v>126486</v>
      </c>
      <c r="I358" s="749">
        <v>26486</v>
      </c>
      <c r="J358" s="749" t="s">
        <v>1008</v>
      </c>
      <c r="K358" s="749" t="s">
        <v>1009</v>
      </c>
      <c r="L358" s="752">
        <v>624.84</v>
      </c>
      <c r="M358" s="752">
        <v>3</v>
      </c>
      <c r="N358" s="753">
        <v>1874.52</v>
      </c>
    </row>
    <row r="359" spans="1:14" ht="14.4" customHeight="1" x14ac:dyDescent="0.3">
      <c r="A359" s="747" t="s">
        <v>629</v>
      </c>
      <c r="B359" s="748" t="s">
        <v>630</v>
      </c>
      <c r="C359" s="749" t="s">
        <v>656</v>
      </c>
      <c r="D359" s="750" t="s">
        <v>657</v>
      </c>
      <c r="E359" s="751">
        <v>50113001</v>
      </c>
      <c r="F359" s="750" t="s">
        <v>686</v>
      </c>
      <c r="G359" s="749" t="s">
        <v>687</v>
      </c>
      <c r="H359" s="749">
        <v>100362</v>
      </c>
      <c r="I359" s="749">
        <v>362</v>
      </c>
      <c r="J359" s="749" t="s">
        <v>1010</v>
      </c>
      <c r="K359" s="749" t="s">
        <v>1011</v>
      </c>
      <c r="L359" s="752">
        <v>72.92</v>
      </c>
      <c r="M359" s="752">
        <v>1</v>
      </c>
      <c r="N359" s="753">
        <v>72.92</v>
      </c>
    </row>
    <row r="360" spans="1:14" ht="14.4" customHeight="1" x14ac:dyDescent="0.3">
      <c r="A360" s="747" t="s">
        <v>629</v>
      </c>
      <c r="B360" s="748" t="s">
        <v>630</v>
      </c>
      <c r="C360" s="749" t="s">
        <v>656</v>
      </c>
      <c r="D360" s="750" t="s">
        <v>657</v>
      </c>
      <c r="E360" s="751">
        <v>50113001</v>
      </c>
      <c r="F360" s="750" t="s">
        <v>686</v>
      </c>
      <c r="G360" s="749" t="s">
        <v>687</v>
      </c>
      <c r="H360" s="749">
        <v>202701</v>
      </c>
      <c r="I360" s="749">
        <v>202701</v>
      </c>
      <c r="J360" s="749" t="s">
        <v>699</v>
      </c>
      <c r="K360" s="749" t="s">
        <v>1014</v>
      </c>
      <c r="L360" s="752">
        <v>136.87</v>
      </c>
      <c r="M360" s="752">
        <v>1</v>
      </c>
      <c r="N360" s="753">
        <v>136.87</v>
      </c>
    </row>
    <row r="361" spans="1:14" ht="14.4" customHeight="1" x14ac:dyDescent="0.3">
      <c r="A361" s="747" t="s">
        <v>629</v>
      </c>
      <c r="B361" s="748" t="s">
        <v>630</v>
      </c>
      <c r="C361" s="749" t="s">
        <v>656</v>
      </c>
      <c r="D361" s="750" t="s">
        <v>657</v>
      </c>
      <c r="E361" s="751">
        <v>50113001</v>
      </c>
      <c r="F361" s="750" t="s">
        <v>686</v>
      </c>
      <c r="G361" s="749" t="s">
        <v>690</v>
      </c>
      <c r="H361" s="749">
        <v>115378</v>
      </c>
      <c r="I361" s="749">
        <v>15378</v>
      </c>
      <c r="J361" s="749" t="s">
        <v>1178</v>
      </c>
      <c r="K361" s="749" t="s">
        <v>1179</v>
      </c>
      <c r="L361" s="752">
        <v>21.32</v>
      </c>
      <c r="M361" s="752">
        <v>1</v>
      </c>
      <c r="N361" s="753">
        <v>21.32</v>
      </c>
    </row>
    <row r="362" spans="1:14" ht="14.4" customHeight="1" x14ac:dyDescent="0.3">
      <c r="A362" s="747" t="s">
        <v>629</v>
      </c>
      <c r="B362" s="748" t="s">
        <v>630</v>
      </c>
      <c r="C362" s="749" t="s">
        <v>656</v>
      </c>
      <c r="D362" s="750" t="s">
        <v>657</v>
      </c>
      <c r="E362" s="751">
        <v>50113001</v>
      </c>
      <c r="F362" s="750" t="s">
        <v>686</v>
      </c>
      <c r="G362" s="749" t="s">
        <v>687</v>
      </c>
      <c r="H362" s="749">
        <v>197513</v>
      </c>
      <c r="I362" s="749">
        <v>97513</v>
      </c>
      <c r="J362" s="749" t="s">
        <v>1180</v>
      </c>
      <c r="K362" s="749" t="s">
        <v>1181</v>
      </c>
      <c r="L362" s="752">
        <v>160.46999999999997</v>
      </c>
      <c r="M362" s="752">
        <v>1</v>
      </c>
      <c r="N362" s="753">
        <v>160.46999999999997</v>
      </c>
    </row>
    <row r="363" spans="1:14" ht="14.4" customHeight="1" x14ac:dyDescent="0.3">
      <c r="A363" s="747" t="s">
        <v>629</v>
      </c>
      <c r="B363" s="748" t="s">
        <v>630</v>
      </c>
      <c r="C363" s="749" t="s">
        <v>656</v>
      </c>
      <c r="D363" s="750" t="s">
        <v>657</v>
      </c>
      <c r="E363" s="751">
        <v>50113001</v>
      </c>
      <c r="F363" s="750" t="s">
        <v>686</v>
      </c>
      <c r="G363" s="749" t="s">
        <v>687</v>
      </c>
      <c r="H363" s="749">
        <v>176954</v>
      </c>
      <c r="I363" s="749">
        <v>176954</v>
      </c>
      <c r="J363" s="749" t="s">
        <v>1182</v>
      </c>
      <c r="K363" s="749" t="s">
        <v>1183</v>
      </c>
      <c r="L363" s="752">
        <v>94.3</v>
      </c>
      <c r="M363" s="752">
        <v>1</v>
      </c>
      <c r="N363" s="753">
        <v>94.3</v>
      </c>
    </row>
    <row r="364" spans="1:14" ht="14.4" customHeight="1" x14ac:dyDescent="0.3">
      <c r="A364" s="747" t="s">
        <v>629</v>
      </c>
      <c r="B364" s="748" t="s">
        <v>630</v>
      </c>
      <c r="C364" s="749" t="s">
        <v>656</v>
      </c>
      <c r="D364" s="750" t="s">
        <v>657</v>
      </c>
      <c r="E364" s="751">
        <v>50113001</v>
      </c>
      <c r="F364" s="750" t="s">
        <v>686</v>
      </c>
      <c r="G364" s="749" t="s">
        <v>687</v>
      </c>
      <c r="H364" s="749">
        <v>167547</v>
      </c>
      <c r="I364" s="749">
        <v>67547</v>
      </c>
      <c r="J364" s="749" t="s">
        <v>1017</v>
      </c>
      <c r="K364" s="749" t="s">
        <v>1018</v>
      </c>
      <c r="L364" s="752">
        <v>47.12</v>
      </c>
      <c r="M364" s="752">
        <v>1</v>
      </c>
      <c r="N364" s="753">
        <v>47.12</v>
      </c>
    </row>
    <row r="365" spans="1:14" ht="14.4" customHeight="1" x14ac:dyDescent="0.3">
      <c r="A365" s="747" t="s">
        <v>629</v>
      </c>
      <c r="B365" s="748" t="s">
        <v>630</v>
      </c>
      <c r="C365" s="749" t="s">
        <v>656</v>
      </c>
      <c r="D365" s="750" t="s">
        <v>657</v>
      </c>
      <c r="E365" s="751">
        <v>50113001</v>
      </c>
      <c r="F365" s="750" t="s">
        <v>686</v>
      </c>
      <c r="G365" s="749" t="s">
        <v>690</v>
      </c>
      <c r="H365" s="749">
        <v>202900</v>
      </c>
      <c r="I365" s="749">
        <v>202900</v>
      </c>
      <c r="J365" s="749" t="s">
        <v>1184</v>
      </c>
      <c r="K365" s="749" t="s">
        <v>1185</v>
      </c>
      <c r="L365" s="752">
        <v>34.250000000000007</v>
      </c>
      <c r="M365" s="752">
        <v>4</v>
      </c>
      <c r="N365" s="753">
        <v>137.00000000000003</v>
      </c>
    </row>
    <row r="366" spans="1:14" ht="14.4" customHeight="1" x14ac:dyDescent="0.3">
      <c r="A366" s="747" t="s">
        <v>629</v>
      </c>
      <c r="B366" s="748" t="s">
        <v>630</v>
      </c>
      <c r="C366" s="749" t="s">
        <v>656</v>
      </c>
      <c r="D366" s="750" t="s">
        <v>657</v>
      </c>
      <c r="E366" s="751">
        <v>50113001</v>
      </c>
      <c r="F366" s="750" t="s">
        <v>686</v>
      </c>
      <c r="G366" s="749" t="s">
        <v>687</v>
      </c>
      <c r="H366" s="749">
        <v>845369</v>
      </c>
      <c r="I366" s="749">
        <v>107987</v>
      </c>
      <c r="J366" s="749" t="s">
        <v>1186</v>
      </c>
      <c r="K366" s="749" t="s">
        <v>1187</v>
      </c>
      <c r="L366" s="752">
        <v>112.28</v>
      </c>
      <c r="M366" s="752">
        <v>1</v>
      </c>
      <c r="N366" s="753">
        <v>112.28</v>
      </c>
    </row>
    <row r="367" spans="1:14" ht="14.4" customHeight="1" x14ac:dyDescent="0.3">
      <c r="A367" s="747" t="s">
        <v>629</v>
      </c>
      <c r="B367" s="748" t="s">
        <v>630</v>
      </c>
      <c r="C367" s="749" t="s">
        <v>656</v>
      </c>
      <c r="D367" s="750" t="s">
        <v>657</v>
      </c>
      <c r="E367" s="751">
        <v>50113001</v>
      </c>
      <c r="F367" s="750" t="s">
        <v>686</v>
      </c>
      <c r="G367" s="749" t="s">
        <v>687</v>
      </c>
      <c r="H367" s="749">
        <v>847713</v>
      </c>
      <c r="I367" s="749">
        <v>125526</v>
      </c>
      <c r="J367" s="749" t="s">
        <v>1188</v>
      </c>
      <c r="K367" s="749" t="s">
        <v>1189</v>
      </c>
      <c r="L367" s="752">
        <v>111.63</v>
      </c>
      <c r="M367" s="752">
        <v>4</v>
      </c>
      <c r="N367" s="753">
        <v>446.52</v>
      </c>
    </row>
    <row r="368" spans="1:14" ht="14.4" customHeight="1" x14ac:dyDescent="0.3">
      <c r="A368" s="747" t="s">
        <v>629</v>
      </c>
      <c r="B368" s="748" t="s">
        <v>630</v>
      </c>
      <c r="C368" s="749" t="s">
        <v>656</v>
      </c>
      <c r="D368" s="750" t="s">
        <v>657</v>
      </c>
      <c r="E368" s="751">
        <v>50113001</v>
      </c>
      <c r="F368" s="750" t="s">
        <v>686</v>
      </c>
      <c r="G368" s="749" t="s">
        <v>687</v>
      </c>
      <c r="H368" s="749">
        <v>156926</v>
      </c>
      <c r="I368" s="749">
        <v>56926</v>
      </c>
      <c r="J368" s="749" t="s">
        <v>703</v>
      </c>
      <c r="K368" s="749" t="s">
        <v>1019</v>
      </c>
      <c r="L368" s="752">
        <v>48.400000000000006</v>
      </c>
      <c r="M368" s="752">
        <v>9</v>
      </c>
      <c r="N368" s="753">
        <v>435.6</v>
      </c>
    </row>
    <row r="369" spans="1:14" ht="14.4" customHeight="1" x14ac:dyDescent="0.3">
      <c r="A369" s="747" t="s">
        <v>629</v>
      </c>
      <c r="B369" s="748" t="s">
        <v>630</v>
      </c>
      <c r="C369" s="749" t="s">
        <v>656</v>
      </c>
      <c r="D369" s="750" t="s">
        <v>657</v>
      </c>
      <c r="E369" s="751">
        <v>50113001</v>
      </c>
      <c r="F369" s="750" t="s">
        <v>686</v>
      </c>
      <c r="G369" s="749" t="s">
        <v>687</v>
      </c>
      <c r="H369" s="749">
        <v>110555</v>
      </c>
      <c r="I369" s="749">
        <v>10555</v>
      </c>
      <c r="J369" s="749" t="s">
        <v>703</v>
      </c>
      <c r="K369" s="749" t="s">
        <v>704</v>
      </c>
      <c r="L369" s="752">
        <v>254.98000000000002</v>
      </c>
      <c r="M369" s="752">
        <v>3</v>
      </c>
      <c r="N369" s="753">
        <v>764.94</v>
      </c>
    </row>
    <row r="370" spans="1:14" ht="14.4" customHeight="1" x14ac:dyDescent="0.3">
      <c r="A370" s="747" t="s">
        <v>629</v>
      </c>
      <c r="B370" s="748" t="s">
        <v>630</v>
      </c>
      <c r="C370" s="749" t="s">
        <v>656</v>
      </c>
      <c r="D370" s="750" t="s">
        <v>657</v>
      </c>
      <c r="E370" s="751">
        <v>50113001</v>
      </c>
      <c r="F370" s="750" t="s">
        <v>686</v>
      </c>
      <c r="G370" s="749" t="s">
        <v>687</v>
      </c>
      <c r="H370" s="749">
        <v>169726</v>
      </c>
      <c r="I370" s="749">
        <v>69726</v>
      </c>
      <c r="J370" s="749" t="s">
        <v>709</v>
      </c>
      <c r="K370" s="749" t="s">
        <v>706</v>
      </c>
      <c r="L370" s="752">
        <v>16.610000000000003</v>
      </c>
      <c r="M370" s="752">
        <v>5</v>
      </c>
      <c r="N370" s="753">
        <v>83.050000000000011</v>
      </c>
    </row>
    <row r="371" spans="1:14" ht="14.4" customHeight="1" x14ac:dyDescent="0.3">
      <c r="A371" s="747" t="s">
        <v>629</v>
      </c>
      <c r="B371" s="748" t="s">
        <v>630</v>
      </c>
      <c r="C371" s="749" t="s">
        <v>656</v>
      </c>
      <c r="D371" s="750" t="s">
        <v>657</v>
      </c>
      <c r="E371" s="751">
        <v>50113001</v>
      </c>
      <c r="F371" s="750" t="s">
        <v>686</v>
      </c>
      <c r="G371" s="749" t="s">
        <v>687</v>
      </c>
      <c r="H371" s="749">
        <v>173374</v>
      </c>
      <c r="I371" s="749">
        <v>173374</v>
      </c>
      <c r="J371" s="749" t="s">
        <v>710</v>
      </c>
      <c r="K371" s="749" t="s">
        <v>712</v>
      </c>
      <c r="L371" s="752">
        <v>496.70954804406807</v>
      </c>
      <c r="M371" s="752">
        <v>67</v>
      </c>
      <c r="N371" s="753">
        <v>33279.539718952561</v>
      </c>
    </row>
    <row r="372" spans="1:14" ht="14.4" customHeight="1" x14ac:dyDescent="0.3">
      <c r="A372" s="747" t="s">
        <v>629</v>
      </c>
      <c r="B372" s="748" t="s">
        <v>630</v>
      </c>
      <c r="C372" s="749" t="s">
        <v>656</v>
      </c>
      <c r="D372" s="750" t="s">
        <v>657</v>
      </c>
      <c r="E372" s="751">
        <v>50113001</v>
      </c>
      <c r="F372" s="750" t="s">
        <v>686</v>
      </c>
      <c r="G372" s="749" t="s">
        <v>687</v>
      </c>
      <c r="H372" s="749">
        <v>208451</v>
      </c>
      <c r="I372" s="749">
        <v>208451</v>
      </c>
      <c r="J372" s="749" t="s">
        <v>1190</v>
      </c>
      <c r="K372" s="749" t="s">
        <v>1191</v>
      </c>
      <c r="L372" s="752">
        <v>631.39999999999986</v>
      </c>
      <c r="M372" s="752">
        <v>0.15</v>
      </c>
      <c r="N372" s="753">
        <v>94.70999999999998</v>
      </c>
    </row>
    <row r="373" spans="1:14" ht="14.4" customHeight="1" x14ac:dyDescent="0.3">
      <c r="A373" s="747" t="s">
        <v>629</v>
      </c>
      <c r="B373" s="748" t="s">
        <v>630</v>
      </c>
      <c r="C373" s="749" t="s">
        <v>656</v>
      </c>
      <c r="D373" s="750" t="s">
        <v>657</v>
      </c>
      <c r="E373" s="751">
        <v>50113001</v>
      </c>
      <c r="F373" s="750" t="s">
        <v>686</v>
      </c>
      <c r="G373" s="749" t="s">
        <v>687</v>
      </c>
      <c r="H373" s="749">
        <v>208456</v>
      </c>
      <c r="I373" s="749">
        <v>208456</v>
      </c>
      <c r="J373" s="749" t="s">
        <v>1020</v>
      </c>
      <c r="K373" s="749" t="s">
        <v>1021</v>
      </c>
      <c r="L373" s="752">
        <v>738.53993035276915</v>
      </c>
      <c r="M373" s="752">
        <v>0.15</v>
      </c>
      <c r="N373" s="753">
        <v>110.78098955291537</v>
      </c>
    </row>
    <row r="374" spans="1:14" ht="14.4" customHeight="1" x14ac:dyDescent="0.3">
      <c r="A374" s="747" t="s">
        <v>629</v>
      </c>
      <c r="B374" s="748" t="s">
        <v>630</v>
      </c>
      <c r="C374" s="749" t="s">
        <v>656</v>
      </c>
      <c r="D374" s="750" t="s">
        <v>657</v>
      </c>
      <c r="E374" s="751">
        <v>50113001</v>
      </c>
      <c r="F374" s="750" t="s">
        <v>686</v>
      </c>
      <c r="G374" s="749" t="s">
        <v>687</v>
      </c>
      <c r="H374" s="749">
        <v>173390</v>
      </c>
      <c r="I374" s="749">
        <v>173390</v>
      </c>
      <c r="J374" s="749" t="s">
        <v>1192</v>
      </c>
      <c r="K374" s="749" t="s">
        <v>1193</v>
      </c>
      <c r="L374" s="752">
        <v>411.95</v>
      </c>
      <c r="M374" s="752">
        <v>2</v>
      </c>
      <c r="N374" s="753">
        <v>823.9</v>
      </c>
    </row>
    <row r="375" spans="1:14" ht="14.4" customHeight="1" x14ac:dyDescent="0.3">
      <c r="A375" s="747" t="s">
        <v>629</v>
      </c>
      <c r="B375" s="748" t="s">
        <v>630</v>
      </c>
      <c r="C375" s="749" t="s">
        <v>656</v>
      </c>
      <c r="D375" s="750" t="s">
        <v>657</v>
      </c>
      <c r="E375" s="751">
        <v>50113001</v>
      </c>
      <c r="F375" s="750" t="s">
        <v>686</v>
      </c>
      <c r="G375" s="749" t="s">
        <v>687</v>
      </c>
      <c r="H375" s="749">
        <v>203803</v>
      </c>
      <c r="I375" s="749">
        <v>203803</v>
      </c>
      <c r="J375" s="749" t="s">
        <v>1194</v>
      </c>
      <c r="K375" s="749" t="s">
        <v>1195</v>
      </c>
      <c r="L375" s="752">
        <v>514.38</v>
      </c>
      <c r="M375" s="752">
        <v>3</v>
      </c>
      <c r="N375" s="753">
        <v>1543.1399999999999</v>
      </c>
    </row>
    <row r="376" spans="1:14" ht="14.4" customHeight="1" x14ac:dyDescent="0.3">
      <c r="A376" s="747" t="s">
        <v>629</v>
      </c>
      <c r="B376" s="748" t="s">
        <v>630</v>
      </c>
      <c r="C376" s="749" t="s">
        <v>656</v>
      </c>
      <c r="D376" s="750" t="s">
        <v>657</v>
      </c>
      <c r="E376" s="751">
        <v>50113001</v>
      </c>
      <c r="F376" s="750" t="s">
        <v>686</v>
      </c>
      <c r="G376" s="749" t="s">
        <v>687</v>
      </c>
      <c r="H376" s="749">
        <v>132992</v>
      </c>
      <c r="I376" s="749">
        <v>32992</v>
      </c>
      <c r="J376" s="749" t="s">
        <v>720</v>
      </c>
      <c r="K376" s="749" t="s">
        <v>721</v>
      </c>
      <c r="L376" s="752">
        <v>108.38999999999999</v>
      </c>
      <c r="M376" s="752">
        <v>2</v>
      </c>
      <c r="N376" s="753">
        <v>216.77999999999997</v>
      </c>
    </row>
    <row r="377" spans="1:14" ht="14.4" customHeight="1" x14ac:dyDescent="0.3">
      <c r="A377" s="747" t="s">
        <v>629</v>
      </c>
      <c r="B377" s="748" t="s">
        <v>630</v>
      </c>
      <c r="C377" s="749" t="s">
        <v>656</v>
      </c>
      <c r="D377" s="750" t="s">
        <v>657</v>
      </c>
      <c r="E377" s="751">
        <v>50113001</v>
      </c>
      <c r="F377" s="750" t="s">
        <v>686</v>
      </c>
      <c r="G377" s="749" t="s">
        <v>687</v>
      </c>
      <c r="H377" s="749">
        <v>112891</v>
      </c>
      <c r="I377" s="749">
        <v>12891</v>
      </c>
      <c r="J377" s="749" t="s">
        <v>1022</v>
      </c>
      <c r="K377" s="749" t="s">
        <v>1196</v>
      </c>
      <c r="L377" s="752">
        <v>58.329999999999991</v>
      </c>
      <c r="M377" s="752">
        <v>1</v>
      </c>
      <c r="N377" s="753">
        <v>58.329999999999991</v>
      </c>
    </row>
    <row r="378" spans="1:14" ht="14.4" customHeight="1" x14ac:dyDescent="0.3">
      <c r="A378" s="747" t="s">
        <v>629</v>
      </c>
      <c r="B378" s="748" t="s">
        <v>630</v>
      </c>
      <c r="C378" s="749" t="s">
        <v>656</v>
      </c>
      <c r="D378" s="750" t="s">
        <v>657</v>
      </c>
      <c r="E378" s="751">
        <v>50113001</v>
      </c>
      <c r="F378" s="750" t="s">
        <v>686</v>
      </c>
      <c r="G378" s="749" t="s">
        <v>687</v>
      </c>
      <c r="H378" s="749">
        <v>159714</v>
      </c>
      <c r="I378" s="749">
        <v>59714</v>
      </c>
      <c r="J378" s="749" t="s">
        <v>1197</v>
      </c>
      <c r="K378" s="749" t="s">
        <v>1198</v>
      </c>
      <c r="L378" s="752">
        <v>120.72999999999999</v>
      </c>
      <c r="M378" s="752">
        <v>2</v>
      </c>
      <c r="N378" s="753">
        <v>241.45999999999998</v>
      </c>
    </row>
    <row r="379" spans="1:14" ht="14.4" customHeight="1" x14ac:dyDescent="0.3">
      <c r="A379" s="747" t="s">
        <v>629</v>
      </c>
      <c r="B379" s="748" t="s">
        <v>630</v>
      </c>
      <c r="C379" s="749" t="s">
        <v>656</v>
      </c>
      <c r="D379" s="750" t="s">
        <v>657</v>
      </c>
      <c r="E379" s="751">
        <v>50113001</v>
      </c>
      <c r="F379" s="750" t="s">
        <v>686</v>
      </c>
      <c r="G379" s="749" t="s">
        <v>631</v>
      </c>
      <c r="H379" s="749">
        <v>225589</v>
      </c>
      <c r="I379" s="749">
        <v>225589</v>
      </c>
      <c r="J379" s="749" t="s">
        <v>1199</v>
      </c>
      <c r="K379" s="749" t="s">
        <v>1200</v>
      </c>
      <c r="L379" s="752">
        <v>77.280000000000015</v>
      </c>
      <c r="M379" s="752">
        <v>1</v>
      </c>
      <c r="N379" s="753">
        <v>77.280000000000015</v>
      </c>
    </row>
    <row r="380" spans="1:14" ht="14.4" customHeight="1" x14ac:dyDescent="0.3">
      <c r="A380" s="747" t="s">
        <v>629</v>
      </c>
      <c r="B380" s="748" t="s">
        <v>630</v>
      </c>
      <c r="C380" s="749" t="s">
        <v>656</v>
      </c>
      <c r="D380" s="750" t="s">
        <v>657</v>
      </c>
      <c r="E380" s="751">
        <v>50113001</v>
      </c>
      <c r="F380" s="750" t="s">
        <v>686</v>
      </c>
      <c r="G380" s="749" t="s">
        <v>687</v>
      </c>
      <c r="H380" s="749">
        <v>993603</v>
      </c>
      <c r="I380" s="749">
        <v>0</v>
      </c>
      <c r="J380" s="749" t="s">
        <v>1028</v>
      </c>
      <c r="K380" s="749" t="s">
        <v>631</v>
      </c>
      <c r="L380" s="752">
        <v>178.38315789473683</v>
      </c>
      <c r="M380" s="752">
        <v>19</v>
      </c>
      <c r="N380" s="753">
        <v>3389.2799999999997</v>
      </c>
    </row>
    <row r="381" spans="1:14" ht="14.4" customHeight="1" x14ac:dyDescent="0.3">
      <c r="A381" s="747" t="s">
        <v>629</v>
      </c>
      <c r="B381" s="748" t="s">
        <v>630</v>
      </c>
      <c r="C381" s="749" t="s">
        <v>656</v>
      </c>
      <c r="D381" s="750" t="s">
        <v>657</v>
      </c>
      <c r="E381" s="751">
        <v>50113001</v>
      </c>
      <c r="F381" s="750" t="s">
        <v>686</v>
      </c>
      <c r="G381" s="749" t="s">
        <v>687</v>
      </c>
      <c r="H381" s="749">
        <v>203954</v>
      </c>
      <c r="I381" s="749">
        <v>203954</v>
      </c>
      <c r="J381" s="749" t="s">
        <v>959</v>
      </c>
      <c r="K381" s="749" t="s">
        <v>1029</v>
      </c>
      <c r="L381" s="752">
        <v>92.399999999999991</v>
      </c>
      <c r="M381" s="752">
        <v>2</v>
      </c>
      <c r="N381" s="753">
        <v>184.79999999999998</v>
      </c>
    </row>
    <row r="382" spans="1:14" ht="14.4" customHeight="1" x14ac:dyDescent="0.3">
      <c r="A382" s="747" t="s">
        <v>629</v>
      </c>
      <c r="B382" s="748" t="s">
        <v>630</v>
      </c>
      <c r="C382" s="749" t="s">
        <v>656</v>
      </c>
      <c r="D382" s="750" t="s">
        <v>657</v>
      </c>
      <c r="E382" s="751">
        <v>50113001</v>
      </c>
      <c r="F382" s="750" t="s">
        <v>686</v>
      </c>
      <c r="G382" s="749" t="s">
        <v>687</v>
      </c>
      <c r="H382" s="749">
        <v>989607</v>
      </c>
      <c r="I382" s="749">
        <v>0</v>
      </c>
      <c r="J382" s="749" t="s">
        <v>1201</v>
      </c>
      <c r="K382" s="749" t="s">
        <v>631</v>
      </c>
      <c r="L382" s="752">
        <v>44.899999999999991</v>
      </c>
      <c r="M382" s="752">
        <v>2</v>
      </c>
      <c r="N382" s="753">
        <v>89.799999999999983</v>
      </c>
    </row>
    <row r="383" spans="1:14" ht="14.4" customHeight="1" x14ac:dyDescent="0.3">
      <c r="A383" s="747" t="s">
        <v>629</v>
      </c>
      <c r="B383" s="748" t="s">
        <v>630</v>
      </c>
      <c r="C383" s="749" t="s">
        <v>656</v>
      </c>
      <c r="D383" s="750" t="s">
        <v>657</v>
      </c>
      <c r="E383" s="751">
        <v>50113001</v>
      </c>
      <c r="F383" s="750" t="s">
        <v>686</v>
      </c>
      <c r="G383" s="749" t="s">
        <v>687</v>
      </c>
      <c r="H383" s="749">
        <v>394130</v>
      </c>
      <c r="I383" s="749">
        <v>0</v>
      </c>
      <c r="J383" s="749" t="s">
        <v>1202</v>
      </c>
      <c r="K383" s="749" t="s">
        <v>631</v>
      </c>
      <c r="L383" s="752">
        <v>37.730000000000011</v>
      </c>
      <c r="M383" s="752">
        <v>3</v>
      </c>
      <c r="N383" s="753">
        <v>113.19000000000003</v>
      </c>
    </row>
    <row r="384" spans="1:14" ht="14.4" customHeight="1" x14ac:dyDescent="0.3">
      <c r="A384" s="747" t="s">
        <v>629</v>
      </c>
      <c r="B384" s="748" t="s">
        <v>630</v>
      </c>
      <c r="C384" s="749" t="s">
        <v>656</v>
      </c>
      <c r="D384" s="750" t="s">
        <v>657</v>
      </c>
      <c r="E384" s="751">
        <v>50113001</v>
      </c>
      <c r="F384" s="750" t="s">
        <v>686</v>
      </c>
      <c r="G384" s="749" t="s">
        <v>687</v>
      </c>
      <c r="H384" s="749">
        <v>850607</v>
      </c>
      <c r="I384" s="749">
        <v>0</v>
      </c>
      <c r="J384" s="749" t="s">
        <v>1203</v>
      </c>
      <c r="K384" s="749" t="s">
        <v>631</v>
      </c>
      <c r="L384" s="752">
        <v>75.959999999999994</v>
      </c>
      <c r="M384" s="752">
        <v>1</v>
      </c>
      <c r="N384" s="753">
        <v>75.959999999999994</v>
      </c>
    </row>
    <row r="385" spans="1:14" ht="14.4" customHeight="1" x14ac:dyDescent="0.3">
      <c r="A385" s="747" t="s">
        <v>629</v>
      </c>
      <c r="B385" s="748" t="s">
        <v>630</v>
      </c>
      <c r="C385" s="749" t="s">
        <v>656</v>
      </c>
      <c r="D385" s="750" t="s">
        <v>657</v>
      </c>
      <c r="E385" s="751">
        <v>50113001</v>
      </c>
      <c r="F385" s="750" t="s">
        <v>686</v>
      </c>
      <c r="G385" s="749" t="s">
        <v>687</v>
      </c>
      <c r="H385" s="749">
        <v>116320</v>
      </c>
      <c r="I385" s="749">
        <v>16320</v>
      </c>
      <c r="J385" s="749" t="s">
        <v>1030</v>
      </c>
      <c r="K385" s="749" t="s">
        <v>1032</v>
      </c>
      <c r="L385" s="752">
        <v>129.28</v>
      </c>
      <c r="M385" s="752">
        <v>1</v>
      </c>
      <c r="N385" s="753">
        <v>129.28</v>
      </c>
    </row>
    <row r="386" spans="1:14" ht="14.4" customHeight="1" x14ac:dyDescent="0.3">
      <c r="A386" s="747" t="s">
        <v>629</v>
      </c>
      <c r="B386" s="748" t="s">
        <v>630</v>
      </c>
      <c r="C386" s="749" t="s">
        <v>656</v>
      </c>
      <c r="D386" s="750" t="s">
        <v>657</v>
      </c>
      <c r="E386" s="751">
        <v>50113001</v>
      </c>
      <c r="F386" s="750" t="s">
        <v>686</v>
      </c>
      <c r="G386" s="749" t="s">
        <v>687</v>
      </c>
      <c r="H386" s="749">
        <v>225150</v>
      </c>
      <c r="I386" s="749">
        <v>225150</v>
      </c>
      <c r="J386" s="749" t="s">
        <v>1204</v>
      </c>
      <c r="K386" s="749" t="s">
        <v>1205</v>
      </c>
      <c r="L386" s="752">
        <v>88.21599999999998</v>
      </c>
      <c r="M386" s="752">
        <v>10</v>
      </c>
      <c r="N386" s="753">
        <v>882.15999999999985</v>
      </c>
    </row>
    <row r="387" spans="1:14" ht="14.4" customHeight="1" x14ac:dyDescent="0.3">
      <c r="A387" s="747" t="s">
        <v>629</v>
      </c>
      <c r="B387" s="748" t="s">
        <v>630</v>
      </c>
      <c r="C387" s="749" t="s">
        <v>656</v>
      </c>
      <c r="D387" s="750" t="s">
        <v>657</v>
      </c>
      <c r="E387" s="751">
        <v>50113001</v>
      </c>
      <c r="F387" s="750" t="s">
        <v>686</v>
      </c>
      <c r="G387" s="749" t="s">
        <v>687</v>
      </c>
      <c r="H387" s="749">
        <v>225146</v>
      </c>
      <c r="I387" s="749">
        <v>225146</v>
      </c>
      <c r="J387" s="749" t="s">
        <v>1206</v>
      </c>
      <c r="K387" s="749" t="s">
        <v>1207</v>
      </c>
      <c r="L387" s="752">
        <v>50.34</v>
      </c>
      <c r="M387" s="752">
        <v>2</v>
      </c>
      <c r="N387" s="753">
        <v>100.68</v>
      </c>
    </row>
    <row r="388" spans="1:14" ht="14.4" customHeight="1" x14ac:dyDescent="0.3">
      <c r="A388" s="747" t="s">
        <v>629</v>
      </c>
      <c r="B388" s="748" t="s">
        <v>630</v>
      </c>
      <c r="C388" s="749" t="s">
        <v>656</v>
      </c>
      <c r="D388" s="750" t="s">
        <v>657</v>
      </c>
      <c r="E388" s="751">
        <v>50113001</v>
      </c>
      <c r="F388" s="750" t="s">
        <v>686</v>
      </c>
      <c r="G388" s="749" t="s">
        <v>687</v>
      </c>
      <c r="H388" s="749">
        <v>188663</v>
      </c>
      <c r="I388" s="749">
        <v>17994</v>
      </c>
      <c r="J388" s="749" t="s">
        <v>1208</v>
      </c>
      <c r="K388" s="749" t="s">
        <v>1209</v>
      </c>
      <c r="L388" s="752">
        <v>115.55999999999999</v>
      </c>
      <c r="M388" s="752">
        <v>3</v>
      </c>
      <c r="N388" s="753">
        <v>346.67999999999995</v>
      </c>
    </row>
    <row r="389" spans="1:14" ht="14.4" customHeight="1" x14ac:dyDescent="0.3">
      <c r="A389" s="747" t="s">
        <v>629</v>
      </c>
      <c r="B389" s="748" t="s">
        <v>630</v>
      </c>
      <c r="C389" s="749" t="s">
        <v>656</v>
      </c>
      <c r="D389" s="750" t="s">
        <v>657</v>
      </c>
      <c r="E389" s="751">
        <v>50113001</v>
      </c>
      <c r="F389" s="750" t="s">
        <v>686</v>
      </c>
      <c r="G389" s="749" t="s">
        <v>687</v>
      </c>
      <c r="H389" s="749">
        <v>149317</v>
      </c>
      <c r="I389" s="749">
        <v>49317</v>
      </c>
      <c r="J389" s="749" t="s">
        <v>1210</v>
      </c>
      <c r="K389" s="749" t="s">
        <v>1211</v>
      </c>
      <c r="L389" s="752">
        <v>299.00200000000001</v>
      </c>
      <c r="M389" s="752">
        <v>1</v>
      </c>
      <c r="N389" s="753">
        <v>299.00200000000001</v>
      </c>
    </row>
    <row r="390" spans="1:14" ht="14.4" customHeight="1" x14ac:dyDescent="0.3">
      <c r="A390" s="747" t="s">
        <v>629</v>
      </c>
      <c r="B390" s="748" t="s">
        <v>630</v>
      </c>
      <c r="C390" s="749" t="s">
        <v>656</v>
      </c>
      <c r="D390" s="750" t="s">
        <v>657</v>
      </c>
      <c r="E390" s="751">
        <v>50113001</v>
      </c>
      <c r="F390" s="750" t="s">
        <v>686</v>
      </c>
      <c r="G390" s="749" t="s">
        <v>687</v>
      </c>
      <c r="H390" s="749">
        <v>229130</v>
      </c>
      <c r="I390" s="749">
        <v>229130</v>
      </c>
      <c r="J390" s="749" t="s">
        <v>1212</v>
      </c>
      <c r="K390" s="749" t="s">
        <v>1213</v>
      </c>
      <c r="L390" s="752">
        <v>37.150000000000006</v>
      </c>
      <c r="M390" s="752">
        <v>4</v>
      </c>
      <c r="N390" s="753">
        <v>148.60000000000002</v>
      </c>
    </row>
    <row r="391" spans="1:14" ht="14.4" customHeight="1" x14ac:dyDescent="0.3">
      <c r="A391" s="747" t="s">
        <v>629</v>
      </c>
      <c r="B391" s="748" t="s">
        <v>630</v>
      </c>
      <c r="C391" s="749" t="s">
        <v>656</v>
      </c>
      <c r="D391" s="750" t="s">
        <v>657</v>
      </c>
      <c r="E391" s="751">
        <v>50113001</v>
      </c>
      <c r="F391" s="750" t="s">
        <v>686</v>
      </c>
      <c r="G391" s="749" t="s">
        <v>687</v>
      </c>
      <c r="H391" s="749">
        <v>216104</v>
      </c>
      <c r="I391" s="749">
        <v>216104</v>
      </c>
      <c r="J391" s="749" t="s">
        <v>1214</v>
      </c>
      <c r="K391" s="749" t="s">
        <v>1215</v>
      </c>
      <c r="L391" s="752">
        <v>186.74999999999997</v>
      </c>
      <c r="M391" s="752">
        <v>1</v>
      </c>
      <c r="N391" s="753">
        <v>186.74999999999997</v>
      </c>
    </row>
    <row r="392" spans="1:14" ht="14.4" customHeight="1" x14ac:dyDescent="0.3">
      <c r="A392" s="747" t="s">
        <v>629</v>
      </c>
      <c r="B392" s="748" t="s">
        <v>630</v>
      </c>
      <c r="C392" s="749" t="s">
        <v>656</v>
      </c>
      <c r="D392" s="750" t="s">
        <v>657</v>
      </c>
      <c r="E392" s="751">
        <v>50113001</v>
      </c>
      <c r="F392" s="750" t="s">
        <v>686</v>
      </c>
      <c r="G392" s="749" t="s">
        <v>687</v>
      </c>
      <c r="H392" s="749">
        <v>848209</v>
      </c>
      <c r="I392" s="749">
        <v>115402</v>
      </c>
      <c r="J392" s="749" t="s">
        <v>732</v>
      </c>
      <c r="K392" s="749" t="s">
        <v>1216</v>
      </c>
      <c r="L392" s="752">
        <v>762.86489438011972</v>
      </c>
      <c r="M392" s="752">
        <v>2</v>
      </c>
      <c r="N392" s="753">
        <v>1525.7297887602394</v>
      </c>
    </row>
    <row r="393" spans="1:14" ht="14.4" customHeight="1" x14ac:dyDescent="0.3">
      <c r="A393" s="747" t="s">
        <v>629</v>
      </c>
      <c r="B393" s="748" t="s">
        <v>630</v>
      </c>
      <c r="C393" s="749" t="s">
        <v>656</v>
      </c>
      <c r="D393" s="750" t="s">
        <v>657</v>
      </c>
      <c r="E393" s="751">
        <v>50113001</v>
      </c>
      <c r="F393" s="750" t="s">
        <v>686</v>
      </c>
      <c r="G393" s="749" t="s">
        <v>687</v>
      </c>
      <c r="H393" s="749">
        <v>847085</v>
      </c>
      <c r="I393" s="749">
        <v>115401</v>
      </c>
      <c r="J393" s="749" t="s">
        <v>732</v>
      </c>
      <c r="K393" s="749" t="s">
        <v>1033</v>
      </c>
      <c r="L393" s="752">
        <v>606.69376666666665</v>
      </c>
      <c r="M393" s="752">
        <v>3</v>
      </c>
      <c r="N393" s="753">
        <v>1820.0812999999998</v>
      </c>
    </row>
    <row r="394" spans="1:14" ht="14.4" customHeight="1" x14ac:dyDescent="0.3">
      <c r="A394" s="747" t="s">
        <v>629</v>
      </c>
      <c r="B394" s="748" t="s">
        <v>630</v>
      </c>
      <c r="C394" s="749" t="s">
        <v>656</v>
      </c>
      <c r="D394" s="750" t="s">
        <v>657</v>
      </c>
      <c r="E394" s="751">
        <v>50113001</v>
      </c>
      <c r="F394" s="750" t="s">
        <v>686</v>
      </c>
      <c r="G394" s="749" t="s">
        <v>690</v>
      </c>
      <c r="H394" s="749">
        <v>116547</v>
      </c>
      <c r="I394" s="749">
        <v>16547</v>
      </c>
      <c r="J394" s="749" t="s">
        <v>1217</v>
      </c>
      <c r="K394" s="749" t="s">
        <v>1218</v>
      </c>
      <c r="L394" s="752">
        <v>529.56999999999994</v>
      </c>
      <c r="M394" s="752">
        <v>16</v>
      </c>
      <c r="N394" s="753">
        <v>8473.119999999999</v>
      </c>
    </row>
    <row r="395" spans="1:14" ht="14.4" customHeight="1" x14ac:dyDescent="0.3">
      <c r="A395" s="747" t="s">
        <v>629</v>
      </c>
      <c r="B395" s="748" t="s">
        <v>630</v>
      </c>
      <c r="C395" s="749" t="s">
        <v>656</v>
      </c>
      <c r="D395" s="750" t="s">
        <v>657</v>
      </c>
      <c r="E395" s="751">
        <v>50113001</v>
      </c>
      <c r="F395" s="750" t="s">
        <v>686</v>
      </c>
      <c r="G395" s="749" t="s">
        <v>687</v>
      </c>
      <c r="H395" s="749">
        <v>193104</v>
      </c>
      <c r="I395" s="749">
        <v>93104</v>
      </c>
      <c r="J395" s="749" t="s">
        <v>1219</v>
      </c>
      <c r="K395" s="749" t="s">
        <v>1220</v>
      </c>
      <c r="L395" s="752">
        <v>47.319999999999993</v>
      </c>
      <c r="M395" s="752">
        <v>1</v>
      </c>
      <c r="N395" s="753">
        <v>47.319999999999993</v>
      </c>
    </row>
    <row r="396" spans="1:14" ht="14.4" customHeight="1" x14ac:dyDescent="0.3">
      <c r="A396" s="747" t="s">
        <v>629</v>
      </c>
      <c r="B396" s="748" t="s">
        <v>630</v>
      </c>
      <c r="C396" s="749" t="s">
        <v>656</v>
      </c>
      <c r="D396" s="750" t="s">
        <v>657</v>
      </c>
      <c r="E396" s="751">
        <v>50113001</v>
      </c>
      <c r="F396" s="750" t="s">
        <v>686</v>
      </c>
      <c r="G396" s="749" t="s">
        <v>690</v>
      </c>
      <c r="H396" s="749">
        <v>176378</v>
      </c>
      <c r="I396" s="749">
        <v>76378</v>
      </c>
      <c r="J396" s="749" t="s">
        <v>736</v>
      </c>
      <c r="K396" s="749" t="s">
        <v>737</v>
      </c>
      <c r="L396" s="752">
        <v>105.24</v>
      </c>
      <c r="M396" s="752">
        <v>1</v>
      </c>
      <c r="N396" s="753">
        <v>105.24</v>
      </c>
    </row>
    <row r="397" spans="1:14" ht="14.4" customHeight="1" x14ac:dyDescent="0.3">
      <c r="A397" s="747" t="s">
        <v>629</v>
      </c>
      <c r="B397" s="748" t="s">
        <v>630</v>
      </c>
      <c r="C397" s="749" t="s">
        <v>656</v>
      </c>
      <c r="D397" s="750" t="s">
        <v>657</v>
      </c>
      <c r="E397" s="751">
        <v>50113001</v>
      </c>
      <c r="F397" s="750" t="s">
        <v>686</v>
      </c>
      <c r="G397" s="749" t="s">
        <v>690</v>
      </c>
      <c r="H397" s="749">
        <v>192034</v>
      </c>
      <c r="I397" s="749">
        <v>92034</v>
      </c>
      <c r="J397" s="749" t="s">
        <v>1221</v>
      </c>
      <c r="K397" s="749" t="s">
        <v>1222</v>
      </c>
      <c r="L397" s="752">
        <v>125.39000000000003</v>
      </c>
      <c r="M397" s="752">
        <v>1</v>
      </c>
      <c r="N397" s="753">
        <v>125.39000000000003</v>
      </c>
    </row>
    <row r="398" spans="1:14" ht="14.4" customHeight="1" x14ac:dyDescent="0.3">
      <c r="A398" s="747" t="s">
        <v>629</v>
      </c>
      <c r="B398" s="748" t="s">
        <v>630</v>
      </c>
      <c r="C398" s="749" t="s">
        <v>656</v>
      </c>
      <c r="D398" s="750" t="s">
        <v>657</v>
      </c>
      <c r="E398" s="751">
        <v>50113001</v>
      </c>
      <c r="F398" s="750" t="s">
        <v>686</v>
      </c>
      <c r="G398" s="749" t="s">
        <v>687</v>
      </c>
      <c r="H398" s="749">
        <v>149950</v>
      </c>
      <c r="I398" s="749">
        <v>49950</v>
      </c>
      <c r="J398" s="749" t="s">
        <v>1223</v>
      </c>
      <c r="K398" s="749" t="s">
        <v>1224</v>
      </c>
      <c r="L398" s="752">
        <v>58.839999999999996</v>
      </c>
      <c r="M398" s="752">
        <v>2</v>
      </c>
      <c r="N398" s="753">
        <v>117.67999999999999</v>
      </c>
    </row>
    <row r="399" spans="1:14" ht="14.4" customHeight="1" x14ac:dyDescent="0.3">
      <c r="A399" s="747" t="s">
        <v>629</v>
      </c>
      <c r="B399" s="748" t="s">
        <v>630</v>
      </c>
      <c r="C399" s="749" t="s">
        <v>656</v>
      </c>
      <c r="D399" s="750" t="s">
        <v>657</v>
      </c>
      <c r="E399" s="751">
        <v>50113001</v>
      </c>
      <c r="F399" s="750" t="s">
        <v>686</v>
      </c>
      <c r="G399" s="749" t="s">
        <v>687</v>
      </c>
      <c r="H399" s="749">
        <v>184090</v>
      </c>
      <c r="I399" s="749">
        <v>84090</v>
      </c>
      <c r="J399" s="749" t="s">
        <v>1038</v>
      </c>
      <c r="K399" s="749" t="s">
        <v>1039</v>
      </c>
      <c r="L399" s="752">
        <v>60.14</v>
      </c>
      <c r="M399" s="752">
        <v>1</v>
      </c>
      <c r="N399" s="753">
        <v>60.14</v>
      </c>
    </row>
    <row r="400" spans="1:14" ht="14.4" customHeight="1" x14ac:dyDescent="0.3">
      <c r="A400" s="747" t="s">
        <v>629</v>
      </c>
      <c r="B400" s="748" t="s">
        <v>630</v>
      </c>
      <c r="C400" s="749" t="s">
        <v>656</v>
      </c>
      <c r="D400" s="750" t="s">
        <v>657</v>
      </c>
      <c r="E400" s="751">
        <v>50113001</v>
      </c>
      <c r="F400" s="750" t="s">
        <v>686</v>
      </c>
      <c r="G400" s="749" t="s">
        <v>687</v>
      </c>
      <c r="H400" s="749">
        <v>230422</v>
      </c>
      <c r="I400" s="749">
        <v>230422</v>
      </c>
      <c r="J400" s="749" t="s">
        <v>742</v>
      </c>
      <c r="K400" s="749" t="s">
        <v>743</v>
      </c>
      <c r="L400" s="752">
        <v>39.900000000000006</v>
      </c>
      <c r="M400" s="752">
        <v>1</v>
      </c>
      <c r="N400" s="753">
        <v>39.900000000000006</v>
      </c>
    </row>
    <row r="401" spans="1:14" ht="14.4" customHeight="1" x14ac:dyDescent="0.3">
      <c r="A401" s="747" t="s">
        <v>629</v>
      </c>
      <c r="B401" s="748" t="s">
        <v>630</v>
      </c>
      <c r="C401" s="749" t="s">
        <v>656</v>
      </c>
      <c r="D401" s="750" t="s">
        <v>657</v>
      </c>
      <c r="E401" s="751">
        <v>50113001</v>
      </c>
      <c r="F401" s="750" t="s">
        <v>686</v>
      </c>
      <c r="G401" s="749" t="s">
        <v>687</v>
      </c>
      <c r="H401" s="749">
        <v>117011</v>
      </c>
      <c r="I401" s="749">
        <v>17011</v>
      </c>
      <c r="J401" s="749" t="s">
        <v>744</v>
      </c>
      <c r="K401" s="749" t="s">
        <v>745</v>
      </c>
      <c r="L401" s="752">
        <v>145.45499999999998</v>
      </c>
      <c r="M401" s="752">
        <v>4</v>
      </c>
      <c r="N401" s="753">
        <v>581.81999999999994</v>
      </c>
    </row>
    <row r="402" spans="1:14" ht="14.4" customHeight="1" x14ac:dyDescent="0.3">
      <c r="A402" s="747" t="s">
        <v>629</v>
      </c>
      <c r="B402" s="748" t="s">
        <v>630</v>
      </c>
      <c r="C402" s="749" t="s">
        <v>656</v>
      </c>
      <c r="D402" s="750" t="s">
        <v>657</v>
      </c>
      <c r="E402" s="751">
        <v>50113001</v>
      </c>
      <c r="F402" s="750" t="s">
        <v>686</v>
      </c>
      <c r="G402" s="749" t="s">
        <v>687</v>
      </c>
      <c r="H402" s="749">
        <v>100113</v>
      </c>
      <c r="I402" s="749">
        <v>113</v>
      </c>
      <c r="J402" s="749" t="s">
        <v>1225</v>
      </c>
      <c r="K402" s="749" t="s">
        <v>1226</v>
      </c>
      <c r="L402" s="752">
        <v>46.04999999999999</v>
      </c>
      <c r="M402" s="752">
        <v>2</v>
      </c>
      <c r="N402" s="753">
        <v>92.09999999999998</v>
      </c>
    </row>
    <row r="403" spans="1:14" ht="14.4" customHeight="1" x14ac:dyDescent="0.3">
      <c r="A403" s="747" t="s">
        <v>629</v>
      </c>
      <c r="B403" s="748" t="s">
        <v>630</v>
      </c>
      <c r="C403" s="749" t="s">
        <v>656</v>
      </c>
      <c r="D403" s="750" t="s">
        <v>657</v>
      </c>
      <c r="E403" s="751">
        <v>50113001</v>
      </c>
      <c r="F403" s="750" t="s">
        <v>686</v>
      </c>
      <c r="G403" s="749" t="s">
        <v>687</v>
      </c>
      <c r="H403" s="749">
        <v>102479</v>
      </c>
      <c r="I403" s="749">
        <v>2479</v>
      </c>
      <c r="J403" s="749" t="s">
        <v>746</v>
      </c>
      <c r="K403" s="749" t="s">
        <v>747</v>
      </c>
      <c r="L403" s="752">
        <v>65.569999999999993</v>
      </c>
      <c r="M403" s="752">
        <v>3</v>
      </c>
      <c r="N403" s="753">
        <v>196.70999999999998</v>
      </c>
    </row>
    <row r="404" spans="1:14" ht="14.4" customHeight="1" x14ac:dyDescent="0.3">
      <c r="A404" s="747" t="s">
        <v>629</v>
      </c>
      <c r="B404" s="748" t="s">
        <v>630</v>
      </c>
      <c r="C404" s="749" t="s">
        <v>656</v>
      </c>
      <c r="D404" s="750" t="s">
        <v>657</v>
      </c>
      <c r="E404" s="751">
        <v>50113001</v>
      </c>
      <c r="F404" s="750" t="s">
        <v>686</v>
      </c>
      <c r="G404" s="749" t="s">
        <v>687</v>
      </c>
      <c r="H404" s="749">
        <v>104071</v>
      </c>
      <c r="I404" s="749">
        <v>4071</v>
      </c>
      <c r="J404" s="749" t="s">
        <v>746</v>
      </c>
      <c r="K404" s="749" t="s">
        <v>1227</v>
      </c>
      <c r="L404" s="752">
        <v>152.96999999999997</v>
      </c>
      <c r="M404" s="752">
        <v>1</v>
      </c>
      <c r="N404" s="753">
        <v>152.96999999999997</v>
      </c>
    </row>
    <row r="405" spans="1:14" ht="14.4" customHeight="1" x14ac:dyDescent="0.3">
      <c r="A405" s="747" t="s">
        <v>629</v>
      </c>
      <c r="B405" s="748" t="s">
        <v>630</v>
      </c>
      <c r="C405" s="749" t="s">
        <v>656</v>
      </c>
      <c r="D405" s="750" t="s">
        <v>657</v>
      </c>
      <c r="E405" s="751">
        <v>50113001</v>
      </c>
      <c r="F405" s="750" t="s">
        <v>686</v>
      </c>
      <c r="G405" s="749" t="s">
        <v>690</v>
      </c>
      <c r="H405" s="749">
        <v>115010</v>
      </c>
      <c r="I405" s="749">
        <v>15010</v>
      </c>
      <c r="J405" s="749" t="s">
        <v>1048</v>
      </c>
      <c r="K405" s="749" t="s">
        <v>1049</v>
      </c>
      <c r="L405" s="752">
        <v>91.700000000000017</v>
      </c>
      <c r="M405" s="752">
        <v>1</v>
      </c>
      <c r="N405" s="753">
        <v>91.700000000000017</v>
      </c>
    </row>
    <row r="406" spans="1:14" ht="14.4" customHeight="1" x14ac:dyDescent="0.3">
      <c r="A406" s="747" t="s">
        <v>629</v>
      </c>
      <c r="B406" s="748" t="s">
        <v>630</v>
      </c>
      <c r="C406" s="749" t="s">
        <v>656</v>
      </c>
      <c r="D406" s="750" t="s">
        <v>657</v>
      </c>
      <c r="E406" s="751">
        <v>50113001</v>
      </c>
      <c r="F406" s="750" t="s">
        <v>686</v>
      </c>
      <c r="G406" s="749" t="s">
        <v>687</v>
      </c>
      <c r="H406" s="749">
        <v>185656</v>
      </c>
      <c r="I406" s="749">
        <v>85656</v>
      </c>
      <c r="J406" s="749" t="s">
        <v>1228</v>
      </c>
      <c r="K406" s="749" t="s">
        <v>1229</v>
      </c>
      <c r="L406" s="752">
        <v>69.910000000000011</v>
      </c>
      <c r="M406" s="752">
        <v>1</v>
      </c>
      <c r="N406" s="753">
        <v>69.910000000000011</v>
      </c>
    </row>
    <row r="407" spans="1:14" ht="14.4" customHeight="1" x14ac:dyDescent="0.3">
      <c r="A407" s="747" t="s">
        <v>629</v>
      </c>
      <c r="B407" s="748" t="s">
        <v>630</v>
      </c>
      <c r="C407" s="749" t="s">
        <v>656</v>
      </c>
      <c r="D407" s="750" t="s">
        <v>657</v>
      </c>
      <c r="E407" s="751">
        <v>50113001</v>
      </c>
      <c r="F407" s="750" t="s">
        <v>686</v>
      </c>
      <c r="G407" s="749" t="s">
        <v>687</v>
      </c>
      <c r="H407" s="749">
        <v>840312</v>
      </c>
      <c r="I407" s="749">
        <v>0</v>
      </c>
      <c r="J407" s="749" t="s">
        <v>1230</v>
      </c>
      <c r="K407" s="749" t="s">
        <v>631</v>
      </c>
      <c r="L407" s="752">
        <v>29.05</v>
      </c>
      <c r="M407" s="752">
        <v>1</v>
      </c>
      <c r="N407" s="753">
        <v>29.05</v>
      </c>
    </row>
    <row r="408" spans="1:14" ht="14.4" customHeight="1" x14ac:dyDescent="0.3">
      <c r="A408" s="747" t="s">
        <v>629</v>
      </c>
      <c r="B408" s="748" t="s">
        <v>630</v>
      </c>
      <c r="C408" s="749" t="s">
        <v>656</v>
      </c>
      <c r="D408" s="750" t="s">
        <v>657</v>
      </c>
      <c r="E408" s="751">
        <v>50113001</v>
      </c>
      <c r="F408" s="750" t="s">
        <v>686</v>
      </c>
      <c r="G408" s="749" t="s">
        <v>687</v>
      </c>
      <c r="H408" s="749">
        <v>226523</v>
      </c>
      <c r="I408" s="749">
        <v>226523</v>
      </c>
      <c r="J408" s="749" t="s">
        <v>1231</v>
      </c>
      <c r="K408" s="749" t="s">
        <v>1232</v>
      </c>
      <c r="L408" s="752">
        <v>52.72</v>
      </c>
      <c r="M408" s="752">
        <v>1</v>
      </c>
      <c r="N408" s="753">
        <v>52.72</v>
      </c>
    </row>
    <row r="409" spans="1:14" ht="14.4" customHeight="1" x14ac:dyDescent="0.3">
      <c r="A409" s="747" t="s">
        <v>629</v>
      </c>
      <c r="B409" s="748" t="s">
        <v>630</v>
      </c>
      <c r="C409" s="749" t="s">
        <v>656</v>
      </c>
      <c r="D409" s="750" t="s">
        <v>657</v>
      </c>
      <c r="E409" s="751">
        <v>50113001</v>
      </c>
      <c r="F409" s="750" t="s">
        <v>686</v>
      </c>
      <c r="G409" s="749" t="s">
        <v>687</v>
      </c>
      <c r="H409" s="749">
        <v>920170</v>
      </c>
      <c r="I409" s="749">
        <v>0</v>
      </c>
      <c r="J409" s="749" t="s">
        <v>1233</v>
      </c>
      <c r="K409" s="749" t="s">
        <v>631</v>
      </c>
      <c r="L409" s="752">
        <v>75.165999999999997</v>
      </c>
      <c r="M409" s="752">
        <v>1</v>
      </c>
      <c r="N409" s="753">
        <v>75.165999999999997</v>
      </c>
    </row>
    <row r="410" spans="1:14" ht="14.4" customHeight="1" x14ac:dyDescent="0.3">
      <c r="A410" s="747" t="s">
        <v>629</v>
      </c>
      <c r="B410" s="748" t="s">
        <v>630</v>
      </c>
      <c r="C410" s="749" t="s">
        <v>656</v>
      </c>
      <c r="D410" s="750" t="s">
        <v>657</v>
      </c>
      <c r="E410" s="751">
        <v>50113001</v>
      </c>
      <c r="F410" s="750" t="s">
        <v>686</v>
      </c>
      <c r="G410" s="749" t="s">
        <v>687</v>
      </c>
      <c r="H410" s="749">
        <v>192202</v>
      </c>
      <c r="I410" s="749">
        <v>192202</v>
      </c>
      <c r="J410" s="749" t="s">
        <v>1234</v>
      </c>
      <c r="K410" s="749" t="s">
        <v>1235</v>
      </c>
      <c r="L410" s="752">
        <v>87.88</v>
      </c>
      <c r="M410" s="752">
        <v>1</v>
      </c>
      <c r="N410" s="753">
        <v>87.88</v>
      </c>
    </row>
    <row r="411" spans="1:14" ht="14.4" customHeight="1" x14ac:dyDescent="0.3">
      <c r="A411" s="747" t="s">
        <v>629</v>
      </c>
      <c r="B411" s="748" t="s">
        <v>630</v>
      </c>
      <c r="C411" s="749" t="s">
        <v>656</v>
      </c>
      <c r="D411" s="750" t="s">
        <v>657</v>
      </c>
      <c r="E411" s="751">
        <v>50113001</v>
      </c>
      <c r="F411" s="750" t="s">
        <v>686</v>
      </c>
      <c r="G411" s="749" t="s">
        <v>687</v>
      </c>
      <c r="H411" s="749">
        <v>217078</v>
      </c>
      <c r="I411" s="749">
        <v>217078</v>
      </c>
      <c r="J411" s="749" t="s">
        <v>1236</v>
      </c>
      <c r="K411" s="749" t="s">
        <v>1237</v>
      </c>
      <c r="L411" s="752">
        <v>161.7475</v>
      </c>
      <c r="M411" s="752">
        <v>8</v>
      </c>
      <c r="N411" s="753">
        <v>1293.98</v>
      </c>
    </row>
    <row r="412" spans="1:14" ht="14.4" customHeight="1" x14ac:dyDescent="0.3">
      <c r="A412" s="747" t="s">
        <v>629</v>
      </c>
      <c r="B412" s="748" t="s">
        <v>630</v>
      </c>
      <c r="C412" s="749" t="s">
        <v>656</v>
      </c>
      <c r="D412" s="750" t="s">
        <v>657</v>
      </c>
      <c r="E412" s="751">
        <v>50113001</v>
      </c>
      <c r="F412" s="750" t="s">
        <v>686</v>
      </c>
      <c r="G412" s="749" t="s">
        <v>687</v>
      </c>
      <c r="H412" s="749">
        <v>33520</v>
      </c>
      <c r="I412" s="749">
        <v>33520</v>
      </c>
      <c r="J412" s="749" t="s">
        <v>1238</v>
      </c>
      <c r="K412" s="749" t="s">
        <v>1239</v>
      </c>
      <c r="L412" s="752">
        <v>30.499999999999993</v>
      </c>
      <c r="M412" s="752">
        <v>10</v>
      </c>
      <c r="N412" s="753">
        <v>304.99999999999994</v>
      </c>
    </row>
    <row r="413" spans="1:14" ht="14.4" customHeight="1" x14ac:dyDescent="0.3">
      <c r="A413" s="747" t="s">
        <v>629</v>
      </c>
      <c r="B413" s="748" t="s">
        <v>630</v>
      </c>
      <c r="C413" s="749" t="s">
        <v>656</v>
      </c>
      <c r="D413" s="750" t="s">
        <v>657</v>
      </c>
      <c r="E413" s="751">
        <v>50113001</v>
      </c>
      <c r="F413" s="750" t="s">
        <v>686</v>
      </c>
      <c r="G413" s="749" t="s">
        <v>687</v>
      </c>
      <c r="H413" s="749">
        <v>208791</v>
      </c>
      <c r="I413" s="749">
        <v>208791</v>
      </c>
      <c r="J413" s="749" t="s">
        <v>1240</v>
      </c>
      <c r="K413" s="749" t="s">
        <v>1241</v>
      </c>
      <c r="L413" s="752">
        <v>829.55</v>
      </c>
      <c r="M413" s="752">
        <v>1</v>
      </c>
      <c r="N413" s="753">
        <v>829.55</v>
      </c>
    </row>
    <row r="414" spans="1:14" ht="14.4" customHeight="1" x14ac:dyDescent="0.3">
      <c r="A414" s="747" t="s">
        <v>629</v>
      </c>
      <c r="B414" s="748" t="s">
        <v>630</v>
      </c>
      <c r="C414" s="749" t="s">
        <v>656</v>
      </c>
      <c r="D414" s="750" t="s">
        <v>657</v>
      </c>
      <c r="E414" s="751">
        <v>50113001</v>
      </c>
      <c r="F414" s="750" t="s">
        <v>686</v>
      </c>
      <c r="G414" s="749" t="s">
        <v>687</v>
      </c>
      <c r="H414" s="749">
        <v>147033</v>
      </c>
      <c r="I414" s="749">
        <v>47033</v>
      </c>
      <c r="J414" s="749" t="s">
        <v>756</v>
      </c>
      <c r="K414" s="749" t="s">
        <v>757</v>
      </c>
      <c r="L414" s="752">
        <v>105.80500000000001</v>
      </c>
      <c r="M414" s="752">
        <v>2</v>
      </c>
      <c r="N414" s="753">
        <v>211.61</v>
      </c>
    </row>
    <row r="415" spans="1:14" ht="14.4" customHeight="1" x14ac:dyDescent="0.3">
      <c r="A415" s="747" t="s">
        <v>629</v>
      </c>
      <c r="B415" s="748" t="s">
        <v>630</v>
      </c>
      <c r="C415" s="749" t="s">
        <v>656</v>
      </c>
      <c r="D415" s="750" t="s">
        <v>657</v>
      </c>
      <c r="E415" s="751">
        <v>50113001</v>
      </c>
      <c r="F415" s="750" t="s">
        <v>686</v>
      </c>
      <c r="G415" s="749" t="s">
        <v>687</v>
      </c>
      <c r="H415" s="749">
        <v>199680</v>
      </c>
      <c r="I415" s="749">
        <v>199680</v>
      </c>
      <c r="J415" s="749" t="s">
        <v>756</v>
      </c>
      <c r="K415" s="749" t="s">
        <v>1242</v>
      </c>
      <c r="L415" s="752">
        <v>360.53666666666663</v>
      </c>
      <c r="M415" s="752">
        <v>3</v>
      </c>
      <c r="N415" s="753">
        <v>1081.6099999999999</v>
      </c>
    </row>
    <row r="416" spans="1:14" ht="14.4" customHeight="1" x14ac:dyDescent="0.3">
      <c r="A416" s="747" t="s">
        <v>629</v>
      </c>
      <c r="B416" s="748" t="s">
        <v>630</v>
      </c>
      <c r="C416" s="749" t="s">
        <v>656</v>
      </c>
      <c r="D416" s="750" t="s">
        <v>657</v>
      </c>
      <c r="E416" s="751">
        <v>50113001</v>
      </c>
      <c r="F416" s="750" t="s">
        <v>686</v>
      </c>
      <c r="G416" s="749" t="s">
        <v>687</v>
      </c>
      <c r="H416" s="749">
        <v>187076</v>
      </c>
      <c r="I416" s="749">
        <v>87076</v>
      </c>
      <c r="J416" s="749" t="s">
        <v>1243</v>
      </c>
      <c r="K416" s="749" t="s">
        <v>1244</v>
      </c>
      <c r="L416" s="752">
        <v>133.51000000000002</v>
      </c>
      <c r="M416" s="752">
        <v>1</v>
      </c>
      <c r="N416" s="753">
        <v>133.51000000000002</v>
      </c>
    </row>
    <row r="417" spans="1:14" ht="14.4" customHeight="1" x14ac:dyDescent="0.3">
      <c r="A417" s="747" t="s">
        <v>629</v>
      </c>
      <c r="B417" s="748" t="s">
        <v>630</v>
      </c>
      <c r="C417" s="749" t="s">
        <v>656</v>
      </c>
      <c r="D417" s="750" t="s">
        <v>657</v>
      </c>
      <c r="E417" s="751">
        <v>50113001</v>
      </c>
      <c r="F417" s="750" t="s">
        <v>686</v>
      </c>
      <c r="G417" s="749" t="s">
        <v>687</v>
      </c>
      <c r="H417" s="749">
        <v>846413</v>
      </c>
      <c r="I417" s="749">
        <v>57585</v>
      </c>
      <c r="J417" s="749" t="s">
        <v>1053</v>
      </c>
      <c r="K417" s="749" t="s">
        <v>1054</v>
      </c>
      <c r="L417" s="752">
        <v>133.28</v>
      </c>
      <c r="M417" s="752">
        <v>1</v>
      </c>
      <c r="N417" s="753">
        <v>133.28</v>
      </c>
    </row>
    <row r="418" spans="1:14" ht="14.4" customHeight="1" x14ac:dyDescent="0.3">
      <c r="A418" s="747" t="s">
        <v>629</v>
      </c>
      <c r="B418" s="748" t="s">
        <v>630</v>
      </c>
      <c r="C418" s="749" t="s">
        <v>656</v>
      </c>
      <c r="D418" s="750" t="s">
        <v>657</v>
      </c>
      <c r="E418" s="751">
        <v>50113001</v>
      </c>
      <c r="F418" s="750" t="s">
        <v>686</v>
      </c>
      <c r="G418" s="749" t="s">
        <v>690</v>
      </c>
      <c r="H418" s="749">
        <v>147466</v>
      </c>
      <c r="I418" s="749">
        <v>147466</v>
      </c>
      <c r="J418" s="749" t="s">
        <v>1245</v>
      </c>
      <c r="K418" s="749" t="s">
        <v>1246</v>
      </c>
      <c r="L418" s="752">
        <v>131.13</v>
      </c>
      <c r="M418" s="752">
        <v>1</v>
      </c>
      <c r="N418" s="753">
        <v>131.13</v>
      </c>
    </row>
    <row r="419" spans="1:14" ht="14.4" customHeight="1" x14ac:dyDescent="0.3">
      <c r="A419" s="747" t="s">
        <v>629</v>
      </c>
      <c r="B419" s="748" t="s">
        <v>630</v>
      </c>
      <c r="C419" s="749" t="s">
        <v>656</v>
      </c>
      <c r="D419" s="750" t="s">
        <v>657</v>
      </c>
      <c r="E419" s="751">
        <v>50113001</v>
      </c>
      <c r="F419" s="750" t="s">
        <v>686</v>
      </c>
      <c r="G419" s="749" t="s">
        <v>690</v>
      </c>
      <c r="H419" s="749">
        <v>169189</v>
      </c>
      <c r="I419" s="749">
        <v>69189</v>
      </c>
      <c r="J419" s="749" t="s">
        <v>1055</v>
      </c>
      <c r="K419" s="749" t="s">
        <v>1056</v>
      </c>
      <c r="L419" s="752">
        <v>61.110000000000007</v>
      </c>
      <c r="M419" s="752">
        <v>1</v>
      </c>
      <c r="N419" s="753">
        <v>61.110000000000007</v>
      </c>
    </row>
    <row r="420" spans="1:14" ht="14.4" customHeight="1" x14ac:dyDescent="0.3">
      <c r="A420" s="747" t="s">
        <v>629</v>
      </c>
      <c r="B420" s="748" t="s">
        <v>630</v>
      </c>
      <c r="C420" s="749" t="s">
        <v>656</v>
      </c>
      <c r="D420" s="750" t="s">
        <v>657</v>
      </c>
      <c r="E420" s="751">
        <v>50113001</v>
      </c>
      <c r="F420" s="750" t="s">
        <v>686</v>
      </c>
      <c r="G420" s="749" t="s">
        <v>687</v>
      </c>
      <c r="H420" s="749">
        <v>214595</v>
      </c>
      <c r="I420" s="749">
        <v>214595</v>
      </c>
      <c r="J420" s="749" t="s">
        <v>1247</v>
      </c>
      <c r="K420" s="749" t="s">
        <v>1248</v>
      </c>
      <c r="L420" s="752">
        <v>122.88999999999996</v>
      </c>
      <c r="M420" s="752">
        <v>1</v>
      </c>
      <c r="N420" s="753">
        <v>122.88999999999996</v>
      </c>
    </row>
    <row r="421" spans="1:14" ht="14.4" customHeight="1" x14ac:dyDescent="0.3">
      <c r="A421" s="747" t="s">
        <v>629</v>
      </c>
      <c r="B421" s="748" t="s">
        <v>630</v>
      </c>
      <c r="C421" s="749" t="s">
        <v>656</v>
      </c>
      <c r="D421" s="750" t="s">
        <v>657</v>
      </c>
      <c r="E421" s="751">
        <v>50113001</v>
      </c>
      <c r="F421" s="750" t="s">
        <v>686</v>
      </c>
      <c r="G421" s="749" t="s">
        <v>690</v>
      </c>
      <c r="H421" s="749">
        <v>142463</v>
      </c>
      <c r="I421" s="749">
        <v>42463</v>
      </c>
      <c r="J421" s="749" t="s">
        <v>1249</v>
      </c>
      <c r="K421" s="749" t="s">
        <v>1250</v>
      </c>
      <c r="L421" s="752">
        <v>91.220000000000013</v>
      </c>
      <c r="M421" s="752">
        <v>1</v>
      </c>
      <c r="N421" s="753">
        <v>91.220000000000013</v>
      </c>
    </row>
    <row r="422" spans="1:14" ht="14.4" customHeight="1" x14ac:dyDescent="0.3">
      <c r="A422" s="747" t="s">
        <v>629</v>
      </c>
      <c r="B422" s="748" t="s">
        <v>630</v>
      </c>
      <c r="C422" s="749" t="s">
        <v>656</v>
      </c>
      <c r="D422" s="750" t="s">
        <v>657</v>
      </c>
      <c r="E422" s="751">
        <v>50113001</v>
      </c>
      <c r="F422" s="750" t="s">
        <v>686</v>
      </c>
      <c r="G422" s="749" t="s">
        <v>690</v>
      </c>
      <c r="H422" s="749">
        <v>114439</v>
      </c>
      <c r="I422" s="749">
        <v>14439</v>
      </c>
      <c r="J422" s="749" t="s">
        <v>1251</v>
      </c>
      <c r="K422" s="749" t="s">
        <v>1252</v>
      </c>
      <c r="L422" s="752">
        <v>74.510000000000034</v>
      </c>
      <c r="M422" s="752">
        <v>1</v>
      </c>
      <c r="N422" s="753">
        <v>74.510000000000034</v>
      </c>
    </row>
    <row r="423" spans="1:14" ht="14.4" customHeight="1" x14ac:dyDescent="0.3">
      <c r="A423" s="747" t="s">
        <v>629</v>
      </c>
      <c r="B423" s="748" t="s">
        <v>630</v>
      </c>
      <c r="C423" s="749" t="s">
        <v>656</v>
      </c>
      <c r="D423" s="750" t="s">
        <v>657</v>
      </c>
      <c r="E423" s="751">
        <v>50113001</v>
      </c>
      <c r="F423" s="750" t="s">
        <v>686</v>
      </c>
      <c r="G423" s="749" t="s">
        <v>687</v>
      </c>
      <c r="H423" s="749">
        <v>184039</v>
      </c>
      <c r="I423" s="749">
        <v>184039</v>
      </c>
      <c r="J423" s="749" t="s">
        <v>763</v>
      </c>
      <c r="K423" s="749" t="s">
        <v>764</v>
      </c>
      <c r="L423" s="752">
        <v>102.94</v>
      </c>
      <c r="M423" s="752">
        <v>1</v>
      </c>
      <c r="N423" s="753">
        <v>102.94</v>
      </c>
    </row>
    <row r="424" spans="1:14" ht="14.4" customHeight="1" x14ac:dyDescent="0.3">
      <c r="A424" s="747" t="s">
        <v>629</v>
      </c>
      <c r="B424" s="748" t="s">
        <v>630</v>
      </c>
      <c r="C424" s="749" t="s">
        <v>656</v>
      </c>
      <c r="D424" s="750" t="s">
        <v>657</v>
      </c>
      <c r="E424" s="751">
        <v>50113001</v>
      </c>
      <c r="F424" s="750" t="s">
        <v>686</v>
      </c>
      <c r="G424" s="749" t="s">
        <v>687</v>
      </c>
      <c r="H424" s="749">
        <v>184035</v>
      </c>
      <c r="I424" s="749">
        <v>184035</v>
      </c>
      <c r="J424" s="749" t="s">
        <v>763</v>
      </c>
      <c r="K424" s="749" t="s">
        <v>1062</v>
      </c>
      <c r="L424" s="752">
        <v>122.93000000000006</v>
      </c>
      <c r="M424" s="752">
        <v>2</v>
      </c>
      <c r="N424" s="753">
        <v>245.86000000000013</v>
      </c>
    </row>
    <row r="425" spans="1:14" ht="14.4" customHeight="1" x14ac:dyDescent="0.3">
      <c r="A425" s="747" t="s">
        <v>629</v>
      </c>
      <c r="B425" s="748" t="s">
        <v>630</v>
      </c>
      <c r="C425" s="749" t="s">
        <v>656</v>
      </c>
      <c r="D425" s="750" t="s">
        <v>657</v>
      </c>
      <c r="E425" s="751">
        <v>50113001</v>
      </c>
      <c r="F425" s="750" t="s">
        <v>686</v>
      </c>
      <c r="G425" s="749" t="s">
        <v>687</v>
      </c>
      <c r="H425" s="749">
        <v>158827</v>
      </c>
      <c r="I425" s="749">
        <v>58827</v>
      </c>
      <c r="J425" s="749" t="s">
        <v>1253</v>
      </c>
      <c r="K425" s="749" t="s">
        <v>1254</v>
      </c>
      <c r="L425" s="752">
        <v>162.48999999999998</v>
      </c>
      <c r="M425" s="752">
        <v>2</v>
      </c>
      <c r="N425" s="753">
        <v>324.97999999999996</v>
      </c>
    </row>
    <row r="426" spans="1:14" ht="14.4" customHeight="1" x14ac:dyDescent="0.3">
      <c r="A426" s="747" t="s">
        <v>629</v>
      </c>
      <c r="B426" s="748" t="s">
        <v>630</v>
      </c>
      <c r="C426" s="749" t="s">
        <v>656</v>
      </c>
      <c r="D426" s="750" t="s">
        <v>657</v>
      </c>
      <c r="E426" s="751">
        <v>50113001</v>
      </c>
      <c r="F426" s="750" t="s">
        <v>686</v>
      </c>
      <c r="G426" s="749" t="s">
        <v>690</v>
      </c>
      <c r="H426" s="749">
        <v>213489</v>
      </c>
      <c r="I426" s="749">
        <v>213489</v>
      </c>
      <c r="J426" s="749" t="s">
        <v>1063</v>
      </c>
      <c r="K426" s="749" t="s">
        <v>1255</v>
      </c>
      <c r="L426" s="752">
        <v>630.66</v>
      </c>
      <c r="M426" s="752">
        <v>2</v>
      </c>
      <c r="N426" s="753">
        <v>1261.32</v>
      </c>
    </row>
    <row r="427" spans="1:14" ht="14.4" customHeight="1" x14ac:dyDescent="0.3">
      <c r="A427" s="747" t="s">
        <v>629</v>
      </c>
      <c r="B427" s="748" t="s">
        <v>630</v>
      </c>
      <c r="C427" s="749" t="s">
        <v>656</v>
      </c>
      <c r="D427" s="750" t="s">
        <v>657</v>
      </c>
      <c r="E427" s="751">
        <v>50113001</v>
      </c>
      <c r="F427" s="750" t="s">
        <v>686</v>
      </c>
      <c r="G427" s="749" t="s">
        <v>687</v>
      </c>
      <c r="H427" s="749">
        <v>31915</v>
      </c>
      <c r="I427" s="749">
        <v>31915</v>
      </c>
      <c r="J427" s="749" t="s">
        <v>766</v>
      </c>
      <c r="K427" s="749" t="s">
        <v>767</v>
      </c>
      <c r="L427" s="752">
        <v>173.69000000000003</v>
      </c>
      <c r="M427" s="752">
        <v>1</v>
      </c>
      <c r="N427" s="753">
        <v>173.69000000000003</v>
      </c>
    </row>
    <row r="428" spans="1:14" ht="14.4" customHeight="1" x14ac:dyDescent="0.3">
      <c r="A428" s="747" t="s">
        <v>629</v>
      </c>
      <c r="B428" s="748" t="s">
        <v>630</v>
      </c>
      <c r="C428" s="749" t="s">
        <v>656</v>
      </c>
      <c r="D428" s="750" t="s">
        <v>657</v>
      </c>
      <c r="E428" s="751">
        <v>50113001</v>
      </c>
      <c r="F428" s="750" t="s">
        <v>686</v>
      </c>
      <c r="G428" s="749" t="s">
        <v>687</v>
      </c>
      <c r="H428" s="749">
        <v>194234</v>
      </c>
      <c r="I428" s="749">
        <v>94234</v>
      </c>
      <c r="J428" s="749" t="s">
        <v>1256</v>
      </c>
      <c r="K428" s="749" t="s">
        <v>1257</v>
      </c>
      <c r="L428" s="752">
        <v>91.066666666666706</v>
      </c>
      <c r="M428" s="752">
        <v>3</v>
      </c>
      <c r="N428" s="753">
        <v>273.2000000000001</v>
      </c>
    </row>
    <row r="429" spans="1:14" ht="14.4" customHeight="1" x14ac:dyDescent="0.3">
      <c r="A429" s="747" t="s">
        <v>629</v>
      </c>
      <c r="B429" s="748" t="s">
        <v>630</v>
      </c>
      <c r="C429" s="749" t="s">
        <v>656</v>
      </c>
      <c r="D429" s="750" t="s">
        <v>657</v>
      </c>
      <c r="E429" s="751">
        <v>50113001</v>
      </c>
      <c r="F429" s="750" t="s">
        <v>686</v>
      </c>
      <c r="G429" s="749" t="s">
        <v>687</v>
      </c>
      <c r="H429" s="749">
        <v>158249</v>
      </c>
      <c r="I429" s="749">
        <v>58249</v>
      </c>
      <c r="J429" s="749" t="s">
        <v>1258</v>
      </c>
      <c r="K429" s="749" t="s">
        <v>631</v>
      </c>
      <c r="L429" s="752">
        <v>249.06000000000003</v>
      </c>
      <c r="M429" s="752">
        <v>2</v>
      </c>
      <c r="N429" s="753">
        <v>498.12000000000006</v>
      </c>
    </row>
    <row r="430" spans="1:14" ht="14.4" customHeight="1" x14ac:dyDescent="0.3">
      <c r="A430" s="747" t="s">
        <v>629</v>
      </c>
      <c r="B430" s="748" t="s">
        <v>630</v>
      </c>
      <c r="C430" s="749" t="s">
        <v>656</v>
      </c>
      <c r="D430" s="750" t="s">
        <v>657</v>
      </c>
      <c r="E430" s="751">
        <v>50113001</v>
      </c>
      <c r="F430" s="750" t="s">
        <v>686</v>
      </c>
      <c r="G430" s="749" t="s">
        <v>631</v>
      </c>
      <c r="H430" s="749">
        <v>131739</v>
      </c>
      <c r="I430" s="749">
        <v>31739</v>
      </c>
      <c r="J430" s="749" t="s">
        <v>769</v>
      </c>
      <c r="K430" s="749" t="s">
        <v>631</v>
      </c>
      <c r="L430" s="752">
        <v>72.039999999999992</v>
      </c>
      <c r="M430" s="752">
        <v>60</v>
      </c>
      <c r="N430" s="753">
        <v>4322.3999999999996</v>
      </c>
    </row>
    <row r="431" spans="1:14" ht="14.4" customHeight="1" x14ac:dyDescent="0.3">
      <c r="A431" s="747" t="s">
        <v>629</v>
      </c>
      <c r="B431" s="748" t="s">
        <v>630</v>
      </c>
      <c r="C431" s="749" t="s">
        <v>656</v>
      </c>
      <c r="D431" s="750" t="s">
        <v>657</v>
      </c>
      <c r="E431" s="751">
        <v>50113001</v>
      </c>
      <c r="F431" s="750" t="s">
        <v>686</v>
      </c>
      <c r="G431" s="749" t="s">
        <v>687</v>
      </c>
      <c r="H431" s="749">
        <v>125361</v>
      </c>
      <c r="I431" s="749">
        <v>25361</v>
      </c>
      <c r="J431" s="749" t="s">
        <v>770</v>
      </c>
      <c r="K431" s="749" t="s">
        <v>1259</v>
      </c>
      <c r="L431" s="752">
        <v>18.259999999999998</v>
      </c>
      <c r="M431" s="752">
        <v>1</v>
      </c>
      <c r="N431" s="753">
        <v>18.259999999999998</v>
      </c>
    </row>
    <row r="432" spans="1:14" ht="14.4" customHeight="1" x14ac:dyDescent="0.3">
      <c r="A432" s="747" t="s">
        <v>629</v>
      </c>
      <c r="B432" s="748" t="s">
        <v>630</v>
      </c>
      <c r="C432" s="749" t="s">
        <v>656</v>
      </c>
      <c r="D432" s="750" t="s">
        <v>657</v>
      </c>
      <c r="E432" s="751">
        <v>50113001</v>
      </c>
      <c r="F432" s="750" t="s">
        <v>686</v>
      </c>
      <c r="G432" s="749" t="s">
        <v>687</v>
      </c>
      <c r="H432" s="749">
        <v>215608</v>
      </c>
      <c r="I432" s="749">
        <v>215608</v>
      </c>
      <c r="J432" s="749" t="s">
        <v>770</v>
      </c>
      <c r="K432" s="749" t="s">
        <v>771</v>
      </c>
      <c r="L432" s="752">
        <v>23.58</v>
      </c>
      <c r="M432" s="752">
        <v>1</v>
      </c>
      <c r="N432" s="753">
        <v>23.58</v>
      </c>
    </row>
    <row r="433" spans="1:14" ht="14.4" customHeight="1" x14ac:dyDescent="0.3">
      <c r="A433" s="747" t="s">
        <v>629</v>
      </c>
      <c r="B433" s="748" t="s">
        <v>630</v>
      </c>
      <c r="C433" s="749" t="s">
        <v>656</v>
      </c>
      <c r="D433" s="750" t="s">
        <v>657</v>
      </c>
      <c r="E433" s="751">
        <v>50113001</v>
      </c>
      <c r="F433" s="750" t="s">
        <v>686</v>
      </c>
      <c r="G433" s="749" t="s">
        <v>687</v>
      </c>
      <c r="H433" s="749">
        <v>125366</v>
      </c>
      <c r="I433" s="749">
        <v>25366</v>
      </c>
      <c r="J433" s="749" t="s">
        <v>1067</v>
      </c>
      <c r="K433" s="749" t="s">
        <v>1068</v>
      </c>
      <c r="L433" s="752">
        <v>72.112499999999997</v>
      </c>
      <c r="M433" s="752">
        <v>8</v>
      </c>
      <c r="N433" s="753">
        <v>576.9</v>
      </c>
    </row>
    <row r="434" spans="1:14" ht="14.4" customHeight="1" x14ac:dyDescent="0.3">
      <c r="A434" s="747" t="s">
        <v>629</v>
      </c>
      <c r="B434" s="748" t="s">
        <v>630</v>
      </c>
      <c r="C434" s="749" t="s">
        <v>656</v>
      </c>
      <c r="D434" s="750" t="s">
        <v>657</v>
      </c>
      <c r="E434" s="751">
        <v>50113001</v>
      </c>
      <c r="F434" s="750" t="s">
        <v>686</v>
      </c>
      <c r="G434" s="749" t="s">
        <v>687</v>
      </c>
      <c r="H434" s="749">
        <v>193746</v>
      </c>
      <c r="I434" s="749">
        <v>93746</v>
      </c>
      <c r="J434" s="749" t="s">
        <v>772</v>
      </c>
      <c r="K434" s="749" t="s">
        <v>773</v>
      </c>
      <c r="L434" s="752">
        <v>366.22000000000014</v>
      </c>
      <c r="M434" s="752">
        <v>4</v>
      </c>
      <c r="N434" s="753">
        <v>1464.8800000000006</v>
      </c>
    </row>
    <row r="435" spans="1:14" ht="14.4" customHeight="1" x14ac:dyDescent="0.3">
      <c r="A435" s="747" t="s">
        <v>629</v>
      </c>
      <c r="B435" s="748" t="s">
        <v>630</v>
      </c>
      <c r="C435" s="749" t="s">
        <v>656</v>
      </c>
      <c r="D435" s="750" t="s">
        <v>657</v>
      </c>
      <c r="E435" s="751">
        <v>50113001</v>
      </c>
      <c r="F435" s="750" t="s">
        <v>686</v>
      </c>
      <c r="G435" s="749" t="s">
        <v>687</v>
      </c>
      <c r="H435" s="749">
        <v>849045</v>
      </c>
      <c r="I435" s="749">
        <v>155938</v>
      </c>
      <c r="J435" s="749" t="s">
        <v>1260</v>
      </c>
      <c r="K435" s="749" t="s">
        <v>1261</v>
      </c>
      <c r="L435" s="752">
        <v>180.42000000000002</v>
      </c>
      <c r="M435" s="752">
        <v>1</v>
      </c>
      <c r="N435" s="753">
        <v>180.42000000000002</v>
      </c>
    </row>
    <row r="436" spans="1:14" ht="14.4" customHeight="1" x14ac:dyDescent="0.3">
      <c r="A436" s="747" t="s">
        <v>629</v>
      </c>
      <c r="B436" s="748" t="s">
        <v>630</v>
      </c>
      <c r="C436" s="749" t="s">
        <v>656</v>
      </c>
      <c r="D436" s="750" t="s">
        <v>657</v>
      </c>
      <c r="E436" s="751">
        <v>50113001</v>
      </c>
      <c r="F436" s="750" t="s">
        <v>686</v>
      </c>
      <c r="G436" s="749" t="s">
        <v>690</v>
      </c>
      <c r="H436" s="749">
        <v>846694</v>
      </c>
      <c r="I436" s="749">
        <v>100311</v>
      </c>
      <c r="J436" s="749" t="s">
        <v>1262</v>
      </c>
      <c r="K436" s="749" t="s">
        <v>1070</v>
      </c>
      <c r="L436" s="752">
        <v>59.930000000000007</v>
      </c>
      <c r="M436" s="752">
        <v>5</v>
      </c>
      <c r="N436" s="753">
        <v>299.65000000000003</v>
      </c>
    </row>
    <row r="437" spans="1:14" ht="14.4" customHeight="1" x14ac:dyDescent="0.3">
      <c r="A437" s="747" t="s">
        <v>629</v>
      </c>
      <c r="B437" s="748" t="s">
        <v>630</v>
      </c>
      <c r="C437" s="749" t="s">
        <v>656</v>
      </c>
      <c r="D437" s="750" t="s">
        <v>657</v>
      </c>
      <c r="E437" s="751">
        <v>50113001</v>
      </c>
      <c r="F437" s="750" t="s">
        <v>686</v>
      </c>
      <c r="G437" s="749" t="s">
        <v>690</v>
      </c>
      <c r="H437" s="749">
        <v>216670</v>
      </c>
      <c r="I437" s="749">
        <v>216670</v>
      </c>
      <c r="J437" s="749" t="s">
        <v>775</v>
      </c>
      <c r="K437" s="749" t="s">
        <v>776</v>
      </c>
      <c r="L437" s="752">
        <v>314.27</v>
      </c>
      <c r="M437" s="752">
        <v>1</v>
      </c>
      <c r="N437" s="753">
        <v>314.27</v>
      </c>
    </row>
    <row r="438" spans="1:14" ht="14.4" customHeight="1" x14ac:dyDescent="0.3">
      <c r="A438" s="747" t="s">
        <v>629</v>
      </c>
      <c r="B438" s="748" t="s">
        <v>630</v>
      </c>
      <c r="C438" s="749" t="s">
        <v>656</v>
      </c>
      <c r="D438" s="750" t="s">
        <v>657</v>
      </c>
      <c r="E438" s="751">
        <v>50113001</v>
      </c>
      <c r="F438" s="750" t="s">
        <v>686</v>
      </c>
      <c r="G438" s="749" t="s">
        <v>631</v>
      </c>
      <c r="H438" s="749">
        <v>216572</v>
      </c>
      <c r="I438" s="749">
        <v>216572</v>
      </c>
      <c r="J438" s="749" t="s">
        <v>1263</v>
      </c>
      <c r="K438" s="749" t="s">
        <v>1264</v>
      </c>
      <c r="L438" s="752">
        <v>36.284999999999997</v>
      </c>
      <c r="M438" s="752">
        <v>20</v>
      </c>
      <c r="N438" s="753">
        <v>725.69999999999993</v>
      </c>
    </row>
    <row r="439" spans="1:14" ht="14.4" customHeight="1" x14ac:dyDescent="0.3">
      <c r="A439" s="747" t="s">
        <v>629</v>
      </c>
      <c r="B439" s="748" t="s">
        <v>630</v>
      </c>
      <c r="C439" s="749" t="s">
        <v>656</v>
      </c>
      <c r="D439" s="750" t="s">
        <v>657</v>
      </c>
      <c r="E439" s="751">
        <v>50113001</v>
      </c>
      <c r="F439" s="750" t="s">
        <v>686</v>
      </c>
      <c r="G439" s="749" t="s">
        <v>687</v>
      </c>
      <c r="H439" s="749">
        <v>842703</v>
      </c>
      <c r="I439" s="749">
        <v>0</v>
      </c>
      <c r="J439" s="749" t="s">
        <v>1265</v>
      </c>
      <c r="K439" s="749" t="s">
        <v>631</v>
      </c>
      <c r="L439" s="752">
        <v>53.24</v>
      </c>
      <c r="M439" s="752">
        <v>3</v>
      </c>
      <c r="N439" s="753">
        <v>159.72</v>
      </c>
    </row>
    <row r="440" spans="1:14" ht="14.4" customHeight="1" x14ac:dyDescent="0.3">
      <c r="A440" s="747" t="s">
        <v>629</v>
      </c>
      <c r="B440" s="748" t="s">
        <v>630</v>
      </c>
      <c r="C440" s="749" t="s">
        <v>656</v>
      </c>
      <c r="D440" s="750" t="s">
        <v>657</v>
      </c>
      <c r="E440" s="751">
        <v>50113001</v>
      </c>
      <c r="F440" s="750" t="s">
        <v>686</v>
      </c>
      <c r="G440" s="749" t="s">
        <v>687</v>
      </c>
      <c r="H440" s="749">
        <v>51366</v>
      </c>
      <c r="I440" s="749">
        <v>51366</v>
      </c>
      <c r="J440" s="749" t="s">
        <v>778</v>
      </c>
      <c r="K440" s="749" t="s">
        <v>779</v>
      </c>
      <c r="L440" s="752">
        <v>171.6</v>
      </c>
      <c r="M440" s="752">
        <v>116</v>
      </c>
      <c r="N440" s="753">
        <v>19905.599999999999</v>
      </c>
    </row>
    <row r="441" spans="1:14" ht="14.4" customHeight="1" x14ac:dyDescent="0.3">
      <c r="A441" s="747" t="s">
        <v>629</v>
      </c>
      <c r="B441" s="748" t="s">
        <v>630</v>
      </c>
      <c r="C441" s="749" t="s">
        <v>656</v>
      </c>
      <c r="D441" s="750" t="s">
        <v>657</v>
      </c>
      <c r="E441" s="751">
        <v>50113001</v>
      </c>
      <c r="F441" s="750" t="s">
        <v>686</v>
      </c>
      <c r="G441" s="749" t="s">
        <v>687</v>
      </c>
      <c r="H441" s="749">
        <v>51367</v>
      </c>
      <c r="I441" s="749">
        <v>51367</v>
      </c>
      <c r="J441" s="749" t="s">
        <v>778</v>
      </c>
      <c r="K441" s="749" t="s">
        <v>780</v>
      </c>
      <c r="L441" s="752">
        <v>92.950000000000017</v>
      </c>
      <c r="M441" s="752">
        <v>25</v>
      </c>
      <c r="N441" s="753">
        <v>2323.7500000000005</v>
      </c>
    </row>
    <row r="442" spans="1:14" ht="14.4" customHeight="1" x14ac:dyDescent="0.3">
      <c r="A442" s="747" t="s">
        <v>629</v>
      </c>
      <c r="B442" s="748" t="s">
        <v>630</v>
      </c>
      <c r="C442" s="749" t="s">
        <v>656</v>
      </c>
      <c r="D442" s="750" t="s">
        <v>657</v>
      </c>
      <c r="E442" s="751">
        <v>50113001</v>
      </c>
      <c r="F442" s="750" t="s">
        <v>686</v>
      </c>
      <c r="G442" s="749" t="s">
        <v>687</v>
      </c>
      <c r="H442" s="749">
        <v>229969</v>
      </c>
      <c r="I442" s="749">
        <v>229969</v>
      </c>
      <c r="J442" s="749" t="s">
        <v>781</v>
      </c>
      <c r="K442" s="749" t="s">
        <v>782</v>
      </c>
      <c r="L442" s="752">
        <v>33.625714285714288</v>
      </c>
      <c r="M442" s="752">
        <v>7</v>
      </c>
      <c r="N442" s="753">
        <v>235.38</v>
      </c>
    </row>
    <row r="443" spans="1:14" ht="14.4" customHeight="1" x14ac:dyDescent="0.3">
      <c r="A443" s="747" t="s">
        <v>629</v>
      </c>
      <c r="B443" s="748" t="s">
        <v>630</v>
      </c>
      <c r="C443" s="749" t="s">
        <v>656</v>
      </c>
      <c r="D443" s="750" t="s">
        <v>657</v>
      </c>
      <c r="E443" s="751">
        <v>50113001</v>
      </c>
      <c r="F443" s="750" t="s">
        <v>686</v>
      </c>
      <c r="G443" s="749" t="s">
        <v>687</v>
      </c>
      <c r="H443" s="749">
        <v>846618</v>
      </c>
      <c r="I443" s="749">
        <v>100014</v>
      </c>
      <c r="J443" s="749" t="s">
        <v>781</v>
      </c>
      <c r="K443" s="749" t="s">
        <v>782</v>
      </c>
      <c r="L443" s="752">
        <v>33.42</v>
      </c>
      <c r="M443" s="752">
        <v>8</v>
      </c>
      <c r="N443" s="753">
        <v>267.36</v>
      </c>
    </row>
    <row r="444" spans="1:14" ht="14.4" customHeight="1" x14ac:dyDescent="0.3">
      <c r="A444" s="747" t="s">
        <v>629</v>
      </c>
      <c r="B444" s="748" t="s">
        <v>630</v>
      </c>
      <c r="C444" s="749" t="s">
        <v>656</v>
      </c>
      <c r="D444" s="750" t="s">
        <v>657</v>
      </c>
      <c r="E444" s="751">
        <v>50113001</v>
      </c>
      <c r="F444" s="750" t="s">
        <v>686</v>
      </c>
      <c r="G444" s="749" t="s">
        <v>687</v>
      </c>
      <c r="H444" s="749">
        <v>207900</v>
      </c>
      <c r="I444" s="749">
        <v>207900</v>
      </c>
      <c r="J444" s="749" t="s">
        <v>1266</v>
      </c>
      <c r="K444" s="749" t="s">
        <v>1267</v>
      </c>
      <c r="L444" s="752">
        <v>80.045000000000016</v>
      </c>
      <c r="M444" s="752">
        <v>2</v>
      </c>
      <c r="N444" s="753">
        <v>160.09000000000003</v>
      </c>
    </row>
    <row r="445" spans="1:14" ht="14.4" customHeight="1" x14ac:dyDescent="0.3">
      <c r="A445" s="747" t="s">
        <v>629</v>
      </c>
      <c r="B445" s="748" t="s">
        <v>630</v>
      </c>
      <c r="C445" s="749" t="s">
        <v>656</v>
      </c>
      <c r="D445" s="750" t="s">
        <v>657</v>
      </c>
      <c r="E445" s="751">
        <v>50113001</v>
      </c>
      <c r="F445" s="750" t="s">
        <v>686</v>
      </c>
      <c r="G445" s="749" t="s">
        <v>687</v>
      </c>
      <c r="H445" s="749">
        <v>111063</v>
      </c>
      <c r="I445" s="749">
        <v>11063</v>
      </c>
      <c r="J445" s="749" t="s">
        <v>1266</v>
      </c>
      <c r="K445" s="749" t="s">
        <v>1267</v>
      </c>
      <c r="L445" s="752">
        <v>74.375</v>
      </c>
      <c r="M445" s="752">
        <v>2</v>
      </c>
      <c r="N445" s="753">
        <v>148.75</v>
      </c>
    </row>
    <row r="446" spans="1:14" ht="14.4" customHeight="1" x14ac:dyDescent="0.3">
      <c r="A446" s="747" t="s">
        <v>629</v>
      </c>
      <c r="B446" s="748" t="s">
        <v>630</v>
      </c>
      <c r="C446" s="749" t="s">
        <v>656</v>
      </c>
      <c r="D446" s="750" t="s">
        <v>657</v>
      </c>
      <c r="E446" s="751">
        <v>50113001</v>
      </c>
      <c r="F446" s="750" t="s">
        <v>686</v>
      </c>
      <c r="G446" s="749" t="s">
        <v>690</v>
      </c>
      <c r="H446" s="749">
        <v>398158</v>
      </c>
      <c r="I446" s="749">
        <v>199647</v>
      </c>
      <c r="J446" s="749" t="s">
        <v>1268</v>
      </c>
      <c r="K446" s="749" t="s">
        <v>1269</v>
      </c>
      <c r="L446" s="752">
        <v>364.52</v>
      </c>
      <c r="M446" s="752">
        <v>2</v>
      </c>
      <c r="N446" s="753">
        <v>729.04</v>
      </c>
    </row>
    <row r="447" spans="1:14" ht="14.4" customHeight="1" x14ac:dyDescent="0.3">
      <c r="A447" s="747" t="s">
        <v>629</v>
      </c>
      <c r="B447" s="748" t="s">
        <v>630</v>
      </c>
      <c r="C447" s="749" t="s">
        <v>656</v>
      </c>
      <c r="D447" s="750" t="s">
        <v>657</v>
      </c>
      <c r="E447" s="751">
        <v>50113001</v>
      </c>
      <c r="F447" s="750" t="s">
        <v>686</v>
      </c>
      <c r="G447" s="749" t="s">
        <v>690</v>
      </c>
      <c r="H447" s="749">
        <v>199645</v>
      </c>
      <c r="I447" s="749">
        <v>199645</v>
      </c>
      <c r="J447" s="749" t="s">
        <v>1268</v>
      </c>
      <c r="K447" s="749" t="s">
        <v>1270</v>
      </c>
      <c r="L447" s="752">
        <v>292.77999999999997</v>
      </c>
      <c r="M447" s="752">
        <v>1</v>
      </c>
      <c r="N447" s="753">
        <v>292.77999999999997</v>
      </c>
    </row>
    <row r="448" spans="1:14" ht="14.4" customHeight="1" x14ac:dyDescent="0.3">
      <c r="A448" s="747" t="s">
        <v>629</v>
      </c>
      <c r="B448" s="748" t="s">
        <v>630</v>
      </c>
      <c r="C448" s="749" t="s">
        <v>656</v>
      </c>
      <c r="D448" s="750" t="s">
        <v>657</v>
      </c>
      <c r="E448" s="751">
        <v>50113001</v>
      </c>
      <c r="F448" s="750" t="s">
        <v>686</v>
      </c>
      <c r="G448" s="749" t="s">
        <v>687</v>
      </c>
      <c r="H448" s="749">
        <v>202878</v>
      </c>
      <c r="I448" s="749">
        <v>202878</v>
      </c>
      <c r="J448" s="749" t="s">
        <v>1073</v>
      </c>
      <c r="K448" s="749" t="s">
        <v>1074</v>
      </c>
      <c r="L448" s="752">
        <v>42.249999999999986</v>
      </c>
      <c r="M448" s="752">
        <v>1</v>
      </c>
      <c r="N448" s="753">
        <v>42.249999999999986</v>
      </c>
    </row>
    <row r="449" spans="1:14" ht="14.4" customHeight="1" x14ac:dyDescent="0.3">
      <c r="A449" s="747" t="s">
        <v>629</v>
      </c>
      <c r="B449" s="748" t="s">
        <v>630</v>
      </c>
      <c r="C449" s="749" t="s">
        <v>656</v>
      </c>
      <c r="D449" s="750" t="s">
        <v>657</v>
      </c>
      <c r="E449" s="751">
        <v>50113001</v>
      </c>
      <c r="F449" s="750" t="s">
        <v>686</v>
      </c>
      <c r="G449" s="749" t="s">
        <v>687</v>
      </c>
      <c r="H449" s="749">
        <v>134824</v>
      </c>
      <c r="I449" s="749">
        <v>134824</v>
      </c>
      <c r="J449" s="749" t="s">
        <v>1271</v>
      </c>
      <c r="K449" s="749" t="s">
        <v>1272</v>
      </c>
      <c r="L449" s="752">
        <v>199.98</v>
      </c>
      <c r="M449" s="752">
        <v>5</v>
      </c>
      <c r="N449" s="753">
        <v>999.9</v>
      </c>
    </row>
    <row r="450" spans="1:14" ht="14.4" customHeight="1" x14ac:dyDescent="0.3">
      <c r="A450" s="747" t="s">
        <v>629</v>
      </c>
      <c r="B450" s="748" t="s">
        <v>630</v>
      </c>
      <c r="C450" s="749" t="s">
        <v>656</v>
      </c>
      <c r="D450" s="750" t="s">
        <v>657</v>
      </c>
      <c r="E450" s="751">
        <v>50113001</v>
      </c>
      <c r="F450" s="750" t="s">
        <v>686</v>
      </c>
      <c r="G450" s="749" t="s">
        <v>687</v>
      </c>
      <c r="H450" s="749">
        <v>127452</v>
      </c>
      <c r="I450" s="749">
        <v>127452</v>
      </c>
      <c r="J450" s="749" t="s">
        <v>1273</v>
      </c>
      <c r="K450" s="749" t="s">
        <v>1274</v>
      </c>
      <c r="L450" s="752">
        <v>199.69000000000005</v>
      </c>
      <c r="M450" s="752">
        <v>1</v>
      </c>
      <c r="N450" s="753">
        <v>199.69000000000005</v>
      </c>
    </row>
    <row r="451" spans="1:14" ht="14.4" customHeight="1" x14ac:dyDescent="0.3">
      <c r="A451" s="747" t="s">
        <v>629</v>
      </c>
      <c r="B451" s="748" t="s">
        <v>630</v>
      </c>
      <c r="C451" s="749" t="s">
        <v>656</v>
      </c>
      <c r="D451" s="750" t="s">
        <v>657</v>
      </c>
      <c r="E451" s="751">
        <v>50113001</v>
      </c>
      <c r="F451" s="750" t="s">
        <v>686</v>
      </c>
      <c r="G451" s="749" t="s">
        <v>687</v>
      </c>
      <c r="H451" s="749">
        <v>127453</v>
      </c>
      <c r="I451" s="749">
        <v>127453</v>
      </c>
      <c r="J451" s="749" t="s">
        <v>1273</v>
      </c>
      <c r="K451" s="749" t="s">
        <v>1275</v>
      </c>
      <c r="L451" s="752">
        <v>422.9500000000001</v>
      </c>
      <c r="M451" s="752">
        <v>1</v>
      </c>
      <c r="N451" s="753">
        <v>422.9500000000001</v>
      </c>
    </row>
    <row r="452" spans="1:14" ht="14.4" customHeight="1" x14ac:dyDescent="0.3">
      <c r="A452" s="747" t="s">
        <v>629</v>
      </c>
      <c r="B452" s="748" t="s">
        <v>630</v>
      </c>
      <c r="C452" s="749" t="s">
        <v>656</v>
      </c>
      <c r="D452" s="750" t="s">
        <v>657</v>
      </c>
      <c r="E452" s="751">
        <v>50113001</v>
      </c>
      <c r="F452" s="750" t="s">
        <v>686</v>
      </c>
      <c r="G452" s="749" t="s">
        <v>687</v>
      </c>
      <c r="H452" s="749">
        <v>107121</v>
      </c>
      <c r="I452" s="749">
        <v>107121</v>
      </c>
      <c r="J452" s="749" t="s">
        <v>791</v>
      </c>
      <c r="K452" s="749" t="s">
        <v>792</v>
      </c>
      <c r="L452" s="752">
        <v>3181.73</v>
      </c>
      <c r="M452" s="752">
        <v>10</v>
      </c>
      <c r="N452" s="753">
        <v>31817.3</v>
      </c>
    </row>
    <row r="453" spans="1:14" ht="14.4" customHeight="1" x14ac:dyDescent="0.3">
      <c r="A453" s="747" t="s">
        <v>629</v>
      </c>
      <c r="B453" s="748" t="s">
        <v>630</v>
      </c>
      <c r="C453" s="749" t="s">
        <v>656</v>
      </c>
      <c r="D453" s="750" t="s">
        <v>657</v>
      </c>
      <c r="E453" s="751">
        <v>50113001</v>
      </c>
      <c r="F453" s="750" t="s">
        <v>686</v>
      </c>
      <c r="G453" s="749" t="s">
        <v>687</v>
      </c>
      <c r="H453" s="749">
        <v>117189</v>
      </c>
      <c r="I453" s="749">
        <v>17189</v>
      </c>
      <c r="J453" s="749" t="s">
        <v>793</v>
      </c>
      <c r="K453" s="749" t="s">
        <v>794</v>
      </c>
      <c r="L453" s="752">
        <v>55.870000000000005</v>
      </c>
      <c r="M453" s="752">
        <v>1</v>
      </c>
      <c r="N453" s="753">
        <v>55.870000000000005</v>
      </c>
    </row>
    <row r="454" spans="1:14" ht="14.4" customHeight="1" x14ac:dyDescent="0.3">
      <c r="A454" s="747" t="s">
        <v>629</v>
      </c>
      <c r="B454" s="748" t="s">
        <v>630</v>
      </c>
      <c r="C454" s="749" t="s">
        <v>656</v>
      </c>
      <c r="D454" s="750" t="s">
        <v>657</v>
      </c>
      <c r="E454" s="751">
        <v>50113001</v>
      </c>
      <c r="F454" s="750" t="s">
        <v>686</v>
      </c>
      <c r="G454" s="749" t="s">
        <v>687</v>
      </c>
      <c r="H454" s="749">
        <v>102486</v>
      </c>
      <c r="I454" s="749">
        <v>2486</v>
      </c>
      <c r="J454" s="749" t="s">
        <v>795</v>
      </c>
      <c r="K454" s="749" t="s">
        <v>796</v>
      </c>
      <c r="L454" s="752">
        <v>123.09999999999998</v>
      </c>
      <c r="M454" s="752">
        <v>5</v>
      </c>
      <c r="N454" s="753">
        <v>615.49999999999989</v>
      </c>
    </row>
    <row r="455" spans="1:14" ht="14.4" customHeight="1" x14ac:dyDescent="0.3">
      <c r="A455" s="747" t="s">
        <v>629</v>
      </c>
      <c r="B455" s="748" t="s">
        <v>630</v>
      </c>
      <c r="C455" s="749" t="s">
        <v>656</v>
      </c>
      <c r="D455" s="750" t="s">
        <v>657</v>
      </c>
      <c r="E455" s="751">
        <v>50113001</v>
      </c>
      <c r="F455" s="750" t="s">
        <v>686</v>
      </c>
      <c r="G455" s="749" t="s">
        <v>687</v>
      </c>
      <c r="H455" s="749">
        <v>230426</v>
      </c>
      <c r="I455" s="749">
        <v>230426</v>
      </c>
      <c r="J455" s="749" t="s">
        <v>800</v>
      </c>
      <c r="K455" s="749" t="s">
        <v>801</v>
      </c>
      <c r="L455" s="752">
        <v>78.640000000000015</v>
      </c>
      <c r="M455" s="752">
        <v>2</v>
      </c>
      <c r="N455" s="753">
        <v>157.28000000000003</v>
      </c>
    </row>
    <row r="456" spans="1:14" ht="14.4" customHeight="1" x14ac:dyDescent="0.3">
      <c r="A456" s="747" t="s">
        <v>629</v>
      </c>
      <c r="B456" s="748" t="s">
        <v>630</v>
      </c>
      <c r="C456" s="749" t="s">
        <v>656</v>
      </c>
      <c r="D456" s="750" t="s">
        <v>657</v>
      </c>
      <c r="E456" s="751">
        <v>50113001</v>
      </c>
      <c r="F456" s="750" t="s">
        <v>686</v>
      </c>
      <c r="G456" s="749" t="s">
        <v>687</v>
      </c>
      <c r="H456" s="749">
        <v>930661</v>
      </c>
      <c r="I456" s="749">
        <v>0</v>
      </c>
      <c r="J456" s="749" t="s">
        <v>1276</v>
      </c>
      <c r="K456" s="749" t="s">
        <v>631</v>
      </c>
      <c r="L456" s="752">
        <v>332.7641654093469</v>
      </c>
      <c r="M456" s="752">
        <v>2</v>
      </c>
      <c r="N456" s="753">
        <v>665.5283308186938</v>
      </c>
    </row>
    <row r="457" spans="1:14" ht="14.4" customHeight="1" x14ac:dyDescent="0.3">
      <c r="A457" s="747" t="s">
        <v>629</v>
      </c>
      <c r="B457" s="748" t="s">
        <v>630</v>
      </c>
      <c r="C457" s="749" t="s">
        <v>656</v>
      </c>
      <c r="D457" s="750" t="s">
        <v>657</v>
      </c>
      <c r="E457" s="751">
        <v>50113001</v>
      </c>
      <c r="F457" s="750" t="s">
        <v>686</v>
      </c>
      <c r="G457" s="749" t="s">
        <v>687</v>
      </c>
      <c r="H457" s="749">
        <v>930035</v>
      </c>
      <c r="I457" s="749">
        <v>0</v>
      </c>
      <c r="J457" s="749" t="s">
        <v>1277</v>
      </c>
      <c r="K457" s="749" t="s">
        <v>631</v>
      </c>
      <c r="L457" s="752">
        <v>61.865699898066836</v>
      </c>
      <c r="M457" s="752">
        <v>1</v>
      </c>
      <c r="N457" s="753">
        <v>61.865699898066836</v>
      </c>
    </row>
    <row r="458" spans="1:14" ht="14.4" customHeight="1" x14ac:dyDescent="0.3">
      <c r="A458" s="747" t="s">
        <v>629</v>
      </c>
      <c r="B458" s="748" t="s">
        <v>630</v>
      </c>
      <c r="C458" s="749" t="s">
        <v>656</v>
      </c>
      <c r="D458" s="750" t="s">
        <v>657</v>
      </c>
      <c r="E458" s="751">
        <v>50113001</v>
      </c>
      <c r="F458" s="750" t="s">
        <v>686</v>
      </c>
      <c r="G458" s="749" t="s">
        <v>687</v>
      </c>
      <c r="H458" s="749">
        <v>911930</v>
      </c>
      <c r="I458" s="749">
        <v>0</v>
      </c>
      <c r="J458" s="749" t="s">
        <v>1278</v>
      </c>
      <c r="K458" s="749" t="s">
        <v>631</v>
      </c>
      <c r="L458" s="752">
        <v>44.39150211705082</v>
      </c>
      <c r="M458" s="752">
        <v>1</v>
      </c>
      <c r="N458" s="753">
        <v>44.39150211705082</v>
      </c>
    </row>
    <row r="459" spans="1:14" ht="14.4" customHeight="1" x14ac:dyDescent="0.3">
      <c r="A459" s="747" t="s">
        <v>629</v>
      </c>
      <c r="B459" s="748" t="s">
        <v>630</v>
      </c>
      <c r="C459" s="749" t="s">
        <v>656</v>
      </c>
      <c r="D459" s="750" t="s">
        <v>657</v>
      </c>
      <c r="E459" s="751">
        <v>50113001</v>
      </c>
      <c r="F459" s="750" t="s">
        <v>686</v>
      </c>
      <c r="G459" s="749" t="s">
        <v>687</v>
      </c>
      <c r="H459" s="749">
        <v>394072</v>
      </c>
      <c r="I459" s="749">
        <v>1000</v>
      </c>
      <c r="J459" s="749" t="s">
        <v>807</v>
      </c>
      <c r="K459" s="749" t="s">
        <v>631</v>
      </c>
      <c r="L459" s="752">
        <v>414.66900320346844</v>
      </c>
      <c r="M459" s="752">
        <v>1</v>
      </c>
      <c r="N459" s="753">
        <v>414.66900320346844</v>
      </c>
    </row>
    <row r="460" spans="1:14" ht="14.4" customHeight="1" x14ac:dyDescent="0.3">
      <c r="A460" s="747" t="s">
        <v>629</v>
      </c>
      <c r="B460" s="748" t="s">
        <v>630</v>
      </c>
      <c r="C460" s="749" t="s">
        <v>656</v>
      </c>
      <c r="D460" s="750" t="s">
        <v>657</v>
      </c>
      <c r="E460" s="751">
        <v>50113001</v>
      </c>
      <c r="F460" s="750" t="s">
        <v>686</v>
      </c>
      <c r="G460" s="749" t="s">
        <v>687</v>
      </c>
      <c r="H460" s="749">
        <v>900496</v>
      </c>
      <c r="I460" s="749">
        <v>0</v>
      </c>
      <c r="J460" s="749" t="s">
        <v>1279</v>
      </c>
      <c r="K460" s="749" t="s">
        <v>631</v>
      </c>
      <c r="L460" s="752">
        <v>53.685803458689769</v>
      </c>
      <c r="M460" s="752">
        <v>1</v>
      </c>
      <c r="N460" s="753">
        <v>53.685803458689769</v>
      </c>
    </row>
    <row r="461" spans="1:14" ht="14.4" customHeight="1" x14ac:dyDescent="0.3">
      <c r="A461" s="747" t="s">
        <v>629</v>
      </c>
      <c r="B461" s="748" t="s">
        <v>630</v>
      </c>
      <c r="C461" s="749" t="s">
        <v>656</v>
      </c>
      <c r="D461" s="750" t="s">
        <v>657</v>
      </c>
      <c r="E461" s="751">
        <v>50113001</v>
      </c>
      <c r="F461" s="750" t="s">
        <v>686</v>
      </c>
      <c r="G461" s="749" t="s">
        <v>687</v>
      </c>
      <c r="H461" s="749">
        <v>921283</v>
      </c>
      <c r="I461" s="749">
        <v>0</v>
      </c>
      <c r="J461" s="749" t="s">
        <v>1280</v>
      </c>
      <c r="K461" s="749" t="s">
        <v>631</v>
      </c>
      <c r="L461" s="752">
        <v>100.78611991102929</v>
      </c>
      <c r="M461" s="752">
        <v>1</v>
      </c>
      <c r="N461" s="753">
        <v>100.78611991102929</v>
      </c>
    </row>
    <row r="462" spans="1:14" ht="14.4" customHeight="1" x14ac:dyDescent="0.3">
      <c r="A462" s="747" t="s">
        <v>629</v>
      </c>
      <c r="B462" s="748" t="s">
        <v>630</v>
      </c>
      <c r="C462" s="749" t="s">
        <v>656</v>
      </c>
      <c r="D462" s="750" t="s">
        <v>657</v>
      </c>
      <c r="E462" s="751">
        <v>50113001</v>
      </c>
      <c r="F462" s="750" t="s">
        <v>686</v>
      </c>
      <c r="G462" s="749" t="s">
        <v>687</v>
      </c>
      <c r="H462" s="749">
        <v>397576</v>
      </c>
      <c r="I462" s="749">
        <v>0</v>
      </c>
      <c r="J462" s="749" t="s">
        <v>808</v>
      </c>
      <c r="K462" s="749" t="s">
        <v>631</v>
      </c>
      <c r="L462" s="752">
        <v>191.99025514792604</v>
      </c>
      <c r="M462" s="752">
        <v>2</v>
      </c>
      <c r="N462" s="753">
        <v>383.98051029585207</v>
      </c>
    </row>
    <row r="463" spans="1:14" ht="14.4" customHeight="1" x14ac:dyDescent="0.3">
      <c r="A463" s="747" t="s">
        <v>629</v>
      </c>
      <c r="B463" s="748" t="s">
        <v>630</v>
      </c>
      <c r="C463" s="749" t="s">
        <v>656</v>
      </c>
      <c r="D463" s="750" t="s">
        <v>657</v>
      </c>
      <c r="E463" s="751">
        <v>50113001</v>
      </c>
      <c r="F463" s="750" t="s">
        <v>686</v>
      </c>
      <c r="G463" s="749" t="s">
        <v>687</v>
      </c>
      <c r="H463" s="749">
        <v>900321</v>
      </c>
      <c r="I463" s="749">
        <v>0</v>
      </c>
      <c r="J463" s="749" t="s">
        <v>1078</v>
      </c>
      <c r="K463" s="749" t="s">
        <v>631</v>
      </c>
      <c r="L463" s="752">
        <v>76.580378039215688</v>
      </c>
      <c r="M463" s="752">
        <v>1</v>
      </c>
      <c r="N463" s="753">
        <v>76.580378039215688</v>
      </c>
    </row>
    <row r="464" spans="1:14" ht="14.4" customHeight="1" x14ac:dyDescent="0.3">
      <c r="A464" s="747" t="s">
        <v>629</v>
      </c>
      <c r="B464" s="748" t="s">
        <v>630</v>
      </c>
      <c r="C464" s="749" t="s">
        <v>656</v>
      </c>
      <c r="D464" s="750" t="s">
        <v>657</v>
      </c>
      <c r="E464" s="751">
        <v>50113001</v>
      </c>
      <c r="F464" s="750" t="s">
        <v>686</v>
      </c>
      <c r="G464" s="749" t="s">
        <v>687</v>
      </c>
      <c r="H464" s="749">
        <v>396374</v>
      </c>
      <c r="I464" s="749">
        <v>0</v>
      </c>
      <c r="J464" s="749" t="s">
        <v>1281</v>
      </c>
      <c r="K464" s="749" t="s">
        <v>1282</v>
      </c>
      <c r="L464" s="752">
        <v>113.72249988238482</v>
      </c>
      <c r="M464" s="752">
        <v>1</v>
      </c>
      <c r="N464" s="753">
        <v>113.72249988238482</v>
      </c>
    </row>
    <row r="465" spans="1:14" ht="14.4" customHeight="1" x14ac:dyDescent="0.3">
      <c r="A465" s="747" t="s">
        <v>629</v>
      </c>
      <c r="B465" s="748" t="s">
        <v>630</v>
      </c>
      <c r="C465" s="749" t="s">
        <v>656</v>
      </c>
      <c r="D465" s="750" t="s">
        <v>657</v>
      </c>
      <c r="E465" s="751">
        <v>50113001</v>
      </c>
      <c r="F465" s="750" t="s">
        <v>686</v>
      </c>
      <c r="G465" s="749" t="s">
        <v>687</v>
      </c>
      <c r="H465" s="749">
        <v>900071</v>
      </c>
      <c r="I465" s="749">
        <v>0</v>
      </c>
      <c r="J465" s="749" t="s">
        <v>1081</v>
      </c>
      <c r="K465" s="749" t="s">
        <v>631</v>
      </c>
      <c r="L465" s="752">
        <v>158.89887642235928</v>
      </c>
      <c r="M465" s="752">
        <v>9</v>
      </c>
      <c r="N465" s="753">
        <v>1430.0898878012335</v>
      </c>
    </row>
    <row r="466" spans="1:14" ht="14.4" customHeight="1" x14ac:dyDescent="0.3">
      <c r="A466" s="747" t="s">
        <v>629</v>
      </c>
      <c r="B466" s="748" t="s">
        <v>630</v>
      </c>
      <c r="C466" s="749" t="s">
        <v>656</v>
      </c>
      <c r="D466" s="750" t="s">
        <v>657</v>
      </c>
      <c r="E466" s="751">
        <v>50113001</v>
      </c>
      <c r="F466" s="750" t="s">
        <v>686</v>
      </c>
      <c r="G466" s="749" t="s">
        <v>687</v>
      </c>
      <c r="H466" s="749">
        <v>394040</v>
      </c>
      <c r="I466" s="749">
        <v>0</v>
      </c>
      <c r="J466" s="749" t="s">
        <v>1283</v>
      </c>
      <c r="K466" s="749" t="s">
        <v>1284</v>
      </c>
      <c r="L466" s="752">
        <v>509.36619764281784</v>
      </c>
      <c r="M466" s="752">
        <v>1</v>
      </c>
      <c r="N466" s="753">
        <v>509.36619764281784</v>
      </c>
    </row>
    <row r="467" spans="1:14" ht="14.4" customHeight="1" x14ac:dyDescent="0.3">
      <c r="A467" s="747" t="s">
        <v>629</v>
      </c>
      <c r="B467" s="748" t="s">
        <v>630</v>
      </c>
      <c r="C467" s="749" t="s">
        <v>656</v>
      </c>
      <c r="D467" s="750" t="s">
        <v>657</v>
      </c>
      <c r="E467" s="751">
        <v>50113001</v>
      </c>
      <c r="F467" s="750" t="s">
        <v>686</v>
      </c>
      <c r="G467" s="749" t="s">
        <v>687</v>
      </c>
      <c r="H467" s="749">
        <v>921136</v>
      </c>
      <c r="I467" s="749">
        <v>0</v>
      </c>
      <c r="J467" s="749" t="s">
        <v>1285</v>
      </c>
      <c r="K467" s="749" t="s">
        <v>631</v>
      </c>
      <c r="L467" s="752">
        <v>121.52213639930594</v>
      </c>
      <c r="M467" s="752">
        <v>1</v>
      </c>
      <c r="N467" s="753">
        <v>121.52213639930594</v>
      </c>
    </row>
    <row r="468" spans="1:14" ht="14.4" customHeight="1" x14ac:dyDescent="0.3">
      <c r="A468" s="747" t="s">
        <v>629</v>
      </c>
      <c r="B468" s="748" t="s">
        <v>630</v>
      </c>
      <c r="C468" s="749" t="s">
        <v>656</v>
      </c>
      <c r="D468" s="750" t="s">
        <v>657</v>
      </c>
      <c r="E468" s="751">
        <v>50113001</v>
      </c>
      <c r="F468" s="750" t="s">
        <v>686</v>
      </c>
      <c r="G468" s="749" t="s">
        <v>687</v>
      </c>
      <c r="H468" s="749">
        <v>990947</v>
      </c>
      <c r="I468" s="749">
        <v>0</v>
      </c>
      <c r="J468" s="749" t="s">
        <v>1082</v>
      </c>
      <c r="K468" s="749" t="s">
        <v>631</v>
      </c>
      <c r="L468" s="752">
        <v>1402.0099999999998</v>
      </c>
      <c r="M468" s="752">
        <v>1</v>
      </c>
      <c r="N468" s="753">
        <v>1402.0099999999998</v>
      </c>
    </row>
    <row r="469" spans="1:14" ht="14.4" customHeight="1" x14ac:dyDescent="0.3">
      <c r="A469" s="747" t="s">
        <v>629</v>
      </c>
      <c r="B469" s="748" t="s">
        <v>630</v>
      </c>
      <c r="C469" s="749" t="s">
        <v>656</v>
      </c>
      <c r="D469" s="750" t="s">
        <v>657</v>
      </c>
      <c r="E469" s="751">
        <v>50113001</v>
      </c>
      <c r="F469" s="750" t="s">
        <v>686</v>
      </c>
      <c r="G469" s="749" t="s">
        <v>687</v>
      </c>
      <c r="H469" s="749">
        <v>230614</v>
      </c>
      <c r="I469" s="749">
        <v>230614</v>
      </c>
      <c r="J469" s="749" t="s">
        <v>1286</v>
      </c>
      <c r="K469" s="749" t="s">
        <v>1287</v>
      </c>
      <c r="L469" s="752">
        <v>322.70499999999998</v>
      </c>
      <c r="M469" s="752">
        <v>2</v>
      </c>
      <c r="N469" s="753">
        <v>645.41</v>
      </c>
    </row>
    <row r="470" spans="1:14" ht="14.4" customHeight="1" x14ac:dyDescent="0.3">
      <c r="A470" s="747" t="s">
        <v>629</v>
      </c>
      <c r="B470" s="748" t="s">
        <v>630</v>
      </c>
      <c r="C470" s="749" t="s">
        <v>656</v>
      </c>
      <c r="D470" s="750" t="s">
        <v>657</v>
      </c>
      <c r="E470" s="751">
        <v>50113001</v>
      </c>
      <c r="F470" s="750" t="s">
        <v>686</v>
      </c>
      <c r="G470" s="749" t="s">
        <v>687</v>
      </c>
      <c r="H470" s="749">
        <v>215172</v>
      </c>
      <c r="I470" s="749">
        <v>215172</v>
      </c>
      <c r="J470" s="749" t="s">
        <v>1286</v>
      </c>
      <c r="K470" s="749" t="s">
        <v>1287</v>
      </c>
      <c r="L470" s="752">
        <v>282.37</v>
      </c>
      <c r="M470" s="752">
        <v>1</v>
      </c>
      <c r="N470" s="753">
        <v>282.37</v>
      </c>
    </row>
    <row r="471" spans="1:14" ht="14.4" customHeight="1" x14ac:dyDescent="0.3">
      <c r="A471" s="747" t="s">
        <v>629</v>
      </c>
      <c r="B471" s="748" t="s">
        <v>630</v>
      </c>
      <c r="C471" s="749" t="s">
        <v>656</v>
      </c>
      <c r="D471" s="750" t="s">
        <v>657</v>
      </c>
      <c r="E471" s="751">
        <v>50113001</v>
      </c>
      <c r="F471" s="750" t="s">
        <v>686</v>
      </c>
      <c r="G471" s="749" t="s">
        <v>687</v>
      </c>
      <c r="H471" s="749">
        <v>127506</v>
      </c>
      <c r="I471" s="749">
        <v>27506</v>
      </c>
      <c r="J471" s="749" t="s">
        <v>1288</v>
      </c>
      <c r="K471" s="749" t="s">
        <v>1289</v>
      </c>
      <c r="L471" s="752">
        <v>1085.0299999999997</v>
      </c>
      <c r="M471" s="752">
        <v>2</v>
      </c>
      <c r="N471" s="753">
        <v>2170.0599999999995</v>
      </c>
    </row>
    <row r="472" spans="1:14" ht="14.4" customHeight="1" x14ac:dyDescent="0.3">
      <c r="A472" s="747" t="s">
        <v>629</v>
      </c>
      <c r="B472" s="748" t="s">
        <v>630</v>
      </c>
      <c r="C472" s="749" t="s">
        <v>656</v>
      </c>
      <c r="D472" s="750" t="s">
        <v>657</v>
      </c>
      <c r="E472" s="751">
        <v>50113001</v>
      </c>
      <c r="F472" s="750" t="s">
        <v>686</v>
      </c>
      <c r="G472" s="749" t="s">
        <v>687</v>
      </c>
      <c r="H472" s="749">
        <v>100499</v>
      </c>
      <c r="I472" s="749">
        <v>499</v>
      </c>
      <c r="J472" s="749" t="s">
        <v>822</v>
      </c>
      <c r="K472" s="749" t="s">
        <v>1290</v>
      </c>
      <c r="L472" s="752">
        <v>113.18000000000004</v>
      </c>
      <c r="M472" s="752">
        <v>2</v>
      </c>
      <c r="N472" s="753">
        <v>226.36000000000007</v>
      </c>
    </row>
    <row r="473" spans="1:14" ht="14.4" customHeight="1" x14ac:dyDescent="0.3">
      <c r="A473" s="747" t="s">
        <v>629</v>
      </c>
      <c r="B473" s="748" t="s">
        <v>630</v>
      </c>
      <c r="C473" s="749" t="s">
        <v>656</v>
      </c>
      <c r="D473" s="750" t="s">
        <v>657</v>
      </c>
      <c r="E473" s="751">
        <v>50113001</v>
      </c>
      <c r="F473" s="750" t="s">
        <v>686</v>
      </c>
      <c r="G473" s="749" t="s">
        <v>687</v>
      </c>
      <c r="H473" s="749">
        <v>100498</v>
      </c>
      <c r="I473" s="749">
        <v>498</v>
      </c>
      <c r="J473" s="749" t="s">
        <v>822</v>
      </c>
      <c r="K473" s="749" t="s">
        <v>823</v>
      </c>
      <c r="L473" s="752">
        <v>108.75</v>
      </c>
      <c r="M473" s="752">
        <v>11</v>
      </c>
      <c r="N473" s="753">
        <v>1196.25</v>
      </c>
    </row>
    <row r="474" spans="1:14" ht="14.4" customHeight="1" x14ac:dyDescent="0.3">
      <c r="A474" s="747" t="s">
        <v>629</v>
      </c>
      <c r="B474" s="748" t="s">
        <v>630</v>
      </c>
      <c r="C474" s="749" t="s">
        <v>656</v>
      </c>
      <c r="D474" s="750" t="s">
        <v>657</v>
      </c>
      <c r="E474" s="751">
        <v>50113001</v>
      </c>
      <c r="F474" s="750" t="s">
        <v>686</v>
      </c>
      <c r="G474" s="749" t="s">
        <v>687</v>
      </c>
      <c r="H474" s="749">
        <v>225168</v>
      </c>
      <c r="I474" s="749">
        <v>225168</v>
      </c>
      <c r="J474" s="749" t="s">
        <v>1291</v>
      </c>
      <c r="K474" s="749" t="s">
        <v>1292</v>
      </c>
      <c r="L474" s="752">
        <v>63.54</v>
      </c>
      <c r="M474" s="752">
        <v>1</v>
      </c>
      <c r="N474" s="753">
        <v>63.54</v>
      </c>
    </row>
    <row r="475" spans="1:14" ht="14.4" customHeight="1" x14ac:dyDescent="0.3">
      <c r="A475" s="747" t="s">
        <v>629</v>
      </c>
      <c r="B475" s="748" t="s">
        <v>630</v>
      </c>
      <c r="C475" s="749" t="s">
        <v>656</v>
      </c>
      <c r="D475" s="750" t="s">
        <v>657</v>
      </c>
      <c r="E475" s="751">
        <v>50113001</v>
      </c>
      <c r="F475" s="750" t="s">
        <v>686</v>
      </c>
      <c r="G475" s="749" t="s">
        <v>687</v>
      </c>
      <c r="H475" s="749">
        <v>225169</v>
      </c>
      <c r="I475" s="749">
        <v>225169</v>
      </c>
      <c r="J475" s="749" t="s">
        <v>1291</v>
      </c>
      <c r="K475" s="749" t="s">
        <v>1293</v>
      </c>
      <c r="L475" s="752">
        <v>44.45</v>
      </c>
      <c r="M475" s="752">
        <v>1</v>
      </c>
      <c r="N475" s="753">
        <v>44.45</v>
      </c>
    </row>
    <row r="476" spans="1:14" ht="14.4" customHeight="1" x14ac:dyDescent="0.3">
      <c r="A476" s="747" t="s">
        <v>629</v>
      </c>
      <c r="B476" s="748" t="s">
        <v>630</v>
      </c>
      <c r="C476" s="749" t="s">
        <v>656</v>
      </c>
      <c r="D476" s="750" t="s">
        <v>657</v>
      </c>
      <c r="E476" s="751">
        <v>50113001</v>
      </c>
      <c r="F476" s="750" t="s">
        <v>686</v>
      </c>
      <c r="G476" s="749" t="s">
        <v>687</v>
      </c>
      <c r="H476" s="749">
        <v>102684</v>
      </c>
      <c r="I476" s="749">
        <v>2684</v>
      </c>
      <c r="J476" s="749" t="s">
        <v>1088</v>
      </c>
      <c r="K476" s="749" t="s">
        <v>1089</v>
      </c>
      <c r="L476" s="752">
        <v>104.23000000000005</v>
      </c>
      <c r="M476" s="752">
        <v>4</v>
      </c>
      <c r="N476" s="753">
        <v>416.92000000000019</v>
      </c>
    </row>
    <row r="477" spans="1:14" ht="14.4" customHeight="1" x14ac:dyDescent="0.3">
      <c r="A477" s="747" t="s">
        <v>629</v>
      </c>
      <c r="B477" s="748" t="s">
        <v>630</v>
      </c>
      <c r="C477" s="749" t="s">
        <v>656</v>
      </c>
      <c r="D477" s="750" t="s">
        <v>657</v>
      </c>
      <c r="E477" s="751">
        <v>50113001</v>
      </c>
      <c r="F477" s="750" t="s">
        <v>686</v>
      </c>
      <c r="G477" s="749" t="s">
        <v>690</v>
      </c>
      <c r="H477" s="749">
        <v>127736</v>
      </c>
      <c r="I477" s="749">
        <v>127736</v>
      </c>
      <c r="J477" s="749" t="s">
        <v>1294</v>
      </c>
      <c r="K477" s="749" t="s">
        <v>1295</v>
      </c>
      <c r="L477" s="752">
        <v>49.37</v>
      </c>
      <c r="M477" s="752">
        <v>2</v>
      </c>
      <c r="N477" s="753">
        <v>98.74</v>
      </c>
    </row>
    <row r="478" spans="1:14" ht="14.4" customHeight="1" x14ac:dyDescent="0.3">
      <c r="A478" s="747" t="s">
        <v>629</v>
      </c>
      <c r="B478" s="748" t="s">
        <v>630</v>
      </c>
      <c r="C478" s="749" t="s">
        <v>656</v>
      </c>
      <c r="D478" s="750" t="s">
        <v>657</v>
      </c>
      <c r="E478" s="751">
        <v>50113001</v>
      </c>
      <c r="F478" s="750" t="s">
        <v>686</v>
      </c>
      <c r="G478" s="749" t="s">
        <v>690</v>
      </c>
      <c r="H478" s="749">
        <v>127737</v>
      </c>
      <c r="I478" s="749">
        <v>127737</v>
      </c>
      <c r="J478" s="749" t="s">
        <v>1094</v>
      </c>
      <c r="K478" s="749" t="s">
        <v>1095</v>
      </c>
      <c r="L478" s="752">
        <v>67.319999999999993</v>
      </c>
      <c r="M478" s="752">
        <v>2</v>
      </c>
      <c r="N478" s="753">
        <v>134.63999999999999</v>
      </c>
    </row>
    <row r="479" spans="1:14" ht="14.4" customHeight="1" x14ac:dyDescent="0.3">
      <c r="A479" s="747" t="s">
        <v>629</v>
      </c>
      <c r="B479" s="748" t="s">
        <v>630</v>
      </c>
      <c r="C479" s="749" t="s">
        <v>656</v>
      </c>
      <c r="D479" s="750" t="s">
        <v>657</v>
      </c>
      <c r="E479" s="751">
        <v>50113001</v>
      </c>
      <c r="F479" s="750" t="s">
        <v>686</v>
      </c>
      <c r="G479" s="749" t="s">
        <v>690</v>
      </c>
      <c r="H479" s="749">
        <v>170760</v>
      </c>
      <c r="I479" s="749">
        <v>170760</v>
      </c>
      <c r="J479" s="749" t="s">
        <v>1296</v>
      </c>
      <c r="K479" s="749" t="s">
        <v>1297</v>
      </c>
      <c r="L479" s="752">
        <v>105.15999999999997</v>
      </c>
      <c r="M479" s="752">
        <v>1</v>
      </c>
      <c r="N479" s="753">
        <v>105.15999999999997</v>
      </c>
    </row>
    <row r="480" spans="1:14" ht="14.4" customHeight="1" x14ac:dyDescent="0.3">
      <c r="A480" s="747" t="s">
        <v>629</v>
      </c>
      <c r="B480" s="748" t="s">
        <v>630</v>
      </c>
      <c r="C480" s="749" t="s">
        <v>656</v>
      </c>
      <c r="D480" s="750" t="s">
        <v>657</v>
      </c>
      <c r="E480" s="751">
        <v>50113001</v>
      </c>
      <c r="F480" s="750" t="s">
        <v>686</v>
      </c>
      <c r="G480" s="749" t="s">
        <v>687</v>
      </c>
      <c r="H480" s="749">
        <v>223146</v>
      </c>
      <c r="I480" s="749">
        <v>223146</v>
      </c>
      <c r="J480" s="749" t="s">
        <v>824</v>
      </c>
      <c r="K480" s="749" t="s">
        <v>825</v>
      </c>
      <c r="L480" s="752">
        <v>84.240000000000009</v>
      </c>
      <c r="M480" s="752">
        <v>2</v>
      </c>
      <c r="N480" s="753">
        <v>168.48000000000002</v>
      </c>
    </row>
    <row r="481" spans="1:14" ht="14.4" customHeight="1" x14ac:dyDescent="0.3">
      <c r="A481" s="747" t="s">
        <v>629</v>
      </c>
      <c r="B481" s="748" t="s">
        <v>630</v>
      </c>
      <c r="C481" s="749" t="s">
        <v>656</v>
      </c>
      <c r="D481" s="750" t="s">
        <v>657</v>
      </c>
      <c r="E481" s="751">
        <v>50113001</v>
      </c>
      <c r="F481" s="750" t="s">
        <v>686</v>
      </c>
      <c r="G481" s="749" t="s">
        <v>687</v>
      </c>
      <c r="H481" s="749">
        <v>118656</v>
      </c>
      <c r="I481" s="749">
        <v>118656</v>
      </c>
      <c r="J481" s="749" t="s">
        <v>1098</v>
      </c>
      <c r="K481" s="749" t="s">
        <v>1099</v>
      </c>
      <c r="L481" s="752">
        <v>663.32</v>
      </c>
      <c r="M481" s="752">
        <v>1</v>
      </c>
      <c r="N481" s="753">
        <v>663.32</v>
      </c>
    </row>
    <row r="482" spans="1:14" ht="14.4" customHeight="1" x14ac:dyDescent="0.3">
      <c r="A482" s="747" t="s">
        <v>629</v>
      </c>
      <c r="B482" s="748" t="s">
        <v>630</v>
      </c>
      <c r="C482" s="749" t="s">
        <v>656</v>
      </c>
      <c r="D482" s="750" t="s">
        <v>657</v>
      </c>
      <c r="E482" s="751">
        <v>50113001</v>
      </c>
      <c r="F482" s="750" t="s">
        <v>686</v>
      </c>
      <c r="G482" s="749" t="s">
        <v>687</v>
      </c>
      <c r="H482" s="749">
        <v>119685</v>
      </c>
      <c r="I482" s="749">
        <v>119685</v>
      </c>
      <c r="J482" s="749" t="s">
        <v>828</v>
      </c>
      <c r="K482" s="749" t="s">
        <v>829</v>
      </c>
      <c r="L482" s="752">
        <v>57.885000000000005</v>
      </c>
      <c r="M482" s="752">
        <v>10</v>
      </c>
      <c r="N482" s="753">
        <v>578.85</v>
      </c>
    </row>
    <row r="483" spans="1:14" ht="14.4" customHeight="1" x14ac:dyDescent="0.3">
      <c r="A483" s="747" t="s">
        <v>629</v>
      </c>
      <c r="B483" s="748" t="s">
        <v>630</v>
      </c>
      <c r="C483" s="749" t="s">
        <v>656</v>
      </c>
      <c r="D483" s="750" t="s">
        <v>657</v>
      </c>
      <c r="E483" s="751">
        <v>50113001</v>
      </c>
      <c r="F483" s="750" t="s">
        <v>686</v>
      </c>
      <c r="G483" s="749" t="s">
        <v>687</v>
      </c>
      <c r="H483" s="749">
        <v>109414</v>
      </c>
      <c r="I483" s="749">
        <v>119687</v>
      </c>
      <c r="J483" s="749" t="s">
        <v>1100</v>
      </c>
      <c r="K483" s="749" t="s">
        <v>829</v>
      </c>
      <c r="L483" s="752">
        <v>64.302608695652182</v>
      </c>
      <c r="M483" s="752">
        <v>23</v>
      </c>
      <c r="N483" s="753">
        <v>1478.9600000000003</v>
      </c>
    </row>
    <row r="484" spans="1:14" ht="14.4" customHeight="1" x14ac:dyDescent="0.3">
      <c r="A484" s="747" t="s">
        <v>629</v>
      </c>
      <c r="B484" s="748" t="s">
        <v>630</v>
      </c>
      <c r="C484" s="749" t="s">
        <v>656</v>
      </c>
      <c r="D484" s="750" t="s">
        <v>657</v>
      </c>
      <c r="E484" s="751">
        <v>50113001</v>
      </c>
      <c r="F484" s="750" t="s">
        <v>686</v>
      </c>
      <c r="G484" s="749" t="s">
        <v>690</v>
      </c>
      <c r="H484" s="749">
        <v>191788</v>
      </c>
      <c r="I484" s="749">
        <v>91788</v>
      </c>
      <c r="J484" s="749" t="s">
        <v>1101</v>
      </c>
      <c r="K484" s="749" t="s">
        <v>1102</v>
      </c>
      <c r="L484" s="752">
        <v>9.1440000000000001</v>
      </c>
      <c r="M484" s="752">
        <v>5</v>
      </c>
      <c r="N484" s="753">
        <v>45.72</v>
      </c>
    </row>
    <row r="485" spans="1:14" ht="14.4" customHeight="1" x14ac:dyDescent="0.3">
      <c r="A485" s="747" t="s">
        <v>629</v>
      </c>
      <c r="B485" s="748" t="s">
        <v>630</v>
      </c>
      <c r="C485" s="749" t="s">
        <v>656</v>
      </c>
      <c r="D485" s="750" t="s">
        <v>657</v>
      </c>
      <c r="E485" s="751">
        <v>50113001</v>
      </c>
      <c r="F485" s="750" t="s">
        <v>686</v>
      </c>
      <c r="G485" s="749" t="s">
        <v>690</v>
      </c>
      <c r="H485" s="749">
        <v>106618</v>
      </c>
      <c r="I485" s="749">
        <v>6618</v>
      </c>
      <c r="J485" s="749" t="s">
        <v>1298</v>
      </c>
      <c r="K485" s="749" t="s">
        <v>1299</v>
      </c>
      <c r="L485" s="752">
        <v>19.580000000000002</v>
      </c>
      <c r="M485" s="752">
        <v>2</v>
      </c>
      <c r="N485" s="753">
        <v>39.160000000000004</v>
      </c>
    </row>
    <row r="486" spans="1:14" ht="14.4" customHeight="1" x14ac:dyDescent="0.3">
      <c r="A486" s="747" t="s">
        <v>629</v>
      </c>
      <c r="B486" s="748" t="s">
        <v>630</v>
      </c>
      <c r="C486" s="749" t="s">
        <v>656</v>
      </c>
      <c r="D486" s="750" t="s">
        <v>657</v>
      </c>
      <c r="E486" s="751">
        <v>50113001</v>
      </c>
      <c r="F486" s="750" t="s">
        <v>686</v>
      </c>
      <c r="G486" s="749" t="s">
        <v>690</v>
      </c>
      <c r="H486" s="749">
        <v>107981</v>
      </c>
      <c r="I486" s="749">
        <v>7981</v>
      </c>
      <c r="J486" s="749" t="s">
        <v>832</v>
      </c>
      <c r="K486" s="749" t="s">
        <v>833</v>
      </c>
      <c r="L486" s="752">
        <v>50.65071428571428</v>
      </c>
      <c r="M486" s="752">
        <v>14</v>
      </c>
      <c r="N486" s="753">
        <v>709.1099999999999</v>
      </c>
    </row>
    <row r="487" spans="1:14" ht="14.4" customHeight="1" x14ac:dyDescent="0.3">
      <c r="A487" s="747" t="s">
        <v>629</v>
      </c>
      <c r="B487" s="748" t="s">
        <v>630</v>
      </c>
      <c r="C487" s="749" t="s">
        <v>656</v>
      </c>
      <c r="D487" s="750" t="s">
        <v>657</v>
      </c>
      <c r="E487" s="751">
        <v>50113001</v>
      </c>
      <c r="F487" s="750" t="s">
        <v>686</v>
      </c>
      <c r="G487" s="749" t="s">
        <v>690</v>
      </c>
      <c r="H487" s="749">
        <v>155823</v>
      </c>
      <c r="I487" s="749">
        <v>55823</v>
      </c>
      <c r="J487" s="749" t="s">
        <v>832</v>
      </c>
      <c r="K487" s="749" t="s">
        <v>1105</v>
      </c>
      <c r="L487" s="752">
        <v>33.483333333333327</v>
      </c>
      <c r="M487" s="752">
        <v>3</v>
      </c>
      <c r="N487" s="753">
        <v>100.44999999999999</v>
      </c>
    </row>
    <row r="488" spans="1:14" ht="14.4" customHeight="1" x14ac:dyDescent="0.3">
      <c r="A488" s="747" t="s">
        <v>629</v>
      </c>
      <c r="B488" s="748" t="s">
        <v>630</v>
      </c>
      <c r="C488" s="749" t="s">
        <v>656</v>
      </c>
      <c r="D488" s="750" t="s">
        <v>657</v>
      </c>
      <c r="E488" s="751">
        <v>50113001</v>
      </c>
      <c r="F488" s="750" t="s">
        <v>686</v>
      </c>
      <c r="G488" s="749" t="s">
        <v>690</v>
      </c>
      <c r="H488" s="749">
        <v>126786</v>
      </c>
      <c r="I488" s="749">
        <v>26786</v>
      </c>
      <c r="J488" s="749" t="s">
        <v>1300</v>
      </c>
      <c r="K488" s="749" t="s">
        <v>1301</v>
      </c>
      <c r="L488" s="752">
        <v>406.01000000000005</v>
      </c>
      <c r="M488" s="752">
        <v>1</v>
      </c>
      <c r="N488" s="753">
        <v>406.01000000000005</v>
      </c>
    </row>
    <row r="489" spans="1:14" ht="14.4" customHeight="1" x14ac:dyDescent="0.3">
      <c r="A489" s="747" t="s">
        <v>629</v>
      </c>
      <c r="B489" s="748" t="s">
        <v>630</v>
      </c>
      <c r="C489" s="749" t="s">
        <v>656</v>
      </c>
      <c r="D489" s="750" t="s">
        <v>657</v>
      </c>
      <c r="E489" s="751">
        <v>50113001</v>
      </c>
      <c r="F489" s="750" t="s">
        <v>686</v>
      </c>
      <c r="G489" s="749" t="s">
        <v>690</v>
      </c>
      <c r="H489" s="749">
        <v>126789</v>
      </c>
      <c r="I489" s="749">
        <v>26789</v>
      </c>
      <c r="J489" s="749" t="s">
        <v>1302</v>
      </c>
      <c r="K489" s="749" t="s">
        <v>1009</v>
      </c>
      <c r="L489" s="752">
        <v>671.45</v>
      </c>
      <c r="M489" s="752">
        <v>1</v>
      </c>
      <c r="N489" s="753">
        <v>671.45</v>
      </c>
    </row>
    <row r="490" spans="1:14" ht="14.4" customHeight="1" x14ac:dyDescent="0.3">
      <c r="A490" s="747" t="s">
        <v>629</v>
      </c>
      <c r="B490" s="748" t="s">
        <v>630</v>
      </c>
      <c r="C490" s="749" t="s">
        <v>656</v>
      </c>
      <c r="D490" s="750" t="s">
        <v>657</v>
      </c>
      <c r="E490" s="751">
        <v>50113001</v>
      </c>
      <c r="F490" s="750" t="s">
        <v>686</v>
      </c>
      <c r="G490" s="749" t="s">
        <v>690</v>
      </c>
      <c r="H490" s="749">
        <v>194986</v>
      </c>
      <c r="I490" s="749">
        <v>194986</v>
      </c>
      <c r="J490" s="749" t="s">
        <v>1303</v>
      </c>
      <c r="K490" s="749" t="s">
        <v>1304</v>
      </c>
      <c r="L490" s="752">
        <v>360.13000000000005</v>
      </c>
      <c r="M490" s="752">
        <v>1</v>
      </c>
      <c r="N490" s="753">
        <v>360.13000000000005</v>
      </c>
    </row>
    <row r="491" spans="1:14" ht="14.4" customHeight="1" x14ac:dyDescent="0.3">
      <c r="A491" s="747" t="s">
        <v>629</v>
      </c>
      <c r="B491" s="748" t="s">
        <v>630</v>
      </c>
      <c r="C491" s="749" t="s">
        <v>656</v>
      </c>
      <c r="D491" s="750" t="s">
        <v>657</v>
      </c>
      <c r="E491" s="751">
        <v>50113001</v>
      </c>
      <c r="F491" s="750" t="s">
        <v>686</v>
      </c>
      <c r="G491" s="749" t="s">
        <v>687</v>
      </c>
      <c r="H491" s="749">
        <v>147943</v>
      </c>
      <c r="I491" s="749">
        <v>147943</v>
      </c>
      <c r="J491" s="749" t="s">
        <v>1108</v>
      </c>
      <c r="K491" s="749" t="s">
        <v>1109</v>
      </c>
      <c r="L491" s="752">
        <v>148.31000000000006</v>
      </c>
      <c r="M491" s="752">
        <v>1</v>
      </c>
      <c r="N491" s="753">
        <v>148.31000000000006</v>
      </c>
    </row>
    <row r="492" spans="1:14" ht="14.4" customHeight="1" x14ac:dyDescent="0.3">
      <c r="A492" s="747" t="s">
        <v>629</v>
      </c>
      <c r="B492" s="748" t="s">
        <v>630</v>
      </c>
      <c r="C492" s="749" t="s">
        <v>656</v>
      </c>
      <c r="D492" s="750" t="s">
        <v>657</v>
      </c>
      <c r="E492" s="751">
        <v>50113001</v>
      </c>
      <c r="F492" s="750" t="s">
        <v>686</v>
      </c>
      <c r="G492" s="749" t="s">
        <v>687</v>
      </c>
      <c r="H492" s="749">
        <v>845031</v>
      </c>
      <c r="I492" s="749">
        <v>101113</v>
      </c>
      <c r="J492" s="749" t="s">
        <v>1110</v>
      </c>
      <c r="K492" s="749" t="s">
        <v>1111</v>
      </c>
      <c r="L492" s="752">
        <v>65.340000000000018</v>
      </c>
      <c r="M492" s="752">
        <v>1</v>
      </c>
      <c r="N492" s="753">
        <v>65.340000000000018</v>
      </c>
    </row>
    <row r="493" spans="1:14" ht="14.4" customHeight="1" x14ac:dyDescent="0.3">
      <c r="A493" s="747" t="s">
        <v>629</v>
      </c>
      <c r="B493" s="748" t="s">
        <v>630</v>
      </c>
      <c r="C493" s="749" t="s">
        <v>656</v>
      </c>
      <c r="D493" s="750" t="s">
        <v>657</v>
      </c>
      <c r="E493" s="751">
        <v>50113001</v>
      </c>
      <c r="F493" s="750" t="s">
        <v>686</v>
      </c>
      <c r="G493" s="749" t="s">
        <v>687</v>
      </c>
      <c r="H493" s="749">
        <v>162579</v>
      </c>
      <c r="I493" s="749">
        <v>162579</v>
      </c>
      <c r="J493" s="749" t="s">
        <v>1305</v>
      </c>
      <c r="K493" s="749" t="s">
        <v>1306</v>
      </c>
      <c r="L493" s="752">
        <v>45.28</v>
      </c>
      <c r="M493" s="752">
        <v>1</v>
      </c>
      <c r="N493" s="753">
        <v>45.28</v>
      </c>
    </row>
    <row r="494" spans="1:14" ht="14.4" customHeight="1" x14ac:dyDescent="0.3">
      <c r="A494" s="747" t="s">
        <v>629</v>
      </c>
      <c r="B494" s="748" t="s">
        <v>630</v>
      </c>
      <c r="C494" s="749" t="s">
        <v>656</v>
      </c>
      <c r="D494" s="750" t="s">
        <v>657</v>
      </c>
      <c r="E494" s="751">
        <v>50113001</v>
      </c>
      <c r="F494" s="750" t="s">
        <v>686</v>
      </c>
      <c r="G494" s="749" t="s">
        <v>687</v>
      </c>
      <c r="H494" s="749">
        <v>200863</v>
      </c>
      <c r="I494" s="749">
        <v>200863</v>
      </c>
      <c r="J494" s="749" t="s">
        <v>841</v>
      </c>
      <c r="K494" s="749" t="s">
        <v>843</v>
      </c>
      <c r="L494" s="752">
        <v>84.99166666666666</v>
      </c>
      <c r="M494" s="752">
        <v>6</v>
      </c>
      <c r="N494" s="753">
        <v>509.94999999999993</v>
      </c>
    </row>
    <row r="495" spans="1:14" ht="14.4" customHeight="1" x14ac:dyDescent="0.3">
      <c r="A495" s="747" t="s">
        <v>629</v>
      </c>
      <c r="B495" s="748" t="s">
        <v>630</v>
      </c>
      <c r="C495" s="749" t="s">
        <v>656</v>
      </c>
      <c r="D495" s="750" t="s">
        <v>657</v>
      </c>
      <c r="E495" s="751">
        <v>50113001</v>
      </c>
      <c r="F495" s="750" t="s">
        <v>686</v>
      </c>
      <c r="G495" s="749" t="s">
        <v>687</v>
      </c>
      <c r="H495" s="749">
        <v>100876</v>
      </c>
      <c r="I495" s="749">
        <v>876</v>
      </c>
      <c r="J495" s="749" t="s">
        <v>841</v>
      </c>
      <c r="K495" s="749" t="s">
        <v>842</v>
      </c>
      <c r="L495" s="752">
        <v>73.700000000000017</v>
      </c>
      <c r="M495" s="752">
        <v>1</v>
      </c>
      <c r="N495" s="753">
        <v>73.700000000000017</v>
      </c>
    </row>
    <row r="496" spans="1:14" ht="14.4" customHeight="1" x14ac:dyDescent="0.3">
      <c r="A496" s="747" t="s">
        <v>629</v>
      </c>
      <c r="B496" s="748" t="s">
        <v>630</v>
      </c>
      <c r="C496" s="749" t="s">
        <v>656</v>
      </c>
      <c r="D496" s="750" t="s">
        <v>657</v>
      </c>
      <c r="E496" s="751">
        <v>50113001</v>
      </c>
      <c r="F496" s="750" t="s">
        <v>686</v>
      </c>
      <c r="G496" s="749" t="s">
        <v>690</v>
      </c>
      <c r="H496" s="749">
        <v>157871</v>
      </c>
      <c r="I496" s="749">
        <v>157871</v>
      </c>
      <c r="J496" s="749" t="s">
        <v>850</v>
      </c>
      <c r="K496" s="749" t="s">
        <v>851</v>
      </c>
      <c r="L496" s="752">
        <v>165.79999833328168</v>
      </c>
      <c r="M496" s="752">
        <v>11</v>
      </c>
      <c r="N496" s="753">
        <v>1823.7999816660983</v>
      </c>
    </row>
    <row r="497" spans="1:14" ht="14.4" customHeight="1" x14ac:dyDescent="0.3">
      <c r="A497" s="747" t="s">
        <v>629</v>
      </c>
      <c r="B497" s="748" t="s">
        <v>630</v>
      </c>
      <c r="C497" s="749" t="s">
        <v>656</v>
      </c>
      <c r="D497" s="750" t="s">
        <v>657</v>
      </c>
      <c r="E497" s="751">
        <v>50113001</v>
      </c>
      <c r="F497" s="750" t="s">
        <v>686</v>
      </c>
      <c r="G497" s="749" t="s">
        <v>690</v>
      </c>
      <c r="H497" s="749">
        <v>850729</v>
      </c>
      <c r="I497" s="749">
        <v>157875</v>
      </c>
      <c r="J497" s="749" t="s">
        <v>1112</v>
      </c>
      <c r="K497" s="749" t="s">
        <v>1113</v>
      </c>
      <c r="L497" s="752">
        <v>225.5</v>
      </c>
      <c r="M497" s="752">
        <v>7</v>
      </c>
      <c r="N497" s="753">
        <v>1578.5</v>
      </c>
    </row>
    <row r="498" spans="1:14" ht="14.4" customHeight="1" x14ac:dyDescent="0.3">
      <c r="A498" s="747" t="s">
        <v>629</v>
      </c>
      <c r="B498" s="748" t="s">
        <v>630</v>
      </c>
      <c r="C498" s="749" t="s">
        <v>656</v>
      </c>
      <c r="D498" s="750" t="s">
        <v>657</v>
      </c>
      <c r="E498" s="751">
        <v>50113001</v>
      </c>
      <c r="F498" s="750" t="s">
        <v>686</v>
      </c>
      <c r="G498" s="749" t="s">
        <v>687</v>
      </c>
      <c r="H498" s="749">
        <v>207820</v>
      </c>
      <c r="I498" s="749">
        <v>207820</v>
      </c>
      <c r="J498" s="749" t="s">
        <v>854</v>
      </c>
      <c r="K498" s="749" t="s">
        <v>855</v>
      </c>
      <c r="L498" s="752">
        <v>30.285555555555561</v>
      </c>
      <c r="M498" s="752">
        <v>9</v>
      </c>
      <c r="N498" s="753">
        <v>272.57000000000005</v>
      </c>
    </row>
    <row r="499" spans="1:14" ht="14.4" customHeight="1" x14ac:dyDescent="0.3">
      <c r="A499" s="747" t="s">
        <v>629</v>
      </c>
      <c r="B499" s="748" t="s">
        <v>630</v>
      </c>
      <c r="C499" s="749" t="s">
        <v>656</v>
      </c>
      <c r="D499" s="750" t="s">
        <v>657</v>
      </c>
      <c r="E499" s="751">
        <v>50113001</v>
      </c>
      <c r="F499" s="750" t="s">
        <v>686</v>
      </c>
      <c r="G499" s="749" t="s">
        <v>687</v>
      </c>
      <c r="H499" s="749">
        <v>850235</v>
      </c>
      <c r="I499" s="749">
        <v>160806</v>
      </c>
      <c r="J499" s="749" t="s">
        <v>1116</v>
      </c>
      <c r="K499" s="749" t="s">
        <v>1117</v>
      </c>
      <c r="L499" s="752">
        <v>196.76238095238097</v>
      </c>
      <c r="M499" s="752">
        <v>42</v>
      </c>
      <c r="N499" s="753">
        <v>8264.02</v>
      </c>
    </row>
    <row r="500" spans="1:14" ht="14.4" customHeight="1" x14ac:dyDescent="0.3">
      <c r="A500" s="747" t="s">
        <v>629</v>
      </c>
      <c r="B500" s="748" t="s">
        <v>630</v>
      </c>
      <c r="C500" s="749" t="s">
        <v>656</v>
      </c>
      <c r="D500" s="750" t="s">
        <v>657</v>
      </c>
      <c r="E500" s="751">
        <v>50113001</v>
      </c>
      <c r="F500" s="750" t="s">
        <v>686</v>
      </c>
      <c r="G500" s="749" t="s">
        <v>687</v>
      </c>
      <c r="H500" s="749">
        <v>102963</v>
      </c>
      <c r="I500" s="749">
        <v>2963</v>
      </c>
      <c r="J500" s="749" t="s">
        <v>864</v>
      </c>
      <c r="K500" s="749" t="s">
        <v>865</v>
      </c>
      <c r="L500" s="752">
        <v>97.06</v>
      </c>
      <c r="M500" s="752">
        <v>8</v>
      </c>
      <c r="N500" s="753">
        <v>776.48</v>
      </c>
    </row>
    <row r="501" spans="1:14" ht="14.4" customHeight="1" x14ac:dyDescent="0.3">
      <c r="A501" s="747" t="s">
        <v>629</v>
      </c>
      <c r="B501" s="748" t="s">
        <v>630</v>
      </c>
      <c r="C501" s="749" t="s">
        <v>656</v>
      </c>
      <c r="D501" s="750" t="s">
        <v>657</v>
      </c>
      <c r="E501" s="751">
        <v>50113001</v>
      </c>
      <c r="F501" s="750" t="s">
        <v>686</v>
      </c>
      <c r="G501" s="749" t="s">
        <v>687</v>
      </c>
      <c r="H501" s="749">
        <v>207692</v>
      </c>
      <c r="I501" s="749">
        <v>207692</v>
      </c>
      <c r="J501" s="749" t="s">
        <v>868</v>
      </c>
      <c r="K501" s="749" t="s">
        <v>869</v>
      </c>
      <c r="L501" s="752">
        <v>40.256666666666668</v>
      </c>
      <c r="M501" s="752">
        <v>3</v>
      </c>
      <c r="N501" s="753">
        <v>120.77000000000001</v>
      </c>
    </row>
    <row r="502" spans="1:14" ht="14.4" customHeight="1" x14ac:dyDescent="0.3">
      <c r="A502" s="747" t="s">
        <v>629</v>
      </c>
      <c r="B502" s="748" t="s">
        <v>630</v>
      </c>
      <c r="C502" s="749" t="s">
        <v>656</v>
      </c>
      <c r="D502" s="750" t="s">
        <v>657</v>
      </c>
      <c r="E502" s="751">
        <v>50113001</v>
      </c>
      <c r="F502" s="750" t="s">
        <v>686</v>
      </c>
      <c r="G502" s="749" t="s">
        <v>687</v>
      </c>
      <c r="H502" s="749">
        <v>159357</v>
      </c>
      <c r="I502" s="749">
        <v>59357</v>
      </c>
      <c r="J502" s="749" t="s">
        <v>1118</v>
      </c>
      <c r="K502" s="749" t="s">
        <v>1119</v>
      </c>
      <c r="L502" s="752">
        <v>188.88</v>
      </c>
      <c r="M502" s="752">
        <v>2</v>
      </c>
      <c r="N502" s="753">
        <v>377.76</v>
      </c>
    </row>
    <row r="503" spans="1:14" ht="14.4" customHeight="1" x14ac:dyDescent="0.3">
      <c r="A503" s="747" t="s">
        <v>629</v>
      </c>
      <c r="B503" s="748" t="s">
        <v>630</v>
      </c>
      <c r="C503" s="749" t="s">
        <v>656</v>
      </c>
      <c r="D503" s="750" t="s">
        <v>657</v>
      </c>
      <c r="E503" s="751">
        <v>50113001</v>
      </c>
      <c r="F503" s="750" t="s">
        <v>686</v>
      </c>
      <c r="G503" s="749" t="s">
        <v>687</v>
      </c>
      <c r="H503" s="749">
        <v>175567</v>
      </c>
      <c r="I503" s="749">
        <v>75567</v>
      </c>
      <c r="J503" s="749" t="s">
        <v>1307</v>
      </c>
      <c r="K503" s="749" t="s">
        <v>1308</v>
      </c>
      <c r="L503" s="752">
        <v>575.75749999999994</v>
      </c>
      <c r="M503" s="752">
        <v>4</v>
      </c>
      <c r="N503" s="753">
        <v>2303.0299999999997</v>
      </c>
    </row>
    <row r="504" spans="1:14" ht="14.4" customHeight="1" x14ac:dyDescent="0.3">
      <c r="A504" s="747" t="s">
        <v>629</v>
      </c>
      <c r="B504" s="748" t="s">
        <v>630</v>
      </c>
      <c r="C504" s="749" t="s">
        <v>656</v>
      </c>
      <c r="D504" s="750" t="s">
        <v>657</v>
      </c>
      <c r="E504" s="751">
        <v>50113001</v>
      </c>
      <c r="F504" s="750" t="s">
        <v>686</v>
      </c>
      <c r="G504" s="749" t="s">
        <v>687</v>
      </c>
      <c r="H504" s="749">
        <v>847855</v>
      </c>
      <c r="I504" s="749">
        <v>107826</v>
      </c>
      <c r="J504" s="749" t="s">
        <v>1309</v>
      </c>
      <c r="K504" s="749" t="s">
        <v>1310</v>
      </c>
      <c r="L504" s="752">
        <v>506.82999999999993</v>
      </c>
      <c r="M504" s="752">
        <v>1</v>
      </c>
      <c r="N504" s="753">
        <v>506.82999999999993</v>
      </c>
    </row>
    <row r="505" spans="1:14" ht="14.4" customHeight="1" x14ac:dyDescent="0.3">
      <c r="A505" s="747" t="s">
        <v>629</v>
      </c>
      <c r="B505" s="748" t="s">
        <v>630</v>
      </c>
      <c r="C505" s="749" t="s">
        <v>656</v>
      </c>
      <c r="D505" s="750" t="s">
        <v>657</v>
      </c>
      <c r="E505" s="751">
        <v>50113001</v>
      </c>
      <c r="F505" s="750" t="s">
        <v>686</v>
      </c>
      <c r="G505" s="749" t="s">
        <v>687</v>
      </c>
      <c r="H505" s="749">
        <v>159941</v>
      </c>
      <c r="I505" s="749">
        <v>59941</v>
      </c>
      <c r="J505" s="749" t="s">
        <v>1311</v>
      </c>
      <c r="K505" s="749" t="s">
        <v>1312</v>
      </c>
      <c r="L505" s="752">
        <v>238.96000000000006</v>
      </c>
      <c r="M505" s="752">
        <v>1</v>
      </c>
      <c r="N505" s="753">
        <v>238.96000000000006</v>
      </c>
    </row>
    <row r="506" spans="1:14" ht="14.4" customHeight="1" x14ac:dyDescent="0.3">
      <c r="A506" s="747" t="s">
        <v>629</v>
      </c>
      <c r="B506" s="748" t="s">
        <v>630</v>
      </c>
      <c r="C506" s="749" t="s">
        <v>656</v>
      </c>
      <c r="D506" s="750" t="s">
        <v>657</v>
      </c>
      <c r="E506" s="751">
        <v>50113001</v>
      </c>
      <c r="F506" s="750" t="s">
        <v>686</v>
      </c>
      <c r="G506" s="749" t="s">
        <v>690</v>
      </c>
      <c r="H506" s="749">
        <v>109709</v>
      </c>
      <c r="I506" s="749">
        <v>9709</v>
      </c>
      <c r="J506" s="749" t="s">
        <v>875</v>
      </c>
      <c r="K506" s="749" t="s">
        <v>876</v>
      </c>
      <c r="L506" s="752">
        <v>64.962272727272733</v>
      </c>
      <c r="M506" s="752">
        <v>22</v>
      </c>
      <c r="N506" s="753">
        <v>1429.17</v>
      </c>
    </row>
    <row r="507" spans="1:14" ht="14.4" customHeight="1" x14ac:dyDescent="0.3">
      <c r="A507" s="747" t="s">
        <v>629</v>
      </c>
      <c r="B507" s="748" t="s">
        <v>630</v>
      </c>
      <c r="C507" s="749" t="s">
        <v>656</v>
      </c>
      <c r="D507" s="750" t="s">
        <v>657</v>
      </c>
      <c r="E507" s="751">
        <v>50113001</v>
      </c>
      <c r="F507" s="750" t="s">
        <v>686</v>
      </c>
      <c r="G507" s="749" t="s">
        <v>690</v>
      </c>
      <c r="H507" s="749">
        <v>109712</v>
      </c>
      <c r="I507" s="749">
        <v>9712</v>
      </c>
      <c r="J507" s="749" t="s">
        <v>875</v>
      </c>
      <c r="K507" s="749" t="s">
        <v>1313</v>
      </c>
      <c r="L507" s="752">
        <v>303.51714285714286</v>
      </c>
      <c r="M507" s="752">
        <v>7</v>
      </c>
      <c r="N507" s="753">
        <v>2124.62</v>
      </c>
    </row>
    <row r="508" spans="1:14" ht="14.4" customHeight="1" x14ac:dyDescent="0.3">
      <c r="A508" s="747" t="s">
        <v>629</v>
      </c>
      <c r="B508" s="748" t="s">
        <v>630</v>
      </c>
      <c r="C508" s="749" t="s">
        <v>656</v>
      </c>
      <c r="D508" s="750" t="s">
        <v>657</v>
      </c>
      <c r="E508" s="751">
        <v>50113001</v>
      </c>
      <c r="F508" s="750" t="s">
        <v>686</v>
      </c>
      <c r="G508" s="749" t="s">
        <v>687</v>
      </c>
      <c r="H508" s="749">
        <v>194852</v>
      </c>
      <c r="I508" s="749">
        <v>94852</v>
      </c>
      <c r="J508" s="749" t="s">
        <v>1123</v>
      </c>
      <c r="K508" s="749" t="s">
        <v>1124</v>
      </c>
      <c r="L508" s="752">
        <v>1030.58</v>
      </c>
      <c r="M508" s="752">
        <v>4</v>
      </c>
      <c r="N508" s="753">
        <v>4122.32</v>
      </c>
    </row>
    <row r="509" spans="1:14" ht="14.4" customHeight="1" x14ac:dyDescent="0.3">
      <c r="A509" s="747" t="s">
        <v>629</v>
      </c>
      <c r="B509" s="748" t="s">
        <v>630</v>
      </c>
      <c r="C509" s="749" t="s">
        <v>656</v>
      </c>
      <c r="D509" s="750" t="s">
        <v>657</v>
      </c>
      <c r="E509" s="751">
        <v>50113001</v>
      </c>
      <c r="F509" s="750" t="s">
        <v>686</v>
      </c>
      <c r="G509" s="749" t="s">
        <v>687</v>
      </c>
      <c r="H509" s="749">
        <v>848866</v>
      </c>
      <c r="I509" s="749">
        <v>119654</v>
      </c>
      <c r="J509" s="749" t="s">
        <v>1314</v>
      </c>
      <c r="K509" s="749" t="s">
        <v>1315</v>
      </c>
      <c r="L509" s="752">
        <v>255.39999999999998</v>
      </c>
      <c r="M509" s="752">
        <v>1</v>
      </c>
      <c r="N509" s="753">
        <v>255.39999999999998</v>
      </c>
    </row>
    <row r="510" spans="1:14" ht="14.4" customHeight="1" x14ac:dyDescent="0.3">
      <c r="A510" s="747" t="s">
        <v>629</v>
      </c>
      <c r="B510" s="748" t="s">
        <v>630</v>
      </c>
      <c r="C510" s="749" t="s">
        <v>656</v>
      </c>
      <c r="D510" s="750" t="s">
        <v>657</v>
      </c>
      <c r="E510" s="751">
        <v>50113001</v>
      </c>
      <c r="F510" s="750" t="s">
        <v>686</v>
      </c>
      <c r="G510" s="749" t="s">
        <v>687</v>
      </c>
      <c r="H510" s="749">
        <v>188900</v>
      </c>
      <c r="I510" s="749">
        <v>88900</v>
      </c>
      <c r="J510" s="749" t="s">
        <v>1316</v>
      </c>
      <c r="K510" s="749" t="s">
        <v>894</v>
      </c>
      <c r="L510" s="752">
        <v>82.85</v>
      </c>
      <c r="M510" s="752">
        <v>4</v>
      </c>
      <c r="N510" s="753">
        <v>331.4</v>
      </c>
    </row>
    <row r="511" spans="1:14" ht="14.4" customHeight="1" x14ac:dyDescent="0.3">
      <c r="A511" s="747" t="s">
        <v>629</v>
      </c>
      <c r="B511" s="748" t="s">
        <v>630</v>
      </c>
      <c r="C511" s="749" t="s">
        <v>656</v>
      </c>
      <c r="D511" s="750" t="s">
        <v>657</v>
      </c>
      <c r="E511" s="751">
        <v>50113001</v>
      </c>
      <c r="F511" s="750" t="s">
        <v>686</v>
      </c>
      <c r="G511" s="749" t="s">
        <v>687</v>
      </c>
      <c r="H511" s="749">
        <v>225261</v>
      </c>
      <c r="I511" s="749">
        <v>225261</v>
      </c>
      <c r="J511" s="749" t="s">
        <v>877</v>
      </c>
      <c r="K511" s="749" t="s">
        <v>878</v>
      </c>
      <c r="L511" s="752">
        <v>57.929999999999993</v>
      </c>
      <c r="M511" s="752">
        <v>1</v>
      </c>
      <c r="N511" s="753">
        <v>57.929999999999993</v>
      </c>
    </row>
    <row r="512" spans="1:14" ht="14.4" customHeight="1" x14ac:dyDescent="0.3">
      <c r="A512" s="747" t="s">
        <v>629</v>
      </c>
      <c r="B512" s="748" t="s">
        <v>630</v>
      </c>
      <c r="C512" s="749" t="s">
        <v>656</v>
      </c>
      <c r="D512" s="750" t="s">
        <v>657</v>
      </c>
      <c r="E512" s="751">
        <v>50113001</v>
      </c>
      <c r="F512" s="750" t="s">
        <v>686</v>
      </c>
      <c r="G512" s="749" t="s">
        <v>687</v>
      </c>
      <c r="H512" s="749">
        <v>100612</v>
      </c>
      <c r="I512" s="749">
        <v>612</v>
      </c>
      <c r="J512" s="749" t="s">
        <v>1317</v>
      </c>
      <c r="K512" s="749" t="s">
        <v>719</v>
      </c>
      <c r="L512" s="752">
        <v>67.66</v>
      </c>
      <c r="M512" s="752">
        <v>2</v>
      </c>
      <c r="N512" s="753">
        <v>135.32</v>
      </c>
    </row>
    <row r="513" spans="1:14" ht="14.4" customHeight="1" x14ac:dyDescent="0.3">
      <c r="A513" s="747" t="s">
        <v>629</v>
      </c>
      <c r="B513" s="748" t="s">
        <v>630</v>
      </c>
      <c r="C513" s="749" t="s">
        <v>656</v>
      </c>
      <c r="D513" s="750" t="s">
        <v>657</v>
      </c>
      <c r="E513" s="751">
        <v>50113001</v>
      </c>
      <c r="F513" s="750" t="s">
        <v>686</v>
      </c>
      <c r="G513" s="749" t="s">
        <v>687</v>
      </c>
      <c r="H513" s="749">
        <v>621370</v>
      </c>
      <c r="I513" s="749">
        <v>0</v>
      </c>
      <c r="J513" s="749" t="s">
        <v>1318</v>
      </c>
      <c r="K513" s="749" t="s">
        <v>1319</v>
      </c>
      <c r="L513" s="752">
        <v>25.645</v>
      </c>
      <c r="M513" s="752">
        <v>2</v>
      </c>
      <c r="N513" s="753">
        <v>51.29</v>
      </c>
    </row>
    <row r="514" spans="1:14" ht="14.4" customHeight="1" x14ac:dyDescent="0.3">
      <c r="A514" s="747" t="s">
        <v>629</v>
      </c>
      <c r="B514" s="748" t="s">
        <v>630</v>
      </c>
      <c r="C514" s="749" t="s">
        <v>656</v>
      </c>
      <c r="D514" s="750" t="s">
        <v>657</v>
      </c>
      <c r="E514" s="751">
        <v>50113001</v>
      </c>
      <c r="F514" s="750" t="s">
        <v>686</v>
      </c>
      <c r="G514" s="749" t="s">
        <v>687</v>
      </c>
      <c r="H514" s="749">
        <v>395294</v>
      </c>
      <c r="I514" s="749">
        <v>180306</v>
      </c>
      <c r="J514" s="749" t="s">
        <v>881</v>
      </c>
      <c r="K514" s="749" t="s">
        <v>882</v>
      </c>
      <c r="L514" s="752">
        <v>176.86</v>
      </c>
      <c r="M514" s="752">
        <v>6</v>
      </c>
      <c r="N514" s="753">
        <v>1061.1600000000001</v>
      </c>
    </row>
    <row r="515" spans="1:14" ht="14.4" customHeight="1" x14ac:dyDescent="0.3">
      <c r="A515" s="747" t="s">
        <v>629</v>
      </c>
      <c r="B515" s="748" t="s">
        <v>630</v>
      </c>
      <c r="C515" s="749" t="s">
        <v>656</v>
      </c>
      <c r="D515" s="750" t="s">
        <v>657</v>
      </c>
      <c r="E515" s="751">
        <v>50113001</v>
      </c>
      <c r="F515" s="750" t="s">
        <v>686</v>
      </c>
      <c r="G515" s="749" t="s">
        <v>687</v>
      </c>
      <c r="H515" s="749">
        <v>161238</v>
      </c>
      <c r="I515" s="749">
        <v>61238</v>
      </c>
      <c r="J515" s="749" t="s">
        <v>1320</v>
      </c>
      <c r="K515" s="749" t="s">
        <v>1321</v>
      </c>
      <c r="L515" s="752">
        <v>34.090000000000011</v>
      </c>
      <c r="M515" s="752">
        <v>1</v>
      </c>
      <c r="N515" s="753">
        <v>34.090000000000011</v>
      </c>
    </row>
    <row r="516" spans="1:14" ht="14.4" customHeight="1" x14ac:dyDescent="0.3">
      <c r="A516" s="747" t="s">
        <v>629</v>
      </c>
      <c r="B516" s="748" t="s">
        <v>630</v>
      </c>
      <c r="C516" s="749" t="s">
        <v>656</v>
      </c>
      <c r="D516" s="750" t="s">
        <v>657</v>
      </c>
      <c r="E516" s="751">
        <v>50113001</v>
      </c>
      <c r="F516" s="750" t="s">
        <v>686</v>
      </c>
      <c r="G516" s="749" t="s">
        <v>687</v>
      </c>
      <c r="H516" s="749">
        <v>187149</v>
      </c>
      <c r="I516" s="749">
        <v>87149</v>
      </c>
      <c r="J516" s="749" t="s">
        <v>1322</v>
      </c>
      <c r="K516" s="749" t="s">
        <v>1323</v>
      </c>
      <c r="L516" s="752">
        <v>143.15</v>
      </c>
      <c r="M516" s="752">
        <v>3</v>
      </c>
      <c r="N516" s="753">
        <v>429.45000000000005</v>
      </c>
    </row>
    <row r="517" spans="1:14" ht="14.4" customHeight="1" x14ac:dyDescent="0.3">
      <c r="A517" s="747" t="s">
        <v>629</v>
      </c>
      <c r="B517" s="748" t="s">
        <v>630</v>
      </c>
      <c r="C517" s="749" t="s">
        <v>656</v>
      </c>
      <c r="D517" s="750" t="s">
        <v>657</v>
      </c>
      <c r="E517" s="751">
        <v>50113001</v>
      </c>
      <c r="F517" s="750" t="s">
        <v>686</v>
      </c>
      <c r="G517" s="749" t="s">
        <v>687</v>
      </c>
      <c r="H517" s="749">
        <v>225171</v>
      </c>
      <c r="I517" s="749">
        <v>225171</v>
      </c>
      <c r="J517" s="749" t="s">
        <v>885</v>
      </c>
      <c r="K517" s="749" t="s">
        <v>887</v>
      </c>
      <c r="L517" s="752">
        <v>64.790000000000006</v>
      </c>
      <c r="M517" s="752">
        <v>1</v>
      </c>
      <c r="N517" s="753">
        <v>64.790000000000006</v>
      </c>
    </row>
    <row r="518" spans="1:14" ht="14.4" customHeight="1" x14ac:dyDescent="0.3">
      <c r="A518" s="747" t="s">
        <v>629</v>
      </c>
      <c r="B518" s="748" t="s">
        <v>630</v>
      </c>
      <c r="C518" s="749" t="s">
        <v>656</v>
      </c>
      <c r="D518" s="750" t="s">
        <v>657</v>
      </c>
      <c r="E518" s="751">
        <v>50113001</v>
      </c>
      <c r="F518" s="750" t="s">
        <v>686</v>
      </c>
      <c r="G518" s="749" t="s">
        <v>687</v>
      </c>
      <c r="H518" s="749">
        <v>225172</v>
      </c>
      <c r="I518" s="749">
        <v>225172</v>
      </c>
      <c r="J518" s="749" t="s">
        <v>885</v>
      </c>
      <c r="K518" s="749" t="s">
        <v>886</v>
      </c>
      <c r="L518" s="752">
        <v>58.77</v>
      </c>
      <c r="M518" s="752">
        <v>1</v>
      </c>
      <c r="N518" s="753">
        <v>58.77</v>
      </c>
    </row>
    <row r="519" spans="1:14" ht="14.4" customHeight="1" x14ac:dyDescent="0.3">
      <c r="A519" s="747" t="s">
        <v>629</v>
      </c>
      <c r="B519" s="748" t="s">
        <v>630</v>
      </c>
      <c r="C519" s="749" t="s">
        <v>656</v>
      </c>
      <c r="D519" s="750" t="s">
        <v>657</v>
      </c>
      <c r="E519" s="751">
        <v>50113001</v>
      </c>
      <c r="F519" s="750" t="s">
        <v>686</v>
      </c>
      <c r="G519" s="749" t="s">
        <v>687</v>
      </c>
      <c r="H519" s="749">
        <v>193822</v>
      </c>
      <c r="I519" s="749">
        <v>193822</v>
      </c>
      <c r="J519" s="749" t="s">
        <v>1324</v>
      </c>
      <c r="K519" s="749" t="s">
        <v>1325</v>
      </c>
      <c r="L519" s="752">
        <v>1221.8599999999999</v>
      </c>
      <c r="M519" s="752">
        <v>1</v>
      </c>
      <c r="N519" s="753">
        <v>1221.8599999999999</v>
      </c>
    </row>
    <row r="520" spans="1:14" ht="14.4" customHeight="1" x14ac:dyDescent="0.3">
      <c r="A520" s="747" t="s">
        <v>629</v>
      </c>
      <c r="B520" s="748" t="s">
        <v>630</v>
      </c>
      <c r="C520" s="749" t="s">
        <v>656</v>
      </c>
      <c r="D520" s="750" t="s">
        <v>657</v>
      </c>
      <c r="E520" s="751">
        <v>50113001</v>
      </c>
      <c r="F520" s="750" t="s">
        <v>686</v>
      </c>
      <c r="G520" s="749" t="s">
        <v>690</v>
      </c>
      <c r="H520" s="749">
        <v>56972</v>
      </c>
      <c r="I520" s="749">
        <v>56972</v>
      </c>
      <c r="J520" s="749" t="s">
        <v>891</v>
      </c>
      <c r="K520" s="749" t="s">
        <v>892</v>
      </c>
      <c r="L520" s="752">
        <v>14.770000000000001</v>
      </c>
      <c r="M520" s="752">
        <v>1</v>
      </c>
      <c r="N520" s="753">
        <v>14.770000000000001</v>
      </c>
    </row>
    <row r="521" spans="1:14" ht="14.4" customHeight="1" x14ac:dyDescent="0.3">
      <c r="A521" s="747" t="s">
        <v>629</v>
      </c>
      <c r="B521" s="748" t="s">
        <v>630</v>
      </c>
      <c r="C521" s="749" t="s">
        <v>656</v>
      </c>
      <c r="D521" s="750" t="s">
        <v>657</v>
      </c>
      <c r="E521" s="751">
        <v>50113001</v>
      </c>
      <c r="F521" s="750" t="s">
        <v>686</v>
      </c>
      <c r="G521" s="749" t="s">
        <v>690</v>
      </c>
      <c r="H521" s="749">
        <v>156981</v>
      </c>
      <c r="I521" s="749">
        <v>56981</v>
      </c>
      <c r="J521" s="749" t="s">
        <v>1326</v>
      </c>
      <c r="K521" s="749" t="s">
        <v>1327</v>
      </c>
      <c r="L521" s="752">
        <v>30.179999999999993</v>
      </c>
      <c r="M521" s="752">
        <v>1</v>
      </c>
      <c r="N521" s="753">
        <v>30.179999999999993</v>
      </c>
    </row>
    <row r="522" spans="1:14" ht="14.4" customHeight="1" x14ac:dyDescent="0.3">
      <c r="A522" s="747" t="s">
        <v>629</v>
      </c>
      <c r="B522" s="748" t="s">
        <v>630</v>
      </c>
      <c r="C522" s="749" t="s">
        <v>656</v>
      </c>
      <c r="D522" s="750" t="s">
        <v>657</v>
      </c>
      <c r="E522" s="751">
        <v>50113001</v>
      </c>
      <c r="F522" s="750" t="s">
        <v>686</v>
      </c>
      <c r="G522" s="749" t="s">
        <v>687</v>
      </c>
      <c r="H522" s="749">
        <v>114725</v>
      </c>
      <c r="I522" s="749">
        <v>14725</v>
      </c>
      <c r="J522" s="749" t="s">
        <v>893</v>
      </c>
      <c r="K522" s="749" t="s">
        <v>894</v>
      </c>
      <c r="L522" s="752">
        <v>66.920000000000016</v>
      </c>
      <c r="M522" s="752">
        <v>1</v>
      </c>
      <c r="N522" s="753">
        <v>66.920000000000016</v>
      </c>
    </row>
    <row r="523" spans="1:14" ht="14.4" customHeight="1" x14ac:dyDescent="0.3">
      <c r="A523" s="747" t="s">
        <v>629</v>
      </c>
      <c r="B523" s="748" t="s">
        <v>630</v>
      </c>
      <c r="C523" s="749" t="s">
        <v>656</v>
      </c>
      <c r="D523" s="750" t="s">
        <v>657</v>
      </c>
      <c r="E523" s="751">
        <v>50113001</v>
      </c>
      <c r="F523" s="750" t="s">
        <v>686</v>
      </c>
      <c r="G523" s="749" t="s">
        <v>687</v>
      </c>
      <c r="H523" s="749">
        <v>849317</v>
      </c>
      <c r="I523" s="749">
        <v>109821</v>
      </c>
      <c r="J523" s="749" t="s">
        <v>1328</v>
      </c>
      <c r="K523" s="749" t="s">
        <v>1329</v>
      </c>
      <c r="L523" s="752">
        <v>88.63</v>
      </c>
      <c r="M523" s="752">
        <v>1</v>
      </c>
      <c r="N523" s="753">
        <v>88.63</v>
      </c>
    </row>
    <row r="524" spans="1:14" ht="14.4" customHeight="1" x14ac:dyDescent="0.3">
      <c r="A524" s="747" t="s">
        <v>629</v>
      </c>
      <c r="B524" s="748" t="s">
        <v>630</v>
      </c>
      <c r="C524" s="749" t="s">
        <v>656</v>
      </c>
      <c r="D524" s="750" t="s">
        <v>657</v>
      </c>
      <c r="E524" s="751">
        <v>50113001</v>
      </c>
      <c r="F524" s="750" t="s">
        <v>686</v>
      </c>
      <c r="G524" s="749" t="s">
        <v>687</v>
      </c>
      <c r="H524" s="749">
        <v>197864</v>
      </c>
      <c r="I524" s="749">
        <v>97864</v>
      </c>
      <c r="J524" s="749" t="s">
        <v>1330</v>
      </c>
      <c r="K524" s="749" t="s">
        <v>1331</v>
      </c>
      <c r="L524" s="752">
        <v>300.43000000000012</v>
      </c>
      <c r="M524" s="752">
        <v>1</v>
      </c>
      <c r="N524" s="753">
        <v>300.43000000000012</v>
      </c>
    </row>
    <row r="525" spans="1:14" ht="14.4" customHeight="1" x14ac:dyDescent="0.3">
      <c r="A525" s="747" t="s">
        <v>629</v>
      </c>
      <c r="B525" s="748" t="s">
        <v>630</v>
      </c>
      <c r="C525" s="749" t="s">
        <v>656</v>
      </c>
      <c r="D525" s="750" t="s">
        <v>657</v>
      </c>
      <c r="E525" s="751">
        <v>50113001</v>
      </c>
      <c r="F525" s="750" t="s">
        <v>686</v>
      </c>
      <c r="G525" s="749" t="s">
        <v>687</v>
      </c>
      <c r="H525" s="749">
        <v>113808</v>
      </c>
      <c r="I525" s="749">
        <v>13808</v>
      </c>
      <c r="J525" s="749" t="s">
        <v>1330</v>
      </c>
      <c r="K525" s="749" t="s">
        <v>1332</v>
      </c>
      <c r="L525" s="752">
        <v>600.85</v>
      </c>
      <c r="M525" s="752">
        <v>1</v>
      </c>
      <c r="N525" s="753">
        <v>600.85</v>
      </c>
    </row>
    <row r="526" spans="1:14" ht="14.4" customHeight="1" x14ac:dyDescent="0.3">
      <c r="A526" s="747" t="s">
        <v>629</v>
      </c>
      <c r="B526" s="748" t="s">
        <v>630</v>
      </c>
      <c r="C526" s="749" t="s">
        <v>656</v>
      </c>
      <c r="D526" s="750" t="s">
        <v>657</v>
      </c>
      <c r="E526" s="751">
        <v>50113001</v>
      </c>
      <c r="F526" s="750" t="s">
        <v>686</v>
      </c>
      <c r="G526" s="749" t="s">
        <v>690</v>
      </c>
      <c r="H526" s="749">
        <v>131934</v>
      </c>
      <c r="I526" s="749">
        <v>31934</v>
      </c>
      <c r="J526" s="749" t="s">
        <v>897</v>
      </c>
      <c r="K526" s="749" t="s">
        <v>898</v>
      </c>
      <c r="L526" s="752">
        <v>49.820000000000007</v>
      </c>
      <c r="M526" s="752">
        <v>2</v>
      </c>
      <c r="N526" s="753">
        <v>99.640000000000015</v>
      </c>
    </row>
    <row r="527" spans="1:14" ht="14.4" customHeight="1" x14ac:dyDescent="0.3">
      <c r="A527" s="747" t="s">
        <v>629</v>
      </c>
      <c r="B527" s="748" t="s">
        <v>630</v>
      </c>
      <c r="C527" s="749" t="s">
        <v>656</v>
      </c>
      <c r="D527" s="750" t="s">
        <v>657</v>
      </c>
      <c r="E527" s="751">
        <v>50113001</v>
      </c>
      <c r="F527" s="750" t="s">
        <v>686</v>
      </c>
      <c r="G527" s="749" t="s">
        <v>690</v>
      </c>
      <c r="H527" s="749">
        <v>158380</v>
      </c>
      <c r="I527" s="749">
        <v>58380</v>
      </c>
      <c r="J527" s="749" t="s">
        <v>899</v>
      </c>
      <c r="K527" s="749" t="s">
        <v>900</v>
      </c>
      <c r="L527" s="752">
        <v>81.200000000000017</v>
      </c>
      <c r="M527" s="752">
        <v>2</v>
      </c>
      <c r="N527" s="753">
        <v>162.40000000000003</v>
      </c>
    </row>
    <row r="528" spans="1:14" ht="14.4" customHeight="1" x14ac:dyDescent="0.3">
      <c r="A528" s="747" t="s">
        <v>629</v>
      </c>
      <c r="B528" s="748" t="s">
        <v>630</v>
      </c>
      <c r="C528" s="749" t="s">
        <v>656</v>
      </c>
      <c r="D528" s="750" t="s">
        <v>657</v>
      </c>
      <c r="E528" s="751">
        <v>50113001</v>
      </c>
      <c r="F528" s="750" t="s">
        <v>686</v>
      </c>
      <c r="G528" s="749" t="s">
        <v>687</v>
      </c>
      <c r="H528" s="749">
        <v>846948</v>
      </c>
      <c r="I528" s="749">
        <v>122198</v>
      </c>
      <c r="J528" s="749" t="s">
        <v>1333</v>
      </c>
      <c r="K528" s="749" t="s">
        <v>1334</v>
      </c>
      <c r="L528" s="752">
        <v>36.11999598654225</v>
      </c>
      <c r="M528" s="752">
        <v>1</v>
      </c>
      <c r="N528" s="753">
        <v>36.11999598654225</v>
      </c>
    </row>
    <row r="529" spans="1:14" ht="14.4" customHeight="1" x14ac:dyDescent="0.3">
      <c r="A529" s="747" t="s">
        <v>629</v>
      </c>
      <c r="B529" s="748" t="s">
        <v>630</v>
      </c>
      <c r="C529" s="749" t="s">
        <v>656</v>
      </c>
      <c r="D529" s="750" t="s">
        <v>657</v>
      </c>
      <c r="E529" s="751">
        <v>50113001</v>
      </c>
      <c r="F529" s="750" t="s">
        <v>686</v>
      </c>
      <c r="G529" s="749" t="s">
        <v>687</v>
      </c>
      <c r="H529" s="749">
        <v>112023</v>
      </c>
      <c r="I529" s="749">
        <v>12023</v>
      </c>
      <c r="J529" s="749" t="s">
        <v>903</v>
      </c>
      <c r="K529" s="749" t="s">
        <v>904</v>
      </c>
      <c r="L529" s="752">
        <v>72.33</v>
      </c>
      <c r="M529" s="752">
        <v>3</v>
      </c>
      <c r="N529" s="753">
        <v>216.99</v>
      </c>
    </row>
    <row r="530" spans="1:14" ht="14.4" customHeight="1" x14ac:dyDescent="0.3">
      <c r="A530" s="747" t="s">
        <v>629</v>
      </c>
      <c r="B530" s="748" t="s">
        <v>630</v>
      </c>
      <c r="C530" s="749" t="s">
        <v>656</v>
      </c>
      <c r="D530" s="750" t="s">
        <v>657</v>
      </c>
      <c r="E530" s="751">
        <v>50113001</v>
      </c>
      <c r="F530" s="750" t="s">
        <v>686</v>
      </c>
      <c r="G530" s="749" t="s">
        <v>687</v>
      </c>
      <c r="H530" s="749">
        <v>142594</v>
      </c>
      <c r="I530" s="749">
        <v>42594</v>
      </c>
      <c r="J530" s="749" t="s">
        <v>1128</v>
      </c>
      <c r="K530" s="749" t="s">
        <v>1129</v>
      </c>
      <c r="L530" s="752">
        <v>901.19</v>
      </c>
      <c r="M530" s="752">
        <v>3</v>
      </c>
      <c r="N530" s="753">
        <v>2703.57</v>
      </c>
    </row>
    <row r="531" spans="1:14" ht="14.4" customHeight="1" x14ac:dyDescent="0.3">
      <c r="A531" s="747" t="s">
        <v>629</v>
      </c>
      <c r="B531" s="748" t="s">
        <v>630</v>
      </c>
      <c r="C531" s="749" t="s">
        <v>656</v>
      </c>
      <c r="D531" s="750" t="s">
        <v>657</v>
      </c>
      <c r="E531" s="751">
        <v>50113001</v>
      </c>
      <c r="F531" s="750" t="s">
        <v>686</v>
      </c>
      <c r="G531" s="749" t="s">
        <v>687</v>
      </c>
      <c r="H531" s="749">
        <v>991822</v>
      </c>
      <c r="I531" s="749">
        <v>0</v>
      </c>
      <c r="J531" s="749" t="s">
        <v>1335</v>
      </c>
      <c r="K531" s="749" t="s">
        <v>1336</v>
      </c>
      <c r="L531" s="752">
        <v>168.39000000000001</v>
      </c>
      <c r="M531" s="752">
        <v>1</v>
      </c>
      <c r="N531" s="753">
        <v>168.39000000000001</v>
      </c>
    </row>
    <row r="532" spans="1:14" ht="14.4" customHeight="1" x14ac:dyDescent="0.3">
      <c r="A532" s="747" t="s">
        <v>629</v>
      </c>
      <c r="B532" s="748" t="s">
        <v>630</v>
      </c>
      <c r="C532" s="749" t="s">
        <v>656</v>
      </c>
      <c r="D532" s="750" t="s">
        <v>657</v>
      </c>
      <c r="E532" s="751">
        <v>50113001</v>
      </c>
      <c r="F532" s="750" t="s">
        <v>686</v>
      </c>
      <c r="G532" s="749" t="s">
        <v>690</v>
      </c>
      <c r="H532" s="749">
        <v>199600</v>
      </c>
      <c r="I532" s="749">
        <v>99600</v>
      </c>
      <c r="J532" s="749" t="s">
        <v>1130</v>
      </c>
      <c r="K532" s="749" t="s">
        <v>1131</v>
      </c>
      <c r="L532" s="752">
        <v>99.860000000000014</v>
      </c>
      <c r="M532" s="752">
        <v>2</v>
      </c>
      <c r="N532" s="753">
        <v>199.72000000000003</v>
      </c>
    </row>
    <row r="533" spans="1:14" ht="14.4" customHeight="1" x14ac:dyDescent="0.3">
      <c r="A533" s="747" t="s">
        <v>629</v>
      </c>
      <c r="B533" s="748" t="s">
        <v>630</v>
      </c>
      <c r="C533" s="749" t="s">
        <v>656</v>
      </c>
      <c r="D533" s="750" t="s">
        <v>657</v>
      </c>
      <c r="E533" s="751">
        <v>50113001</v>
      </c>
      <c r="F533" s="750" t="s">
        <v>686</v>
      </c>
      <c r="G533" s="749" t="s">
        <v>690</v>
      </c>
      <c r="H533" s="749">
        <v>158834</v>
      </c>
      <c r="I533" s="749">
        <v>58834</v>
      </c>
      <c r="J533" s="749" t="s">
        <v>1132</v>
      </c>
      <c r="K533" s="749" t="s">
        <v>1133</v>
      </c>
      <c r="L533" s="752">
        <v>65.03</v>
      </c>
      <c r="M533" s="752">
        <v>1</v>
      </c>
      <c r="N533" s="753">
        <v>65.03</v>
      </c>
    </row>
    <row r="534" spans="1:14" ht="14.4" customHeight="1" x14ac:dyDescent="0.3">
      <c r="A534" s="747" t="s">
        <v>629</v>
      </c>
      <c r="B534" s="748" t="s">
        <v>630</v>
      </c>
      <c r="C534" s="749" t="s">
        <v>656</v>
      </c>
      <c r="D534" s="750" t="s">
        <v>657</v>
      </c>
      <c r="E534" s="751">
        <v>50113001</v>
      </c>
      <c r="F534" s="750" t="s">
        <v>686</v>
      </c>
      <c r="G534" s="749" t="s">
        <v>690</v>
      </c>
      <c r="H534" s="749">
        <v>153950</v>
      </c>
      <c r="I534" s="749">
        <v>53950</v>
      </c>
      <c r="J534" s="749" t="s">
        <v>1337</v>
      </c>
      <c r="K534" s="749" t="s">
        <v>1338</v>
      </c>
      <c r="L534" s="752">
        <v>91.530000000000058</v>
      </c>
      <c r="M534" s="752">
        <v>1</v>
      </c>
      <c r="N534" s="753">
        <v>91.530000000000058</v>
      </c>
    </row>
    <row r="535" spans="1:14" ht="14.4" customHeight="1" x14ac:dyDescent="0.3">
      <c r="A535" s="747" t="s">
        <v>629</v>
      </c>
      <c r="B535" s="748" t="s">
        <v>630</v>
      </c>
      <c r="C535" s="749" t="s">
        <v>656</v>
      </c>
      <c r="D535" s="750" t="s">
        <v>657</v>
      </c>
      <c r="E535" s="751">
        <v>50113002</v>
      </c>
      <c r="F535" s="750" t="s">
        <v>1339</v>
      </c>
      <c r="G535" s="749" t="s">
        <v>687</v>
      </c>
      <c r="H535" s="749">
        <v>158628</v>
      </c>
      <c r="I535" s="749">
        <v>58628</v>
      </c>
      <c r="J535" s="749" t="s">
        <v>1340</v>
      </c>
      <c r="K535" s="749" t="s">
        <v>1341</v>
      </c>
      <c r="L535" s="752">
        <v>297</v>
      </c>
      <c r="M535" s="752">
        <v>2</v>
      </c>
      <c r="N535" s="753">
        <v>594</v>
      </c>
    </row>
    <row r="536" spans="1:14" ht="14.4" customHeight="1" x14ac:dyDescent="0.3">
      <c r="A536" s="747" t="s">
        <v>629</v>
      </c>
      <c r="B536" s="748" t="s">
        <v>630</v>
      </c>
      <c r="C536" s="749" t="s">
        <v>656</v>
      </c>
      <c r="D536" s="750" t="s">
        <v>657</v>
      </c>
      <c r="E536" s="751">
        <v>50113002</v>
      </c>
      <c r="F536" s="750" t="s">
        <v>1339</v>
      </c>
      <c r="G536" s="749" t="s">
        <v>687</v>
      </c>
      <c r="H536" s="749">
        <v>500831</v>
      </c>
      <c r="I536" s="749">
        <v>157109</v>
      </c>
      <c r="J536" s="749" t="s">
        <v>1342</v>
      </c>
      <c r="K536" s="749" t="s">
        <v>1343</v>
      </c>
      <c r="L536" s="752">
        <v>3665.2000000000003</v>
      </c>
      <c r="M536" s="752">
        <v>4</v>
      </c>
      <c r="N536" s="753">
        <v>14660.800000000001</v>
      </c>
    </row>
    <row r="537" spans="1:14" ht="14.4" customHeight="1" x14ac:dyDescent="0.3">
      <c r="A537" s="747" t="s">
        <v>629</v>
      </c>
      <c r="B537" s="748" t="s">
        <v>630</v>
      </c>
      <c r="C537" s="749" t="s">
        <v>656</v>
      </c>
      <c r="D537" s="750" t="s">
        <v>657</v>
      </c>
      <c r="E537" s="751">
        <v>50113002</v>
      </c>
      <c r="F537" s="750" t="s">
        <v>1339</v>
      </c>
      <c r="G537" s="749" t="s">
        <v>687</v>
      </c>
      <c r="H537" s="749">
        <v>396465</v>
      </c>
      <c r="I537" s="749">
        <v>157107</v>
      </c>
      <c r="J537" s="749" t="s">
        <v>1344</v>
      </c>
      <c r="K537" s="749" t="s">
        <v>1345</v>
      </c>
      <c r="L537" s="752">
        <v>3102.0000000000005</v>
      </c>
      <c r="M537" s="752">
        <v>10</v>
      </c>
      <c r="N537" s="753">
        <v>31020.000000000004</v>
      </c>
    </row>
    <row r="538" spans="1:14" ht="14.4" customHeight="1" x14ac:dyDescent="0.3">
      <c r="A538" s="747" t="s">
        <v>629</v>
      </c>
      <c r="B538" s="748" t="s">
        <v>630</v>
      </c>
      <c r="C538" s="749" t="s">
        <v>656</v>
      </c>
      <c r="D538" s="750" t="s">
        <v>657</v>
      </c>
      <c r="E538" s="751">
        <v>50113006</v>
      </c>
      <c r="F538" s="750" t="s">
        <v>909</v>
      </c>
      <c r="G538" s="749" t="s">
        <v>687</v>
      </c>
      <c r="H538" s="749">
        <v>217190</v>
      </c>
      <c r="I538" s="749">
        <v>217190</v>
      </c>
      <c r="J538" s="749" t="s">
        <v>1346</v>
      </c>
      <c r="K538" s="749" t="s">
        <v>939</v>
      </c>
      <c r="L538" s="752">
        <v>92.660000000000011</v>
      </c>
      <c r="M538" s="752">
        <v>2</v>
      </c>
      <c r="N538" s="753">
        <v>185.32000000000002</v>
      </c>
    </row>
    <row r="539" spans="1:14" ht="14.4" customHeight="1" x14ac:dyDescent="0.3">
      <c r="A539" s="747" t="s">
        <v>629</v>
      </c>
      <c r="B539" s="748" t="s">
        <v>630</v>
      </c>
      <c r="C539" s="749" t="s">
        <v>656</v>
      </c>
      <c r="D539" s="750" t="s">
        <v>657</v>
      </c>
      <c r="E539" s="751">
        <v>50113006</v>
      </c>
      <c r="F539" s="750" t="s">
        <v>909</v>
      </c>
      <c r="G539" s="749" t="s">
        <v>687</v>
      </c>
      <c r="H539" s="749">
        <v>217077</v>
      </c>
      <c r="I539" s="749">
        <v>217077</v>
      </c>
      <c r="J539" s="749" t="s">
        <v>1347</v>
      </c>
      <c r="K539" s="749" t="s">
        <v>1237</v>
      </c>
      <c r="L539" s="752">
        <v>161.73999999999998</v>
      </c>
      <c r="M539" s="752">
        <v>2</v>
      </c>
      <c r="N539" s="753">
        <v>323.47999999999996</v>
      </c>
    </row>
    <row r="540" spans="1:14" ht="14.4" customHeight="1" x14ac:dyDescent="0.3">
      <c r="A540" s="747" t="s">
        <v>629</v>
      </c>
      <c r="B540" s="748" t="s">
        <v>630</v>
      </c>
      <c r="C540" s="749" t="s">
        <v>656</v>
      </c>
      <c r="D540" s="750" t="s">
        <v>657</v>
      </c>
      <c r="E540" s="751">
        <v>50113006</v>
      </c>
      <c r="F540" s="750" t="s">
        <v>909</v>
      </c>
      <c r="G540" s="749" t="s">
        <v>690</v>
      </c>
      <c r="H540" s="749">
        <v>217005</v>
      </c>
      <c r="I540" s="749">
        <v>217005</v>
      </c>
      <c r="J540" s="749" t="s">
        <v>1348</v>
      </c>
      <c r="K540" s="749" t="s">
        <v>1135</v>
      </c>
      <c r="L540" s="752">
        <v>134.04005345085821</v>
      </c>
      <c r="M540" s="752">
        <v>2</v>
      </c>
      <c r="N540" s="753">
        <v>268.08010690171642</v>
      </c>
    </row>
    <row r="541" spans="1:14" ht="14.4" customHeight="1" x14ac:dyDescent="0.3">
      <c r="A541" s="747" t="s">
        <v>629</v>
      </c>
      <c r="B541" s="748" t="s">
        <v>630</v>
      </c>
      <c r="C541" s="749" t="s">
        <v>656</v>
      </c>
      <c r="D541" s="750" t="s">
        <v>657</v>
      </c>
      <c r="E541" s="751">
        <v>50113006</v>
      </c>
      <c r="F541" s="750" t="s">
        <v>909</v>
      </c>
      <c r="G541" s="749" t="s">
        <v>690</v>
      </c>
      <c r="H541" s="749">
        <v>846765</v>
      </c>
      <c r="I541" s="749">
        <v>33421</v>
      </c>
      <c r="J541" s="749" t="s">
        <v>1349</v>
      </c>
      <c r="K541" s="749" t="s">
        <v>1350</v>
      </c>
      <c r="L541" s="752">
        <v>135.59999999999997</v>
      </c>
      <c r="M541" s="752">
        <v>2</v>
      </c>
      <c r="N541" s="753">
        <v>271.19999999999993</v>
      </c>
    </row>
    <row r="542" spans="1:14" ht="14.4" customHeight="1" x14ac:dyDescent="0.3">
      <c r="A542" s="747" t="s">
        <v>629</v>
      </c>
      <c r="B542" s="748" t="s">
        <v>630</v>
      </c>
      <c r="C542" s="749" t="s">
        <v>656</v>
      </c>
      <c r="D542" s="750" t="s">
        <v>657</v>
      </c>
      <c r="E542" s="751">
        <v>50113006</v>
      </c>
      <c r="F542" s="750" t="s">
        <v>909</v>
      </c>
      <c r="G542" s="749" t="s">
        <v>690</v>
      </c>
      <c r="H542" s="749">
        <v>33865</v>
      </c>
      <c r="I542" s="749">
        <v>33865</v>
      </c>
      <c r="J542" s="749" t="s">
        <v>1351</v>
      </c>
      <c r="K542" s="749" t="s">
        <v>1350</v>
      </c>
      <c r="L542" s="752">
        <v>135.60000000000002</v>
      </c>
      <c r="M542" s="752">
        <v>2</v>
      </c>
      <c r="N542" s="753">
        <v>271.20000000000005</v>
      </c>
    </row>
    <row r="543" spans="1:14" ht="14.4" customHeight="1" x14ac:dyDescent="0.3">
      <c r="A543" s="747" t="s">
        <v>629</v>
      </c>
      <c r="B543" s="748" t="s">
        <v>630</v>
      </c>
      <c r="C543" s="749" t="s">
        <v>656</v>
      </c>
      <c r="D543" s="750" t="s">
        <v>657</v>
      </c>
      <c r="E543" s="751">
        <v>50113006</v>
      </c>
      <c r="F543" s="750" t="s">
        <v>909</v>
      </c>
      <c r="G543" s="749" t="s">
        <v>690</v>
      </c>
      <c r="H543" s="749">
        <v>33751</v>
      </c>
      <c r="I543" s="749">
        <v>33751</v>
      </c>
      <c r="J543" s="749" t="s">
        <v>1352</v>
      </c>
      <c r="K543" s="749" t="s">
        <v>1353</v>
      </c>
      <c r="L543" s="752">
        <v>111.95000000000003</v>
      </c>
      <c r="M543" s="752">
        <v>4</v>
      </c>
      <c r="N543" s="753">
        <v>447.80000000000013</v>
      </c>
    </row>
    <row r="544" spans="1:14" ht="14.4" customHeight="1" x14ac:dyDescent="0.3">
      <c r="A544" s="747" t="s">
        <v>629</v>
      </c>
      <c r="B544" s="748" t="s">
        <v>630</v>
      </c>
      <c r="C544" s="749" t="s">
        <v>656</v>
      </c>
      <c r="D544" s="750" t="s">
        <v>657</v>
      </c>
      <c r="E544" s="751">
        <v>50113006</v>
      </c>
      <c r="F544" s="750" t="s">
        <v>909</v>
      </c>
      <c r="G544" s="749" t="s">
        <v>690</v>
      </c>
      <c r="H544" s="749">
        <v>33750</v>
      </c>
      <c r="I544" s="749">
        <v>33750</v>
      </c>
      <c r="J544" s="749" t="s">
        <v>1354</v>
      </c>
      <c r="K544" s="749" t="s">
        <v>1353</v>
      </c>
      <c r="L544" s="752">
        <v>111.95000000000003</v>
      </c>
      <c r="M544" s="752">
        <v>1</v>
      </c>
      <c r="N544" s="753">
        <v>111.95000000000003</v>
      </c>
    </row>
    <row r="545" spans="1:14" ht="14.4" customHeight="1" x14ac:dyDescent="0.3">
      <c r="A545" s="747" t="s">
        <v>629</v>
      </c>
      <c r="B545" s="748" t="s">
        <v>630</v>
      </c>
      <c r="C545" s="749" t="s">
        <v>656</v>
      </c>
      <c r="D545" s="750" t="s">
        <v>657</v>
      </c>
      <c r="E545" s="751">
        <v>50113006</v>
      </c>
      <c r="F545" s="750" t="s">
        <v>909</v>
      </c>
      <c r="G545" s="749" t="s">
        <v>690</v>
      </c>
      <c r="H545" s="749">
        <v>33859</v>
      </c>
      <c r="I545" s="749">
        <v>33859</v>
      </c>
      <c r="J545" s="749" t="s">
        <v>1139</v>
      </c>
      <c r="K545" s="749" t="s">
        <v>1135</v>
      </c>
      <c r="L545" s="752">
        <v>129.97000000000003</v>
      </c>
      <c r="M545" s="752">
        <v>14</v>
      </c>
      <c r="N545" s="753">
        <v>1819.5800000000004</v>
      </c>
    </row>
    <row r="546" spans="1:14" ht="14.4" customHeight="1" x14ac:dyDescent="0.3">
      <c r="A546" s="747" t="s">
        <v>629</v>
      </c>
      <c r="B546" s="748" t="s">
        <v>630</v>
      </c>
      <c r="C546" s="749" t="s">
        <v>656</v>
      </c>
      <c r="D546" s="750" t="s">
        <v>657</v>
      </c>
      <c r="E546" s="751">
        <v>50113006</v>
      </c>
      <c r="F546" s="750" t="s">
        <v>909</v>
      </c>
      <c r="G546" s="749" t="s">
        <v>690</v>
      </c>
      <c r="H546" s="749">
        <v>33858</v>
      </c>
      <c r="I546" s="749">
        <v>33858</v>
      </c>
      <c r="J546" s="749" t="s">
        <v>1140</v>
      </c>
      <c r="K546" s="749" t="s">
        <v>1135</v>
      </c>
      <c r="L546" s="752">
        <v>129.97</v>
      </c>
      <c r="M546" s="752">
        <v>11</v>
      </c>
      <c r="N546" s="753">
        <v>1429.67</v>
      </c>
    </row>
    <row r="547" spans="1:14" ht="14.4" customHeight="1" x14ac:dyDescent="0.3">
      <c r="A547" s="747" t="s">
        <v>629</v>
      </c>
      <c r="B547" s="748" t="s">
        <v>630</v>
      </c>
      <c r="C547" s="749" t="s">
        <v>656</v>
      </c>
      <c r="D547" s="750" t="s">
        <v>657</v>
      </c>
      <c r="E547" s="751">
        <v>50113006</v>
      </c>
      <c r="F547" s="750" t="s">
        <v>909</v>
      </c>
      <c r="G547" s="749" t="s">
        <v>690</v>
      </c>
      <c r="H547" s="749">
        <v>33851</v>
      </c>
      <c r="I547" s="749">
        <v>33851</v>
      </c>
      <c r="J547" s="749" t="s">
        <v>1355</v>
      </c>
      <c r="K547" s="749" t="s">
        <v>1135</v>
      </c>
      <c r="L547" s="752">
        <v>145.5</v>
      </c>
      <c r="M547" s="752">
        <v>2</v>
      </c>
      <c r="N547" s="753">
        <v>291</v>
      </c>
    </row>
    <row r="548" spans="1:14" ht="14.4" customHeight="1" x14ac:dyDescent="0.3">
      <c r="A548" s="747" t="s">
        <v>629</v>
      </c>
      <c r="B548" s="748" t="s">
        <v>630</v>
      </c>
      <c r="C548" s="749" t="s">
        <v>656</v>
      </c>
      <c r="D548" s="750" t="s">
        <v>657</v>
      </c>
      <c r="E548" s="751">
        <v>50113006</v>
      </c>
      <c r="F548" s="750" t="s">
        <v>909</v>
      </c>
      <c r="G548" s="749" t="s">
        <v>690</v>
      </c>
      <c r="H548" s="749">
        <v>33848</v>
      </c>
      <c r="I548" s="749">
        <v>33848</v>
      </c>
      <c r="J548" s="749" t="s">
        <v>1141</v>
      </c>
      <c r="K548" s="749" t="s">
        <v>1135</v>
      </c>
      <c r="L548" s="752">
        <v>122.69000000000001</v>
      </c>
      <c r="M548" s="752">
        <v>6</v>
      </c>
      <c r="N548" s="753">
        <v>736.1400000000001</v>
      </c>
    </row>
    <row r="549" spans="1:14" ht="14.4" customHeight="1" x14ac:dyDescent="0.3">
      <c r="A549" s="747" t="s">
        <v>629</v>
      </c>
      <c r="B549" s="748" t="s">
        <v>630</v>
      </c>
      <c r="C549" s="749" t="s">
        <v>656</v>
      </c>
      <c r="D549" s="750" t="s">
        <v>657</v>
      </c>
      <c r="E549" s="751">
        <v>50113006</v>
      </c>
      <c r="F549" s="750" t="s">
        <v>909</v>
      </c>
      <c r="G549" s="749" t="s">
        <v>690</v>
      </c>
      <c r="H549" s="749">
        <v>33847</v>
      </c>
      <c r="I549" s="749">
        <v>33847</v>
      </c>
      <c r="J549" s="749" t="s">
        <v>1142</v>
      </c>
      <c r="K549" s="749" t="s">
        <v>1135</v>
      </c>
      <c r="L549" s="752">
        <v>122.69000000000001</v>
      </c>
      <c r="M549" s="752">
        <v>5</v>
      </c>
      <c r="N549" s="753">
        <v>613.45000000000005</v>
      </c>
    </row>
    <row r="550" spans="1:14" ht="14.4" customHeight="1" x14ac:dyDescent="0.3">
      <c r="A550" s="747" t="s">
        <v>629</v>
      </c>
      <c r="B550" s="748" t="s">
        <v>630</v>
      </c>
      <c r="C550" s="749" t="s">
        <v>656</v>
      </c>
      <c r="D550" s="750" t="s">
        <v>657</v>
      </c>
      <c r="E550" s="751">
        <v>50113006</v>
      </c>
      <c r="F550" s="750" t="s">
        <v>909</v>
      </c>
      <c r="G550" s="749" t="s">
        <v>687</v>
      </c>
      <c r="H550" s="749">
        <v>217054</v>
      </c>
      <c r="I550" s="749">
        <v>217054</v>
      </c>
      <c r="J550" s="749" t="s">
        <v>1356</v>
      </c>
      <c r="K550" s="749" t="s">
        <v>1357</v>
      </c>
      <c r="L550" s="752">
        <v>1109.04</v>
      </c>
      <c r="M550" s="752">
        <v>3</v>
      </c>
      <c r="N550" s="753">
        <v>3327.12</v>
      </c>
    </row>
    <row r="551" spans="1:14" ht="14.4" customHeight="1" x14ac:dyDescent="0.3">
      <c r="A551" s="747" t="s">
        <v>629</v>
      </c>
      <c r="B551" s="748" t="s">
        <v>630</v>
      </c>
      <c r="C551" s="749" t="s">
        <v>656</v>
      </c>
      <c r="D551" s="750" t="s">
        <v>657</v>
      </c>
      <c r="E551" s="751">
        <v>50113013</v>
      </c>
      <c r="F551" s="750" t="s">
        <v>942</v>
      </c>
      <c r="G551" s="749" t="s">
        <v>690</v>
      </c>
      <c r="H551" s="749">
        <v>195147</v>
      </c>
      <c r="I551" s="749">
        <v>195147</v>
      </c>
      <c r="J551" s="749" t="s">
        <v>943</v>
      </c>
      <c r="K551" s="749" t="s">
        <v>944</v>
      </c>
      <c r="L551" s="752">
        <v>561.51</v>
      </c>
      <c r="M551" s="752">
        <v>4</v>
      </c>
      <c r="N551" s="753">
        <v>2246.04</v>
      </c>
    </row>
    <row r="552" spans="1:14" ht="14.4" customHeight="1" x14ac:dyDescent="0.3">
      <c r="A552" s="747" t="s">
        <v>629</v>
      </c>
      <c r="B552" s="748" t="s">
        <v>630</v>
      </c>
      <c r="C552" s="749" t="s">
        <v>656</v>
      </c>
      <c r="D552" s="750" t="s">
        <v>657</v>
      </c>
      <c r="E552" s="751">
        <v>50113013</v>
      </c>
      <c r="F552" s="750" t="s">
        <v>942</v>
      </c>
      <c r="G552" s="749" t="s">
        <v>690</v>
      </c>
      <c r="H552" s="749">
        <v>203097</v>
      </c>
      <c r="I552" s="749">
        <v>203097</v>
      </c>
      <c r="J552" s="749" t="s">
        <v>1358</v>
      </c>
      <c r="K552" s="749" t="s">
        <v>1359</v>
      </c>
      <c r="L552" s="752">
        <v>167.54</v>
      </c>
      <c r="M552" s="752">
        <v>2</v>
      </c>
      <c r="N552" s="753">
        <v>335.08</v>
      </c>
    </row>
    <row r="553" spans="1:14" ht="14.4" customHeight="1" x14ac:dyDescent="0.3">
      <c r="A553" s="747" t="s">
        <v>629</v>
      </c>
      <c r="B553" s="748" t="s">
        <v>630</v>
      </c>
      <c r="C553" s="749" t="s">
        <v>656</v>
      </c>
      <c r="D553" s="750" t="s">
        <v>657</v>
      </c>
      <c r="E553" s="751">
        <v>50113013</v>
      </c>
      <c r="F553" s="750" t="s">
        <v>942</v>
      </c>
      <c r="G553" s="749" t="s">
        <v>687</v>
      </c>
      <c r="H553" s="749">
        <v>172972</v>
      </c>
      <c r="I553" s="749">
        <v>72972</v>
      </c>
      <c r="J553" s="749" t="s">
        <v>947</v>
      </c>
      <c r="K553" s="749" t="s">
        <v>948</v>
      </c>
      <c r="L553" s="752">
        <v>181.59203438395411</v>
      </c>
      <c r="M553" s="752">
        <v>69.800000000000011</v>
      </c>
      <c r="N553" s="753">
        <v>12675.124</v>
      </c>
    </row>
    <row r="554" spans="1:14" ht="14.4" customHeight="1" x14ac:dyDescent="0.3">
      <c r="A554" s="747" t="s">
        <v>629</v>
      </c>
      <c r="B554" s="748" t="s">
        <v>630</v>
      </c>
      <c r="C554" s="749" t="s">
        <v>656</v>
      </c>
      <c r="D554" s="750" t="s">
        <v>657</v>
      </c>
      <c r="E554" s="751">
        <v>50113013</v>
      </c>
      <c r="F554" s="750" t="s">
        <v>942</v>
      </c>
      <c r="G554" s="749" t="s">
        <v>687</v>
      </c>
      <c r="H554" s="749">
        <v>72973</v>
      </c>
      <c r="I554" s="749">
        <v>72973</v>
      </c>
      <c r="J554" s="749" t="s">
        <v>953</v>
      </c>
      <c r="K554" s="749" t="s">
        <v>954</v>
      </c>
      <c r="L554" s="752">
        <v>137.59</v>
      </c>
      <c r="M554" s="752">
        <v>5</v>
      </c>
      <c r="N554" s="753">
        <v>687.95</v>
      </c>
    </row>
    <row r="555" spans="1:14" ht="14.4" customHeight="1" x14ac:dyDescent="0.3">
      <c r="A555" s="747" t="s">
        <v>629</v>
      </c>
      <c r="B555" s="748" t="s">
        <v>630</v>
      </c>
      <c r="C555" s="749" t="s">
        <v>656</v>
      </c>
      <c r="D555" s="750" t="s">
        <v>657</v>
      </c>
      <c r="E555" s="751">
        <v>50113013</v>
      </c>
      <c r="F555" s="750" t="s">
        <v>942</v>
      </c>
      <c r="G555" s="749" t="s">
        <v>690</v>
      </c>
      <c r="H555" s="749">
        <v>183817</v>
      </c>
      <c r="I555" s="749">
        <v>183817</v>
      </c>
      <c r="J555" s="749" t="s">
        <v>1360</v>
      </c>
      <c r="K555" s="749" t="s">
        <v>731</v>
      </c>
      <c r="L555" s="752">
        <v>1724.9866666666665</v>
      </c>
      <c r="M555" s="752">
        <v>12.600000000000001</v>
      </c>
      <c r="N555" s="753">
        <v>21734.831999999999</v>
      </c>
    </row>
    <row r="556" spans="1:14" ht="14.4" customHeight="1" x14ac:dyDescent="0.3">
      <c r="A556" s="747" t="s">
        <v>629</v>
      </c>
      <c r="B556" s="748" t="s">
        <v>630</v>
      </c>
      <c r="C556" s="749" t="s">
        <v>656</v>
      </c>
      <c r="D556" s="750" t="s">
        <v>657</v>
      </c>
      <c r="E556" s="751">
        <v>50113013</v>
      </c>
      <c r="F556" s="750" t="s">
        <v>942</v>
      </c>
      <c r="G556" s="749" t="s">
        <v>690</v>
      </c>
      <c r="H556" s="749">
        <v>183812</v>
      </c>
      <c r="I556" s="749">
        <v>183812</v>
      </c>
      <c r="J556" s="749" t="s">
        <v>955</v>
      </c>
      <c r="K556" s="749" t="s">
        <v>956</v>
      </c>
      <c r="L556" s="752">
        <v>539</v>
      </c>
      <c r="M556" s="752">
        <v>4.2</v>
      </c>
      <c r="N556" s="753">
        <v>2263.8000000000002</v>
      </c>
    </row>
    <row r="557" spans="1:14" ht="14.4" customHeight="1" x14ac:dyDescent="0.3">
      <c r="A557" s="747" t="s">
        <v>629</v>
      </c>
      <c r="B557" s="748" t="s">
        <v>630</v>
      </c>
      <c r="C557" s="749" t="s">
        <v>656</v>
      </c>
      <c r="D557" s="750" t="s">
        <v>657</v>
      </c>
      <c r="E557" s="751">
        <v>50113013</v>
      </c>
      <c r="F557" s="750" t="s">
        <v>942</v>
      </c>
      <c r="G557" s="749" t="s">
        <v>687</v>
      </c>
      <c r="H557" s="749">
        <v>164831</v>
      </c>
      <c r="I557" s="749">
        <v>64831</v>
      </c>
      <c r="J557" s="749" t="s">
        <v>1149</v>
      </c>
      <c r="K557" s="749" t="s">
        <v>1150</v>
      </c>
      <c r="L557" s="752">
        <v>241.38128205128208</v>
      </c>
      <c r="M557" s="752">
        <v>11.7</v>
      </c>
      <c r="N557" s="753">
        <v>2824.1610000000001</v>
      </c>
    </row>
    <row r="558" spans="1:14" ht="14.4" customHeight="1" x14ac:dyDescent="0.3">
      <c r="A558" s="747" t="s">
        <v>629</v>
      </c>
      <c r="B558" s="748" t="s">
        <v>630</v>
      </c>
      <c r="C558" s="749" t="s">
        <v>656</v>
      </c>
      <c r="D558" s="750" t="s">
        <v>657</v>
      </c>
      <c r="E558" s="751">
        <v>50113013</v>
      </c>
      <c r="F558" s="750" t="s">
        <v>942</v>
      </c>
      <c r="G558" s="749" t="s">
        <v>687</v>
      </c>
      <c r="H558" s="749">
        <v>164835</v>
      </c>
      <c r="I558" s="749">
        <v>64835</v>
      </c>
      <c r="J558" s="749" t="s">
        <v>957</v>
      </c>
      <c r="K558" s="749" t="s">
        <v>958</v>
      </c>
      <c r="L558" s="752">
        <v>143.66</v>
      </c>
      <c r="M558" s="752">
        <v>6.5</v>
      </c>
      <c r="N558" s="753">
        <v>933.79</v>
      </c>
    </row>
    <row r="559" spans="1:14" ht="14.4" customHeight="1" x14ac:dyDescent="0.3">
      <c r="A559" s="747" t="s">
        <v>629</v>
      </c>
      <c r="B559" s="748" t="s">
        <v>630</v>
      </c>
      <c r="C559" s="749" t="s">
        <v>656</v>
      </c>
      <c r="D559" s="750" t="s">
        <v>657</v>
      </c>
      <c r="E559" s="751">
        <v>50113013</v>
      </c>
      <c r="F559" s="750" t="s">
        <v>942</v>
      </c>
      <c r="G559" s="749" t="s">
        <v>687</v>
      </c>
      <c r="H559" s="749">
        <v>131654</v>
      </c>
      <c r="I559" s="749">
        <v>131654</v>
      </c>
      <c r="J559" s="749" t="s">
        <v>961</v>
      </c>
      <c r="K559" s="749" t="s">
        <v>962</v>
      </c>
      <c r="L559" s="752">
        <v>264</v>
      </c>
      <c r="M559" s="752">
        <v>2</v>
      </c>
      <c r="N559" s="753">
        <v>528</v>
      </c>
    </row>
    <row r="560" spans="1:14" ht="14.4" customHeight="1" x14ac:dyDescent="0.3">
      <c r="A560" s="747" t="s">
        <v>629</v>
      </c>
      <c r="B560" s="748" t="s">
        <v>630</v>
      </c>
      <c r="C560" s="749" t="s">
        <v>656</v>
      </c>
      <c r="D560" s="750" t="s">
        <v>657</v>
      </c>
      <c r="E560" s="751">
        <v>50113013</v>
      </c>
      <c r="F560" s="750" t="s">
        <v>942</v>
      </c>
      <c r="G560" s="749" t="s">
        <v>687</v>
      </c>
      <c r="H560" s="749">
        <v>131656</v>
      </c>
      <c r="I560" s="749">
        <v>131656</v>
      </c>
      <c r="J560" s="749" t="s">
        <v>1361</v>
      </c>
      <c r="K560" s="749" t="s">
        <v>1362</v>
      </c>
      <c r="L560" s="752">
        <v>517</v>
      </c>
      <c r="M560" s="752">
        <v>2</v>
      </c>
      <c r="N560" s="753">
        <v>1034</v>
      </c>
    </row>
    <row r="561" spans="1:14" ht="14.4" customHeight="1" x14ac:dyDescent="0.3">
      <c r="A561" s="747" t="s">
        <v>629</v>
      </c>
      <c r="B561" s="748" t="s">
        <v>630</v>
      </c>
      <c r="C561" s="749" t="s">
        <v>656</v>
      </c>
      <c r="D561" s="750" t="s">
        <v>657</v>
      </c>
      <c r="E561" s="751">
        <v>50113013</v>
      </c>
      <c r="F561" s="750" t="s">
        <v>942</v>
      </c>
      <c r="G561" s="749" t="s">
        <v>687</v>
      </c>
      <c r="H561" s="749">
        <v>121240</v>
      </c>
      <c r="I561" s="749">
        <v>121240</v>
      </c>
      <c r="J561" s="749" t="s">
        <v>963</v>
      </c>
      <c r="K561" s="749" t="s">
        <v>964</v>
      </c>
      <c r="L561" s="752">
        <v>374</v>
      </c>
      <c r="M561" s="752">
        <v>1</v>
      </c>
      <c r="N561" s="753">
        <v>374</v>
      </c>
    </row>
    <row r="562" spans="1:14" ht="14.4" customHeight="1" x14ac:dyDescent="0.3">
      <c r="A562" s="747" t="s">
        <v>629</v>
      </c>
      <c r="B562" s="748" t="s">
        <v>630</v>
      </c>
      <c r="C562" s="749" t="s">
        <v>656</v>
      </c>
      <c r="D562" s="750" t="s">
        <v>657</v>
      </c>
      <c r="E562" s="751">
        <v>50113013</v>
      </c>
      <c r="F562" s="750" t="s">
        <v>942</v>
      </c>
      <c r="G562" s="749" t="s">
        <v>687</v>
      </c>
      <c r="H562" s="749">
        <v>87104</v>
      </c>
      <c r="I562" s="749">
        <v>87104</v>
      </c>
      <c r="J562" s="749" t="s">
        <v>1363</v>
      </c>
      <c r="K562" s="749" t="s">
        <v>1364</v>
      </c>
      <c r="L562" s="752">
        <v>44.07</v>
      </c>
      <c r="M562" s="752">
        <v>4</v>
      </c>
      <c r="N562" s="753">
        <v>176.28</v>
      </c>
    </row>
    <row r="563" spans="1:14" ht="14.4" customHeight="1" x14ac:dyDescent="0.3">
      <c r="A563" s="747" t="s">
        <v>629</v>
      </c>
      <c r="B563" s="748" t="s">
        <v>630</v>
      </c>
      <c r="C563" s="749" t="s">
        <v>656</v>
      </c>
      <c r="D563" s="750" t="s">
        <v>657</v>
      </c>
      <c r="E563" s="751">
        <v>50113013</v>
      </c>
      <c r="F563" s="750" t="s">
        <v>942</v>
      </c>
      <c r="G563" s="749" t="s">
        <v>687</v>
      </c>
      <c r="H563" s="749">
        <v>108606</v>
      </c>
      <c r="I563" s="749">
        <v>108606</v>
      </c>
      <c r="J563" s="749" t="s">
        <v>1363</v>
      </c>
      <c r="K563" s="749" t="s">
        <v>1365</v>
      </c>
      <c r="L563" s="752">
        <v>73.22</v>
      </c>
      <c r="M563" s="752">
        <v>2</v>
      </c>
      <c r="N563" s="753">
        <v>146.44</v>
      </c>
    </row>
    <row r="564" spans="1:14" ht="14.4" customHeight="1" x14ac:dyDescent="0.3">
      <c r="A564" s="747" t="s">
        <v>629</v>
      </c>
      <c r="B564" s="748" t="s">
        <v>630</v>
      </c>
      <c r="C564" s="749" t="s">
        <v>656</v>
      </c>
      <c r="D564" s="750" t="s">
        <v>657</v>
      </c>
      <c r="E564" s="751">
        <v>50113013</v>
      </c>
      <c r="F564" s="750" t="s">
        <v>942</v>
      </c>
      <c r="G564" s="749" t="s">
        <v>687</v>
      </c>
      <c r="H564" s="749">
        <v>162187</v>
      </c>
      <c r="I564" s="749">
        <v>162187</v>
      </c>
      <c r="J564" s="749" t="s">
        <v>1366</v>
      </c>
      <c r="K564" s="749" t="s">
        <v>1367</v>
      </c>
      <c r="L564" s="752">
        <v>286</v>
      </c>
      <c r="M564" s="752">
        <v>6</v>
      </c>
      <c r="N564" s="753">
        <v>1716</v>
      </c>
    </row>
    <row r="565" spans="1:14" ht="14.4" customHeight="1" x14ac:dyDescent="0.3">
      <c r="A565" s="747" t="s">
        <v>629</v>
      </c>
      <c r="B565" s="748" t="s">
        <v>630</v>
      </c>
      <c r="C565" s="749" t="s">
        <v>656</v>
      </c>
      <c r="D565" s="750" t="s">
        <v>657</v>
      </c>
      <c r="E565" s="751">
        <v>50113013</v>
      </c>
      <c r="F565" s="750" t="s">
        <v>942</v>
      </c>
      <c r="G565" s="749" t="s">
        <v>690</v>
      </c>
      <c r="H565" s="749">
        <v>849655</v>
      </c>
      <c r="I565" s="749">
        <v>129836</v>
      </c>
      <c r="J565" s="749" t="s">
        <v>1368</v>
      </c>
      <c r="K565" s="749" t="s">
        <v>1369</v>
      </c>
      <c r="L565" s="752">
        <v>262.89999999999998</v>
      </c>
      <c r="M565" s="752">
        <v>4.5</v>
      </c>
      <c r="N565" s="753">
        <v>1183.05</v>
      </c>
    </row>
    <row r="566" spans="1:14" ht="14.4" customHeight="1" x14ac:dyDescent="0.3">
      <c r="A566" s="747" t="s">
        <v>629</v>
      </c>
      <c r="B566" s="748" t="s">
        <v>630</v>
      </c>
      <c r="C566" s="749" t="s">
        <v>656</v>
      </c>
      <c r="D566" s="750" t="s">
        <v>657</v>
      </c>
      <c r="E566" s="751">
        <v>50113013</v>
      </c>
      <c r="F566" s="750" t="s">
        <v>942</v>
      </c>
      <c r="G566" s="749" t="s">
        <v>690</v>
      </c>
      <c r="H566" s="749">
        <v>849887</v>
      </c>
      <c r="I566" s="749">
        <v>129834</v>
      </c>
      <c r="J566" s="749" t="s">
        <v>967</v>
      </c>
      <c r="K566" s="749" t="s">
        <v>631</v>
      </c>
      <c r="L566" s="752">
        <v>154</v>
      </c>
      <c r="M566" s="752">
        <v>9.5</v>
      </c>
      <c r="N566" s="753">
        <v>1463</v>
      </c>
    </row>
    <row r="567" spans="1:14" ht="14.4" customHeight="1" x14ac:dyDescent="0.3">
      <c r="A567" s="747" t="s">
        <v>629</v>
      </c>
      <c r="B567" s="748" t="s">
        <v>630</v>
      </c>
      <c r="C567" s="749" t="s">
        <v>656</v>
      </c>
      <c r="D567" s="750" t="s">
        <v>657</v>
      </c>
      <c r="E567" s="751">
        <v>50113013</v>
      </c>
      <c r="F567" s="750" t="s">
        <v>942</v>
      </c>
      <c r="G567" s="749" t="s">
        <v>687</v>
      </c>
      <c r="H567" s="749">
        <v>218400</v>
      </c>
      <c r="I567" s="749">
        <v>218400</v>
      </c>
      <c r="J567" s="749" t="s">
        <v>968</v>
      </c>
      <c r="K567" s="749" t="s">
        <v>969</v>
      </c>
      <c r="L567" s="752">
        <v>597.74</v>
      </c>
      <c r="M567" s="752">
        <v>3</v>
      </c>
      <c r="N567" s="753">
        <v>1793.22</v>
      </c>
    </row>
    <row r="568" spans="1:14" ht="14.4" customHeight="1" x14ac:dyDescent="0.3">
      <c r="A568" s="747" t="s">
        <v>629</v>
      </c>
      <c r="B568" s="748" t="s">
        <v>630</v>
      </c>
      <c r="C568" s="749" t="s">
        <v>656</v>
      </c>
      <c r="D568" s="750" t="s">
        <v>657</v>
      </c>
      <c r="E568" s="751">
        <v>50113013</v>
      </c>
      <c r="F568" s="750" t="s">
        <v>942</v>
      </c>
      <c r="G568" s="749" t="s">
        <v>687</v>
      </c>
      <c r="H568" s="749">
        <v>844576</v>
      </c>
      <c r="I568" s="749">
        <v>100339</v>
      </c>
      <c r="J568" s="749" t="s">
        <v>1370</v>
      </c>
      <c r="K568" s="749" t="s">
        <v>1371</v>
      </c>
      <c r="L568" s="752">
        <v>97.599999999999966</v>
      </c>
      <c r="M568" s="752">
        <v>2</v>
      </c>
      <c r="N568" s="753">
        <v>195.19999999999993</v>
      </c>
    </row>
    <row r="569" spans="1:14" ht="14.4" customHeight="1" x14ac:dyDescent="0.3">
      <c r="A569" s="747" t="s">
        <v>629</v>
      </c>
      <c r="B569" s="748" t="s">
        <v>630</v>
      </c>
      <c r="C569" s="749" t="s">
        <v>656</v>
      </c>
      <c r="D569" s="750" t="s">
        <v>657</v>
      </c>
      <c r="E569" s="751">
        <v>50113013</v>
      </c>
      <c r="F569" s="750" t="s">
        <v>942</v>
      </c>
      <c r="G569" s="749" t="s">
        <v>687</v>
      </c>
      <c r="H569" s="749">
        <v>168860</v>
      </c>
      <c r="I569" s="749">
        <v>168860</v>
      </c>
      <c r="J569" s="749" t="s">
        <v>1372</v>
      </c>
      <c r="K569" s="749" t="s">
        <v>1373</v>
      </c>
      <c r="L569" s="752">
        <v>28965.49</v>
      </c>
      <c r="M569" s="752">
        <v>1</v>
      </c>
      <c r="N569" s="753">
        <v>28965.49</v>
      </c>
    </row>
    <row r="570" spans="1:14" ht="14.4" customHeight="1" x14ac:dyDescent="0.3">
      <c r="A570" s="747" t="s">
        <v>629</v>
      </c>
      <c r="B570" s="748" t="s">
        <v>630</v>
      </c>
      <c r="C570" s="749" t="s">
        <v>656</v>
      </c>
      <c r="D570" s="750" t="s">
        <v>657</v>
      </c>
      <c r="E570" s="751">
        <v>50113013</v>
      </c>
      <c r="F570" s="750" t="s">
        <v>942</v>
      </c>
      <c r="G570" s="749" t="s">
        <v>687</v>
      </c>
      <c r="H570" s="749">
        <v>132953</v>
      </c>
      <c r="I570" s="749">
        <v>32953</v>
      </c>
      <c r="J570" s="749" t="s">
        <v>1374</v>
      </c>
      <c r="K570" s="749" t="s">
        <v>1375</v>
      </c>
      <c r="L570" s="752">
        <v>49.20000000000001</v>
      </c>
      <c r="M570" s="752">
        <v>3</v>
      </c>
      <c r="N570" s="753">
        <v>147.60000000000002</v>
      </c>
    </row>
    <row r="571" spans="1:14" ht="14.4" customHeight="1" x14ac:dyDescent="0.3">
      <c r="A571" s="747" t="s">
        <v>629</v>
      </c>
      <c r="B571" s="748" t="s">
        <v>630</v>
      </c>
      <c r="C571" s="749" t="s">
        <v>656</v>
      </c>
      <c r="D571" s="750" t="s">
        <v>657</v>
      </c>
      <c r="E571" s="751">
        <v>50113013</v>
      </c>
      <c r="F571" s="750" t="s">
        <v>942</v>
      </c>
      <c r="G571" s="749" t="s">
        <v>687</v>
      </c>
      <c r="H571" s="749">
        <v>102427</v>
      </c>
      <c r="I571" s="749">
        <v>2427</v>
      </c>
      <c r="J571" s="749" t="s">
        <v>1376</v>
      </c>
      <c r="K571" s="749" t="s">
        <v>1226</v>
      </c>
      <c r="L571" s="752">
        <v>88.45999999999998</v>
      </c>
      <c r="M571" s="752">
        <v>4</v>
      </c>
      <c r="N571" s="753">
        <v>353.83999999999992</v>
      </c>
    </row>
    <row r="572" spans="1:14" ht="14.4" customHeight="1" x14ac:dyDescent="0.3">
      <c r="A572" s="747" t="s">
        <v>629</v>
      </c>
      <c r="B572" s="748" t="s">
        <v>630</v>
      </c>
      <c r="C572" s="749" t="s">
        <v>656</v>
      </c>
      <c r="D572" s="750" t="s">
        <v>657</v>
      </c>
      <c r="E572" s="751">
        <v>50113013</v>
      </c>
      <c r="F572" s="750" t="s">
        <v>942</v>
      </c>
      <c r="G572" s="749" t="s">
        <v>687</v>
      </c>
      <c r="H572" s="749">
        <v>101066</v>
      </c>
      <c r="I572" s="749">
        <v>1066</v>
      </c>
      <c r="J572" s="749" t="s">
        <v>1152</v>
      </c>
      <c r="K572" s="749" t="s">
        <v>1153</v>
      </c>
      <c r="L572" s="752">
        <v>57.42</v>
      </c>
      <c r="M572" s="752">
        <v>1</v>
      </c>
      <c r="N572" s="753">
        <v>57.42</v>
      </c>
    </row>
    <row r="573" spans="1:14" ht="14.4" customHeight="1" x14ac:dyDescent="0.3">
      <c r="A573" s="747" t="s">
        <v>629</v>
      </c>
      <c r="B573" s="748" t="s">
        <v>630</v>
      </c>
      <c r="C573" s="749" t="s">
        <v>656</v>
      </c>
      <c r="D573" s="750" t="s">
        <v>657</v>
      </c>
      <c r="E573" s="751">
        <v>50113013</v>
      </c>
      <c r="F573" s="750" t="s">
        <v>942</v>
      </c>
      <c r="G573" s="749" t="s">
        <v>687</v>
      </c>
      <c r="H573" s="749">
        <v>184492</v>
      </c>
      <c r="I573" s="749">
        <v>84492</v>
      </c>
      <c r="J573" s="749" t="s">
        <v>1377</v>
      </c>
      <c r="K573" s="749" t="s">
        <v>1378</v>
      </c>
      <c r="L573" s="752">
        <v>51.81</v>
      </c>
      <c r="M573" s="752">
        <v>4</v>
      </c>
      <c r="N573" s="753">
        <v>207.24</v>
      </c>
    </row>
    <row r="574" spans="1:14" ht="14.4" customHeight="1" x14ac:dyDescent="0.3">
      <c r="A574" s="747" t="s">
        <v>629</v>
      </c>
      <c r="B574" s="748" t="s">
        <v>630</v>
      </c>
      <c r="C574" s="749" t="s">
        <v>656</v>
      </c>
      <c r="D574" s="750" t="s">
        <v>657</v>
      </c>
      <c r="E574" s="751">
        <v>50113013</v>
      </c>
      <c r="F574" s="750" t="s">
        <v>942</v>
      </c>
      <c r="G574" s="749" t="s">
        <v>687</v>
      </c>
      <c r="H574" s="749">
        <v>847476</v>
      </c>
      <c r="I574" s="749">
        <v>112782</v>
      </c>
      <c r="J574" s="749" t="s">
        <v>1155</v>
      </c>
      <c r="K574" s="749" t="s">
        <v>1156</v>
      </c>
      <c r="L574" s="752">
        <v>680.15137500000003</v>
      </c>
      <c r="M574" s="752">
        <v>1</v>
      </c>
      <c r="N574" s="753">
        <v>680.15137500000003</v>
      </c>
    </row>
    <row r="575" spans="1:14" ht="14.4" customHeight="1" x14ac:dyDescent="0.3">
      <c r="A575" s="747" t="s">
        <v>629</v>
      </c>
      <c r="B575" s="748" t="s">
        <v>630</v>
      </c>
      <c r="C575" s="749" t="s">
        <v>656</v>
      </c>
      <c r="D575" s="750" t="s">
        <v>657</v>
      </c>
      <c r="E575" s="751">
        <v>50113013</v>
      </c>
      <c r="F575" s="750" t="s">
        <v>942</v>
      </c>
      <c r="G575" s="749" t="s">
        <v>687</v>
      </c>
      <c r="H575" s="749">
        <v>96414</v>
      </c>
      <c r="I575" s="749">
        <v>96414</v>
      </c>
      <c r="J575" s="749" t="s">
        <v>970</v>
      </c>
      <c r="K575" s="749" t="s">
        <v>971</v>
      </c>
      <c r="L575" s="752">
        <v>58.858620689655183</v>
      </c>
      <c r="M575" s="752">
        <v>23.2</v>
      </c>
      <c r="N575" s="753">
        <v>1365.5200000000002</v>
      </c>
    </row>
    <row r="576" spans="1:14" ht="14.4" customHeight="1" x14ac:dyDescent="0.3">
      <c r="A576" s="747" t="s">
        <v>629</v>
      </c>
      <c r="B576" s="748" t="s">
        <v>630</v>
      </c>
      <c r="C576" s="749" t="s">
        <v>656</v>
      </c>
      <c r="D576" s="750" t="s">
        <v>657</v>
      </c>
      <c r="E576" s="751">
        <v>50113013</v>
      </c>
      <c r="F576" s="750" t="s">
        <v>942</v>
      </c>
      <c r="G576" s="749" t="s">
        <v>687</v>
      </c>
      <c r="H576" s="749">
        <v>216196</v>
      </c>
      <c r="I576" s="749">
        <v>216196</v>
      </c>
      <c r="J576" s="749" t="s">
        <v>976</v>
      </c>
      <c r="K576" s="749" t="s">
        <v>977</v>
      </c>
      <c r="L576" s="752">
        <v>70.810000000000016</v>
      </c>
      <c r="M576" s="752">
        <v>2</v>
      </c>
      <c r="N576" s="753">
        <v>141.62000000000003</v>
      </c>
    </row>
    <row r="577" spans="1:14" ht="14.4" customHeight="1" x14ac:dyDescent="0.3">
      <c r="A577" s="747" t="s">
        <v>629</v>
      </c>
      <c r="B577" s="748" t="s">
        <v>630</v>
      </c>
      <c r="C577" s="749" t="s">
        <v>656</v>
      </c>
      <c r="D577" s="750" t="s">
        <v>657</v>
      </c>
      <c r="E577" s="751">
        <v>50113013</v>
      </c>
      <c r="F577" s="750" t="s">
        <v>942</v>
      </c>
      <c r="G577" s="749" t="s">
        <v>687</v>
      </c>
      <c r="H577" s="749">
        <v>216195</v>
      </c>
      <c r="I577" s="749">
        <v>216195</v>
      </c>
      <c r="J577" s="749" t="s">
        <v>978</v>
      </c>
      <c r="K577" s="749" t="s">
        <v>757</v>
      </c>
      <c r="L577" s="752">
        <v>184.48999999999998</v>
      </c>
      <c r="M577" s="752">
        <v>1</v>
      </c>
      <c r="N577" s="753">
        <v>184.48999999999998</v>
      </c>
    </row>
    <row r="578" spans="1:14" ht="14.4" customHeight="1" x14ac:dyDescent="0.3">
      <c r="A578" s="747" t="s">
        <v>629</v>
      </c>
      <c r="B578" s="748" t="s">
        <v>630</v>
      </c>
      <c r="C578" s="749" t="s">
        <v>656</v>
      </c>
      <c r="D578" s="750" t="s">
        <v>657</v>
      </c>
      <c r="E578" s="751">
        <v>50113013</v>
      </c>
      <c r="F578" s="750" t="s">
        <v>942</v>
      </c>
      <c r="G578" s="749" t="s">
        <v>687</v>
      </c>
      <c r="H578" s="749">
        <v>216199</v>
      </c>
      <c r="I578" s="749">
        <v>216199</v>
      </c>
      <c r="J578" s="749" t="s">
        <v>1379</v>
      </c>
      <c r="K578" s="749" t="s">
        <v>1380</v>
      </c>
      <c r="L578" s="752">
        <v>99.900000000000034</v>
      </c>
      <c r="M578" s="752">
        <v>4</v>
      </c>
      <c r="N578" s="753">
        <v>399.60000000000014</v>
      </c>
    </row>
    <row r="579" spans="1:14" ht="14.4" customHeight="1" x14ac:dyDescent="0.3">
      <c r="A579" s="747" t="s">
        <v>629</v>
      </c>
      <c r="B579" s="748" t="s">
        <v>630</v>
      </c>
      <c r="C579" s="749" t="s">
        <v>656</v>
      </c>
      <c r="D579" s="750" t="s">
        <v>657</v>
      </c>
      <c r="E579" s="751">
        <v>50113013</v>
      </c>
      <c r="F579" s="750" t="s">
        <v>942</v>
      </c>
      <c r="G579" s="749" t="s">
        <v>687</v>
      </c>
      <c r="H579" s="749">
        <v>216183</v>
      </c>
      <c r="I579" s="749">
        <v>216183</v>
      </c>
      <c r="J579" s="749" t="s">
        <v>979</v>
      </c>
      <c r="K579" s="749" t="s">
        <v>980</v>
      </c>
      <c r="L579" s="752">
        <v>249.42999999999998</v>
      </c>
      <c r="M579" s="752">
        <v>9</v>
      </c>
      <c r="N579" s="753">
        <v>2244.87</v>
      </c>
    </row>
    <row r="580" spans="1:14" ht="14.4" customHeight="1" x14ac:dyDescent="0.3">
      <c r="A580" s="747" t="s">
        <v>629</v>
      </c>
      <c r="B580" s="748" t="s">
        <v>630</v>
      </c>
      <c r="C580" s="749" t="s">
        <v>656</v>
      </c>
      <c r="D580" s="750" t="s">
        <v>657</v>
      </c>
      <c r="E580" s="751">
        <v>50113013</v>
      </c>
      <c r="F580" s="750" t="s">
        <v>942</v>
      </c>
      <c r="G580" s="749" t="s">
        <v>687</v>
      </c>
      <c r="H580" s="749">
        <v>187199</v>
      </c>
      <c r="I580" s="749">
        <v>87199</v>
      </c>
      <c r="J580" s="749" t="s">
        <v>1381</v>
      </c>
      <c r="K580" s="749" t="s">
        <v>1382</v>
      </c>
      <c r="L580" s="752">
        <v>220.99</v>
      </c>
      <c r="M580" s="752">
        <v>20</v>
      </c>
      <c r="N580" s="753">
        <v>4419.8</v>
      </c>
    </row>
    <row r="581" spans="1:14" ht="14.4" customHeight="1" x14ac:dyDescent="0.3">
      <c r="A581" s="747" t="s">
        <v>629</v>
      </c>
      <c r="B581" s="748" t="s">
        <v>630</v>
      </c>
      <c r="C581" s="749" t="s">
        <v>656</v>
      </c>
      <c r="D581" s="750" t="s">
        <v>657</v>
      </c>
      <c r="E581" s="751">
        <v>50113013</v>
      </c>
      <c r="F581" s="750" t="s">
        <v>942</v>
      </c>
      <c r="G581" s="749" t="s">
        <v>690</v>
      </c>
      <c r="H581" s="749">
        <v>111592</v>
      </c>
      <c r="I581" s="749">
        <v>11592</v>
      </c>
      <c r="J581" s="749" t="s">
        <v>1159</v>
      </c>
      <c r="K581" s="749" t="s">
        <v>1160</v>
      </c>
      <c r="L581" s="752">
        <v>368.97</v>
      </c>
      <c r="M581" s="752">
        <v>13.6</v>
      </c>
      <c r="N581" s="753">
        <v>5017.9920000000002</v>
      </c>
    </row>
    <row r="582" spans="1:14" ht="14.4" customHeight="1" x14ac:dyDescent="0.3">
      <c r="A582" s="747" t="s">
        <v>629</v>
      </c>
      <c r="B582" s="748" t="s">
        <v>630</v>
      </c>
      <c r="C582" s="749" t="s">
        <v>656</v>
      </c>
      <c r="D582" s="750" t="s">
        <v>657</v>
      </c>
      <c r="E582" s="751">
        <v>50113013</v>
      </c>
      <c r="F582" s="750" t="s">
        <v>942</v>
      </c>
      <c r="G582" s="749" t="s">
        <v>687</v>
      </c>
      <c r="H582" s="749">
        <v>101077</v>
      </c>
      <c r="I582" s="749">
        <v>1077</v>
      </c>
      <c r="J582" s="749" t="s">
        <v>1383</v>
      </c>
      <c r="K582" s="749" t="s">
        <v>842</v>
      </c>
      <c r="L582" s="752">
        <v>59.600000000000009</v>
      </c>
      <c r="M582" s="752">
        <v>1</v>
      </c>
      <c r="N582" s="753">
        <v>59.600000000000009</v>
      </c>
    </row>
    <row r="583" spans="1:14" ht="14.4" customHeight="1" x14ac:dyDescent="0.3">
      <c r="A583" s="747" t="s">
        <v>629</v>
      </c>
      <c r="B583" s="748" t="s">
        <v>630</v>
      </c>
      <c r="C583" s="749" t="s">
        <v>656</v>
      </c>
      <c r="D583" s="750" t="s">
        <v>657</v>
      </c>
      <c r="E583" s="751">
        <v>50113013</v>
      </c>
      <c r="F583" s="750" t="s">
        <v>942</v>
      </c>
      <c r="G583" s="749" t="s">
        <v>687</v>
      </c>
      <c r="H583" s="749">
        <v>201970</v>
      </c>
      <c r="I583" s="749">
        <v>201970</v>
      </c>
      <c r="J583" s="749" t="s">
        <v>983</v>
      </c>
      <c r="K583" s="749" t="s">
        <v>984</v>
      </c>
      <c r="L583" s="752">
        <v>72.179999999999993</v>
      </c>
      <c r="M583" s="752">
        <v>2</v>
      </c>
      <c r="N583" s="753">
        <v>144.35999999999999</v>
      </c>
    </row>
    <row r="584" spans="1:14" ht="14.4" customHeight="1" x14ac:dyDescent="0.3">
      <c r="A584" s="747" t="s">
        <v>629</v>
      </c>
      <c r="B584" s="748" t="s">
        <v>630</v>
      </c>
      <c r="C584" s="749" t="s">
        <v>656</v>
      </c>
      <c r="D584" s="750" t="s">
        <v>657</v>
      </c>
      <c r="E584" s="751">
        <v>50113013</v>
      </c>
      <c r="F584" s="750" t="s">
        <v>942</v>
      </c>
      <c r="G584" s="749" t="s">
        <v>687</v>
      </c>
      <c r="H584" s="749">
        <v>201974</v>
      </c>
      <c r="I584" s="749">
        <v>201974</v>
      </c>
      <c r="J584" s="749" t="s">
        <v>985</v>
      </c>
      <c r="K584" s="749" t="s">
        <v>986</v>
      </c>
      <c r="L584" s="752">
        <v>218.19000000000005</v>
      </c>
      <c r="M584" s="752">
        <v>1</v>
      </c>
      <c r="N584" s="753">
        <v>218.19000000000005</v>
      </c>
    </row>
    <row r="585" spans="1:14" ht="14.4" customHeight="1" x14ac:dyDescent="0.3">
      <c r="A585" s="747" t="s">
        <v>629</v>
      </c>
      <c r="B585" s="748" t="s">
        <v>630</v>
      </c>
      <c r="C585" s="749" t="s">
        <v>656</v>
      </c>
      <c r="D585" s="750" t="s">
        <v>657</v>
      </c>
      <c r="E585" s="751">
        <v>50113013</v>
      </c>
      <c r="F585" s="750" t="s">
        <v>942</v>
      </c>
      <c r="G585" s="749" t="s">
        <v>690</v>
      </c>
      <c r="H585" s="749">
        <v>113453</v>
      </c>
      <c r="I585" s="749">
        <v>113453</v>
      </c>
      <c r="J585" s="749" t="s">
        <v>987</v>
      </c>
      <c r="K585" s="749" t="s">
        <v>988</v>
      </c>
      <c r="L585" s="752">
        <v>458.7</v>
      </c>
      <c r="M585" s="752">
        <v>14</v>
      </c>
      <c r="N585" s="753">
        <v>6421.8</v>
      </c>
    </row>
    <row r="586" spans="1:14" ht="14.4" customHeight="1" x14ac:dyDescent="0.3">
      <c r="A586" s="747" t="s">
        <v>629</v>
      </c>
      <c r="B586" s="748" t="s">
        <v>630</v>
      </c>
      <c r="C586" s="749" t="s">
        <v>656</v>
      </c>
      <c r="D586" s="750" t="s">
        <v>657</v>
      </c>
      <c r="E586" s="751">
        <v>50113013</v>
      </c>
      <c r="F586" s="750" t="s">
        <v>942</v>
      </c>
      <c r="G586" s="749" t="s">
        <v>631</v>
      </c>
      <c r="H586" s="749">
        <v>201030</v>
      </c>
      <c r="I586" s="749">
        <v>201030</v>
      </c>
      <c r="J586" s="749" t="s">
        <v>1168</v>
      </c>
      <c r="K586" s="749" t="s">
        <v>1169</v>
      </c>
      <c r="L586" s="752">
        <v>26.610000000000003</v>
      </c>
      <c r="M586" s="752">
        <v>162</v>
      </c>
      <c r="N586" s="753">
        <v>4310.8200000000006</v>
      </c>
    </row>
    <row r="587" spans="1:14" ht="14.4" customHeight="1" x14ac:dyDescent="0.3">
      <c r="A587" s="747" t="s">
        <v>629</v>
      </c>
      <c r="B587" s="748" t="s">
        <v>630</v>
      </c>
      <c r="C587" s="749" t="s">
        <v>656</v>
      </c>
      <c r="D587" s="750" t="s">
        <v>657</v>
      </c>
      <c r="E587" s="751">
        <v>50113013</v>
      </c>
      <c r="F587" s="750" t="s">
        <v>942</v>
      </c>
      <c r="G587" s="749" t="s">
        <v>631</v>
      </c>
      <c r="H587" s="749">
        <v>850098</v>
      </c>
      <c r="I587" s="749">
        <v>155867</v>
      </c>
      <c r="J587" s="749" t="s">
        <v>989</v>
      </c>
      <c r="K587" s="749" t="s">
        <v>990</v>
      </c>
      <c r="L587" s="752">
        <v>73.27</v>
      </c>
      <c r="M587" s="752">
        <v>1</v>
      </c>
      <c r="N587" s="753">
        <v>73.27</v>
      </c>
    </row>
    <row r="588" spans="1:14" ht="14.4" customHeight="1" x14ac:dyDescent="0.3">
      <c r="A588" s="747" t="s">
        <v>629</v>
      </c>
      <c r="B588" s="748" t="s">
        <v>630</v>
      </c>
      <c r="C588" s="749" t="s">
        <v>656</v>
      </c>
      <c r="D588" s="750" t="s">
        <v>657</v>
      </c>
      <c r="E588" s="751">
        <v>50113013</v>
      </c>
      <c r="F588" s="750" t="s">
        <v>942</v>
      </c>
      <c r="G588" s="749" t="s">
        <v>687</v>
      </c>
      <c r="H588" s="749">
        <v>225174</v>
      </c>
      <c r="I588" s="749">
        <v>225174</v>
      </c>
      <c r="J588" s="749" t="s">
        <v>991</v>
      </c>
      <c r="K588" s="749" t="s">
        <v>993</v>
      </c>
      <c r="L588" s="752">
        <v>42.99</v>
      </c>
      <c r="M588" s="752">
        <v>1</v>
      </c>
      <c r="N588" s="753">
        <v>42.99</v>
      </c>
    </row>
    <row r="589" spans="1:14" ht="14.4" customHeight="1" x14ac:dyDescent="0.3">
      <c r="A589" s="747" t="s">
        <v>629</v>
      </c>
      <c r="B589" s="748" t="s">
        <v>630</v>
      </c>
      <c r="C589" s="749" t="s">
        <v>656</v>
      </c>
      <c r="D589" s="750" t="s">
        <v>657</v>
      </c>
      <c r="E589" s="751">
        <v>50113013</v>
      </c>
      <c r="F589" s="750" t="s">
        <v>942</v>
      </c>
      <c r="G589" s="749" t="s">
        <v>687</v>
      </c>
      <c r="H589" s="749">
        <v>225175</v>
      </c>
      <c r="I589" s="749">
        <v>225175</v>
      </c>
      <c r="J589" s="749" t="s">
        <v>991</v>
      </c>
      <c r="K589" s="749" t="s">
        <v>992</v>
      </c>
      <c r="L589" s="752">
        <v>45.61</v>
      </c>
      <c r="M589" s="752">
        <v>1</v>
      </c>
      <c r="N589" s="753">
        <v>45.61</v>
      </c>
    </row>
    <row r="590" spans="1:14" ht="14.4" customHeight="1" x14ac:dyDescent="0.3">
      <c r="A590" s="747" t="s">
        <v>629</v>
      </c>
      <c r="B590" s="748" t="s">
        <v>630</v>
      </c>
      <c r="C590" s="749" t="s">
        <v>656</v>
      </c>
      <c r="D590" s="750" t="s">
        <v>657</v>
      </c>
      <c r="E590" s="751">
        <v>50113013</v>
      </c>
      <c r="F590" s="750" t="s">
        <v>942</v>
      </c>
      <c r="G590" s="749" t="s">
        <v>687</v>
      </c>
      <c r="H590" s="749">
        <v>116600</v>
      </c>
      <c r="I590" s="749">
        <v>16600</v>
      </c>
      <c r="J590" s="749" t="s">
        <v>1173</v>
      </c>
      <c r="K590" s="749" t="s">
        <v>1174</v>
      </c>
      <c r="L590" s="752">
        <v>35.939999999999991</v>
      </c>
      <c r="M590" s="752">
        <v>45</v>
      </c>
      <c r="N590" s="753">
        <v>1617.2999999999997</v>
      </c>
    </row>
    <row r="591" spans="1:14" ht="14.4" customHeight="1" x14ac:dyDescent="0.3">
      <c r="A591" s="747" t="s">
        <v>629</v>
      </c>
      <c r="B591" s="748" t="s">
        <v>630</v>
      </c>
      <c r="C591" s="749" t="s">
        <v>656</v>
      </c>
      <c r="D591" s="750" t="s">
        <v>657</v>
      </c>
      <c r="E591" s="751">
        <v>50113013</v>
      </c>
      <c r="F591" s="750" t="s">
        <v>942</v>
      </c>
      <c r="G591" s="749" t="s">
        <v>690</v>
      </c>
      <c r="H591" s="749">
        <v>166269</v>
      </c>
      <c r="I591" s="749">
        <v>166269</v>
      </c>
      <c r="J591" s="749" t="s">
        <v>1384</v>
      </c>
      <c r="K591" s="749" t="s">
        <v>1385</v>
      </c>
      <c r="L591" s="752">
        <v>52.879999999999981</v>
      </c>
      <c r="M591" s="752">
        <v>10</v>
      </c>
      <c r="N591" s="753">
        <v>528.79999999999984</v>
      </c>
    </row>
    <row r="592" spans="1:14" ht="14.4" customHeight="1" x14ac:dyDescent="0.3">
      <c r="A592" s="747" t="s">
        <v>629</v>
      </c>
      <c r="B592" s="748" t="s">
        <v>630</v>
      </c>
      <c r="C592" s="749" t="s">
        <v>656</v>
      </c>
      <c r="D592" s="750" t="s">
        <v>657</v>
      </c>
      <c r="E592" s="751">
        <v>50113013</v>
      </c>
      <c r="F592" s="750" t="s">
        <v>942</v>
      </c>
      <c r="G592" s="749" t="s">
        <v>690</v>
      </c>
      <c r="H592" s="749">
        <v>166265</v>
      </c>
      <c r="I592" s="749">
        <v>166265</v>
      </c>
      <c r="J592" s="749" t="s">
        <v>996</v>
      </c>
      <c r="K592" s="749" t="s">
        <v>980</v>
      </c>
      <c r="L592" s="752">
        <v>33.390000000000008</v>
      </c>
      <c r="M592" s="752">
        <v>38</v>
      </c>
      <c r="N592" s="753">
        <v>1268.8200000000002</v>
      </c>
    </row>
    <row r="593" spans="1:14" ht="14.4" customHeight="1" x14ac:dyDescent="0.3">
      <c r="A593" s="747" t="s">
        <v>629</v>
      </c>
      <c r="B593" s="748" t="s">
        <v>630</v>
      </c>
      <c r="C593" s="749" t="s">
        <v>656</v>
      </c>
      <c r="D593" s="750" t="s">
        <v>657</v>
      </c>
      <c r="E593" s="751">
        <v>50113013</v>
      </c>
      <c r="F593" s="750" t="s">
        <v>942</v>
      </c>
      <c r="G593" s="749" t="s">
        <v>690</v>
      </c>
      <c r="H593" s="749">
        <v>118523</v>
      </c>
      <c r="I593" s="749">
        <v>18523</v>
      </c>
      <c r="J593" s="749" t="s">
        <v>997</v>
      </c>
      <c r="K593" s="749" t="s">
        <v>998</v>
      </c>
      <c r="L593" s="752">
        <v>65.529999999999987</v>
      </c>
      <c r="M593" s="752">
        <v>1</v>
      </c>
      <c r="N593" s="753">
        <v>65.529999999999987</v>
      </c>
    </row>
    <row r="594" spans="1:14" ht="14.4" customHeight="1" x14ac:dyDescent="0.3">
      <c r="A594" s="747" t="s">
        <v>629</v>
      </c>
      <c r="B594" s="748" t="s">
        <v>630</v>
      </c>
      <c r="C594" s="749" t="s">
        <v>656</v>
      </c>
      <c r="D594" s="750" t="s">
        <v>657</v>
      </c>
      <c r="E594" s="751">
        <v>50113014</v>
      </c>
      <c r="F594" s="750" t="s">
        <v>1001</v>
      </c>
      <c r="G594" s="749" t="s">
        <v>687</v>
      </c>
      <c r="H594" s="749">
        <v>176152</v>
      </c>
      <c r="I594" s="749">
        <v>76152</v>
      </c>
      <c r="J594" s="749" t="s">
        <v>1386</v>
      </c>
      <c r="K594" s="749" t="s">
        <v>1387</v>
      </c>
      <c r="L594" s="752">
        <v>134.5</v>
      </c>
      <c r="M594" s="752">
        <v>1</v>
      </c>
      <c r="N594" s="753">
        <v>134.5</v>
      </c>
    </row>
    <row r="595" spans="1:14" ht="14.4" customHeight="1" x14ac:dyDescent="0.3">
      <c r="A595" s="747" t="s">
        <v>629</v>
      </c>
      <c r="B595" s="748" t="s">
        <v>630</v>
      </c>
      <c r="C595" s="749" t="s">
        <v>656</v>
      </c>
      <c r="D595" s="750" t="s">
        <v>657</v>
      </c>
      <c r="E595" s="751">
        <v>50113014</v>
      </c>
      <c r="F595" s="750" t="s">
        <v>1001</v>
      </c>
      <c r="G595" s="749" t="s">
        <v>687</v>
      </c>
      <c r="H595" s="749">
        <v>113798</v>
      </c>
      <c r="I595" s="749">
        <v>13798</v>
      </c>
      <c r="J595" s="749" t="s">
        <v>1388</v>
      </c>
      <c r="K595" s="749" t="s">
        <v>1389</v>
      </c>
      <c r="L595" s="752">
        <v>107.79</v>
      </c>
      <c r="M595" s="752">
        <v>2</v>
      </c>
      <c r="N595" s="753">
        <v>215.58</v>
      </c>
    </row>
    <row r="596" spans="1:14" ht="14.4" customHeight="1" x14ac:dyDescent="0.3">
      <c r="A596" s="747" t="s">
        <v>629</v>
      </c>
      <c r="B596" s="748" t="s">
        <v>630</v>
      </c>
      <c r="C596" s="749" t="s">
        <v>656</v>
      </c>
      <c r="D596" s="750" t="s">
        <v>657</v>
      </c>
      <c r="E596" s="751">
        <v>50113014</v>
      </c>
      <c r="F596" s="750" t="s">
        <v>1001</v>
      </c>
      <c r="G596" s="749" t="s">
        <v>690</v>
      </c>
      <c r="H596" s="749">
        <v>164941</v>
      </c>
      <c r="I596" s="749">
        <v>64941</v>
      </c>
      <c r="J596" s="749" t="s">
        <v>1390</v>
      </c>
      <c r="K596" s="749" t="s">
        <v>1391</v>
      </c>
      <c r="L596" s="752">
        <v>59.07080690948866</v>
      </c>
      <c r="M596" s="752">
        <v>37</v>
      </c>
      <c r="N596" s="753">
        <v>2185.6198556510803</v>
      </c>
    </row>
    <row r="597" spans="1:14" ht="14.4" customHeight="1" x14ac:dyDescent="0.3">
      <c r="A597" s="747" t="s">
        <v>629</v>
      </c>
      <c r="B597" s="748" t="s">
        <v>630</v>
      </c>
      <c r="C597" s="749" t="s">
        <v>656</v>
      </c>
      <c r="D597" s="750" t="s">
        <v>657</v>
      </c>
      <c r="E597" s="751">
        <v>50113014</v>
      </c>
      <c r="F597" s="750" t="s">
        <v>1001</v>
      </c>
      <c r="G597" s="749" t="s">
        <v>690</v>
      </c>
      <c r="H597" s="749">
        <v>64942</v>
      </c>
      <c r="I597" s="749">
        <v>64942</v>
      </c>
      <c r="J597" s="749" t="s">
        <v>1392</v>
      </c>
      <c r="K597" s="749" t="s">
        <v>1393</v>
      </c>
      <c r="L597" s="752">
        <v>2113.855</v>
      </c>
      <c r="M597" s="752">
        <v>2</v>
      </c>
      <c r="N597" s="753">
        <v>4227.71</v>
      </c>
    </row>
    <row r="598" spans="1:14" ht="14.4" customHeight="1" x14ac:dyDescent="0.3">
      <c r="A598" s="747" t="s">
        <v>629</v>
      </c>
      <c r="B598" s="748" t="s">
        <v>630</v>
      </c>
      <c r="C598" s="749" t="s">
        <v>656</v>
      </c>
      <c r="D598" s="750" t="s">
        <v>657</v>
      </c>
      <c r="E598" s="751">
        <v>50113014</v>
      </c>
      <c r="F598" s="750" t="s">
        <v>1001</v>
      </c>
      <c r="G598" s="749" t="s">
        <v>690</v>
      </c>
      <c r="H598" s="749">
        <v>164401</v>
      </c>
      <c r="I598" s="749">
        <v>164401</v>
      </c>
      <c r="J598" s="749" t="s">
        <v>1176</v>
      </c>
      <c r="K598" s="749" t="s">
        <v>1177</v>
      </c>
      <c r="L598" s="752">
        <v>148.5</v>
      </c>
      <c r="M598" s="752">
        <v>3</v>
      </c>
      <c r="N598" s="753">
        <v>445.5</v>
      </c>
    </row>
    <row r="599" spans="1:14" ht="14.4" customHeight="1" x14ac:dyDescent="0.3">
      <c r="A599" s="747" t="s">
        <v>629</v>
      </c>
      <c r="B599" s="748" t="s">
        <v>630</v>
      </c>
      <c r="C599" s="749" t="s">
        <v>656</v>
      </c>
      <c r="D599" s="750" t="s">
        <v>657</v>
      </c>
      <c r="E599" s="751">
        <v>50113014</v>
      </c>
      <c r="F599" s="750" t="s">
        <v>1001</v>
      </c>
      <c r="G599" s="749" t="s">
        <v>687</v>
      </c>
      <c r="H599" s="749">
        <v>150352</v>
      </c>
      <c r="I599" s="749">
        <v>50352</v>
      </c>
      <c r="J599" s="749" t="s">
        <v>1004</v>
      </c>
      <c r="K599" s="749" t="s">
        <v>1394</v>
      </c>
      <c r="L599" s="752">
        <v>520.20000000000005</v>
      </c>
      <c r="M599" s="752">
        <v>1</v>
      </c>
      <c r="N599" s="753">
        <v>520.20000000000005</v>
      </c>
    </row>
    <row r="600" spans="1:14" ht="14.4" customHeight="1" x14ac:dyDescent="0.3">
      <c r="A600" s="747" t="s">
        <v>629</v>
      </c>
      <c r="B600" s="748" t="s">
        <v>630</v>
      </c>
      <c r="C600" s="749" t="s">
        <v>659</v>
      </c>
      <c r="D600" s="750" t="s">
        <v>660</v>
      </c>
      <c r="E600" s="751">
        <v>50113008</v>
      </c>
      <c r="F600" s="750" t="s">
        <v>1395</v>
      </c>
      <c r="G600" s="749"/>
      <c r="H600" s="749"/>
      <c r="I600" s="749">
        <v>29979</v>
      </c>
      <c r="J600" s="749" t="s">
        <v>1396</v>
      </c>
      <c r="K600" s="749" t="s">
        <v>1397</v>
      </c>
      <c r="L600" s="752">
        <v>5758.5</v>
      </c>
      <c r="M600" s="752">
        <v>1</v>
      </c>
      <c r="N600" s="753">
        <v>5758.5</v>
      </c>
    </row>
    <row r="601" spans="1:14" ht="14.4" customHeight="1" x14ac:dyDescent="0.3">
      <c r="A601" s="747" t="s">
        <v>629</v>
      </c>
      <c r="B601" s="748" t="s">
        <v>630</v>
      </c>
      <c r="C601" s="749" t="s">
        <v>659</v>
      </c>
      <c r="D601" s="750" t="s">
        <v>660</v>
      </c>
      <c r="E601" s="751">
        <v>50113008</v>
      </c>
      <c r="F601" s="750" t="s">
        <v>1395</v>
      </c>
      <c r="G601" s="749"/>
      <c r="H601" s="749"/>
      <c r="I601" s="749">
        <v>29980</v>
      </c>
      <c r="J601" s="749" t="s">
        <v>1396</v>
      </c>
      <c r="K601" s="749" t="s">
        <v>1398</v>
      </c>
      <c r="L601" s="752">
        <v>11517</v>
      </c>
      <c r="M601" s="752">
        <v>5</v>
      </c>
      <c r="N601" s="753">
        <v>57585</v>
      </c>
    </row>
    <row r="602" spans="1:14" ht="14.4" customHeight="1" x14ac:dyDescent="0.3">
      <c r="A602" s="747" t="s">
        <v>629</v>
      </c>
      <c r="B602" s="748" t="s">
        <v>630</v>
      </c>
      <c r="C602" s="749" t="s">
        <v>659</v>
      </c>
      <c r="D602" s="750" t="s">
        <v>660</v>
      </c>
      <c r="E602" s="751">
        <v>50113008</v>
      </c>
      <c r="F602" s="750" t="s">
        <v>1395</v>
      </c>
      <c r="G602" s="749"/>
      <c r="H602" s="749"/>
      <c r="I602" s="749">
        <v>62464</v>
      </c>
      <c r="J602" s="749" t="s">
        <v>1399</v>
      </c>
      <c r="K602" s="749" t="s">
        <v>1400</v>
      </c>
      <c r="L602" s="752">
        <v>9157.759765625</v>
      </c>
      <c r="M602" s="752">
        <v>1</v>
      </c>
      <c r="N602" s="753">
        <v>9157.759765625</v>
      </c>
    </row>
    <row r="603" spans="1:14" ht="14.4" customHeight="1" x14ac:dyDescent="0.3">
      <c r="A603" s="747" t="s">
        <v>629</v>
      </c>
      <c r="B603" s="748" t="s">
        <v>630</v>
      </c>
      <c r="C603" s="749" t="s">
        <v>659</v>
      </c>
      <c r="D603" s="750" t="s">
        <v>660</v>
      </c>
      <c r="E603" s="751">
        <v>50113008</v>
      </c>
      <c r="F603" s="750" t="s">
        <v>1395</v>
      </c>
      <c r="G603" s="749"/>
      <c r="H603" s="749"/>
      <c r="I603" s="749">
        <v>29463</v>
      </c>
      <c r="J603" s="749" t="s">
        <v>1401</v>
      </c>
      <c r="K603" s="749" t="s">
        <v>1402</v>
      </c>
      <c r="L603" s="752">
        <v>5708.740234375</v>
      </c>
      <c r="M603" s="752">
        <v>2</v>
      </c>
      <c r="N603" s="753">
        <v>11417.48046875</v>
      </c>
    </row>
    <row r="604" spans="1:14" ht="14.4" customHeight="1" x14ac:dyDescent="0.3">
      <c r="A604" s="747" t="s">
        <v>629</v>
      </c>
      <c r="B604" s="748" t="s">
        <v>630</v>
      </c>
      <c r="C604" s="749" t="s">
        <v>659</v>
      </c>
      <c r="D604" s="750" t="s">
        <v>660</v>
      </c>
      <c r="E604" s="751">
        <v>50113011</v>
      </c>
      <c r="F604" s="750" t="s">
        <v>1143</v>
      </c>
      <c r="G604" s="749"/>
      <c r="H604" s="749"/>
      <c r="I604" s="749">
        <v>168927</v>
      </c>
      <c r="J604" s="749" t="s">
        <v>1403</v>
      </c>
      <c r="K604" s="749" t="s">
        <v>1404</v>
      </c>
      <c r="L604" s="752">
        <v>8109.2001953125</v>
      </c>
      <c r="M604" s="752">
        <v>16</v>
      </c>
      <c r="N604" s="753">
        <v>129747.203125</v>
      </c>
    </row>
    <row r="605" spans="1:14" ht="14.4" customHeight="1" x14ac:dyDescent="0.3">
      <c r="A605" s="747" t="s">
        <v>629</v>
      </c>
      <c r="B605" s="748" t="s">
        <v>630</v>
      </c>
      <c r="C605" s="749" t="s">
        <v>659</v>
      </c>
      <c r="D605" s="750" t="s">
        <v>660</v>
      </c>
      <c r="E605" s="751">
        <v>50113011</v>
      </c>
      <c r="F605" s="750" t="s">
        <v>1143</v>
      </c>
      <c r="G605" s="749"/>
      <c r="H605" s="749"/>
      <c r="I605" s="749">
        <v>171965</v>
      </c>
      <c r="J605" s="749" t="s">
        <v>1405</v>
      </c>
      <c r="K605" s="749" t="s">
        <v>1406</v>
      </c>
      <c r="L605" s="752">
        <v>6458.1001586914062</v>
      </c>
      <c r="M605" s="752">
        <v>8</v>
      </c>
      <c r="N605" s="753">
        <v>51664.80126953125</v>
      </c>
    </row>
    <row r="606" spans="1:14" ht="14.4" customHeight="1" x14ac:dyDescent="0.3">
      <c r="A606" s="747" t="s">
        <v>629</v>
      </c>
      <c r="B606" s="748" t="s">
        <v>630</v>
      </c>
      <c r="C606" s="749" t="s">
        <v>659</v>
      </c>
      <c r="D606" s="750" t="s">
        <v>660</v>
      </c>
      <c r="E606" s="751">
        <v>50113013</v>
      </c>
      <c r="F606" s="750" t="s">
        <v>942</v>
      </c>
      <c r="G606" s="749" t="s">
        <v>687</v>
      </c>
      <c r="H606" s="749">
        <v>172972</v>
      </c>
      <c r="I606" s="749">
        <v>72972</v>
      </c>
      <c r="J606" s="749" t="s">
        <v>947</v>
      </c>
      <c r="K606" s="749" t="s">
        <v>948</v>
      </c>
      <c r="L606" s="752">
        <v>181.57999999999998</v>
      </c>
      <c r="M606" s="752">
        <v>10.8</v>
      </c>
      <c r="N606" s="753">
        <v>1961.0639999999999</v>
      </c>
    </row>
    <row r="607" spans="1:14" ht="14.4" customHeight="1" x14ac:dyDescent="0.3">
      <c r="A607" s="747" t="s">
        <v>629</v>
      </c>
      <c r="B607" s="748" t="s">
        <v>630</v>
      </c>
      <c r="C607" s="749" t="s">
        <v>659</v>
      </c>
      <c r="D607" s="750" t="s">
        <v>660</v>
      </c>
      <c r="E607" s="751">
        <v>50113013</v>
      </c>
      <c r="F607" s="750" t="s">
        <v>942</v>
      </c>
      <c r="G607" s="749" t="s">
        <v>687</v>
      </c>
      <c r="H607" s="749">
        <v>72973</v>
      </c>
      <c r="I607" s="749">
        <v>72973</v>
      </c>
      <c r="J607" s="749" t="s">
        <v>953</v>
      </c>
      <c r="K607" s="749" t="s">
        <v>954</v>
      </c>
      <c r="L607" s="752">
        <v>137.5759574468085</v>
      </c>
      <c r="M607" s="752">
        <v>9.4</v>
      </c>
      <c r="N607" s="753">
        <v>1293.2139999999999</v>
      </c>
    </row>
    <row r="608" spans="1:14" ht="14.4" customHeight="1" x14ac:dyDescent="0.3">
      <c r="A608" s="747" t="s">
        <v>629</v>
      </c>
      <c r="B608" s="748" t="s">
        <v>630</v>
      </c>
      <c r="C608" s="749" t="s">
        <v>659</v>
      </c>
      <c r="D608" s="750" t="s">
        <v>660</v>
      </c>
      <c r="E608" s="751">
        <v>50113013</v>
      </c>
      <c r="F608" s="750" t="s">
        <v>942</v>
      </c>
      <c r="G608" s="749" t="s">
        <v>687</v>
      </c>
      <c r="H608" s="749">
        <v>164831</v>
      </c>
      <c r="I608" s="749">
        <v>64831</v>
      </c>
      <c r="J608" s="749" t="s">
        <v>1149</v>
      </c>
      <c r="K608" s="749" t="s">
        <v>1150</v>
      </c>
      <c r="L608" s="752">
        <v>198.88</v>
      </c>
      <c r="M608" s="752">
        <v>1.2</v>
      </c>
      <c r="N608" s="753">
        <v>238.65599999999998</v>
      </c>
    </row>
    <row r="609" spans="1:14" ht="14.4" customHeight="1" x14ac:dyDescent="0.3">
      <c r="A609" s="747" t="s">
        <v>629</v>
      </c>
      <c r="B609" s="748" t="s">
        <v>630</v>
      </c>
      <c r="C609" s="749" t="s">
        <v>659</v>
      </c>
      <c r="D609" s="750" t="s">
        <v>660</v>
      </c>
      <c r="E609" s="751">
        <v>50113013</v>
      </c>
      <c r="F609" s="750" t="s">
        <v>942</v>
      </c>
      <c r="G609" s="749" t="s">
        <v>687</v>
      </c>
      <c r="H609" s="749">
        <v>164835</v>
      </c>
      <c r="I609" s="749">
        <v>64835</v>
      </c>
      <c r="J609" s="749" t="s">
        <v>957</v>
      </c>
      <c r="K609" s="749" t="s">
        <v>958</v>
      </c>
      <c r="L609" s="752">
        <v>143.66</v>
      </c>
      <c r="M609" s="752">
        <v>4</v>
      </c>
      <c r="N609" s="753">
        <v>574.64</v>
      </c>
    </row>
    <row r="610" spans="1:14" ht="14.4" customHeight="1" x14ac:dyDescent="0.3">
      <c r="A610" s="747" t="s">
        <v>629</v>
      </c>
      <c r="B610" s="748" t="s">
        <v>630</v>
      </c>
      <c r="C610" s="749" t="s">
        <v>659</v>
      </c>
      <c r="D610" s="750" t="s">
        <v>660</v>
      </c>
      <c r="E610" s="751">
        <v>50113013</v>
      </c>
      <c r="F610" s="750" t="s">
        <v>942</v>
      </c>
      <c r="G610" s="749" t="s">
        <v>687</v>
      </c>
      <c r="H610" s="749">
        <v>183926</v>
      </c>
      <c r="I610" s="749">
        <v>183926</v>
      </c>
      <c r="J610" s="749" t="s">
        <v>1151</v>
      </c>
      <c r="K610" s="749" t="s">
        <v>731</v>
      </c>
      <c r="L610" s="752">
        <v>132.66000000000003</v>
      </c>
      <c r="M610" s="752">
        <v>17.299999999999944</v>
      </c>
      <c r="N610" s="753">
        <v>2295.0179999999928</v>
      </c>
    </row>
    <row r="611" spans="1:14" ht="14.4" customHeight="1" x14ac:dyDescent="0.3">
      <c r="A611" s="747" t="s">
        <v>629</v>
      </c>
      <c r="B611" s="748" t="s">
        <v>630</v>
      </c>
      <c r="C611" s="749" t="s">
        <v>659</v>
      </c>
      <c r="D611" s="750" t="s">
        <v>660</v>
      </c>
      <c r="E611" s="751">
        <v>50113013</v>
      </c>
      <c r="F611" s="750" t="s">
        <v>942</v>
      </c>
      <c r="G611" s="749" t="s">
        <v>687</v>
      </c>
      <c r="H611" s="749">
        <v>121240</v>
      </c>
      <c r="I611" s="749">
        <v>121240</v>
      </c>
      <c r="J611" s="749" t="s">
        <v>963</v>
      </c>
      <c r="K611" s="749" t="s">
        <v>964</v>
      </c>
      <c r="L611" s="752">
        <v>374.00000000000006</v>
      </c>
      <c r="M611" s="752">
        <v>1.4</v>
      </c>
      <c r="N611" s="753">
        <v>523.6</v>
      </c>
    </row>
    <row r="612" spans="1:14" ht="14.4" customHeight="1" x14ac:dyDescent="0.3">
      <c r="A612" s="747" t="s">
        <v>629</v>
      </c>
      <c r="B612" s="748" t="s">
        <v>630</v>
      </c>
      <c r="C612" s="749" t="s">
        <v>659</v>
      </c>
      <c r="D612" s="750" t="s">
        <v>660</v>
      </c>
      <c r="E612" s="751">
        <v>50113013</v>
      </c>
      <c r="F612" s="750" t="s">
        <v>942</v>
      </c>
      <c r="G612" s="749" t="s">
        <v>687</v>
      </c>
      <c r="H612" s="749">
        <v>96414</v>
      </c>
      <c r="I612" s="749">
        <v>96414</v>
      </c>
      <c r="J612" s="749" t="s">
        <v>970</v>
      </c>
      <c r="K612" s="749" t="s">
        <v>971</v>
      </c>
      <c r="L612" s="752">
        <v>59.20000000000001</v>
      </c>
      <c r="M612" s="752">
        <v>1.2</v>
      </c>
      <c r="N612" s="753">
        <v>71.040000000000006</v>
      </c>
    </row>
    <row r="613" spans="1:14" ht="14.4" customHeight="1" x14ac:dyDescent="0.3">
      <c r="A613" s="747" t="s">
        <v>629</v>
      </c>
      <c r="B613" s="748" t="s">
        <v>630</v>
      </c>
      <c r="C613" s="749" t="s">
        <v>659</v>
      </c>
      <c r="D613" s="750" t="s">
        <v>660</v>
      </c>
      <c r="E613" s="751">
        <v>50113013</v>
      </c>
      <c r="F613" s="750" t="s">
        <v>942</v>
      </c>
      <c r="G613" s="749" t="s">
        <v>687</v>
      </c>
      <c r="H613" s="749">
        <v>116600</v>
      </c>
      <c r="I613" s="749">
        <v>16600</v>
      </c>
      <c r="J613" s="749" t="s">
        <v>1173</v>
      </c>
      <c r="K613" s="749" t="s">
        <v>1174</v>
      </c>
      <c r="L613" s="752">
        <v>43.859999999999992</v>
      </c>
      <c r="M613" s="752">
        <v>43</v>
      </c>
      <c r="N613" s="753">
        <v>1885.9799999999998</v>
      </c>
    </row>
    <row r="614" spans="1:14" ht="14.4" customHeight="1" x14ac:dyDescent="0.3">
      <c r="A614" s="747" t="s">
        <v>629</v>
      </c>
      <c r="B614" s="748" t="s">
        <v>630</v>
      </c>
      <c r="C614" s="749" t="s">
        <v>662</v>
      </c>
      <c r="D614" s="750" t="s">
        <v>663</v>
      </c>
      <c r="E614" s="751">
        <v>50113001</v>
      </c>
      <c r="F614" s="750" t="s">
        <v>686</v>
      </c>
      <c r="G614" s="749" t="s">
        <v>687</v>
      </c>
      <c r="H614" s="749">
        <v>196886</v>
      </c>
      <c r="I614" s="749">
        <v>96886</v>
      </c>
      <c r="J614" s="749" t="s">
        <v>1006</v>
      </c>
      <c r="K614" s="749" t="s">
        <v>1007</v>
      </c>
      <c r="L614" s="752">
        <v>50.160008986582042</v>
      </c>
      <c r="M614" s="752">
        <v>13</v>
      </c>
      <c r="N614" s="753">
        <v>652.08011682556651</v>
      </c>
    </row>
    <row r="615" spans="1:14" ht="14.4" customHeight="1" x14ac:dyDescent="0.3">
      <c r="A615" s="747" t="s">
        <v>629</v>
      </c>
      <c r="B615" s="748" t="s">
        <v>630</v>
      </c>
      <c r="C615" s="749" t="s">
        <v>662</v>
      </c>
      <c r="D615" s="750" t="s">
        <v>663</v>
      </c>
      <c r="E615" s="751">
        <v>50113001</v>
      </c>
      <c r="F615" s="750" t="s">
        <v>686</v>
      </c>
      <c r="G615" s="749" t="s">
        <v>687</v>
      </c>
      <c r="H615" s="749">
        <v>210312</v>
      </c>
      <c r="I615" s="749">
        <v>210312</v>
      </c>
      <c r="J615" s="749" t="s">
        <v>1407</v>
      </c>
      <c r="K615" s="749" t="s">
        <v>1408</v>
      </c>
      <c r="L615" s="752">
        <v>2162.33</v>
      </c>
      <c r="M615" s="752">
        <v>1</v>
      </c>
      <c r="N615" s="753">
        <v>2162.33</v>
      </c>
    </row>
    <row r="616" spans="1:14" ht="14.4" customHeight="1" x14ac:dyDescent="0.3">
      <c r="A616" s="747" t="s">
        <v>629</v>
      </c>
      <c r="B616" s="748" t="s">
        <v>630</v>
      </c>
      <c r="C616" s="749" t="s">
        <v>662</v>
      </c>
      <c r="D616" s="750" t="s">
        <v>663</v>
      </c>
      <c r="E616" s="751">
        <v>50113001</v>
      </c>
      <c r="F616" s="750" t="s">
        <v>686</v>
      </c>
      <c r="G616" s="749" t="s">
        <v>690</v>
      </c>
      <c r="H616" s="749">
        <v>501927</v>
      </c>
      <c r="I616" s="749">
        <v>172774</v>
      </c>
      <c r="J616" s="749" t="s">
        <v>691</v>
      </c>
      <c r="K616" s="749" t="s">
        <v>692</v>
      </c>
      <c r="L616" s="752">
        <v>266.70000000000005</v>
      </c>
      <c r="M616" s="752">
        <v>12</v>
      </c>
      <c r="N616" s="753">
        <v>3200.4000000000005</v>
      </c>
    </row>
    <row r="617" spans="1:14" ht="14.4" customHeight="1" x14ac:dyDescent="0.3">
      <c r="A617" s="747" t="s">
        <v>629</v>
      </c>
      <c r="B617" s="748" t="s">
        <v>630</v>
      </c>
      <c r="C617" s="749" t="s">
        <v>662</v>
      </c>
      <c r="D617" s="750" t="s">
        <v>663</v>
      </c>
      <c r="E617" s="751">
        <v>50113001</v>
      </c>
      <c r="F617" s="750" t="s">
        <v>686</v>
      </c>
      <c r="G617" s="749" t="s">
        <v>687</v>
      </c>
      <c r="H617" s="749">
        <v>100362</v>
      </c>
      <c r="I617" s="749">
        <v>362</v>
      </c>
      <c r="J617" s="749" t="s">
        <v>1010</v>
      </c>
      <c r="K617" s="749" t="s">
        <v>1011</v>
      </c>
      <c r="L617" s="752">
        <v>72.759999999999991</v>
      </c>
      <c r="M617" s="752">
        <v>2</v>
      </c>
      <c r="N617" s="753">
        <v>145.51999999999998</v>
      </c>
    </row>
    <row r="618" spans="1:14" ht="14.4" customHeight="1" x14ac:dyDescent="0.3">
      <c r="A618" s="747" t="s">
        <v>629</v>
      </c>
      <c r="B618" s="748" t="s">
        <v>630</v>
      </c>
      <c r="C618" s="749" t="s">
        <v>662</v>
      </c>
      <c r="D618" s="750" t="s">
        <v>663</v>
      </c>
      <c r="E618" s="751">
        <v>50113001</v>
      </c>
      <c r="F618" s="750" t="s">
        <v>686</v>
      </c>
      <c r="G618" s="749" t="s">
        <v>687</v>
      </c>
      <c r="H618" s="749">
        <v>128839</v>
      </c>
      <c r="I618" s="749">
        <v>28839</v>
      </c>
      <c r="J618" s="749" t="s">
        <v>695</v>
      </c>
      <c r="K618" s="749" t="s">
        <v>696</v>
      </c>
      <c r="L618" s="752">
        <v>106.59</v>
      </c>
      <c r="M618" s="752">
        <v>1</v>
      </c>
      <c r="N618" s="753">
        <v>106.59</v>
      </c>
    </row>
    <row r="619" spans="1:14" ht="14.4" customHeight="1" x14ac:dyDescent="0.3">
      <c r="A619" s="747" t="s">
        <v>629</v>
      </c>
      <c r="B619" s="748" t="s">
        <v>630</v>
      </c>
      <c r="C619" s="749" t="s">
        <v>662</v>
      </c>
      <c r="D619" s="750" t="s">
        <v>663</v>
      </c>
      <c r="E619" s="751">
        <v>50113001</v>
      </c>
      <c r="F619" s="750" t="s">
        <v>686</v>
      </c>
      <c r="G619" s="749" t="s">
        <v>687</v>
      </c>
      <c r="H619" s="749">
        <v>128837</v>
      </c>
      <c r="I619" s="749">
        <v>28837</v>
      </c>
      <c r="J619" s="749" t="s">
        <v>1012</v>
      </c>
      <c r="K619" s="749" t="s">
        <v>1013</v>
      </c>
      <c r="L619" s="752">
        <v>79.400000000000006</v>
      </c>
      <c r="M619" s="752">
        <v>1</v>
      </c>
      <c r="N619" s="753">
        <v>79.400000000000006</v>
      </c>
    </row>
    <row r="620" spans="1:14" ht="14.4" customHeight="1" x14ac:dyDescent="0.3">
      <c r="A620" s="747" t="s">
        <v>629</v>
      </c>
      <c r="B620" s="748" t="s">
        <v>630</v>
      </c>
      <c r="C620" s="749" t="s">
        <v>662</v>
      </c>
      <c r="D620" s="750" t="s">
        <v>663</v>
      </c>
      <c r="E620" s="751">
        <v>50113001</v>
      </c>
      <c r="F620" s="750" t="s">
        <v>686</v>
      </c>
      <c r="G620" s="749" t="s">
        <v>687</v>
      </c>
      <c r="H620" s="749">
        <v>845008</v>
      </c>
      <c r="I620" s="749">
        <v>107806</v>
      </c>
      <c r="J620" s="749" t="s">
        <v>699</v>
      </c>
      <c r="K620" s="749" t="s">
        <v>700</v>
      </c>
      <c r="L620" s="752">
        <v>63.110000000000014</v>
      </c>
      <c r="M620" s="752">
        <v>2</v>
      </c>
      <c r="N620" s="753">
        <v>126.22000000000003</v>
      </c>
    </row>
    <row r="621" spans="1:14" ht="14.4" customHeight="1" x14ac:dyDescent="0.3">
      <c r="A621" s="747" t="s">
        <v>629</v>
      </c>
      <c r="B621" s="748" t="s">
        <v>630</v>
      </c>
      <c r="C621" s="749" t="s">
        <v>662</v>
      </c>
      <c r="D621" s="750" t="s">
        <v>663</v>
      </c>
      <c r="E621" s="751">
        <v>50113001</v>
      </c>
      <c r="F621" s="750" t="s">
        <v>686</v>
      </c>
      <c r="G621" s="749" t="s">
        <v>690</v>
      </c>
      <c r="H621" s="749">
        <v>102954</v>
      </c>
      <c r="I621" s="749">
        <v>2954</v>
      </c>
      <c r="J621" s="749" t="s">
        <v>1409</v>
      </c>
      <c r="K621" s="749" t="s">
        <v>1410</v>
      </c>
      <c r="L621" s="752">
        <v>14.99</v>
      </c>
      <c r="M621" s="752">
        <v>1</v>
      </c>
      <c r="N621" s="753">
        <v>14.99</v>
      </c>
    </row>
    <row r="622" spans="1:14" ht="14.4" customHeight="1" x14ac:dyDescent="0.3">
      <c r="A622" s="747" t="s">
        <v>629</v>
      </c>
      <c r="B622" s="748" t="s">
        <v>630</v>
      </c>
      <c r="C622" s="749" t="s">
        <v>662</v>
      </c>
      <c r="D622" s="750" t="s">
        <v>663</v>
      </c>
      <c r="E622" s="751">
        <v>50113001</v>
      </c>
      <c r="F622" s="750" t="s">
        <v>686</v>
      </c>
      <c r="G622" s="749" t="s">
        <v>690</v>
      </c>
      <c r="H622" s="749">
        <v>102945</v>
      </c>
      <c r="I622" s="749">
        <v>2945</v>
      </c>
      <c r="J622" s="749" t="s">
        <v>1178</v>
      </c>
      <c r="K622" s="749" t="s">
        <v>1411</v>
      </c>
      <c r="L622" s="752">
        <v>8.66</v>
      </c>
      <c r="M622" s="752">
        <v>1</v>
      </c>
      <c r="N622" s="753">
        <v>8.66</v>
      </c>
    </row>
    <row r="623" spans="1:14" ht="14.4" customHeight="1" x14ac:dyDescent="0.3">
      <c r="A623" s="747" t="s">
        <v>629</v>
      </c>
      <c r="B623" s="748" t="s">
        <v>630</v>
      </c>
      <c r="C623" s="749" t="s">
        <v>662</v>
      </c>
      <c r="D623" s="750" t="s">
        <v>663</v>
      </c>
      <c r="E623" s="751">
        <v>50113001</v>
      </c>
      <c r="F623" s="750" t="s">
        <v>686</v>
      </c>
      <c r="G623" s="749" t="s">
        <v>687</v>
      </c>
      <c r="H623" s="749">
        <v>176954</v>
      </c>
      <c r="I623" s="749">
        <v>176954</v>
      </c>
      <c r="J623" s="749" t="s">
        <v>1182</v>
      </c>
      <c r="K623" s="749" t="s">
        <v>1183</v>
      </c>
      <c r="L623" s="752">
        <v>94.299999999999983</v>
      </c>
      <c r="M623" s="752">
        <v>1</v>
      </c>
      <c r="N623" s="753">
        <v>94.299999999999983</v>
      </c>
    </row>
    <row r="624" spans="1:14" ht="14.4" customHeight="1" x14ac:dyDescent="0.3">
      <c r="A624" s="747" t="s">
        <v>629</v>
      </c>
      <c r="B624" s="748" t="s">
        <v>630</v>
      </c>
      <c r="C624" s="749" t="s">
        <v>662</v>
      </c>
      <c r="D624" s="750" t="s">
        <v>663</v>
      </c>
      <c r="E624" s="751">
        <v>50113001</v>
      </c>
      <c r="F624" s="750" t="s">
        <v>686</v>
      </c>
      <c r="G624" s="749" t="s">
        <v>687</v>
      </c>
      <c r="H624" s="749">
        <v>156926</v>
      </c>
      <c r="I624" s="749">
        <v>56926</v>
      </c>
      <c r="J624" s="749" t="s">
        <v>703</v>
      </c>
      <c r="K624" s="749" t="s">
        <v>1019</v>
      </c>
      <c r="L624" s="752">
        <v>48.4</v>
      </c>
      <c r="M624" s="752">
        <v>2</v>
      </c>
      <c r="N624" s="753">
        <v>96.8</v>
      </c>
    </row>
    <row r="625" spans="1:14" ht="14.4" customHeight="1" x14ac:dyDescent="0.3">
      <c r="A625" s="747" t="s">
        <v>629</v>
      </c>
      <c r="B625" s="748" t="s">
        <v>630</v>
      </c>
      <c r="C625" s="749" t="s">
        <v>662</v>
      </c>
      <c r="D625" s="750" t="s">
        <v>663</v>
      </c>
      <c r="E625" s="751">
        <v>50113001</v>
      </c>
      <c r="F625" s="750" t="s">
        <v>686</v>
      </c>
      <c r="G625" s="749" t="s">
        <v>687</v>
      </c>
      <c r="H625" s="749">
        <v>110555</v>
      </c>
      <c r="I625" s="749">
        <v>10555</v>
      </c>
      <c r="J625" s="749" t="s">
        <v>703</v>
      </c>
      <c r="K625" s="749" t="s">
        <v>704</v>
      </c>
      <c r="L625" s="752">
        <v>254.98</v>
      </c>
      <c r="M625" s="752">
        <v>3</v>
      </c>
      <c r="N625" s="753">
        <v>764.93999999999994</v>
      </c>
    </row>
    <row r="626" spans="1:14" ht="14.4" customHeight="1" x14ac:dyDescent="0.3">
      <c r="A626" s="747" t="s">
        <v>629</v>
      </c>
      <c r="B626" s="748" t="s">
        <v>630</v>
      </c>
      <c r="C626" s="749" t="s">
        <v>662</v>
      </c>
      <c r="D626" s="750" t="s">
        <v>663</v>
      </c>
      <c r="E626" s="751">
        <v>50113001</v>
      </c>
      <c r="F626" s="750" t="s">
        <v>686</v>
      </c>
      <c r="G626" s="749" t="s">
        <v>687</v>
      </c>
      <c r="H626" s="749">
        <v>173374</v>
      </c>
      <c r="I626" s="749">
        <v>173374</v>
      </c>
      <c r="J626" s="749" t="s">
        <v>710</v>
      </c>
      <c r="K626" s="749" t="s">
        <v>712</v>
      </c>
      <c r="L626" s="752">
        <v>496.70940625397208</v>
      </c>
      <c r="M626" s="752">
        <v>34</v>
      </c>
      <c r="N626" s="753">
        <v>16888.11981263505</v>
      </c>
    </row>
    <row r="627" spans="1:14" ht="14.4" customHeight="1" x14ac:dyDescent="0.3">
      <c r="A627" s="747" t="s">
        <v>629</v>
      </c>
      <c r="B627" s="748" t="s">
        <v>630</v>
      </c>
      <c r="C627" s="749" t="s">
        <v>662</v>
      </c>
      <c r="D627" s="750" t="s">
        <v>663</v>
      </c>
      <c r="E627" s="751">
        <v>50113001</v>
      </c>
      <c r="F627" s="750" t="s">
        <v>686</v>
      </c>
      <c r="G627" s="749" t="s">
        <v>687</v>
      </c>
      <c r="H627" s="749">
        <v>173375</v>
      </c>
      <c r="I627" s="749">
        <v>173375</v>
      </c>
      <c r="J627" s="749" t="s">
        <v>710</v>
      </c>
      <c r="K627" s="749" t="s">
        <v>711</v>
      </c>
      <c r="L627" s="752">
        <v>404.31999999999994</v>
      </c>
      <c r="M627" s="752">
        <v>11</v>
      </c>
      <c r="N627" s="753">
        <v>4447.5199999999995</v>
      </c>
    </row>
    <row r="628" spans="1:14" ht="14.4" customHeight="1" x14ac:dyDescent="0.3">
      <c r="A628" s="747" t="s">
        <v>629</v>
      </c>
      <c r="B628" s="748" t="s">
        <v>630</v>
      </c>
      <c r="C628" s="749" t="s">
        <v>662</v>
      </c>
      <c r="D628" s="750" t="s">
        <v>663</v>
      </c>
      <c r="E628" s="751">
        <v>50113001</v>
      </c>
      <c r="F628" s="750" t="s">
        <v>686</v>
      </c>
      <c r="G628" s="749" t="s">
        <v>687</v>
      </c>
      <c r="H628" s="749">
        <v>173379</v>
      </c>
      <c r="I628" s="749">
        <v>173379</v>
      </c>
      <c r="J628" s="749" t="s">
        <v>713</v>
      </c>
      <c r="K628" s="749" t="s">
        <v>711</v>
      </c>
      <c r="L628" s="752">
        <v>415.91999999999996</v>
      </c>
      <c r="M628" s="752">
        <v>2</v>
      </c>
      <c r="N628" s="753">
        <v>831.83999999999992</v>
      </c>
    </row>
    <row r="629" spans="1:14" ht="14.4" customHeight="1" x14ac:dyDescent="0.3">
      <c r="A629" s="747" t="s">
        <v>629</v>
      </c>
      <c r="B629" s="748" t="s">
        <v>630</v>
      </c>
      <c r="C629" s="749" t="s">
        <v>662</v>
      </c>
      <c r="D629" s="750" t="s">
        <v>663</v>
      </c>
      <c r="E629" s="751">
        <v>50113001</v>
      </c>
      <c r="F629" s="750" t="s">
        <v>686</v>
      </c>
      <c r="G629" s="749" t="s">
        <v>687</v>
      </c>
      <c r="H629" s="749">
        <v>208456</v>
      </c>
      <c r="I629" s="749">
        <v>208456</v>
      </c>
      <c r="J629" s="749" t="s">
        <v>1020</v>
      </c>
      <c r="K629" s="749" t="s">
        <v>1021</v>
      </c>
      <c r="L629" s="752">
        <v>738.53999999999985</v>
      </c>
      <c r="M629" s="752">
        <v>0.5</v>
      </c>
      <c r="N629" s="753">
        <v>369.26999999999992</v>
      </c>
    </row>
    <row r="630" spans="1:14" ht="14.4" customHeight="1" x14ac:dyDescent="0.3">
      <c r="A630" s="747" t="s">
        <v>629</v>
      </c>
      <c r="B630" s="748" t="s">
        <v>630</v>
      </c>
      <c r="C630" s="749" t="s">
        <v>662</v>
      </c>
      <c r="D630" s="750" t="s">
        <v>663</v>
      </c>
      <c r="E630" s="751">
        <v>50113001</v>
      </c>
      <c r="F630" s="750" t="s">
        <v>686</v>
      </c>
      <c r="G630" s="749" t="s">
        <v>687</v>
      </c>
      <c r="H630" s="749">
        <v>196303</v>
      </c>
      <c r="I630" s="749">
        <v>96303</v>
      </c>
      <c r="J630" s="749" t="s">
        <v>1412</v>
      </c>
      <c r="K630" s="749" t="s">
        <v>1413</v>
      </c>
      <c r="L630" s="752">
        <v>55.090000000000011</v>
      </c>
      <c r="M630" s="752">
        <v>1</v>
      </c>
      <c r="N630" s="753">
        <v>55.090000000000011</v>
      </c>
    </row>
    <row r="631" spans="1:14" ht="14.4" customHeight="1" x14ac:dyDescent="0.3">
      <c r="A631" s="747" t="s">
        <v>629</v>
      </c>
      <c r="B631" s="748" t="s">
        <v>630</v>
      </c>
      <c r="C631" s="749" t="s">
        <v>662</v>
      </c>
      <c r="D631" s="750" t="s">
        <v>663</v>
      </c>
      <c r="E631" s="751">
        <v>50113001</v>
      </c>
      <c r="F631" s="750" t="s">
        <v>686</v>
      </c>
      <c r="G631" s="749" t="s">
        <v>687</v>
      </c>
      <c r="H631" s="749">
        <v>205021</v>
      </c>
      <c r="I631" s="749">
        <v>205021</v>
      </c>
      <c r="J631" s="749" t="s">
        <v>724</v>
      </c>
      <c r="K631" s="749" t="s">
        <v>725</v>
      </c>
      <c r="L631" s="752">
        <v>352</v>
      </c>
      <c r="M631" s="752">
        <v>6</v>
      </c>
      <c r="N631" s="753">
        <v>2112</v>
      </c>
    </row>
    <row r="632" spans="1:14" ht="14.4" customHeight="1" x14ac:dyDescent="0.3">
      <c r="A632" s="747" t="s">
        <v>629</v>
      </c>
      <c r="B632" s="748" t="s">
        <v>630</v>
      </c>
      <c r="C632" s="749" t="s">
        <v>662</v>
      </c>
      <c r="D632" s="750" t="s">
        <v>663</v>
      </c>
      <c r="E632" s="751">
        <v>50113001</v>
      </c>
      <c r="F632" s="750" t="s">
        <v>686</v>
      </c>
      <c r="G632" s="749" t="s">
        <v>687</v>
      </c>
      <c r="H632" s="749">
        <v>197580</v>
      </c>
      <c r="I632" s="749">
        <v>97580</v>
      </c>
      <c r="J632" s="749" t="s">
        <v>1414</v>
      </c>
      <c r="K632" s="749" t="s">
        <v>1415</v>
      </c>
      <c r="L632" s="752">
        <v>118.66000000000003</v>
      </c>
      <c r="M632" s="752">
        <v>2</v>
      </c>
      <c r="N632" s="753">
        <v>237.32000000000005</v>
      </c>
    </row>
    <row r="633" spans="1:14" ht="14.4" customHeight="1" x14ac:dyDescent="0.3">
      <c r="A633" s="747" t="s">
        <v>629</v>
      </c>
      <c r="B633" s="748" t="s">
        <v>630</v>
      </c>
      <c r="C633" s="749" t="s">
        <v>662</v>
      </c>
      <c r="D633" s="750" t="s">
        <v>663</v>
      </c>
      <c r="E633" s="751">
        <v>50113001</v>
      </c>
      <c r="F633" s="750" t="s">
        <v>686</v>
      </c>
      <c r="G633" s="749" t="s">
        <v>687</v>
      </c>
      <c r="H633" s="749">
        <v>159714</v>
      </c>
      <c r="I633" s="749">
        <v>59714</v>
      </c>
      <c r="J633" s="749" t="s">
        <v>1197</v>
      </c>
      <c r="K633" s="749" t="s">
        <v>1198</v>
      </c>
      <c r="L633" s="752">
        <v>120.73</v>
      </c>
      <c r="M633" s="752">
        <v>1</v>
      </c>
      <c r="N633" s="753">
        <v>120.73</v>
      </c>
    </row>
    <row r="634" spans="1:14" ht="14.4" customHeight="1" x14ac:dyDescent="0.3">
      <c r="A634" s="747" t="s">
        <v>629</v>
      </c>
      <c r="B634" s="748" t="s">
        <v>630</v>
      </c>
      <c r="C634" s="749" t="s">
        <v>662</v>
      </c>
      <c r="D634" s="750" t="s">
        <v>663</v>
      </c>
      <c r="E634" s="751">
        <v>50113001</v>
      </c>
      <c r="F634" s="750" t="s">
        <v>686</v>
      </c>
      <c r="G634" s="749" t="s">
        <v>687</v>
      </c>
      <c r="H634" s="749">
        <v>173305</v>
      </c>
      <c r="I634" s="749">
        <v>173305</v>
      </c>
      <c r="J634" s="749" t="s">
        <v>1197</v>
      </c>
      <c r="K634" s="749" t="s">
        <v>1416</v>
      </c>
      <c r="L634" s="752">
        <v>299.83999999999992</v>
      </c>
      <c r="M634" s="752">
        <v>1</v>
      </c>
      <c r="N634" s="753">
        <v>299.83999999999992</v>
      </c>
    </row>
    <row r="635" spans="1:14" ht="14.4" customHeight="1" x14ac:dyDescent="0.3">
      <c r="A635" s="747" t="s">
        <v>629</v>
      </c>
      <c r="B635" s="748" t="s">
        <v>630</v>
      </c>
      <c r="C635" s="749" t="s">
        <v>662</v>
      </c>
      <c r="D635" s="750" t="s">
        <v>663</v>
      </c>
      <c r="E635" s="751">
        <v>50113001</v>
      </c>
      <c r="F635" s="750" t="s">
        <v>686</v>
      </c>
      <c r="G635" s="749" t="s">
        <v>687</v>
      </c>
      <c r="H635" s="749">
        <v>162317</v>
      </c>
      <c r="I635" s="749">
        <v>62317</v>
      </c>
      <c r="J635" s="749" t="s">
        <v>1024</v>
      </c>
      <c r="K635" s="749" t="s">
        <v>1025</v>
      </c>
      <c r="L635" s="752">
        <v>286.00000000000011</v>
      </c>
      <c r="M635" s="752">
        <v>1</v>
      </c>
      <c r="N635" s="753">
        <v>286.00000000000011</v>
      </c>
    </row>
    <row r="636" spans="1:14" ht="14.4" customHeight="1" x14ac:dyDescent="0.3">
      <c r="A636" s="747" t="s">
        <v>629</v>
      </c>
      <c r="B636" s="748" t="s">
        <v>630</v>
      </c>
      <c r="C636" s="749" t="s">
        <v>662</v>
      </c>
      <c r="D636" s="750" t="s">
        <v>663</v>
      </c>
      <c r="E636" s="751">
        <v>50113001</v>
      </c>
      <c r="F636" s="750" t="s">
        <v>686</v>
      </c>
      <c r="G636" s="749" t="s">
        <v>687</v>
      </c>
      <c r="H636" s="749">
        <v>162318</v>
      </c>
      <c r="I636" s="749">
        <v>62318</v>
      </c>
      <c r="J636" s="749" t="s">
        <v>1026</v>
      </c>
      <c r="K636" s="749" t="s">
        <v>1027</v>
      </c>
      <c r="L636" s="752">
        <v>86.009999999999991</v>
      </c>
      <c r="M636" s="752">
        <v>1</v>
      </c>
      <c r="N636" s="753">
        <v>86.009999999999991</v>
      </c>
    </row>
    <row r="637" spans="1:14" ht="14.4" customHeight="1" x14ac:dyDescent="0.3">
      <c r="A637" s="747" t="s">
        <v>629</v>
      </c>
      <c r="B637" s="748" t="s">
        <v>630</v>
      </c>
      <c r="C637" s="749" t="s">
        <v>662</v>
      </c>
      <c r="D637" s="750" t="s">
        <v>663</v>
      </c>
      <c r="E637" s="751">
        <v>50113001</v>
      </c>
      <c r="F637" s="750" t="s">
        <v>686</v>
      </c>
      <c r="G637" s="749" t="s">
        <v>687</v>
      </c>
      <c r="H637" s="749">
        <v>988271</v>
      </c>
      <c r="I637" s="749">
        <v>0</v>
      </c>
      <c r="J637" s="749" t="s">
        <v>726</v>
      </c>
      <c r="K637" s="749" t="s">
        <v>631</v>
      </c>
      <c r="L637" s="752">
        <v>151.85400000000001</v>
      </c>
      <c r="M637" s="752">
        <v>5</v>
      </c>
      <c r="N637" s="753">
        <v>759.2700000000001</v>
      </c>
    </row>
    <row r="638" spans="1:14" ht="14.4" customHeight="1" x14ac:dyDescent="0.3">
      <c r="A638" s="747" t="s">
        <v>629</v>
      </c>
      <c r="B638" s="748" t="s">
        <v>630</v>
      </c>
      <c r="C638" s="749" t="s">
        <v>662</v>
      </c>
      <c r="D638" s="750" t="s">
        <v>663</v>
      </c>
      <c r="E638" s="751">
        <v>50113001</v>
      </c>
      <c r="F638" s="750" t="s">
        <v>686</v>
      </c>
      <c r="G638" s="749" t="s">
        <v>687</v>
      </c>
      <c r="H638" s="749">
        <v>993603</v>
      </c>
      <c r="I638" s="749">
        <v>0</v>
      </c>
      <c r="J638" s="749" t="s">
        <v>1028</v>
      </c>
      <c r="K638" s="749" t="s">
        <v>631</v>
      </c>
      <c r="L638" s="752">
        <v>178.32499999999999</v>
      </c>
      <c r="M638" s="752">
        <v>2</v>
      </c>
      <c r="N638" s="753">
        <v>356.65</v>
      </c>
    </row>
    <row r="639" spans="1:14" ht="14.4" customHeight="1" x14ac:dyDescent="0.3">
      <c r="A639" s="747" t="s">
        <v>629</v>
      </c>
      <c r="B639" s="748" t="s">
        <v>630</v>
      </c>
      <c r="C639" s="749" t="s">
        <v>662</v>
      </c>
      <c r="D639" s="750" t="s">
        <v>663</v>
      </c>
      <c r="E639" s="751">
        <v>50113001</v>
      </c>
      <c r="F639" s="750" t="s">
        <v>686</v>
      </c>
      <c r="G639" s="749" t="s">
        <v>687</v>
      </c>
      <c r="H639" s="749">
        <v>203954</v>
      </c>
      <c r="I639" s="749">
        <v>203954</v>
      </c>
      <c r="J639" s="749" t="s">
        <v>959</v>
      </c>
      <c r="K639" s="749" t="s">
        <v>1029</v>
      </c>
      <c r="L639" s="752">
        <v>92.410000000000011</v>
      </c>
      <c r="M639" s="752">
        <v>2</v>
      </c>
      <c r="N639" s="753">
        <v>184.82000000000002</v>
      </c>
    </row>
    <row r="640" spans="1:14" ht="14.4" customHeight="1" x14ac:dyDescent="0.3">
      <c r="A640" s="747" t="s">
        <v>629</v>
      </c>
      <c r="B640" s="748" t="s">
        <v>630</v>
      </c>
      <c r="C640" s="749" t="s">
        <v>662</v>
      </c>
      <c r="D640" s="750" t="s">
        <v>663</v>
      </c>
      <c r="E640" s="751">
        <v>50113001</v>
      </c>
      <c r="F640" s="750" t="s">
        <v>686</v>
      </c>
      <c r="G640" s="749" t="s">
        <v>687</v>
      </c>
      <c r="H640" s="749">
        <v>989607</v>
      </c>
      <c r="I640" s="749">
        <v>0</v>
      </c>
      <c r="J640" s="749" t="s">
        <v>1201</v>
      </c>
      <c r="K640" s="749" t="s">
        <v>631</v>
      </c>
      <c r="L640" s="752">
        <v>44.92</v>
      </c>
      <c r="M640" s="752">
        <v>2</v>
      </c>
      <c r="N640" s="753">
        <v>89.84</v>
      </c>
    </row>
    <row r="641" spans="1:14" ht="14.4" customHeight="1" x14ac:dyDescent="0.3">
      <c r="A641" s="747" t="s">
        <v>629</v>
      </c>
      <c r="B641" s="748" t="s">
        <v>630</v>
      </c>
      <c r="C641" s="749" t="s">
        <v>662</v>
      </c>
      <c r="D641" s="750" t="s">
        <v>663</v>
      </c>
      <c r="E641" s="751">
        <v>50113001</v>
      </c>
      <c r="F641" s="750" t="s">
        <v>686</v>
      </c>
      <c r="G641" s="749" t="s">
        <v>687</v>
      </c>
      <c r="H641" s="749">
        <v>394130</v>
      </c>
      <c r="I641" s="749">
        <v>0</v>
      </c>
      <c r="J641" s="749" t="s">
        <v>1202</v>
      </c>
      <c r="K641" s="749" t="s">
        <v>631</v>
      </c>
      <c r="L641" s="752">
        <v>37.74</v>
      </c>
      <c r="M641" s="752">
        <v>1</v>
      </c>
      <c r="N641" s="753">
        <v>37.74</v>
      </c>
    </row>
    <row r="642" spans="1:14" ht="14.4" customHeight="1" x14ac:dyDescent="0.3">
      <c r="A642" s="747" t="s">
        <v>629</v>
      </c>
      <c r="B642" s="748" t="s">
        <v>630</v>
      </c>
      <c r="C642" s="749" t="s">
        <v>662</v>
      </c>
      <c r="D642" s="750" t="s">
        <v>663</v>
      </c>
      <c r="E642" s="751">
        <v>50113001</v>
      </c>
      <c r="F642" s="750" t="s">
        <v>686</v>
      </c>
      <c r="G642" s="749" t="s">
        <v>687</v>
      </c>
      <c r="H642" s="749">
        <v>116320</v>
      </c>
      <c r="I642" s="749">
        <v>16320</v>
      </c>
      <c r="J642" s="749" t="s">
        <v>1030</v>
      </c>
      <c r="K642" s="749" t="s">
        <v>1032</v>
      </c>
      <c r="L642" s="752">
        <v>118.68</v>
      </c>
      <c r="M642" s="752">
        <v>1</v>
      </c>
      <c r="N642" s="753">
        <v>118.68</v>
      </c>
    </row>
    <row r="643" spans="1:14" ht="14.4" customHeight="1" x14ac:dyDescent="0.3">
      <c r="A643" s="747" t="s">
        <v>629</v>
      </c>
      <c r="B643" s="748" t="s">
        <v>630</v>
      </c>
      <c r="C643" s="749" t="s">
        <v>662</v>
      </c>
      <c r="D643" s="750" t="s">
        <v>663</v>
      </c>
      <c r="E643" s="751">
        <v>50113001</v>
      </c>
      <c r="F643" s="750" t="s">
        <v>686</v>
      </c>
      <c r="G643" s="749" t="s">
        <v>687</v>
      </c>
      <c r="H643" s="749">
        <v>841498</v>
      </c>
      <c r="I643" s="749">
        <v>0</v>
      </c>
      <c r="J643" s="749" t="s">
        <v>729</v>
      </c>
      <c r="K643" s="749" t="s">
        <v>631</v>
      </c>
      <c r="L643" s="752">
        <v>51.810000000000016</v>
      </c>
      <c r="M643" s="752">
        <v>2</v>
      </c>
      <c r="N643" s="753">
        <v>103.62000000000003</v>
      </c>
    </row>
    <row r="644" spans="1:14" ht="14.4" customHeight="1" x14ac:dyDescent="0.3">
      <c r="A644" s="747" t="s">
        <v>629</v>
      </c>
      <c r="B644" s="748" t="s">
        <v>630</v>
      </c>
      <c r="C644" s="749" t="s">
        <v>662</v>
      </c>
      <c r="D644" s="750" t="s">
        <v>663</v>
      </c>
      <c r="E644" s="751">
        <v>50113001</v>
      </c>
      <c r="F644" s="750" t="s">
        <v>686</v>
      </c>
      <c r="G644" s="749" t="s">
        <v>687</v>
      </c>
      <c r="H644" s="749">
        <v>207967</v>
      </c>
      <c r="I644" s="749">
        <v>207967</v>
      </c>
      <c r="J644" s="749" t="s">
        <v>1212</v>
      </c>
      <c r="K644" s="749" t="s">
        <v>1417</v>
      </c>
      <c r="L644" s="752">
        <v>90.235000000000014</v>
      </c>
      <c r="M644" s="752">
        <v>2</v>
      </c>
      <c r="N644" s="753">
        <v>180.47000000000003</v>
      </c>
    </row>
    <row r="645" spans="1:14" ht="14.4" customHeight="1" x14ac:dyDescent="0.3">
      <c r="A645" s="747" t="s">
        <v>629</v>
      </c>
      <c r="B645" s="748" t="s">
        <v>630</v>
      </c>
      <c r="C645" s="749" t="s">
        <v>662</v>
      </c>
      <c r="D645" s="750" t="s">
        <v>663</v>
      </c>
      <c r="E645" s="751">
        <v>50113001</v>
      </c>
      <c r="F645" s="750" t="s">
        <v>686</v>
      </c>
      <c r="G645" s="749" t="s">
        <v>687</v>
      </c>
      <c r="H645" s="749">
        <v>216102</v>
      </c>
      <c r="I645" s="749">
        <v>216102</v>
      </c>
      <c r="J645" s="749" t="s">
        <v>1214</v>
      </c>
      <c r="K645" s="749" t="s">
        <v>1418</v>
      </c>
      <c r="L645" s="752">
        <v>111.898</v>
      </c>
      <c r="M645" s="752">
        <v>5</v>
      </c>
      <c r="N645" s="753">
        <v>559.49</v>
      </c>
    </row>
    <row r="646" spans="1:14" ht="14.4" customHeight="1" x14ac:dyDescent="0.3">
      <c r="A646" s="747" t="s">
        <v>629</v>
      </c>
      <c r="B646" s="748" t="s">
        <v>630</v>
      </c>
      <c r="C646" s="749" t="s">
        <v>662</v>
      </c>
      <c r="D646" s="750" t="s">
        <v>663</v>
      </c>
      <c r="E646" s="751">
        <v>50113001</v>
      </c>
      <c r="F646" s="750" t="s">
        <v>686</v>
      </c>
      <c r="G646" s="749" t="s">
        <v>687</v>
      </c>
      <c r="H646" s="749">
        <v>848783</v>
      </c>
      <c r="I646" s="749">
        <v>115400</v>
      </c>
      <c r="J646" s="749" t="s">
        <v>732</v>
      </c>
      <c r="K646" s="749" t="s">
        <v>733</v>
      </c>
      <c r="L646" s="752">
        <v>309.44069999999999</v>
      </c>
      <c r="M646" s="752">
        <v>2</v>
      </c>
      <c r="N646" s="753">
        <v>618.88139999999999</v>
      </c>
    </row>
    <row r="647" spans="1:14" ht="14.4" customHeight="1" x14ac:dyDescent="0.3">
      <c r="A647" s="747" t="s">
        <v>629</v>
      </c>
      <c r="B647" s="748" t="s">
        <v>630</v>
      </c>
      <c r="C647" s="749" t="s">
        <v>662</v>
      </c>
      <c r="D647" s="750" t="s">
        <v>663</v>
      </c>
      <c r="E647" s="751">
        <v>50113001</v>
      </c>
      <c r="F647" s="750" t="s">
        <v>686</v>
      </c>
      <c r="G647" s="749" t="s">
        <v>687</v>
      </c>
      <c r="H647" s="749">
        <v>847085</v>
      </c>
      <c r="I647" s="749">
        <v>115401</v>
      </c>
      <c r="J647" s="749" t="s">
        <v>732</v>
      </c>
      <c r="K647" s="749" t="s">
        <v>1033</v>
      </c>
      <c r="L647" s="752">
        <v>606.69450000000006</v>
      </c>
      <c r="M647" s="752">
        <v>2</v>
      </c>
      <c r="N647" s="753">
        <v>1213.3890000000001</v>
      </c>
    </row>
    <row r="648" spans="1:14" ht="14.4" customHeight="1" x14ac:dyDescent="0.3">
      <c r="A648" s="747" t="s">
        <v>629</v>
      </c>
      <c r="B648" s="748" t="s">
        <v>630</v>
      </c>
      <c r="C648" s="749" t="s">
        <v>662</v>
      </c>
      <c r="D648" s="750" t="s">
        <v>663</v>
      </c>
      <c r="E648" s="751">
        <v>50113001</v>
      </c>
      <c r="F648" s="750" t="s">
        <v>686</v>
      </c>
      <c r="G648" s="749" t="s">
        <v>687</v>
      </c>
      <c r="H648" s="749">
        <v>100843</v>
      </c>
      <c r="I648" s="749">
        <v>843</v>
      </c>
      <c r="J648" s="749" t="s">
        <v>1419</v>
      </c>
      <c r="K648" s="749" t="s">
        <v>1420</v>
      </c>
      <c r="L648" s="752">
        <v>104.15000000000002</v>
      </c>
      <c r="M648" s="752">
        <v>3</v>
      </c>
      <c r="N648" s="753">
        <v>312.45000000000005</v>
      </c>
    </row>
    <row r="649" spans="1:14" ht="14.4" customHeight="1" x14ac:dyDescent="0.3">
      <c r="A649" s="747" t="s">
        <v>629</v>
      </c>
      <c r="B649" s="748" t="s">
        <v>630</v>
      </c>
      <c r="C649" s="749" t="s">
        <v>662</v>
      </c>
      <c r="D649" s="750" t="s">
        <v>663</v>
      </c>
      <c r="E649" s="751">
        <v>50113001</v>
      </c>
      <c r="F649" s="750" t="s">
        <v>686</v>
      </c>
      <c r="G649" s="749" t="s">
        <v>687</v>
      </c>
      <c r="H649" s="749">
        <v>168650</v>
      </c>
      <c r="I649" s="749">
        <v>168650</v>
      </c>
      <c r="J649" s="749" t="s">
        <v>1040</v>
      </c>
      <c r="K649" s="749" t="s">
        <v>1041</v>
      </c>
      <c r="L649" s="752">
        <v>2687.2599999999998</v>
      </c>
      <c r="M649" s="752">
        <v>7</v>
      </c>
      <c r="N649" s="753">
        <v>18810.82</v>
      </c>
    </row>
    <row r="650" spans="1:14" ht="14.4" customHeight="1" x14ac:dyDescent="0.3">
      <c r="A650" s="747" t="s">
        <v>629</v>
      </c>
      <c r="B650" s="748" t="s">
        <v>630</v>
      </c>
      <c r="C650" s="749" t="s">
        <v>662</v>
      </c>
      <c r="D650" s="750" t="s">
        <v>663</v>
      </c>
      <c r="E650" s="751">
        <v>50113001</v>
      </c>
      <c r="F650" s="750" t="s">
        <v>686</v>
      </c>
      <c r="G650" s="749" t="s">
        <v>687</v>
      </c>
      <c r="H650" s="749">
        <v>136754</v>
      </c>
      <c r="I650" s="749">
        <v>136754</v>
      </c>
      <c r="J650" s="749" t="s">
        <v>1421</v>
      </c>
      <c r="K650" s="749" t="s">
        <v>1422</v>
      </c>
      <c r="L650" s="752">
        <v>2149.6000000000004</v>
      </c>
      <c r="M650" s="752">
        <v>1</v>
      </c>
      <c r="N650" s="753">
        <v>2149.6000000000004</v>
      </c>
    </row>
    <row r="651" spans="1:14" ht="14.4" customHeight="1" x14ac:dyDescent="0.3">
      <c r="A651" s="747" t="s">
        <v>629</v>
      </c>
      <c r="B651" s="748" t="s">
        <v>630</v>
      </c>
      <c r="C651" s="749" t="s">
        <v>662</v>
      </c>
      <c r="D651" s="750" t="s">
        <v>663</v>
      </c>
      <c r="E651" s="751">
        <v>50113001</v>
      </c>
      <c r="F651" s="750" t="s">
        <v>686</v>
      </c>
      <c r="G651" s="749" t="s">
        <v>687</v>
      </c>
      <c r="H651" s="749">
        <v>102477</v>
      </c>
      <c r="I651" s="749">
        <v>2477</v>
      </c>
      <c r="J651" s="749" t="s">
        <v>742</v>
      </c>
      <c r="K651" s="749" t="s">
        <v>743</v>
      </c>
      <c r="L651" s="752">
        <v>39.897095566851462</v>
      </c>
      <c r="M651" s="752">
        <v>2</v>
      </c>
      <c r="N651" s="753">
        <v>79.794191133702924</v>
      </c>
    </row>
    <row r="652" spans="1:14" ht="14.4" customHeight="1" x14ac:dyDescent="0.3">
      <c r="A652" s="747" t="s">
        <v>629</v>
      </c>
      <c r="B652" s="748" t="s">
        <v>630</v>
      </c>
      <c r="C652" s="749" t="s">
        <v>662</v>
      </c>
      <c r="D652" s="750" t="s">
        <v>663</v>
      </c>
      <c r="E652" s="751">
        <v>50113001</v>
      </c>
      <c r="F652" s="750" t="s">
        <v>686</v>
      </c>
      <c r="G652" s="749" t="s">
        <v>687</v>
      </c>
      <c r="H652" s="749">
        <v>230420</v>
      </c>
      <c r="I652" s="749">
        <v>230420</v>
      </c>
      <c r="J652" s="749" t="s">
        <v>742</v>
      </c>
      <c r="K652" s="749" t="s">
        <v>1043</v>
      </c>
      <c r="L652" s="752">
        <v>77.080000000000013</v>
      </c>
      <c r="M652" s="752">
        <v>4</v>
      </c>
      <c r="N652" s="753">
        <v>308.32000000000005</v>
      </c>
    </row>
    <row r="653" spans="1:14" ht="14.4" customHeight="1" x14ac:dyDescent="0.3">
      <c r="A653" s="747" t="s">
        <v>629</v>
      </c>
      <c r="B653" s="748" t="s">
        <v>630</v>
      </c>
      <c r="C653" s="749" t="s">
        <v>662</v>
      </c>
      <c r="D653" s="750" t="s">
        <v>663</v>
      </c>
      <c r="E653" s="751">
        <v>50113001</v>
      </c>
      <c r="F653" s="750" t="s">
        <v>686</v>
      </c>
      <c r="G653" s="749" t="s">
        <v>687</v>
      </c>
      <c r="H653" s="749">
        <v>230422</v>
      </c>
      <c r="I653" s="749">
        <v>230422</v>
      </c>
      <c r="J653" s="749" t="s">
        <v>742</v>
      </c>
      <c r="K653" s="749" t="s">
        <v>743</v>
      </c>
      <c r="L653" s="752">
        <v>39.900000000000006</v>
      </c>
      <c r="M653" s="752">
        <v>3</v>
      </c>
      <c r="N653" s="753">
        <v>119.70000000000002</v>
      </c>
    </row>
    <row r="654" spans="1:14" ht="14.4" customHeight="1" x14ac:dyDescent="0.3">
      <c r="A654" s="747" t="s">
        <v>629</v>
      </c>
      <c r="B654" s="748" t="s">
        <v>630</v>
      </c>
      <c r="C654" s="749" t="s">
        <v>662</v>
      </c>
      <c r="D654" s="750" t="s">
        <v>663</v>
      </c>
      <c r="E654" s="751">
        <v>50113001</v>
      </c>
      <c r="F654" s="750" t="s">
        <v>686</v>
      </c>
      <c r="G654" s="749" t="s">
        <v>687</v>
      </c>
      <c r="H654" s="749">
        <v>117011</v>
      </c>
      <c r="I654" s="749">
        <v>17011</v>
      </c>
      <c r="J654" s="749" t="s">
        <v>744</v>
      </c>
      <c r="K654" s="749" t="s">
        <v>745</v>
      </c>
      <c r="L654" s="752">
        <v>145.5</v>
      </c>
      <c r="M654" s="752">
        <v>10</v>
      </c>
      <c r="N654" s="753">
        <v>1455</v>
      </c>
    </row>
    <row r="655" spans="1:14" ht="14.4" customHeight="1" x14ac:dyDescent="0.3">
      <c r="A655" s="747" t="s">
        <v>629</v>
      </c>
      <c r="B655" s="748" t="s">
        <v>630</v>
      </c>
      <c r="C655" s="749" t="s">
        <v>662</v>
      </c>
      <c r="D655" s="750" t="s">
        <v>663</v>
      </c>
      <c r="E655" s="751">
        <v>50113001</v>
      </c>
      <c r="F655" s="750" t="s">
        <v>686</v>
      </c>
      <c r="G655" s="749" t="s">
        <v>687</v>
      </c>
      <c r="H655" s="749">
        <v>104071</v>
      </c>
      <c r="I655" s="749">
        <v>4071</v>
      </c>
      <c r="J655" s="749" t="s">
        <v>746</v>
      </c>
      <c r="K655" s="749" t="s">
        <v>1227</v>
      </c>
      <c r="L655" s="752">
        <v>152.97000000000003</v>
      </c>
      <c r="M655" s="752">
        <v>1</v>
      </c>
      <c r="N655" s="753">
        <v>152.97000000000003</v>
      </c>
    </row>
    <row r="656" spans="1:14" ht="14.4" customHeight="1" x14ac:dyDescent="0.3">
      <c r="A656" s="747" t="s">
        <v>629</v>
      </c>
      <c r="B656" s="748" t="s">
        <v>630</v>
      </c>
      <c r="C656" s="749" t="s">
        <v>662</v>
      </c>
      <c r="D656" s="750" t="s">
        <v>663</v>
      </c>
      <c r="E656" s="751">
        <v>50113001</v>
      </c>
      <c r="F656" s="750" t="s">
        <v>686</v>
      </c>
      <c r="G656" s="749" t="s">
        <v>687</v>
      </c>
      <c r="H656" s="749">
        <v>102479</v>
      </c>
      <c r="I656" s="749">
        <v>2479</v>
      </c>
      <c r="J656" s="749" t="s">
        <v>746</v>
      </c>
      <c r="K656" s="749" t="s">
        <v>747</v>
      </c>
      <c r="L656" s="752">
        <v>65.569999999999993</v>
      </c>
      <c r="M656" s="752">
        <v>2</v>
      </c>
      <c r="N656" s="753">
        <v>131.13999999999999</v>
      </c>
    </row>
    <row r="657" spans="1:14" ht="14.4" customHeight="1" x14ac:dyDescent="0.3">
      <c r="A657" s="747" t="s">
        <v>629</v>
      </c>
      <c r="B657" s="748" t="s">
        <v>630</v>
      </c>
      <c r="C657" s="749" t="s">
        <v>662</v>
      </c>
      <c r="D657" s="750" t="s">
        <v>663</v>
      </c>
      <c r="E657" s="751">
        <v>50113001</v>
      </c>
      <c r="F657" s="750" t="s">
        <v>686</v>
      </c>
      <c r="G657" s="749" t="s">
        <v>690</v>
      </c>
      <c r="H657" s="749">
        <v>115010</v>
      </c>
      <c r="I657" s="749">
        <v>15010</v>
      </c>
      <c r="J657" s="749" t="s">
        <v>1048</v>
      </c>
      <c r="K657" s="749" t="s">
        <v>1049</v>
      </c>
      <c r="L657" s="752">
        <v>90.530000000000015</v>
      </c>
      <c r="M657" s="752">
        <v>5</v>
      </c>
      <c r="N657" s="753">
        <v>452.65000000000009</v>
      </c>
    </row>
    <row r="658" spans="1:14" ht="14.4" customHeight="1" x14ac:dyDescent="0.3">
      <c r="A658" s="747" t="s">
        <v>629</v>
      </c>
      <c r="B658" s="748" t="s">
        <v>630</v>
      </c>
      <c r="C658" s="749" t="s">
        <v>662</v>
      </c>
      <c r="D658" s="750" t="s">
        <v>663</v>
      </c>
      <c r="E658" s="751">
        <v>50113001</v>
      </c>
      <c r="F658" s="750" t="s">
        <v>686</v>
      </c>
      <c r="G658" s="749" t="s">
        <v>687</v>
      </c>
      <c r="H658" s="749">
        <v>225888</v>
      </c>
      <c r="I658" s="749">
        <v>225888</v>
      </c>
      <c r="J658" s="749" t="s">
        <v>1423</v>
      </c>
      <c r="K658" s="749" t="s">
        <v>1424</v>
      </c>
      <c r="L658" s="752">
        <v>674.52</v>
      </c>
      <c r="M658" s="752">
        <v>1</v>
      </c>
      <c r="N658" s="753">
        <v>674.52</v>
      </c>
    </row>
    <row r="659" spans="1:14" ht="14.4" customHeight="1" x14ac:dyDescent="0.3">
      <c r="A659" s="747" t="s">
        <v>629</v>
      </c>
      <c r="B659" s="748" t="s">
        <v>630</v>
      </c>
      <c r="C659" s="749" t="s">
        <v>662</v>
      </c>
      <c r="D659" s="750" t="s">
        <v>663</v>
      </c>
      <c r="E659" s="751">
        <v>50113001</v>
      </c>
      <c r="F659" s="750" t="s">
        <v>686</v>
      </c>
      <c r="G659" s="749" t="s">
        <v>687</v>
      </c>
      <c r="H659" s="749">
        <v>147033</v>
      </c>
      <c r="I659" s="749">
        <v>47033</v>
      </c>
      <c r="J659" s="749" t="s">
        <v>756</v>
      </c>
      <c r="K659" s="749" t="s">
        <v>757</v>
      </c>
      <c r="L659" s="752">
        <v>105.97333333333331</v>
      </c>
      <c r="M659" s="752">
        <v>3</v>
      </c>
      <c r="N659" s="753">
        <v>317.91999999999996</v>
      </c>
    </row>
    <row r="660" spans="1:14" ht="14.4" customHeight="1" x14ac:dyDescent="0.3">
      <c r="A660" s="747" t="s">
        <v>629</v>
      </c>
      <c r="B660" s="748" t="s">
        <v>630</v>
      </c>
      <c r="C660" s="749" t="s">
        <v>662</v>
      </c>
      <c r="D660" s="750" t="s">
        <v>663</v>
      </c>
      <c r="E660" s="751">
        <v>50113001</v>
      </c>
      <c r="F660" s="750" t="s">
        <v>686</v>
      </c>
      <c r="G660" s="749" t="s">
        <v>687</v>
      </c>
      <c r="H660" s="749">
        <v>850308</v>
      </c>
      <c r="I660" s="749">
        <v>130719</v>
      </c>
      <c r="J660" s="749" t="s">
        <v>758</v>
      </c>
      <c r="K660" s="749" t="s">
        <v>631</v>
      </c>
      <c r="L660" s="752">
        <v>115.53</v>
      </c>
      <c r="M660" s="752">
        <v>1</v>
      </c>
      <c r="N660" s="753">
        <v>115.53</v>
      </c>
    </row>
    <row r="661" spans="1:14" ht="14.4" customHeight="1" x14ac:dyDescent="0.3">
      <c r="A661" s="747" t="s">
        <v>629</v>
      </c>
      <c r="B661" s="748" t="s">
        <v>630</v>
      </c>
      <c r="C661" s="749" t="s">
        <v>662</v>
      </c>
      <c r="D661" s="750" t="s">
        <v>663</v>
      </c>
      <c r="E661" s="751">
        <v>50113001</v>
      </c>
      <c r="F661" s="750" t="s">
        <v>686</v>
      </c>
      <c r="G661" s="749" t="s">
        <v>690</v>
      </c>
      <c r="H661" s="749">
        <v>146692</v>
      </c>
      <c r="I661" s="749">
        <v>46692</v>
      </c>
      <c r="J661" s="749" t="s">
        <v>1425</v>
      </c>
      <c r="K661" s="749" t="s">
        <v>1426</v>
      </c>
      <c r="L661" s="752">
        <v>77.75333333333333</v>
      </c>
      <c r="M661" s="752">
        <v>3</v>
      </c>
      <c r="N661" s="753">
        <v>233.26</v>
      </c>
    </row>
    <row r="662" spans="1:14" ht="14.4" customHeight="1" x14ac:dyDescent="0.3">
      <c r="A662" s="747" t="s">
        <v>629</v>
      </c>
      <c r="B662" s="748" t="s">
        <v>630</v>
      </c>
      <c r="C662" s="749" t="s">
        <v>662</v>
      </c>
      <c r="D662" s="750" t="s">
        <v>663</v>
      </c>
      <c r="E662" s="751">
        <v>50113001</v>
      </c>
      <c r="F662" s="750" t="s">
        <v>686</v>
      </c>
      <c r="G662" s="749" t="s">
        <v>687</v>
      </c>
      <c r="H662" s="749">
        <v>149990</v>
      </c>
      <c r="I662" s="749">
        <v>49990</v>
      </c>
      <c r="J662" s="749" t="s">
        <v>1057</v>
      </c>
      <c r="K662" s="749" t="s">
        <v>1058</v>
      </c>
      <c r="L662" s="752">
        <v>121.77000000000001</v>
      </c>
      <c r="M662" s="752">
        <v>1</v>
      </c>
      <c r="N662" s="753">
        <v>121.77000000000001</v>
      </c>
    </row>
    <row r="663" spans="1:14" ht="14.4" customHeight="1" x14ac:dyDescent="0.3">
      <c r="A663" s="747" t="s">
        <v>629</v>
      </c>
      <c r="B663" s="748" t="s">
        <v>630</v>
      </c>
      <c r="C663" s="749" t="s">
        <v>662</v>
      </c>
      <c r="D663" s="750" t="s">
        <v>663</v>
      </c>
      <c r="E663" s="751">
        <v>50113001</v>
      </c>
      <c r="F663" s="750" t="s">
        <v>686</v>
      </c>
      <c r="G663" s="749" t="s">
        <v>687</v>
      </c>
      <c r="H663" s="749">
        <v>116462</v>
      </c>
      <c r="I663" s="749">
        <v>16462</v>
      </c>
      <c r="J663" s="749" t="s">
        <v>1427</v>
      </c>
      <c r="K663" s="749" t="s">
        <v>1428</v>
      </c>
      <c r="L663" s="752">
        <v>133.99999999999997</v>
      </c>
      <c r="M663" s="752">
        <v>1</v>
      </c>
      <c r="N663" s="753">
        <v>133.99999999999997</v>
      </c>
    </row>
    <row r="664" spans="1:14" ht="14.4" customHeight="1" x14ac:dyDescent="0.3">
      <c r="A664" s="747" t="s">
        <v>629</v>
      </c>
      <c r="B664" s="748" t="s">
        <v>630</v>
      </c>
      <c r="C664" s="749" t="s">
        <v>662</v>
      </c>
      <c r="D664" s="750" t="s">
        <v>663</v>
      </c>
      <c r="E664" s="751">
        <v>50113001</v>
      </c>
      <c r="F664" s="750" t="s">
        <v>686</v>
      </c>
      <c r="G664" s="749" t="s">
        <v>687</v>
      </c>
      <c r="H664" s="749">
        <v>184114</v>
      </c>
      <c r="I664" s="749">
        <v>84114</v>
      </c>
      <c r="J664" s="749" t="s">
        <v>1429</v>
      </c>
      <c r="K664" s="749" t="s">
        <v>1430</v>
      </c>
      <c r="L664" s="752">
        <v>98</v>
      </c>
      <c r="M664" s="752">
        <v>2</v>
      </c>
      <c r="N664" s="753">
        <v>196</v>
      </c>
    </row>
    <row r="665" spans="1:14" ht="14.4" customHeight="1" x14ac:dyDescent="0.3">
      <c r="A665" s="747" t="s">
        <v>629</v>
      </c>
      <c r="B665" s="748" t="s">
        <v>630</v>
      </c>
      <c r="C665" s="749" t="s">
        <v>662</v>
      </c>
      <c r="D665" s="750" t="s">
        <v>663</v>
      </c>
      <c r="E665" s="751">
        <v>50113001</v>
      </c>
      <c r="F665" s="750" t="s">
        <v>686</v>
      </c>
      <c r="G665" s="749" t="s">
        <v>687</v>
      </c>
      <c r="H665" s="749">
        <v>173497</v>
      </c>
      <c r="I665" s="749">
        <v>173497</v>
      </c>
      <c r="J665" s="749" t="s">
        <v>761</v>
      </c>
      <c r="K665" s="749" t="s">
        <v>1059</v>
      </c>
      <c r="L665" s="752">
        <v>139.85</v>
      </c>
      <c r="M665" s="752">
        <v>2</v>
      </c>
      <c r="N665" s="753">
        <v>279.7</v>
      </c>
    </row>
    <row r="666" spans="1:14" ht="14.4" customHeight="1" x14ac:dyDescent="0.3">
      <c r="A666" s="747" t="s">
        <v>629</v>
      </c>
      <c r="B666" s="748" t="s">
        <v>630</v>
      </c>
      <c r="C666" s="749" t="s">
        <v>662</v>
      </c>
      <c r="D666" s="750" t="s">
        <v>663</v>
      </c>
      <c r="E666" s="751">
        <v>50113001</v>
      </c>
      <c r="F666" s="750" t="s">
        <v>686</v>
      </c>
      <c r="G666" s="749" t="s">
        <v>687</v>
      </c>
      <c r="H666" s="749">
        <v>173498</v>
      </c>
      <c r="I666" s="749">
        <v>173498</v>
      </c>
      <c r="J666" s="749" t="s">
        <v>761</v>
      </c>
      <c r="K666" s="749" t="s">
        <v>1431</v>
      </c>
      <c r="L666" s="752">
        <v>201.75</v>
      </c>
      <c r="M666" s="752">
        <v>1</v>
      </c>
      <c r="N666" s="753">
        <v>201.75</v>
      </c>
    </row>
    <row r="667" spans="1:14" ht="14.4" customHeight="1" x14ac:dyDescent="0.3">
      <c r="A667" s="747" t="s">
        <v>629</v>
      </c>
      <c r="B667" s="748" t="s">
        <v>630</v>
      </c>
      <c r="C667" s="749" t="s">
        <v>662</v>
      </c>
      <c r="D667" s="750" t="s">
        <v>663</v>
      </c>
      <c r="E667" s="751">
        <v>50113001</v>
      </c>
      <c r="F667" s="750" t="s">
        <v>686</v>
      </c>
      <c r="G667" s="749" t="s">
        <v>687</v>
      </c>
      <c r="H667" s="749">
        <v>173500</v>
      </c>
      <c r="I667" s="749">
        <v>173500</v>
      </c>
      <c r="J667" s="749" t="s">
        <v>761</v>
      </c>
      <c r="K667" s="749" t="s">
        <v>762</v>
      </c>
      <c r="L667" s="752">
        <v>133.12333333333333</v>
      </c>
      <c r="M667" s="752">
        <v>3</v>
      </c>
      <c r="N667" s="753">
        <v>399.37</v>
      </c>
    </row>
    <row r="668" spans="1:14" ht="14.4" customHeight="1" x14ac:dyDescent="0.3">
      <c r="A668" s="747" t="s">
        <v>629</v>
      </c>
      <c r="B668" s="748" t="s">
        <v>630</v>
      </c>
      <c r="C668" s="749" t="s">
        <v>662</v>
      </c>
      <c r="D668" s="750" t="s">
        <v>663</v>
      </c>
      <c r="E668" s="751">
        <v>50113001</v>
      </c>
      <c r="F668" s="750" t="s">
        <v>686</v>
      </c>
      <c r="G668" s="749" t="s">
        <v>687</v>
      </c>
      <c r="H668" s="749">
        <v>185266</v>
      </c>
      <c r="I668" s="749">
        <v>185266</v>
      </c>
      <c r="J668" s="749" t="s">
        <v>1432</v>
      </c>
      <c r="K668" s="749" t="s">
        <v>1433</v>
      </c>
      <c r="L668" s="752">
        <v>176.15</v>
      </c>
      <c r="M668" s="752">
        <v>1</v>
      </c>
      <c r="N668" s="753">
        <v>176.15</v>
      </c>
    </row>
    <row r="669" spans="1:14" ht="14.4" customHeight="1" x14ac:dyDescent="0.3">
      <c r="A669" s="747" t="s">
        <v>629</v>
      </c>
      <c r="B669" s="748" t="s">
        <v>630</v>
      </c>
      <c r="C669" s="749" t="s">
        <v>662</v>
      </c>
      <c r="D669" s="750" t="s">
        <v>663</v>
      </c>
      <c r="E669" s="751">
        <v>50113001</v>
      </c>
      <c r="F669" s="750" t="s">
        <v>686</v>
      </c>
      <c r="G669" s="749" t="s">
        <v>687</v>
      </c>
      <c r="H669" s="749">
        <v>184039</v>
      </c>
      <c r="I669" s="749">
        <v>184039</v>
      </c>
      <c r="J669" s="749" t="s">
        <v>763</v>
      </c>
      <c r="K669" s="749" t="s">
        <v>764</v>
      </c>
      <c r="L669" s="752">
        <v>102.94</v>
      </c>
      <c r="M669" s="752">
        <v>1</v>
      </c>
      <c r="N669" s="753">
        <v>102.94</v>
      </c>
    </row>
    <row r="670" spans="1:14" ht="14.4" customHeight="1" x14ac:dyDescent="0.3">
      <c r="A670" s="747" t="s">
        <v>629</v>
      </c>
      <c r="B670" s="748" t="s">
        <v>630</v>
      </c>
      <c r="C670" s="749" t="s">
        <v>662</v>
      </c>
      <c r="D670" s="750" t="s">
        <v>663</v>
      </c>
      <c r="E670" s="751">
        <v>50113001</v>
      </c>
      <c r="F670" s="750" t="s">
        <v>686</v>
      </c>
      <c r="G670" s="749" t="s">
        <v>687</v>
      </c>
      <c r="H670" s="749">
        <v>184035</v>
      </c>
      <c r="I670" s="749">
        <v>184035</v>
      </c>
      <c r="J670" s="749" t="s">
        <v>763</v>
      </c>
      <c r="K670" s="749" t="s">
        <v>1062</v>
      </c>
      <c r="L670" s="752">
        <v>122.93000000000004</v>
      </c>
      <c r="M670" s="752">
        <v>1</v>
      </c>
      <c r="N670" s="753">
        <v>122.93000000000004</v>
      </c>
    </row>
    <row r="671" spans="1:14" ht="14.4" customHeight="1" x14ac:dyDescent="0.3">
      <c r="A671" s="747" t="s">
        <v>629</v>
      </c>
      <c r="B671" s="748" t="s">
        <v>630</v>
      </c>
      <c r="C671" s="749" t="s">
        <v>662</v>
      </c>
      <c r="D671" s="750" t="s">
        <v>663</v>
      </c>
      <c r="E671" s="751">
        <v>50113001</v>
      </c>
      <c r="F671" s="750" t="s">
        <v>686</v>
      </c>
      <c r="G671" s="749" t="s">
        <v>690</v>
      </c>
      <c r="H671" s="749">
        <v>33836</v>
      </c>
      <c r="I671" s="749">
        <v>33836</v>
      </c>
      <c r="J671" s="749" t="s">
        <v>1434</v>
      </c>
      <c r="K671" s="749" t="s">
        <v>1435</v>
      </c>
      <c r="L671" s="752">
        <v>61.640000000000015</v>
      </c>
      <c r="M671" s="752">
        <v>2</v>
      </c>
      <c r="N671" s="753">
        <v>123.28000000000003</v>
      </c>
    </row>
    <row r="672" spans="1:14" ht="14.4" customHeight="1" x14ac:dyDescent="0.3">
      <c r="A672" s="747" t="s">
        <v>629</v>
      </c>
      <c r="B672" s="748" t="s">
        <v>630</v>
      </c>
      <c r="C672" s="749" t="s">
        <v>662</v>
      </c>
      <c r="D672" s="750" t="s">
        <v>663</v>
      </c>
      <c r="E672" s="751">
        <v>50113001</v>
      </c>
      <c r="F672" s="750" t="s">
        <v>686</v>
      </c>
      <c r="G672" s="749" t="s">
        <v>690</v>
      </c>
      <c r="H672" s="749">
        <v>213490</v>
      </c>
      <c r="I672" s="749">
        <v>213490</v>
      </c>
      <c r="J672" s="749" t="s">
        <v>1063</v>
      </c>
      <c r="K672" s="749" t="s">
        <v>1436</v>
      </c>
      <c r="L672" s="752">
        <v>913.65</v>
      </c>
      <c r="M672" s="752">
        <v>1</v>
      </c>
      <c r="N672" s="753">
        <v>913.65</v>
      </c>
    </row>
    <row r="673" spans="1:14" ht="14.4" customHeight="1" x14ac:dyDescent="0.3">
      <c r="A673" s="747" t="s">
        <v>629</v>
      </c>
      <c r="B673" s="748" t="s">
        <v>630</v>
      </c>
      <c r="C673" s="749" t="s">
        <v>662</v>
      </c>
      <c r="D673" s="750" t="s">
        <v>663</v>
      </c>
      <c r="E673" s="751">
        <v>50113001</v>
      </c>
      <c r="F673" s="750" t="s">
        <v>686</v>
      </c>
      <c r="G673" s="749" t="s">
        <v>687</v>
      </c>
      <c r="H673" s="749">
        <v>31915</v>
      </c>
      <c r="I673" s="749">
        <v>31915</v>
      </c>
      <c r="J673" s="749" t="s">
        <v>766</v>
      </c>
      <c r="K673" s="749" t="s">
        <v>767</v>
      </c>
      <c r="L673" s="752">
        <v>173.69</v>
      </c>
      <c r="M673" s="752">
        <v>1</v>
      </c>
      <c r="N673" s="753">
        <v>173.69</v>
      </c>
    </row>
    <row r="674" spans="1:14" ht="14.4" customHeight="1" x14ac:dyDescent="0.3">
      <c r="A674" s="747" t="s">
        <v>629</v>
      </c>
      <c r="B674" s="748" t="s">
        <v>630</v>
      </c>
      <c r="C674" s="749" t="s">
        <v>662</v>
      </c>
      <c r="D674" s="750" t="s">
        <v>663</v>
      </c>
      <c r="E674" s="751">
        <v>50113001</v>
      </c>
      <c r="F674" s="750" t="s">
        <v>686</v>
      </c>
      <c r="G674" s="749" t="s">
        <v>687</v>
      </c>
      <c r="H674" s="749">
        <v>47256</v>
      </c>
      <c r="I674" s="749">
        <v>47256</v>
      </c>
      <c r="J674" s="749" t="s">
        <v>1437</v>
      </c>
      <c r="K674" s="749" t="s">
        <v>1438</v>
      </c>
      <c r="L674" s="752">
        <v>222.2</v>
      </c>
      <c r="M674" s="752">
        <v>1</v>
      </c>
      <c r="N674" s="753">
        <v>222.2</v>
      </c>
    </row>
    <row r="675" spans="1:14" ht="14.4" customHeight="1" x14ac:dyDescent="0.3">
      <c r="A675" s="747" t="s">
        <v>629</v>
      </c>
      <c r="B675" s="748" t="s">
        <v>630</v>
      </c>
      <c r="C675" s="749" t="s">
        <v>662</v>
      </c>
      <c r="D675" s="750" t="s">
        <v>663</v>
      </c>
      <c r="E675" s="751">
        <v>50113001</v>
      </c>
      <c r="F675" s="750" t="s">
        <v>686</v>
      </c>
      <c r="G675" s="749" t="s">
        <v>687</v>
      </c>
      <c r="H675" s="749">
        <v>158249</v>
      </c>
      <c r="I675" s="749">
        <v>58249</v>
      </c>
      <c r="J675" s="749" t="s">
        <v>1258</v>
      </c>
      <c r="K675" s="749" t="s">
        <v>631</v>
      </c>
      <c r="L675" s="752">
        <v>249.05999999999997</v>
      </c>
      <c r="M675" s="752">
        <v>1</v>
      </c>
      <c r="N675" s="753">
        <v>249.05999999999997</v>
      </c>
    </row>
    <row r="676" spans="1:14" ht="14.4" customHeight="1" x14ac:dyDescent="0.3">
      <c r="A676" s="747" t="s">
        <v>629</v>
      </c>
      <c r="B676" s="748" t="s">
        <v>630</v>
      </c>
      <c r="C676" s="749" t="s">
        <v>662</v>
      </c>
      <c r="D676" s="750" t="s">
        <v>663</v>
      </c>
      <c r="E676" s="751">
        <v>50113001</v>
      </c>
      <c r="F676" s="750" t="s">
        <v>686</v>
      </c>
      <c r="G676" s="749" t="s">
        <v>631</v>
      </c>
      <c r="H676" s="749">
        <v>131739</v>
      </c>
      <c r="I676" s="749">
        <v>31739</v>
      </c>
      <c r="J676" s="749" t="s">
        <v>769</v>
      </c>
      <c r="K676" s="749" t="s">
        <v>631</v>
      </c>
      <c r="L676" s="752">
        <v>72.039999999999992</v>
      </c>
      <c r="M676" s="752">
        <v>8</v>
      </c>
      <c r="N676" s="753">
        <v>576.31999999999994</v>
      </c>
    </row>
    <row r="677" spans="1:14" ht="14.4" customHeight="1" x14ac:dyDescent="0.3">
      <c r="A677" s="747" t="s">
        <v>629</v>
      </c>
      <c r="B677" s="748" t="s">
        <v>630</v>
      </c>
      <c r="C677" s="749" t="s">
        <v>662</v>
      </c>
      <c r="D677" s="750" t="s">
        <v>663</v>
      </c>
      <c r="E677" s="751">
        <v>50113001</v>
      </c>
      <c r="F677" s="750" t="s">
        <v>686</v>
      </c>
      <c r="G677" s="749" t="s">
        <v>687</v>
      </c>
      <c r="H677" s="749">
        <v>215608</v>
      </c>
      <c r="I677" s="749">
        <v>215608</v>
      </c>
      <c r="J677" s="749" t="s">
        <v>770</v>
      </c>
      <c r="K677" s="749" t="s">
        <v>771</v>
      </c>
      <c r="L677" s="752">
        <v>23.58</v>
      </c>
      <c r="M677" s="752">
        <v>1</v>
      </c>
      <c r="N677" s="753">
        <v>23.58</v>
      </c>
    </row>
    <row r="678" spans="1:14" ht="14.4" customHeight="1" x14ac:dyDescent="0.3">
      <c r="A678" s="747" t="s">
        <v>629</v>
      </c>
      <c r="B678" s="748" t="s">
        <v>630</v>
      </c>
      <c r="C678" s="749" t="s">
        <v>662</v>
      </c>
      <c r="D678" s="750" t="s">
        <v>663</v>
      </c>
      <c r="E678" s="751">
        <v>50113001</v>
      </c>
      <c r="F678" s="750" t="s">
        <v>686</v>
      </c>
      <c r="G678" s="749" t="s">
        <v>687</v>
      </c>
      <c r="H678" s="749">
        <v>215605</v>
      </c>
      <c r="I678" s="749">
        <v>215605</v>
      </c>
      <c r="J678" s="749" t="s">
        <v>1067</v>
      </c>
      <c r="K678" s="749" t="s">
        <v>1439</v>
      </c>
      <c r="L678" s="752">
        <v>28.259999999999998</v>
      </c>
      <c r="M678" s="752">
        <v>1</v>
      </c>
      <c r="N678" s="753">
        <v>28.259999999999998</v>
      </c>
    </row>
    <row r="679" spans="1:14" ht="14.4" customHeight="1" x14ac:dyDescent="0.3">
      <c r="A679" s="747" t="s">
        <v>629</v>
      </c>
      <c r="B679" s="748" t="s">
        <v>630</v>
      </c>
      <c r="C679" s="749" t="s">
        <v>662</v>
      </c>
      <c r="D679" s="750" t="s">
        <v>663</v>
      </c>
      <c r="E679" s="751">
        <v>50113001</v>
      </c>
      <c r="F679" s="750" t="s">
        <v>686</v>
      </c>
      <c r="G679" s="749" t="s">
        <v>690</v>
      </c>
      <c r="H679" s="749">
        <v>845593</v>
      </c>
      <c r="I679" s="749">
        <v>100304</v>
      </c>
      <c r="J679" s="749" t="s">
        <v>1069</v>
      </c>
      <c r="K679" s="749" t="s">
        <v>1440</v>
      </c>
      <c r="L679" s="752">
        <v>42.75</v>
      </c>
      <c r="M679" s="752">
        <v>3</v>
      </c>
      <c r="N679" s="753">
        <v>128.25</v>
      </c>
    </row>
    <row r="680" spans="1:14" ht="14.4" customHeight="1" x14ac:dyDescent="0.3">
      <c r="A680" s="747" t="s">
        <v>629</v>
      </c>
      <c r="B680" s="748" t="s">
        <v>630</v>
      </c>
      <c r="C680" s="749" t="s">
        <v>662</v>
      </c>
      <c r="D680" s="750" t="s">
        <v>663</v>
      </c>
      <c r="E680" s="751">
        <v>50113001</v>
      </c>
      <c r="F680" s="750" t="s">
        <v>686</v>
      </c>
      <c r="G680" s="749" t="s">
        <v>690</v>
      </c>
      <c r="H680" s="749">
        <v>100308</v>
      </c>
      <c r="I680" s="749">
        <v>100308</v>
      </c>
      <c r="J680" s="749" t="s">
        <v>1069</v>
      </c>
      <c r="K680" s="749" t="s">
        <v>1070</v>
      </c>
      <c r="L680" s="752">
        <v>39.844999999999999</v>
      </c>
      <c r="M680" s="752">
        <v>4</v>
      </c>
      <c r="N680" s="753">
        <v>159.38</v>
      </c>
    </row>
    <row r="681" spans="1:14" ht="14.4" customHeight="1" x14ac:dyDescent="0.3">
      <c r="A681" s="747" t="s">
        <v>629</v>
      </c>
      <c r="B681" s="748" t="s">
        <v>630</v>
      </c>
      <c r="C681" s="749" t="s">
        <v>662</v>
      </c>
      <c r="D681" s="750" t="s">
        <v>663</v>
      </c>
      <c r="E681" s="751">
        <v>50113001</v>
      </c>
      <c r="F681" s="750" t="s">
        <v>686</v>
      </c>
      <c r="G681" s="749" t="s">
        <v>687</v>
      </c>
      <c r="H681" s="749">
        <v>125592</v>
      </c>
      <c r="I681" s="749">
        <v>25592</v>
      </c>
      <c r="J681" s="749" t="s">
        <v>1441</v>
      </c>
      <c r="K681" s="749" t="s">
        <v>1442</v>
      </c>
      <c r="L681" s="752">
        <v>538.32000000000005</v>
      </c>
      <c r="M681" s="752">
        <v>1</v>
      </c>
      <c r="N681" s="753">
        <v>538.32000000000005</v>
      </c>
    </row>
    <row r="682" spans="1:14" ht="14.4" customHeight="1" x14ac:dyDescent="0.3">
      <c r="A682" s="747" t="s">
        <v>629</v>
      </c>
      <c r="B682" s="748" t="s">
        <v>630</v>
      </c>
      <c r="C682" s="749" t="s">
        <v>662</v>
      </c>
      <c r="D682" s="750" t="s">
        <v>663</v>
      </c>
      <c r="E682" s="751">
        <v>50113001</v>
      </c>
      <c r="F682" s="750" t="s">
        <v>686</v>
      </c>
      <c r="G682" s="749" t="s">
        <v>687</v>
      </c>
      <c r="H682" s="749">
        <v>100858</v>
      </c>
      <c r="I682" s="749">
        <v>858</v>
      </c>
      <c r="J682" s="749" t="s">
        <v>1443</v>
      </c>
      <c r="K682" s="749" t="s">
        <v>1444</v>
      </c>
      <c r="L682" s="752">
        <v>40.99</v>
      </c>
      <c r="M682" s="752">
        <v>2</v>
      </c>
      <c r="N682" s="753">
        <v>81.98</v>
      </c>
    </row>
    <row r="683" spans="1:14" ht="14.4" customHeight="1" x14ac:dyDescent="0.3">
      <c r="A683" s="747" t="s">
        <v>629</v>
      </c>
      <c r="B683" s="748" t="s">
        <v>630</v>
      </c>
      <c r="C683" s="749" t="s">
        <v>662</v>
      </c>
      <c r="D683" s="750" t="s">
        <v>663</v>
      </c>
      <c r="E683" s="751">
        <v>50113001</v>
      </c>
      <c r="F683" s="750" t="s">
        <v>686</v>
      </c>
      <c r="G683" s="749" t="s">
        <v>687</v>
      </c>
      <c r="H683" s="749">
        <v>842703</v>
      </c>
      <c r="I683" s="749">
        <v>0</v>
      </c>
      <c r="J683" s="749" t="s">
        <v>1265</v>
      </c>
      <c r="K683" s="749" t="s">
        <v>631</v>
      </c>
      <c r="L683" s="752">
        <v>49.93</v>
      </c>
      <c r="M683" s="752">
        <v>4</v>
      </c>
      <c r="N683" s="753">
        <v>199.72</v>
      </c>
    </row>
    <row r="684" spans="1:14" ht="14.4" customHeight="1" x14ac:dyDescent="0.3">
      <c r="A684" s="747" t="s">
        <v>629</v>
      </c>
      <c r="B684" s="748" t="s">
        <v>630</v>
      </c>
      <c r="C684" s="749" t="s">
        <v>662</v>
      </c>
      <c r="D684" s="750" t="s">
        <v>663</v>
      </c>
      <c r="E684" s="751">
        <v>50113001</v>
      </c>
      <c r="F684" s="750" t="s">
        <v>686</v>
      </c>
      <c r="G684" s="749" t="s">
        <v>687</v>
      </c>
      <c r="H684" s="749">
        <v>51366</v>
      </c>
      <c r="I684" s="749">
        <v>51366</v>
      </c>
      <c r="J684" s="749" t="s">
        <v>778</v>
      </c>
      <c r="K684" s="749" t="s">
        <v>779</v>
      </c>
      <c r="L684" s="752">
        <v>171.6</v>
      </c>
      <c r="M684" s="752">
        <v>17</v>
      </c>
      <c r="N684" s="753">
        <v>2917.2</v>
      </c>
    </row>
    <row r="685" spans="1:14" ht="14.4" customHeight="1" x14ac:dyDescent="0.3">
      <c r="A685" s="747" t="s">
        <v>629</v>
      </c>
      <c r="B685" s="748" t="s">
        <v>630</v>
      </c>
      <c r="C685" s="749" t="s">
        <v>662</v>
      </c>
      <c r="D685" s="750" t="s">
        <v>663</v>
      </c>
      <c r="E685" s="751">
        <v>50113001</v>
      </c>
      <c r="F685" s="750" t="s">
        <v>686</v>
      </c>
      <c r="G685" s="749" t="s">
        <v>687</v>
      </c>
      <c r="H685" s="749">
        <v>51367</v>
      </c>
      <c r="I685" s="749">
        <v>51367</v>
      </c>
      <c r="J685" s="749" t="s">
        <v>778</v>
      </c>
      <c r="K685" s="749" t="s">
        <v>780</v>
      </c>
      <c r="L685" s="752">
        <v>92.950000000000017</v>
      </c>
      <c r="M685" s="752">
        <v>13</v>
      </c>
      <c r="N685" s="753">
        <v>1208.3500000000001</v>
      </c>
    </row>
    <row r="686" spans="1:14" ht="14.4" customHeight="1" x14ac:dyDescent="0.3">
      <c r="A686" s="747" t="s">
        <v>629</v>
      </c>
      <c r="B686" s="748" t="s">
        <v>630</v>
      </c>
      <c r="C686" s="749" t="s">
        <v>662</v>
      </c>
      <c r="D686" s="750" t="s">
        <v>663</v>
      </c>
      <c r="E686" s="751">
        <v>50113001</v>
      </c>
      <c r="F686" s="750" t="s">
        <v>686</v>
      </c>
      <c r="G686" s="749" t="s">
        <v>687</v>
      </c>
      <c r="H686" s="749">
        <v>51383</v>
      </c>
      <c r="I686" s="749">
        <v>51383</v>
      </c>
      <c r="J686" s="749" t="s">
        <v>778</v>
      </c>
      <c r="K686" s="749" t="s">
        <v>1071</v>
      </c>
      <c r="L686" s="752">
        <v>93.5</v>
      </c>
      <c r="M686" s="752">
        <v>6</v>
      </c>
      <c r="N686" s="753">
        <v>561</v>
      </c>
    </row>
    <row r="687" spans="1:14" ht="14.4" customHeight="1" x14ac:dyDescent="0.3">
      <c r="A687" s="747" t="s">
        <v>629</v>
      </c>
      <c r="B687" s="748" t="s">
        <v>630</v>
      </c>
      <c r="C687" s="749" t="s">
        <v>662</v>
      </c>
      <c r="D687" s="750" t="s">
        <v>663</v>
      </c>
      <c r="E687" s="751">
        <v>50113001</v>
      </c>
      <c r="F687" s="750" t="s">
        <v>686</v>
      </c>
      <c r="G687" s="749" t="s">
        <v>687</v>
      </c>
      <c r="H687" s="749">
        <v>229134</v>
      </c>
      <c r="I687" s="749">
        <v>229134</v>
      </c>
      <c r="J687" s="749" t="s">
        <v>1445</v>
      </c>
      <c r="K687" s="749" t="s">
        <v>1446</v>
      </c>
      <c r="L687" s="752">
        <v>119.03000000000003</v>
      </c>
      <c r="M687" s="752">
        <v>1</v>
      </c>
      <c r="N687" s="753">
        <v>119.03000000000003</v>
      </c>
    </row>
    <row r="688" spans="1:14" ht="14.4" customHeight="1" x14ac:dyDescent="0.3">
      <c r="A688" s="747" t="s">
        <v>629</v>
      </c>
      <c r="B688" s="748" t="s">
        <v>630</v>
      </c>
      <c r="C688" s="749" t="s">
        <v>662</v>
      </c>
      <c r="D688" s="750" t="s">
        <v>663</v>
      </c>
      <c r="E688" s="751">
        <v>50113001</v>
      </c>
      <c r="F688" s="750" t="s">
        <v>686</v>
      </c>
      <c r="G688" s="749" t="s">
        <v>687</v>
      </c>
      <c r="H688" s="749">
        <v>846618</v>
      </c>
      <c r="I688" s="749">
        <v>100014</v>
      </c>
      <c r="J688" s="749" t="s">
        <v>781</v>
      </c>
      <c r="K688" s="749" t="s">
        <v>782</v>
      </c>
      <c r="L688" s="752">
        <v>33.419999999999995</v>
      </c>
      <c r="M688" s="752">
        <v>2</v>
      </c>
      <c r="N688" s="753">
        <v>66.839999999999989</v>
      </c>
    </row>
    <row r="689" spans="1:14" ht="14.4" customHeight="1" x14ac:dyDescent="0.3">
      <c r="A689" s="747" t="s">
        <v>629</v>
      </c>
      <c r="B689" s="748" t="s">
        <v>630</v>
      </c>
      <c r="C689" s="749" t="s">
        <v>662</v>
      </c>
      <c r="D689" s="750" t="s">
        <v>663</v>
      </c>
      <c r="E689" s="751">
        <v>50113001</v>
      </c>
      <c r="F689" s="750" t="s">
        <v>686</v>
      </c>
      <c r="G689" s="749" t="s">
        <v>687</v>
      </c>
      <c r="H689" s="749">
        <v>207897</v>
      </c>
      <c r="I689" s="749">
        <v>207897</v>
      </c>
      <c r="J689" s="749" t="s">
        <v>783</v>
      </c>
      <c r="K689" s="749" t="s">
        <v>1072</v>
      </c>
      <c r="L689" s="752">
        <v>44.59</v>
      </c>
      <c r="M689" s="752">
        <v>2</v>
      </c>
      <c r="N689" s="753">
        <v>89.18</v>
      </c>
    </row>
    <row r="690" spans="1:14" ht="14.4" customHeight="1" x14ac:dyDescent="0.3">
      <c r="A690" s="747" t="s">
        <v>629</v>
      </c>
      <c r="B690" s="748" t="s">
        <v>630</v>
      </c>
      <c r="C690" s="749" t="s">
        <v>662</v>
      </c>
      <c r="D690" s="750" t="s">
        <v>663</v>
      </c>
      <c r="E690" s="751">
        <v>50113001</v>
      </c>
      <c r="F690" s="750" t="s">
        <v>686</v>
      </c>
      <c r="G690" s="749" t="s">
        <v>687</v>
      </c>
      <c r="H690" s="749">
        <v>229793</v>
      </c>
      <c r="I690" s="749">
        <v>229793</v>
      </c>
      <c r="J690" s="749" t="s">
        <v>1447</v>
      </c>
      <c r="K690" s="749" t="s">
        <v>1448</v>
      </c>
      <c r="L690" s="752">
        <v>119.03000000000002</v>
      </c>
      <c r="M690" s="752">
        <v>1</v>
      </c>
      <c r="N690" s="753">
        <v>119.03000000000002</v>
      </c>
    </row>
    <row r="691" spans="1:14" ht="14.4" customHeight="1" x14ac:dyDescent="0.3">
      <c r="A691" s="747" t="s">
        <v>629</v>
      </c>
      <c r="B691" s="748" t="s">
        <v>630</v>
      </c>
      <c r="C691" s="749" t="s">
        <v>662</v>
      </c>
      <c r="D691" s="750" t="s">
        <v>663</v>
      </c>
      <c r="E691" s="751">
        <v>50113001</v>
      </c>
      <c r="F691" s="750" t="s">
        <v>686</v>
      </c>
      <c r="G691" s="749" t="s">
        <v>687</v>
      </c>
      <c r="H691" s="749">
        <v>224964</v>
      </c>
      <c r="I691" s="749">
        <v>224964</v>
      </c>
      <c r="J691" s="749" t="s">
        <v>785</v>
      </c>
      <c r="K691" s="749" t="s">
        <v>786</v>
      </c>
      <c r="L691" s="752">
        <v>107.87000000000003</v>
      </c>
      <c r="M691" s="752">
        <v>1</v>
      </c>
      <c r="N691" s="753">
        <v>107.87000000000003</v>
      </c>
    </row>
    <row r="692" spans="1:14" ht="14.4" customHeight="1" x14ac:dyDescent="0.3">
      <c r="A692" s="747" t="s">
        <v>629</v>
      </c>
      <c r="B692" s="748" t="s">
        <v>630</v>
      </c>
      <c r="C692" s="749" t="s">
        <v>662</v>
      </c>
      <c r="D692" s="750" t="s">
        <v>663</v>
      </c>
      <c r="E692" s="751">
        <v>50113001</v>
      </c>
      <c r="F692" s="750" t="s">
        <v>686</v>
      </c>
      <c r="G692" s="749" t="s">
        <v>687</v>
      </c>
      <c r="H692" s="749">
        <v>202878</v>
      </c>
      <c r="I692" s="749">
        <v>202878</v>
      </c>
      <c r="J692" s="749" t="s">
        <v>1073</v>
      </c>
      <c r="K692" s="749" t="s">
        <v>1074</v>
      </c>
      <c r="L692" s="752">
        <v>42.260000000000005</v>
      </c>
      <c r="M692" s="752">
        <v>8</v>
      </c>
      <c r="N692" s="753">
        <v>338.08000000000004</v>
      </c>
    </row>
    <row r="693" spans="1:14" ht="14.4" customHeight="1" x14ac:dyDescent="0.3">
      <c r="A693" s="747" t="s">
        <v>629</v>
      </c>
      <c r="B693" s="748" t="s">
        <v>630</v>
      </c>
      <c r="C693" s="749" t="s">
        <v>662</v>
      </c>
      <c r="D693" s="750" t="s">
        <v>663</v>
      </c>
      <c r="E693" s="751">
        <v>50113001</v>
      </c>
      <c r="F693" s="750" t="s">
        <v>686</v>
      </c>
      <c r="G693" s="749" t="s">
        <v>687</v>
      </c>
      <c r="H693" s="749">
        <v>394712</v>
      </c>
      <c r="I693" s="749">
        <v>0</v>
      </c>
      <c r="J693" s="749" t="s">
        <v>787</v>
      </c>
      <c r="K693" s="749" t="s">
        <v>788</v>
      </c>
      <c r="L693" s="752">
        <v>28.75</v>
      </c>
      <c r="M693" s="752">
        <v>12</v>
      </c>
      <c r="N693" s="753">
        <v>345</v>
      </c>
    </row>
    <row r="694" spans="1:14" ht="14.4" customHeight="1" x14ac:dyDescent="0.3">
      <c r="A694" s="747" t="s">
        <v>629</v>
      </c>
      <c r="B694" s="748" t="s">
        <v>630</v>
      </c>
      <c r="C694" s="749" t="s">
        <v>662</v>
      </c>
      <c r="D694" s="750" t="s">
        <v>663</v>
      </c>
      <c r="E694" s="751">
        <v>50113001</v>
      </c>
      <c r="F694" s="750" t="s">
        <v>686</v>
      </c>
      <c r="G694" s="749" t="s">
        <v>687</v>
      </c>
      <c r="H694" s="749">
        <v>102486</v>
      </c>
      <c r="I694" s="749">
        <v>2486</v>
      </c>
      <c r="J694" s="749" t="s">
        <v>795</v>
      </c>
      <c r="K694" s="749" t="s">
        <v>796</v>
      </c>
      <c r="L694" s="752">
        <v>123.1</v>
      </c>
      <c r="M694" s="752">
        <v>1</v>
      </c>
      <c r="N694" s="753">
        <v>123.1</v>
      </c>
    </row>
    <row r="695" spans="1:14" ht="14.4" customHeight="1" x14ac:dyDescent="0.3">
      <c r="A695" s="747" t="s">
        <v>629</v>
      </c>
      <c r="B695" s="748" t="s">
        <v>630</v>
      </c>
      <c r="C695" s="749" t="s">
        <v>662</v>
      </c>
      <c r="D695" s="750" t="s">
        <v>663</v>
      </c>
      <c r="E695" s="751">
        <v>50113001</v>
      </c>
      <c r="F695" s="750" t="s">
        <v>686</v>
      </c>
      <c r="G695" s="749" t="s">
        <v>687</v>
      </c>
      <c r="H695" s="749">
        <v>848725</v>
      </c>
      <c r="I695" s="749">
        <v>107677</v>
      </c>
      <c r="J695" s="749" t="s">
        <v>1449</v>
      </c>
      <c r="K695" s="749" t="s">
        <v>1450</v>
      </c>
      <c r="L695" s="752">
        <v>382.11000000000007</v>
      </c>
      <c r="M695" s="752">
        <v>1</v>
      </c>
      <c r="N695" s="753">
        <v>382.11000000000007</v>
      </c>
    </row>
    <row r="696" spans="1:14" ht="14.4" customHeight="1" x14ac:dyDescent="0.3">
      <c r="A696" s="747" t="s">
        <v>629</v>
      </c>
      <c r="B696" s="748" t="s">
        <v>630</v>
      </c>
      <c r="C696" s="749" t="s">
        <v>662</v>
      </c>
      <c r="D696" s="750" t="s">
        <v>663</v>
      </c>
      <c r="E696" s="751">
        <v>50113001</v>
      </c>
      <c r="F696" s="750" t="s">
        <v>686</v>
      </c>
      <c r="G696" s="749" t="s">
        <v>687</v>
      </c>
      <c r="H696" s="749">
        <v>117996</v>
      </c>
      <c r="I696" s="749">
        <v>17996</v>
      </c>
      <c r="J696" s="749" t="s">
        <v>1451</v>
      </c>
      <c r="K696" s="749" t="s">
        <v>1452</v>
      </c>
      <c r="L696" s="752">
        <v>73.47999999999999</v>
      </c>
      <c r="M696" s="752">
        <v>1</v>
      </c>
      <c r="N696" s="753">
        <v>73.47999999999999</v>
      </c>
    </row>
    <row r="697" spans="1:14" ht="14.4" customHeight="1" x14ac:dyDescent="0.3">
      <c r="A697" s="747" t="s">
        <v>629</v>
      </c>
      <c r="B697" s="748" t="s">
        <v>630</v>
      </c>
      <c r="C697" s="749" t="s">
        <v>662</v>
      </c>
      <c r="D697" s="750" t="s">
        <v>663</v>
      </c>
      <c r="E697" s="751">
        <v>50113001</v>
      </c>
      <c r="F697" s="750" t="s">
        <v>686</v>
      </c>
      <c r="G697" s="749" t="s">
        <v>687</v>
      </c>
      <c r="H697" s="749">
        <v>841565</v>
      </c>
      <c r="I697" s="749">
        <v>0</v>
      </c>
      <c r="J697" s="749" t="s">
        <v>1075</v>
      </c>
      <c r="K697" s="749" t="s">
        <v>631</v>
      </c>
      <c r="L697" s="752">
        <v>92.065908885043896</v>
      </c>
      <c r="M697" s="752">
        <v>2</v>
      </c>
      <c r="N697" s="753">
        <v>184.13181777008779</v>
      </c>
    </row>
    <row r="698" spans="1:14" ht="14.4" customHeight="1" x14ac:dyDescent="0.3">
      <c r="A698" s="747" t="s">
        <v>629</v>
      </c>
      <c r="B698" s="748" t="s">
        <v>630</v>
      </c>
      <c r="C698" s="749" t="s">
        <v>662</v>
      </c>
      <c r="D698" s="750" t="s">
        <v>663</v>
      </c>
      <c r="E698" s="751">
        <v>50113001</v>
      </c>
      <c r="F698" s="750" t="s">
        <v>686</v>
      </c>
      <c r="G698" s="749" t="s">
        <v>687</v>
      </c>
      <c r="H698" s="749">
        <v>501916</v>
      </c>
      <c r="I698" s="749">
        <v>1000</v>
      </c>
      <c r="J698" s="749" t="s">
        <v>1453</v>
      </c>
      <c r="K698" s="749" t="s">
        <v>1454</v>
      </c>
      <c r="L698" s="752">
        <v>217.57153344171883</v>
      </c>
      <c r="M698" s="752">
        <v>1</v>
      </c>
      <c r="N698" s="753">
        <v>217.57153344171883</v>
      </c>
    </row>
    <row r="699" spans="1:14" ht="14.4" customHeight="1" x14ac:dyDescent="0.3">
      <c r="A699" s="747" t="s">
        <v>629</v>
      </c>
      <c r="B699" s="748" t="s">
        <v>630</v>
      </c>
      <c r="C699" s="749" t="s">
        <v>662</v>
      </c>
      <c r="D699" s="750" t="s">
        <v>663</v>
      </c>
      <c r="E699" s="751">
        <v>50113001</v>
      </c>
      <c r="F699" s="750" t="s">
        <v>686</v>
      </c>
      <c r="G699" s="749" t="s">
        <v>687</v>
      </c>
      <c r="H699" s="749">
        <v>844350</v>
      </c>
      <c r="I699" s="749">
        <v>0</v>
      </c>
      <c r="J699" s="749" t="s">
        <v>1455</v>
      </c>
      <c r="K699" s="749" t="s">
        <v>631</v>
      </c>
      <c r="L699" s="752">
        <v>108.89194538751684</v>
      </c>
      <c r="M699" s="752">
        <v>2</v>
      </c>
      <c r="N699" s="753">
        <v>217.78389077503368</v>
      </c>
    </row>
    <row r="700" spans="1:14" ht="14.4" customHeight="1" x14ac:dyDescent="0.3">
      <c r="A700" s="747" t="s">
        <v>629</v>
      </c>
      <c r="B700" s="748" t="s">
        <v>630</v>
      </c>
      <c r="C700" s="749" t="s">
        <v>662</v>
      </c>
      <c r="D700" s="750" t="s">
        <v>663</v>
      </c>
      <c r="E700" s="751">
        <v>50113001</v>
      </c>
      <c r="F700" s="750" t="s">
        <v>686</v>
      </c>
      <c r="G700" s="749" t="s">
        <v>687</v>
      </c>
      <c r="H700" s="749">
        <v>900524</v>
      </c>
      <c r="I700" s="749">
        <v>0</v>
      </c>
      <c r="J700" s="749" t="s">
        <v>805</v>
      </c>
      <c r="K700" s="749" t="s">
        <v>631</v>
      </c>
      <c r="L700" s="752">
        <v>180.92042513499425</v>
      </c>
      <c r="M700" s="752">
        <v>23</v>
      </c>
      <c r="N700" s="753">
        <v>4161.1697781048679</v>
      </c>
    </row>
    <row r="701" spans="1:14" ht="14.4" customHeight="1" x14ac:dyDescent="0.3">
      <c r="A701" s="747" t="s">
        <v>629</v>
      </c>
      <c r="B701" s="748" t="s">
        <v>630</v>
      </c>
      <c r="C701" s="749" t="s">
        <v>662</v>
      </c>
      <c r="D701" s="750" t="s">
        <v>663</v>
      </c>
      <c r="E701" s="751">
        <v>50113001</v>
      </c>
      <c r="F701" s="750" t="s">
        <v>686</v>
      </c>
      <c r="G701" s="749" t="s">
        <v>687</v>
      </c>
      <c r="H701" s="749">
        <v>394072</v>
      </c>
      <c r="I701" s="749">
        <v>1000</v>
      </c>
      <c r="J701" s="749" t="s">
        <v>807</v>
      </c>
      <c r="K701" s="749" t="s">
        <v>631</v>
      </c>
      <c r="L701" s="752">
        <v>181.68936327173924</v>
      </c>
      <c r="M701" s="752">
        <v>4</v>
      </c>
      <c r="N701" s="753">
        <v>726.75745308695696</v>
      </c>
    </row>
    <row r="702" spans="1:14" ht="14.4" customHeight="1" x14ac:dyDescent="0.3">
      <c r="A702" s="747" t="s">
        <v>629</v>
      </c>
      <c r="B702" s="748" t="s">
        <v>630</v>
      </c>
      <c r="C702" s="749" t="s">
        <v>662</v>
      </c>
      <c r="D702" s="750" t="s">
        <v>663</v>
      </c>
      <c r="E702" s="751">
        <v>50113001</v>
      </c>
      <c r="F702" s="750" t="s">
        <v>686</v>
      </c>
      <c r="G702" s="749" t="s">
        <v>687</v>
      </c>
      <c r="H702" s="749">
        <v>921283</v>
      </c>
      <c r="I702" s="749">
        <v>0</v>
      </c>
      <c r="J702" s="749" t="s">
        <v>1280</v>
      </c>
      <c r="K702" s="749" t="s">
        <v>631</v>
      </c>
      <c r="L702" s="752">
        <v>100.78610421695035</v>
      </c>
      <c r="M702" s="752">
        <v>1</v>
      </c>
      <c r="N702" s="753">
        <v>100.78610421695035</v>
      </c>
    </row>
    <row r="703" spans="1:14" ht="14.4" customHeight="1" x14ac:dyDescent="0.3">
      <c r="A703" s="747" t="s">
        <v>629</v>
      </c>
      <c r="B703" s="748" t="s">
        <v>630</v>
      </c>
      <c r="C703" s="749" t="s">
        <v>662</v>
      </c>
      <c r="D703" s="750" t="s">
        <v>663</v>
      </c>
      <c r="E703" s="751">
        <v>50113001</v>
      </c>
      <c r="F703" s="750" t="s">
        <v>686</v>
      </c>
      <c r="G703" s="749" t="s">
        <v>687</v>
      </c>
      <c r="H703" s="749">
        <v>397576</v>
      </c>
      <c r="I703" s="749">
        <v>0</v>
      </c>
      <c r="J703" s="749" t="s">
        <v>808</v>
      </c>
      <c r="K703" s="749" t="s">
        <v>631</v>
      </c>
      <c r="L703" s="752">
        <v>304.57693970493563</v>
      </c>
      <c r="M703" s="752">
        <v>1</v>
      </c>
      <c r="N703" s="753">
        <v>304.57693970493563</v>
      </c>
    </row>
    <row r="704" spans="1:14" ht="14.4" customHeight="1" x14ac:dyDescent="0.3">
      <c r="A704" s="747" t="s">
        <v>629</v>
      </c>
      <c r="B704" s="748" t="s">
        <v>630</v>
      </c>
      <c r="C704" s="749" t="s">
        <v>662</v>
      </c>
      <c r="D704" s="750" t="s">
        <v>663</v>
      </c>
      <c r="E704" s="751">
        <v>50113001</v>
      </c>
      <c r="F704" s="750" t="s">
        <v>686</v>
      </c>
      <c r="G704" s="749" t="s">
        <v>687</v>
      </c>
      <c r="H704" s="749">
        <v>921117</v>
      </c>
      <c r="I704" s="749">
        <v>0</v>
      </c>
      <c r="J704" s="749" t="s">
        <v>1456</v>
      </c>
      <c r="K704" s="749" t="s">
        <v>631</v>
      </c>
      <c r="L704" s="752">
        <v>80.615401067442988</v>
      </c>
      <c r="M704" s="752">
        <v>1</v>
      </c>
      <c r="N704" s="753">
        <v>80.615401067442988</v>
      </c>
    </row>
    <row r="705" spans="1:14" ht="14.4" customHeight="1" x14ac:dyDescent="0.3">
      <c r="A705" s="747" t="s">
        <v>629</v>
      </c>
      <c r="B705" s="748" t="s">
        <v>630</v>
      </c>
      <c r="C705" s="749" t="s">
        <v>662</v>
      </c>
      <c r="D705" s="750" t="s">
        <v>663</v>
      </c>
      <c r="E705" s="751">
        <v>50113001</v>
      </c>
      <c r="F705" s="750" t="s">
        <v>686</v>
      </c>
      <c r="G705" s="749" t="s">
        <v>687</v>
      </c>
      <c r="H705" s="749">
        <v>501990</v>
      </c>
      <c r="I705" s="749">
        <v>0</v>
      </c>
      <c r="J705" s="749" t="s">
        <v>1457</v>
      </c>
      <c r="K705" s="749" t="s">
        <v>631</v>
      </c>
      <c r="L705" s="752">
        <v>165.16762393665147</v>
      </c>
      <c r="M705" s="752">
        <v>1</v>
      </c>
      <c r="N705" s="753">
        <v>165.16762393665147</v>
      </c>
    </row>
    <row r="706" spans="1:14" ht="14.4" customHeight="1" x14ac:dyDescent="0.3">
      <c r="A706" s="747" t="s">
        <v>629</v>
      </c>
      <c r="B706" s="748" t="s">
        <v>630</v>
      </c>
      <c r="C706" s="749" t="s">
        <v>662</v>
      </c>
      <c r="D706" s="750" t="s">
        <v>663</v>
      </c>
      <c r="E706" s="751">
        <v>50113001</v>
      </c>
      <c r="F706" s="750" t="s">
        <v>686</v>
      </c>
      <c r="G706" s="749" t="s">
        <v>687</v>
      </c>
      <c r="H706" s="749">
        <v>921342</v>
      </c>
      <c r="I706" s="749">
        <v>0</v>
      </c>
      <c r="J706" s="749" t="s">
        <v>1458</v>
      </c>
      <c r="K706" s="749" t="s">
        <v>631</v>
      </c>
      <c r="L706" s="752">
        <v>180.64055591102101</v>
      </c>
      <c r="M706" s="752">
        <v>1</v>
      </c>
      <c r="N706" s="753">
        <v>180.64055591102101</v>
      </c>
    </row>
    <row r="707" spans="1:14" ht="14.4" customHeight="1" x14ac:dyDescent="0.3">
      <c r="A707" s="747" t="s">
        <v>629</v>
      </c>
      <c r="B707" s="748" t="s">
        <v>630</v>
      </c>
      <c r="C707" s="749" t="s">
        <v>662</v>
      </c>
      <c r="D707" s="750" t="s">
        <v>663</v>
      </c>
      <c r="E707" s="751">
        <v>50113001</v>
      </c>
      <c r="F707" s="750" t="s">
        <v>686</v>
      </c>
      <c r="G707" s="749" t="s">
        <v>687</v>
      </c>
      <c r="H707" s="749">
        <v>501946</v>
      </c>
      <c r="I707" s="749">
        <v>0</v>
      </c>
      <c r="J707" s="749" t="s">
        <v>1079</v>
      </c>
      <c r="K707" s="749" t="s">
        <v>1080</v>
      </c>
      <c r="L707" s="752">
        <v>842.82466225490862</v>
      </c>
      <c r="M707" s="752">
        <v>3</v>
      </c>
      <c r="N707" s="753">
        <v>2528.4739867647259</v>
      </c>
    </row>
    <row r="708" spans="1:14" ht="14.4" customHeight="1" x14ac:dyDescent="0.3">
      <c r="A708" s="747" t="s">
        <v>629</v>
      </c>
      <c r="B708" s="748" t="s">
        <v>630</v>
      </c>
      <c r="C708" s="749" t="s">
        <v>662</v>
      </c>
      <c r="D708" s="750" t="s">
        <v>663</v>
      </c>
      <c r="E708" s="751">
        <v>50113001</v>
      </c>
      <c r="F708" s="750" t="s">
        <v>686</v>
      </c>
      <c r="G708" s="749" t="s">
        <v>687</v>
      </c>
      <c r="H708" s="749">
        <v>500993</v>
      </c>
      <c r="I708" s="749">
        <v>0</v>
      </c>
      <c r="J708" s="749" t="s">
        <v>812</v>
      </c>
      <c r="K708" s="749" t="s">
        <v>631</v>
      </c>
      <c r="L708" s="752">
        <v>179.84551766933785</v>
      </c>
      <c r="M708" s="752">
        <v>1</v>
      </c>
      <c r="N708" s="753">
        <v>179.84551766933785</v>
      </c>
    </row>
    <row r="709" spans="1:14" ht="14.4" customHeight="1" x14ac:dyDescent="0.3">
      <c r="A709" s="747" t="s">
        <v>629</v>
      </c>
      <c r="B709" s="748" t="s">
        <v>630</v>
      </c>
      <c r="C709" s="749" t="s">
        <v>662</v>
      </c>
      <c r="D709" s="750" t="s">
        <v>663</v>
      </c>
      <c r="E709" s="751">
        <v>50113001</v>
      </c>
      <c r="F709" s="750" t="s">
        <v>686</v>
      </c>
      <c r="G709" s="749" t="s">
        <v>687</v>
      </c>
      <c r="H709" s="749">
        <v>900071</v>
      </c>
      <c r="I709" s="749">
        <v>0</v>
      </c>
      <c r="J709" s="749" t="s">
        <v>1081</v>
      </c>
      <c r="K709" s="749" t="s">
        <v>631</v>
      </c>
      <c r="L709" s="752">
        <v>158.46530030526412</v>
      </c>
      <c r="M709" s="752">
        <v>3</v>
      </c>
      <c r="N709" s="753">
        <v>475.39590091579237</v>
      </c>
    </row>
    <row r="710" spans="1:14" ht="14.4" customHeight="1" x14ac:dyDescent="0.3">
      <c r="A710" s="747" t="s">
        <v>629</v>
      </c>
      <c r="B710" s="748" t="s">
        <v>630</v>
      </c>
      <c r="C710" s="749" t="s">
        <v>662</v>
      </c>
      <c r="D710" s="750" t="s">
        <v>663</v>
      </c>
      <c r="E710" s="751">
        <v>50113001</v>
      </c>
      <c r="F710" s="750" t="s">
        <v>686</v>
      </c>
      <c r="G710" s="749" t="s">
        <v>687</v>
      </c>
      <c r="H710" s="749">
        <v>501840</v>
      </c>
      <c r="I710" s="749">
        <v>0</v>
      </c>
      <c r="J710" s="749" t="s">
        <v>1459</v>
      </c>
      <c r="K710" s="749" t="s">
        <v>631</v>
      </c>
      <c r="L710" s="752">
        <v>226.64138104018542</v>
      </c>
      <c r="M710" s="752">
        <v>1</v>
      </c>
      <c r="N710" s="753">
        <v>226.64138104018542</v>
      </c>
    </row>
    <row r="711" spans="1:14" ht="14.4" customHeight="1" x14ac:dyDescent="0.3">
      <c r="A711" s="747" t="s">
        <v>629</v>
      </c>
      <c r="B711" s="748" t="s">
        <v>630</v>
      </c>
      <c r="C711" s="749" t="s">
        <v>662</v>
      </c>
      <c r="D711" s="750" t="s">
        <v>663</v>
      </c>
      <c r="E711" s="751">
        <v>50113001</v>
      </c>
      <c r="F711" s="750" t="s">
        <v>686</v>
      </c>
      <c r="G711" s="749" t="s">
        <v>687</v>
      </c>
      <c r="H711" s="749">
        <v>501841</v>
      </c>
      <c r="I711" s="749">
        <v>0</v>
      </c>
      <c r="J711" s="749" t="s">
        <v>1460</v>
      </c>
      <c r="K711" s="749" t="s">
        <v>631</v>
      </c>
      <c r="L711" s="752">
        <v>773.04341520547371</v>
      </c>
      <c r="M711" s="752">
        <v>1</v>
      </c>
      <c r="N711" s="753">
        <v>773.04341520547371</v>
      </c>
    </row>
    <row r="712" spans="1:14" ht="14.4" customHeight="1" x14ac:dyDescent="0.3">
      <c r="A712" s="747" t="s">
        <v>629</v>
      </c>
      <c r="B712" s="748" t="s">
        <v>630</v>
      </c>
      <c r="C712" s="749" t="s">
        <v>662</v>
      </c>
      <c r="D712" s="750" t="s">
        <v>663</v>
      </c>
      <c r="E712" s="751">
        <v>50113001</v>
      </c>
      <c r="F712" s="750" t="s">
        <v>686</v>
      </c>
      <c r="G712" s="749" t="s">
        <v>687</v>
      </c>
      <c r="H712" s="749">
        <v>921064</v>
      </c>
      <c r="I712" s="749">
        <v>0</v>
      </c>
      <c r="J712" s="749" t="s">
        <v>818</v>
      </c>
      <c r="K712" s="749" t="s">
        <v>631</v>
      </c>
      <c r="L712" s="752">
        <v>82.784499999999994</v>
      </c>
      <c r="M712" s="752">
        <v>1</v>
      </c>
      <c r="N712" s="753">
        <v>82.784499999999994</v>
      </c>
    </row>
    <row r="713" spans="1:14" ht="14.4" customHeight="1" x14ac:dyDescent="0.3">
      <c r="A713" s="747" t="s">
        <v>629</v>
      </c>
      <c r="B713" s="748" t="s">
        <v>630</v>
      </c>
      <c r="C713" s="749" t="s">
        <v>662</v>
      </c>
      <c r="D713" s="750" t="s">
        <v>663</v>
      </c>
      <c r="E713" s="751">
        <v>50113001</v>
      </c>
      <c r="F713" s="750" t="s">
        <v>686</v>
      </c>
      <c r="G713" s="749" t="s">
        <v>687</v>
      </c>
      <c r="H713" s="749">
        <v>990947</v>
      </c>
      <c r="I713" s="749">
        <v>0</v>
      </c>
      <c r="J713" s="749" t="s">
        <v>1082</v>
      </c>
      <c r="K713" s="749" t="s">
        <v>631</v>
      </c>
      <c r="L713" s="752">
        <v>1402.01</v>
      </c>
      <c r="M713" s="752">
        <v>6</v>
      </c>
      <c r="N713" s="753">
        <v>8412.06</v>
      </c>
    </row>
    <row r="714" spans="1:14" ht="14.4" customHeight="1" x14ac:dyDescent="0.3">
      <c r="A714" s="747" t="s">
        <v>629</v>
      </c>
      <c r="B714" s="748" t="s">
        <v>630</v>
      </c>
      <c r="C714" s="749" t="s">
        <v>662</v>
      </c>
      <c r="D714" s="750" t="s">
        <v>663</v>
      </c>
      <c r="E714" s="751">
        <v>50113001</v>
      </c>
      <c r="F714" s="750" t="s">
        <v>686</v>
      </c>
      <c r="G714" s="749" t="s">
        <v>687</v>
      </c>
      <c r="H714" s="749">
        <v>215168</v>
      </c>
      <c r="I714" s="749">
        <v>215168</v>
      </c>
      <c r="J714" s="749" t="s">
        <v>1461</v>
      </c>
      <c r="K714" s="749" t="s">
        <v>1462</v>
      </c>
      <c r="L714" s="752">
        <v>178.97</v>
      </c>
      <c r="M714" s="752">
        <v>1</v>
      </c>
      <c r="N714" s="753">
        <v>178.97</v>
      </c>
    </row>
    <row r="715" spans="1:14" ht="14.4" customHeight="1" x14ac:dyDescent="0.3">
      <c r="A715" s="747" t="s">
        <v>629</v>
      </c>
      <c r="B715" s="748" t="s">
        <v>630</v>
      </c>
      <c r="C715" s="749" t="s">
        <v>662</v>
      </c>
      <c r="D715" s="750" t="s">
        <v>663</v>
      </c>
      <c r="E715" s="751">
        <v>50113001</v>
      </c>
      <c r="F715" s="750" t="s">
        <v>686</v>
      </c>
      <c r="G715" s="749" t="s">
        <v>687</v>
      </c>
      <c r="H715" s="749">
        <v>215201</v>
      </c>
      <c r="I715" s="749">
        <v>215201</v>
      </c>
      <c r="J715" s="749" t="s">
        <v>1461</v>
      </c>
      <c r="K715" s="749" t="s">
        <v>1463</v>
      </c>
      <c r="L715" s="752">
        <v>74.360000000000028</v>
      </c>
      <c r="M715" s="752">
        <v>1</v>
      </c>
      <c r="N715" s="753">
        <v>74.360000000000028</v>
      </c>
    </row>
    <row r="716" spans="1:14" ht="14.4" customHeight="1" x14ac:dyDescent="0.3">
      <c r="A716" s="747" t="s">
        <v>629</v>
      </c>
      <c r="B716" s="748" t="s">
        <v>630</v>
      </c>
      <c r="C716" s="749" t="s">
        <v>662</v>
      </c>
      <c r="D716" s="750" t="s">
        <v>663</v>
      </c>
      <c r="E716" s="751">
        <v>50113001</v>
      </c>
      <c r="F716" s="750" t="s">
        <v>686</v>
      </c>
      <c r="G716" s="749" t="s">
        <v>687</v>
      </c>
      <c r="H716" s="749">
        <v>209537</v>
      </c>
      <c r="I716" s="749">
        <v>209537</v>
      </c>
      <c r="J716" s="749" t="s">
        <v>1464</v>
      </c>
      <c r="K716" s="749" t="s">
        <v>1465</v>
      </c>
      <c r="L716" s="752">
        <v>39.810000000000009</v>
      </c>
      <c r="M716" s="752">
        <v>1</v>
      </c>
      <c r="N716" s="753">
        <v>39.810000000000009</v>
      </c>
    </row>
    <row r="717" spans="1:14" ht="14.4" customHeight="1" x14ac:dyDescent="0.3">
      <c r="A717" s="747" t="s">
        <v>629</v>
      </c>
      <c r="B717" s="748" t="s">
        <v>630</v>
      </c>
      <c r="C717" s="749" t="s">
        <v>662</v>
      </c>
      <c r="D717" s="750" t="s">
        <v>663</v>
      </c>
      <c r="E717" s="751">
        <v>50113001</v>
      </c>
      <c r="F717" s="750" t="s">
        <v>686</v>
      </c>
      <c r="G717" s="749" t="s">
        <v>690</v>
      </c>
      <c r="H717" s="749">
        <v>147133</v>
      </c>
      <c r="I717" s="749">
        <v>172044</v>
      </c>
      <c r="J717" s="749" t="s">
        <v>1466</v>
      </c>
      <c r="K717" s="749" t="s">
        <v>1467</v>
      </c>
      <c r="L717" s="752">
        <v>98.11999999999999</v>
      </c>
      <c r="M717" s="752">
        <v>1</v>
      </c>
      <c r="N717" s="753">
        <v>98.11999999999999</v>
      </c>
    </row>
    <row r="718" spans="1:14" ht="14.4" customHeight="1" x14ac:dyDescent="0.3">
      <c r="A718" s="747" t="s">
        <v>629</v>
      </c>
      <c r="B718" s="748" t="s">
        <v>630</v>
      </c>
      <c r="C718" s="749" t="s">
        <v>662</v>
      </c>
      <c r="D718" s="750" t="s">
        <v>663</v>
      </c>
      <c r="E718" s="751">
        <v>50113001</v>
      </c>
      <c r="F718" s="750" t="s">
        <v>686</v>
      </c>
      <c r="G718" s="749" t="s">
        <v>687</v>
      </c>
      <c r="H718" s="749">
        <v>188219</v>
      </c>
      <c r="I718" s="749">
        <v>88219</v>
      </c>
      <c r="J718" s="749" t="s">
        <v>1468</v>
      </c>
      <c r="K718" s="749" t="s">
        <v>1469</v>
      </c>
      <c r="L718" s="752">
        <v>141.45000000000002</v>
      </c>
      <c r="M718" s="752">
        <v>1</v>
      </c>
      <c r="N718" s="753">
        <v>141.45000000000002</v>
      </c>
    </row>
    <row r="719" spans="1:14" ht="14.4" customHeight="1" x14ac:dyDescent="0.3">
      <c r="A719" s="747" t="s">
        <v>629</v>
      </c>
      <c r="B719" s="748" t="s">
        <v>630</v>
      </c>
      <c r="C719" s="749" t="s">
        <v>662</v>
      </c>
      <c r="D719" s="750" t="s">
        <v>663</v>
      </c>
      <c r="E719" s="751">
        <v>50113001</v>
      </c>
      <c r="F719" s="750" t="s">
        <v>686</v>
      </c>
      <c r="G719" s="749" t="s">
        <v>690</v>
      </c>
      <c r="H719" s="749">
        <v>844480</v>
      </c>
      <c r="I719" s="749">
        <v>114059</v>
      </c>
      <c r="J719" s="749" t="s">
        <v>1470</v>
      </c>
      <c r="K719" s="749" t="s">
        <v>1471</v>
      </c>
      <c r="L719" s="752">
        <v>12.870000000000003</v>
      </c>
      <c r="M719" s="752">
        <v>1</v>
      </c>
      <c r="N719" s="753">
        <v>12.870000000000003</v>
      </c>
    </row>
    <row r="720" spans="1:14" ht="14.4" customHeight="1" x14ac:dyDescent="0.3">
      <c r="A720" s="747" t="s">
        <v>629</v>
      </c>
      <c r="B720" s="748" t="s">
        <v>630</v>
      </c>
      <c r="C720" s="749" t="s">
        <v>662</v>
      </c>
      <c r="D720" s="750" t="s">
        <v>663</v>
      </c>
      <c r="E720" s="751">
        <v>50113001</v>
      </c>
      <c r="F720" s="750" t="s">
        <v>686</v>
      </c>
      <c r="G720" s="749" t="s">
        <v>690</v>
      </c>
      <c r="H720" s="749">
        <v>844554</v>
      </c>
      <c r="I720" s="749">
        <v>114065</v>
      </c>
      <c r="J720" s="749" t="s">
        <v>1472</v>
      </c>
      <c r="K720" s="749" t="s">
        <v>1473</v>
      </c>
      <c r="L720" s="752">
        <v>18.290000000000003</v>
      </c>
      <c r="M720" s="752">
        <v>1</v>
      </c>
      <c r="N720" s="753">
        <v>18.290000000000003</v>
      </c>
    </row>
    <row r="721" spans="1:14" ht="14.4" customHeight="1" x14ac:dyDescent="0.3">
      <c r="A721" s="747" t="s">
        <v>629</v>
      </c>
      <c r="B721" s="748" t="s">
        <v>630</v>
      </c>
      <c r="C721" s="749" t="s">
        <v>662</v>
      </c>
      <c r="D721" s="750" t="s">
        <v>663</v>
      </c>
      <c r="E721" s="751">
        <v>50113001</v>
      </c>
      <c r="F721" s="750" t="s">
        <v>686</v>
      </c>
      <c r="G721" s="749" t="s">
        <v>687</v>
      </c>
      <c r="H721" s="749">
        <v>117992</v>
      </c>
      <c r="I721" s="749">
        <v>17992</v>
      </c>
      <c r="J721" s="749" t="s">
        <v>1474</v>
      </c>
      <c r="K721" s="749" t="s">
        <v>1475</v>
      </c>
      <c r="L721" s="752">
        <v>80.87</v>
      </c>
      <c r="M721" s="752">
        <v>2</v>
      </c>
      <c r="N721" s="753">
        <v>161.74</v>
      </c>
    </row>
    <row r="722" spans="1:14" ht="14.4" customHeight="1" x14ac:dyDescent="0.3">
      <c r="A722" s="747" t="s">
        <v>629</v>
      </c>
      <c r="B722" s="748" t="s">
        <v>630</v>
      </c>
      <c r="C722" s="749" t="s">
        <v>662</v>
      </c>
      <c r="D722" s="750" t="s">
        <v>663</v>
      </c>
      <c r="E722" s="751">
        <v>50113001</v>
      </c>
      <c r="F722" s="750" t="s">
        <v>686</v>
      </c>
      <c r="G722" s="749" t="s">
        <v>687</v>
      </c>
      <c r="H722" s="749">
        <v>100498</v>
      </c>
      <c r="I722" s="749">
        <v>498</v>
      </c>
      <c r="J722" s="749" t="s">
        <v>822</v>
      </c>
      <c r="K722" s="749" t="s">
        <v>823</v>
      </c>
      <c r="L722" s="752">
        <v>108.75000000000001</v>
      </c>
      <c r="M722" s="752">
        <v>7</v>
      </c>
      <c r="N722" s="753">
        <v>761.25000000000011</v>
      </c>
    </row>
    <row r="723" spans="1:14" ht="14.4" customHeight="1" x14ac:dyDescent="0.3">
      <c r="A723" s="747" t="s">
        <v>629</v>
      </c>
      <c r="B723" s="748" t="s">
        <v>630</v>
      </c>
      <c r="C723" s="749" t="s">
        <v>662</v>
      </c>
      <c r="D723" s="750" t="s">
        <v>663</v>
      </c>
      <c r="E723" s="751">
        <v>50113001</v>
      </c>
      <c r="F723" s="750" t="s">
        <v>686</v>
      </c>
      <c r="G723" s="749" t="s">
        <v>687</v>
      </c>
      <c r="H723" s="749">
        <v>116595</v>
      </c>
      <c r="I723" s="749">
        <v>16595</v>
      </c>
      <c r="J723" s="749" t="s">
        <v>1476</v>
      </c>
      <c r="K723" s="749" t="s">
        <v>1477</v>
      </c>
      <c r="L723" s="752">
        <v>93.40000000000002</v>
      </c>
      <c r="M723" s="752">
        <v>1</v>
      </c>
      <c r="N723" s="753">
        <v>93.40000000000002</v>
      </c>
    </row>
    <row r="724" spans="1:14" ht="14.4" customHeight="1" x14ac:dyDescent="0.3">
      <c r="A724" s="747" t="s">
        <v>629</v>
      </c>
      <c r="B724" s="748" t="s">
        <v>630</v>
      </c>
      <c r="C724" s="749" t="s">
        <v>662</v>
      </c>
      <c r="D724" s="750" t="s">
        <v>663</v>
      </c>
      <c r="E724" s="751">
        <v>50113001</v>
      </c>
      <c r="F724" s="750" t="s">
        <v>686</v>
      </c>
      <c r="G724" s="749" t="s">
        <v>687</v>
      </c>
      <c r="H724" s="749">
        <v>225169</v>
      </c>
      <c r="I724" s="749">
        <v>225169</v>
      </c>
      <c r="J724" s="749" t="s">
        <v>1291</v>
      </c>
      <c r="K724" s="749" t="s">
        <v>1293</v>
      </c>
      <c r="L724" s="752">
        <v>44.45</v>
      </c>
      <c r="M724" s="752">
        <v>2</v>
      </c>
      <c r="N724" s="753">
        <v>88.9</v>
      </c>
    </row>
    <row r="725" spans="1:14" ht="14.4" customHeight="1" x14ac:dyDescent="0.3">
      <c r="A725" s="747" t="s">
        <v>629</v>
      </c>
      <c r="B725" s="748" t="s">
        <v>630</v>
      </c>
      <c r="C725" s="749" t="s">
        <v>662</v>
      </c>
      <c r="D725" s="750" t="s">
        <v>663</v>
      </c>
      <c r="E725" s="751">
        <v>50113001</v>
      </c>
      <c r="F725" s="750" t="s">
        <v>686</v>
      </c>
      <c r="G725" s="749" t="s">
        <v>687</v>
      </c>
      <c r="H725" s="749">
        <v>225168</v>
      </c>
      <c r="I725" s="749">
        <v>225168</v>
      </c>
      <c r="J725" s="749" t="s">
        <v>1291</v>
      </c>
      <c r="K725" s="749" t="s">
        <v>1292</v>
      </c>
      <c r="L725" s="752">
        <v>63.54</v>
      </c>
      <c r="M725" s="752">
        <v>1</v>
      </c>
      <c r="N725" s="753">
        <v>63.54</v>
      </c>
    </row>
    <row r="726" spans="1:14" ht="14.4" customHeight="1" x14ac:dyDescent="0.3">
      <c r="A726" s="747" t="s">
        <v>629</v>
      </c>
      <c r="B726" s="748" t="s">
        <v>630</v>
      </c>
      <c r="C726" s="749" t="s">
        <v>662</v>
      </c>
      <c r="D726" s="750" t="s">
        <v>663</v>
      </c>
      <c r="E726" s="751">
        <v>50113001</v>
      </c>
      <c r="F726" s="750" t="s">
        <v>686</v>
      </c>
      <c r="G726" s="749" t="s">
        <v>687</v>
      </c>
      <c r="H726" s="749">
        <v>102684</v>
      </c>
      <c r="I726" s="749">
        <v>2684</v>
      </c>
      <c r="J726" s="749" t="s">
        <v>1088</v>
      </c>
      <c r="K726" s="749" t="s">
        <v>1089</v>
      </c>
      <c r="L726" s="752">
        <v>107.94666666666666</v>
      </c>
      <c r="M726" s="752">
        <v>6</v>
      </c>
      <c r="N726" s="753">
        <v>647.67999999999995</v>
      </c>
    </row>
    <row r="727" spans="1:14" ht="14.4" customHeight="1" x14ac:dyDescent="0.3">
      <c r="A727" s="747" t="s">
        <v>629</v>
      </c>
      <c r="B727" s="748" t="s">
        <v>630</v>
      </c>
      <c r="C727" s="749" t="s">
        <v>662</v>
      </c>
      <c r="D727" s="750" t="s">
        <v>663</v>
      </c>
      <c r="E727" s="751">
        <v>50113001</v>
      </c>
      <c r="F727" s="750" t="s">
        <v>686</v>
      </c>
      <c r="G727" s="749" t="s">
        <v>687</v>
      </c>
      <c r="H727" s="749">
        <v>196018</v>
      </c>
      <c r="I727" s="749">
        <v>196018</v>
      </c>
      <c r="J727" s="749" t="s">
        <v>1478</v>
      </c>
      <c r="K727" s="749" t="s">
        <v>1479</v>
      </c>
      <c r="L727" s="752">
        <v>171.05</v>
      </c>
      <c r="M727" s="752">
        <v>1</v>
      </c>
      <c r="N727" s="753">
        <v>171.05</v>
      </c>
    </row>
    <row r="728" spans="1:14" ht="14.4" customHeight="1" x14ac:dyDescent="0.3">
      <c r="A728" s="747" t="s">
        <v>629</v>
      </c>
      <c r="B728" s="748" t="s">
        <v>630</v>
      </c>
      <c r="C728" s="749" t="s">
        <v>662</v>
      </c>
      <c r="D728" s="750" t="s">
        <v>663</v>
      </c>
      <c r="E728" s="751">
        <v>50113001</v>
      </c>
      <c r="F728" s="750" t="s">
        <v>686</v>
      </c>
      <c r="G728" s="749" t="s">
        <v>687</v>
      </c>
      <c r="H728" s="749">
        <v>166820</v>
      </c>
      <c r="I728" s="749">
        <v>66820</v>
      </c>
      <c r="J728" s="749" t="s">
        <v>1090</v>
      </c>
      <c r="K728" s="749" t="s">
        <v>1091</v>
      </c>
      <c r="L728" s="752">
        <v>178.37999999999997</v>
      </c>
      <c r="M728" s="752">
        <v>1</v>
      </c>
      <c r="N728" s="753">
        <v>178.37999999999997</v>
      </c>
    </row>
    <row r="729" spans="1:14" ht="14.4" customHeight="1" x14ac:dyDescent="0.3">
      <c r="A729" s="747" t="s">
        <v>629</v>
      </c>
      <c r="B729" s="748" t="s">
        <v>630</v>
      </c>
      <c r="C729" s="749" t="s">
        <v>662</v>
      </c>
      <c r="D729" s="750" t="s">
        <v>663</v>
      </c>
      <c r="E729" s="751">
        <v>50113001</v>
      </c>
      <c r="F729" s="750" t="s">
        <v>686</v>
      </c>
      <c r="G729" s="749" t="s">
        <v>690</v>
      </c>
      <c r="H729" s="749">
        <v>127738</v>
      </c>
      <c r="I729" s="749">
        <v>127738</v>
      </c>
      <c r="J729" s="749" t="s">
        <v>1092</v>
      </c>
      <c r="K729" s="749" t="s">
        <v>1480</v>
      </c>
      <c r="L729" s="752">
        <v>95.40333333333335</v>
      </c>
      <c r="M729" s="752">
        <v>3</v>
      </c>
      <c r="N729" s="753">
        <v>286.21000000000004</v>
      </c>
    </row>
    <row r="730" spans="1:14" ht="14.4" customHeight="1" x14ac:dyDescent="0.3">
      <c r="A730" s="747" t="s">
        <v>629</v>
      </c>
      <c r="B730" s="748" t="s">
        <v>630</v>
      </c>
      <c r="C730" s="749" t="s">
        <v>662</v>
      </c>
      <c r="D730" s="750" t="s">
        <v>663</v>
      </c>
      <c r="E730" s="751">
        <v>50113001</v>
      </c>
      <c r="F730" s="750" t="s">
        <v>686</v>
      </c>
      <c r="G730" s="749" t="s">
        <v>690</v>
      </c>
      <c r="H730" s="749">
        <v>184095</v>
      </c>
      <c r="I730" s="749">
        <v>184095</v>
      </c>
      <c r="J730" s="749" t="s">
        <v>1092</v>
      </c>
      <c r="K730" s="749" t="s">
        <v>1093</v>
      </c>
      <c r="L730" s="752">
        <v>280.50000000000006</v>
      </c>
      <c r="M730" s="752">
        <v>6</v>
      </c>
      <c r="N730" s="753">
        <v>1683.0000000000005</v>
      </c>
    </row>
    <row r="731" spans="1:14" ht="14.4" customHeight="1" x14ac:dyDescent="0.3">
      <c r="A731" s="747" t="s">
        <v>629</v>
      </c>
      <c r="B731" s="748" t="s">
        <v>630</v>
      </c>
      <c r="C731" s="749" t="s">
        <v>662</v>
      </c>
      <c r="D731" s="750" t="s">
        <v>663</v>
      </c>
      <c r="E731" s="751">
        <v>50113001</v>
      </c>
      <c r="F731" s="750" t="s">
        <v>686</v>
      </c>
      <c r="G731" s="749" t="s">
        <v>687</v>
      </c>
      <c r="H731" s="749">
        <v>109493</v>
      </c>
      <c r="I731" s="749">
        <v>109493</v>
      </c>
      <c r="J731" s="749" t="s">
        <v>1481</v>
      </c>
      <c r="K731" s="749" t="s">
        <v>1482</v>
      </c>
      <c r="L731" s="752">
        <v>159.44499999999999</v>
      </c>
      <c r="M731" s="752">
        <v>4</v>
      </c>
      <c r="N731" s="753">
        <v>637.78</v>
      </c>
    </row>
    <row r="732" spans="1:14" ht="14.4" customHeight="1" x14ac:dyDescent="0.3">
      <c r="A732" s="747" t="s">
        <v>629</v>
      </c>
      <c r="B732" s="748" t="s">
        <v>630</v>
      </c>
      <c r="C732" s="749" t="s">
        <v>662</v>
      </c>
      <c r="D732" s="750" t="s">
        <v>663</v>
      </c>
      <c r="E732" s="751">
        <v>50113001</v>
      </c>
      <c r="F732" s="750" t="s">
        <v>686</v>
      </c>
      <c r="G732" s="749" t="s">
        <v>690</v>
      </c>
      <c r="H732" s="749">
        <v>170760</v>
      </c>
      <c r="I732" s="749">
        <v>170760</v>
      </c>
      <c r="J732" s="749" t="s">
        <v>1296</v>
      </c>
      <c r="K732" s="749" t="s">
        <v>1297</v>
      </c>
      <c r="L732" s="752">
        <v>105.15999999999997</v>
      </c>
      <c r="M732" s="752">
        <v>1</v>
      </c>
      <c r="N732" s="753">
        <v>105.15999999999997</v>
      </c>
    </row>
    <row r="733" spans="1:14" ht="14.4" customHeight="1" x14ac:dyDescent="0.3">
      <c r="A733" s="747" t="s">
        <v>629</v>
      </c>
      <c r="B733" s="748" t="s">
        <v>630</v>
      </c>
      <c r="C733" s="749" t="s">
        <v>662</v>
      </c>
      <c r="D733" s="750" t="s">
        <v>663</v>
      </c>
      <c r="E733" s="751">
        <v>50113001</v>
      </c>
      <c r="F733" s="750" t="s">
        <v>686</v>
      </c>
      <c r="G733" s="749" t="s">
        <v>687</v>
      </c>
      <c r="H733" s="749">
        <v>157525</v>
      </c>
      <c r="I733" s="749">
        <v>57525</v>
      </c>
      <c r="J733" s="749" t="s">
        <v>1483</v>
      </c>
      <c r="K733" s="749" t="s">
        <v>1484</v>
      </c>
      <c r="L733" s="752">
        <v>97.539999999999992</v>
      </c>
      <c r="M733" s="752">
        <v>1</v>
      </c>
      <c r="N733" s="753">
        <v>97.539999999999992</v>
      </c>
    </row>
    <row r="734" spans="1:14" ht="14.4" customHeight="1" x14ac:dyDescent="0.3">
      <c r="A734" s="747" t="s">
        <v>629</v>
      </c>
      <c r="B734" s="748" t="s">
        <v>630</v>
      </c>
      <c r="C734" s="749" t="s">
        <v>662</v>
      </c>
      <c r="D734" s="750" t="s">
        <v>663</v>
      </c>
      <c r="E734" s="751">
        <v>50113001</v>
      </c>
      <c r="F734" s="750" t="s">
        <v>686</v>
      </c>
      <c r="G734" s="749" t="s">
        <v>687</v>
      </c>
      <c r="H734" s="749">
        <v>118656</v>
      </c>
      <c r="I734" s="749">
        <v>118656</v>
      </c>
      <c r="J734" s="749" t="s">
        <v>1098</v>
      </c>
      <c r="K734" s="749" t="s">
        <v>1099</v>
      </c>
      <c r="L734" s="752">
        <v>663.32617647058817</v>
      </c>
      <c r="M734" s="752">
        <v>34</v>
      </c>
      <c r="N734" s="753">
        <v>22553.089999999997</v>
      </c>
    </row>
    <row r="735" spans="1:14" ht="14.4" customHeight="1" x14ac:dyDescent="0.3">
      <c r="A735" s="747" t="s">
        <v>629</v>
      </c>
      <c r="B735" s="748" t="s">
        <v>630</v>
      </c>
      <c r="C735" s="749" t="s">
        <v>662</v>
      </c>
      <c r="D735" s="750" t="s">
        <v>663</v>
      </c>
      <c r="E735" s="751">
        <v>50113001</v>
      </c>
      <c r="F735" s="750" t="s">
        <v>686</v>
      </c>
      <c r="G735" s="749" t="s">
        <v>687</v>
      </c>
      <c r="H735" s="749">
        <v>119686</v>
      </c>
      <c r="I735" s="749">
        <v>119686</v>
      </c>
      <c r="J735" s="749" t="s">
        <v>826</v>
      </c>
      <c r="K735" s="749" t="s">
        <v>827</v>
      </c>
      <c r="L735" s="752">
        <v>57.209999999999987</v>
      </c>
      <c r="M735" s="752">
        <v>4</v>
      </c>
      <c r="N735" s="753">
        <v>228.83999999999995</v>
      </c>
    </row>
    <row r="736" spans="1:14" ht="14.4" customHeight="1" x14ac:dyDescent="0.3">
      <c r="A736" s="747" t="s">
        <v>629</v>
      </c>
      <c r="B736" s="748" t="s">
        <v>630</v>
      </c>
      <c r="C736" s="749" t="s">
        <v>662</v>
      </c>
      <c r="D736" s="750" t="s">
        <v>663</v>
      </c>
      <c r="E736" s="751">
        <v>50113001</v>
      </c>
      <c r="F736" s="750" t="s">
        <v>686</v>
      </c>
      <c r="G736" s="749" t="s">
        <v>687</v>
      </c>
      <c r="H736" s="749">
        <v>119685</v>
      </c>
      <c r="I736" s="749">
        <v>119685</v>
      </c>
      <c r="J736" s="749" t="s">
        <v>828</v>
      </c>
      <c r="K736" s="749" t="s">
        <v>829</v>
      </c>
      <c r="L736" s="752">
        <v>57.519999999999996</v>
      </c>
      <c r="M736" s="752">
        <v>4</v>
      </c>
      <c r="N736" s="753">
        <v>230.07999999999998</v>
      </c>
    </row>
    <row r="737" spans="1:14" ht="14.4" customHeight="1" x14ac:dyDescent="0.3">
      <c r="A737" s="747" t="s">
        <v>629</v>
      </c>
      <c r="B737" s="748" t="s">
        <v>630</v>
      </c>
      <c r="C737" s="749" t="s">
        <v>662</v>
      </c>
      <c r="D737" s="750" t="s">
        <v>663</v>
      </c>
      <c r="E737" s="751">
        <v>50113001</v>
      </c>
      <c r="F737" s="750" t="s">
        <v>686</v>
      </c>
      <c r="G737" s="749" t="s">
        <v>687</v>
      </c>
      <c r="H737" s="749">
        <v>109415</v>
      </c>
      <c r="I737" s="749">
        <v>119683</v>
      </c>
      <c r="J737" s="749" t="s">
        <v>1100</v>
      </c>
      <c r="K737" s="749" t="s">
        <v>1485</v>
      </c>
      <c r="L737" s="752">
        <v>71.240000000000009</v>
      </c>
      <c r="M737" s="752">
        <v>3</v>
      </c>
      <c r="N737" s="753">
        <v>213.72000000000003</v>
      </c>
    </row>
    <row r="738" spans="1:14" ht="14.4" customHeight="1" x14ac:dyDescent="0.3">
      <c r="A738" s="747" t="s">
        <v>629</v>
      </c>
      <c r="B738" s="748" t="s">
        <v>630</v>
      </c>
      <c r="C738" s="749" t="s">
        <v>662</v>
      </c>
      <c r="D738" s="750" t="s">
        <v>663</v>
      </c>
      <c r="E738" s="751">
        <v>50113001</v>
      </c>
      <c r="F738" s="750" t="s">
        <v>686</v>
      </c>
      <c r="G738" s="749" t="s">
        <v>687</v>
      </c>
      <c r="H738" s="749">
        <v>109414</v>
      </c>
      <c r="I738" s="749">
        <v>119687</v>
      </c>
      <c r="J738" s="749" t="s">
        <v>1100</v>
      </c>
      <c r="K738" s="749" t="s">
        <v>829</v>
      </c>
      <c r="L738" s="752">
        <v>64.32692307692308</v>
      </c>
      <c r="M738" s="752">
        <v>13</v>
      </c>
      <c r="N738" s="753">
        <v>836.25000000000011</v>
      </c>
    </row>
    <row r="739" spans="1:14" ht="14.4" customHeight="1" x14ac:dyDescent="0.3">
      <c r="A739" s="747" t="s">
        <v>629</v>
      </c>
      <c r="B739" s="748" t="s">
        <v>630</v>
      </c>
      <c r="C739" s="749" t="s">
        <v>662</v>
      </c>
      <c r="D739" s="750" t="s">
        <v>663</v>
      </c>
      <c r="E739" s="751">
        <v>50113001</v>
      </c>
      <c r="F739" s="750" t="s">
        <v>686</v>
      </c>
      <c r="G739" s="749" t="s">
        <v>687</v>
      </c>
      <c r="H739" s="749">
        <v>171031</v>
      </c>
      <c r="I739" s="749">
        <v>171031</v>
      </c>
      <c r="J739" s="749" t="s">
        <v>1486</v>
      </c>
      <c r="K739" s="749" t="s">
        <v>1487</v>
      </c>
      <c r="L739" s="752">
        <v>84.545000000000002</v>
      </c>
      <c r="M739" s="752">
        <v>4</v>
      </c>
      <c r="N739" s="753">
        <v>338.18</v>
      </c>
    </row>
    <row r="740" spans="1:14" ht="14.4" customHeight="1" x14ac:dyDescent="0.3">
      <c r="A740" s="747" t="s">
        <v>629</v>
      </c>
      <c r="B740" s="748" t="s">
        <v>630</v>
      </c>
      <c r="C740" s="749" t="s">
        <v>662</v>
      </c>
      <c r="D740" s="750" t="s">
        <v>663</v>
      </c>
      <c r="E740" s="751">
        <v>50113001</v>
      </c>
      <c r="F740" s="750" t="s">
        <v>686</v>
      </c>
      <c r="G740" s="749" t="s">
        <v>687</v>
      </c>
      <c r="H740" s="749">
        <v>158408</v>
      </c>
      <c r="I740" s="749">
        <v>58408</v>
      </c>
      <c r="J740" s="749" t="s">
        <v>1488</v>
      </c>
      <c r="K740" s="749" t="s">
        <v>1489</v>
      </c>
      <c r="L740" s="752">
        <v>75.110000000000028</v>
      </c>
      <c r="M740" s="752">
        <v>1</v>
      </c>
      <c r="N740" s="753">
        <v>75.110000000000028</v>
      </c>
    </row>
    <row r="741" spans="1:14" ht="14.4" customHeight="1" x14ac:dyDescent="0.3">
      <c r="A741" s="747" t="s">
        <v>629</v>
      </c>
      <c r="B741" s="748" t="s">
        <v>630</v>
      </c>
      <c r="C741" s="749" t="s">
        <v>662</v>
      </c>
      <c r="D741" s="750" t="s">
        <v>663</v>
      </c>
      <c r="E741" s="751">
        <v>50113001</v>
      </c>
      <c r="F741" s="750" t="s">
        <v>686</v>
      </c>
      <c r="G741" s="749" t="s">
        <v>687</v>
      </c>
      <c r="H741" s="749">
        <v>230353</v>
      </c>
      <c r="I741" s="749">
        <v>230353</v>
      </c>
      <c r="J741" s="749" t="s">
        <v>1490</v>
      </c>
      <c r="K741" s="749" t="s">
        <v>1491</v>
      </c>
      <c r="L741" s="752">
        <v>1592.8</v>
      </c>
      <c r="M741" s="752">
        <v>2</v>
      </c>
      <c r="N741" s="753">
        <v>3185.6</v>
      </c>
    </row>
    <row r="742" spans="1:14" ht="14.4" customHeight="1" x14ac:dyDescent="0.3">
      <c r="A742" s="747" t="s">
        <v>629</v>
      </c>
      <c r="B742" s="748" t="s">
        <v>630</v>
      </c>
      <c r="C742" s="749" t="s">
        <v>662</v>
      </c>
      <c r="D742" s="750" t="s">
        <v>663</v>
      </c>
      <c r="E742" s="751">
        <v>50113001</v>
      </c>
      <c r="F742" s="750" t="s">
        <v>686</v>
      </c>
      <c r="G742" s="749" t="s">
        <v>690</v>
      </c>
      <c r="H742" s="749">
        <v>191788</v>
      </c>
      <c r="I742" s="749">
        <v>91788</v>
      </c>
      <c r="J742" s="749" t="s">
        <v>1101</v>
      </c>
      <c r="K742" s="749" t="s">
        <v>1102</v>
      </c>
      <c r="L742" s="752">
        <v>9.1199999999999992</v>
      </c>
      <c r="M742" s="752">
        <v>2</v>
      </c>
      <c r="N742" s="753">
        <v>18.239999999999998</v>
      </c>
    </row>
    <row r="743" spans="1:14" ht="14.4" customHeight="1" x14ac:dyDescent="0.3">
      <c r="A743" s="747" t="s">
        <v>629</v>
      </c>
      <c r="B743" s="748" t="s">
        <v>630</v>
      </c>
      <c r="C743" s="749" t="s">
        <v>662</v>
      </c>
      <c r="D743" s="750" t="s">
        <v>663</v>
      </c>
      <c r="E743" s="751">
        <v>50113001</v>
      </c>
      <c r="F743" s="750" t="s">
        <v>686</v>
      </c>
      <c r="G743" s="749" t="s">
        <v>690</v>
      </c>
      <c r="H743" s="749">
        <v>106618</v>
      </c>
      <c r="I743" s="749">
        <v>6618</v>
      </c>
      <c r="J743" s="749" t="s">
        <v>1298</v>
      </c>
      <c r="K743" s="749" t="s">
        <v>1299</v>
      </c>
      <c r="L743" s="752">
        <v>19.580000000000002</v>
      </c>
      <c r="M743" s="752">
        <v>1</v>
      </c>
      <c r="N743" s="753">
        <v>19.580000000000002</v>
      </c>
    </row>
    <row r="744" spans="1:14" ht="14.4" customHeight="1" x14ac:dyDescent="0.3">
      <c r="A744" s="747" t="s">
        <v>629</v>
      </c>
      <c r="B744" s="748" t="s">
        <v>630</v>
      </c>
      <c r="C744" s="749" t="s">
        <v>662</v>
      </c>
      <c r="D744" s="750" t="s">
        <v>663</v>
      </c>
      <c r="E744" s="751">
        <v>50113001</v>
      </c>
      <c r="F744" s="750" t="s">
        <v>686</v>
      </c>
      <c r="G744" s="749" t="s">
        <v>690</v>
      </c>
      <c r="H744" s="749">
        <v>186656</v>
      </c>
      <c r="I744" s="749">
        <v>86656</v>
      </c>
      <c r="J744" s="749" t="s">
        <v>1103</v>
      </c>
      <c r="K744" s="749" t="s">
        <v>1104</v>
      </c>
      <c r="L744" s="752">
        <v>29.34</v>
      </c>
      <c r="M744" s="752">
        <v>2</v>
      </c>
      <c r="N744" s="753">
        <v>58.68</v>
      </c>
    </row>
    <row r="745" spans="1:14" ht="14.4" customHeight="1" x14ac:dyDescent="0.3">
      <c r="A745" s="747" t="s">
        <v>629</v>
      </c>
      <c r="B745" s="748" t="s">
        <v>630</v>
      </c>
      <c r="C745" s="749" t="s">
        <v>662</v>
      </c>
      <c r="D745" s="750" t="s">
        <v>663</v>
      </c>
      <c r="E745" s="751">
        <v>50113001</v>
      </c>
      <c r="F745" s="750" t="s">
        <v>686</v>
      </c>
      <c r="G745" s="749" t="s">
        <v>690</v>
      </c>
      <c r="H745" s="749">
        <v>155823</v>
      </c>
      <c r="I745" s="749">
        <v>55823</v>
      </c>
      <c r="J745" s="749" t="s">
        <v>832</v>
      </c>
      <c r="K745" s="749" t="s">
        <v>1105</v>
      </c>
      <c r="L745" s="752">
        <v>33.47</v>
      </c>
      <c r="M745" s="752">
        <v>2</v>
      </c>
      <c r="N745" s="753">
        <v>66.94</v>
      </c>
    </row>
    <row r="746" spans="1:14" ht="14.4" customHeight="1" x14ac:dyDescent="0.3">
      <c r="A746" s="747" t="s">
        <v>629</v>
      </c>
      <c r="B746" s="748" t="s">
        <v>630</v>
      </c>
      <c r="C746" s="749" t="s">
        <v>662</v>
      </c>
      <c r="D746" s="750" t="s">
        <v>663</v>
      </c>
      <c r="E746" s="751">
        <v>50113001</v>
      </c>
      <c r="F746" s="750" t="s">
        <v>686</v>
      </c>
      <c r="G746" s="749" t="s">
        <v>690</v>
      </c>
      <c r="H746" s="749">
        <v>107981</v>
      </c>
      <c r="I746" s="749">
        <v>7981</v>
      </c>
      <c r="J746" s="749" t="s">
        <v>832</v>
      </c>
      <c r="K746" s="749" t="s">
        <v>833</v>
      </c>
      <c r="L746" s="752">
        <v>50.643125000000012</v>
      </c>
      <c r="M746" s="752">
        <v>32</v>
      </c>
      <c r="N746" s="753">
        <v>1620.5800000000004</v>
      </c>
    </row>
    <row r="747" spans="1:14" ht="14.4" customHeight="1" x14ac:dyDescent="0.3">
      <c r="A747" s="747" t="s">
        <v>629</v>
      </c>
      <c r="B747" s="748" t="s">
        <v>630</v>
      </c>
      <c r="C747" s="749" t="s">
        <v>662</v>
      </c>
      <c r="D747" s="750" t="s">
        <v>663</v>
      </c>
      <c r="E747" s="751">
        <v>50113001</v>
      </c>
      <c r="F747" s="750" t="s">
        <v>686</v>
      </c>
      <c r="G747" s="749" t="s">
        <v>687</v>
      </c>
      <c r="H747" s="749">
        <v>151561</v>
      </c>
      <c r="I747" s="749">
        <v>51561</v>
      </c>
      <c r="J747" s="749" t="s">
        <v>834</v>
      </c>
      <c r="K747" s="749" t="s">
        <v>835</v>
      </c>
      <c r="L747" s="752">
        <v>63.610000000000021</v>
      </c>
      <c r="M747" s="752">
        <v>2</v>
      </c>
      <c r="N747" s="753">
        <v>127.22000000000004</v>
      </c>
    </row>
    <row r="748" spans="1:14" ht="14.4" customHeight="1" x14ac:dyDescent="0.3">
      <c r="A748" s="747" t="s">
        <v>629</v>
      </c>
      <c r="B748" s="748" t="s">
        <v>630</v>
      </c>
      <c r="C748" s="749" t="s">
        <v>662</v>
      </c>
      <c r="D748" s="750" t="s">
        <v>663</v>
      </c>
      <c r="E748" s="751">
        <v>50113001</v>
      </c>
      <c r="F748" s="750" t="s">
        <v>686</v>
      </c>
      <c r="G748" s="749" t="s">
        <v>687</v>
      </c>
      <c r="H748" s="749">
        <v>200724</v>
      </c>
      <c r="I748" s="749">
        <v>200724</v>
      </c>
      <c r="J748" s="749" t="s">
        <v>1106</v>
      </c>
      <c r="K748" s="749" t="s">
        <v>1107</v>
      </c>
      <c r="L748" s="752">
        <v>160.99333333333337</v>
      </c>
      <c r="M748" s="752">
        <v>3</v>
      </c>
      <c r="N748" s="753">
        <v>482.98000000000013</v>
      </c>
    </row>
    <row r="749" spans="1:14" ht="14.4" customHeight="1" x14ac:dyDescent="0.3">
      <c r="A749" s="747" t="s">
        <v>629</v>
      </c>
      <c r="B749" s="748" t="s">
        <v>630</v>
      </c>
      <c r="C749" s="749" t="s">
        <v>662</v>
      </c>
      <c r="D749" s="750" t="s">
        <v>663</v>
      </c>
      <c r="E749" s="751">
        <v>50113001</v>
      </c>
      <c r="F749" s="750" t="s">
        <v>686</v>
      </c>
      <c r="G749" s="749" t="s">
        <v>687</v>
      </c>
      <c r="H749" s="749">
        <v>152307</v>
      </c>
      <c r="I749" s="749">
        <v>52307</v>
      </c>
      <c r="J749" s="749" t="s">
        <v>836</v>
      </c>
      <c r="K749" s="749" t="s">
        <v>837</v>
      </c>
      <c r="L749" s="752">
        <v>65.34</v>
      </c>
      <c r="M749" s="752">
        <v>4</v>
      </c>
      <c r="N749" s="753">
        <v>261.36</v>
      </c>
    </row>
    <row r="750" spans="1:14" ht="14.4" customHeight="1" x14ac:dyDescent="0.3">
      <c r="A750" s="747" t="s">
        <v>629</v>
      </c>
      <c r="B750" s="748" t="s">
        <v>630</v>
      </c>
      <c r="C750" s="749" t="s">
        <v>662</v>
      </c>
      <c r="D750" s="750" t="s">
        <v>663</v>
      </c>
      <c r="E750" s="751">
        <v>50113001</v>
      </c>
      <c r="F750" s="750" t="s">
        <v>686</v>
      </c>
      <c r="G750" s="749" t="s">
        <v>687</v>
      </c>
      <c r="H750" s="749">
        <v>147943</v>
      </c>
      <c r="I750" s="749">
        <v>147943</v>
      </c>
      <c r="J750" s="749" t="s">
        <v>1108</v>
      </c>
      <c r="K750" s="749" t="s">
        <v>1109</v>
      </c>
      <c r="L750" s="752">
        <v>148.31</v>
      </c>
      <c r="M750" s="752">
        <v>1</v>
      </c>
      <c r="N750" s="753">
        <v>148.31</v>
      </c>
    </row>
    <row r="751" spans="1:14" ht="14.4" customHeight="1" x14ac:dyDescent="0.3">
      <c r="A751" s="747" t="s">
        <v>629</v>
      </c>
      <c r="B751" s="748" t="s">
        <v>630</v>
      </c>
      <c r="C751" s="749" t="s">
        <v>662</v>
      </c>
      <c r="D751" s="750" t="s">
        <v>663</v>
      </c>
      <c r="E751" s="751">
        <v>50113001</v>
      </c>
      <c r="F751" s="750" t="s">
        <v>686</v>
      </c>
      <c r="G751" s="749" t="s">
        <v>687</v>
      </c>
      <c r="H751" s="749">
        <v>150448</v>
      </c>
      <c r="I751" s="749">
        <v>50448</v>
      </c>
      <c r="J751" s="749" t="s">
        <v>838</v>
      </c>
      <c r="K751" s="749" t="s">
        <v>839</v>
      </c>
      <c r="L751" s="752">
        <v>49.479999999999983</v>
      </c>
      <c r="M751" s="752">
        <v>1</v>
      </c>
      <c r="N751" s="753">
        <v>49.479999999999983</v>
      </c>
    </row>
    <row r="752" spans="1:14" ht="14.4" customHeight="1" x14ac:dyDescent="0.3">
      <c r="A752" s="747" t="s">
        <v>629</v>
      </c>
      <c r="B752" s="748" t="s">
        <v>630</v>
      </c>
      <c r="C752" s="749" t="s">
        <v>662</v>
      </c>
      <c r="D752" s="750" t="s">
        <v>663</v>
      </c>
      <c r="E752" s="751">
        <v>50113001</v>
      </c>
      <c r="F752" s="750" t="s">
        <v>686</v>
      </c>
      <c r="G752" s="749" t="s">
        <v>687</v>
      </c>
      <c r="H752" s="749">
        <v>845031</v>
      </c>
      <c r="I752" s="749">
        <v>101113</v>
      </c>
      <c r="J752" s="749" t="s">
        <v>1110</v>
      </c>
      <c r="K752" s="749" t="s">
        <v>1111</v>
      </c>
      <c r="L752" s="752">
        <v>65.340000000000018</v>
      </c>
      <c r="M752" s="752">
        <v>3</v>
      </c>
      <c r="N752" s="753">
        <v>196.02000000000004</v>
      </c>
    </row>
    <row r="753" spans="1:14" ht="14.4" customHeight="1" x14ac:dyDescent="0.3">
      <c r="A753" s="747" t="s">
        <v>629</v>
      </c>
      <c r="B753" s="748" t="s">
        <v>630</v>
      </c>
      <c r="C753" s="749" t="s">
        <v>662</v>
      </c>
      <c r="D753" s="750" t="s">
        <v>663</v>
      </c>
      <c r="E753" s="751">
        <v>50113001</v>
      </c>
      <c r="F753" s="750" t="s">
        <v>686</v>
      </c>
      <c r="G753" s="749" t="s">
        <v>687</v>
      </c>
      <c r="H753" s="749">
        <v>183668</v>
      </c>
      <c r="I753" s="749">
        <v>183668</v>
      </c>
      <c r="J753" s="749" t="s">
        <v>1492</v>
      </c>
      <c r="K753" s="749" t="s">
        <v>1493</v>
      </c>
      <c r="L753" s="752">
        <v>72.72999999999999</v>
      </c>
      <c r="M753" s="752">
        <v>2</v>
      </c>
      <c r="N753" s="753">
        <v>145.45999999999998</v>
      </c>
    </row>
    <row r="754" spans="1:14" ht="14.4" customHeight="1" x14ac:dyDescent="0.3">
      <c r="A754" s="747" t="s">
        <v>629</v>
      </c>
      <c r="B754" s="748" t="s">
        <v>630</v>
      </c>
      <c r="C754" s="749" t="s">
        <v>662</v>
      </c>
      <c r="D754" s="750" t="s">
        <v>663</v>
      </c>
      <c r="E754" s="751">
        <v>50113001</v>
      </c>
      <c r="F754" s="750" t="s">
        <v>686</v>
      </c>
      <c r="G754" s="749" t="s">
        <v>687</v>
      </c>
      <c r="H754" s="749">
        <v>201698</v>
      </c>
      <c r="I754" s="749">
        <v>201698</v>
      </c>
      <c r="J754" s="749" t="s">
        <v>1494</v>
      </c>
      <c r="K754" s="749" t="s">
        <v>1495</v>
      </c>
      <c r="L754" s="752">
        <v>131.68</v>
      </c>
      <c r="M754" s="752">
        <v>1</v>
      </c>
      <c r="N754" s="753">
        <v>131.68</v>
      </c>
    </row>
    <row r="755" spans="1:14" ht="14.4" customHeight="1" x14ac:dyDescent="0.3">
      <c r="A755" s="747" t="s">
        <v>629</v>
      </c>
      <c r="B755" s="748" t="s">
        <v>630</v>
      </c>
      <c r="C755" s="749" t="s">
        <v>662</v>
      </c>
      <c r="D755" s="750" t="s">
        <v>663</v>
      </c>
      <c r="E755" s="751">
        <v>50113001</v>
      </c>
      <c r="F755" s="750" t="s">
        <v>686</v>
      </c>
      <c r="G755" s="749" t="s">
        <v>690</v>
      </c>
      <c r="H755" s="749">
        <v>187607</v>
      </c>
      <c r="I755" s="749">
        <v>187607</v>
      </c>
      <c r="J755" s="749" t="s">
        <v>1496</v>
      </c>
      <c r="K755" s="749" t="s">
        <v>1497</v>
      </c>
      <c r="L755" s="752">
        <v>273.90000000000003</v>
      </c>
      <c r="M755" s="752">
        <v>3</v>
      </c>
      <c r="N755" s="753">
        <v>821.7</v>
      </c>
    </row>
    <row r="756" spans="1:14" ht="14.4" customHeight="1" x14ac:dyDescent="0.3">
      <c r="A756" s="747" t="s">
        <v>629</v>
      </c>
      <c r="B756" s="748" t="s">
        <v>630</v>
      </c>
      <c r="C756" s="749" t="s">
        <v>662</v>
      </c>
      <c r="D756" s="750" t="s">
        <v>663</v>
      </c>
      <c r="E756" s="751">
        <v>50113001</v>
      </c>
      <c r="F756" s="750" t="s">
        <v>686</v>
      </c>
      <c r="G756" s="749" t="s">
        <v>687</v>
      </c>
      <c r="H756" s="749">
        <v>200863</v>
      </c>
      <c r="I756" s="749">
        <v>200863</v>
      </c>
      <c r="J756" s="749" t="s">
        <v>841</v>
      </c>
      <c r="K756" s="749" t="s">
        <v>843</v>
      </c>
      <c r="L756" s="752">
        <v>85.473636363636373</v>
      </c>
      <c r="M756" s="752">
        <v>11</v>
      </c>
      <c r="N756" s="753">
        <v>940.21000000000015</v>
      </c>
    </row>
    <row r="757" spans="1:14" ht="14.4" customHeight="1" x14ac:dyDescent="0.3">
      <c r="A757" s="747" t="s">
        <v>629</v>
      </c>
      <c r="B757" s="748" t="s">
        <v>630</v>
      </c>
      <c r="C757" s="749" t="s">
        <v>662</v>
      </c>
      <c r="D757" s="750" t="s">
        <v>663</v>
      </c>
      <c r="E757" s="751">
        <v>50113001</v>
      </c>
      <c r="F757" s="750" t="s">
        <v>686</v>
      </c>
      <c r="G757" s="749" t="s">
        <v>687</v>
      </c>
      <c r="H757" s="749">
        <v>100876</v>
      </c>
      <c r="I757" s="749">
        <v>876</v>
      </c>
      <c r="J757" s="749" t="s">
        <v>841</v>
      </c>
      <c r="K757" s="749" t="s">
        <v>842</v>
      </c>
      <c r="L757" s="752">
        <v>73.700000000000017</v>
      </c>
      <c r="M757" s="752">
        <v>2</v>
      </c>
      <c r="N757" s="753">
        <v>147.40000000000003</v>
      </c>
    </row>
    <row r="758" spans="1:14" ht="14.4" customHeight="1" x14ac:dyDescent="0.3">
      <c r="A758" s="747" t="s">
        <v>629</v>
      </c>
      <c r="B758" s="748" t="s">
        <v>630</v>
      </c>
      <c r="C758" s="749" t="s">
        <v>662</v>
      </c>
      <c r="D758" s="750" t="s">
        <v>663</v>
      </c>
      <c r="E758" s="751">
        <v>50113001</v>
      </c>
      <c r="F758" s="750" t="s">
        <v>686</v>
      </c>
      <c r="G758" s="749" t="s">
        <v>687</v>
      </c>
      <c r="H758" s="749">
        <v>844547</v>
      </c>
      <c r="I758" s="749">
        <v>107143</v>
      </c>
      <c r="J758" s="749" t="s">
        <v>1498</v>
      </c>
      <c r="K758" s="749" t="s">
        <v>1499</v>
      </c>
      <c r="L758" s="752">
        <v>57.180000000000007</v>
      </c>
      <c r="M758" s="752">
        <v>2</v>
      </c>
      <c r="N758" s="753">
        <v>114.36000000000001</v>
      </c>
    </row>
    <row r="759" spans="1:14" ht="14.4" customHeight="1" x14ac:dyDescent="0.3">
      <c r="A759" s="747" t="s">
        <v>629</v>
      </c>
      <c r="B759" s="748" t="s">
        <v>630</v>
      </c>
      <c r="C759" s="749" t="s">
        <v>662</v>
      </c>
      <c r="D759" s="750" t="s">
        <v>663</v>
      </c>
      <c r="E759" s="751">
        <v>50113001</v>
      </c>
      <c r="F759" s="750" t="s">
        <v>686</v>
      </c>
      <c r="G759" s="749" t="s">
        <v>687</v>
      </c>
      <c r="H759" s="749">
        <v>184700</v>
      </c>
      <c r="I759" s="749">
        <v>84700</v>
      </c>
      <c r="J759" s="749" t="s">
        <v>844</v>
      </c>
      <c r="K759" s="749" t="s">
        <v>845</v>
      </c>
      <c r="L759" s="752">
        <v>111.51</v>
      </c>
      <c r="M759" s="752">
        <v>3</v>
      </c>
      <c r="N759" s="753">
        <v>334.53000000000003</v>
      </c>
    </row>
    <row r="760" spans="1:14" ht="14.4" customHeight="1" x14ac:dyDescent="0.3">
      <c r="A760" s="747" t="s">
        <v>629</v>
      </c>
      <c r="B760" s="748" t="s">
        <v>630</v>
      </c>
      <c r="C760" s="749" t="s">
        <v>662</v>
      </c>
      <c r="D760" s="750" t="s">
        <v>663</v>
      </c>
      <c r="E760" s="751">
        <v>50113001</v>
      </c>
      <c r="F760" s="750" t="s">
        <v>686</v>
      </c>
      <c r="G760" s="749" t="s">
        <v>687</v>
      </c>
      <c r="H760" s="749">
        <v>208840</v>
      </c>
      <c r="I760" s="749">
        <v>208840</v>
      </c>
      <c r="J760" s="749" t="s">
        <v>846</v>
      </c>
      <c r="K760" s="749" t="s">
        <v>847</v>
      </c>
      <c r="L760" s="752">
        <v>46.23</v>
      </c>
      <c r="M760" s="752">
        <v>3</v>
      </c>
      <c r="N760" s="753">
        <v>138.69</v>
      </c>
    </row>
    <row r="761" spans="1:14" ht="14.4" customHeight="1" x14ac:dyDescent="0.3">
      <c r="A761" s="747" t="s">
        <v>629</v>
      </c>
      <c r="B761" s="748" t="s">
        <v>630</v>
      </c>
      <c r="C761" s="749" t="s">
        <v>662</v>
      </c>
      <c r="D761" s="750" t="s">
        <v>663</v>
      </c>
      <c r="E761" s="751">
        <v>50113001</v>
      </c>
      <c r="F761" s="750" t="s">
        <v>686</v>
      </c>
      <c r="G761" s="749" t="s">
        <v>690</v>
      </c>
      <c r="H761" s="749">
        <v>157871</v>
      </c>
      <c r="I761" s="749">
        <v>157871</v>
      </c>
      <c r="J761" s="749" t="s">
        <v>850</v>
      </c>
      <c r="K761" s="749" t="s">
        <v>851</v>
      </c>
      <c r="L761" s="752">
        <v>164.99999345217796</v>
      </c>
      <c r="M761" s="752">
        <v>14</v>
      </c>
      <c r="N761" s="753">
        <v>2309.9999083304915</v>
      </c>
    </row>
    <row r="762" spans="1:14" ht="14.4" customHeight="1" x14ac:dyDescent="0.3">
      <c r="A762" s="747" t="s">
        <v>629</v>
      </c>
      <c r="B762" s="748" t="s">
        <v>630</v>
      </c>
      <c r="C762" s="749" t="s">
        <v>662</v>
      </c>
      <c r="D762" s="750" t="s">
        <v>663</v>
      </c>
      <c r="E762" s="751">
        <v>50113001</v>
      </c>
      <c r="F762" s="750" t="s">
        <v>686</v>
      </c>
      <c r="G762" s="749" t="s">
        <v>690</v>
      </c>
      <c r="H762" s="749">
        <v>850729</v>
      </c>
      <c r="I762" s="749">
        <v>157875</v>
      </c>
      <c r="J762" s="749" t="s">
        <v>1112</v>
      </c>
      <c r="K762" s="749" t="s">
        <v>1113</v>
      </c>
      <c r="L762" s="752">
        <v>225.5</v>
      </c>
      <c r="M762" s="752">
        <v>7</v>
      </c>
      <c r="N762" s="753">
        <v>1578.5</v>
      </c>
    </row>
    <row r="763" spans="1:14" ht="14.4" customHeight="1" x14ac:dyDescent="0.3">
      <c r="A763" s="747" t="s">
        <v>629</v>
      </c>
      <c r="B763" s="748" t="s">
        <v>630</v>
      </c>
      <c r="C763" s="749" t="s">
        <v>662</v>
      </c>
      <c r="D763" s="750" t="s">
        <v>663</v>
      </c>
      <c r="E763" s="751">
        <v>50113001</v>
      </c>
      <c r="F763" s="750" t="s">
        <v>686</v>
      </c>
      <c r="G763" s="749" t="s">
        <v>687</v>
      </c>
      <c r="H763" s="749">
        <v>226693</v>
      </c>
      <c r="I763" s="749">
        <v>226693</v>
      </c>
      <c r="J763" s="749" t="s">
        <v>852</v>
      </c>
      <c r="K763" s="749" t="s">
        <v>853</v>
      </c>
      <c r="L763" s="752">
        <v>18.670000000000002</v>
      </c>
      <c r="M763" s="752">
        <v>3</v>
      </c>
      <c r="N763" s="753">
        <v>56.010000000000005</v>
      </c>
    </row>
    <row r="764" spans="1:14" ht="14.4" customHeight="1" x14ac:dyDescent="0.3">
      <c r="A764" s="747" t="s">
        <v>629</v>
      </c>
      <c r="B764" s="748" t="s">
        <v>630</v>
      </c>
      <c r="C764" s="749" t="s">
        <v>662</v>
      </c>
      <c r="D764" s="750" t="s">
        <v>663</v>
      </c>
      <c r="E764" s="751">
        <v>50113001</v>
      </c>
      <c r="F764" s="750" t="s">
        <v>686</v>
      </c>
      <c r="G764" s="749" t="s">
        <v>687</v>
      </c>
      <c r="H764" s="749">
        <v>226694</v>
      </c>
      <c r="I764" s="749">
        <v>226694</v>
      </c>
      <c r="J764" s="749" t="s">
        <v>1500</v>
      </c>
      <c r="K764" s="749" t="s">
        <v>1501</v>
      </c>
      <c r="L764" s="752">
        <v>15.14</v>
      </c>
      <c r="M764" s="752">
        <v>2</v>
      </c>
      <c r="N764" s="753">
        <v>30.28</v>
      </c>
    </row>
    <row r="765" spans="1:14" ht="14.4" customHeight="1" x14ac:dyDescent="0.3">
      <c r="A765" s="747" t="s">
        <v>629</v>
      </c>
      <c r="B765" s="748" t="s">
        <v>630</v>
      </c>
      <c r="C765" s="749" t="s">
        <v>662</v>
      </c>
      <c r="D765" s="750" t="s">
        <v>663</v>
      </c>
      <c r="E765" s="751">
        <v>50113001</v>
      </c>
      <c r="F765" s="750" t="s">
        <v>686</v>
      </c>
      <c r="G765" s="749" t="s">
        <v>687</v>
      </c>
      <c r="H765" s="749">
        <v>207820</v>
      </c>
      <c r="I765" s="749">
        <v>207820</v>
      </c>
      <c r="J765" s="749" t="s">
        <v>854</v>
      </c>
      <c r="K765" s="749" t="s">
        <v>855</v>
      </c>
      <c r="L765" s="752">
        <v>30.450000000000003</v>
      </c>
      <c r="M765" s="752">
        <v>4</v>
      </c>
      <c r="N765" s="753">
        <v>121.80000000000001</v>
      </c>
    </row>
    <row r="766" spans="1:14" ht="14.4" customHeight="1" x14ac:dyDescent="0.3">
      <c r="A766" s="747" t="s">
        <v>629</v>
      </c>
      <c r="B766" s="748" t="s">
        <v>630</v>
      </c>
      <c r="C766" s="749" t="s">
        <v>662</v>
      </c>
      <c r="D766" s="750" t="s">
        <v>663</v>
      </c>
      <c r="E766" s="751">
        <v>50113001</v>
      </c>
      <c r="F766" s="750" t="s">
        <v>686</v>
      </c>
      <c r="G766" s="749" t="s">
        <v>687</v>
      </c>
      <c r="H766" s="749">
        <v>104343</v>
      </c>
      <c r="I766" s="749">
        <v>4343</v>
      </c>
      <c r="J766" s="749" t="s">
        <v>1502</v>
      </c>
      <c r="K766" s="749" t="s">
        <v>1503</v>
      </c>
      <c r="L766" s="752">
        <v>29.7</v>
      </c>
      <c r="M766" s="752">
        <v>1</v>
      </c>
      <c r="N766" s="753">
        <v>29.7</v>
      </c>
    </row>
    <row r="767" spans="1:14" ht="14.4" customHeight="1" x14ac:dyDescent="0.3">
      <c r="A767" s="747" t="s">
        <v>629</v>
      </c>
      <c r="B767" s="748" t="s">
        <v>630</v>
      </c>
      <c r="C767" s="749" t="s">
        <v>662</v>
      </c>
      <c r="D767" s="750" t="s">
        <v>663</v>
      </c>
      <c r="E767" s="751">
        <v>50113001</v>
      </c>
      <c r="F767" s="750" t="s">
        <v>686</v>
      </c>
      <c r="G767" s="749" t="s">
        <v>687</v>
      </c>
      <c r="H767" s="749">
        <v>229129</v>
      </c>
      <c r="I767" s="749">
        <v>229129</v>
      </c>
      <c r="J767" s="749" t="s">
        <v>1504</v>
      </c>
      <c r="K767" s="749" t="s">
        <v>1505</v>
      </c>
      <c r="L767" s="752">
        <v>49.370000000000012</v>
      </c>
      <c r="M767" s="752">
        <v>1</v>
      </c>
      <c r="N767" s="753">
        <v>49.370000000000012</v>
      </c>
    </row>
    <row r="768" spans="1:14" ht="14.4" customHeight="1" x14ac:dyDescent="0.3">
      <c r="A768" s="747" t="s">
        <v>629</v>
      </c>
      <c r="B768" s="748" t="s">
        <v>630</v>
      </c>
      <c r="C768" s="749" t="s">
        <v>662</v>
      </c>
      <c r="D768" s="750" t="s">
        <v>663</v>
      </c>
      <c r="E768" s="751">
        <v>50113001</v>
      </c>
      <c r="F768" s="750" t="s">
        <v>686</v>
      </c>
      <c r="G768" s="749" t="s">
        <v>687</v>
      </c>
      <c r="H768" s="749">
        <v>130229</v>
      </c>
      <c r="I768" s="749">
        <v>30229</v>
      </c>
      <c r="J768" s="749" t="s">
        <v>1506</v>
      </c>
      <c r="K768" s="749" t="s">
        <v>1507</v>
      </c>
      <c r="L768" s="752">
        <v>170.52000000000004</v>
      </c>
      <c r="M768" s="752">
        <v>3</v>
      </c>
      <c r="N768" s="753">
        <v>511.56000000000012</v>
      </c>
    </row>
    <row r="769" spans="1:14" ht="14.4" customHeight="1" x14ac:dyDescent="0.3">
      <c r="A769" s="747" t="s">
        <v>629</v>
      </c>
      <c r="B769" s="748" t="s">
        <v>630</v>
      </c>
      <c r="C769" s="749" t="s">
        <v>662</v>
      </c>
      <c r="D769" s="750" t="s">
        <v>663</v>
      </c>
      <c r="E769" s="751">
        <v>50113001</v>
      </c>
      <c r="F769" s="750" t="s">
        <v>686</v>
      </c>
      <c r="G769" s="749" t="s">
        <v>687</v>
      </c>
      <c r="H769" s="749">
        <v>155911</v>
      </c>
      <c r="I769" s="749">
        <v>55911</v>
      </c>
      <c r="J769" s="749" t="s">
        <v>1508</v>
      </c>
      <c r="K769" s="749" t="s">
        <v>1509</v>
      </c>
      <c r="L769" s="752">
        <v>37.589999999999996</v>
      </c>
      <c r="M769" s="752">
        <v>3</v>
      </c>
      <c r="N769" s="753">
        <v>112.77</v>
      </c>
    </row>
    <row r="770" spans="1:14" ht="14.4" customHeight="1" x14ac:dyDescent="0.3">
      <c r="A770" s="747" t="s">
        <v>629</v>
      </c>
      <c r="B770" s="748" t="s">
        <v>630</v>
      </c>
      <c r="C770" s="749" t="s">
        <v>662</v>
      </c>
      <c r="D770" s="750" t="s">
        <v>663</v>
      </c>
      <c r="E770" s="751">
        <v>50113001</v>
      </c>
      <c r="F770" s="750" t="s">
        <v>686</v>
      </c>
      <c r="G770" s="749" t="s">
        <v>687</v>
      </c>
      <c r="H770" s="749">
        <v>203216</v>
      </c>
      <c r="I770" s="749">
        <v>203216</v>
      </c>
      <c r="J770" s="749" t="s">
        <v>860</v>
      </c>
      <c r="K770" s="749" t="s">
        <v>861</v>
      </c>
      <c r="L770" s="752">
        <v>88.77000000000001</v>
      </c>
      <c r="M770" s="752">
        <v>1</v>
      </c>
      <c r="N770" s="753">
        <v>88.77000000000001</v>
      </c>
    </row>
    <row r="771" spans="1:14" ht="14.4" customHeight="1" x14ac:dyDescent="0.3">
      <c r="A771" s="747" t="s">
        <v>629</v>
      </c>
      <c r="B771" s="748" t="s">
        <v>630</v>
      </c>
      <c r="C771" s="749" t="s">
        <v>662</v>
      </c>
      <c r="D771" s="750" t="s">
        <v>663</v>
      </c>
      <c r="E771" s="751">
        <v>50113001</v>
      </c>
      <c r="F771" s="750" t="s">
        <v>686</v>
      </c>
      <c r="G771" s="749" t="s">
        <v>687</v>
      </c>
      <c r="H771" s="749">
        <v>850235</v>
      </c>
      <c r="I771" s="749">
        <v>160806</v>
      </c>
      <c r="J771" s="749" t="s">
        <v>1116</v>
      </c>
      <c r="K771" s="749" t="s">
        <v>1117</v>
      </c>
      <c r="L771" s="752">
        <v>196.75400000000005</v>
      </c>
      <c r="M771" s="752">
        <v>5</v>
      </c>
      <c r="N771" s="753">
        <v>983.77000000000021</v>
      </c>
    </row>
    <row r="772" spans="1:14" ht="14.4" customHeight="1" x14ac:dyDescent="0.3">
      <c r="A772" s="747" t="s">
        <v>629</v>
      </c>
      <c r="B772" s="748" t="s">
        <v>630</v>
      </c>
      <c r="C772" s="749" t="s">
        <v>662</v>
      </c>
      <c r="D772" s="750" t="s">
        <v>663</v>
      </c>
      <c r="E772" s="751">
        <v>50113001</v>
      </c>
      <c r="F772" s="750" t="s">
        <v>686</v>
      </c>
      <c r="G772" s="749" t="s">
        <v>687</v>
      </c>
      <c r="H772" s="749">
        <v>102963</v>
      </c>
      <c r="I772" s="749">
        <v>2963</v>
      </c>
      <c r="J772" s="749" t="s">
        <v>864</v>
      </c>
      <c r="K772" s="749" t="s">
        <v>865</v>
      </c>
      <c r="L772" s="752">
        <v>97.06</v>
      </c>
      <c r="M772" s="752">
        <v>1</v>
      </c>
      <c r="N772" s="753">
        <v>97.06</v>
      </c>
    </row>
    <row r="773" spans="1:14" ht="14.4" customHeight="1" x14ac:dyDescent="0.3">
      <c r="A773" s="747" t="s">
        <v>629</v>
      </c>
      <c r="B773" s="748" t="s">
        <v>630</v>
      </c>
      <c r="C773" s="749" t="s">
        <v>662</v>
      </c>
      <c r="D773" s="750" t="s">
        <v>663</v>
      </c>
      <c r="E773" s="751">
        <v>50113001</v>
      </c>
      <c r="F773" s="750" t="s">
        <v>686</v>
      </c>
      <c r="G773" s="749" t="s">
        <v>687</v>
      </c>
      <c r="H773" s="749">
        <v>100269</v>
      </c>
      <c r="I773" s="749">
        <v>269</v>
      </c>
      <c r="J773" s="749" t="s">
        <v>866</v>
      </c>
      <c r="K773" s="749" t="s">
        <v>867</v>
      </c>
      <c r="L773" s="752">
        <v>40.779999999999994</v>
      </c>
      <c r="M773" s="752">
        <v>2</v>
      </c>
      <c r="N773" s="753">
        <v>81.559999999999988</v>
      </c>
    </row>
    <row r="774" spans="1:14" ht="14.4" customHeight="1" x14ac:dyDescent="0.3">
      <c r="A774" s="747" t="s">
        <v>629</v>
      </c>
      <c r="B774" s="748" t="s">
        <v>630</v>
      </c>
      <c r="C774" s="749" t="s">
        <v>662</v>
      </c>
      <c r="D774" s="750" t="s">
        <v>663</v>
      </c>
      <c r="E774" s="751">
        <v>50113001</v>
      </c>
      <c r="F774" s="750" t="s">
        <v>686</v>
      </c>
      <c r="G774" s="749" t="s">
        <v>687</v>
      </c>
      <c r="H774" s="749">
        <v>159357</v>
      </c>
      <c r="I774" s="749">
        <v>59357</v>
      </c>
      <c r="J774" s="749" t="s">
        <v>1118</v>
      </c>
      <c r="K774" s="749" t="s">
        <v>1119</v>
      </c>
      <c r="L774" s="752">
        <v>188.88</v>
      </c>
      <c r="M774" s="752">
        <v>3</v>
      </c>
      <c r="N774" s="753">
        <v>566.64</v>
      </c>
    </row>
    <row r="775" spans="1:14" ht="14.4" customHeight="1" x14ac:dyDescent="0.3">
      <c r="A775" s="747" t="s">
        <v>629</v>
      </c>
      <c r="B775" s="748" t="s">
        <v>630</v>
      </c>
      <c r="C775" s="749" t="s">
        <v>662</v>
      </c>
      <c r="D775" s="750" t="s">
        <v>663</v>
      </c>
      <c r="E775" s="751">
        <v>50113001</v>
      </c>
      <c r="F775" s="750" t="s">
        <v>686</v>
      </c>
      <c r="G775" s="749" t="s">
        <v>687</v>
      </c>
      <c r="H775" s="749">
        <v>13440</v>
      </c>
      <c r="I775" s="749">
        <v>13440</v>
      </c>
      <c r="J775" s="749" t="s">
        <v>1510</v>
      </c>
      <c r="K775" s="749" t="s">
        <v>1511</v>
      </c>
      <c r="L775" s="752">
        <v>396.00000000000011</v>
      </c>
      <c r="M775" s="752">
        <v>1</v>
      </c>
      <c r="N775" s="753">
        <v>396.00000000000011</v>
      </c>
    </row>
    <row r="776" spans="1:14" ht="14.4" customHeight="1" x14ac:dyDescent="0.3">
      <c r="A776" s="747" t="s">
        <v>629</v>
      </c>
      <c r="B776" s="748" t="s">
        <v>630</v>
      </c>
      <c r="C776" s="749" t="s">
        <v>662</v>
      </c>
      <c r="D776" s="750" t="s">
        <v>663</v>
      </c>
      <c r="E776" s="751">
        <v>50113001</v>
      </c>
      <c r="F776" s="750" t="s">
        <v>686</v>
      </c>
      <c r="G776" s="749" t="s">
        <v>687</v>
      </c>
      <c r="H776" s="749">
        <v>122629</v>
      </c>
      <c r="I776" s="749">
        <v>122629</v>
      </c>
      <c r="J776" s="749" t="s">
        <v>873</v>
      </c>
      <c r="K776" s="749" t="s">
        <v>874</v>
      </c>
      <c r="L776" s="752">
        <v>74.980000000000018</v>
      </c>
      <c r="M776" s="752">
        <v>1</v>
      </c>
      <c r="N776" s="753">
        <v>74.980000000000018</v>
      </c>
    </row>
    <row r="777" spans="1:14" ht="14.4" customHeight="1" x14ac:dyDescent="0.3">
      <c r="A777" s="747" t="s">
        <v>629</v>
      </c>
      <c r="B777" s="748" t="s">
        <v>630</v>
      </c>
      <c r="C777" s="749" t="s">
        <v>662</v>
      </c>
      <c r="D777" s="750" t="s">
        <v>663</v>
      </c>
      <c r="E777" s="751">
        <v>50113001</v>
      </c>
      <c r="F777" s="750" t="s">
        <v>686</v>
      </c>
      <c r="G777" s="749" t="s">
        <v>687</v>
      </c>
      <c r="H777" s="749">
        <v>208649</v>
      </c>
      <c r="I777" s="749">
        <v>208649</v>
      </c>
      <c r="J777" s="749" t="s">
        <v>1512</v>
      </c>
      <c r="K777" s="749" t="s">
        <v>1513</v>
      </c>
      <c r="L777" s="752">
        <v>74.5</v>
      </c>
      <c r="M777" s="752">
        <v>2</v>
      </c>
      <c r="N777" s="753">
        <v>149</v>
      </c>
    </row>
    <row r="778" spans="1:14" ht="14.4" customHeight="1" x14ac:dyDescent="0.3">
      <c r="A778" s="747" t="s">
        <v>629</v>
      </c>
      <c r="B778" s="748" t="s">
        <v>630</v>
      </c>
      <c r="C778" s="749" t="s">
        <v>662</v>
      </c>
      <c r="D778" s="750" t="s">
        <v>663</v>
      </c>
      <c r="E778" s="751">
        <v>50113001</v>
      </c>
      <c r="F778" s="750" t="s">
        <v>686</v>
      </c>
      <c r="G778" s="749" t="s">
        <v>687</v>
      </c>
      <c r="H778" s="749">
        <v>208646</v>
      </c>
      <c r="I778" s="749">
        <v>208646</v>
      </c>
      <c r="J778" s="749" t="s">
        <v>1512</v>
      </c>
      <c r="K778" s="749" t="s">
        <v>1514</v>
      </c>
      <c r="L778" s="752">
        <v>58.8</v>
      </c>
      <c r="M778" s="752">
        <v>1</v>
      </c>
      <c r="N778" s="753">
        <v>58.8</v>
      </c>
    </row>
    <row r="779" spans="1:14" ht="14.4" customHeight="1" x14ac:dyDescent="0.3">
      <c r="A779" s="747" t="s">
        <v>629</v>
      </c>
      <c r="B779" s="748" t="s">
        <v>630</v>
      </c>
      <c r="C779" s="749" t="s">
        <v>662</v>
      </c>
      <c r="D779" s="750" t="s">
        <v>663</v>
      </c>
      <c r="E779" s="751">
        <v>50113001</v>
      </c>
      <c r="F779" s="750" t="s">
        <v>686</v>
      </c>
      <c r="G779" s="749" t="s">
        <v>687</v>
      </c>
      <c r="H779" s="749">
        <v>208648</v>
      </c>
      <c r="I779" s="749">
        <v>208648</v>
      </c>
      <c r="J779" s="749" t="s">
        <v>1512</v>
      </c>
      <c r="K779" s="749" t="s">
        <v>1515</v>
      </c>
      <c r="L779" s="752">
        <v>57.77</v>
      </c>
      <c r="M779" s="752">
        <v>1</v>
      </c>
      <c r="N779" s="753">
        <v>57.77</v>
      </c>
    </row>
    <row r="780" spans="1:14" ht="14.4" customHeight="1" x14ac:dyDescent="0.3">
      <c r="A780" s="747" t="s">
        <v>629</v>
      </c>
      <c r="B780" s="748" t="s">
        <v>630</v>
      </c>
      <c r="C780" s="749" t="s">
        <v>662</v>
      </c>
      <c r="D780" s="750" t="s">
        <v>663</v>
      </c>
      <c r="E780" s="751">
        <v>50113001</v>
      </c>
      <c r="F780" s="750" t="s">
        <v>686</v>
      </c>
      <c r="G780" s="749" t="s">
        <v>687</v>
      </c>
      <c r="H780" s="749">
        <v>208647</v>
      </c>
      <c r="I780" s="749">
        <v>208647</v>
      </c>
      <c r="J780" s="749" t="s">
        <v>1516</v>
      </c>
      <c r="K780" s="749" t="s">
        <v>1517</v>
      </c>
      <c r="L780" s="752">
        <v>58.8</v>
      </c>
      <c r="M780" s="752">
        <v>1</v>
      </c>
      <c r="N780" s="753">
        <v>58.8</v>
      </c>
    </row>
    <row r="781" spans="1:14" ht="14.4" customHeight="1" x14ac:dyDescent="0.3">
      <c r="A781" s="747" t="s">
        <v>629</v>
      </c>
      <c r="B781" s="748" t="s">
        <v>630</v>
      </c>
      <c r="C781" s="749" t="s">
        <v>662</v>
      </c>
      <c r="D781" s="750" t="s">
        <v>663</v>
      </c>
      <c r="E781" s="751">
        <v>50113001</v>
      </c>
      <c r="F781" s="750" t="s">
        <v>686</v>
      </c>
      <c r="G781" s="749" t="s">
        <v>687</v>
      </c>
      <c r="H781" s="749">
        <v>100810</v>
      </c>
      <c r="I781" s="749">
        <v>810</v>
      </c>
      <c r="J781" s="749" t="s">
        <v>1518</v>
      </c>
      <c r="K781" s="749" t="s">
        <v>1519</v>
      </c>
      <c r="L781" s="752">
        <v>57.77</v>
      </c>
      <c r="M781" s="752">
        <v>2</v>
      </c>
      <c r="N781" s="753">
        <v>115.54</v>
      </c>
    </row>
    <row r="782" spans="1:14" ht="14.4" customHeight="1" x14ac:dyDescent="0.3">
      <c r="A782" s="747" t="s">
        <v>629</v>
      </c>
      <c r="B782" s="748" t="s">
        <v>630</v>
      </c>
      <c r="C782" s="749" t="s">
        <v>662</v>
      </c>
      <c r="D782" s="750" t="s">
        <v>663</v>
      </c>
      <c r="E782" s="751">
        <v>50113001</v>
      </c>
      <c r="F782" s="750" t="s">
        <v>686</v>
      </c>
      <c r="G782" s="749" t="s">
        <v>687</v>
      </c>
      <c r="H782" s="749">
        <v>144561</v>
      </c>
      <c r="I782" s="749">
        <v>44561</v>
      </c>
      <c r="J782" s="749" t="s">
        <v>1520</v>
      </c>
      <c r="K782" s="749" t="s">
        <v>1183</v>
      </c>
      <c r="L782" s="752">
        <v>98.880000000000024</v>
      </c>
      <c r="M782" s="752">
        <v>1</v>
      </c>
      <c r="N782" s="753">
        <v>98.880000000000024</v>
      </c>
    </row>
    <row r="783" spans="1:14" ht="14.4" customHeight="1" x14ac:dyDescent="0.3">
      <c r="A783" s="747" t="s">
        <v>629</v>
      </c>
      <c r="B783" s="748" t="s">
        <v>630</v>
      </c>
      <c r="C783" s="749" t="s">
        <v>662</v>
      </c>
      <c r="D783" s="750" t="s">
        <v>663</v>
      </c>
      <c r="E783" s="751">
        <v>50113001</v>
      </c>
      <c r="F783" s="750" t="s">
        <v>686</v>
      </c>
      <c r="G783" s="749" t="s">
        <v>690</v>
      </c>
      <c r="H783" s="749">
        <v>109709</v>
      </c>
      <c r="I783" s="749">
        <v>9709</v>
      </c>
      <c r="J783" s="749" t="s">
        <v>875</v>
      </c>
      <c r="K783" s="749" t="s">
        <v>876</v>
      </c>
      <c r="L783" s="752">
        <v>64.959999999999994</v>
      </c>
      <c r="M783" s="752">
        <v>7</v>
      </c>
      <c r="N783" s="753">
        <v>454.71999999999991</v>
      </c>
    </row>
    <row r="784" spans="1:14" ht="14.4" customHeight="1" x14ac:dyDescent="0.3">
      <c r="A784" s="747" t="s">
        <v>629</v>
      </c>
      <c r="B784" s="748" t="s">
        <v>630</v>
      </c>
      <c r="C784" s="749" t="s">
        <v>662</v>
      </c>
      <c r="D784" s="750" t="s">
        <v>663</v>
      </c>
      <c r="E784" s="751">
        <v>50113001</v>
      </c>
      <c r="F784" s="750" t="s">
        <v>686</v>
      </c>
      <c r="G784" s="749" t="s">
        <v>687</v>
      </c>
      <c r="H784" s="749">
        <v>988930</v>
      </c>
      <c r="I784" s="749">
        <v>0</v>
      </c>
      <c r="J784" s="749" t="s">
        <v>1125</v>
      </c>
      <c r="K784" s="749" t="s">
        <v>631</v>
      </c>
      <c r="L784" s="752">
        <v>192.41</v>
      </c>
      <c r="M784" s="752">
        <v>3</v>
      </c>
      <c r="N784" s="753">
        <v>577.23</v>
      </c>
    </row>
    <row r="785" spans="1:14" ht="14.4" customHeight="1" x14ac:dyDescent="0.3">
      <c r="A785" s="747" t="s">
        <v>629</v>
      </c>
      <c r="B785" s="748" t="s">
        <v>630</v>
      </c>
      <c r="C785" s="749" t="s">
        <v>662</v>
      </c>
      <c r="D785" s="750" t="s">
        <v>663</v>
      </c>
      <c r="E785" s="751">
        <v>50113001</v>
      </c>
      <c r="F785" s="750" t="s">
        <v>686</v>
      </c>
      <c r="G785" s="749" t="s">
        <v>687</v>
      </c>
      <c r="H785" s="749">
        <v>994254</v>
      </c>
      <c r="I785" s="749">
        <v>0</v>
      </c>
      <c r="J785" s="749" t="s">
        <v>1521</v>
      </c>
      <c r="K785" s="749" t="s">
        <v>631</v>
      </c>
      <c r="L785" s="752">
        <v>354.36</v>
      </c>
      <c r="M785" s="752">
        <v>1</v>
      </c>
      <c r="N785" s="753">
        <v>354.36</v>
      </c>
    </row>
    <row r="786" spans="1:14" ht="14.4" customHeight="1" x14ac:dyDescent="0.3">
      <c r="A786" s="747" t="s">
        <v>629</v>
      </c>
      <c r="B786" s="748" t="s">
        <v>630</v>
      </c>
      <c r="C786" s="749" t="s">
        <v>662</v>
      </c>
      <c r="D786" s="750" t="s">
        <v>663</v>
      </c>
      <c r="E786" s="751">
        <v>50113001</v>
      </c>
      <c r="F786" s="750" t="s">
        <v>686</v>
      </c>
      <c r="G786" s="749" t="s">
        <v>687</v>
      </c>
      <c r="H786" s="749">
        <v>395294</v>
      </c>
      <c r="I786" s="749">
        <v>180306</v>
      </c>
      <c r="J786" s="749" t="s">
        <v>881</v>
      </c>
      <c r="K786" s="749" t="s">
        <v>882</v>
      </c>
      <c r="L786" s="752">
        <v>176.46714285714293</v>
      </c>
      <c r="M786" s="752">
        <v>7</v>
      </c>
      <c r="N786" s="753">
        <v>1235.2700000000004</v>
      </c>
    </row>
    <row r="787" spans="1:14" ht="14.4" customHeight="1" x14ac:dyDescent="0.3">
      <c r="A787" s="747" t="s">
        <v>629</v>
      </c>
      <c r="B787" s="748" t="s">
        <v>630</v>
      </c>
      <c r="C787" s="749" t="s">
        <v>662</v>
      </c>
      <c r="D787" s="750" t="s">
        <v>663</v>
      </c>
      <c r="E787" s="751">
        <v>50113001</v>
      </c>
      <c r="F787" s="750" t="s">
        <v>686</v>
      </c>
      <c r="G787" s="749" t="s">
        <v>687</v>
      </c>
      <c r="H787" s="749">
        <v>115845</v>
      </c>
      <c r="I787" s="749">
        <v>15845</v>
      </c>
      <c r="J787" s="749" t="s">
        <v>890</v>
      </c>
      <c r="K787" s="749" t="s">
        <v>889</v>
      </c>
      <c r="L787" s="752">
        <v>291.69000000000005</v>
      </c>
      <c r="M787" s="752">
        <v>1</v>
      </c>
      <c r="N787" s="753">
        <v>291.69000000000005</v>
      </c>
    </row>
    <row r="788" spans="1:14" ht="14.4" customHeight="1" x14ac:dyDescent="0.3">
      <c r="A788" s="747" t="s">
        <v>629</v>
      </c>
      <c r="B788" s="748" t="s">
        <v>630</v>
      </c>
      <c r="C788" s="749" t="s">
        <v>662</v>
      </c>
      <c r="D788" s="750" t="s">
        <v>663</v>
      </c>
      <c r="E788" s="751">
        <v>50113001</v>
      </c>
      <c r="F788" s="750" t="s">
        <v>686</v>
      </c>
      <c r="G788" s="749" t="s">
        <v>687</v>
      </c>
      <c r="H788" s="749">
        <v>132090</v>
      </c>
      <c r="I788" s="749">
        <v>32090</v>
      </c>
      <c r="J788" s="749" t="s">
        <v>1522</v>
      </c>
      <c r="K788" s="749" t="s">
        <v>1523</v>
      </c>
      <c r="L788" s="752">
        <v>27.35</v>
      </c>
      <c r="M788" s="752">
        <v>1</v>
      </c>
      <c r="N788" s="753">
        <v>27.35</v>
      </c>
    </row>
    <row r="789" spans="1:14" ht="14.4" customHeight="1" x14ac:dyDescent="0.3">
      <c r="A789" s="747" t="s">
        <v>629</v>
      </c>
      <c r="B789" s="748" t="s">
        <v>630</v>
      </c>
      <c r="C789" s="749" t="s">
        <v>662</v>
      </c>
      <c r="D789" s="750" t="s">
        <v>663</v>
      </c>
      <c r="E789" s="751">
        <v>50113001</v>
      </c>
      <c r="F789" s="750" t="s">
        <v>686</v>
      </c>
      <c r="G789" s="749" t="s">
        <v>687</v>
      </c>
      <c r="H789" s="749">
        <v>132083</v>
      </c>
      <c r="I789" s="749">
        <v>32083</v>
      </c>
      <c r="J789" s="749" t="s">
        <v>1126</v>
      </c>
      <c r="K789" s="749" t="s">
        <v>1127</v>
      </c>
      <c r="L789" s="752">
        <v>23.03</v>
      </c>
      <c r="M789" s="752">
        <v>1</v>
      </c>
      <c r="N789" s="753">
        <v>23.03</v>
      </c>
    </row>
    <row r="790" spans="1:14" ht="14.4" customHeight="1" x14ac:dyDescent="0.3">
      <c r="A790" s="747" t="s">
        <v>629</v>
      </c>
      <c r="B790" s="748" t="s">
        <v>630</v>
      </c>
      <c r="C790" s="749" t="s">
        <v>662</v>
      </c>
      <c r="D790" s="750" t="s">
        <v>663</v>
      </c>
      <c r="E790" s="751">
        <v>50113001</v>
      </c>
      <c r="F790" s="750" t="s">
        <v>686</v>
      </c>
      <c r="G790" s="749" t="s">
        <v>687</v>
      </c>
      <c r="H790" s="749">
        <v>184262</v>
      </c>
      <c r="I790" s="749">
        <v>84262</v>
      </c>
      <c r="J790" s="749" t="s">
        <v>1126</v>
      </c>
      <c r="K790" s="749" t="s">
        <v>1524</v>
      </c>
      <c r="L790" s="752">
        <v>132.30000000000004</v>
      </c>
      <c r="M790" s="752">
        <v>2</v>
      </c>
      <c r="N790" s="753">
        <v>264.60000000000008</v>
      </c>
    </row>
    <row r="791" spans="1:14" ht="14.4" customHeight="1" x14ac:dyDescent="0.3">
      <c r="A791" s="747" t="s">
        <v>629</v>
      </c>
      <c r="B791" s="748" t="s">
        <v>630</v>
      </c>
      <c r="C791" s="749" t="s">
        <v>662</v>
      </c>
      <c r="D791" s="750" t="s">
        <v>663</v>
      </c>
      <c r="E791" s="751">
        <v>50113001</v>
      </c>
      <c r="F791" s="750" t="s">
        <v>686</v>
      </c>
      <c r="G791" s="749" t="s">
        <v>687</v>
      </c>
      <c r="H791" s="749">
        <v>201131</v>
      </c>
      <c r="I791" s="749">
        <v>201131</v>
      </c>
      <c r="J791" s="749" t="s">
        <v>1525</v>
      </c>
      <c r="K791" s="749" t="s">
        <v>1127</v>
      </c>
      <c r="L791" s="752">
        <v>23.310000000000002</v>
      </c>
      <c r="M791" s="752">
        <v>2</v>
      </c>
      <c r="N791" s="753">
        <v>46.620000000000005</v>
      </c>
    </row>
    <row r="792" spans="1:14" ht="14.4" customHeight="1" x14ac:dyDescent="0.3">
      <c r="A792" s="747" t="s">
        <v>629</v>
      </c>
      <c r="B792" s="748" t="s">
        <v>630</v>
      </c>
      <c r="C792" s="749" t="s">
        <v>662</v>
      </c>
      <c r="D792" s="750" t="s">
        <v>663</v>
      </c>
      <c r="E792" s="751">
        <v>50113001</v>
      </c>
      <c r="F792" s="750" t="s">
        <v>686</v>
      </c>
      <c r="G792" s="749" t="s">
        <v>687</v>
      </c>
      <c r="H792" s="749">
        <v>104178</v>
      </c>
      <c r="I792" s="749">
        <v>4178</v>
      </c>
      <c r="J792" s="749" t="s">
        <v>1526</v>
      </c>
      <c r="K792" s="749" t="s">
        <v>1527</v>
      </c>
      <c r="L792" s="752">
        <v>43.32</v>
      </c>
      <c r="M792" s="752">
        <v>1</v>
      </c>
      <c r="N792" s="753">
        <v>43.32</v>
      </c>
    </row>
    <row r="793" spans="1:14" ht="14.4" customHeight="1" x14ac:dyDescent="0.3">
      <c r="A793" s="747" t="s">
        <v>629</v>
      </c>
      <c r="B793" s="748" t="s">
        <v>630</v>
      </c>
      <c r="C793" s="749" t="s">
        <v>662</v>
      </c>
      <c r="D793" s="750" t="s">
        <v>663</v>
      </c>
      <c r="E793" s="751">
        <v>50113001</v>
      </c>
      <c r="F793" s="750" t="s">
        <v>686</v>
      </c>
      <c r="G793" s="749" t="s">
        <v>687</v>
      </c>
      <c r="H793" s="749">
        <v>102829</v>
      </c>
      <c r="I793" s="749">
        <v>2829</v>
      </c>
      <c r="J793" s="749" t="s">
        <v>1528</v>
      </c>
      <c r="K793" s="749" t="s">
        <v>1529</v>
      </c>
      <c r="L793" s="752">
        <v>27.030000000000008</v>
      </c>
      <c r="M793" s="752">
        <v>1</v>
      </c>
      <c r="N793" s="753">
        <v>27.030000000000008</v>
      </c>
    </row>
    <row r="794" spans="1:14" ht="14.4" customHeight="1" x14ac:dyDescent="0.3">
      <c r="A794" s="747" t="s">
        <v>629</v>
      </c>
      <c r="B794" s="748" t="s">
        <v>630</v>
      </c>
      <c r="C794" s="749" t="s">
        <v>662</v>
      </c>
      <c r="D794" s="750" t="s">
        <v>663</v>
      </c>
      <c r="E794" s="751">
        <v>50113001</v>
      </c>
      <c r="F794" s="750" t="s">
        <v>686</v>
      </c>
      <c r="G794" s="749" t="s">
        <v>690</v>
      </c>
      <c r="H794" s="749">
        <v>56972</v>
      </c>
      <c r="I794" s="749">
        <v>56972</v>
      </c>
      <c r="J794" s="749" t="s">
        <v>891</v>
      </c>
      <c r="K794" s="749" t="s">
        <v>892</v>
      </c>
      <c r="L794" s="752">
        <v>14.769999999999998</v>
      </c>
      <c r="M794" s="752">
        <v>1</v>
      </c>
      <c r="N794" s="753">
        <v>14.769999999999998</v>
      </c>
    </row>
    <row r="795" spans="1:14" ht="14.4" customHeight="1" x14ac:dyDescent="0.3">
      <c r="A795" s="747" t="s">
        <v>629</v>
      </c>
      <c r="B795" s="748" t="s">
        <v>630</v>
      </c>
      <c r="C795" s="749" t="s">
        <v>662</v>
      </c>
      <c r="D795" s="750" t="s">
        <v>663</v>
      </c>
      <c r="E795" s="751">
        <v>50113001</v>
      </c>
      <c r="F795" s="750" t="s">
        <v>686</v>
      </c>
      <c r="G795" s="749" t="s">
        <v>690</v>
      </c>
      <c r="H795" s="749">
        <v>115864</v>
      </c>
      <c r="I795" s="749">
        <v>15864</v>
      </c>
      <c r="J795" s="749" t="s">
        <v>1530</v>
      </c>
      <c r="K795" s="749" t="s">
        <v>1410</v>
      </c>
      <c r="L795" s="752">
        <v>60.359999999999985</v>
      </c>
      <c r="M795" s="752">
        <v>1</v>
      </c>
      <c r="N795" s="753">
        <v>60.359999999999985</v>
      </c>
    </row>
    <row r="796" spans="1:14" ht="14.4" customHeight="1" x14ac:dyDescent="0.3">
      <c r="A796" s="747" t="s">
        <v>629</v>
      </c>
      <c r="B796" s="748" t="s">
        <v>630</v>
      </c>
      <c r="C796" s="749" t="s">
        <v>662</v>
      </c>
      <c r="D796" s="750" t="s">
        <v>663</v>
      </c>
      <c r="E796" s="751">
        <v>50113001</v>
      </c>
      <c r="F796" s="750" t="s">
        <v>686</v>
      </c>
      <c r="G796" s="749" t="s">
        <v>690</v>
      </c>
      <c r="H796" s="749">
        <v>156981</v>
      </c>
      <c r="I796" s="749">
        <v>56981</v>
      </c>
      <c r="J796" s="749" t="s">
        <v>1326</v>
      </c>
      <c r="K796" s="749" t="s">
        <v>1327</v>
      </c>
      <c r="L796" s="752">
        <v>30.179999999999993</v>
      </c>
      <c r="M796" s="752">
        <v>1</v>
      </c>
      <c r="N796" s="753">
        <v>30.179999999999993</v>
      </c>
    </row>
    <row r="797" spans="1:14" ht="14.4" customHeight="1" x14ac:dyDescent="0.3">
      <c r="A797" s="747" t="s">
        <v>629</v>
      </c>
      <c r="B797" s="748" t="s">
        <v>630</v>
      </c>
      <c r="C797" s="749" t="s">
        <v>662</v>
      </c>
      <c r="D797" s="750" t="s">
        <v>663</v>
      </c>
      <c r="E797" s="751">
        <v>50113001</v>
      </c>
      <c r="F797" s="750" t="s">
        <v>686</v>
      </c>
      <c r="G797" s="749" t="s">
        <v>687</v>
      </c>
      <c r="H797" s="749">
        <v>114725</v>
      </c>
      <c r="I797" s="749">
        <v>14725</v>
      </c>
      <c r="J797" s="749" t="s">
        <v>893</v>
      </c>
      <c r="K797" s="749" t="s">
        <v>894</v>
      </c>
      <c r="L797" s="752">
        <v>66.92</v>
      </c>
      <c r="M797" s="752">
        <v>2</v>
      </c>
      <c r="N797" s="753">
        <v>133.84</v>
      </c>
    </row>
    <row r="798" spans="1:14" ht="14.4" customHeight="1" x14ac:dyDescent="0.3">
      <c r="A798" s="747" t="s">
        <v>629</v>
      </c>
      <c r="B798" s="748" t="s">
        <v>630</v>
      </c>
      <c r="C798" s="749" t="s">
        <v>662</v>
      </c>
      <c r="D798" s="750" t="s">
        <v>663</v>
      </c>
      <c r="E798" s="751">
        <v>50113001</v>
      </c>
      <c r="F798" s="750" t="s">
        <v>686</v>
      </c>
      <c r="G798" s="749" t="s">
        <v>690</v>
      </c>
      <c r="H798" s="749">
        <v>131934</v>
      </c>
      <c r="I798" s="749">
        <v>31934</v>
      </c>
      <c r="J798" s="749" t="s">
        <v>897</v>
      </c>
      <c r="K798" s="749" t="s">
        <v>898</v>
      </c>
      <c r="L798" s="752">
        <v>49.820000000000014</v>
      </c>
      <c r="M798" s="752">
        <v>2</v>
      </c>
      <c r="N798" s="753">
        <v>99.640000000000029</v>
      </c>
    </row>
    <row r="799" spans="1:14" ht="14.4" customHeight="1" x14ac:dyDescent="0.3">
      <c r="A799" s="747" t="s">
        <v>629</v>
      </c>
      <c r="B799" s="748" t="s">
        <v>630</v>
      </c>
      <c r="C799" s="749" t="s">
        <v>662</v>
      </c>
      <c r="D799" s="750" t="s">
        <v>663</v>
      </c>
      <c r="E799" s="751">
        <v>50113001</v>
      </c>
      <c r="F799" s="750" t="s">
        <v>686</v>
      </c>
      <c r="G799" s="749" t="s">
        <v>687</v>
      </c>
      <c r="H799" s="749">
        <v>184785</v>
      </c>
      <c r="I799" s="749">
        <v>84785</v>
      </c>
      <c r="J799" s="749" t="s">
        <v>901</v>
      </c>
      <c r="K799" s="749" t="s">
        <v>902</v>
      </c>
      <c r="L799" s="752">
        <v>192.96000000000006</v>
      </c>
      <c r="M799" s="752">
        <v>1</v>
      </c>
      <c r="N799" s="753">
        <v>192.96000000000006</v>
      </c>
    </row>
    <row r="800" spans="1:14" ht="14.4" customHeight="1" x14ac:dyDescent="0.3">
      <c r="A800" s="747" t="s">
        <v>629</v>
      </c>
      <c r="B800" s="748" t="s">
        <v>630</v>
      </c>
      <c r="C800" s="749" t="s">
        <v>662</v>
      </c>
      <c r="D800" s="750" t="s">
        <v>663</v>
      </c>
      <c r="E800" s="751">
        <v>50113001</v>
      </c>
      <c r="F800" s="750" t="s">
        <v>686</v>
      </c>
      <c r="G800" s="749" t="s">
        <v>687</v>
      </c>
      <c r="H800" s="749">
        <v>112023</v>
      </c>
      <c r="I800" s="749">
        <v>12023</v>
      </c>
      <c r="J800" s="749" t="s">
        <v>903</v>
      </c>
      <c r="K800" s="749" t="s">
        <v>904</v>
      </c>
      <c r="L800" s="752">
        <v>72.33</v>
      </c>
      <c r="M800" s="752">
        <v>6</v>
      </c>
      <c r="N800" s="753">
        <v>433.97999999999996</v>
      </c>
    </row>
    <row r="801" spans="1:14" ht="14.4" customHeight="1" x14ac:dyDescent="0.3">
      <c r="A801" s="747" t="s">
        <v>629</v>
      </c>
      <c r="B801" s="748" t="s">
        <v>630</v>
      </c>
      <c r="C801" s="749" t="s">
        <v>662</v>
      </c>
      <c r="D801" s="750" t="s">
        <v>663</v>
      </c>
      <c r="E801" s="751">
        <v>50113001</v>
      </c>
      <c r="F801" s="750" t="s">
        <v>686</v>
      </c>
      <c r="G801" s="749" t="s">
        <v>687</v>
      </c>
      <c r="H801" s="749">
        <v>840155</v>
      </c>
      <c r="I801" s="749">
        <v>0</v>
      </c>
      <c r="J801" s="749" t="s">
        <v>1531</v>
      </c>
      <c r="K801" s="749" t="s">
        <v>631</v>
      </c>
      <c r="L801" s="752">
        <v>63.669999999999995</v>
      </c>
      <c r="M801" s="752">
        <v>12</v>
      </c>
      <c r="N801" s="753">
        <v>764.04</v>
      </c>
    </row>
    <row r="802" spans="1:14" ht="14.4" customHeight="1" x14ac:dyDescent="0.3">
      <c r="A802" s="747" t="s">
        <v>629</v>
      </c>
      <c r="B802" s="748" t="s">
        <v>630</v>
      </c>
      <c r="C802" s="749" t="s">
        <v>662</v>
      </c>
      <c r="D802" s="750" t="s">
        <v>663</v>
      </c>
      <c r="E802" s="751">
        <v>50113001</v>
      </c>
      <c r="F802" s="750" t="s">
        <v>686</v>
      </c>
      <c r="G802" s="749" t="s">
        <v>687</v>
      </c>
      <c r="H802" s="749">
        <v>173200</v>
      </c>
      <c r="I802" s="749">
        <v>173200</v>
      </c>
      <c r="J802" s="749" t="s">
        <v>1532</v>
      </c>
      <c r="K802" s="749" t="s">
        <v>1533</v>
      </c>
      <c r="L802" s="752">
        <v>177.58</v>
      </c>
      <c r="M802" s="752">
        <v>1</v>
      </c>
      <c r="N802" s="753">
        <v>177.58</v>
      </c>
    </row>
    <row r="803" spans="1:14" ht="14.4" customHeight="1" x14ac:dyDescent="0.3">
      <c r="A803" s="747" t="s">
        <v>629</v>
      </c>
      <c r="B803" s="748" t="s">
        <v>630</v>
      </c>
      <c r="C803" s="749" t="s">
        <v>662</v>
      </c>
      <c r="D803" s="750" t="s">
        <v>663</v>
      </c>
      <c r="E803" s="751">
        <v>50113001</v>
      </c>
      <c r="F803" s="750" t="s">
        <v>686</v>
      </c>
      <c r="G803" s="749" t="s">
        <v>690</v>
      </c>
      <c r="H803" s="749">
        <v>105496</v>
      </c>
      <c r="I803" s="749">
        <v>5496</v>
      </c>
      <c r="J803" s="749" t="s">
        <v>1130</v>
      </c>
      <c r="K803" s="749" t="s">
        <v>1534</v>
      </c>
      <c r="L803" s="752">
        <v>75</v>
      </c>
      <c r="M803" s="752">
        <v>2</v>
      </c>
      <c r="N803" s="753">
        <v>150</v>
      </c>
    </row>
    <row r="804" spans="1:14" ht="14.4" customHeight="1" x14ac:dyDescent="0.3">
      <c r="A804" s="747" t="s">
        <v>629</v>
      </c>
      <c r="B804" s="748" t="s">
        <v>630</v>
      </c>
      <c r="C804" s="749" t="s">
        <v>662</v>
      </c>
      <c r="D804" s="750" t="s">
        <v>663</v>
      </c>
      <c r="E804" s="751">
        <v>50113001</v>
      </c>
      <c r="F804" s="750" t="s">
        <v>686</v>
      </c>
      <c r="G804" s="749" t="s">
        <v>690</v>
      </c>
      <c r="H804" s="749">
        <v>199600</v>
      </c>
      <c r="I804" s="749">
        <v>99600</v>
      </c>
      <c r="J804" s="749" t="s">
        <v>1130</v>
      </c>
      <c r="K804" s="749" t="s">
        <v>1131</v>
      </c>
      <c r="L804" s="752">
        <v>99.86</v>
      </c>
      <c r="M804" s="752">
        <v>1</v>
      </c>
      <c r="N804" s="753">
        <v>99.86</v>
      </c>
    </row>
    <row r="805" spans="1:14" ht="14.4" customHeight="1" x14ac:dyDescent="0.3">
      <c r="A805" s="747" t="s">
        <v>629</v>
      </c>
      <c r="B805" s="748" t="s">
        <v>630</v>
      </c>
      <c r="C805" s="749" t="s">
        <v>662</v>
      </c>
      <c r="D805" s="750" t="s">
        <v>663</v>
      </c>
      <c r="E805" s="751">
        <v>50113001</v>
      </c>
      <c r="F805" s="750" t="s">
        <v>686</v>
      </c>
      <c r="G805" s="749" t="s">
        <v>690</v>
      </c>
      <c r="H805" s="749">
        <v>158834</v>
      </c>
      <c r="I805" s="749">
        <v>58834</v>
      </c>
      <c r="J805" s="749" t="s">
        <v>1132</v>
      </c>
      <c r="K805" s="749" t="s">
        <v>1133</v>
      </c>
      <c r="L805" s="752">
        <v>65.029999999999987</v>
      </c>
      <c r="M805" s="752">
        <v>1</v>
      </c>
      <c r="N805" s="753">
        <v>65.029999999999987</v>
      </c>
    </row>
    <row r="806" spans="1:14" ht="14.4" customHeight="1" x14ac:dyDescent="0.3">
      <c r="A806" s="747" t="s">
        <v>629</v>
      </c>
      <c r="B806" s="748" t="s">
        <v>630</v>
      </c>
      <c r="C806" s="749" t="s">
        <v>662</v>
      </c>
      <c r="D806" s="750" t="s">
        <v>663</v>
      </c>
      <c r="E806" s="751">
        <v>50113001</v>
      </c>
      <c r="F806" s="750" t="s">
        <v>686</v>
      </c>
      <c r="G806" s="749" t="s">
        <v>631</v>
      </c>
      <c r="H806" s="749">
        <v>847989</v>
      </c>
      <c r="I806" s="749">
        <v>155689</v>
      </c>
      <c r="J806" s="749" t="s">
        <v>1535</v>
      </c>
      <c r="K806" s="749" t="s">
        <v>1536</v>
      </c>
      <c r="L806" s="752">
        <v>150.04</v>
      </c>
      <c r="M806" s="752">
        <v>1</v>
      </c>
      <c r="N806" s="753">
        <v>150.04</v>
      </c>
    </row>
    <row r="807" spans="1:14" ht="14.4" customHeight="1" x14ac:dyDescent="0.3">
      <c r="A807" s="747" t="s">
        <v>629</v>
      </c>
      <c r="B807" s="748" t="s">
        <v>630</v>
      </c>
      <c r="C807" s="749" t="s">
        <v>662</v>
      </c>
      <c r="D807" s="750" t="s">
        <v>663</v>
      </c>
      <c r="E807" s="751">
        <v>50113002</v>
      </c>
      <c r="F807" s="750" t="s">
        <v>1339</v>
      </c>
      <c r="G807" s="749" t="s">
        <v>687</v>
      </c>
      <c r="H807" s="749">
        <v>157108</v>
      </c>
      <c r="I807" s="749">
        <v>157108</v>
      </c>
      <c r="J807" s="749" t="s">
        <v>1342</v>
      </c>
      <c r="K807" s="749" t="s">
        <v>1537</v>
      </c>
      <c r="L807" s="752">
        <v>3181.1999999999994</v>
      </c>
      <c r="M807" s="752">
        <v>3</v>
      </c>
      <c r="N807" s="753">
        <v>9543.5999999999985</v>
      </c>
    </row>
    <row r="808" spans="1:14" ht="14.4" customHeight="1" x14ac:dyDescent="0.3">
      <c r="A808" s="747" t="s">
        <v>629</v>
      </c>
      <c r="B808" s="748" t="s">
        <v>630</v>
      </c>
      <c r="C808" s="749" t="s">
        <v>662</v>
      </c>
      <c r="D808" s="750" t="s">
        <v>663</v>
      </c>
      <c r="E808" s="751">
        <v>50113006</v>
      </c>
      <c r="F808" s="750" t="s">
        <v>909</v>
      </c>
      <c r="G808" s="749" t="s">
        <v>690</v>
      </c>
      <c r="H808" s="749">
        <v>33837</v>
      </c>
      <c r="I808" s="749">
        <v>33837</v>
      </c>
      <c r="J808" s="749" t="s">
        <v>1538</v>
      </c>
      <c r="K808" s="749" t="s">
        <v>1435</v>
      </c>
      <c r="L808" s="752">
        <v>61.640000000000015</v>
      </c>
      <c r="M808" s="752">
        <v>2</v>
      </c>
      <c r="N808" s="753">
        <v>123.28000000000003</v>
      </c>
    </row>
    <row r="809" spans="1:14" ht="14.4" customHeight="1" x14ac:dyDescent="0.3">
      <c r="A809" s="747" t="s">
        <v>629</v>
      </c>
      <c r="B809" s="748" t="s">
        <v>630</v>
      </c>
      <c r="C809" s="749" t="s">
        <v>662</v>
      </c>
      <c r="D809" s="750" t="s">
        <v>663</v>
      </c>
      <c r="E809" s="751">
        <v>50113006</v>
      </c>
      <c r="F809" s="750" t="s">
        <v>909</v>
      </c>
      <c r="G809" s="749" t="s">
        <v>690</v>
      </c>
      <c r="H809" s="749">
        <v>33838</v>
      </c>
      <c r="I809" s="749">
        <v>33838</v>
      </c>
      <c r="J809" s="749" t="s">
        <v>1539</v>
      </c>
      <c r="K809" s="749" t="s">
        <v>1435</v>
      </c>
      <c r="L809" s="752">
        <v>61.640000000000015</v>
      </c>
      <c r="M809" s="752">
        <v>2</v>
      </c>
      <c r="N809" s="753">
        <v>123.28000000000003</v>
      </c>
    </row>
    <row r="810" spans="1:14" ht="14.4" customHeight="1" x14ac:dyDescent="0.3">
      <c r="A810" s="747" t="s">
        <v>629</v>
      </c>
      <c r="B810" s="748" t="s">
        <v>630</v>
      </c>
      <c r="C810" s="749" t="s">
        <v>662</v>
      </c>
      <c r="D810" s="750" t="s">
        <v>663</v>
      </c>
      <c r="E810" s="751">
        <v>50113006</v>
      </c>
      <c r="F810" s="750" t="s">
        <v>909</v>
      </c>
      <c r="G810" s="749" t="s">
        <v>690</v>
      </c>
      <c r="H810" s="749">
        <v>33840</v>
      </c>
      <c r="I810" s="749">
        <v>33840</v>
      </c>
      <c r="J810" s="749" t="s">
        <v>1540</v>
      </c>
      <c r="K810" s="749" t="s">
        <v>1435</v>
      </c>
      <c r="L810" s="752">
        <v>61.569999999999986</v>
      </c>
      <c r="M810" s="752">
        <v>2</v>
      </c>
      <c r="N810" s="753">
        <v>123.13999999999997</v>
      </c>
    </row>
    <row r="811" spans="1:14" ht="14.4" customHeight="1" x14ac:dyDescent="0.3">
      <c r="A811" s="747" t="s">
        <v>629</v>
      </c>
      <c r="B811" s="748" t="s">
        <v>630</v>
      </c>
      <c r="C811" s="749" t="s">
        <v>662</v>
      </c>
      <c r="D811" s="750" t="s">
        <v>663</v>
      </c>
      <c r="E811" s="751">
        <v>50113006</v>
      </c>
      <c r="F811" s="750" t="s">
        <v>909</v>
      </c>
      <c r="G811" s="749" t="s">
        <v>690</v>
      </c>
      <c r="H811" s="749">
        <v>33839</v>
      </c>
      <c r="I811" s="749">
        <v>33839</v>
      </c>
      <c r="J811" s="749" t="s">
        <v>1541</v>
      </c>
      <c r="K811" s="749" t="s">
        <v>1435</v>
      </c>
      <c r="L811" s="752">
        <v>61.640000000000015</v>
      </c>
      <c r="M811" s="752">
        <v>2</v>
      </c>
      <c r="N811" s="753">
        <v>123.28000000000003</v>
      </c>
    </row>
    <row r="812" spans="1:14" ht="14.4" customHeight="1" x14ac:dyDescent="0.3">
      <c r="A812" s="747" t="s">
        <v>629</v>
      </c>
      <c r="B812" s="748" t="s">
        <v>630</v>
      </c>
      <c r="C812" s="749" t="s">
        <v>662</v>
      </c>
      <c r="D812" s="750" t="s">
        <v>663</v>
      </c>
      <c r="E812" s="751">
        <v>50113006</v>
      </c>
      <c r="F812" s="750" t="s">
        <v>909</v>
      </c>
      <c r="G812" s="749" t="s">
        <v>690</v>
      </c>
      <c r="H812" s="749">
        <v>217090</v>
      </c>
      <c r="I812" s="749">
        <v>217090</v>
      </c>
      <c r="J812" s="749" t="s">
        <v>1542</v>
      </c>
      <c r="K812" s="749" t="s">
        <v>1543</v>
      </c>
      <c r="L812" s="752">
        <v>3252.14</v>
      </c>
      <c r="M812" s="752">
        <v>1</v>
      </c>
      <c r="N812" s="753">
        <v>3252.14</v>
      </c>
    </row>
    <row r="813" spans="1:14" ht="14.4" customHeight="1" x14ac:dyDescent="0.3">
      <c r="A813" s="747" t="s">
        <v>629</v>
      </c>
      <c r="B813" s="748" t="s">
        <v>630</v>
      </c>
      <c r="C813" s="749" t="s">
        <v>662</v>
      </c>
      <c r="D813" s="750" t="s">
        <v>663</v>
      </c>
      <c r="E813" s="751">
        <v>50113006</v>
      </c>
      <c r="F813" s="750" t="s">
        <v>909</v>
      </c>
      <c r="G813" s="749" t="s">
        <v>690</v>
      </c>
      <c r="H813" s="749">
        <v>33855</v>
      </c>
      <c r="I813" s="749">
        <v>33855</v>
      </c>
      <c r="J813" s="749" t="s">
        <v>1544</v>
      </c>
      <c r="K813" s="749" t="s">
        <v>1545</v>
      </c>
      <c r="L813" s="752">
        <v>179.26</v>
      </c>
      <c r="M813" s="752">
        <v>4</v>
      </c>
      <c r="N813" s="753">
        <v>717.04</v>
      </c>
    </row>
    <row r="814" spans="1:14" ht="14.4" customHeight="1" x14ac:dyDescent="0.3">
      <c r="A814" s="747" t="s">
        <v>629</v>
      </c>
      <c r="B814" s="748" t="s">
        <v>630</v>
      </c>
      <c r="C814" s="749" t="s">
        <v>662</v>
      </c>
      <c r="D814" s="750" t="s">
        <v>663</v>
      </c>
      <c r="E814" s="751">
        <v>50113006</v>
      </c>
      <c r="F814" s="750" t="s">
        <v>909</v>
      </c>
      <c r="G814" s="749" t="s">
        <v>690</v>
      </c>
      <c r="H814" s="749">
        <v>987792</v>
      </c>
      <c r="I814" s="749">
        <v>33749</v>
      </c>
      <c r="J814" s="749" t="s">
        <v>1546</v>
      </c>
      <c r="K814" s="749" t="s">
        <v>1353</v>
      </c>
      <c r="L814" s="752">
        <v>111.95</v>
      </c>
      <c r="M814" s="752">
        <v>1</v>
      </c>
      <c r="N814" s="753">
        <v>111.95</v>
      </c>
    </row>
    <row r="815" spans="1:14" ht="14.4" customHeight="1" x14ac:dyDescent="0.3">
      <c r="A815" s="747" t="s">
        <v>629</v>
      </c>
      <c r="B815" s="748" t="s">
        <v>630</v>
      </c>
      <c r="C815" s="749" t="s">
        <v>662</v>
      </c>
      <c r="D815" s="750" t="s">
        <v>663</v>
      </c>
      <c r="E815" s="751">
        <v>50113006</v>
      </c>
      <c r="F815" s="750" t="s">
        <v>909</v>
      </c>
      <c r="G815" s="749" t="s">
        <v>690</v>
      </c>
      <c r="H815" s="749">
        <v>33751</v>
      </c>
      <c r="I815" s="749">
        <v>33751</v>
      </c>
      <c r="J815" s="749" t="s">
        <v>1352</v>
      </c>
      <c r="K815" s="749" t="s">
        <v>1353</v>
      </c>
      <c r="L815" s="752">
        <v>111.95</v>
      </c>
      <c r="M815" s="752">
        <v>2</v>
      </c>
      <c r="N815" s="753">
        <v>223.9</v>
      </c>
    </row>
    <row r="816" spans="1:14" ht="14.4" customHeight="1" x14ac:dyDescent="0.3">
      <c r="A816" s="747" t="s">
        <v>629</v>
      </c>
      <c r="B816" s="748" t="s">
        <v>630</v>
      </c>
      <c r="C816" s="749" t="s">
        <v>662</v>
      </c>
      <c r="D816" s="750" t="s">
        <v>663</v>
      </c>
      <c r="E816" s="751">
        <v>50113006</v>
      </c>
      <c r="F816" s="750" t="s">
        <v>909</v>
      </c>
      <c r="G816" s="749" t="s">
        <v>690</v>
      </c>
      <c r="H816" s="749">
        <v>395579</v>
      </c>
      <c r="I816" s="749">
        <v>33752</v>
      </c>
      <c r="J816" s="749" t="s">
        <v>1547</v>
      </c>
      <c r="K816" s="749" t="s">
        <v>1548</v>
      </c>
      <c r="L816" s="752">
        <v>111.95</v>
      </c>
      <c r="M816" s="752">
        <v>1</v>
      </c>
      <c r="N816" s="753">
        <v>111.95</v>
      </c>
    </row>
    <row r="817" spans="1:14" ht="14.4" customHeight="1" x14ac:dyDescent="0.3">
      <c r="A817" s="747" t="s">
        <v>629</v>
      </c>
      <c r="B817" s="748" t="s">
        <v>630</v>
      </c>
      <c r="C817" s="749" t="s">
        <v>662</v>
      </c>
      <c r="D817" s="750" t="s">
        <v>663</v>
      </c>
      <c r="E817" s="751">
        <v>50113006</v>
      </c>
      <c r="F817" s="750" t="s">
        <v>909</v>
      </c>
      <c r="G817" s="749" t="s">
        <v>690</v>
      </c>
      <c r="H817" s="749">
        <v>33750</v>
      </c>
      <c r="I817" s="749">
        <v>33750</v>
      </c>
      <c r="J817" s="749" t="s">
        <v>1354</v>
      </c>
      <c r="K817" s="749" t="s">
        <v>1353</v>
      </c>
      <c r="L817" s="752">
        <v>111.95</v>
      </c>
      <c r="M817" s="752">
        <v>2</v>
      </c>
      <c r="N817" s="753">
        <v>223.9</v>
      </c>
    </row>
    <row r="818" spans="1:14" ht="14.4" customHeight="1" x14ac:dyDescent="0.3">
      <c r="A818" s="747" t="s">
        <v>629</v>
      </c>
      <c r="B818" s="748" t="s">
        <v>630</v>
      </c>
      <c r="C818" s="749" t="s">
        <v>662</v>
      </c>
      <c r="D818" s="750" t="s">
        <v>663</v>
      </c>
      <c r="E818" s="751">
        <v>50113006</v>
      </c>
      <c r="F818" s="750" t="s">
        <v>909</v>
      </c>
      <c r="G818" s="749" t="s">
        <v>690</v>
      </c>
      <c r="H818" s="749">
        <v>33859</v>
      </c>
      <c r="I818" s="749">
        <v>33859</v>
      </c>
      <c r="J818" s="749" t="s">
        <v>1139</v>
      </c>
      <c r="K818" s="749" t="s">
        <v>1135</v>
      </c>
      <c r="L818" s="752">
        <v>129.97</v>
      </c>
      <c r="M818" s="752">
        <v>1</v>
      </c>
      <c r="N818" s="753">
        <v>129.97</v>
      </c>
    </row>
    <row r="819" spans="1:14" ht="14.4" customHeight="1" x14ac:dyDescent="0.3">
      <c r="A819" s="747" t="s">
        <v>629</v>
      </c>
      <c r="B819" s="748" t="s">
        <v>630</v>
      </c>
      <c r="C819" s="749" t="s">
        <v>662</v>
      </c>
      <c r="D819" s="750" t="s">
        <v>663</v>
      </c>
      <c r="E819" s="751">
        <v>50113006</v>
      </c>
      <c r="F819" s="750" t="s">
        <v>909</v>
      </c>
      <c r="G819" s="749" t="s">
        <v>690</v>
      </c>
      <c r="H819" s="749">
        <v>33858</v>
      </c>
      <c r="I819" s="749">
        <v>33858</v>
      </c>
      <c r="J819" s="749" t="s">
        <v>1140</v>
      </c>
      <c r="K819" s="749" t="s">
        <v>1135</v>
      </c>
      <c r="L819" s="752">
        <v>129.96999999999997</v>
      </c>
      <c r="M819" s="752">
        <v>1</v>
      </c>
      <c r="N819" s="753">
        <v>129.96999999999997</v>
      </c>
    </row>
    <row r="820" spans="1:14" ht="14.4" customHeight="1" x14ac:dyDescent="0.3">
      <c r="A820" s="747" t="s">
        <v>629</v>
      </c>
      <c r="B820" s="748" t="s">
        <v>630</v>
      </c>
      <c r="C820" s="749" t="s">
        <v>662</v>
      </c>
      <c r="D820" s="750" t="s">
        <v>663</v>
      </c>
      <c r="E820" s="751">
        <v>50113006</v>
      </c>
      <c r="F820" s="750" t="s">
        <v>909</v>
      </c>
      <c r="G820" s="749" t="s">
        <v>690</v>
      </c>
      <c r="H820" s="749">
        <v>33848</v>
      </c>
      <c r="I820" s="749">
        <v>33848</v>
      </c>
      <c r="J820" s="749" t="s">
        <v>1141</v>
      </c>
      <c r="K820" s="749" t="s">
        <v>1135</v>
      </c>
      <c r="L820" s="752">
        <v>122.69</v>
      </c>
      <c r="M820" s="752">
        <v>4</v>
      </c>
      <c r="N820" s="753">
        <v>490.76</v>
      </c>
    </row>
    <row r="821" spans="1:14" ht="14.4" customHeight="1" x14ac:dyDescent="0.3">
      <c r="A821" s="747" t="s">
        <v>629</v>
      </c>
      <c r="B821" s="748" t="s">
        <v>630</v>
      </c>
      <c r="C821" s="749" t="s">
        <v>662</v>
      </c>
      <c r="D821" s="750" t="s">
        <v>663</v>
      </c>
      <c r="E821" s="751">
        <v>50113006</v>
      </c>
      <c r="F821" s="750" t="s">
        <v>909</v>
      </c>
      <c r="G821" s="749" t="s">
        <v>690</v>
      </c>
      <c r="H821" s="749">
        <v>990352</v>
      </c>
      <c r="I821" s="749">
        <v>33935</v>
      </c>
      <c r="J821" s="749" t="s">
        <v>1549</v>
      </c>
      <c r="K821" s="749" t="s">
        <v>1435</v>
      </c>
      <c r="L821" s="752">
        <v>30.670000000000005</v>
      </c>
      <c r="M821" s="752">
        <v>10</v>
      </c>
      <c r="N821" s="753">
        <v>306.70000000000005</v>
      </c>
    </row>
    <row r="822" spans="1:14" ht="14.4" customHeight="1" x14ac:dyDescent="0.3">
      <c r="A822" s="747" t="s">
        <v>629</v>
      </c>
      <c r="B822" s="748" t="s">
        <v>630</v>
      </c>
      <c r="C822" s="749" t="s">
        <v>662</v>
      </c>
      <c r="D822" s="750" t="s">
        <v>663</v>
      </c>
      <c r="E822" s="751">
        <v>50113006</v>
      </c>
      <c r="F822" s="750" t="s">
        <v>909</v>
      </c>
      <c r="G822" s="749" t="s">
        <v>690</v>
      </c>
      <c r="H822" s="749">
        <v>33847</v>
      </c>
      <c r="I822" s="749">
        <v>33847</v>
      </c>
      <c r="J822" s="749" t="s">
        <v>1142</v>
      </c>
      <c r="K822" s="749" t="s">
        <v>1135</v>
      </c>
      <c r="L822" s="752">
        <v>122.69</v>
      </c>
      <c r="M822" s="752">
        <v>6</v>
      </c>
      <c r="N822" s="753">
        <v>736.14</v>
      </c>
    </row>
    <row r="823" spans="1:14" ht="14.4" customHeight="1" x14ac:dyDescent="0.3">
      <c r="A823" s="747" t="s">
        <v>629</v>
      </c>
      <c r="B823" s="748" t="s">
        <v>630</v>
      </c>
      <c r="C823" s="749" t="s">
        <v>662</v>
      </c>
      <c r="D823" s="750" t="s">
        <v>663</v>
      </c>
      <c r="E823" s="751">
        <v>50113013</v>
      </c>
      <c r="F823" s="750" t="s">
        <v>942</v>
      </c>
      <c r="G823" s="749" t="s">
        <v>690</v>
      </c>
      <c r="H823" s="749">
        <v>185525</v>
      </c>
      <c r="I823" s="749">
        <v>85525</v>
      </c>
      <c r="J823" s="749" t="s">
        <v>945</v>
      </c>
      <c r="K823" s="749" t="s">
        <v>946</v>
      </c>
      <c r="L823" s="752">
        <v>111.31000000000002</v>
      </c>
      <c r="M823" s="752">
        <v>1</v>
      </c>
      <c r="N823" s="753">
        <v>111.31000000000002</v>
      </c>
    </row>
    <row r="824" spans="1:14" ht="14.4" customHeight="1" x14ac:dyDescent="0.3">
      <c r="A824" s="747" t="s">
        <v>629</v>
      </c>
      <c r="B824" s="748" t="s">
        <v>630</v>
      </c>
      <c r="C824" s="749" t="s">
        <v>662</v>
      </c>
      <c r="D824" s="750" t="s">
        <v>663</v>
      </c>
      <c r="E824" s="751">
        <v>50113013</v>
      </c>
      <c r="F824" s="750" t="s">
        <v>942</v>
      </c>
      <c r="G824" s="749" t="s">
        <v>687</v>
      </c>
      <c r="H824" s="749">
        <v>172972</v>
      </c>
      <c r="I824" s="749">
        <v>72972</v>
      </c>
      <c r="J824" s="749" t="s">
        <v>947</v>
      </c>
      <c r="K824" s="749" t="s">
        <v>948</v>
      </c>
      <c r="L824" s="752">
        <v>181.59415730337079</v>
      </c>
      <c r="M824" s="752">
        <v>35.6</v>
      </c>
      <c r="N824" s="753">
        <v>6464.7520000000004</v>
      </c>
    </row>
    <row r="825" spans="1:14" ht="14.4" customHeight="1" x14ac:dyDescent="0.3">
      <c r="A825" s="747" t="s">
        <v>629</v>
      </c>
      <c r="B825" s="748" t="s">
        <v>630</v>
      </c>
      <c r="C825" s="749" t="s">
        <v>662</v>
      </c>
      <c r="D825" s="750" t="s">
        <v>663</v>
      </c>
      <c r="E825" s="751">
        <v>50113013</v>
      </c>
      <c r="F825" s="750" t="s">
        <v>942</v>
      </c>
      <c r="G825" s="749" t="s">
        <v>690</v>
      </c>
      <c r="H825" s="749">
        <v>105951</v>
      </c>
      <c r="I825" s="749">
        <v>5951</v>
      </c>
      <c r="J825" s="749" t="s">
        <v>949</v>
      </c>
      <c r="K825" s="749" t="s">
        <v>950</v>
      </c>
      <c r="L825" s="752">
        <v>114.36333333333333</v>
      </c>
      <c r="M825" s="752">
        <v>12</v>
      </c>
      <c r="N825" s="753">
        <v>1372.36</v>
      </c>
    </row>
    <row r="826" spans="1:14" ht="14.4" customHeight="1" x14ac:dyDescent="0.3">
      <c r="A826" s="747" t="s">
        <v>629</v>
      </c>
      <c r="B826" s="748" t="s">
        <v>630</v>
      </c>
      <c r="C826" s="749" t="s">
        <v>662</v>
      </c>
      <c r="D826" s="750" t="s">
        <v>663</v>
      </c>
      <c r="E826" s="751">
        <v>50113013</v>
      </c>
      <c r="F826" s="750" t="s">
        <v>942</v>
      </c>
      <c r="G826" s="749" t="s">
        <v>690</v>
      </c>
      <c r="H826" s="749">
        <v>199366</v>
      </c>
      <c r="I826" s="749">
        <v>99366</v>
      </c>
      <c r="J826" s="749" t="s">
        <v>951</v>
      </c>
      <c r="K826" s="749" t="s">
        <v>952</v>
      </c>
      <c r="L826" s="752">
        <v>56.289166666666681</v>
      </c>
      <c r="M826" s="752">
        <v>12</v>
      </c>
      <c r="N826" s="753">
        <v>675.47000000000014</v>
      </c>
    </row>
    <row r="827" spans="1:14" ht="14.4" customHeight="1" x14ac:dyDescent="0.3">
      <c r="A827" s="747" t="s">
        <v>629</v>
      </c>
      <c r="B827" s="748" t="s">
        <v>630</v>
      </c>
      <c r="C827" s="749" t="s">
        <v>662</v>
      </c>
      <c r="D827" s="750" t="s">
        <v>663</v>
      </c>
      <c r="E827" s="751">
        <v>50113013</v>
      </c>
      <c r="F827" s="750" t="s">
        <v>942</v>
      </c>
      <c r="G827" s="749" t="s">
        <v>687</v>
      </c>
      <c r="H827" s="749">
        <v>72973</v>
      </c>
      <c r="I827" s="749">
        <v>72973</v>
      </c>
      <c r="J827" s="749" t="s">
        <v>953</v>
      </c>
      <c r="K827" s="749" t="s">
        <v>954</v>
      </c>
      <c r="L827" s="752">
        <v>137.58758620689653</v>
      </c>
      <c r="M827" s="752">
        <v>5.8000000000000007</v>
      </c>
      <c r="N827" s="753">
        <v>798.00800000000004</v>
      </c>
    </row>
    <row r="828" spans="1:14" ht="14.4" customHeight="1" x14ac:dyDescent="0.3">
      <c r="A828" s="747" t="s">
        <v>629</v>
      </c>
      <c r="B828" s="748" t="s">
        <v>630</v>
      </c>
      <c r="C828" s="749" t="s">
        <v>662</v>
      </c>
      <c r="D828" s="750" t="s">
        <v>663</v>
      </c>
      <c r="E828" s="751">
        <v>50113013</v>
      </c>
      <c r="F828" s="750" t="s">
        <v>942</v>
      </c>
      <c r="G828" s="749" t="s">
        <v>687</v>
      </c>
      <c r="H828" s="749">
        <v>201961</v>
      </c>
      <c r="I828" s="749">
        <v>201961</v>
      </c>
      <c r="J828" s="749" t="s">
        <v>1147</v>
      </c>
      <c r="K828" s="749" t="s">
        <v>1148</v>
      </c>
      <c r="L828" s="752">
        <v>319.92</v>
      </c>
      <c r="M828" s="752">
        <v>1</v>
      </c>
      <c r="N828" s="753">
        <v>319.92</v>
      </c>
    </row>
    <row r="829" spans="1:14" ht="14.4" customHeight="1" x14ac:dyDescent="0.3">
      <c r="A829" s="747" t="s">
        <v>629</v>
      </c>
      <c r="B829" s="748" t="s">
        <v>630</v>
      </c>
      <c r="C829" s="749" t="s">
        <v>662</v>
      </c>
      <c r="D829" s="750" t="s">
        <v>663</v>
      </c>
      <c r="E829" s="751">
        <v>50113013</v>
      </c>
      <c r="F829" s="750" t="s">
        <v>942</v>
      </c>
      <c r="G829" s="749" t="s">
        <v>690</v>
      </c>
      <c r="H829" s="749">
        <v>183812</v>
      </c>
      <c r="I829" s="749">
        <v>183812</v>
      </c>
      <c r="J829" s="749" t="s">
        <v>955</v>
      </c>
      <c r="K829" s="749" t="s">
        <v>956</v>
      </c>
      <c r="L829" s="752">
        <v>1216.1300000000001</v>
      </c>
      <c r="M829" s="752">
        <v>2</v>
      </c>
      <c r="N829" s="753">
        <v>2432.2600000000002</v>
      </c>
    </row>
    <row r="830" spans="1:14" ht="14.4" customHeight="1" x14ac:dyDescent="0.3">
      <c r="A830" s="747" t="s">
        <v>629</v>
      </c>
      <c r="B830" s="748" t="s">
        <v>630</v>
      </c>
      <c r="C830" s="749" t="s">
        <v>662</v>
      </c>
      <c r="D830" s="750" t="s">
        <v>663</v>
      </c>
      <c r="E830" s="751">
        <v>50113013</v>
      </c>
      <c r="F830" s="750" t="s">
        <v>942</v>
      </c>
      <c r="G830" s="749" t="s">
        <v>687</v>
      </c>
      <c r="H830" s="749">
        <v>164835</v>
      </c>
      <c r="I830" s="749">
        <v>64835</v>
      </c>
      <c r="J830" s="749" t="s">
        <v>957</v>
      </c>
      <c r="K830" s="749" t="s">
        <v>958</v>
      </c>
      <c r="L830" s="752">
        <v>143.66</v>
      </c>
      <c r="M830" s="752">
        <v>4.9000000000000004</v>
      </c>
      <c r="N830" s="753">
        <v>703.93399999999997</v>
      </c>
    </row>
    <row r="831" spans="1:14" ht="14.4" customHeight="1" x14ac:dyDescent="0.3">
      <c r="A831" s="747" t="s">
        <v>629</v>
      </c>
      <c r="B831" s="748" t="s">
        <v>630</v>
      </c>
      <c r="C831" s="749" t="s">
        <v>662</v>
      </c>
      <c r="D831" s="750" t="s">
        <v>663</v>
      </c>
      <c r="E831" s="751">
        <v>50113013</v>
      </c>
      <c r="F831" s="750" t="s">
        <v>942</v>
      </c>
      <c r="G831" s="749" t="s">
        <v>687</v>
      </c>
      <c r="H831" s="749">
        <v>183926</v>
      </c>
      <c r="I831" s="749">
        <v>183926</v>
      </c>
      <c r="J831" s="749" t="s">
        <v>1151</v>
      </c>
      <c r="K831" s="749" t="s">
        <v>731</v>
      </c>
      <c r="L831" s="752">
        <v>132.66</v>
      </c>
      <c r="M831" s="752">
        <v>0.8</v>
      </c>
      <c r="N831" s="753">
        <v>106.12800000000001</v>
      </c>
    </row>
    <row r="832" spans="1:14" ht="14.4" customHeight="1" x14ac:dyDescent="0.3">
      <c r="A832" s="747" t="s">
        <v>629</v>
      </c>
      <c r="B832" s="748" t="s">
        <v>630</v>
      </c>
      <c r="C832" s="749" t="s">
        <v>662</v>
      </c>
      <c r="D832" s="750" t="s">
        <v>663</v>
      </c>
      <c r="E832" s="751">
        <v>50113013</v>
      </c>
      <c r="F832" s="750" t="s">
        <v>942</v>
      </c>
      <c r="G832" s="749" t="s">
        <v>690</v>
      </c>
      <c r="H832" s="749">
        <v>153913</v>
      </c>
      <c r="I832" s="749">
        <v>53913</v>
      </c>
      <c r="J832" s="749" t="s">
        <v>1550</v>
      </c>
      <c r="K832" s="749" t="s">
        <v>1551</v>
      </c>
      <c r="L832" s="752">
        <v>77.293333333333337</v>
      </c>
      <c r="M832" s="752">
        <v>3</v>
      </c>
      <c r="N832" s="753">
        <v>231.88000000000002</v>
      </c>
    </row>
    <row r="833" spans="1:14" ht="14.4" customHeight="1" x14ac:dyDescent="0.3">
      <c r="A833" s="747" t="s">
        <v>629</v>
      </c>
      <c r="B833" s="748" t="s">
        <v>630</v>
      </c>
      <c r="C833" s="749" t="s">
        <v>662</v>
      </c>
      <c r="D833" s="750" t="s">
        <v>663</v>
      </c>
      <c r="E833" s="751">
        <v>50113013</v>
      </c>
      <c r="F833" s="750" t="s">
        <v>942</v>
      </c>
      <c r="G833" s="749" t="s">
        <v>687</v>
      </c>
      <c r="H833" s="749">
        <v>111706</v>
      </c>
      <c r="I833" s="749">
        <v>11706</v>
      </c>
      <c r="J833" s="749" t="s">
        <v>959</v>
      </c>
      <c r="K833" s="749" t="s">
        <v>960</v>
      </c>
      <c r="L833" s="752">
        <v>524.07999999999993</v>
      </c>
      <c r="M833" s="752">
        <v>2</v>
      </c>
      <c r="N833" s="753">
        <v>1048.1599999999999</v>
      </c>
    </row>
    <row r="834" spans="1:14" ht="14.4" customHeight="1" x14ac:dyDescent="0.3">
      <c r="A834" s="747" t="s">
        <v>629</v>
      </c>
      <c r="B834" s="748" t="s">
        <v>630</v>
      </c>
      <c r="C834" s="749" t="s">
        <v>662</v>
      </c>
      <c r="D834" s="750" t="s">
        <v>663</v>
      </c>
      <c r="E834" s="751">
        <v>50113013</v>
      </c>
      <c r="F834" s="750" t="s">
        <v>942</v>
      </c>
      <c r="G834" s="749" t="s">
        <v>687</v>
      </c>
      <c r="H834" s="749">
        <v>844851</v>
      </c>
      <c r="I834" s="749">
        <v>107135</v>
      </c>
      <c r="J834" s="749" t="s">
        <v>1552</v>
      </c>
      <c r="K834" s="749" t="s">
        <v>1553</v>
      </c>
      <c r="L834" s="752">
        <v>65.400000000000006</v>
      </c>
      <c r="M834" s="752">
        <v>2</v>
      </c>
      <c r="N834" s="753">
        <v>130.80000000000001</v>
      </c>
    </row>
    <row r="835" spans="1:14" ht="14.4" customHeight="1" x14ac:dyDescent="0.3">
      <c r="A835" s="747" t="s">
        <v>629</v>
      </c>
      <c r="B835" s="748" t="s">
        <v>630</v>
      </c>
      <c r="C835" s="749" t="s">
        <v>662</v>
      </c>
      <c r="D835" s="750" t="s">
        <v>663</v>
      </c>
      <c r="E835" s="751">
        <v>50113013</v>
      </c>
      <c r="F835" s="750" t="s">
        <v>942</v>
      </c>
      <c r="G835" s="749" t="s">
        <v>687</v>
      </c>
      <c r="H835" s="749">
        <v>102427</v>
      </c>
      <c r="I835" s="749">
        <v>2427</v>
      </c>
      <c r="J835" s="749" t="s">
        <v>1376</v>
      </c>
      <c r="K835" s="749" t="s">
        <v>1226</v>
      </c>
      <c r="L835" s="752">
        <v>88.46</v>
      </c>
      <c r="M835" s="752">
        <v>9</v>
      </c>
      <c r="N835" s="753">
        <v>796.14</v>
      </c>
    </row>
    <row r="836" spans="1:14" ht="14.4" customHeight="1" x14ac:dyDescent="0.3">
      <c r="A836" s="747" t="s">
        <v>629</v>
      </c>
      <c r="B836" s="748" t="s">
        <v>630</v>
      </c>
      <c r="C836" s="749" t="s">
        <v>662</v>
      </c>
      <c r="D836" s="750" t="s">
        <v>663</v>
      </c>
      <c r="E836" s="751">
        <v>50113013</v>
      </c>
      <c r="F836" s="750" t="s">
        <v>942</v>
      </c>
      <c r="G836" s="749" t="s">
        <v>687</v>
      </c>
      <c r="H836" s="749">
        <v>101066</v>
      </c>
      <c r="I836" s="749">
        <v>1066</v>
      </c>
      <c r="J836" s="749" t="s">
        <v>1152</v>
      </c>
      <c r="K836" s="749" t="s">
        <v>1153</v>
      </c>
      <c r="L836" s="752">
        <v>57.420000000000009</v>
      </c>
      <c r="M836" s="752">
        <v>14</v>
      </c>
      <c r="N836" s="753">
        <v>803.88000000000011</v>
      </c>
    </row>
    <row r="837" spans="1:14" ht="14.4" customHeight="1" x14ac:dyDescent="0.3">
      <c r="A837" s="747" t="s">
        <v>629</v>
      </c>
      <c r="B837" s="748" t="s">
        <v>630</v>
      </c>
      <c r="C837" s="749" t="s">
        <v>662</v>
      </c>
      <c r="D837" s="750" t="s">
        <v>663</v>
      </c>
      <c r="E837" s="751">
        <v>50113013</v>
      </c>
      <c r="F837" s="750" t="s">
        <v>942</v>
      </c>
      <c r="G837" s="749" t="s">
        <v>687</v>
      </c>
      <c r="H837" s="749">
        <v>207280</v>
      </c>
      <c r="I837" s="749">
        <v>207280</v>
      </c>
      <c r="J837" s="749" t="s">
        <v>1154</v>
      </c>
      <c r="K837" s="749" t="s">
        <v>1023</v>
      </c>
      <c r="L837" s="752">
        <v>129.97999999999996</v>
      </c>
      <c r="M837" s="752">
        <v>1</v>
      </c>
      <c r="N837" s="753">
        <v>129.97999999999996</v>
      </c>
    </row>
    <row r="838" spans="1:14" ht="14.4" customHeight="1" x14ac:dyDescent="0.3">
      <c r="A838" s="747" t="s">
        <v>629</v>
      </c>
      <c r="B838" s="748" t="s">
        <v>630</v>
      </c>
      <c r="C838" s="749" t="s">
        <v>662</v>
      </c>
      <c r="D838" s="750" t="s">
        <v>663</v>
      </c>
      <c r="E838" s="751">
        <v>50113013</v>
      </c>
      <c r="F838" s="750" t="s">
        <v>942</v>
      </c>
      <c r="G838" s="749" t="s">
        <v>687</v>
      </c>
      <c r="H838" s="749">
        <v>847476</v>
      </c>
      <c r="I838" s="749">
        <v>112782</v>
      </c>
      <c r="J838" s="749" t="s">
        <v>1155</v>
      </c>
      <c r="K838" s="749" t="s">
        <v>1156</v>
      </c>
      <c r="L838" s="752">
        <v>677.96377777777764</v>
      </c>
      <c r="M838" s="752">
        <v>0.9</v>
      </c>
      <c r="N838" s="753">
        <v>610.16739999999993</v>
      </c>
    </row>
    <row r="839" spans="1:14" ht="14.4" customHeight="1" x14ac:dyDescent="0.3">
      <c r="A839" s="747" t="s">
        <v>629</v>
      </c>
      <c r="B839" s="748" t="s">
        <v>630</v>
      </c>
      <c r="C839" s="749" t="s">
        <v>662</v>
      </c>
      <c r="D839" s="750" t="s">
        <v>663</v>
      </c>
      <c r="E839" s="751">
        <v>50113013</v>
      </c>
      <c r="F839" s="750" t="s">
        <v>942</v>
      </c>
      <c r="G839" s="749" t="s">
        <v>687</v>
      </c>
      <c r="H839" s="749">
        <v>96414</v>
      </c>
      <c r="I839" s="749">
        <v>96414</v>
      </c>
      <c r="J839" s="749" t="s">
        <v>970</v>
      </c>
      <c r="K839" s="749" t="s">
        <v>971</v>
      </c>
      <c r="L839" s="752">
        <v>58.195652173913047</v>
      </c>
      <c r="M839" s="752">
        <v>2.2999999999999998</v>
      </c>
      <c r="N839" s="753">
        <v>133.85</v>
      </c>
    </row>
    <row r="840" spans="1:14" ht="14.4" customHeight="1" x14ac:dyDescent="0.3">
      <c r="A840" s="747" t="s">
        <v>629</v>
      </c>
      <c r="B840" s="748" t="s">
        <v>630</v>
      </c>
      <c r="C840" s="749" t="s">
        <v>662</v>
      </c>
      <c r="D840" s="750" t="s">
        <v>663</v>
      </c>
      <c r="E840" s="751">
        <v>50113013</v>
      </c>
      <c r="F840" s="750" t="s">
        <v>942</v>
      </c>
      <c r="G840" s="749" t="s">
        <v>687</v>
      </c>
      <c r="H840" s="749">
        <v>216194</v>
      </c>
      <c r="I840" s="749">
        <v>216194</v>
      </c>
      <c r="J840" s="749" t="s">
        <v>972</v>
      </c>
      <c r="K840" s="749" t="s">
        <v>1554</v>
      </c>
      <c r="L840" s="752">
        <v>131.47999999999999</v>
      </c>
      <c r="M840" s="752">
        <v>2</v>
      </c>
      <c r="N840" s="753">
        <v>262.95999999999998</v>
      </c>
    </row>
    <row r="841" spans="1:14" ht="14.4" customHeight="1" x14ac:dyDescent="0.3">
      <c r="A841" s="747" t="s">
        <v>629</v>
      </c>
      <c r="B841" s="748" t="s">
        <v>630</v>
      </c>
      <c r="C841" s="749" t="s">
        <v>662</v>
      </c>
      <c r="D841" s="750" t="s">
        <v>663</v>
      </c>
      <c r="E841" s="751">
        <v>50113013</v>
      </c>
      <c r="F841" s="750" t="s">
        <v>942</v>
      </c>
      <c r="G841" s="749" t="s">
        <v>687</v>
      </c>
      <c r="H841" s="749">
        <v>216192</v>
      </c>
      <c r="I841" s="749">
        <v>216192</v>
      </c>
      <c r="J841" s="749" t="s">
        <v>972</v>
      </c>
      <c r="K841" s="749" t="s">
        <v>973</v>
      </c>
      <c r="L841" s="752">
        <v>112.13</v>
      </c>
      <c r="M841" s="752">
        <v>2</v>
      </c>
      <c r="N841" s="753">
        <v>224.26</v>
      </c>
    </row>
    <row r="842" spans="1:14" ht="14.4" customHeight="1" x14ac:dyDescent="0.3">
      <c r="A842" s="747" t="s">
        <v>629</v>
      </c>
      <c r="B842" s="748" t="s">
        <v>630</v>
      </c>
      <c r="C842" s="749" t="s">
        <v>662</v>
      </c>
      <c r="D842" s="750" t="s">
        <v>663</v>
      </c>
      <c r="E842" s="751">
        <v>50113013</v>
      </c>
      <c r="F842" s="750" t="s">
        <v>942</v>
      </c>
      <c r="G842" s="749" t="s">
        <v>687</v>
      </c>
      <c r="H842" s="749">
        <v>216191</v>
      </c>
      <c r="I842" s="749">
        <v>216191</v>
      </c>
      <c r="J842" s="749" t="s">
        <v>974</v>
      </c>
      <c r="K842" s="749" t="s">
        <v>975</v>
      </c>
      <c r="L842" s="752">
        <v>85.876666666666665</v>
      </c>
      <c r="M842" s="752">
        <v>3</v>
      </c>
      <c r="N842" s="753">
        <v>257.63</v>
      </c>
    </row>
    <row r="843" spans="1:14" ht="14.4" customHeight="1" x14ac:dyDescent="0.3">
      <c r="A843" s="747" t="s">
        <v>629</v>
      </c>
      <c r="B843" s="748" t="s">
        <v>630</v>
      </c>
      <c r="C843" s="749" t="s">
        <v>662</v>
      </c>
      <c r="D843" s="750" t="s">
        <v>663</v>
      </c>
      <c r="E843" s="751">
        <v>50113013</v>
      </c>
      <c r="F843" s="750" t="s">
        <v>942</v>
      </c>
      <c r="G843" s="749" t="s">
        <v>687</v>
      </c>
      <c r="H843" s="749">
        <v>216196</v>
      </c>
      <c r="I843" s="749">
        <v>216196</v>
      </c>
      <c r="J843" s="749" t="s">
        <v>976</v>
      </c>
      <c r="K843" s="749" t="s">
        <v>977</v>
      </c>
      <c r="L843" s="752">
        <v>71.429999999999993</v>
      </c>
      <c r="M843" s="752">
        <v>1</v>
      </c>
      <c r="N843" s="753">
        <v>71.429999999999993</v>
      </c>
    </row>
    <row r="844" spans="1:14" ht="14.4" customHeight="1" x14ac:dyDescent="0.3">
      <c r="A844" s="747" t="s">
        <v>629</v>
      </c>
      <c r="B844" s="748" t="s">
        <v>630</v>
      </c>
      <c r="C844" s="749" t="s">
        <v>662</v>
      </c>
      <c r="D844" s="750" t="s">
        <v>663</v>
      </c>
      <c r="E844" s="751">
        <v>50113013</v>
      </c>
      <c r="F844" s="750" t="s">
        <v>942</v>
      </c>
      <c r="G844" s="749" t="s">
        <v>687</v>
      </c>
      <c r="H844" s="749">
        <v>216197</v>
      </c>
      <c r="I844" s="749">
        <v>216197</v>
      </c>
      <c r="J844" s="749" t="s">
        <v>976</v>
      </c>
      <c r="K844" s="749" t="s">
        <v>1555</v>
      </c>
      <c r="L844" s="752">
        <v>147.30000000000001</v>
      </c>
      <c r="M844" s="752">
        <v>2</v>
      </c>
      <c r="N844" s="753">
        <v>294.60000000000002</v>
      </c>
    </row>
    <row r="845" spans="1:14" ht="14.4" customHeight="1" x14ac:dyDescent="0.3">
      <c r="A845" s="747" t="s">
        <v>629</v>
      </c>
      <c r="B845" s="748" t="s">
        <v>630</v>
      </c>
      <c r="C845" s="749" t="s">
        <v>662</v>
      </c>
      <c r="D845" s="750" t="s">
        <v>663</v>
      </c>
      <c r="E845" s="751">
        <v>50113013</v>
      </c>
      <c r="F845" s="750" t="s">
        <v>942</v>
      </c>
      <c r="G845" s="749" t="s">
        <v>687</v>
      </c>
      <c r="H845" s="749">
        <v>216195</v>
      </c>
      <c r="I845" s="749">
        <v>216195</v>
      </c>
      <c r="J845" s="749" t="s">
        <v>978</v>
      </c>
      <c r="K845" s="749" t="s">
        <v>757</v>
      </c>
      <c r="L845" s="752">
        <v>184.49</v>
      </c>
      <c r="M845" s="752">
        <v>2</v>
      </c>
      <c r="N845" s="753">
        <v>368.98</v>
      </c>
    </row>
    <row r="846" spans="1:14" ht="14.4" customHeight="1" x14ac:dyDescent="0.3">
      <c r="A846" s="747" t="s">
        <v>629</v>
      </c>
      <c r="B846" s="748" t="s">
        <v>630</v>
      </c>
      <c r="C846" s="749" t="s">
        <v>662</v>
      </c>
      <c r="D846" s="750" t="s">
        <v>663</v>
      </c>
      <c r="E846" s="751">
        <v>50113013</v>
      </c>
      <c r="F846" s="750" t="s">
        <v>942</v>
      </c>
      <c r="G846" s="749" t="s">
        <v>687</v>
      </c>
      <c r="H846" s="749">
        <v>216199</v>
      </c>
      <c r="I846" s="749">
        <v>216199</v>
      </c>
      <c r="J846" s="749" t="s">
        <v>1379</v>
      </c>
      <c r="K846" s="749" t="s">
        <v>1380</v>
      </c>
      <c r="L846" s="752">
        <v>99.90000000000002</v>
      </c>
      <c r="M846" s="752">
        <v>3</v>
      </c>
      <c r="N846" s="753">
        <v>299.70000000000005</v>
      </c>
    </row>
    <row r="847" spans="1:14" ht="14.4" customHeight="1" x14ac:dyDescent="0.3">
      <c r="A847" s="747" t="s">
        <v>629</v>
      </c>
      <c r="B847" s="748" t="s">
        <v>630</v>
      </c>
      <c r="C847" s="749" t="s">
        <v>662</v>
      </c>
      <c r="D847" s="750" t="s">
        <v>663</v>
      </c>
      <c r="E847" s="751">
        <v>50113013</v>
      </c>
      <c r="F847" s="750" t="s">
        <v>942</v>
      </c>
      <c r="G847" s="749" t="s">
        <v>687</v>
      </c>
      <c r="H847" s="749">
        <v>846019</v>
      </c>
      <c r="I847" s="749">
        <v>107744</v>
      </c>
      <c r="J847" s="749" t="s">
        <v>1556</v>
      </c>
      <c r="K847" s="749" t="s">
        <v>1557</v>
      </c>
      <c r="L847" s="752">
        <v>163</v>
      </c>
      <c r="M847" s="752">
        <v>2</v>
      </c>
      <c r="N847" s="753">
        <v>326</v>
      </c>
    </row>
    <row r="848" spans="1:14" ht="14.4" customHeight="1" x14ac:dyDescent="0.3">
      <c r="A848" s="747" t="s">
        <v>629</v>
      </c>
      <c r="B848" s="748" t="s">
        <v>630</v>
      </c>
      <c r="C848" s="749" t="s">
        <v>662</v>
      </c>
      <c r="D848" s="750" t="s">
        <v>663</v>
      </c>
      <c r="E848" s="751">
        <v>50113013</v>
      </c>
      <c r="F848" s="750" t="s">
        <v>942</v>
      </c>
      <c r="G848" s="749" t="s">
        <v>690</v>
      </c>
      <c r="H848" s="749">
        <v>111592</v>
      </c>
      <c r="I848" s="749">
        <v>11592</v>
      </c>
      <c r="J848" s="749" t="s">
        <v>1159</v>
      </c>
      <c r="K848" s="749" t="s">
        <v>1160</v>
      </c>
      <c r="L848" s="752">
        <v>368.97</v>
      </c>
      <c r="M848" s="752">
        <v>4.3</v>
      </c>
      <c r="N848" s="753">
        <v>1586.5710000000001</v>
      </c>
    </row>
    <row r="849" spans="1:14" ht="14.4" customHeight="1" x14ac:dyDescent="0.3">
      <c r="A849" s="747" t="s">
        <v>629</v>
      </c>
      <c r="B849" s="748" t="s">
        <v>630</v>
      </c>
      <c r="C849" s="749" t="s">
        <v>662</v>
      </c>
      <c r="D849" s="750" t="s">
        <v>663</v>
      </c>
      <c r="E849" s="751">
        <v>50113013</v>
      </c>
      <c r="F849" s="750" t="s">
        <v>942</v>
      </c>
      <c r="G849" s="749" t="s">
        <v>687</v>
      </c>
      <c r="H849" s="749">
        <v>101076</v>
      </c>
      <c r="I849" s="749">
        <v>1076</v>
      </c>
      <c r="J849" s="749" t="s">
        <v>1161</v>
      </c>
      <c r="K849" s="749" t="s">
        <v>842</v>
      </c>
      <c r="L849" s="752">
        <v>78.481538461538463</v>
      </c>
      <c r="M849" s="752">
        <v>13</v>
      </c>
      <c r="N849" s="753">
        <v>1020.2600000000001</v>
      </c>
    </row>
    <row r="850" spans="1:14" ht="14.4" customHeight="1" x14ac:dyDescent="0.3">
      <c r="A850" s="747" t="s">
        <v>629</v>
      </c>
      <c r="B850" s="748" t="s">
        <v>630</v>
      </c>
      <c r="C850" s="749" t="s">
        <v>662</v>
      </c>
      <c r="D850" s="750" t="s">
        <v>663</v>
      </c>
      <c r="E850" s="751">
        <v>50113013</v>
      </c>
      <c r="F850" s="750" t="s">
        <v>942</v>
      </c>
      <c r="G850" s="749" t="s">
        <v>687</v>
      </c>
      <c r="H850" s="749">
        <v>166366</v>
      </c>
      <c r="I850" s="749">
        <v>66366</v>
      </c>
      <c r="J850" s="749" t="s">
        <v>981</v>
      </c>
      <c r="K850" s="749" t="s">
        <v>982</v>
      </c>
      <c r="L850" s="752">
        <v>23.24</v>
      </c>
      <c r="M850" s="752">
        <v>2</v>
      </c>
      <c r="N850" s="753">
        <v>46.48</v>
      </c>
    </row>
    <row r="851" spans="1:14" ht="14.4" customHeight="1" x14ac:dyDescent="0.3">
      <c r="A851" s="747" t="s">
        <v>629</v>
      </c>
      <c r="B851" s="748" t="s">
        <v>630</v>
      </c>
      <c r="C851" s="749" t="s">
        <v>662</v>
      </c>
      <c r="D851" s="750" t="s">
        <v>663</v>
      </c>
      <c r="E851" s="751">
        <v>50113013</v>
      </c>
      <c r="F851" s="750" t="s">
        <v>942</v>
      </c>
      <c r="G851" s="749" t="s">
        <v>687</v>
      </c>
      <c r="H851" s="749">
        <v>132557</v>
      </c>
      <c r="I851" s="749">
        <v>32557</v>
      </c>
      <c r="J851" s="749" t="s">
        <v>1164</v>
      </c>
      <c r="K851" s="749" t="s">
        <v>1165</v>
      </c>
      <c r="L851" s="752">
        <v>29.51</v>
      </c>
      <c r="M851" s="752">
        <v>6</v>
      </c>
      <c r="N851" s="753">
        <v>177.06</v>
      </c>
    </row>
    <row r="852" spans="1:14" ht="14.4" customHeight="1" x14ac:dyDescent="0.3">
      <c r="A852" s="747" t="s">
        <v>629</v>
      </c>
      <c r="B852" s="748" t="s">
        <v>630</v>
      </c>
      <c r="C852" s="749" t="s">
        <v>662</v>
      </c>
      <c r="D852" s="750" t="s">
        <v>663</v>
      </c>
      <c r="E852" s="751">
        <v>50113013</v>
      </c>
      <c r="F852" s="750" t="s">
        <v>942</v>
      </c>
      <c r="G852" s="749" t="s">
        <v>687</v>
      </c>
      <c r="H852" s="749">
        <v>132558</v>
      </c>
      <c r="I852" s="749">
        <v>32558</v>
      </c>
      <c r="J852" s="749" t="s">
        <v>1166</v>
      </c>
      <c r="K852" s="749" t="s">
        <v>1167</v>
      </c>
      <c r="L852" s="752">
        <v>49.695000000000007</v>
      </c>
      <c r="M852" s="752">
        <v>2</v>
      </c>
      <c r="N852" s="753">
        <v>99.390000000000015</v>
      </c>
    </row>
    <row r="853" spans="1:14" ht="14.4" customHeight="1" x14ac:dyDescent="0.3">
      <c r="A853" s="747" t="s">
        <v>629</v>
      </c>
      <c r="B853" s="748" t="s">
        <v>630</v>
      </c>
      <c r="C853" s="749" t="s">
        <v>662</v>
      </c>
      <c r="D853" s="750" t="s">
        <v>663</v>
      </c>
      <c r="E853" s="751">
        <v>50113013</v>
      </c>
      <c r="F853" s="750" t="s">
        <v>942</v>
      </c>
      <c r="G853" s="749" t="s">
        <v>687</v>
      </c>
      <c r="H853" s="749">
        <v>201970</v>
      </c>
      <c r="I853" s="749">
        <v>201970</v>
      </c>
      <c r="J853" s="749" t="s">
        <v>983</v>
      </c>
      <c r="K853" s="749" t="s">
        <v>984</v>
      </c>
      <c r="L853" s="752">
        <v>72.180000000000007</v>
      </c>
      <c r="M853" s="752">
        <v>9</v>
      </c>
      <c r="N853" s="753">
        <v>649.62000000000012</v>
      </c>
    </row>
    <row r="854" spans="1:14" ht="14.4" customHeight="1" x14ac:dyDescent="0.3">
      <c r="A854" s="747" t="s">
        <v>629</v>
      </c>
      <c r="B854" s="748" t="s">
        <v>630</v>
      </c>
      <c r="C854" s="749" t="s">
        <v>662</v>
      </c>
      <c r="D854" s="750" t="s">
        <v>663</v>
      </c>
      <c r="E854" s="751">
        <v>50113013</v>
      </c>
      <c r="F854" s="750" t="s">
        <v>942</v>
      </c>
      <c r="G854" s="749" t="s">
        <v>687</v>
      </c>
      <c r="H854" s="749">
        <v>191291</v>
      </c>
      <c r="I854" s="749">
        <v>91291</v>
      </c>
      <c r="J854" s="749" t="s">
        <v>1170</v>
      </c>
      <c r="K854" s="749" t="s">
        <v>1171</v>
      </c>
      <c r="L854" s="752">
        <v>44.77000000000001</v>
      </c>
      <c r="M854" s="752">
        <v>4</v>
      </c>
      <c r="N854" s="753">
        <v>179.08000000000004</v>
      </c>
    </row>
    <row r="855" spans="1:14" ht="14.4" customHeight="1" x14ac:dyDescent="0.3">
      <c r="A855" s="747" t="s">
        <v>629</v>
      </c>
      <c r="B855" s="748" t="s">
        <v>630</v>
      </c>
      <c r="C855" s="749" t="s">
        <v>662</v>
      </c>
      <c r="D855" s="750" t="s">
        <v>663</v>
      </c>
      <c r="E855" s="751">
        <v>50113013</v>
      </c>
      <c r="F855" s="750" t="s">
        <v>942</v>
      </c>
      <c r="G855" s="749" t="s">
        <v>687</v>
      </c>
      <c r="H855" s="749">
        <v>106264</v>
      </c>
      <c r="I855" s="749">
        <v>6264</v>
      </c>
      <c r="J855" s="749" t="s">
        <v>1170</v>
      </c>
      <c r="K855" s="749" t="s">
        <v>1172</v>
      </c>
      <c r="L855" s="752">
        <v>31.669999999999995</v>
      </c>
      <c r="M855" s="752">
        <v>5</v>
      </c>
      <c r="N855" s="753">
        <v>158.34999999999997</v>
      </c>
    </row>
    <row r="856" spans="1:14" ht="14.4" customHeight="1" x14ac:dyDescent="0.3">
      <c r="A856" s="747" t="s">
        <v>629</v>
      </c>
      <c r="B856" s="748" t="s">
        <v>630</v>
      </c>
      <c r="C856" s="749" t="s">
        <v>662</v>
      </c>
      <c r="D856" s="750" t="s">
        <v>663</v>
      </c>
      <c r="E856" s="751">
        <v>50113013</v>
      </c>
      <c r="F856" s="750" t="s">
        <v>942</v>
      </c>
      <c r="G856" s="749" t="s">
        <v>687</v>
      </c>
      <c r="H856" s="749">
        <v>225175</v>
      </c>
      <c r="I856" s="749">
        <v>225175</v>
      </c>
      <c r="J856" s="749" t="s">
        <v>991</v>
      </c>
      <c r="K856" s="749" t="s">
        <v>992</v>
      </c>
      <c r="L856" s="752">
        <v>45.61</v>
      </c>
      <c r="M856" s="752">
        <v>2</v>
      </c>
      <c r="N856" s="753">
        <v>91.22</v>
      </c>
    </row>
    <row r="857" spans="1:14" ht="14.4" customHeight="1" x14ac:dyDescent="0.3">
      <c r="A857" s="747" t="s">
        <v>629</v>
      </c>
      <c r="B857" s="748" t="s">
        <v>630</v>
      </c>
      <c r="C857" s="749" t="s">
        <v>662</v>
      </c>
      <c r="D857" s="750" t="s">
        <v>663</v>
      </c>
      <c r="E857" s="751">
        <v>50113013</v>
      </c>
      <c r="F857" s="750" t="s">
        <v>942</v>
      </c>
      <c r="G857" s="749" t="s">
        <v>687</v>
      </c>
      <c r="H857" s="749">
        <v>225174</v>
      </c>
      <c r="I857" s="749">
        <v>225174</v>
      </c>
      <c r="J857" s="749" t="s">
        <v>991</v>
      </c>
      <c r="K857" s="749" t="s">
        <v>993</v>
      </c>
      <c r="L857" s="752">
        <v>42.99</v>
      </c>
      <c r="M857" s="752">
        <v>1</v>
      </c>
      <c r="N857" s="753">
        <v>42.99</v>
      </c>
    </row>
    <row r="858" spans="1:14" ht="14.4" customHeight="1" x14ac:dyDescent="0.3">
      <c r="A858" s="747" t="s">
        <v>629</v>
      </c>
      <c r="B858" s="748" t="s">
        <v>630</v>
      </c>
      <c r="C858" s="749" t="s">
        <v>662</v>
      </c>
      <c r="D858" s="750" t="s">
        <v>663</v>
      </c>
      <c r="E858" s="751">
        <v>50113013</v>
      </c>
      <c r="F858" s="750" t="s">
        <v>942</v>
      </c>
      <c r="G858" s="749" t="s">
        <v>690</v>
      </c>
      <c r="H858" s="749">
        <v>118523</v>
      </c>
      <c r="I858" s="749">
        <v>18523</v>
      </c>
      <c r="J858" s="749" t="s">
        <v>997</v>
      </c>
      <c r="K858" s="749" t="s">
        <v>998</v>
      </c>
      <c r="L858" s="752">
        <v>64.890000000000015</v>
      </c>
      <c r="M858" s="752">
        <v>4</v>
      </c>
      <c r="N858" s="753">
        <v>259.56000000000006</v>
      </c>
    </row>
    <row r="859" spans="1:14" ht="14.4" customHeight="1" x14ac:dyDescent="0.3">
      <c r="A859" s="747" t="s">
        <v>629</v>
      </c>
      <c r="B859" s="748" t="s">
        <v>630</v>
      </c>
      <c r="C859" s="749" t="s">
        <v>662</v>
      </c>
      <c r="D859" s="750" t="s">
        <v>663</v>
      </c>
      <c r="E859" s="751">
        <v>50113013</v>
      </c>
      <c r="F859" s="750" t="s">
        <v>942</v>
      </c>
      <c r="G859" s="749" t="s">
        <v>690</v>
      </c>
      <c r="H859" s="749">
        <v>118547</v>
      </c>
      <c r="I859" s="749">
        <v>18547</v>
      </c>
      <c r="J859" s="749" t="s">
        <v>1558</v>
      </c>
      <c r="K859" s="749" t="s">
        <v>1559</v>
      </c>
      <c r="L859" s="752">
        <v>126.94000000000001</v>
      </c>
      <c r="M859" s="752">
        <v>3</v>
      </c>
      <c r="N859" s="753">
        <v>380.82000000000005</v>
      </c>
    </row>
    <row r="860" spans="1:14" ht="14.4" customHeight="1" x14ac:dyDescent="0.3">
      <c r="A860" s="747" t="s">
        <v>629</v>
      </c>
      <c r="B860" s="748" t="s">
        <v>630</v>
      </c>
      <c r="C860" s="749" t="s">
        <v>662</v>
      </c>
      <c r="D860" s="750" t="s">
        <v>663</v>
      </c>
      <c r="E860" s="751">
        <v>50113014</v>
      </c>
      <c r="F860" s="750" t="s">
        <v>1001</v>
      </c>
      <c r="G860" s="749" t="s">
        <v>687</v>
      </c>
      <c r="H860" s="749">
        <v>113798</v>
      </c>
      <c r="I860" s="749">
        <v>13798</v>
      </c>
      <c r="J860" s="749" t="s">
        <v>1388</v>
      </c>
      <c r="K860" s="749" t="s">
        <v>1389</v>
      </c>
      <c r="L860" s="752">
        <v>113.08</v>
      </c>
      <c r="M860" s="752">
        <v>1</v>
      </c>
      <c r="N860" s="753">
        <v>113.08</v>
      </c>
    </row>
    <row r="861" spans="1:14" ht="14.4" customHeight="1" x14ac:dyDescent="0.3">
      <c r="A861" s="747" t="s">
        <v>629</v>
      </c>
      <c r="B861" s="748" t="s">
        <v>630</v>
      </c>
      <c r="C861" s="749" t="s">
        <v>662</v>
      </c>
      <c r="D861" s="750" t="s">
        <v>663</v>
      </c>
      <c r="E861" s="751">
        <v>50113014</v>
      </c>
      <c r="F861" s="750" t="s">
        <v>1001</v>
      </c>
      <c r="G861" s="749" t="s">
        <v>687</v>
      </c>
      <c r="H861" s="749">
        <v>116896</v>
      </c>
      <c r="I861" s="749">
        <v>16896</v>
      </c>
      <c r="J861" s="749" t="s">
        <v>1560</v>
      </c>
      <c r="K861" s="749" t="s">
        <v>1561</v>
      </c>
      <c r="L861" s="752">
        <v>110.20999999999998</v>
      </c>
      <c r="M861" s="752">
        <v>1</v>
      </c>
      <c r="N861" s="753">
        <v>110.20999999999998</v>
      </c>
    </row>
    <row r="862" spans="1:14" ht="14.4" customHeight="1" x14ac:dyDescent="0.3">
      <c r="A862" s="747" t="s">
        <v>629</v>
      </c>
      <c r="B862" s="748" t="s">
        <v>630</v>
      </c>
      <c r="C862" s="749" t="s">
        <v>665</v>
      </c>
      <c r="D862" s="750" t="s">
        <v>666</v>
      </c>
      <c r="E862" s="751">
        <v>50113001</v>
      </c>
      <c r="F862" s="750" t="s">
        <v>686</v>
      </c>
      <c r="G862" s="749" t="s">
        <v>687</v>
      </c>
      <c r="H862" s="749">
        <v>196886</v>
      </c>
      <c r="I862" s="749">
        <v>96886</v>
      </c>
      <c r="J862" s="749" t="s">
        <v>1006</v>
      </c>
      <c r="K862" s="749" t="s">
        <v>1007</v>
      </c>
      <c r="L862" s="752">
        <v>50.160026759225005</v>
      </c>
      <c r="M862" s="752">
        <v>25</v>
      </c>
      <c r="N862" s="753">
        <v>1254.0006689806251</v>
      </c>
    </row>
    <row r="863" spans="1:14" ht="14.4" customHeight="1" x14ac:dyDescent="0.3">
      <c r="A863" s="747" t="s">
        <v>629</v>
      </c>
      <c r="B863" s="748" t="s">
        <v>630</v>
      </c>
      <c r="C863" s="749" t="s">
        <v>665</v>
      </c>
      <c r="D863" s="750" t="s">
        <v>666</v>
      </c>
      <c r="E863" s="751">
        <v>50113001</v>
      </c>
      <c r="F863" s="750" t="s">
        <v>686</v>
      </c>
      <c r="G863" s="749" t="s">
        <v>687</v>
      </c>
      <c r="H863" s="749">
        <v>196884</v>
      </c>
      <c r="I863" s="749">
        <v>96884</v>
      </c>
      <c r="J863" s="749" t="s">
        <v>1562</v>
      </c>
      <c r="K863" s="749" t="s">
        <v>1563</v>
      </c>
      <c r="L863" s="752">
        <v>9.3500036421726609</v>
      </c>
      <c r="M863" s="752">
        <v>3</v>
      </c>
      <c r="N863" s="753">
        <v>28.050010926517984</v>
      </c>
    </row>
    <row r="864" spans="1:14" ht="14.4" customHeight="1" x14ac:dyDescent="0.3">
      <c r="A864" s="747" t="s">
        <v>629</v>
      </c>
      <c r="B864" s="748" t="s">
        <v>630</v>
      </c>
      <c r="C864" s="749" t="s">
        <v>665</v>
      </c>
      <c r="D864" s="750" t="s">
        <v>666</v>
      </c>
      <c r="E864" s="751">
        <v>50113001</v>
      </c>
      <c r="F864" s="750" t="s">
        <v>686</v>
      </c>
      <c r="G864" s="749" t="s">
        <v>687</v>
      </c>
      <c r="H864" s="749">
        <v>100362</v>
      </c>
      <c r="I864" s="749">
        <v>362</v>
      </c>
      <c r="J864" s="749" t="s">
        <v>1010</v>
      </c>
      <c r="K864" s="749" t="s">
        <v>1011</v>
      </c>
      <c r="L864" s="752">
        <v>72.867800000000003</v>
      </c>
      <c r="M864" s="752">
        <v>50</v>
      </c>
      <c r="N864" s="753">
        <v>3643.39</v>
      </c>
    </row>
    <row r="865" spans="1:14" ht="14.4" customHeight="1" x14ac:dyDescent="0.3">
      <c r="A865" s="747" t="s">
        <v>629</v>
      </c>
      <c r="B865" s="748" t="s">
        <v>630</v>
      </c>
      <c r="C865" s="749" t="s">
        <v>665</v>
      </c>
      <c r="D865" s="750" t="s">
        <v>666</v>
      </c>
      <c r="E865" s="751">
        <v>50113001</v>
      </c>
      <c r="F865" s="750" t="s">
        <v>686</v>
      </c>
      <c r="G865" s="749" t="s">
        <v>687</v>
      </c>
      <c r="H865" s="749">
        <v>845008</v>
      </c>
      <c r="I865" s="749">
        <v>107806</v>
      </c>
      <c r="J865" s="749" t="s">
        <v>699</v>
      </c>
      <c r="K865" s="749" t="s">
        <v>700</v>
      </c>
      <c r="L865" s="752">
        <v>63.110000000000014</v>
      </c>
      <c r="M865" s="752">
        <v>1</v>
      </c>
      <c r="N865" s="753">
        <v>63.110000000000014</v>
      </c>
    </row>
    <row r="866" spans="1:14" ht="14.4" customHeight="1" x14ac:dyDescent="0.3">
      <c r="A866" s="747" t="s">
        <v>629</v>
      </c>
      <c r="B866" s="748" t="s">
        <v>630</v>
      </c>
      <c r="C866" s="749" t="s">
        <v>665</v>
      </c>
      <c r="D866" s="750" t="s">
        <v>666</v>
      </c>
      <c r="E866" s="751">
        <v>50113001</v>
      </c>
      <c r="F866" s="750" t="s">
        <v>686</v>
      </c>
      <c r="G866" s="749" t="s">
        <v>687</v>
      </c>
      <c r="H866" s="749">
        <v>176954</v>
      </c>
      <c r="I866" s="749">
        <v>176954</v>
      </c>
      <c r="J866" s="749" t="s">
        <v>1182</v>
      </c>
      <c r="K866" s="749" t="s">
        <v>1183</v>
      </c>
      <c r="L866" s="752">
        <v>95.230000000000018</v>
      </c>
      <c r="M866" s="752">
        <v>1</v>
      </c>
      <c r="N866" s="753">
        <v>95.230000000000018</v>
      </c>
    </row>
    <row r="867" spans="1:14" ht="14.4" customHeight="1" x14ac:dyDescent="0.3">
      <c r="A867" s="747" t="s">
        <v>629</v>
      </c>
      <c r="B867" s="748" t="s">
        <v>630</v>
      </c>
      <c r="C867" s="749" t="s">
        <v>665</v>
      </c>
      <c r="D867" s="750" t="s">
        <v>666</v>
      </c>
      <c r="E867" s="751">
        <v>50113001</v>
      </c>
      <c r="F867" s="750" t="s">
        <v>686</v>
      </c>
      <c r="G867" s="749" t="s">
        <v>687</v>
      </c>
      <c r="H867" s="749">
        <v>156926</v>
      </c>
      <c r="I867" s="749">
        <v>56926</v>
      </c>
      <c r="J867" s="749" t="s">
        <v>703</v>
      </c>
      <c r="K867" s="749" t="s">
        <v>1019</v>
      </c>
      <c r="L867" s="752">
        <v>48.4</v>
      </c>
      <c r="M867" s="752">
        <v>5</v>
      </c>
      <c r="N867" s="753">
        <v>242</v>
      </c>
    </row>
    <row r="868" spans="1:14" ht="14.4" customHeight="1" x14ac:dyDescent="0.3">
      <c r="A868" s="747" t="s">
        <v>629</v>
      </c>
      <c r="B868" s="748" t="s">
        <v>630</v>
      </c>
      <c r="C868" s="749" t="s">
        <v>665</v>
      </c>
      <c r="D868" s="750" t="s">
        <v>666</v>
      </c>
      <c r="E868" s="751">
        <v>50113001</v>
      </c>
      <c r="F868" s="750" t="s">
        <v>686</v>
      </c>
      <c r="G868" s="749" t="s">
        <v>687</v>
      </c>
      <c r="H868" s="749">
        <v>110555</v>
      </c>
      <c r="I868" s="749">
        <v>10555</v>
      </c>
      <c r="J868" s="749" t="s">
        <v>703</v>
      </c>
      <c r="K868" s="749" t="s">
        <v>704</v>
      </c>
      <c r="L868" s="752">
        <v>254.97999999999996</v>
      </c>
      <c r="M868" s="752">
        <v>1</v>
      </c>
      <c r="N868" s="753">
        <v>254.97999999999996</v>
      </c>
    </row>
    <row r="869" spans="1:14" ht="14.4" customHeight="1" x14ac:dyDescent="0.3">
      <c r="A869" s="747" t="s">
        <v>629</v>
      </c>
      <c r="B869" s="748" t="s">
        <v>630</v>
      </c>
      <c r="C869" s="749" t="s">
        <v>665</v>
      </c>
      <c r="D869" s="750" t="s">
        <v>666</v>
      </c>
      <c r="E869" s="751">
        <v>50113001</v>
      </c>
      <c r="F869" s="750" t="s">
        <v>686</v>
      </c>
      <c r="G869" s="749" t="s">
        <v>690</v>
      </c>
      <c r="H869" s="749">
        <v>149589</v>
      </c>
      <c r="I869" s="749">
        <v>149589</v>
      </c>
      <c r="J869" s="749" t="s">
        <v>1564</v>
      </c>
      <c r="K869" s="749" t="s">
        <v>1565</v>
      </c>
      <c r="L869" s="752">
        <v>1495.12</v>
      </c>
      <c r="M869" s="752">
        <v>6</v>
      </c>
      <c r="N869" s="753">
        <v>8970.7199999999993</v>
      </c>
    </row>
    <row r="870" spans="1:14" ht="14.4" customHeight="1" x14ac:dyDescent="0.3">
      <c r="A870" s="747" t="s">
        <v>629</v>
      </c>
      <c r="B870" s="748" t="s">
        <v>630</v>
      </c>
      <c r="C870" s="749" t="s">
        <v>665</v>
      </c>
      <c r="D870" s="750" t="s">
        <v>666</v>
      </c>
      <c r="E870" s="751">
        <v>50113001</v>
      </c>
      <c r="F870" s="750" t="s">
        <v>686</v>
      </c>
      <c r="G870" s="749" t="s">
        <v>687</v>
      </c>
      <c r="H870" s="749">
        <v>169726</v>
      </c>
      <c r="I870" s="749">
        <v>69726</v>
      </c>
      <c r="J870" s="749" t="s">
        <v>709</v>
      </c>
      <c r="K870" s="749" t="s">
        <v>706</v>
      </c>
      <c r="L870" s="752">
        <v>16.61</v>
      </c>
      <c r="M870" s="752">
        <v>3</v>
      </c>
      <c r="N870" s="753">
        <v>49.83</v>
      </c>
    </row>
    <row r="871" spans="1:14" ht="14.4" customHeight="1" x14ac:dyDescent="0.3">
      <c r="A871" s="747" t="s">
        <v>629</v>
      </c>
      <c r="B871" s="748" t="s">
        <v>630</v>
      </c>
      <c r="C871" s="749" t="s">
        <v>665</v>
      </c>
      <c r="D871" s="750" t="s">
        <v>666</v>
      </c>
      <c r="E871" s="751">
        <v>50113001</v>
      </c>
      <c r="F871" s="750" t="s">
        <v>686</v>
      </c>
      <c r="G871" s="749" t="s">
        <v>687</v>
      </c>
      <c r="H871" s="749">
        <v>173375</v>
      </c>
      <c r="I871" s="749">
        <v>173375</v>
      </c>
      <c r="J871" s="749" t="s">
        <v>710</v>
      </c>
      <c r="K871" s="749" t="s">
        <v>711</v>
      </c>
      <c r="L871" s="752">
        <v>404.31999999999994</v>
      </c>
      <c r="M871" s="752">
        <v>2</v>
      </c>
      <c r="N871" s="753">
        <v>808.63999999999987</v>
      </c>
    </row>
    <row r="872" spans="1:14" ht="14.4" customHeight="1" x14ac:dyDescent="0.3">
      <c r="A872" s="747" t="s">
        <v>629</v>
      </c>
      <c r="B872" s="748" t="s">
        <v>630</v>
      </c>
      <c r="C872" s="749" t="s">
        <v>665</v>
      </c>
      <c r="D872" s="750" t="s">
        <v>666</v>
      </c>
      <c r="E872" s="751">
        <v>50113001</v>
      </c>
      <c r="F872" s="750" t="s">
        <v>686</v>
      </c>
      <c r="G872" s="749" t="s">
        <v>687</v>
      </c>
      <c r="H872" s="749">
        <v>207342</v>
      </c>
      <c r="I872" s="749">
        <v>9999999</v>
      </c>
      <c r="J872" s="749" t="s">
        <v>1566</v>
      </c>
      <c r="K872" s="749" t="s">
        <v>1567</v>
      </c>
      <c r="L872" s="752">
        <v>16906.45</v>
      </c>
      <c r="M872" s="752">
        <v>1</v>
      </c>
      <c r="N872" s="753">
        <v>16906.45</v>
      </c>
    </row>
    <row r="873" spans="1:14" ht="14.4" customHeight="1" x14ac:dyDescent="0.3">
      <c r="A873" s="747" t="s">
        <v>629</v>
      </c>
      <c r="B873" s="748" t="s">
        <v>630</v>
      </c>
      <c r="C873" s="749" t="s">
        <v>665</v>
      </c>
      <c r="D873" s="750" t="s">
        <v>666</v>
      </c>
      <c r="E873" s="751">
        <v>50113001</v>
      </c>
      <c r="F873" s="750" t="s">
        <v>686</v>
      </c>
      <c r="G873" s="749" t="s">
        <v>687</v>
      </c>
      <c r="H873" s="749">
        <v>162320</v>
      </c>
      <c r="I873" s="749">
        <v>62320</v>
      </c>
      <c r="J873" s="749" t="s">
        <v>1568</v>
      </c>
      <c r="K873" s="749" t="s">
        <v>1527</v>
      </c>
      <c r="L873" s="752">
        <v>75.925000000000011</v>
      </c>
      <c r="M873" s="752">
        <v>4</v>
      </c>
      <c r="N873" s="753">
        <v>303.70000000000005</v>
      </c>
    </row>
    <row r="874" spans="1:14" ht="14.4" customHeight="1" x14ac:dyDescent="0.3">
      <c r="A874" s="747" t="s">
        <v>629</v>
      </c>
      <c r="B874" s="748" t="s">
        <v>630</v>
      </c>
      <c r="C874" s="749" t="s">
        <v>665</v>
      </c>
      <c r="D874" s="750" t="s">
        <v>666</v>
      </c>
      <c r="E874" s="751">
        <v>50113001</v>
      </c>
      <c r="F874" s="750" t="s">
        <v>686</v>
      </c>
      <c r="G874" s="749" t="s">
        <v>687</v>
      </c>
      <c r="H874" s="749">
        <v>843217</v>
      </c>
      <c r="I874" s="749">
        <v>0</v>
      </c>
      <c r="J874" s="749" t="s">
        <v>1569</v>
      </c>
      <c r="K874" s="749" t="s">
        <v>1570</v>
      </c>
      <c r="L874" s="752">
        <v>198.55333333333331</v>
      </c>
      <c r="M874" s="752">
        <v>3</v>
      </c>
      <c r="N874" s="753">
        <v>595.66</v>
      </c>
    </row>
    <row r="875" spans="1:14" ht="14.4" customHeight="1" x14ac:dyDescent="0.3">
      <c r="A875" s="747" t="s">
        <v>629</v>
      </c>
      <c r="B875" s="748" t="s">
        <v>630</v>
      </c>
      <c r="C875" s="749" t="s">
        <v>665</v>
      </c>
      <c r="D875" s="750" t="s">
        <v>666</v>
      </c>
      <c r="E875" s="751">
        <v>50113001</v>
      </c>
      <c r="F875" s="750" t="s">
        <v>686</v>
      </c>
      <c r="G875" s="749" t="s">
        <v>687</v>
      </c>
      <c r="H875" s="749">
        <v>156992</v>
      </c>
      <c r="I875" s="749">
        <v>56992</v>
      </c>
      <c r="J875" s="749" t="s">
        <v>734</v>
      </c>
      <c r="K875" s="749" t="s">
        <v>735</v>
      </c>
      <c r="L875" s="752">
        <v>61.440000000000005</v>
      </c>
      <c r="M875" s="752">
        <v>2</v>
      </c>
      <c r="N875" s="753">
        <v>122.88000000000001</v>
      </c>
    </row>
    <row r="876" spans="1:14" ht="14.4" customHeight="1" x14ac:dyDescent="0.3">
      <c r="A876" s="747" t="s">
        <v>629</v>
      </c>
      <c r="B876" s="748" t="s">
        <v>630</v>
      </c>
      <c r="C876" s="749" t="s">
        <v>665</v>
      </c>
      <c r="D876" s="750" t="s">
        <v>666</v>
      </c>
      <c r="E876" s="751">
        <v>50113001</v>
      </c>
      <c r="F876" s="750" t="s">
        <v>686</v>
      </c>
      <c r="G876" s="749" t="s">
        <v>687</v>
      </c>
      <c r="H876" s="749">
        <v>193105</v>
      </c>
      <c r="I876" s="749">
        <v>93105</v>
      </c>
      <c r="J876" s="749" t="s">
        <v>1219</v>
      </c>
      <c r="K876" s="749" t="s">
        <v>1571</v>
      </c>
      <c r="L876" s="752">
        <v>208.59</v>
      </c>
      <c r="M876" s="752">
        <v>1</v>
      </c>
      <c r="N876" s="753">
        <v>208.59</v>
      </c>
    </row>
    <row r="877" spans="1:14" ht="14.4" customHeight="1" x14ac:dyDescent="0.3">
      <c r="A877" s="747" t="s">
        <v>629</v>
      </c>
      <c r="B877" s="748" t="s">
        <v>630</v>
      </c>
      <c r="C877" s="749" t="s">
        <v>665</v>
      </c>
      <c r="D877" s="750" t="s">
        <v>666</v>
      </c>
      <c r="E877" s="751">
        <v>50113001</v>
      </c>
      <c r="F877" s="750" t="s">
        <v>686</v>
      </c>
      <c r="G877" s="749" t="s">
        <v>687</v>
      </c>
      <c r="H877" s="749">
        <v>116470</v>
      </c>
      <c r="I877" s="749">
        <v>16470</v>
      </c>
      <c r="J877" s="749" t="s">
        <v>1572</v>
      </c>
      <c r="K877" s="749" t="s">
        <v>1573</v>
      </c>
      <c r="L877" s="752">
        <v>699.55</v>
      </c>
      <c r="M877" s="752">
        <v>10</v>
      </c>
      <c r="N877" s="753">
        <v>6995.4999999999991</v>
      </c>
    </row>
    <row r="878" spans="1:14" ht="14.4" customHeight="1" x14ac:dyDescent="0.3">
      <c r="A878" s="747" t="s">
        <v>629</v>
      </c>
      <c r="B878" s="748" t="s">
        <v>630</v>
      </c>
      <c r="C878" s="749" t="s">
        <v>665</v>
      </c>
      <c r="D878" s="750" t="s">
        <v>666</v>
      </c>
      <c r="E878" s="751">
        <v>50113001</v>
      </c>
      <c r="F878" s="750" t="s">
        <v>686</v>
      </c>
      <c r="G878" s="749" t="s">
        <v>687</v>
      </c>
      <c r="H878" s="749">
        <v>184090</v>
      </c>
      <c r="I878" s="749">
        <v>84090</v>
      </c>
      <c r="J878" s="749" t="s">
        <v>1038</v>
      </c>
      <c r="K878" s="749" t="s">
        <v>1039</v>
      </c>
      <c r="L878" s="752">
        <v>60.140000000000008</v>
      </c>
      <c r="M878" s="752">
        <v>3</v>
      </c>
      <c r="N878" s="753">
        <v>180.42000000000002</v>
      </c>
    </row>
    <row r="879" spans="1:14" ht="14.4" customHeight="1" x14ac:dyDescent="0.3">
      <c r="A879" s="747" t="s">
        <v>629</v>
      </c>
      <c r="B879" s="748" t="s">
        <v>630</v>
      </c>
      <c r="C879" s="749" t="s">
        <v>665</v>
      </c>
      <c r="D879" s="750" t="s">
        <v>666</v>
      </c>
      <c r="E879" s="751">
        <v>50113001</v>
      </c>
      <c r="F879" s="750" t="s">
        <v>686</v>
      </c>
      <c r="G879" s="749" t="s">
        <v>687</v>
      </c>
      <c r="H879" s="749">
        <v>501994</v>
      </c>
      <c r="I879" s="749">
        <v>0</v>
      </c>
      <c r="J879" s="749" t="s">
        <v>1574</v>
      </c>
      <c r="K879" s="749" t="s">
        <v>1575</v>
      </c>
      <c r="L879" s="752">
        <v>264.92400000000004</v>
      </c>
      <c r="M879" s="752">
        <v>1</v>
      </c>
      <c r="N879" s="753">
        <v>264.92400000000004</v>
      </c>
    </row>
    <row r="880" spans="1:14" ht="14.4" customHeight="1" x14ac:dyDescent="0.3">
      <c r="A880" s="747" t="s">
        <v>629</v>
      </c>
      <c r="B880" s="748" t="s">
        <v>630</v>
      </c>
      <c r="C880" s="749" t="s">
        <v>665</v>
      </c>
      <c r="D880" s="750" t="s">
        <v>666</v>
      </c>
      <c r="E880" s="751">
        <v>50113001</v>
      </c>
      <c r="F880" s="750" t="s">
        <v>686</v>
      </c>
      <c r="G880" s="749" t="s">
        <v>687</v>
      </c>
      <c r="H880" s="749">
        <v>169417</v>
      </c>
      <c r="I880" s="749">
        <v>69417</v>
      </c>
      <c r="J880" s="749" t="s">
        <v>740</v>
      </c>
      <c r="K880" s="749" t="s">
        <v>741</v>
      </c>
      <c r="L880" s="752">
        <v>104.27000000000002</v>
      </c>
      <c r="M880" s="752">
        <v>2</v>
      </c>
      <c r="N880" s="753">
        <v>208.54000000000005</v>
      </c>
    </row>
    <row r="881" spans="1:14" ht="14.4" customHeight="1" x14ac:dyDescent="0.3">
      <c r="A881" s="747" t="s">
        <v>629</v>
      </c>
      <c r="B881" s="748" t="s">
        <v>630</v>
      </c>
      <c r="C881" s="749" t="s">
        <v>665</v>
      </c>
      <c r="D881" s="750" t="s">
        <v>666</v>
      </c>
      <c r="E881" s="751">
        <v>50113001</v>
      </c>
      <c r="F881" s="750" t="s">
        <v>686</v>
      </c>
      <c r="G881" s="749" t="s">
        <v>687</v>
      </c>
      <c r="H881" s="749">
        <v>230422</v>
      </c>
      <c r="I881" s="749">
        <v>230422</v>
      </c>
      <c r="J881" s="749" t="s">
        <v>742</v>
      </c>
      <c r="K881" s="749" t="s">
        <v>743</v>
      </c>
      <c r="L881" s="752">
        <v>39.900000000000006</v>
      </c>
      <c r="M881" s="752">
        <v>1</v>
      </c>
      <c r="N881" s="753">
        <v>39.900000000000006</v>
      </c>
    </row>
    <row r="882" spans="1:14" ht="14.4" customHeight="1" x14ac:dyDescent="0.3">
      <c r="A882" s="747" t="s">
        <v>629</v>
      </c>
      <c r="B882" s="748" t="s">
        <v>630</v>
      </c>
      <c r="C882" s="749" t="s">
        <v>665</v>
      </c>
      <c r="D882" s="750" t="s">
        <v>666</v>
      </c>
      <c r="E882" s="751">
        <v>50113001</v>
      </c>
      <c r="F882" s="750" t="s">
        <v>686</v>
      </c>
      <c r="G882" s="749" t="s">
        <v>687</v>
      </c>
      <c r="H882" s="749">
        <v>211816</v>
      </c>
      <c r="I882" s="749">
        <v>211816</v>
      </c>
      <c r="J882" s="749" t="s">
        <v>1576</v>
      </c>
      <c r="K882" s="749" t="s">
        <v>1577</v>
      </c>
      <c r="L882" s="752">
        <v>4087.29</v>
      </c>
      <c r="M882" s="752">
        <v>36</v>
      </c>
      <c r="N882" s="753">
        <v>147142.44</v>
      </c>
    </row>
    <row r="883" spans="1:14" ht="14.4" customHeight="1" x14ac:dyDescent="0.3">
      <c r="A883" s="747" t="s">
        <v>629</v>
      </c>
      <c r="B883" s="748" t="s">
        <v>630</v>
      </c>
      <c r="C883" s="749" t="s">
        <v>665</v>
      </c>
      <c r="D883" s="750" t="s">
        <v>666</v>
      </c>
      <c r="E883" s="751">
        <v>50113001</v>
      </c>
      <c r="F883" s="750" t="s">
        <v>686</v>
      </c>
      <c r="G883" s="749" t="s">
        <v>687</v>
      </c>
      <c r="H883" s="749">
        <v>101656</v>
      </c>
      <c r="I883" s="749">
        <v>1656</v>
      </c>
      <c r="J883" s="749" t="s">
        <v>1578</v>
      </c>
      <c r="K883" s="749" t="s">
        <v>1579</v>
      </c>
      <c r="L883" s="752">
        <v>3198.1428571428578</v>
      </c>
      <c r="M883" s="752">
        <v>14</v>
      </c>
      <c r="N883" s="753">
        <v>44774.000000000007</v>
      </c>
    </row>
    <row r="884" spans="1:14" ht="14.4" customHeight="1" x14ac:dyDescent="0.3">
      <c r="A884" s="747" t="s">
        <v>629</v>
      </c>
      <c r="B884" s="748" t="s">
        <v>630</v>
      </c>
      <c r="C884" s="749" t="s">
        <v>665</v>
      </c>
      <c r="D884" s="750" t="s">
        <v>666</v>
      </c>
      <c r="E884" s="751">
        <v>50113001</v>
      </c>
      <c r="F884" s="750" t="s">
        <v>686</v>
      </c>
      <c r="G884" s="749" t="s">
        <v>687</v>
      </c>
      <c r="H884" s="749">
        <v>104071</v>
      </c>
      <c r="I884" s="749">
        <v>4071</v>
      </c>
      <c r="J884" s="749" t="s">
        <v>746</v>
      </c>
      <c r="K884" s="749" t="s">
        <v>1227</v>
      </c>
      <c r="L884" s="752">
        <v>188.67500000000004</v>
      </c>
      <c r="M884" s="752">
        <v>6</v>
      </c>
      <c r="N884" s="753">
        <v>1132.0500000000002</v>
      </c>
    </row>
    <row r="885" spans="1:14" ht="14.4" customHeight="1" x14ac:dyDescent="0.3">
      <c r="A885" s="747" t="s">
        <v>629</v>
      </c>
      <c r="B885" s="748" t="s">
        <v>630</v>
      </c>
      <c r="C885" s="749" t="s">
        <v>665</v>
      </c>
      <c r="D885" s="750" t="s">
        <v>666</v>
      </c>
      <c r="E885" s="751">
        <v>50113001</v>
      </c>
      <c r="F885" s="750" t="s">
        <v>686</v>
      </c>
      <c r="G885" s="749" t="s">
        <v>687</v>
      </c>
      <c r="H885" s="749">
        <v>102479</v>
      </c>
      <c r="I885" s="749">
        <v>2479</v>
      </c>
      <c r="J885" s="749" t="s">
        <v>746</v>
      </c>
      <c r="K885" s="749" t="s">
        <v>747</v>
      </c>
      <c r="L885" s="752">
        <v>65.570000000000007</v>
      </c>
      <c r="M885" s="752">
        <v>1</v>
      </c>
      <c r="N885" s="753">
        <v>65.570000000000007</v>
      </c>
    </row>
    <row r="886" spans="1:14" ht="14.4" customHeight="1" x14ac:dyDescent="0.3">
      <c r="A886" s="747" t="s">
        <v>629</v>
      </c>
      <c r="B886" s="748" t="s">
        <v>630</v>
      </c>
      <c r="C886" s="749" t="s">
        <v>665</v>
      </c>
      <c r="D886" s="750" t="s">
        <v>666</v>
      </c>
      <c r="E886" s="751">
        <v>50113001</v>
      </c>
      <c r="F886" s="750" t="s">
        <v>686</v>
      </c>
      <c r="G886" s="749" t="s">
        <v>687</v>
      </c>
      <c r="H886" s="749">
        <v>23987</v>
      </c>
      <c r="I886" s="749">
        <v>23987</v>
      </c>
      <c r="J886" s="749" t="s">
        <v>752</v>
      </c>
      <c r="K886" s="749" t="s">
        <v>753</v>
      </c>
      <c r="L886" s="752">
        <v>167.42000947745484</v>
      </c>
      <c r="M886" s="752">
        <v>7</v>
      </c>
      <c r="N886" s="753">
        <v>1171.9400663421839</v>
      </c>
    </row>
    <row r="887" spans="1:14" ht="14.4" customHeight="1" x14ac:dyDescent="0.3">
      <c r="A887" s="747" t="s">
        <v>629</v>
      </c>
      <c r="B887" s="748" t="s">
        <v>630</v>
      </c>
      <c r="C887" s="749" t="s">
        <v>665</v>
      </c>
      <c r="D887" s="750" t="s">
        <v>666</v>
      </c>
      <c r="E887" s="751">
        <v>50113001</v>
      </c>
      <c r="F887" s="750" t="s">
        <v>686</v>
      </c>
      <c r="G887" s="749" t="s">
        <v>687</v>
      </c>
      <c r="H887" s="749">
        <v>930043</v>
      </c>
      <c r="I887" s="749">
        <v>0</v>
      </c>
      <c r="J887" s="749" t="s">
        <v>1580</v>
      </c>
      <c r="K887" s="749" t="s">
        <v>631</v>
      </c>
      <c r="L887" s="752">
        <v>31.871499455786516</v>
      </c>
      <c r="M887" s="752">
        <v>13</v>
      </c>
      <c r="N887" s="753">
        <v>414.32949292522471</v>
      </c>
    </row>
    <row r="888" spans="1:14" ht="14.4" customHeight="1" x14ac:dyDescent="0.3">
      <c r="A888" s="747" t="s">
        <v>629</v>
      </c>
      <c r="B888" s="748" t="s">
        <v>630</v>
      </c>
      <c r="C888" s="749" t="s">
        <v>665</v>
      </c>
      <c r="D888" s="750" t="s">
        <v>666</v>
      </c>
      <c r="E888" s="751">
        <v>50113001</v>
      </c>
      <c r="F888" s="750" t="s">
        <v>686</v>
      </c>
      <c r="G888" s="749" t="s">
        <v>687</v>
      </c>
      <c r="H888" s="749">
        <v>153797</v>
      </c>
      <c r="I888" s="749">
        <v>53797</v>
      </c>
      <c r="J888" s="749" t="s">
        <v>1581</v>
      </c>
      <c r="K888" s="749" t="s">
        <v>1582</v>
      </c>
      <c r="L888" s="752">
        <v>98.070000000000022</v>
      </c>
      <c r="M888" s="752">
        <v>1</v>
      </c>
      <c r="N888" s="753">
        <v>98.070000000000022</v>
      </c>
    </row>
    <row r="889" spans="1:14" ht="14.4" customHeight="1" x14ac:dyDescent="0.3">
      <c r="A889" s="747" t="s">
        <v>629</v>
      </c>
      <c r="B889" s="748" t="s">
        <v>630</v>
      </c>
      <c r="C889" s="749" t="s">
        <v>665</v>
      </c>
      <c r="D889" s="750" t="s">
        <v>666</v>
      </c>
      <c r="E889" s="751">
        <v>50113001</v>
      </c>
      <c r="F889" s="750" t="s">
        <v>686</v>
      </c>
      <c r="G889" s="749" t="s">
        <v>687</v>
      </c>
      <c r="H889" s="749">
        <v>173497</v>
      </c>
      <c r="I889" s="749">
        <v>173497</v>
      </c>
      <c r="J889" s="749" t="s">
        <v>761</v>
      </c>
      <c r="K889" s="749" t="s">
        <v>1059</v>
      </c>
      <c r="L889" s="752">
        <v>139.85000000000002</v>
      </c>
      <c r="M889" s="752">
        <v>2</v>
      </c>
      <c r="N889" s="753">
        <v>279.70000000000005</v>
      </c>
    </row>
    <row r="890" spans="1:14" ht="14.4" customHeight="1" x14ac:dyDescent="0.3">
      <c r="A890" s="747" t="s">
        <v>629</v>
      </c>
      <c r="B890" s="748" t="s">
        <v>630</v>
      </c>
      <c r="C890" s="749" t="s">
        <v>665</v>
      </c>
      <c r="D890" s="750" t="s">
        <v>666</v>
      </c>
      <c r="E890" s="751">
        <v>50113001</v>
      </c>
      <c r="F890" s="750" t="s">
        <v>686</v>
      </c>
      <c r="G890" s="749" t="s">
        <v>687</v>
      </c>
      <c r="H890" s="749">
        <v>173500</v>
      </c>
      <c r="I890" s="749">
        <v>173500</v>
      </c>
      <c r="J890" s="749" t="s">
        <v>761</v>
      </c>
      <c r="K890" s="749" t="s">
        <v>762</v>
      </c>
      <c r="L890" s="752">
        <v>135.65</v>
      </c>
      <c r="M890" s="752">
        <v>1</v>
      </c>
      <c r="N890" s="753">
        <v>135.65</v>
      </c>
    </row>
    <row r="891" spans="1:14" ht="14.4" customHeight="1" x14ac:dyDescent="0.3">
      <c r="A891" s="747" t="s">
        <v>629</v>
      </c>
      <c r="B891" s="748" t="s">
        <v>630</v>
      </c>
      <c r="C891" s="749" t="s">
        <v>665</v>
      </c>
      <c r="D891" s="750" t="s">
        <v>666</v>
      </c>
      <c r="E891" s="751">
        <v>50113001</v>
      </c>
      <c r="F891" s="750" t="s">
        <v>686</v>
      </c>
      <c r="G891" s="749" t="s">
        <v>687</v>
      </c>
      <c r="H891" s="749">
        <v>152334</v>
      </c>
      <c r="I891" s="749">
        <v>52334</v>
      </c>
      <c r="J891" s="749" t="s">
        <v>1583</v>
      </c>
      <c r="K891" s="749" t="s">
        <v>1584</v>
      </c>
      <c r="L891" s="752">
        <v>198.18000000000006</v>
      </c>
      <c r="M891" s="752">
        <v>2</v>
      </c>
      <c r="N891" s="753">
        <v>396.36000000000013</v>
      </c>
    </row>
    <row r="892" spans="1:14" ht="14.4" customHeight="1" x14ac:dyDescent="0.3">
      <c r="A892" s="747" t="s">
        <v>629</v>
      </c>
      <c r="B892" s="748" t="s">
        <v>630</v>
      </c>
      <c r="C892" s="749" t="s">
        <v>665</v>
      </c>
      <c r="D892" s="750" t="s">
        <v>666</v>
      </c>
      <c r="E892" s="751">
        <v>50113001</v>
      </c>
      <c r="F892" s="750" t="s">
        <v>686</v>
      </c>
      <c r="G892" s="749" t="s">
        <v>690</v>
      </c>
      <c r="H892" s="749">
        <v>185403</v>
      </c>
      <c r="I892" s="749">
        <v>185403</v>
      </c>
      <c r="J892" s="749" t="s">
        <v>1585</v>
      </c>
      <c r="K892" s="749" t="s">
        <v>1586</v>
      </c>
      <c r="L892" s="752">
        <v>1048.22</v>
      </c>
      <c r="M892" s="752">
        <v>2</v>
      </c>
      <c r="N892" s="753">
        <v>2096.44</v>
      </c>
    </row>
    <row r="893" spans="1:14" ht="14.4" customHeight="1" x14ac:dyDescent="0.3">
      <c r="A893" s="747" t="s">
        <v>629</v>
      </c>
      <c r="B893" s="748" t="s">
        <v>630</v>
      </c>
      <c r="C893" s="749" t="s">
        <v>665</v>
      </c>
      <c r="D893" s="750" t="s">
        <v>666</v>
      </c>
      <c r="E893" s="751">
        <v>50113001</v>
      </c>
      <c r="F893" s="750" t="s">
        <v>686</v>
      </c>
      <c r="G893" s="749" t="s">
        <v>690</v>
      </c>
      <c r="H893" s="749">
        <v>128622</v>
      </c>
      <c r="I893" s="749">
        <v>128622</v>
      </c>
      <c r="J893" s="749" t="s">
        <v>1587</v>
      </c>
      <c r="K893" s="749" t="s">
        <v>1588</v>
      </c>
      <c r="L893" s="752">
        <v>3494.1</v>
      </c>
      <c r="M893" s="752">
        <v>2</v>
      </c>
      <c r="N893" s="753">
        <v>6988.2</v>
      </c>
    </row>
    <row r="894" spans="1:14" ht="14.4" customHeight="1" x14ac:dyDescent="0.3">
      <c r="A894" s="747" t="s">
        <v>629</v>
      </c>
      <c r="B894" s="748" t="s">
        <v>630</v>
      </c>
      <c r="C894" s="749" t="s">
        <v>665</v>
      </c>
      <c r="D894" s="750" t="s">
        <v>666</v>
      </c>
      <c r="E894" s="751">
        <v>50113001</v>
      </c>
      <c r="F894" s="750" t="s">
        <v>686</v>
      </c>
      <c r="G894" s="749" t="s">
        <v>687</v>
      </c>
      <c r="H894" s="749">
        <v>102587</v>
      </c>
      <c r="I894" s="749">
        <v>2587</v>
      </c>
      <c r="J894" s="749" t="s">
        <v>1065</v>
      </c>
      <c r="K894" s="749" t="s">
        <v>1066</v>
      </c>
      <c r="L894" s="752">
        <v>145.90398883094036</v>
      </c>
      <c r="M894" s="752">
        <v>4</v>
      </c>
      <c r="N894" s="753">
        <v>583.61595532376145</v>
      </c>
    </row>
    <row r="895" spans="1:14" ht="14.4" customHeight="1" x14ac:dyDescent="0.3">
      <c r="A895" s="747" t="s">
        <v>629</v>
      </c>
      <c r="B895" s="748" t="s">
        <v>630</v>
      </c>
      <c r="C895" s="749" t="s">
        <v>665</v>
      </c>
      <c r="D895" s="750" t="s">
        <v>666</v>
      </c>
      <c r="E895" s="751">
        <v>50113001</v>
      </c>
      <c r="F895" s="750" t="s">
        <v>686</v>
      </c>
      <c r="G895" s="749" t="s">
        <v>687</v>
      </c>
      <c r="H895" s="749">
        <v>47256</v>
      </c>
      <c r="I895" s="749">
        <v>47256</v>
      </c>
      <c r="J895" s="749" t="s">
        <v>1437</v>
      </c>
      <c r="K895" s="749" t="s">
        <v>1438</v>
      </c>
      <c r="L895" s="752">
        <v>222.2</v>
      </c>
      <c r="M895" s="752">
        <v>2</v>
      </c>
      <c r="N895" s="753">
        <v>444.4</v>
      </c>
    </row>
    <row r="896" spans="1:14" ht="14.4" customHeight="1" x14ac:dyDescent="0.3">
      <c r="A896" s="747" t="s">
        <v>629</v>
      </c>
      <c r="B896" s="748" t="s">
        <v>630</v>
      </c>
      <c r="C896" s="749" t="s">
        <v>665</v>
      </c>
      <c r="D896" s="750" t="s">
        <v>666</v>
      </c>
      <c r="E896" s="751">
        <v>50113001</v>
      </c>
      <c r="F896" s="750" t="s">
        <v>686</v>
      </c>
      <c r="G896" s="749" t="s">
        <v>690</v>
      </c>
      <c r="H896" s="749">
        <v>100308</v>
      </c>
      <c r="I896" s="749">
        <v>100308</v>
      </c>
      <c r="J896" s="749" t="s">
        <v>1069</v>
      </c>
      <c r="K896" s="749" t="s">
        <v>1070</v>
      </c>
      <c r="L896" s="752">
        <v>40.049999999999997</v>
      </c>
      <c r="M896" s="752">
        <v>1</v>
      </c>
      <c r="N896" s="753">
        <v>40.049999999999997</v>
      </c>
    </row>
    <row r="897" spans="1:14" ht="14.4" customHeight="1" x14ac:dyDescent="0.3">
      <c r="A897" s="747" t="s">
        <v>629</v>
      </c>
      <c r="B897" s="748" t="s">
        <v>630</v>
      </c>
      <c r="C897" s="749" t="s">
        <v>665</v>
      </c>
      <c r="D897" s="750" t="s">
        <v>666</v>
      </c>
      <c r="E897" s="751">
        <v>50113001</v>
      </c>
      <c r="F897" s="750" t="s">
        <v>686</v>
      </c>
      <c r="G897" s="749" t="s">
        <v>690</v>
      </c>
      <c r="H897" s="749">
        <v>216670</v>
      </c>
      <c r="I897" s="749">
        <v>216670</v>
      </c>
      <c r="J897" s="749" t="s">
        <v>775</v>
      </c>
      <c r="K897" s="749" t="s">
        <v>776</v>
      </c>
      <c r="L897" s="752">
        <v>314.27</v>
      </c>
      <c r="M897" s="752">
        <v>5</v>
      </c>
      <c r="N897" s="753">
        <v>1571.35</v>
      </c>
    </row>
    <row r="898" spans="1:14" ht="14.4" customHeight="1" x14ac:dyDescent="0.3">
      <c r="A898" s="747" t="s">
        <v>629</v>
      </c>
      <c r="B898" s="748" t="s">
        <v>630</v>
      </c>
      <c r="C898" s="749" t="s">
        <v>665</v>
      </c>
      <c r="D898" s="750" t="s">
        <v>666</v>
      </c>
      <c r="E898" s="751">
        <v>50113001</v>
      </c>
      <c r="F898" s="750" t="s">
        <v>686</v>
      </c>
      <c r="G898" s="749" t="s">
        <v>631</v>
      </c>
      <c r="H898" s="749">
        <v>216572</v>
      </c>
      <c r="I898" s="749">
        <v>216572</v>
      </c>
      <c r="J898" s="749" t="s">
        <v>1263</v>
      </c>
      <c r="K898" s="749" t="s">
        <v>1264</v>
      </c>
      <c r="L898" s="752">
        <v>36.280000000000008</v>
      </c>
      <c r="M898" s="752">
        <v>10</v>
      </c>
      <c r="N898" s="753">
        <v>362.80000000000007</v>
      </c>
    </row>
    <row r="899" spans="1:14" ht="14.4" customHeight="1" x14ac:dyDescent="0.3">
      <c r="A899" s="747" t="s">
        <v>629</v>
      </c>
      <c r="B899" s="748" t="s">
        <v>630</v>
      </c>
      <c r="C899" s="749" t="s">
        <v>665</v>
      </c>
      <c r="D899" s="750" t="s">
        <v>666</v>
      </c>
      <c r="E899" s="751">
        <v>50113001</v>
      </c>
      <c r="F899" s="750" t="s">
        <v>686</v>
      </c>
      <c r="G899" s="749" t="s">
        <v>687</v>
      </c>
      <c r="H899" s="749">
        <v>51367</v>
      </c>
      <c r="I899" s="749">
        <v>51367</v>
      </c>
      <c r="J899" s="749" t="s">
        <v>778</v>
      </c>
      <c r="K899" s="749" t="s">
        <v>780</v>
      </c>
      <c r="L899" s="752">
        <v>92.95</v>
      </c>
      <c r="M899" s="752">
        <v>6</v>
      </c>
      <c r="N899" s="753">
        <v>557.70000000000005</v>
      </c>
    </row>
    <row r="900" spans="1:14" ht="14.4" customHeight="1" x14ac:dyDescent="0.3">
      <c r="A900" s="747" t="s">
        <v>629</v>
      </c>
      <c r="B900" s="748" t="s">
        <v>630</v>
      </c>
      <c r="C900" s="749" t="s">
        <v>665</v>
      </c>
      <c r="D900" s="750" t="s">
        <v>666</v>
      </c>
      <c r="E900" s="751">
        <v>50113001</v>
      </c>
      <c r="F900" s="750" t="s">
        <v>686</v>
      </c>
      <c r="G900" s="749" t="s">
        <v>687</v>
      </c>
      <c r="H900" s="749">
        <v>51366</v>
      </c>
      <c r="I900" s="749">
        <v>51366</v>
      </c>
      <c r="J900" s="749" t="s">
        <v>778</v>
      </c>
      <c r="K900" s="749" t="s">
        <v>779</v>
      </c>
      <c r="L900" s="752">
        <v>171.59999999999997</v>
      </c>
      <c r="M900" s="752">
        <v>8</v>
      </c>
      <c r="N900" s="753">
        <v>1372.7999999999997</v>
      </c>
    </row>
    <row r="901" spans="1:14" ht="14.4" customHeight="1" x14ac:dyDescent="0.3">
      <c r="A901" s="747" t="s">
        <v>629</v>
      </c>
      <c r="B901" s="748" t="s">
        <v>630</v>
      </c>
      <c r="C901" s="749" t="s">
        <v>665</v>
      </c>
      <c r="D901" s="750" t="s">
        <v>666</v>
      </c>
      <c r="E901" s="751">
        <v>50113001</v>
      </c>
      <c r="F901" s="750" t="s">
        <v>686</v>
      </c>
      <c r="G901" s="749" t="s">
        <v>687</v>
      </c>
      <c r="H901" s="749">
        <v>207897</v>
      </c>
      <c r="I901" s="749">
        <v>207897</v>
      </c>
      <c r="J901" s="749" t="s">
        <v>783</v>
      </c>
      <c r="K901" s="749" t="s">
        <v>1072</v>
      </c>
      <c r="L901" s="752">
        <v>44.59</v>
      </c>
      <c r="M901" s="752">
        <v>1</v>
      </c>
      <c r="N901" s="753">
        <v>44.59</v>
      </c>
    </row>
    <row r="902" spans="1:14" ht="14.4" customHeight="1" x14ac:dyDescent="0.3">
      <c r="A902" s="747" t="s">
        <v>629</v>
      </c>
      <c r="B902" s="748" t="s">
        <v>630</v>
      </c>
      <c r="C902" s="749" t="s">
        <v>665</v>
      </c>
      <c r="D902" s="750" t="s">
        <v>666</v>
      </c>
      <c r="E902" s="751">
        <v>50113001</v>
      </c>
      <c r="F902" s="750" t="s">
        <v>686</v>
      </c>
      <c r="G902" s="749" t="s">
        <v>687</v>
      </c>
      <c r="H902" s="749">
        <v>394712</v>
      </c>
      <c r="I902" s="749">
        <v>0</v>
      </c>
      <c r="J902" s="749" t="s">
        <v>787</v>
      </c>
      <c r="K902" s="749" t="s">
        <v>788</v>
      </c>
      <c r="L902" s="752">
        <v>28.75</v>
      </c>
      <c r="M902" s="752">
        <v>66</v>
      </c>
      <c r="N902" s="753">
        <v>1897.5</v>
      </c>
    </row>
    <row r="903" spans="1:14" ht="14.4" customHeight="1" x14ac:dyDescent="0.3">
      <c r="A903" s="747" t="s">
        <v>629</v>
      </c>
      <c r="B903" s="748" t="s">
        <v>630</v>
      </c>
      <c r="C903" s="749" t="s">
        <v>665</v>
      </c>
      <c r="D903" s="750" t="s">
        <v>666</v>
      </c>
      <c r="E903" s="751">
        <v>50113001</v>
      </c>
      <c r="F903" s="750" t="s">
        <v>686</v>
      </c>
      <c r="G903" s="749" t="s">
        <v>687</v>
      </c>
      <c r="H903" s="749">
        <v>501919</v>
      </c>
      <c r="I903" s="749">
        <v>0</v>
      </c>
      <c r="J903" s="749" t="s">
        <v>1589</v>
      </c>
      <c r="K903" s="749" t="s">
        <v>1590</v>
      </c>
      <c r="L903" s="752">
        <v>522.25658587858311</v>
      </c>
      <c r="M903" s="752">
        <v>33</v>
      </c>
      <c r="N903" s="753">
        <v>17234.467333993241</v>
      </c>
    </row>
    <row r="904" spans="1:14" ht="14.4" customHeight="1" x14ac:dyDescent="0.3">
      <c r="A904" s="747" t="s">
        <v>629</v>
      </c>
      <c r="B904" s="748" t="s">
        <v>630</v>
      </c>
      <c r="C904" s="749" t="s">
        <v>665</v>
      </c>
      <c r="D904" s="750" t="s">
        <v>666</v>
      </c>
      <c r="E904" s="751">
        <v>50113001</v>
      </c>
      <c r="F904" s="750" t="s">
        <v>686</v>
      </c>
      <c r="G904" s="749" t="s">
        <v>687</v>
      </c>
      <c r="H904" s="749">
        <v>502010</v>
      </c>
      <c r="I904" s="749">
        <v>210976</v>
      </c>
      <c r="J904" s="749" t="s">
        <v>1591</v>
      </c>
      <c r="K904" s="749" t="s">
        <v>1592</v>
      </c>
      <c r="L904" s="752">
        <v>0</v>
      </c>
      <c r="M904" s="752">
        <v>95</v>
      </c>
      <c r="N904" s="753">
        <v>0</v>
      </c>
    </row>
    <row r="905" spans="1:14" ht="14.4" customHeight="1" x14ac:dyDescent="0.3">
      <c r="A905" s="747" t="s">
        <v>629</v>
      </c>
      <c r="B905" s="748" t="s">
        <v>630</v>
      </c>
      <c r="C905" s="749" t="s">
        <v>665</v>
      </c>
      <c r="D905" s="750" t="s">
        <v>666</v>
      </c>
      <c r="E905" s="751">
        <v>50113001</v>
      </c>
      <c r="F905" s="750" t="s">
        <v>686</v>
      </c>
      <c r="G905" s="749" t="s">
        <v>687</v>
      </c>
      <c r="H905" s="749">
        <v>844940</v>
      </c>
      <c r="I905" s="749">
        <v>0</v>
      </c>
      <c r="J905" s="749" t="s">
        <v>1593</v>
      </c>
      <c r="K905" s="749" t="s">
        <v>631</v>
      </c>
      <c r="L905" s="752">
        <v>215.85034704216187</v>
      </c>
      <c r="M905" s="752">
        <v>2</v>
      </c>
      <c r="N905" s="753">
        <v>431.70069408432374</v>
      </c>
    </row>
    <row r="906" spans="1:14" ht="14.4" customHeight="1" x14ac:dyDescent="0.3">
      <c r="A906" s="747" t="s">
        <v>629</v>
      </c>
      <c r="B906" s="748" t="s">
        <v>630</v>
      </c>
      <c r="C906" s="749" t="s">
        <v>665</v>
      </c>
      <c r="D906" s="750" t="s">
        <v>666</v>
      </c>
      <c r="E906" s="751">
        <v>50113001</v>
      </c>
      <c r="F906" s="750" t="s">
        <v>686</v>
      </c>
      <c r="G906" s="749" t="s">
        <v>687</v>
      </c>
      <c r="H906" s="749">
        <v>921458</v>
      </c>
      <c r="I906" s="749">
        <v>0</v>
      </c>
      <c r="J906" s="749" t="s">
        <v>1594</v>
      </c>
      <c r="K906" s="749" t="s">
        <v>631</v>
      </c>
      <c r="L906" s="752">
        <v>119.57064233518805</v>
      </c>
      <c r="M906" s="752">
        <v>1</v>
      </c>
      <c r="N906" s="753">
        <v>119.57064233518805</v>
      </c>
    </row>
    <row r="907" spans="1:14" ht="14.4" customHeight="1" x14ac:dyDescent="0.3">
      <c r="A907" s="747" t="s">
        <v>629</v>
      </c>
      <c r="B907" s="748" t="s">
        <v>630</v>
      </c>
      <c r="C907" s="749" t="s">
        <v>665</v>
      </c>
      <c r="D907" s="750" t="s">
        <v>666</v>
      </c>
      <c r="E907" s="751">
        <v>50113001</v>
      </c>
      <c r="F907" s="750" t="s">
        <v>686</v>
      </c>
      <c r="G907" s="749" t="s">
        <v>687</v>
      </c>
      <c r="H907" s="749">
        <v>930035</v>
      </c>
      <c r="I907" s="749">
        <v>0</v>
      </c>
      <c r="J907" s="749" t="s">
        <v>1277</v>
      </c>
      <c r="K907" s="749" t="s">
        <v>631</v>
      </c>
      <c r="L907" s="752">
        <v>61.865699898066836</v>
      </c>
      <c r="M907" s="752">
        <v>1</v>
      </c>
      <c r="N907" s="753">
        <v>61.865699898066836</v>
      </c>
    </row>
    <row r="908" spans="1:14" ht="14.4" customHeight="1" x14ac:dyDescent="0.3">
      <c r="A908" s="747" t="s">
        <v>629</v>
      </c>
      <c r="B908" s="748" t="s">
        <v>630</v>
      </c>
      <c r="C908" s="749" t="s">
        <v>665</v>
      </c>
      <c r="D908" s="750" t="s">
        <v>666</v>
      </c>
      <c r="E908" s="751">
        <v>50113001</v>
      </c>
      <c r="F908" s="750" t="s">
        <v>686</v>
      </c>
      <c r="G908" s="749" t="s">
        <v>687</v>
      </c>
      <c r="H908" s="749">
        <v>900543</v>
      </c>
      <c r="I908" s="749">
        <v>0</v>
      </c>
      <c r="J908" s="749" t="s">
        <v>1595</v>
      </c>
      <c r="K908" s="749" t="s">
        <v>631</v>
      </c>
      <c r="L908" s="752">
        <v>189.56342643605515</v>
      </c>
      <c r="M908" s="752">
        <v>20</v>
      </c>
      <c r="N908" s="753">
        <v>3791.2685287211029</v>
      </c>
    </row>
    <row r="909" spans="1:14" ht="14.4" customHeight="1" x14ac:dyDescent="0.3">
      <c r="A909" s="747" t="s">
        <v>629</v>
      </c>
      <c r="B909" s="748" t="s">
        <v>630</v>
      </c>
      <c r="C909" s="749" t="s">
        <v>665</v>
      </c>
      <c r="D909" s="750" t="s">
        <v>666</v>
      </c>
      <c r="E909" s="751">
        <v>50113001</v>
      </c>
      <c r="F909" s="750" t="s">
        <v>686</v>
      </c>
      <c r="G909" s="749" t="s">
        <v>687</v>
      </c>
      <c r="H909" s="749">
        <v>900496</v>
      </c>
      <c r="I909" s="749">
        <v>0</v>
      </c>
      <c r="J909" s="749" t="s">
        <v>1279</v>
      </c>
      <c r="K909" s="749" t="s">
        <v>631</v>
      </c>
      <c r="L909" s="752">
        <v>53.685801755760025</v>
      </c>
      <c r="M909" s="752">
        <v>1</v>
      </c>
      <c r="N909" s="753">
        <v>53.685801755760025</v>
      </c>
    </row>
    <row r="910" spans="1:14" ht="14.4" customHeight="1" x14ac:dyDescent="0.3">
      <c r="A910" s="747" t="s">
        <v>629</v>
      </c>
      <c r="B910" s="748" t="s">
        <v>630</v>
      </c>
      <c r="C910" s="749" t="s">
        <v>665</v>
      </c>
      <c r="D910" s="750" t="s">
        <v>666</v>
      </c>
      <c r="E910" s="751">
        <v>50113001</v>
      </c>
      <c r="F910" s="750" t="s">
        <v>686</v>
      </c>
      <c r="G910" s="749" t="s">
        <v>687</v>
      </c>
      <c r="H910" s="749">
        <v>900321</v>
      </c>
      <c r="I910" s="749">
        <v>0</v>
      </c>
      <c r="J910" s="749" t="s">
        <v>1078</v>
      </c>
      <c r="K910" s="749" t="s">
        <v>631</v>
      </c>
      <c r="L910" s="752">
        <v>151.12955036507526</v>
      </c>
      <c r="M910" s="752">
        <v>2</v>
      </c>
      <c r="N910" s="753">
        <v>302.25910073015052</v>
      </c>
    </row>
    <row r="911" spans="1:14" ht="14.4" customHeight="1" x14ac:dyDescent="0.3">
      <c r="A911" s="747" t="s">
        <v>629</v>
      </c>
      <c r="B911" s="748" t="s">
        <v>630</v>
      </c>
      <c r="C911" s="749" t="s">
        <v>665</v>
      </c>
      <c r="D911" s="750" t="s">
        <v>666</v>
      </c>
      <c r="E911" s="751">
        <v>50113001</v>
      </c>
      <c r="F911" s="750" t="s">
        <v>686</v>
      </c>
      <c r="G911" s="749" t="s">
        <v>687</v>
      </c>
      <c r="H911" s="749">
        <v>501990</v>
      </c>
      <c r="I911" s="749">
        <v>0</v>
      </c>
      <c r="J911" s="749" t="s">
        <v>1457</v>
      </c>
      <c r="K911" s="749" t="s">
        <v>631</v>
      </c>
      <c r="L911" s="752">
        <v>149.09964139255513</v>
      </c>
      <c r="M911" s="752">
        <v>6</v>
      </c>
      <c r="N911" s="753">
        <v>894.59784835533083</v>
      </c>
    </row>
    <row r="912" spans="1:14" ht="14.4" customHeight="1" x14ac:dyDescent="0.3">
      <c r="A912" s="747" t="s">
        <v>629</v>
      </c>
      <c r="B912" s="748" t="s">
        <v>630</v>
      </c>
      <c r="C912" s="749" t="s">
        <v>665</v>
      </c>
      <c r="D912" s="750" t="s">
        <v>666</v>
      </c>
      <c r="E912" s="751">
        <v>50113001</v>
      </c>
      <c r="F912" s="750" t="s">
        <v>686</v>
      </c>
      <c r="G912" s="749" t="s">
        <v>687</v>
      </c>
      <c r="H912" s="749">
        <v>501258</v>
      </c>
      <c r="I912" s="749">
        <v>0</v>
      </c>
      <c r="J912" s="749" t="s">
        <v>1596</v>
      </c>
      <c r="K912" s="749" t="s">
        <v>631</v>
      </c>
      <c r="L912" s="752">
        <v>235.84499186060657</v>
      </c>
      <c r="M912" s="752">
        <v>10</v>
      </c>
      <c r="N912" s="753">
        <v>2358.4499186060657</v>
      </c>
    </row>
    <row r="913" spans="1:14" ht="14.4" customHeight="1" x14ac:dyDescent="0.3">
      <c r="A913" s="747" t="s">
        <v>629</v>
      </c>
      <c r="B913" s="748" t="s">
        <v>630</v>
      </c>
      <c r="C913" s="749" t="s">
        <v>665</v>
      </c>
      <c r="D913" s="750" t="s">
        <v>666</v>
      </c>
      <c r="E913" s="751">
        <v>50113001</v>
      </c>
      <c r="F913" s="750" t="s">
        <v>686</v>
      </c>
      <c r="G913" s="749" t="s">
        <v>687</v>
      </c>
      <c r="H913" s="749">
        <v>921351</v>
      </c>
      <c r="I913" s="749">
        <v>0</v>
      </c>
      <c r="J913" s="749" t="s">
        <v>811</v>
      </c>
      <c r="K913" s="749" t="s">
        <v>631</v>
      </c>
      <c r="L913" s="752">
        <v>153.52056986976044</v>
      </c>
      <c r="M913" s="752">
        <v>2</v>
      </c>
      <c r="N913" s="753">
        <v>307.04113973952087</v>
      </c>
    </row>
    <row r="914" spans="1:14" ht="14.4" customHeight="1" x14ac:dyDescent="0.3">
      <c r="A914" s="747" t="s">
        <v>629</v>
      </c>
      <c r="B914" s="748" t="s">
        <v>630</v>
      </c>
      <c r="C914" s="749" t="s">
        <v>665</v>
      </c>
      <c r="D914" s="750" t="s">
        <v>666</v>
      </c>
      <c r="E914" s="751">
        <v>50113001</v>
      </c>
      <c r="F914" s="750" t="s">
        <v>686</v>
      </c>
      <c r="G914" s="749" t="s">
        <v>687</v>
      </c>
      <c r="H914" s="749">
        <v>501838</v>
      </c>
      <c r="I914" s="749">
        <v>0</v>
      </c>
      <c r="J914" s="749" t="s">
        <v>1597</v>
      </c>
      <c r="K914" s="749" t="s">
        <v>1598</v>
      </c>
      <c r="L914" s="752">
        <v>540.37817355140157</v>
      </c>
      <c r="M914" s="752">
        <v>1</v>
      </c>
      <c r="N914" s="753">
        <v>540.37817355140157</v>
      </c>
    </row>
    <row r="915" spans="1:14" ht="14.4" customHeight="1" x14ac:dyDescent="0.3">
      <c r="A915" s="747" t="s">
        <v>629</v>
      </c>
      <c r="B915" s="748" t="s">
        <v>630</v>
      </c>
      <c r="C915" s="749" t="s">
        <v>665</v>
      </c>
      <c r="D915" s="750" t="s">
        <v>666</v>
      </c>
      <c r="E915" s="751">
        <v>50113001</v>
      </c>
      <c r="F915" s="750" t="s">
        <v>686</v>
      </c>
      <c r="G915" s="749" t="s">
        <v>687</v>
      </c>
      <c r="H915" s="749">
        <v>921379</v>
      </c>
      <c r="I915" s="749">
        <v>0</v>
      </c>
      <c r="J915" s="749" t="s">
        <v>1599</v>
      </c>
      <c r="K915" s="749" t="s">
        <v>631</v>
      </c>
      <c r="L915" s="752">
        <v>106.73070417165601</v>
      </c>
      <c r="M915" s="752">
        <v>1</v>
      </c>
      <c r="N915" s="753">
        <v>106.73070417165601</v>
      </c>
    </row>
    <row r="916" spans="1:14" ht="14.4" customHeight="1" x14ac:dyDescent="0.3">
      <c r="A916" s="747" t="s">
        <v>629</v>
      </c>
      <c r="B916" s="748" t="s">
        <v>630</v>
      </c>
      <c r="C916" s="749" t="s">
        <v>665</v>
      </c>
      <c r="D916" s="750" t="s">
        <v>666</v>
      </c>
      <c r="E916" s="751">
        <v>50113001</v>
      </c>
      <c r="F916" s="750" t="s">
        <v>686</v>
      </c>
      <c r="G916" s="749" t="s">
        <v>687</v>
      </c>
      <c r="H916" s="749">
        <v>921380</v>
      </c>
      <c r="I916" s="749">
        <v>0</v>
      </c>
      <c r="J916" s="749" t="s">
        <v>1600</v>
      </c>
      <c r="K916" s="749" t="s">
        <v>631</v>
      </c>
      <c r="L916" s="752">
        <v>168.51015010438445</v>
      </c>
      <c r="M916" s="752">
        <v>1</v>
      </c>
      <c r="N916" s="753">
        <v>168.51015010438445</v>
      </c>
    </row>
    <row r="917" spans="1:14" ht="14.4" customHeight="1" x14ac:dyDescent="0.3">
      <c r="A917" s="747" t="s">
        <v>629</v>
      </c>
      <c r="B917" s="748" t="s">
        <v>630</v>
      </c>
      <c r="C917" s="749" t="s">
        <v>665</v>
      </c>
      <c r="D917" s="750" t="s">
        <v>666</v>
      </c>
      <c r="E917" s="751">
        <v>50113001</v>
      </c>
      <c r="F917" s="750" t="s">
        <v>686</v>
      </c>
      <c r="G917" s="749" t="s">
        <v>687</v>
      </c>
      <c r="H917" s="749">
        <v>114772</v>
      </c>
      <c r="I917" s="749">
        <v>14772</v>
      </c>
      <c r="J917" s="749" t="s">
        <v>1601</v>
      </c>
      <c r="K917" s="749" t="s">
        <v>1602</v>
      </c>
      <c r="L917" s="752">
        <v>491.39545454545458</v>
      </c>
      <c r="M917" s="752">
        <v>11</v>
      </c>
      <c r="N917" s="753">
        <v>5405.35</v>
      </c>
    </row>
    <row r="918" spans="1:14" ht="14.4" customHeight="1" x14ac:dyDescent="0.3">
      <c r="A918" s="747" t="s">
        <v>629</v>
      </c>
      <c r="B918" s="748" t="s">
        <v>630</v>
      </c>
      <c r="C918" s="749" t="s">
        <v>665</v>
      </c>
      <c r="D918" s="750" t="s">
        <v>666</v>
      </c>
      <c r="E918" s="751">
        <v>50113001</v>
      </c>
      <c r="F918" s="750" t="s">
        <v>686</v>
      </c>
      <c r="G918" s="749" t="s">
        <v>687</v>
      </c>
      <c r="H918" s="749">
        <v>100499</v>
      </c>
      <c r="I918" s="749">
        <v>499</v>
      </c>
      <c r="J918" s="749" t="s">
        <v>822</v>
      </c>
      <c r="K918" s="749" t="s">
        <v>1290</v>
      </c>
      <c r="L918" s="752">
        <v>113.19</v>
      </c>
      <c r="M918" s="752">
        <v>1</v>
      </c>
      <c r="N918" s="753">
        <v>113.19</v>
      </c>
    </row>
    <row r="919" spans="1:14" ht="14.4" customHeight="1" x14ac:dyDescent="0.3">
      <c r="A919" s="747" t="s">
        <v>629</v>
      </c>
      <c r="B919" s="748" t="s">
        <v>630</v>
      </c>
      <c r="C919" s="749" t="s">
        <v>665</v>
      </c>
      <c r="D919" s="750" t="s">
        <v>666</v>
      </c>
      <c r="E919" s="751">
        <v>50113001</v>
      </c>
      <c r="F919" s="750" t="s">
        <v>686</v>
      </c>
      <c r="G919" s="749" t="s">
        <v>687</v>
      </c>
      <c r="H919" s="749">
        <v>100498</v>
      </c>
      <c r="I919" s="749">
        <v>498</v>
      </c>
      <c r="J919" s="749" t="s">
        <v>822</v>
      </c>
      <c r="K919" s="749" t="s">
        <v>823</v>
      </c>
      <c r="L919" s="752">
        <v>108.75</v>
      </c>
      <c r="M919" s="752">
        <v>5</v>
      </c>
      <c r="N919" s="753">
        <v>543.75</v>
      </c>
    </row>
    <row r="920" spans="1:14" ht="14.4" customHeight="1" x14ac:dyDescent="0.3">
      <c r="A920" s="747" t="s">
        <v>629</v>
      </c>
      <c r="B920" s="748" t="s">
        <v>630</v>
      </c>
      <c r="C920" s="749" t="s">
        <v>665</v>
      </c>
      <c r="D920" s="750" t="s">
        <v>666</v>
      </c>
      <c r="E920" s="751">
        <v>50113001</v>
      </c>
      <c r="F920" s="750" t="s">
        <v>686</v>
      </c>
      <c r="G920" s="749" t="s">
        <v>690</v>
      </c>
      <c r="H920" s="749">
        <v>848535</v>
      </c>
      <c r="I920" s="749">
        <v>33216</v>
      </c>
      <c r="J920" s="749" t="s">
        <v>1085</v>
      </c>
      <c r="K920" s="749" t="s">
        <v>631</v>
      </c>
      <c r="L920" s="752">
        <v>639.1</v>
      </c>
      <c r="M920" s="752">
        <v>4</v>
      </c>
      <c r="N920" s="753">
        <v>2556.4</v>
      </c>
    </row>
    <row r="921" spans="1:14" ht="14.4" customHeight="1" x14ac:dyDescent="0.3">
      <c r="A921" s="747" t="s">
        <v>629</v>
      </c>
      <c r="B921" s="748" t="s">
        <v>630</v>
      </c>
      <c r="C921" s="749" t="s">
        <v>665</v>
      </c>
      <c r="D921" s="750" t="s">
        <v>666</v>
      </c>
      <c r="E921" s="751">
        <v>50113001</v>
      </c>
      <c r="F921" s="750" t="s">
        <v>686</v>
      </c>
      <c r="G921" s="749" t="s">
        <v>687</v>
      </c>
      <c r="H921" s="749">
        <v>102684</v>
      </c>
      <c r="I921" s="749">
        <v>2684</v>
      </c>
      <c r="J921" s="749" t="s">
        <v>1088</v>
      </c>
      <c r="K921" s="749" t="s">
        <v>1089</v>
      </c>
      <c r="L921" s="752">
        <v>105.67800000000001</v>
      </c>
      <c r="M921" s="752">
        <v>15</v>
      </c>
      <c r="N921" s="753">
        <v>1585.17</v>
      </c>
    </row>
    <row r="922" spans="1:14" ht="14.4" customHeight="1" x14ac:dyDescent="0.3">
      <c r="A922" s="747" t="s">
        <v>629</v>
      </c>
      <c r="B922" s="748" t="s">
        <v>630</v>
      </c>
      <c r="C922" s="749" t="s">
        <v>665</v>
      </c>
      <c r="D922" s="750" t="s">
        <v>666</v>
      </c>
      <c r="E922" s="751">
        <v>50113001</v>
      </c>
      <c r="F922" s="750" t="s">
        <v>686</v>
      </c>
      <c r="G922" s="749" t="s">
        <v>687</v>
      </c>
      <c r="H922" s="749">
        <v>119686</v>
      </c>
      <c r="I922" s="749">
        <v>119686</v>
      </c>
      <c r="J922" s="749" t="s">
        <v>826</v>
      </c>
      <c r="K922" s="749" t="s">
        <v>827</v>
      </c>
      <c r="L922" s="752">
        <v>57.210000000000015</v>
      </c>
      <c r="M922" s="752">
        <v>1</v>
      </c>
      <c r="N922" s="753">
        <v>57.210000000000015</v>
      </c>
    </row>
    <row r="923" spans="1:14" ht="14.4" customHeight="1" x14ac:dyDescent="0.3">
      <c r="A923" s="747" t="s">
        <v>629</v>
      </c>
      <c r="B923" s="748" t="s">
        <v>630</v>
      </c>
      <c r="C923" s="749" t="s">
        <v>665</v>
      </c>
      <c r="D923" s="750" t="s">
        <v>666</v>
      </c>
      <c r="E923" s="751">
        <v>50113001</v>
      </c>
      <c r="F923" s="750" t="s">
        <v>686</v>
      </c>
      <c r="G923" s="749" t="s">
        <v>687</v>
      </c>
      <c r="H923" s="749">
        <v>109414</v>
      </c>
      <c r="I923" s="749">
        <v>119687</v>
      </c>
      <c r="J923" s="749" t="s">
        <v>1100</v>
      </c>
      <c r="K923" s="749" t="s">
        <v>829</v>
      </c>
      <c r="L923" s="752">
        <v>65.330000000000013</v>
      </c>
      <c r="M923" s="752">
        <v>1</v>
      </c>
      <c r="N923" s="753">
        <v>65.330000000000013</v>
      </c>
    </row>
    <row r="924" spans="1:14" ht="14.4" customHeight="1" x14ac:dyDescent="0.3">
      <c r="A924" s="747" t="s">
        <v>629</v>
      </c>
      <c r="B924" s="748" t="s">
        <v>630</v>
      </c>
      <c r="C924" s="749" t="s">
        <v>665</v>
      </c>
      <c r="D924" s="750" t="s">
        <v>666</v>
      </c>
      <c r="E924" s="751">
        <v>50113001</v>
      </c>
      <c r="F924" s="750" t="s">
        <v>686</v>
      </c>
      <c r="G924" s="749" t="s">
        <v>690</v>
      </c>
      <c r="H924" s="749">
        <v>191788</v>
      </c>
      <c r="I924" s="749">
        <v>91788</v>
      </c>
      <c r="J924" s="749" t="s">
        <v>1101</v>
      </c>
      <c r="K924" s="749" t="s">
        <v>1102</v>
      </c>
      <c r="L924" s="752">
        <v>9.1199999999999992</v>
      </c>
      <c r="M924" s="752">
        <v>1</v>
      </c>
      <c r="N924" s="753">
        <v>9.1199999999999992</v>
      </c>
    </row>
    <row r="925" spans="1:14" ht="14.4" customHeight="1" x14ac:dyDescent="0.3">
      <c r="A925" s="747" t="s">
        <v>629</v>
      </c>
      <c r="B925" s="748" t="s">
        <v>630</v>
      </c>
      <c r="C925" s="749" t="s">
        <v>665</v>
      </c>
      <c r="D925" s="750" t="s">
        <v>666</v>
      </c>
      <c r="E925" s="751">
        <v>50113001</v>
      </c>
      <c r="F925" s="750" t="s">
        <v>686</v>
      </c>
      <c r="G925" s="749" t="s">
        <v>690</v>
      </c>
      <c r="H925" s="749">
        <v>106618</v>
      </c>
      <c r="I925" s="749">
        <v>6618</v>
      </c>
      <c r="J925" s="749" t="s">
        <v>1298</v>
      </c>
      <c r="K925" s="749" t="s">
        <v>1299</v>
      </c>
      <c r="L925" s="752">
        <v>19.580000000000002</v>
      </c>
      <c r="M925" s="752">
        <v>1</v>
      </c>
      <c r="N925" s="753">
        <v>19.580000000000002</v>
      </c>
    </row>
    <row r="926" spans="1:14" ht="14.4" customHeight="1" x14ac:dyDescent="0.3">
      <c r="A926" s="747" t="s">
        <v>629</v>
      </c>
      <c r="B926" s="748" t="s">
        <v>630</v>
      </c>
      <c r="C926" s="749" t="s">
        <v>665</v>
      </c>
      <c r="D926" s="750" t="s">
        <v>666</v>
      </c>
      <c r="E926" s="751">
        <v>50113001</v>
      </c>
      <c r="F926" s="750" t="s">
        <v>686</v>
      </c>
      <c r="G926" s="749" t="s">
        <v>687</v>
      </c>
      <c r="H926" s="749">
        <v>151561</v>
      </c>
      <c r="I926" s="749">
        <v>51561</v>
      </c>
      <c r="J926" s="749" t="s">
        <v>834</v>
      </c>
      <c r="K926" s="749" t="s">
        <v>835</v>
      </c>
      <c r="L926" s="752">
        <v>64.3</v>
      </c>
      <c r="M926" s="752">
        <v>6</v>
      </c>
      <c r="N926" s="753">
        <v>385.79999999999995</v>
      </c>
    </row>
    <row r="927" spans="1:14" ht="14.4" customHeight="1" x14ac:dyDescent="0.3">
      <c r="A927" s="747" t="s">
        <v>629</v>
      </c>
      <c r="B927" s="748" t="s">
        <v>630</v>
      </c>
      <c r="C927" s="749" t="s">
        <v>665</v>
      </c>
      <c r="D927" s="750" t="s">
        <v>666</v>
      </c>
      <c r="E927" s="751">
        <v>50113001</v>
      </c>
      <c r="F927" s="750" t="s">
        <v>686</v>
      </c>
      <c r="G927" s="749" t="s">
        <v>687</v>
      </c>
      <c r="H927" s="749">
        <v>147943</v>
      </c>
      <c r="I927" s="749">
        <v>147943</v>
      </c>
      <c r="J927" s="749" t="s">
        <v>1108</v>
      </c>
      <c r="K927" s="749" t="s">
        <v>1109</v>
      </c>
      <c r="L927" s="752">
        <v>149.33320393909631</v>
      </c>
      <c r="M927" s="752">
        <v>3</v>
      </c>
      <c r="N927" s="753">
        <v>447.99961181728895</v>
      </c>
    </row>
    <row r="928" spans="1:14" ht="14.4" customHeight="1" x14ac:dyDescent="0.3">
      <c r="A928" s="747" t="s">
        <v>629</v>
      </c>
      <c r="B928" s="748" t="s">
        <v>630</v>
      </c>
      <c r="C928" s="749" t="s">
        <v>665</v>
      </c>
      <c r="D928" s="750" t="s">
        <v>666</v>
      </c>
      <c r="E928" s="751">
        <v>50113001</v>
      </c>
      <c r="F928" s="750" t="s">
        <v>686</v>
      </c>
      <c r="G928" s="749" t="s">
        <v>687</v>
      </c>
      <c r="H928" s="749">
        <v>150448</v>
      </c>
      <c r="I928" s="749">
        <v>50448</v>
      </c>
      <c r="J928" s="749" t="s">
        <v>838</v>
      </c>
      <c r="K928" s="749" t="s">
        <v>839</v>
      </c>
      <c r="L928" s="752">
        <v>49.480000000000004</v>
      </c>
      <c r="M928" s="752">
        <v>2</v>
      </c>
      <c r="N928" s="753">
        <v>98.960000000000008</v>
      </c>
    </row>
    <row r="929" spans="1:14" ht="14.4" customHeight="1" x14ac:dyDescent="0.3">
      <c r="A929" s="747" t="s">
        <v>629</v>
      </c>
      <c r="B929" s="748" t="s">
        <v>630</v>
      </c>
      <c r="C929" s="749" t="s">
        <v>665</v>
      </c>
      <c r="D929" s="750" t="s">
        <v>666</v>
      </c>
      <c r="E929" s="751">
        <v>50113001</v>
      </c>
      <c r="F929" s="750" t="s">
        <v>686</v>
      </c>
      <c r="G929" s="749" t="s">
        <v>687</v>
      </c>
      <c r="H929" s="749">
        <v>100876</v>
      </c>
      <c r="I929" s="749">
        <v>876</v>
      </c>
      <c r="J929" s="749" t="s">
        <v>841</v>
      </c>
      <c r="K929" s="749" t="s">
        <v>842</v>
      </c>
      <c r="L929" s="752">
        <v>73.700000000000017</v>
      </c>
      <c r="M929" s="752">
        <v>1</v>
      </c>
      <c r="N929" s="753">
        <v>73.700000000000017</v>
      </c>
    </row>
    <row r="930" spans="1:14" ht="14.4" customHeight="1" x14ac:dyDescent="0.3">
      <c r="A930" s="747" t="s">
        <v>629</v>
      </c>
      <c r="B930" s="748" t="s">
        <v>630</v>
      </c>
      <c r="C930" s="749" t="s">
        <v>665</v>
      </c>
      <c r="D930" s="750" t="s">
        <v>666</v>
      </c>
      <c r="E930" s="751">
        <v>50113001</v>
      </c>
      <c r="F930" s="750" t="s">
        <v>686</v>
      </c>
      <c r="G930" s="749" t="s">
        <v>687</v>
      </c>
      <c r="H930" s="749">
        <v>208143</v>
      </c>
      <c r="I930" s="749">
        <v>208143</v>
      </c>
      <c r="J930" s="749" t="s">
        <v>848</v>
      </c>
      <c r="K930" s="749" t="s">
        <v>849</v>
      </c>
      <c r="L930" s="752">
        <v>93.139999999999986</v>
      </c>
      <c r="M930" s="752">
        <v>2</v>
      </c>
      <c r="N930" s="753">
        <v>186.27999999999997</v>
      </c>
    </row>
    <row r="931" spans="1:14" ht="14.4" customHeight="1" x14ac:dyDescent="0.3">
      <c r="A931" s="747" t="s">
        <v>629</v>
      </c>
      <c r="B931" s="748" t="s">
        <v>630</v>
      </c>
      <c r="C931" s="749" t="s">
        <v>665</v>
      </c>
      <c r="D931" s="750" t="s">
        <v>666</v>
      </c>
      <c r="E931" s="751">
        <v>50113001</v>
      </c>
      <c r="F931" s="750" t="s">
        <v>686</v>
      </c>
      <c r="G931" s="749" t="s">
        <v>687</v>
      </c>
      <c r="H931" s="749">
        <v>226693</v>
      </c>
      <c r="I931" s="749">
        <v>226693</v>
      </c>
      <c r="J931" s="749" t="s">
        <v>852</v>
      </c>
      <c r="K931" s="749" t="s">
        <v>853</v>
      </c>
      <c r="L931" s="752">
        <v>18.540000000000003</v>
      </c>
      <c r="M931" s="752">
        <v>3</v>
      </c>
      <c r="N931" s="753">
        <v>55.620000000000005</v>
      </c>
    </row>
    <row r="932" spans="1:14" ht="14.4" customHeight="1" x14ac:dyDescent="0.3">
      <c r="A932" s="747" t="s">
        <v>629</v>
      </c>
      <c r="B932" s="748" t="s">
        <v>630</v>
      </c>
      <c r="C932" s="749" t="s">
        <v>665</v>
      </c>
      <c r="D932" s="750" t="s">
        <v>666</v>
      </c>
      <c r="E932" s="751">
        <v>50113001</v>
      </c>
      <c r="F932" s="750" t="s">
        <v>686</v>
      </c>
      <c r="G932" s="749" t="s">
        <v>687</v>
      </c>
      <c r="H932" s="749">
        <v>226694</v>
      </c>
      <c r="I932" s="749">
        <v>226694</v>
      </c>
      <c r="J932" s="749" t="s">
        <v>1500</v>
      </c>
      <c r="K932" s="749" t="s">
        <v>1501</v>
      </c>
      <c r="L932" s="752">
        <v>15.140000000000004</v>
      </c>
      <c r="M932" s="752">
        <v>2</v>
      </c>
      <c r="N932" s="753">
        <v>30.280000000000008</v>
      </c>
    </row>
    <row r="933" spans="1:14" ht="14.4" customHeight="1" x14ac:dyDescent="0.3">
      <c r="A933" s="747" t="s">
        <v>629</v>
      </c>
      <c r="B933" s="748" t="s">
        <v>630</v>
      </c>
      <c r="C933" s="749" t="s">
        <v>665</v>
      </c>
      <c r="D933" s="750" t="s">
        <v>666</v>
      </c>
      <c r="E933" s="751">
        <v>50113001</v>
      </c>
      <c r="F933" s="750" t="s">
        <v>686</v>
      </c>
      <c r="G933" s="749" t="s">
        <v>687</v>
      </c>
      <c r="H933" s="749">
        <v>207820</v>
      </c>
      <c r="I933" s="749">
        <v>207820</v>
      </c>
      <c r="J933" s="749" t="s">
        <v>854</v>
      </c>
      <c r="K933" s="749" t="s">
        <v>855</v>
      </c>
      <c r="L933" s="752">
        <v>30.449999999999992</v>
      </c>
      <c r="M933" s="752">
        <v>1</v>
      </c>
      <c r="N933" s="753">
        <v>30.449999999999992</v>
      </c>
    </row>
    <row r="934" spans="1:14" ht="14.4" customHeight="1" x14ac:dyDescent="0.3">
      <c r="A934" s="747" t="s">
        <v>629</v>
      </c>
      <c r="B934" s="748" t="s">
        <v>630</v>
      </c>
      <c r="C934" s="749" t="s">
        <v>665</v>
      </c>
      <c r="D934" s="750" t="s">
        <v>666</v>
      </c>
      <c r="E934" s="751">
        <v>50113001</v>
      </c>
      <c r="F934" s="750" t="s">
        <v>686</v>
      </c>
      <c r="G934" s="749" t="s">
        <v>687</v>
      </c>
      <c r="H934" s="749">
        <v>226434</v>
      </c>
      <c r="I934" s="749">
        <v>226434</v>
      </c>
      <c r="J934" s="749" t="s">
        <v>1502</v>
      </c>
      <c r="K934" s="749" t="s">
        <v>1603</v>
      </c>
      <c r="L934" s="752">
        <v>29.7</v>
      </c>
      <c r="M934" s="752">
        <v>2</v>
      </c>
      <c r="N934" s="753">
        <v>59.4</v>
      </c>
    </row>
    <row r="935" spans="1:14" ht="14.4" customHeight="1" x14ac:dyDescent="0.3">
      <c r="A935" s="747" t="s">
        <v>629</v>
      </c>
      <c r="B935" s="748" t="s">
        <v>630</v>
      </c>
      <c r="C935" s="749" t="s">
        <v>665</v>
      </c>
      <c r="D935" s="750" t="s">
        <v>666</v>
      </c>
      <c r="E935" s="751">
        <v>50113001</v>
      </c>
      <c r="F935" s="750" t="s">
        <v>686</v>
      </c>
      <c r="G935" s="749" t="s">
        <v>687</v>
      </c>
      <c r="H935" s="749">
        <v>229532</v>
      </c>
      <c r="I935" s="749">
        <v>229532</v>
      </c>
      <c r="J935" s="749" t="s">
        <v>1114</v>
      </c>
      <c r="K935" s="749" t="s">
        <v>1115</v>
      </c>
      <c r="L935" s="752">
        <v>70.64</v>
      </c>
      <c r="M935" s="752">
        <v>3</v>
      </c>
      <c r="N935" s="753">
        <v>211.92000000000002</v>
      </c>
    </row>
    <row r="936" spans="1:14" ht="14.4" customHeight="1" x14ac:dyDescent="0.3">
      <c r="A936" s="747" t="s">
        <v>629</v>
      </c>
      <c r="B936" s="748" t="s">
        <v>630</v>
      </c>
      <c r="C936" s="749" t="s">
        <v>665</v>
      </c>
      <c r="D936" s="750" t="s">
        <v>666</v>
      </c>
      <c r="E936" s="751">
        <v>50113001</v>
      </c>
      <c r="F936" s="750" t="s">
        <v>686</v>
      </c>
      <c r="G936" s="749" t="s">
        <v>687</v>
      </c>
      <c r="H936" s="749">
        <v>155911</v>
      </c>
      <c r="I936" s="749">
        <v>55911</v>
      </c>
      <c r="J936" s="749" t="s">
        <v>1508</v>
      </c>
      <c r="K936" s="749" t="s">
        <v>1509</v>
      </c>
      <c r="L936" s="752">
        <v>37.589999999999996</v>
      </c>
      <c r="M936" s="752">
        <v>1</v>
      </c>
      <c r="N936" s="753">
        <v>37.589999999999996</v>
      </c>
    </row>
    <row r="937" spans="1:14" ht="14.4" customHeight="1" x14ac:dyDescent="0.3">
      <c r="A937" s="747" t="s">
        <v>629</v>
      </c>
      <c r="B937" s="748" t="s">
        <v>630</v>
      </c>
      <c r="C937" s="749" t="s">
        <v>665</v>
      </c>
      <c r="D937" s="750" t="s">
        <v>666</v>
      </c>
      <c r="E937" s="751">
        <v>50113001</v>
      </c>
      <c r="F937" s="750" t="s">
        <v>686</v>
      </c>
      <c r="G937" s="749" t="s">
        <v>687</v>
      </c>
      <c r="H937" s="749">
        <v>102963</v>
      </c>
      <c r="I937" s="749">
        <v>2963</v>
      </c>
      <c r="J937" s="749" t="s">
        <v>864</v>
      </c>
      <c r="K937" s="749" t="s">
        <v>865</v>
      </c>
      <c r="L937" s="752">
        <v>97.072500000000005</v>
      </c>
      <c r="M937" s="752">
        <v>4</v>
      </c>
      <c r="N937" s="753">
        <v>388.29</v>
      </c>
    </row>
    <row r="938" spans="1:14" ht="14.4" customHeight="1" x14ac:dyDescent="0.3">
      <c r="A938" s="747" t="s">
        <v>629</v>
      </c>
      <c r="B938" s="748" t="s">
        <v>630</v>
      </c>
      <c r="C938" s="749" t="s">
        <v>665</v>
      </c>
      <c r="D938" s="750" t="s">
        <v>666</v>
      </c>
      <c r="E938" s="751">
        <v>50113001</v>
      </c>
      <c r="F938" s="750" t="s">
        <v>686</v>
      </c>
      <c r="G938" s="749" t="s">
        <v>687</v>
      </c>
      <c r="H938" s="749">
        <v>207692</v>
      </c>
      <c r="I938" s="749">
        <v>207692</v>
      </c>
      <c r="J938" s="749" t="s">
        <v>868</v>
      </c>
      <c r="K938" s="749" t="s">
        <v>869</v>
      </c>
      <c r="L938" s="752">
        <v>40.25</v>
      </c>
      <c r="M938" s="752">
        <v>3</v>
      </c>
      <c r="N938" s="753">
        <v>120.75</v>
      </c>
    </row>
    <row r="939" spans="1:14" ht="14.4" customHeight="1" x14ac:dyDescent="0.3">
      <c r="A939" s="747" t="s">
        <v>629</v>
      </c>
      <c r="B939" s="748" t="s">
        <v>630</v>
      </c>
      <c r="C939" s="749" t="s">
        <v>665</v>
      </c>
      <c r="D939" s="750" t="s">
        <v>666</v>
      </c>
      <c r="E939" s="751">
        <v>50113001</v>
      </c>
      <c r="F939" s="750" t="s">
        <v>686</v>
      </c>
      <c r="G939" s="749" t="s">
        <v>687</v>
      </c>
      <c r="H939" s="749">
        <v>144357</v>
      </c>
      <c r="I939" s="749">
        <v>44357</v>
      </c>
      <c r="J939" s="749" t="s">
        <v>1604</v>
      </c>
      <c r="K939" s="749" t="s">
        <v>1605</v>
      </c>
      <c r="L939" s="752">
        <v>3231.36</v>
      </c>
      <c r="M939" s="752">
        <v>1</v>
      </c>
      <c r="N939" s="753">
        <v>3231.36</v>
      </c>
    </row>
    <row r="940" spans="1:14" ht="14.4" customHeight="1" x14ac:dyDescent="0.3">
      <c r="A940" s="747" t="s">
        <v>629</v>
      </c>
      <c r="B940" s="748" t="s">
        <v>630</v>
      </c>
      <c r="C940" s="749" t="s">
        <v>665</v>
      </c>
      <c r="D940" s="750" t="s">
        <v>666</v>
      </c>
      <c r="E940" s="751">
        <v>50113001</v>
      </c>
      <c r="F940" s="750" t="s">
        <v>686</v>
      </c>
      <c r="G940" s="749" t="s">
        <v>690</v>
      </c>
      <c r="H940" s="749">
        <v>202988</v>
      </c>
      <c r="I940" s="749">
        <v>202988</v>
      </c>
      <c r="J940" s="749" t="s">
        <v>1606</v>
      </c>
      <c r="K940" s="749" t="s">
        <v>1607</v>
      </c>
      <c r="L940" s="752">
        <v>13654.52</v>
      </c>
      <c r="M940" s="752">
        <v>4</v>
      </c>
      <c r="N940" s="753">
        <v>54618.080000000002</v>
      </c>
    </row>
    <row r="941" spans="1:14" ht="14.4" customHeight="1" x14ac:dyDescent="0.3">
      <c r="A941" s="747" t="s">
        <v>629</v>
      </c>
      <c r="B941" s="748" t="s">
        <v>630</v>
      </c>
      <c r="C941" s="749" t="s">
        <v>665</v>
      </c>
      <c r="D941" s="750" t="s">
        <v>666</v>
      </c>
      <c r="E941" s="751">
        <v>50113001</v>
      </c>
      <c r="F941" s="750" t="s">
        <v>686</v>
      </c>
      <c r="G941" s="749" t="s">
        <v>687</v>
      </c>
      <c r="H941" s="749">
        <v>100316</v>
      </c>
      <c r="I941" s="749">
        <v>100316</v>
      </c>
      <c r="J941" s="749" t="s">
        <v>1608</v>
      </c>
      <c r="K941" s="749" t="s">
        <v>1609</v>
      </c>
      <c r="L941" s="752">
        <v>357.04827586206915</v>
      </c>
      <c r="M941" s="752">
        <v>29</v>
      </c>
      <c r="N941" s="753">
        <v>10354.400000000005</v>
      </c>
    </row>
    <row r="942" spans="1:14" ht="14.4" customHeight="1" x14ac:dyDescent="0.3">
      <c r="A942" s="747" t="s">
        <v>629</v>
      </c>
      <c r="B942" s="748" t="s">
        <v>630</v>
      </c>
      <c r="C942" s="749" t="s">
        <v>665</v>
      </c>
      <c r="D942" s="750" t="s">
        <v>666</v>
      </c>
      <c r="E942" s="751">
        <v>50113001</v>
      </c>
      <c r="F942" s="750" t="s">
        <v>686</v>
      </c>
      <c r="G942" s="749" t="s">
        <v>690</v>
      </c>
      <c r="H942" s="749">
        <v>131934</v>
      </c>
      <c r="I942" s="749">
        <v>31934</v>
      </c>
      <c r="J942" s="749" t="s">
        <v>897</v>
      </c>
      <c r="K942" s="749" t="s">
        <v>898</v>
      </c>
      <c r="L942" s="752">
        <v>49.82</v>
      </c>
      <c r="M942" s="752">
        <v>10</v>
      </c>
      <c r="N942" s="753">
        <v>498.2</v>
      </c>
    </row>
    <row r="943" spans="1:14" ht="14.4" customHeight="1" x14ac:dyDescent="0.3">
      <c r="A943" s="747" t="s">
        <v>629</v>
      </c>
      <c r="B943" s="748" t="s">
        <v>630</v>
      </c>
      <c r="C943" s="749" t="s">
        <v>665</v>
      </c>
      <c r="D943" s="750" t="s">
        <v>666</v>
      </c>
      <c r="E943" s="751">
        <v>50113001</v>
      </c>
      <c r="F943" s="750" t="s">
        <v>686</v>
      </c>
      <c r="G943" s="749" t="s">
        <v>690</v>
      </c>
      <c r="H943" s="749">
        <v>158380</v>
      </c>
      <c r="I943" s="749">
        <v>58380</v>
      </c>
      <c r="J943" s="749" t="s">
        <v>899</v>
      </c>
      <c r="K943" s="749" t="s">
        <v>900</v>
      </c>
      <c r="L943" s="752">
        <v>81.2</v>
      </c>
      <c r="M943" s="752">
        <v>6</v>
      </c>
      <c r="N943" s="753">
        <v>487.20000000000005</v>
      </c>
    </row>
    <row r="944" spans="1:14" ht="14.4" customHeight="1" x14ac:dyDescent="0.3">
      <c r="A944" s="747" t="s">
        <v>629</v>
      </c>
      <c r="B944" s="748" t="s">
        <v>630</v>
      </c>
      <c r="C944" s="749" t="s">
        <v>665</v>
      </c>
      <c r="D944" s="750" t="s">
        <v>666</v>
      </c>
      <c r="E944" s="751">
        <v>50113001</v>
      </c>
      <c r="F944" s="750" t="s">
        <v>686</v>
      </c>
      <c r="G944" s="749" t="s">
        <v>690</v>
      </c>
      <c r="H944" s="749">
        <v>166030</v>
      </c>
      <c r="I944" s="749">
        <v>66030</v>
      </c>
      <c r="J944" s="749" t="s">
        <v>1130</v>
      </c>
      <c r="K944" s="749" t="s">
        <v>1610</v>
      </c>
      <c r="L944" s="752">
        <v>29.850000000000005</v>
      </c>
      <c r="M944" s="752">
        <v>1</v>
      </c>
      <c r="N944" s="753">
        <v>29.850000000000005</v>
      </c>
    </row>
    <row r="945" spans="1:14" ht="14.4" customHeight="1" x14ac:dyDescent="0.3">
      <c r="A945" s="747" t="s">
        <v>629</v>
      </c>
      <c r="B945" s="748" t="s">
        <v>630</v>
      </c>
      <c r="C945" s="749" t="s">
        <v>665</v>
      </c>
      <c r="D945" s="750" t="s">
        <v>666</v>
      </c>
      <c r="E945" s="751">
        <v>50113006</v>
      </c>
      <c r="F945" s="750" t="s">
        <v>909</v>
      </c>
      <c r="G945" s="749" t="s">
        <v>687</v>
      </c>
      <c r="H945" s="749">
        <v>217044</v>
      </c>
      <c r="I945" s="749">
        <v>217044</v>
      </c>
      <c r="J945" s="749" t="s">
        <v>1611</v>
      </c>
      <c r="K945" s="749" t="s">
        <v>1612</v>
      </c>
      <c r="L945" s="752">
        <v>5766.2</v>
      </c>
      <c r="M945" s="752">
        <v>1</v>
      </c>
      <c r="N945" s="753">
        <v>5766.2</v>
      </c>
    </row>
    <row r="946" spans="1:14" ht="14.4" customHeight="1" x14ac:dyDescent="0.3">
      <c r="A946" s="747" t="s">
        <v>629</v>
      </c>
      <c r="B946" s="748" t="s">
        <v>630</v>
      </c>
      <c r="C946" s="749" t="s">
        <v>665</v>
      </c>
      <c r="D946" s="750" t="s">
        <v>666</v>
      </c>
      <c r="E946" s="751">
        <v>50113006</v>
      </c>
      <c r="F946" s="750" t="s">
        <v>909</v>
      </c>
      <c r="G946" s="749" t="s">
        <v>690</v>
      </c>
      <c r="H946" s="749">
        <v>33764</v>
      </c>
      <c r="I946" s="749">
        <v>33764</v>
      </c>
      <c r="J946" s="749" t="s">
        <v>1613</v>
      </c>
      <c r="K946" s="749" t="s">
        <v>1612</v>
      </c>
      <c r="L946" s="752">
        <v>6072.32</v>
      </c>
      <c r="M946" s="752">
        <v>6</v>
      </c>
      <c r="N946" s="753">
        <v>36433.919999999998</v>
      </c>
    </row>
    <row r="947" spans="1:14" ht="14.4" customHeight="1" x14ac:dyDescent="0.3">
      <c r="A947" s="747" t="s">
        <v>629</v>
      </c>
      <c r="B947" s="748" t="s">
        <v>630</v>
      </c>
      <c r="C947" s="749" t="s">
        <v>665</v>
      </c>
      <c r="D947" s="750" t="s">
        <v>666</v>
      </c>
      <c r="E947" s="751">
        <v>50113007</v>
      </c>
      <c r="F947" s="750" t="s">
        <v>1614</v>
      </c>
      <c r="G947" s="749" t="s">
        <v>687</v>
      </c>
      <c r="H947" s="749">
        <v>168223</v>
      </c>
      <c r="I947" s="749">
        <v>168223</v>
      </c>
      <c r="J947" s="749" t="s">
        <v>1615</v>
      </c>
      <c r="K947" s="749" t="s">
        <v>1616</v>
      </c>
      <c r="L947" s="752">
        <v>7562.2899999999991</v>
      </c>
      <c r="M947" s="752">
        <v>34</v>
      </c>
      <c r="N947" s="753">
        <v>257117.85999999996</v>
      </c>
    </row>
    <row r="948" spans="1:14" ht="14.4" customHeight="1" x14ac:dyDescent="0.3">
      <c r="A948" s="747" t="s">
        <v>629</v>
      </c>
      <c r="B948" s="748" t="s">
        <v>630</v>
      </c>
      <c r="C948" s="749" t="s">
        <v>665</v>
      </c>
      <c r="D948" s="750" t="s">
        <v>666</v>
      </c>
      <c r="E948" s="751">
        <v>50113007</v>
      </c>
      <c r="F948" s="750" t="s">
        <v>1614</v>
      </c>
      <c r="G948" s="749" t="s">
        <v>687</v>
      </c>
      <c r="H948" s="749">
        <v>168224</v>
      </c>
      <c r="I948" s="749">
        <v>168224</v>
      </c>
      <c r="J948" s="749" t="s">
        <v>1617</v>
      </c>
      <c r="K948" s="749" t="s">
        <v>1618</v>
      </c>
      <c r="L948" s="752">
        <v>15794.1</v>
      </c>
      <c r="M948" s="752">
        <v>17</v>
      </c>
      <c r="N948" s="753">
        <v>268499.7</v>
      </c>
    </row>
    <row r="949" spans="1:14" ht="14.4" customHeight="1" x14ac:dyDescent="0.3">
      <c r="A949" s="747" t="s">
        <v>629</v>
      </c>
      <c r="B949" s="748" t="s">
        <v>630</v>
      </c>
      <c r="C949" s="749" t="s">
        <v>665</v>
      </c>
      <c r="D949" s="750" t="s">
        <v>666</v>
      </c>
      <c r="E949" s="751">
        <v>50113007</v>
      </c>
      <c r="F949" s="750" t="s">
        <v>1614</v>
      </c>
      <c r="G949" s="749" t="s">
        <v>687</v>
      </c>
      <c r="H949" s="749">
        <v>168222</v>
      </c>
      <c r="I949" s="749">
        <v>168222</v>
      </c>
      <c r="J949" s="749" t="s">
        <v>1619</v>
      </c>
      <c r="K949" s="749" t="s">
        <v>1620</v>
      </c>
      <c r="L949" s="752">
        <v>3632.55</v>
      </c>
      <c r="M949" s="752">
        <v>34</v>
      </c>
      <c r="N949" s="753">
        <v>123506.70000000001</v>
      </c>
    </row>
    <row r="950" spans="1:14" ht="14.4" customHeight="1" x14ac:dyDescent="0.3">
      <c r="A950" s="747" t="s">
        <v>629</v>
      </c>
      <c r="B950" s="748" t="s">
        <v>630</v>
      </c>
      <c r="C950" s="749" t="s">
        <v>665</v>
      </c>
      <c r="D950" s="750" t="s">
        <v>666</v>
      </c>
      <c r="E950" s="751">
        <v>50113008</v>
      </c>
      <c r="F950" s="750" t="s">
        <v>1395</v>
      </c>
      <c r="G950" s="749"/>
      <c r="H950" s="749"/>
      <c r="I950" s="749">
        <v>129056</v>
      </c>
      <c r="J950" s="749" t="s">
        <v>1621</v>
      </c>
      <c r="K950" s="749" t="s">
        <v>1622</v>
      </c>
      <c r="L950" s="752">
        <v>2168.56005859375</v>
      </c>
      <c r="M950" s="752">
        <v>4</v>
      </c>
      <c r="N950" s="753">
        <v>8674.240234375</v>
      </c>
    </row>
    <row r="951" spans="1:14" ht="14.4" customHeight="1" x14ac:dyDescent="0.3">
      <c r="A951" s="747" t="s">
        <v>629</v>
      </c>
      <c r="B951" s="748" t="s">
        <v>630</v>
      </c>
      <c r="C951" s="749" t="s">
        <v>665</v>
      </c>
      <c r="D951" s="750" t="s">
        <v>666</v>
      </c>
      <c r="E951" s="751">
        <v>50113008</v>
      </c>
      <c r="F951" s="750" t="s">
        <v>1395</v>
      </c>
      <c r="G951" s="749"/>
      <c r="H951" s="749"/>
      <c r="I951" s="749">
        <v>26041</v>
      </c>
      <c r="J951" s="749" t="s">
        <v>1623</v>
      </c>
      <c r="K951" s="749" t="s">
        <v>1402</v>
      </c>
      <c r="L951" s="752">
        <v>4989.6000000000004</v>
      </c>
      <c r="M951" s="752">
        <v>10</v>
      </c>
      <c r="N951" s="753">
        <v>49896</v>
      </c>
    </row>
    <row r="952" spans="1:14" ht="14.4" customHeight="1" x14ac:dyDescent="0.3">
      <c r="A952" s="747" t="s">
        <v>629</v>
      </c>
      <c r="B952" s="748" t="s">
        <v>630</v>
      </c>
      <c r="C952" s="749" t="s">
        <v>665</v>
      </c>
      <c r="D952" s="750" t="s">
        <v>666</v>
      </c>
      <c r="E952" s="751">
        <v>50113008</v>
      </c>
      <c r="F952" s="750" t="s">
        <v>1395</v>
      </c>
      <c r="G952" s="749"/>
      <c r="H952" s="749"/>
      <c r="I952" s="749">
        <v>26042</v>
      </c>
      <c r="J952" s="749" t="s">
        <v>1623</v>
      </c>
      <c r="K952" s="749" t="s">
        <v>1624</v>
      </c>
      <c r="L952" s="752">
        <v>10655.173913043478</v>
      </c>
      <c r="M952" s="752">
        <v>23</v>
      </c>
      <c r="N952" s="753">
        <v>245069</v>
      </c>
    </row>
    <row r="953" spans="1:14" ht="14.4" customHeight="1" x14ac:dyDescent="0.3">
      <c r="A953" s="747" t="s">
        <v>629</v>
      </c>
      <c r="B953" s="748" t="s">
        <v>630</v>
      </c>
      <c r="C953" s="749" t="s">
        <v>665</v>
      </c>
      <c r="D953" s="750" t="s">
        <v>666</v>
      </c>
      <c r="E953" s="751">
        <v>50113008</v>
      </c>
      <c r="F953" s="750" t="s">
        <v>1395</v>
      </c>
      <c r="G953" s="749"/>
      <c r="H953" s="749"/>
      <c r="I953" s="749">
        <v>26040</v>
      </c>
      <c r="J953" s="749" t="s">
        <v>1623</v>
      </c>
      <c r="K953" s="749" t="s">
        <v>1625</v>
      </c>
      <c r="L953" s="752">
        <v>2390.300048828125</v>
      </c>
      <c r="M953" s="752">
        <v>2</v>
      </c>
      <c r="N953" s="753">
        <v>4780.60009765625</v>
      </c>
    </row>
    <row r="954" spans="1:14" ht="14.4" customHeight="1" x14ac:dyDescent="0.3">
      <c r="A954" s="747" t="s">
        <v>629</v>
      </c>
      <c r="B954" s="748" t="s">
        <v>630</v>
      </c>
      <c r="C954" s="749" t="s">
        <v>665</v>
      </c>
      <c r="D954" s="750" t="s">
        <v>666</v>
      </c>
      <c r="E954" s="751">
        <v>50113010</v>
      </c>
      <c r="F954" s="750" t="s">
        <v>1626</v>
      </c>
      <c r="G954" s="749" t="s">
        <v>687</v>
      </c>
      <c r="H954" s="749">
        <v>230696</v>
      </c>
      <c r="I954" s="749">
        <v>230696</v>
      </c>
      <c r="J954" s="749" t="s">
        <v>1627</v>
      </c>
      <c r="K954" s="749" t="s">
        <v>1628</v>
      </c>
      <c r="L954" s="752">
        <v>4046.6800000000007</v>
      </c>
      <c r="M954" s="752">
        <v>3</v>
      </c>
      <c r="N954" s="753">
        <v>12140.040000000003</v>
      </c>
    </row>
    <row r="955" spans="1:14" ht="14.4" customHeight="1" x14ac:dyDescent="0.3">
      <c r="A955" s="747" t="s">
        <v>629</v>
      </c>
      <c r="B955" s="748" t="s">
        <v>630</v>
      </c>
      <c r="C955" s="749" t="s">
        <v>665</v>
      </c>
      <c r="D955" s="750" t="s">
        <v>666</v>
      </c>
      <c r="E955" s="751">
        <v>50113010</v>
      </c>
      <c r="F955" s="750" t="s">
        <v>1626</v>
      </c>
      <c r="G955" s="749" t="s">
        <v>687</v>
      </c>
      <c r="H955" s="749">
        <v>165476</v>
      </c>
      <c r="I955" s="749">
        <v>165476</v>
      </c>
      <c r="J955" s="749" t="s">
        <v>1629</v>
      </c>
      <c r="K955" s="749" t="s">
        <v>1630</v>
      </c>
      <c r="L955" s="752">
        <v>4046.6823062271246</v>
      </c>
      <c r="M955" s="752">
        <v>2</v>
      </c>
      <c r="N955" s="753">
        <v>8093.3646124542493</v>
      </c>
    </row>
    <row r="956" spans="1:14" ht="14.4" customHeight="1" x14ac:dyDescent="0.3">
      <c r="A956" s="747" t="s">
        <v>629</v>
      </c>
      <c r="B956" s="748" t="s">
        <v>630</v>
      </c>
      <c r="C956" s="749" t="s">
        <v>665</v>
      </c>
      <c r="D956" s="750" t="s">
        <v>666</v>
      </c>
      <c r="E956" s="751">
        <v>50113010</v>
      </c>
      <c r="F956" s="750" t="s">
        <v>1626</v>
      </c>
      <c r="G956" s="749" t="s">
        <v>687</v>
      </c>
      <c r="H956" s="749">
        <v>230698</v>
      </c>
      <c r="I956" s="749">
        <v>230698</v>
      </c>
      <c r="J956" s="749" t="s">
        <v>1631</v>
      </c>
      <c r="K956" s="749" t="s">
        <v>1632</v>
      </c>
      <c r="L956" s="752">
        <v>5701.7200000000012</v>
      </c>
      <c r="M956" s="752">
        <v>3</v>
      </c>
      <c r="N956" s="753">
        <v>17105.160000000003</v>
      </c>
    </row>
    <row r="957" spans="1:14" ht="14.4" customHeight="1" x14ac:dyDescent="0.3">
      <c r="A957" s="747" t="s">
        <v>629</v>
      </c>
      <c r="B957" s="748" t="s">
        <v>630</v>
      </c>
      <c r="C957" s="749" t="s">
        <v>665</v>
      </c>
      <c r="D957" s="750" t="s">
        <v>666</v>
      </c>
      <c r="E957" s="751">
        <v>50113010</v>
      </c>
      <c r="F957" s="750" t="s">
        <v>1626</v>
      </c>
      <c r="G957" s="749" t="s">
        <v>687</v>
      </c>
      <c r="H957" s="749">
        <v>215805</v>
      </c>
      <c r="I957" s="749">
        <v>215805</v>
      </c>
      <c r="J957" s="749" t="s">
        <v>1631</v>
      </c>
      <c r="K957" s="749" t="s">
        <v>1633</v>
      </c>
      <c r="L957" s="752">
        <v>5701.7129416065836</v>
      </c>
      <c r="M957" s="752">
        <v>3</v>
      </c>
      <c r="N957" s="753">
        <v>17105.138824819751</v>
      </c>
    </row>
    <row r="958" spans="1:14" ht="14.4" customHeight="1" x14ac:dyDescent="0.3">
      <c r="A958" s="747" t="s">
        <v>629</v>
      </c>
      <c r="B958" s="748" t="s">
        <v>630</v>
      </c>
      <c r="C958" s="749" t="s">
        <v>665</v>
      </c>
      <c r="D958" s="750" t="s">
        <v>666</v>
      </c>
      <c r="E958" s="751">
        <v>50113011</v>
      </c>
      <c r="F958" s="750" t="s">
        <v>1143</v>
      </c>
      <c r="G958" s="749"/>
      <c r="H958" s="749"/>
      <c r="I958" s="749">
        <v>168927</v>
      </c>
      <c r="J958" s="749" t="s">
        <v>1403</v>
      </c>
      <c r="K958" s="749" t="s">
        <v>1404</v>
      </c>
      <c r="L958" s="752">
        <v>8109.2001953125</v>
      </c>
      <c r="M958" s="752">
        <v>1</v>
      </c>
      <c r="N958" s="753">
        <v>8109.2001953125</v>
      </c>
    </row>
    <row r="959" spans="1:14" ht="14.4" customHeight="1" x14ac:dyDescent="0.3">
      <c r="A959" s="747" t="s">
        <v>629</v>
      </c>
      <c r="B959" s="748" t="s">
        <v>630</v>
      </c>
      <c r="C959" s="749" t="s">
        <v>665</v>
      </c>
      <c r="D959" s="750" t="s">
        <v>666</v>
      </c>
      <c r="E959" s="751">
        <v>50113011</v>
      </c>
      <c r="F959" s="750" t="s">
        <v>1143</v>
      </c>
      <c r="G959" s="749"/>
      <c r="H959" s="749"/>
      <c r="I959" s="749">
        <v>168926</v>
      </c>
      <c r="J959" s="749" t="s">
        <v>1403</v>
      </c>
      <c r="K959" s="749" t="s">
        <v>1634</v>
      </c>
      <c r="L959" s="752">
        <v>4053.5</v>
      </c>
      <c r="M959" s="752">
        <v>45</v>
      </c>
      <c r="N959" s="753">
        <v>182407.5</v>
      </c>
    </row>
    <row r="960" spans="1:14" ht="14.4" customHeight="1" x14ac:dyDescent="0.3">
      <c r="A960" s="747" t="s">
        <v>629</v>
      </c>
      <c r="B960" s="748" t="s">
        <v>630</v>
      </c>
      <c r="C960" s="749" t="s">
        <v>665</v>
      </c>
      <c r="D960" s="750" t="s">
        <v>666</v>
      </c>
      <c r="E960" s="751">
        <v>50113011</v>
      </c>
      <c r="F960" s="750" t="s">
        <v>1143</v>
      </c>
      <c r="G960" s="749"/>
      <c r="H960" s="749"/>
      <c r="I960" s="749">
        <v>173183</v>
      </c>
      <c r="J960" s="749" t="s">
        <v>1635</v>
      </c>
      <c r="K960" s="749" t="s">
        <v>1636</v>
      </c>
      <c r="L960" s="752">
        <v>4252.60009765625</v>
      </c>
      <c r="M960" s="752">
        <v>1</v>
      </c>
      <c r="N960" s="753">
        <v>4252.60009765625</v>
      </c>
    </row>
    <row r="961" spans="1:14" ht="14.4" customHeight="1" x14ac:dyDescent="0.3">
      <c r="A961" s="747" t="s">
        <v>629</v>
      </c>
      <c r="B961" s="748" t="s">
        <v>630</v>
      </c>
      <c r="C961" s="749" t="s">
        <v>665</v>
      </c>
      <c r="D961" s="750" t="s">
        <v>666</v>
      </c>
      <c r="E961" s="751">
        <v>50113011</v>
      </c>
      <c r="F961" s="750" t="s">
        <v>1143</v>
      </c>
      <c r="G961" s="749"/>
      <c r="H961" s="749"/>
      <c r="I961" s="749">
        <v>210087</v>
      </c>
      <c r="J961" s="749" t="s">
        <v>1637</v>
      </c>
      <c r="K961" s="749" t="s">
        <v>1638</v>
      </c>
      <c r="L961" s="752">
        <v>2881.657511393229</v>
      </c>
      <c r="M961" s="752">
        <v>24</v>
      </c>
      <c r="N961" s="753">
        <v>69159.7802734375</v>
      </c>
    </row>
    <row r="962" spans="1:14" ht="14.4" customHeight="1" x14ac:dyDescent="0.3">
      <c r="A962" s="747" t="s">
        <v>629</v>
      </c>
      <c r="B962" s="748" t="s">
        <v>630</v>
      </c>
      <c r="C962" s="749" t="s">
        <v>665</v>
      </c>
      <c r="D962" s="750" t="s">
        <v>666</v>
      </c>
      <c r="E962" s="751">
        <v>50113011</v>
      </c>
      <c r="F962" s="750" t="s">
        <v>1143</v>
      </c>
      <c r="G962" s="749"/>
      <c r="H962" s="749"/>
      <c r="I962" s="749">
        <v>171965</v>
      </c>
      <c r="J962" s="749" t="s">
        <v>1405</v>
      </c>
      <c r="K962" s="749" t="s">
        <v>1406</v>
      </c>
      <c r="L962" s="752">
        <v>6458.10009765625</v>
      </c>
      <c r="M962" s="752">
        <v>3</v>
      </c>
      <c r="N962" s="753">
        <v>19374.30029296875</v>
      </c>
    </row>
    <row r="963" spans="1:14" ht="14.4" customHeight="1" x14ac:dyDescent="0.3">
      <c r="A963" s="747" t="s">
        <v>629</v>
      </c>
      <c r="B963" s="748" t="s">
        <v>630</v>
      </c>
      <c r="C963" s="749" t="s">
        <v>665</v>
      </c>
      <c r="D963" s="750" t="s">
        <v>666</v>
      </c>
      <c r="E963" s="751">
        <v>50113016</v>
      </c>
      <c r="F963" s="750" t="s">
        <v>1639</v>
      </c>
      <c r="G963" s="749" t="s">
        <v>687</v>
      </c>
      <c r="H963" s="749">
        <v>185304</v>
      </c>
      <c r="I963" s="749">
        <v>185304</v>
      </c>
      <c r="J963" s="749" t="s">
        <v>1640</v>
      </c>
      <c r="K963" s="749" t="s">
        <v>1641</v>
      </c>
      <c r="L963" s="752">
        <v>0</v>
      </c>
      <c r="M963" s="752">
        <v>0</v>
      </c>
      <c r="N963" s="753">
        <v>-101096.70000000001</v>
      </c>
    </row>
    <row r="964" spans="1:14" ht="14.4" customHeight="1" x14ac:dyDescent="0.3">
      <c r="A964" s="747" t="s">
        <v>629</v>
      </c>
      <c r="B964" s="748" t="s">
        <v>630</v>
      </c>
      <c r="C964" s="749" t="s">
        <v>668</v>
      </c>
      <c r="D964" s="750" t="s">
        <v>669</v>
      </c>
      <c r="E964" s="751">
        <v>50113001</v>
      </c>
      <c r="F964" s="750" t="s">
        <v>686</v>
      </c>
      <c r="G964" s="749" t="s">
        <v>687</v>
      </c>
      <c r="H964" s="749">
        <v>196886</v>
      </c>
      <c r="I964" s="749">
        <v>96886</v>
      </c>
      <c r="J964" s="749" t="s">
        <v>1006</v>
      </c>
      <c r="K964" s="749" t="s">
        <v>1007</v>
      </c>
      <c r="L964" s="752">
        <v>50.160014603195819</v>
      </c>
      <c r="M964" s="752">
        <v>8</v>
      </c>
      <c r="N964" s="753">
        <v>401.28011682556655</v>
      </c>
    </row>
    <row r="965" spans="1:14" ht="14.4" customHeight="1" x14ac:dyDescent="0.3">
      <c r="A965" s="747" t="s">
        <v>629</v>
      </c>
      <c r="B965" s="748" t="s">
        <v>630</v>
      </c>
      <c r="C965" s="749" t="s">
        <v>668</v>
      </c>
      <c r="D965" s="750" t="s">
        <v>669</v>
      </c>
      <c r="E965" s="751">
        <v>50113001</v>
      </c>
      <c r="F965" s="750" t="s">
        <v>686</v>
      </c>
      <c r="G965" s="749" t="s">
        <v>687</v>
      </c>
      <c r="H965" s="749">
        <v>221862</v>
      </c>
      <c r="I965" s="749">
        <v>221862</v>
      </c>
      <c r="J965" s="749" t="s">
        <v>1642</v>
      </c>
      <c r="K965" s="749" t="s">
        <v>1643</v>
      </c>
      <c r="L965" s="752">
        <v>112.196</v>
      </c>
      <c r="M965" s="752">
        <v>10</v>
      </c>
      <c r="N965" s="753">
        <v>1121.96</v>
      </c>
    </row>
    <row r="966" spans="1:14" ht="14.4" customHeight="1" x14ac:dyDescent="0.3">
      <c r="A966" s="747" t="s">
        <v>629</v>
      </c>
      <c r="B966" s="748" t="s">
        <v>630</v>
      </c>
      <c r="C966" s="749" t="s">
        <v>668</v>
      </c>
      <c r="D966" s="750" t="s">
        <v>669</v>
      </c>
      <c r="E966" s="751">
        <v>50113001</v>
      </c>
      <c r="F966" s="750" t="s">
        <v>686</v>
      </c>
      <c r="G966" s="749" t="s">
        <v>687</v>
      </c>
      <c r="H966" s="749">
        <v>162315</v>
      </c>
      <c r="I966" s="749">
        <v>62315</v>
      </c>
      <c r="J966" s="749" t="s">
        <v>1024</v>
      </c>
      <c r="K966" s="749" t="s">
        <v>1644</v>
      </c>
      <c r="L966" s="752">
        <v>76.569999999999979</v>
      </c>
      <c r="M966" s="752">
        <v>1</v>
      </c>
      <c r="N966" s="753">
        <v>76.569999999999979</v>
      </c>
    </row>
    <row r="967" spans="1:14" ht="14.4" customHeight="1" x14ac:dyDescent="0.3">
      <c r="A967" s="747" t="s">
        <v>629</v>
      </c>
      <c r="B967" s="748" t="s">
        <v>630</v>
      </c>
      <c r="C967" s="749" t="s">
        <v>668</v>
      </c>
      <c r="D967" s="750" t="s">
        <v>669</v>
      </c>
      <c r="E967" s="751">
        <v>50113001</v>
      </c>
      <c r="F967" s="750" t="s">
        <v>686</v>
      </c>
      <c r="G967" s="749" t="s">
        <v>687</v>
      </c>
      <c r="H967" s="749">
        <v>990585</v>
      </c>
      <c r="I967" s="749">
        <v>0</v>
      </c>
      <c r="J967" s="749" t="s">
        <v>1645</v>
      </c>
      <c r="K967" s="749" t="s">
        <v>631</v>
      </c>
      <c r="L967" s="752">
        <v>49.31</v>
      </c>
      <c r="M967" s="752">
        <v>1</v>
      </c>
      <c r="N967" s="753">
        <v>49.31</v>
      </c>
    </row>
    <row r="968" spans="1:14" ht="14.4" customHeight="1" x14ac:dyDescent="0.3">
      <c r="A968" s="747" t="s">
        <v>629</v>
      </c>
      <c r="B968" s="748" t="s">
        <v>630</v>
      </c>
      <c r="C968" s="749" t="s">
        <v>668</v>
      </c>
      <c r="D968" s="750" t="s">
        <v>669</v>
      </c>
      <c r="E968" s="751">
        <v>50113001</v>
      </c>
      <c r="F968" s="750" t="s">
        <v>686</v>
      </c>
      <c r="G968" s="749" t="s">
        <v>687</v>
      </c>
      <c r="H968" s="749">
        <v>193105</v>
      </c>
      <c r="I968" s="749">
        <v>93105</v>
      </c>
      <c r="J968" s="749" t="s">
        <v>1219</v>
      </c>
      <c r="K968" s="749" t="s">
        <v>1571</v>
      </c>
      <c r="L968" s="752">
        <v>208.56999999999996</v>
      </c>
      <c r="M968" s="752">
        <v>1</v>
      </c>
      <c r="N968" s="753">
        <v>208.56999999999996</v>
      </c>
    </row>
    <row r="969" spans="1:14" ht="14.4" customHeight="1" x14ac:dyDescent="0.3">
      <c r="A969" s="747" t="s">
        <v>629</v>
      </c>
      <c r="B969" s="748" t="s">
        <v>630</v>
      </c>
      <c r="C969" s="749" t="s">
        <v>668</v>
      </c>
      <c r="D969" s="750" t="s">
        <v>669</v>
      </c>
      <c r="E969" s="751">
        <v>50113001</v>
      </c>
      <c r="F969" s="750" t="s">
        <v>686</v>
      </c>
      <c r="G969" s="749" t="s">
        <v>687</v>
      </c>
      <c r="H969" s="749">
        <v>184090</v>
      </c>
      <c r="I969" s="749">
        <v>84090</v>
      </c>
      <c r="J969" s="749" t="s">
        <v>1038</v>
      </c>
      <c r="K969" s="749" t="s">
        <v>1039</v>
      </c>
      <c r="L969" s="752">
        <v>60.14</v>
      </c>
      <c r="M969" s="752">
        <v>1</v>
      </c>
      <c r="N969" s="753">
        <v>60.14</v>
      </c>
    </row>
    <row r="970" spans="1:14" ht="14.4" customHeight="1" x14ac:dyDescent="0.3">
      <c r="A970" s="747" t="s">
        <v>629</v>
      </c>
      <c r="B970" s="748" t="s">
        <v>630</v>
      </c>
      <c r="C970" s="749" t="s">
        <v>668</v>
      </c>
      <c r="D970" s="750" t="s">
        <v>669</v>
      </c>
      <c r="E970" s="751">
        <v>50113001</v>
      </c>
      <c r="F970" s="750" t="s">
        <v>686</v>
      </c>
      <c r="G970" s="749" t="s">
        <v>687</v>
      </c>
      <c r="H970" s="749">
        <v>169417</v>
      </c>
      <c r="I970" s="749">
        <v>69417</v>
      </c>
      <c r="J970" s="749" t="s">
        <v>740</v>
      </c>
      <c r="K970" s="749" t="s">
        <v>741</v>
      </c>
      <c r="L970" s="752">
        <v>104.27000000000004</v>
      </c>
      <c r="M970" s="752">
        <v>1</v>
      </c>
      <c r="N970" s="753">
        <v>104.27000000000004</v>
      </c>
    </row>
    <row r="971" spans="1:14" ht="14.4" customHeight="1" x14ac:dyDescent="0.3">
      <c r="A971" s="747" t="s">
        <v>629</v>
      </c>
      <c r="B971" s="748" t="s">
        <v>630</v>
      </c>
      <c r="C971" s="749" t="s">
        <v>668</v>
      </c>
      <c r="D971" s="750" t="s">
        <v>669</v>
      </c>
      <c r="E971" s="751">
        <v>50113001</v>
      </c>
      <c r="F971" s="750" t="s">
        <v>686</v>
      </c>
      <c r="G971" s="749" t="s">
        <v>687</v>
      </c>
      <c r="H971" s="749">
        <v>230422</v>
      </c>
      <c r="I971" s="749">
        <v>230422</v>
      </c>
      <c r="J971" s="749" t="s">
        <v>742</v>
      </c>
      <c r="K971" s="749" t="s">
        <v>743</v>
      </c>
      <c r="L971" s="752">
        <v>39.900000000000006</v>
      </c>
      <c r="M971" s="752">
        <v>1</v>
      </c>
      <c r="N971" s="753">
        <v>39.900000000000006</v>
      </c>
    </row>
    <row r="972" spans="1:14" ht="14.4" customHeight="1" x14ac:dyDescent="0.3">
      <c r="A972" s="747" t="s">
        <v>629</v>
      </c>
      <c r="B972" s="748" t="s">
        <v>630</v>
      </c>
      <c r="C972" s="749" t="s">
        <v>668</v>
      </c>
      <c r="D972" s="750" t="s">
        <v>669</v>
      </c>
      <c r="E972" s="751">
        <v>50113001</v>
      </c>
      <c r="F972" s="750" t="s">
        <v>686</v>
      </c>
      <c r="G972" s="749" t="s">
        <v>687</v>
      </c>
      <c r="H972" s="749">
        <v>102479</v>
      </c>
      <c r="I972" s="749">
        <v>2479</v>
      </c>
      <c r="J972" s="749" t="s">
        <v>746</v>
      </c>
      <c r="K972" s="749" t="s">
        <v>747</v>
      </c>
      <c r="L972" s="752">
        <v>65.570000000000007</v>
      </c>
      <c r="M972" s="752">
        <v>1</v>
      </c>
      <c r="N972" s="753">
        <v>65.570000000000007</v>
      </c>
    </row>
    <row r="973" spans="1:14" ht="14.4" customHeight="1" x14ac:dyDescent="0.3">
      <c r="A973" s="747" t="s">
        <v>629</v>
      </c>
      <c r="B973" s="748" t="s">
        <v>630</v>
      </c>
      <c r="C973" s="749" t="s">
        <v>668</v>
      </c>
      <c r="D973" s="750" t="s">
        <v>669</v>
      </c>
      <c r="E973" s="751">
        <v>50113001</v>
      </c>
      <c r="F973" s="750" t="s">
        <v>686</v>
      </c>
      <c r="G973" s="749" t="s">
        <v>687</v>
      </c>
      <c r="H973" s="749">
        <v>152334</v>
      </c>
      <c r="I973" s="749">
        <v>52334</v>
      </c>
      <c r="J973" s="749" t="s">
        <v>1583</v>
      </c>
      <c r="K973" s="749" t="s">
        <v>1584</v>
      </c>
      <c r="L973" s="752">
        <v>198.17999999999995</v>
      </c>
      <c r="M973" s="752">
        <v>3</v>
      </c>
      <c r="N973" s="753">
        <v>594.53999999999985</v>
      </c>
    </row>
    <row r="974" spans="1:14" ht="14.4" customHeight="1" x14ac:dyDescent="0.3">
      <c r="A974" s="747" t="s">
        <v>629</v>
      </c>
      <c r="B974" s="748" t="s">
        <v>630</v>
      </c>
      <c r="C974" s="749" t="s">
        <v>668</v>
      </c>
      <c r="D974" s="750" t="s">
        <v>669</v>
      </c>
      <c r="E974" s="751">
        <v>50113001</v>
      </c>
      <c r="F974" s="750" t="s">
        <v>686</v>
      </c>
      <c r="G974" s="749" t="s">
        <v>687</v>
      </c>
      <c r="H974" s="749">
        <v>207897</v>
      </c>
      <c r="I974" s="749">
        <v>207897</v>
      </c>
      <c r="J974" s="749" t="s">
        <v>783</v>
      </c>
      <c r="K974" s="749" t="s">
        <v>1072</v>
      </c>
      <c r="L974" s="752">
        <v>45.56</v>
      </c>
      <c r="M974" s="752">
        <v>1</v>
      </c>
      <c r="N974" s="753">
        <v>45.56</v>
      </c>
    </row>
    <row r="975" spans="1:14" ht="14.4" customHeight="1" x14ac:dyDescent="0.3">
      <c r="A975" s="747" t="s">
        <v>629</v>
      </c>
      <c r="B975" s="748" t="s">
        <v>630</v>
      </c>
      <c r="C975" s="749" t="s">
        <v>668</v>
      </c>
      <c r="D975" s="750" t="s">
        <v>669</v>
      </c>
      <c r="E975" s="751">
        <v>50113001</v>
      </c>
      <c r="F975" s="750" t="s">
        <v>686</v>
      </c>
      <c r="G975" s="749" t="s">
        <v>687</v>
      </c>
      <c r="H975" s="749">
        <v>394712</v>
      </c>
      <c r="I975" s="749">
        <v>0</v>
      </c>
      <c r="J975" s="749" t="s">
        <v>787</v>
      </c>
      <c r="K975" s="749" t="s">
        <v>788</v>
      </c>
      <c r="L975" s="752">
        <v>28.750000000000007</v>
      </c>
      <c r="M975" s="752">
        <v>18</v>
      </c>
      <c r="N975" s="753">
        <v>517.50000000000011</v>
      </c>
    </row>
    <row r="976" spans="1:14" ht="14.4" customHeight="1" x14ac:dyDescent="0.3">
      <c r="A976" s="747" t="s">
        <v>629</v>
      </c>
      <c r="B976" s="748" t="s">
        <v>630</v>
      </c>
      <c r="C976" s="749" t="s">
        <v>668</v>
      </c>
      <c r="D976" s="750" t="s">
        <v>669</v>
      </c>
      <c r="E976" s="751">
        <v>50113001</v>
      </c>
      <c r="F976" s="750" t="s">
        <v>686</v>
      </c>
      <c r="G976" s="749" t="s">
        <v>687</v>
      </c>
      <c r="H976" s="749">
        <v>117996</v>
      </c>
      <c r="I976" s="749">
        <v>17996</v>
      </c>
      <c r="J976" s="749" t="s">
        <v>1451</v>
      </c>
      <c r="K976" s="749" t="s">
        <v>1452</v>
      </c>
      <c r="L976" s="752">
        <v>73.569999999999993</v>
      </c>
      <c r="M976" s="752">
        <v>1</v>
      </c>
      <c r="N976" s="753">
        <v>73.569999999999993</v>
      </c>
    </row>
    <row r="977" spans="1:14" ht="14.4" customHeight="1" x14ac:dyDescent="0.3">
      <c r="A977" s="747" t="s">
        <v>629</v>
      </c>
      <c r="B977" s="748" t="s">
        <v>630</v>
      </c>
      <c r="C977" s="749" t="s">
        <v>668</v>
      </c>
      <c r="D977" s="750" t="s">
        <v>669</v>
      </c>
      <c r="E977" s="751">
        <v>50113001</v>
      </c>
      <c r="F977" s="750" t="s">
        <v>686</v>
      </c>
      <c r="G977" s="749" t="s">
        <v>687</v>
      </c>
      <c r="H977" s="749">
        <v>900881</v>
      </c>
      <c r="I977" s="749">
        <v>0</v>
      </c>
      <c r="J977" s="749" t="s">
        <v>1646</v>
      </c>
      <c r="K977" s="749" t="s">
        <v>631</v>
      </c>
      <c r="L977" s="752">
        <v>143.96072325617641</v>
      </c>
      <c r="M977" s="752">
        <v>2</v>
      </c>
      <c r="N977" s="753">
        <v>287.92144651235282</v>
      </c>
    </row>
    <row r="978" spans="1:14" ht="14.4" customHeight="1" x14ac:dyDescent="0.3">
      <c r="A978" s="747" t="s">
        <v>629</v>
      </c>
      <c r="B978" s="748" t="s">
        <v>630</v>
      </c>
      <c r="C978" s="749" t="s">
        <v>668</v>
      </c>
      <c r="D978" s="750" t="s">
        <v>669</v>
      </c>
      <c r="E978" s="751">
        <v>50113001</v>
      </c>
      <c r="F978" s="750" t="s">
        <v>686</v>
      </c>
      <c r="G978" s="749" t="s">
        <v>687</v>
      </c>
      <c r="H978" s="749">
        <v>921351</v>
      </c>
      <c r="I978" s="749">
        <v>0</v>
      </c>
      <c r="J978" s="749" t="s">
        <v>811</v>
      </c>
      <c r="K978" s="749" t="s">
        <v>631</v>
      </c>
      <c r="L978" s="752">
        <v>172.70197763658052</v>
      </c>
      <c r="M978" s="752">
        <v>3</v>
      </c>
      <c r="N978" s="753">
        <v>518.10593290974157</v>
      </c>
    </row>
    <row r="979" spans="1:14" ht="14.4" customHeight="1" x14ac:dyDescent="0.3">
      <c r="A979" s="747" t="s">
        <v>629</v>
      </c>
      <c r="B979" s="748" t="s">
        <v>630</v>
      </c>
      <c r="C979" s="749" t="s">
        <v>668</v>
      </c>
      <c r="D979" s="750" t="s">
        <v>669</v>
      </c>
      <c r="E979" s="751">
        <v>50113001</v>
      </c>
      <c r="F979" s="750" t="s">
        <v>686</v>
      </c>
      <c r="G979" s="749" t="s">
        <v>687</v>
      </c>
      <c r="H979" s="749">
        <v>501839</v>
      </c>
      <c r="I979" s="749">
        <v>0</v>
      </c>
      <c r="J979" s="749" t="s">
        <v>1647</v>
      </c>
      <c r="K979" s="749" t="s">
        <v>1648</v>
      </c>
      <c r="L979" s="752">
        <v>789.87545653313953</v>
      </c>
      <c r="M979" s="752">
        <v>1</v>
      </c>
      <c r="N979" s="753">
        <v>789.87545653313953</v>
      </c>
    </row>
    <row r="980" spans="1:14" ht="14.4" customHeight="1" x14ac:dyDescent="0.3">
      <c r="A980" s="747" t="s">
        <v>629</v>
      </c>
      <c r="B980" s="748" t="s">
        <v>630</v>
      </c>
      <c r="C980" s="749" t="s">
        <v>668</v>
      </c>
      <c r="D980" s="750" t="s">
        <v>669</v>
      </c>
      <c r="E980" s="751">
        <v>50113001</v>
      </c>
      <c r="F980" s="750" t="s">
        <v>686</v>
      </c>
      <c r="G980" s="749" t="s">
        <v>687</v>
      </c>
      <c r="H980" s="749">
        <v>100498</v>
      </c>
      <c r="I980" s="749">
        <v>498</v>
      </c>
      <c r="J980" s="749" t="s">
        <v>822</v>
      </c>
      <c r="K980" s="749" t="s">
        <v>823</v>
      </c>
      <c r="L980" s="752">
        <v>108.75</v>
      </c>
      <c r="M980" s="752">
        <v>5</v>
      </c>
      <c r="N980" s="753">
        <v>543.75</v>
      </c>
    </row>
    <row r="981" spans="1:14" ht="14.4" customHeight="1" x14ac:dyDescent="0.3">
      <c r="A981" s="747" t="s">
        <v>629</v>
      </c>
      <c r="B981" s="748" t="s">
        <v>630</v>
      </c>
      <c r="C981" s="749" t="s">
        <v>668</v>
      </c>
      <c r="D981" s="750" t="s">
        <v>669</v>
      </c>
      <c r="E981" s="751">
        <v>50113001</v>
      </c>
      <c r="F981" s="750" t="s">
        <v>686</v>
      </c>
      <c r="G981" s="749" t="s">
        <v>687</v>
      </c>
      <c r="H981" s="749">
        <v>102684</v>
      </c>
      <c r="I981" s="749">
        <v>2684</v>
      </c>
      <c r="J981" s="749" t="s">
        <v>1088</v>
      </c>
      <c r="K981" s="749" t="s">
        <v>1089</v>
      </c>
      <c r="L981" s="752">
        <v>109.01333333333332</v>
      </c>
      <c r="M981" s="752">
        <v>3</v>
      </c>
      <c r="N981" s="753">
        <v>327.03999999999996</v>
      </c>
    </row>
    <row r="982" spans="1:14" ht="14.4" customHeight="1" x14ac:dyDescent="0.3">
      <c r="A982" s="747" t="s">
        <v>629</v>
      </c>
      <c r="B982" s="748" t="s">
        <v>630</v>
      </c>
      <c r="C982" s="749" t="s">
        <v>668</v>
      </c>
      <c r="D982" s="750" t="s">
        <v>669</v>
      </c>
      <c r="E982" s="751">
        <v>50113001</v>
      </c>
      <c r="F982" s="750" t="s">
        <v>686</v>
      </c>
      <c r="G982" s="749" t="s">
        <v>690</v>
      </c>
      <c r="H982" s="749">
        <v>107981</v>
      </c>
      <c r="I982" s="749">
        <v>7981</v>
      </c>
      <c r="J982" s="749" t="s">
        <v>832</v>
      </c>
      <c r="K982" s="749" t="s">
        <v>833</v>
      </c>
      <c r="L982" s="752">
        <v>50.640000000000015</v>
      </c>
      <c r="M982" s="752">
        <v>1</v>
      </c>
      <c r="N982" s="753">
        <v>50.640000000000015</v>
      </c>
    </row>
    <row r="983" spans="1:14" ht="14.4" customHeight="1" x14ac:dyDescent="0.3">
      <c r="A983" s="747" t="s">
        <v>629</v>
      </c>
      <c r="B983" s="748" t="s">
        <v>630</v>
      </c>
      <c r="C983" s="749" t="s">
        <v>668</v>
      </c>
      <c r="D983" s="750" t="s">
        <v>669</v>
      </c>
      <c r="E983" s="751">
        <v>50113001</v>
      </c>
      <c r="F983" s="750" t="s">
        <v>686</v>
      </c>
      <c r="G983" s="749" t="s">
        <v>687</v>
      </c>
      <c r="H983" s="749">
        <v>151561</v>
      </c>
      <c r="I983" s="749">
        <v>51561</v>
      </c>
      <c r="J983" s="749" t="s">
        <v>834</v>
      </c>
      <c r="K983" s="749" t="s">
        <v>835</v>
      </c>
      <c r="L983" s="752">
        <v>64.3</v>
      </c>
      <c r="M983" s="752">
        <v>4</v>
      </c>
      <c r="N983" s="753">
        <v>257.2</v>
      </c>
    </row>
    <row r="984" spans="1:14" ht="14.4" customHeight="1" x14ac:dyDescent="0.3">
      <c r="A984" s="747" t="s">
        <v>629</v>
      </c>
      <c r="B984" s="748" t="s">
        <v>630</v>
      </c>
      <c r="C984" s="749" t="s">
        <v>668</v>
      </c>
      <c r="D984" s="750" t="s">
        <v>669</v>
      </c>
      <c r="E984" s="751">
        <v>50113001</v>
      </c>
      <c r="F984" s="750" t="s">
        <v>686</v>
      </c>
      <c r="G984" s="749" t="s">
        <v>687</v>
      </c>
      <c r="H984" s="749">
        <v>147943</v>
      </c>
      <c r="I984" s="749">
        <v>147943</v>
      </c>
      <c r="J984" s="749" t="s">
        <v>1108</v>
      </c>
      <c r="K984" s="749" t="s">
        <v>1109</v>
      </c>
      <c r="L984" s="752">
        <v>148.30999999999992</v>
      </c>
      <c r="M984" s="752">
        <v>1</v>
      </c>
      <c r="N984" s="753">
        <v>148.30999999999992</v>
      </c>
    </row>
    <row r="985" spans="1:14" ht="14.4" customHeight="1" x14ac:dyDescent="0.3">
      <c r="A985" s="747" t="s">
        <v>629</v>
      </c>
      <c r="B985" s="748" t="s">
        <v>630</v>
      </c>
      <c r="C985" s="749" t="s">
        <v>668</v>
      </c>
      <c r="D985" s="750" t="s">
        <v>669</v>
      </c>
      <c r="E985" s="751">
        <v>50113001</v>
      </c>
      <c r="F985" s="750" t="s">
        <v>686</v>
      </c>
      <c r="G985" s="749" t="s">
        <v>687</v>
      </c>
      <c r="H985" s="749">
        <v>150448</v>
      </c>
      <c r="I985" s="749">
        <v>50448</v>
      </c>
      <c r="J985" s="749" t="s">
        <v>838</v>
      </c>
      <c r="K985" s="749" t="s">
        <v>839</v>
      </c>
      <c r="L985" s="752">
        <v>49.479999999999983</v>
      </c>
      <c r="M985" s="752">
        <v>2</v>
      </c>
      <c r="N985" s="753">
        <v>98.959999999999965</v>
      </c>
    </row>
    <row r="986" spans="1:14" ht="14.4" customHeight="1" x14ac:dyDescent="0.3">
      <c r="A986" s="747" t="s">
        <v>629</v>
      </c>
      <c r="B986" s="748" t="s">
        <v>630</v>
      </c>
      <c r="C986" s="749" t="s">
        <v>668</v>
      </c>
      <c r="D986" s="750" t="s">
        <v>669</v>
      </c>
      <c r="E986" s="751">
        <v>50113001</v>
      </c>
      <c r="F986" s="750" t="s">
        <v>686</v>
      </c>
      <c r="G986" s="749" t="s">
        <v>687</v>
      </c>
      <c r="H986" s="749">
        <v>845031</v>
      </c>
      <c r="I986" s="749">
        <v>101113</v>
      </c>
      <c r="J986" s="749" t="s">
        <v>1110</v>
      </c>
      <c r="K986" s="749" t="s">
        <v>1111</v>
      </c>
      <c r="L986" s="752">
        <v>65.34</v>
      </c>
      <c r="M986" s="752">
        <v>2</v>
      </c>
      <c r="N986" s="753">
        <v>130.68</v>
      </c>
    </row>
    <row r="987" spans="1:14" ht="14.4" customHeight="1" x14ac:dyDescent="0.3">
      <c r="A987" s="747" t="s">
        <v>629</v>
      </c>
      <c r="B987" s="748" t="s">
        <v>630</v>
      </c>
      <c r="C987" s="749" t="s">
        <v>668</v>
      </c>
      <c r="D987" s="750" t="s">
        <v>669</v>
      </c>
      <c r="E987" s="751">
        <v>50113001</v>
      </c>
      <c r="F987" s="750" t="s">
        <v>686</v>
      </c>
      <c r="G987" s="749" t="s">
        <v>687</v>
      </c>
      <c r="H987" s="749">
        <v>208840</v>
      </c>
      <c r="I987" s="749">
        <v>208840</v>
      </c>
      <c r="J987" s="749" t="s">
        <v>846</v>
      </c>
      <c r="K987" s="749" t="s">
        <v>847</v>
      </c>
      <c r="L987" s="752">
        <v>45.88</v>
      </c>
      <c r="M987" s="752">
        <v>1</v>
      </c>
      <c r="N987" s="753">
        <v>45.88</v>
      </c>
    </row>
    <row r="988" spans="1:14" ht="14.4" customHeight="1" x14ac:dyDescent="0.3">
      <c r="A988" s="747" t="s">
        <v>629</v>
      </c>
      <c r="B988" s="748" t="s">
        <v>630</v>
      </c>
      <c r="C988" s="749" t="s">
        <v>668</v>
      </c>
      <c r="D988" s="750" t="s">
        <v>669</v>
      </c>
      <c r="E988" s="751">
        <v>50113001</v>
      </c>
      <c r="F988" s="750" t="s">
        <v>686</v>
      </c>
      <c r="G988" s="749" t="s">
        <v>687</v>
      </c>
      <c r="H988" s="749">
        <v>208841</v>
      </c>
      <c r="I988" s="749">
        <v>208841</v>
      </c>
      <c r="J988" s="749" t="s">
        <v>1649</v>
      </c>
      <c r="K988" s="749" t="s">
        <v>1650</v>
      </c>
      <c r="L988" s="752">
        <v>49.34</v>
      </c>
      <c r="M988" s="752">
        <v>1</v>
      </c>
      <c r="N988" s="753">
        <v>49.34</v>
      </c>
    </row>
    <row r="989" spans="1:14" ht="14.4" customHeight="1" x14ac:dyDescent="0.3">
      <c r="A989" s="747" t="s">
        <v>629</v>
      </c>
      <c r="B989" s="748" t="s">
        <v>630</v>
      </c>
      <c r="C989" s="749" t="s">
        <v>668</v>
      </c>
      <c r="D989" s="750" t="s">
        <v>669</v>
      </c>
      <c r="E989" s="751">
        <v>50113001</v>
      </c>
      <c r="F989" s="750" t="s">
        <v>686</v>
      </c>
      <c r="G989" s="749" t="s">
        <v>687</v>
      </c>
      <c r="H989" s="749">
        <v>226693</v>
      </c>
      <c r="I989" s="749">
        <v>226693</v>
      </c>
      <c r="J989" s="749" t="s">
        <v>852</v>
      </c>
      <c r="K989" s="749" t="s">
        <v>853</v>
      </c>
      <c r="L989" s="752">
        <v>18.540000000000006</v>
      </c>
      <c r="M989" s="752">
        <v>3</v>
      </c>
      <c r="N989" s="753">
        <v>55.620000000000019</v>
      </c>
    </row>
    <row r="990" spans="1:14" ht="14.4" customHeight="1" x14ac:dyDescent="0.3">
      <c r="A990" s="747" t="s">
        <v>629</v>
      </c>
      <c r="B990" s="748" t="s">
        <v>630</v>
      </c>
      <c r="C990" s="749" t="s">
        <v>668</v>
      </c>
      <c r="D990" s="750" t="s">
        <v>669</v>
      </c>
      <c r="E990" s="751">
        <v>50113001</v>
      </c>
      <c r="F990" s="750" t="s">
        <v>686</v>
      </c>
      <c r="G990" s="749" t="s">
        <v>687</v>
      </c>
      <c r="H990" s="749">
        <v>207692</v>
      </c>
      <c r="I990" s="749">
        <v>207692</v>
      </c>
      <c r="J990" s="749" t="s">
        <v>868</v>
      </c>
      <c r="K990" s="749" t="s">
        <v>869</v>
      </c>
      <c r="L990" s="752">
        <v>40.25</v>
      </c>
      <c r="M990" s="752">
        <v>2</v>
      </c>
      <c r="N990" s="753">
        <v>80.5</v>
      </c>
    </row>
    <row r="991" spans="1:14" ht="14.4" customHeight="1" x14ac:dyDescent="0.3">
      <c r="A991" s="747" t="s">
        <v>629</v>
      </c>
      <c r="B991" s="748" t="s">
        <v>630</v>
      </c>
      <c r="C991" s="749" t="s">
        <v>668</v>
      </c>
      <c r="D991" s="750" t="s">
        <v>669</v>
      </c>
      <c r="E991" s="751">
        <v>50113001</v>
      </c>
      <c r="F991" s="750" t="s">
        <v>686</v>
      </c>
      <c r="G991" s="749" t="s">
        <v>687</v>
      </c>
      <c r="H991" s="749">
        <v>397057</v>
      </c>
      <c r="I991" s="749">
        <v>0</v>
      </c>
      <c r="J991" s="749" t="s">
        <v>1651</v>
      </c>
      <c r="K991" s="749" t="s">
        <v>631</v>
      </c>
      <c r="L991" s="752">
        <v>55.11999999999999</v>
      </c>
      <c r="M991" s="752">
        <v>1</v>
      </c>
      <c r="N991" s="753">
        <v>55.11999999999999</v>
      </c>
    </row>
    <row r="992" spans="1:14" ht="14.4" customHeight="1" x14ac:dyDescent="0.3">
      <c r="A992" s="747" t="s">
        <v>629</v>
      </c>
      <c r="B992" s="748" t="s">
        <v>630</v>
      </c>
      <c r="C992" s="749" t="s">
        <v>668</v>
      </c>
      <c r="D992" s="750" t="s">
        <v>669</v>
      </c>
      <c r="E992" s="751">
        <v>50113001</v>
      </c>
      <c r="F992" s="750" t="s">
        <v>686</v>
      </c>
      <c r="G992" s="749" t="s">
        <v>690</v>
      </c>
      <c r="H992" s="749">
        <v>158380</v>
      </c>
      <c r="I992" s="749">
        <v>58380</v>
      </c>
      <c r="J992" s="749" t="s">
        <v>899</v>
      </c>
      <c r="K992" s="749" t="s">
        <v>900</v>
      </c>
      <c r="L992" s="752">
        <v>81.200000000000031</v>
      </c>
      <c r="M992" s="752">
        <v>3</v>
      </c>
      <c r="N992" s="753">
        <v>243.60000000000011</v>
      </c>
    </row>
    <row r="993" spans="1:14" ht="14.4" customHeight="1" x14ac:dyDescent="0.3">
      <c r="A993" s="747" t="s">
        <v>629</v>
      </c>
      <c r="B993" s="748" t="s">
        <v>630</v>
      </c>
      <c r="C993" s="749" t="s">
        <v>671</v>
      </c>
      <c r="D993" s="750" t="s">
        <v>672</v>
      </c>
      <c r="E993" s="751">
        <v>50113001</v>
      </c>
      <c r="F993" s="750" t="s">
        <v>686</v>
      </c>
      <c r="G993" s="749" t="s">
        <v>687</v>
      </c>
      <c r="H993" s="749">
        <v>196886</v>
      </c>
      <c r="I993" s="749">
        <v>96886</v>
      </c>
      <c r="J993" s="749" t="s">
        <v>1006</v>
      </c>
      <c r="K993" s="749" t="s">
        <v>1007</v>
      </c>
      <c r="L993" s="752">
        <v>50.16</v>
      </c>
      <c r="M993" s="752">
        <v>4</v>
      </c>
      <c r="N993" s="753">
        <v>200.64</v>
      </c>
    </row>
    <row r="994" spans="1:14" ht="14.4" customHeight="1" x14ac:dyDescent="0.3">
      <c r="A994" s="747" t="s">
        <v>629</v>
      </c>
      <c r="B994" s="748" t="s">
        <v>630</v>
      </c>
      <c r="C994" s="749" t="s">
        <v>671</v>
      </c>
      <c r="D994" s="750" t="s">
        <v>672</v>
      </c>
      <c r="E994" s="751">
        <v>50113001</v>
      </c>
      <c r="F994" s="750" t="s">
        <v>686</v>
      </c>
      <c r="G994" s="749" t="s">
        <v>687</v>
      </c>
      <c r="H994" s="749">
        <v>211814</v>
      </c>
      <c r="I994" s="749">
        <v>211814</v>
      </c>
      <c r="J994" s="749" t="s">
        <v>1652</v>
      </c>
      <c r="K994" s="749" t="s">
        <v>1653</v>
      </c>
      <c r="L994" s="752">
        <v>0</v>
      </c>
      <c r="M994" s="752">
        <v>5</v>
      </c>
      <c r="N994" s="753">
        <v>0</v>
      </c>
    </row>
    <row r="995" spans="1:14" ht="14.4" customHeight="1" x14ac:dyDescent="0.3">
      <c r="A995" s="747" t="s">
        <v>629</v>
      </c>
      <c r="B995" s="748" t="s">
        <v>630</v>
      </c>
      <c r="C995" s="749" t="s">
        <v>671</v>
      </c>
      <c r="D995" s="750" t="s">
        <v>672</v>
      </c>
      <c r="E995" s="751">
        <v>50113001</v>
      </c>
      <c r="F995" s="750" t="s">
        <v>686</v>
      </c>
      <c r="G995" s="749" t="s">
        <v>687</v>
      </c>
      <c r="H995" s="749">
        <v>221862</v>
      </c>
      <c r="I995" s="749">
        <v>221862</v>
      </c>
      <c r="J995" s="749" t="s">
        <v>1642</v>
      </c>
      <c r="K995" s="749" t="s">
        <v>1643</v>
      </c>
      <c r="L995" s="752">
        <v>120.61499999999999</v>
      </c>
      <c r="M995" s="752">
        <v>4</v>
      </c>
      <c r="N995" s="753">
        <v>482.46</v>
      </c>
    </row>
    <row r="996" spans="1:14" ht="14.4" customHeight="1" x14ac:dyDescent="0.3">
      <c r="A996" s="747" t="s">
        <v>629</v>
      </c>
      <c r="B996" s="748" t="s">
        <v>630</v>
      </c>
      <c r="C996" s="749" t="s">
        <v>671</v>
      </c>
      <c r="D996" s="750" t="s">
        <v>672</v>
      </c>
      <c r="E996" s="751">
        <v>50113001</v>
      </c>
      <c r="F996" s="750" t="s">
        <v>686</v>
      </c>
      <c r="G996" s="749" t="s">
        <v>687</v>
      </c>
      <c r="H996" s="749">
        <v>156926</v>
      </c>
      <c r="I996" s="749">
        <v>56926</v>
      </c>
      <c r="J996" s="749" t="s">
        <v>703</v>
      </c>
      <c r="K996" s="749" t="s">
        <v>1019</v>
      </c>
      <c r="L996" s="752">
        <v>48.4</v>
      </c>
      <c r="M996" s="752">
        <v>1</v>
      </c>
      <c r="N996" s="753">
        <v>48.4</v>
      </c>
    </row>
    <row r="997" spans="1:14" ht="14.4" customHeight="1" x14ac:dyDescent="0.3">
      <c r="A997" s="747" t="s">
        <v>629</v>
      </c>
      <c r="B997" s="748" t="s">
        <v>630</v>
      </c>
      <c r="C997" s="749" t="s">
        <v>671</v>
      </c>
      <c r="D997" s="750" t="s">
        <v>672</v>
      </c>
      <c r="E997" s="751">
        <v>50113001</v>
      </c>
      <c r="F997" s="750" t="s">
        <v>686</v>
      </c>
      <c r="G997" s="749" t="s">
        <v>687</v>
      </c>
      <c r="H997" s="749">
        <v>844958</v>
      </c>
      <c r="I997" s="749">
        <v>29163</v>
      </c>
      <c r="J997" s="749" t="s">
        <v>1654</v>
      </c>
      <c r="K997" s="749" t="s">
        <v>631</v>
      </c>
      <c r="L997" s="752">
        <v>1439.81</v>
      </c>
      <c r="M997" s="752">
        <v>2</v>
      </c>
      <c r="N997" s="753">
        <v>2879.62</v>
      </c>
    </row>
    <row r="998" spans="1:14" ht="14.4" customHeight="1" x14ac:dyDescent="0.3">
      <c r="A998" s="747" t="s">
        <v>629</v>
      </c>
      <c r="B998" s="748" t="s">
        <v>630</v>
      </c>
      <c r="C998" s="749" t="s">
        <v>671</v>
      </c>
      <c r="D998" s="750" t="s">
        <v>672</v>
      </c>
      <c r="E998" s="751">
        <v>50113001</v>
      </c>
      <c r="F998" s="750" t="s">
        <v>686</v>
      </c>
      <c r="G998" s="749" t="s">
        <v>687</v>
      </c>
      <c r="H998" s="749">
        <v>102479</v>
      </c>
      <c r="I998" s="749">
        <v>2479</v>
      </c>
      <c r="J998" s="749" t="s">
        <v>746</v>
      </c>
      <c r="K998" s="749" t="s">
        <v>747</v>
      </c>
      <c r="L998" s="752">
        <v>65.569999999999993</v>
      </c>
      <c r="M998" s="752">
        <v>1</v>
      </c>
      <c r="N998" s="753">
        <v>65.569999999999993</v>
      </c>
    </row>
    <row r="999" spans="1:14" ht="14.4" customHeight="1" x14ac:dyDescent="0.3">
      <c r="A999" s="747" t="s">
        <v>629</v>
      </c>
      <c r="B999" s="748" t="s">
        <v>630</v>
      </c>
      <c r="C999" s="749" t="s">
        <v>671</v>
      </c>
      <c r="D999" s="750" t="s">
        <v>672</v>
      </c>
      <c r="E999" s="751">
        <v>50113001</v>
      </c>
      <c r="F999" s="750" t="s">
        <v>686</v>
      </c>
      <c r="G999" s="749" t="s">
        <v>687</v>
      </c>
      <c r="H999" s="749">
        <v>104071</v>
      </c>
      <c r="I999" s="749">
        <v>4071</v>
      </c>
      <c r="J999" s="749" t="s">
        <v>746</v>
      </c>
      <c r="K999" s="749" t="s">
        <v>1227</v>
      </c>
      <c r="L999" s="752">
        <v>152.96999999999997</v>
      </c>
      <c r="M999" s="752">
        <v>1</v>
      </c>
      <c r="N999" s="753">
        <v>152.96999999999997</v>
      </c>
    </row>
    <row r="1000" spans="1:14" ht="14.4" customHeight="1" x14ac:dyDescent="0.3">
      <c r="A1000" s="747" t="s">
        <v>629</v>
      </c>
      <c r="B1000" s="748" t="s">
        <v>630</v>
      </c>
      <c r="C1000" s="749" t="s">
        <v>671</v>
      </c>
      <c r="D1000" s="750" t="s">
        <v>672</v>
      </c>
      <c r="E1000" s="751">
        <v>50113001</v>
      </c>
      <c r="F1000" s="750" t="s">
        <v>686</v>
      </c>
      <c r="G1000" s="749" t="s">
        <v>687</v>
      </c>
      <c r="H1000" s="749">
        <v>185656</v>
      </c>
      <c r="I1000" s="749">
        <v>85656</v>
      </c>
      <c r="J1000" s="749" t="s">
        <v>1228</v>
      </c>
      <c r="K1000" s="749" t="s">
        <v>1229</v>
      </c>
      <c r="L1000" s="752">
        <v>69.219999999999985</v>
      </c>
      <c r="M1000" s="752">
        <v>1</v>
      </c>
      <c r="N1000" s="753">
        <v>69.219999999999985</v>
      </c>
    </row>
    <row r="1001" spans="1:14" ht="14.4" customHeight="1" x14ac:dyDescent="0.3">
      <c r="A1001" s="747" t="s">
        <v>629</v>
      </c>
      <c r="B1001" s="748" t="s">
        <v>630</v>
      </c>
      <c r="C1001" s="749" t="s">
        <v>671</v>
      </c>
      <c r="D1001" s="750" t="s">
        <v>672</v>
      </c>
      <c r="E1001" s="751">
        <v>50113001</v>
      </c>
      <c r="F1001" s="750" t="s">
        <v>686</v>
      </c>
      <c r="G1001" s="749" t="s">
        <v>687</v>
      </c>
      <c r="H1001" s="749">
        <v>194191</v>
      </c>
      <c r="I1001" s="749">
        <v>194191</v>
      </c>
      <c r="J1001" s="749" t="s">
        <v>1655</v>
      </c>
      <c r="K1001" s="749" t="s">
        <v>1656</v>
      </c>
      <c r="L1001" s="752">
        <v>0</v>
      </c>
      <c r="M1001" s="752">
        <v>35</v>
      </c>
      <c r="N1001" s="753">
        <v>0</v>
      </c>
    </row>
    <row r="1002" spans="1:14" ht="14.4" customHeight="1" x14ac:dyDescent="0.3">
      <c r="A1002" s="747" t="s">
        <v>629</v>
      </c>
      <c r="B1002" s="748" t="s">
        <v>630</v>
      </c>
      <c r="C1002" s="749" t="s">
        <v>671</v>
      </c>
      <c r="D1002" s="750" t="s">
        <v>672</v>
      </c>
      <c r="E1002" s="751">
        <v>50113001</v>
      </c>
      <c r="F1002" s="750" t="s">
        <v>686</v>
      </c>
      <c r="G1002" s="749" t="s">
        <v>690</v>
      </c>
      <c r="H1002" s="749">
        <v>216670</v>
      </c>
      <c r="I1002" s="749">
        <v>216670</v>
      </c>
      <c r="J1002" s="749" t="s">
        <v>775</v>
      </c>
      <c r="K1002" s="749" t="s">
        <v>776</v>
      </c>
      <c r="L1002" s="752">
        <v>314.27</v>
      </c>
      <c r="M1002" s="752">
        <v>1</v>
      </c>
      <c r="N1002" s="753">
        <v>314.27</v>
      </c>
    </row>
    <row r="1003" spans="1:14" ht="14.4" customHeight="1" x14ac:dyDescent="0.3">
      <c r="A1003" s="747" t="s">
        <v>629</v>
      </c>
      <c r="B1003" s="748" t="s">
        <v>630</v>
      </c>
      <c r="C1003" s="749" t="s">
        <v>671</v>
      </c>
      <c r="D1003" s="750" t="s">
        <v>672</v>
      </c>
      <c r="E1003" s="751">
        <v>50113001</v>
      </c>
      <c r="F1003" s="750" t="s">
        <v>686</v>
      </c>
      <c r="G1003" s="749" t="s">
        <v>687</v>
      </c>
      <c r="H1003" s="749">
        <v>207897</v>
      </c>
      <c r="I1003" s="749">
        <v>207897</v>
      </c>
      <c r="J1003" s="749" t="s">
        <v>783</v>
      </c>
      <c r="K1003" s="749" t="s">
        <v>1072</v>
      </c>
      <c r="L1003" s="752">
        <v>45.559868394446916</v>
      </c>
      <c r="M1003" s="752">
        <v>1</v>
      </c>
      <c r="N1003" s="753">
        <v>45.559868394446916</v>
      </c>
    </row>
    <row r="1004" spans="1:14" ht="14.4" customHeight="1" x14ac:dyDescent="0.3">
      <c r="A1004" s="747" t="s">
        <v>629</v>
      </c>
      <c r="B1004" s="748" t="s">
        <v>630</v>
      </c>
      <c r="C1004" s="749" t="s">
        <v>671</v>
      </c>
      <c r="D1004" s="750" t="s">
        <v>672</v>
      </c>
      <c r="E1004" s="751">
        <v>50113001</v>
      </c>
      <c r="F1004" s="750" t="s">
        <v>686</v>
      </c>
      <c r="G1004" s="749" t="s">
        <v>687</v>
      </c>
      <c r="H1004" s="749">
        <v>25646</v>
      </c>
      <c r="I1004" s="749">
        <v>25646</v>
      </c>
      <c r="J1004" s="749" t="s">
        <v>1657</v>
      </c>
      <c r="K1004" s="749" t="s">
        <v>1658</v>
      </c>
      <c r="L1004" s="752">
        <v>0</v>
      </c>
      <c r="M1004" s="752">
        <v>1</v>
      </c>
      <c r="N1004" s="753">
        <v>0</v>
      </c>
    </row>
    <row r="1005" spans="1:14" ht="14.4" customHeight="1" x14ac:dyDescent="0.3">
      <c r="A1005" s="747" t="s">
        <v>629</v>
      </c>
      <c r="B1005" s="748" t="s">
        <v>630</v>
      </c>
      <c r="C1005" s="749" t="s">
        <v>671</v>
      </c>
      <c r="D1005" s="750" t="s">
        <v>672</v>
      </c>
      <c r="E1005" s="751">
        <v>50113001</v>
      </c>
      <c r="F1005" s="750" t="s">
        <v>686</v>
      </c>
      <c r="G1005" s="749" t="s">
        <v>687</v>
      </c>
      <c r="H1005" s="749">
        <v>394712</v>
      </c>
      <c r="I1005" s="749">
        <v>0</v>
      </c>
      <c r="J1005" s="749" t="s">
        <v>787</v>
      </c>
      <c r="K1005" s="749" t="s">
        <v>788</v>
      </c>
      <c r="L1005" s="752">
        <v>28.75</v>
      </c>
      <c r="M1005" s="752">
        <v>12</v>
      </c>
      <c r="N1005" s="753">
        <v>345</v>
      </c>
    </row>
    <row r="1006" spans="1:14" ht="14.4" customHeight="1" x14ac:dyDescent="0.3">
      <c r="A1006" s="747" t="s">
        <v>629</v>
      </c>
      <c r="B1006" s="748" t="s">
        <v>630</v>
      </c>
      <c r="C1006" s="749" t="s">
        <v>671</v>
      </c>
      <c r="D1006" s="750" t="s">
        <v>672</v>
      </c>
      <c r="E1006" s="751">
        <v>50113001</v>
      </c>
      <c r="F1006" s="750" t="s">
        <v>686</v>
      </c>
      <c r="G1006" s="749" t="s">
        <v>687</v>
      </c>
      <c r="H1006" s="749">
        <v>921351</v>
      </c>
      <c r="I1006" s="749">
        <v>0</v>
      </c>
      <c r="J1006" s="749" t="s">
        <v>811</v>
      </c>
      <c r="K1006" s="749" t="s">
        <v>631</v>
      </c>
      <c r="L1006" s="752">
        <v>159.12258501974839</v>
      </c>
      <c r="M1006" s="752">
        <v>2</v>
      </c>
      <c r="N1006" s="753">
        <v>318.24517003949677</v>
      </c>
    </row>
    <row r="1007" spans="1:14" ht="14.4" customHeight="1" x14ac:dyDescent="0.3">
      <c r="A1007" s="747" t="s">
        <v>629</v>
      </c>
      <c r="B1007" s="748" t="s">
        <v>630</v>
      </c>
      <c r="C1007" s="749" t="s">
        <v>671</v>
      </c>
      <c r="D1007" s="750" t="s">
        <v>672</v>
      </c>
      <c r="E1007" s="751">
        <v>50113001</v>
      </c>
      <c r="F1007" s="750" t="s">
        <v>686</v>
      </c>
      <c r="G1007" s="749" t="s">
        <v>687</v>
      </c>
      <c r="H1007" s="749">
        <v>501839</v>
      </c>
      <c r="I1007" s="749">
        <v>0</v>
      </c>
      <c r="J1007" s="749" t="s">
        <v>1647</v>
      </c>
      <c r="K1007" s="749" t="s">
        <v>1648</v>
      </c>
      <c r="L1007" s="752">
        <v>864.58245156900375</v>
      </c>
      <c r="M1007" s="752">
        <v>1</v>
      </c>
      <c r="N1007" s="753">
        <v>864.58245156900375</v>
      </c>
    </row>
    <row r="1008" spans="1:14" ht="14.4" customHeight="1" x14ac:dyDescent="0.3">
      <c r="A1008" s="747" t="s">
        <v>629</v>
      </c>
      <c r="B1008" s="748" t="s">
        <v>630</v>
      </c>
      <c r="C1008" s="749" t="s">
        <v>671</v>
      </c>
      <c r="D1008" s="750" t="s">
        <v>672</v>
      </c>
      <c r="E1008" s="751">
        <v>50113001</v>
      </c>
      <c r="F1008" s="750" t="s">
        <v>686</v>
      </c>
      <c r="G1008" s="749" t="s">
        <v>687</v>
      </c>
      <c r="H1008" s="749">
        <v>102684</v>
      </c>
      <c r="I1008" s="749">
        <v>2684</v>
      </c>
      <c r="J1008" s="749" t="s">
        <v>1088</v>
      </c>
      <c r="K1008" s="749" t="s">
        <v>1089</v>
      </c>
      <c r="L1008" s="752">
        <v>104.22999999999999</v>
      </c>
      <c r="M1008" s="752">
        <v>2</v>
      </c>
      <c r="N1008" s="753">
        <v>208.45999999999998</v>
      </c>
    </row>
    <row r="1009" spans="1:14" ht="14.4" customHeight="1" x14ac:dyDescent="0.3">
      <c r="A1009" s="747" t="s">
        <v>629</v>
      </c>
      <c r="B1009" s="748" t="s">
        <v>630</v>
      </c>
      <c r="C1009" s="749" t="s">
        <v>671</v>
      </c>
      <c r="D1009" s="750" t="s">
        <v>672</v>
      </c>
      <c r="E1009" s="751">
        <v>50113001</v>
      </c>
      <c r="F1009" s="750" t="s">
        <v>686</v>
      </c>
      <c r="G1009" s="749" t="s">
        <v>687</v>
      </c>
      <c r="H1009" s="749">
        <v>26151</v>
      </c>
      <c r="I1009" s="749">
        <v>26151</v>
      </c>
      <c r="J1009" s="749" t="s">
        <v>1659</v>
      </c>
      <c r="K1009" s="749" t="s">
        <v>1660</v>
      </c>
      <c r="L1009" s="752">
        <v>464.52999999999992</v>
      </c>
      <c r="M1009" s="752">
        <v>10</v>
      </c>
      <c r="N1009" s="753">
        <v>4645.2999999999993</v>
      </c>
    </row>
    <row r="1010" spans="1:14" ht="14.4" customHeight="1" x14ac:dyDescent="0.3">
      <c r="A1010" s="747" t="s">
        <v>629</v>
      </c>
      <c r="B1010" s="748" t="s">
        <v>630</v>
      </c>
      <c r="C1010" s="749" t="s">
        <v>671</v>
      </c>
      <c r="D1010" s="750" t="s">
        <v>672</v>
      </c>
      <c r="E1010" s="751">
        <v>50113001</v>
      </c>
      <c r="F1010" s="750" t="s">
        <v>686</v>
      </c>
      <c r="G1010" s="749" t="s">
        <v>687</v>
      </c>
      <c r="H1010" s="749">
        <v>226693</v>
      </c>
      <c r="I1010" s="749">
        <v>226693</v>
      </c>
      <c r="J1010" s="749" t="s">
        <v>852</v>
      </c>
      <c r="K1010" s="749" t="s">
        <v>853</v>
      </c>
      <c r="L1010" s="752">
        <v>18.93</v>
      </c>
      <c r="M1010" s="752">
        <v>1</v>
      </c>
      <c r="N1010" s="753">
        <v>18.93</v>
      </c>
    </row>
    <row r="1011" spans="1:14" ht="14.4" customHeight="1" x14ac:dyDescent="0.3">
      <c r="A1011" s="747" t="s">
        <v>629</v>
      </c>
      <c r="B1011" s="748" t="s">
        <v>630</v>
      </c>
      <c r="C1011" s="749" t="s">
        <v>671</v>
      </c>
      <c r="D1011" s="750" t="s">
        <v>672</v>
      </c>
      <c r="E1011" s="751">
        <v>50113001</v>
      </c>
      <c r="F1011" s="750" t="s">
        <v>686</v>
      </c>
      <c r="G1011" s="749" t="s">
        <v>687</v>
      </c>
      <c r="H1011" s="749">
        <v>229532</v>
      </c>
      <c r="I1011" s="749">
        <v>229532</v>
      </c>
      <c r="J1011" s="749" t="s">
        <v>1114</v>
      </c>
      <c r="K1011" s="749" t="s">
        <v>1115</v>
      </c>
      <c r="L1011" s="752">
        <v>70.64</v>
      </c>
      <c r="M1011" s="752">
        <v>1</v>
      </c>
      <c r="N1011" s="753">
        <v>70.64</v>
      </c>
    </row>
    <row r="1012" spans="1:14" ht="14.4" customHeight="1" x14ac:dyDescent="0.3">
      <c r="A1012" s="747" t="s">
        <v>629</v>
      </c>
      <c r="B1012" s="748" t="s">
        <v>630</v>
      </c>
      <c r="C1012" s="749" t="s">
        <v>671</v>
      </c>
      <c r="D1012" s="750" t="s">
        <v>672</v>
      </c>
      <c r="E1012" s="751">
        <v>50113001</v>
      </c>
      <c r="F1012" s="750" t="s">
        <v>686</v>
      </c>
      <c r="G1012" s="749" t="s">
        <v>687</v>
      </c>
      <c r="H1012" s="749">
        <v>155911</v>
      </c>
      <c r="I1012" s="749">
        <v>55911</v>
      </c>
      <c r="J1012" s="749" t="s">
        <v>1508</v>
      </c>
      <c r="K1012" s="749" t="s">
        <v>1509</v>
      </c>
      <c r="L1012" s="752">
        <v>37.590000000000011</v>
      </c>
      <c r="M1012" s="752">
        <v>1</v>
      </c>
      <c r="N1012" s="753">
        <v>37.590000000000011</v>
      </c>
    </row>
    <row r="1013" spans="1:14" ht="14.4" customHeight="1" x14ac:dyDescent="0.3">
      <c r="A1013" s="747" t="s">
        <v>629</v>
      </c>
      <c r="B1013" s="748" t="s">
        <v>630</v>
      </c>
      <c r="C1013" s="749" t="s">
        <v>671</v>
      </c>
      <c r="D1013" s="750" t="s">
        <v>672</v>
      </c>
      <c r="E1013" s="751">
        <v>50113001</v>
      </c>
      <c r="F1013" s="750" t="s">
        <v>686</v>
      </c>
      <c r="G1013" s="749" t="s">
        <v>687</v>
      </c>
      <c r="H1013" s="749">
        <v>102963</v>
      </c>
      <c r="I1013" s="749">
        <v>2963</v>
      </c>
      <c r="J1013" s="749" t="s">
        <v>864</v>
      </c>
      <c r="K1013" s="749" t="s">
        <v>865</v>
      </c>
      <c r="L1013" s="752">
        <v>97.06</v>
      </c>
      <c r="M1013" s="752">
        <v>1</v>
      </c>
      <c r="N1013" s="753">
        <v>97.06</v>
      </c>
    </row>
    <row r="1014" spans="1:14" ht="14.4" customHeight="1" x14ac:dyDescent="0.3">
      <c r="A1014" s="747" t="s">
        <v>629</v>
      </c>
      <c r="B1014" s="748" t="s">
        <v>630</v>
      </c>
      <c r="C1014" s="749" t="s">
        <v>671</v>
      </c>
      <c r="D1014" s="750" t="s">
        <v>672</v>
      </c>
      <c r="E1014" s="751">
        <v>50113001</v>
      </c>
      <c r="F1014" s="750" t="s">
        <v>686</v>
      </c>
      <c r="G1014" s="749" t="s">
        <v>687</v>
      </c>
      <c r="H1014" s="749">
        <v>847983</v>
      </c>
      <c r="I1014" s="749">
        <v>149868</v>
      </c>
      <c r="J1014" s="749" t="s">
        <v>1661</v>
      </c>
      <c r="K1014" s="749" t="s">
        <v>631</v>
      </c>
      <c r="L1014" s="752">
        <v>1219.5766666666668</v>
      </c>
      <c r="M1014" s="752">
        <v>30</v>
      </c>
      <c r="N1014" s="753">
        <v>36587.300000000003</v>
      </c>
    </row>
    <row r="1015" spans="1:14" ht="14.4" customHeight="1" x14ac:dyDescent="0.3">
      <c r="A1015" s="747" t="s">
        <v>629</v>
      </c>
      <c r="B1015" s="748" t="s">
        <v>630</v>
      </c>
      <c r="C1015" s="749" t="s">
        <v>671</v>
      </c>
      <c r="D1015" s="750" t="s">
        <v>672</v>
      </c>
      <c r="E1015" s="751">
        <v>50113001</v>
      </c>
      <c r="F1015" s="750" t="s">
        <v>686</v>
      </c>
      <c r="G1015" s="749" t="s">
        <v>687</v>
      </c>
      <c r="H1015" s="749">
        <v>846588</v>
      </c>
      <c r="I1015" s="749">
        <v>149034</v>
      </c>
      <c r="J1015" s="749" t="s">
        <v>1662</v>
      </c>
      <c r="K1015" s="749" t="s">
        <v>631</v>
      </c>
      <c r="L1015" s="752">
        <v>810.93499999999995</v>
      </c>
      <c r="M1015" s="752">
        <v>2</v>
      </c>
      <c r="N1015" s="753">
        <v>1621.87</v>
      </c>
    </row>
    <row r="1016" spans="1:14" ht="14.4" customHeight="1" x14ac:dyDescent="0.3">
      <c r="A1016" s="747" t="s">
        <v>629</v>
      </c>
      <c r="B1016" s="748" t="s">
        <v>630</v>
      </c>
      <c r="C1016" s="749" t="s">
        <v>671</v>
      </c>
      <c r="D1016" s="750" t="s">
        <v>672</v>
      </c>
      <c r="E1016" s="751">
        <v>50113001</v>
      </c>
      <c r="F1016" s="750" t="s">
        <v>686</v>
      </c>
      <c r="G1016" s="749" t="s">
        <v>690</v>
      </c>
      <c r="H1016" s="749">
        <v>166029</v>
      </c>
      <c r="I1016" s="749">
        <v>66029</v>
      </c>
      <c r="J1016" s="749" t="s">
        <v>1130</v>
      </c>
      <c r="K1016" s="749" t="s">
        <v>1663</v>
      </c>
      <c r="L1016" s="752">
        <v>28.51</v>
      </c>
      <c r="M1016" s="752">
        <v>1</v>
      </c>
      <c r="N1016" s="753">
        <v>28.51</v>
      </c>
    </row>
    <row r="1017" spans="1:14" ht="14.4" customHeight="1" x14ac:dyDescent="0.3">
      <c r="A1017" s="747" t="s">
        <v>629</v>
      </c>
      <c r="B1017" s="748" t="s">
        <v>630</v>
      </c>
      <c r="C1017" s="749" t="s">
        <v>674</v>
      </c>
      <c r="D1017" s="750" t="s">
        <v>675</v>
      </c>
      <c r="E1017" s="751">
        <v>50113001</v>
      </c>
      <c r="F1017" s="750" t="s">
        <v>686</v>
      </c>
      <c r="G1017" s="749" t="s">
        <v>687</v>
      </c>
      <c r="H1017" s="749">
        <v>196886</v>
      </c>
      <c r="I1017" s="749">
        <v>96886</v>
      </c>
      <c r="J1017" s="749" t="s">
        <v>1006</v>
      </c>
      <c r="K1017" s="749" t="s">
        <v>1007</v>
      </c>
      <c r="L1017" s="752">
        <v>50.860201650716256</v>
      </c>
      <c r="M1017" s="752">
        <v>103</v>
      </c>
      <c r="N1017" s="753">
        <v>5238.6007700237742</v>
      </c>
    </row>
    <row r="1018" spans="1:14" ht="14.4" customHeight="1" x14ac:dyDescent="0.3">
      <c r="A1018" s="747" t="s">
        <v>629</v>
      </c>
      <c r="B1018" s="748" t="s">
        <v>630</v>
      </c>
      <c r="C1018" s="749" t="s">
        <v>674</v>
      </c>
      <c r="D1018" s="750" t="s">
        <v>675</v>
      </c>
      <c r="E1018" s="751">
        <v>50113001</v>
      </c>
      <c r="F1018" s="750" t="s">
        <v>686</v>
      </c>
      <c r="G1018" s="749" t="s">
        <v>687</v>
      </c>
      <c r="H1018" s="749">
        <v>196884</v>
      </c>
      <c r="I1018" s="749">
        <v>96884</v>
      </c>
      <c r="J1018" s="749" t="s">
        <v>1562</v>
      </c>
      <c r="K1018" s="749" t="s">
        <v>1563</v>
      </c>
      <c r="L1018" s="752">
        <v>9.3500120996597857</v>
      </c>
      <c r="M1018" s="752">
        <v>2</v>
      </c>
      <c r="N1018" s="753">
        <v>18.700024199319571</v>
      </c>
    </row>
    <row r="1019" spans="1:14" ht="14.4" customHeight="1" x14ac:dyDescent="0.3">
      <c r="A1019" s="747" t="s">
        <v>629</v>
      </c>
      <c r="B1019" s="748" t="s">
        <v>630</v>
      </c>
      <c r="C1019" s="749" t="s">
        <v>674</v>
      </c>
      <c r="D1019" s="750" t="s">
        <v>675</v>
      </c>
      <c r="E1019" s="751">
        <v>50113001</v>
      </c>
      <c r="F1019" s="750" t="s">
        <v>686</v>
      </c>
      <c r="G1019" s="749" t="s">
        <v>687</v>
      </c>
      <c r="H1019" s="749">
        <v>176064</v>
      </c>
      <c r="I1019" s="749">
        <v>76064</v>
      </c>
      <c r="J1019" s="749" t="s">
        <v>1664</v>
      </c>
      <c r="K1019" s="749" t="s">
        <v>1665</v>
      </c>
      <c r="L1019" s="752">
        <v>83.950000000000017</v>
      </c>
      <c r="M1019" s="752">
        <v>2</v>
      </c>
      <c r="N1019" s="753">
        <v>167.90000000000003</v>
      </c>
    </row>
    <row r="1020" spans="1:14" ht="14.4" customHeight="1" x14ac:dyDescent="0.3">
      <c r="A1020" s="747" t="s">
        <v>629</v>
      </c>
      <c r="B1020" s="748" t="s">
        <v>630</v>
      </c>
      <c r="C1020" s="749" t="s">
        <v>674</v>
      </c>
      <c r="D1020" s="750" t="s">
        <v>675</v>
      </c>
      <c r="E1020" s="751">
        <v>50113001</v>
      </c>
      <c r="F1020" s="750" t="s">
        <v>686</v>
      </c>
      <c r="G1020" s="749" t="s">
        <v>687</v>
      </c>
      <c r="H1020" s="749">
        <v>100362</v>
      </c>
      <c r="I1020" s="749">
        <v>362</v>
      </c>
      <c r="J1020" s="749" t="s">
        <v>1010</v>
      </c>
      <c r="K1020" s="749" t="s">
        <v>1011</v>
      </c>
      <c r="L1020" s="752">
        <v>72.599999999999994</v>
      </c>
      <c r="M1020" s="752">
        <v>1</v>
      </c>
      <c r="N1020" s="753">
        <v>72.599999999999994</v>
      </c>
    </row>
    <row r="1021" spans="1:14" ht="14.4" customHeight="1" x14ac:dyDescent="0.3">
      <c r="A1021" s="747" t="s">
        <v>629</v>
      </c>
      <c r="B1021" s="748" t="s">
        <v>630</v>
      </c>
      <c r="C1021" s="749" t="s">
        <v>674</v>
      </c>
      <c r="D1021" s="750" t="s">
        <v>675</v>
      </c>
      <c r="E1021" s="751">
        <v>50113001</v>
      </c>
      <c r="F1021" s="750" t="s">
        <v>686</v>
      </c>
      <c r="G1021" s="749" t="s">
        <v>687</v>
      </c>
      <c r="H1021" s="749">
        <v>202701</v>
      </c>
      <c r="I1021" s="749">
        <v>202701</v>
      </c>
      <c r="J1021" s="749" t="s">
        <v>699</v>
      </c>
      <c r="K1021" s="749" t="s">
        <v>1014</v>
      </c>
      <c r="L1021" s="752">
        <v>129.07000000000002</v>
      </c>
      <c r="M1021" s="752">
        <v>2</v>
      </c>
      <c r="N1021" s="753">
        <v>258.14000000000004</v>
      </c>
    </row>
    <row r="1022" spans="1:14" ht="14.4" customHeight="1" x14ac:dyDescent="0.3">
      <c r="A1022" s="747" t="s">
        <v>629</v>
      </c>
      <c r="B1022" s="748" t="s">
        <v>630</v>
      </c>
      <c r="C1022" s="749" t="s">
        <v>674</v>
      </c>
      <c r="D1022" s="750" t="s">
        <v>675</v>
      </c>
      <c r="E1022" s="751">
        <v>50113001</v>
      </c>
      <c r="F1022" s="750" t="s">
        <v>686</v>
      </c>
      <c r="G1022" s="749" t="s">
        <v>687</v>
      </c>
      <c r="H1022" s="749">
        <v>845008</v>
      </c>
      <c r="I1022" s="749">
        <v>107806</v>
      </c>
      <c r="J1022" s="749" t="s">
        <v>699</v>
      </c>
      <c r="K1022" s="749" t="s">
        <v>700</v>
      </c>
      <c r="L1022" s="752">
        <v>64.38000000000001</v>
      </c>
      <c r="M1022" s="752">
        <v>3</v>
      </c>
      <c r="N1022" s="753">
        <v>193.14000000000004</v>
      </c>
    </row>
    <row r="1023" spans="1:14" ht="14.4" customHeight="1" x14ac:dyDescent="0.3">
      <c r="A1023" s="747" t="s">
        <v>629</v>
      </c>
      <c r="B1023" s="748" t="s">
        <v>630</v>
      </c>
      <c r="C1023" s="749" t="s">
        <v>674</v>
      </c>
      <c r="D1023" s="750" t="s">
        <v>675</v>
      </c>
      <c r="E1023" s="751">
        <v>50113001</v>
      </c>
      <c r="F1023" s="750" t="s">
        <v>686</v>
      </c>
      <c r="G1023" s="749" t="s">
        <v>690</v>
      </c>
      <c r="H1023" s="749">
        <v>115378</v>
      </c>
      <c r="I1023" s="749">
        <v>15378</v>
      </c>
      <c r="J1023" s="749" t="s">
        <v>1178</v>
      </c>
      <c r="K1023" s="749" t="s">
        <v>1179</v>
      </c>
      <c r="L1023" s="752">
        <v>21.21</v>
      </c>
      <c r="M1023" s="752">
        <v>1</v>
      </c>
      <c r="N1023" s="753">
        <v>21.21</v>
      </c>
    </row>
    <row r="1024" spans="1:14" ht="14.4" customHeight="1" x14ac:dyDescent="0.3">
      <c r="A1024" s="747" t="s">
        <v>629</v>
      </c>
      <c r="B1024" s="748" t="s">
        <v>630</v>
      </c>
      <c r="C1024" s="749" t="s">
        <v>674</v>
      </c>
      <c r="D1024" s="750" t="s">
        <v>675</v>
      </c>
      <c r="E1024" s="751">
        <v>50113001</v>
      </c>
      <c r="F1024" s="750" t="s">
        <v>686</v>
      </c>
      <c r="G1024" s="749" t="s">
        <v>687</v>
      </c>
      <c r="H1024" s="749">
        <v>199138</v>
      </c>
      <c r="I1024" s="749">
        <v>99138</v>
      </c>
      <c r="J1024" s="749" t="s">
        <v>1015</v>
      </c>
      <c r="K1024" s="749" t="s">
        <v>1016</v>
      </c>
      <c r="L1024" s="752">
        <v>33.659999999999997</v>
      </c>
      <c r="M1024" s="752">
        <v>1</v>
      </c>
      <c r="N1024" s="753">
        <v>33.659999999999997</v>
      </c>
    </row>
    <row r="1025" spans="1:14" ht="14.4" customHeight="1" x14ac:dyDescent="0.3">
      <c r="A1025" s="747" t="s">
        <v>629</v>
      </c>
      <c r="B1025" s="748" t="s">
        <v>630</v>
      </c>
      <c r="C1025" s="749" t="s">
        <v>674</v>
      </c>
      <c r="D1025" s="750" t="s">
        <v>675</v>
      </c>
      <c r="E1025" s="751">
        <v>50113001</v>
      </c>
      <c r="F1025" s="750" t="s">
        <v>686</v>
      </c>
      <c r="G1025" s="749" t="s">
        <v>687</v>
      </c>
      <c r="H1025" s="749">
        <v>113873</v>
      </c>
      <c r="I1025" s="749">
        <v>13873</v>
      </c>
      <c r="J1025" s="749" t="s">
        <v>1666</v>
      </c>
      <c r="K1025" s="749" t="s">
        <v>1667</v>
      </c>
      <c r="L1025" s="752">
        <v>251.30025942340495</v>
      </c>
      <c r="M1025" s="752">
        <v>4.7796956000000002</v>
      </c>
      <c r="N1025" s="753">
        <v>1201.1387442449072</v>
      </c>
    </row>
    <row r="1026" spans="1:14" ht="14.4" customHeight="1" x14ac:dyDescent="0.3">
      <c r="A1026" s="747" t="s">
        <v>629</v>
      </c>
      <c r="B1026" s="748" t="s">
        <v>630</v>
      </c>
      <c r="C1026" s="749" t="s">
        <v>674</v>
      </c>
      <c r="D1026" s="750" t="s">
        <v>675</v>
      </c>
      <c r="E1026" s="751">
        <v>50113001</v>
      </c>
      <c r="F1026" s="750" t="s">
        <v>686</v>
      </c>
      <c r="G1026" s="749" t="s">
        <v>687</v>
      </c>
      <c r="H1026" s="749">
        <v>847702</v>
      </c>
      <c r="I1026" s="749">
        <v>100328</v>
      </c>
      <c r="J1026" s="749" t="s">
        <v>1668</v>
      </c>
      <c r="K1026" s="749" t="s">
        <v>1669</v>
      </c>
      <c r="L1026" s="752">
        <v>611.64400000000001</v>
      </c>
      <c r="M1026" s="752">
        <v>3</v>
      </c>
      <c r="N1026" s="753">
        <v>1834.932</v>
      </c>
    </row>
    <row r="1027" spans="1:14" ht="14.4" customHeight="1" x14ac:dyDescent="0.3">
      <c r="A1027" s="747" t="s">
        <v>629</v>
      </c>
      <c r="B1027" s="748" t="s">
        <v>630</v>
      </c>
      <c r="C1027" s="749" t="s">
        <v>674</v>
      </c>
      <c r="D1027" s="750" t="s">
        <v>675</v>
      </c>
      <c r="E1027" s="751">
        <v>50113001</v>
      </c>
      <c r="F1027" s="750" t="s">
        <v>686</v>
      </c>
      <c r="G1027" s="749" t="s">
        <v>690</v>
      </c>
      <c r="H1027" s="749">
        <v>127260</v>
      </c>
      <c r="I1027" s="749">
        <v>127260</v>
      </c>
      <c r="J1027" s="749" t="s">
        <v>1670</v>
      </c>
      <c r="K1027" s="749" t="s">
        <v>1671</v>
      </c>
      <c r="L1027" s="752">
        <v>16.200000000000003</v>
      </c>
      <c r="M1027" s="752">
        <v>4</v>
      </c>
      <c r="N1027" s="753">
        <v>64.800000000000011</v>
      </c>
    </row>
    <row r="1028" spans="1:14" ht="14.4" customHeight="1" x14ac:dyDescent="0.3">
      <c r="A1028" s="747" t="s">
        <v>629</v>
      </c>
      <c r="B1028" s="748" t="s">
        <v>630</v>
      </c>
      <c r="C1028" s="749" t="s">
        <v>674</v>
      </c>
      <c r="D1028" s="750" t="s">
        <v>675</v>
      </c>
      <c r="E1028" s="751">
        <v>50113001</v>
      </c>
      <c r="F1028" s="750" t="s">
        <v>686</v>
      </c>
      <c r="G1028" s="749" t="s">
        <v>690</v>
      </c>
      <c r="H1028" s="749">
        <v>127263</v>
      </c>
      <c r="I1028" s="749">
        <v>127263</v>
      </c>
      <c r="J1028" s="749" t="s">
        <v>1670</v>
      </c>
      <c r="K1028" s="749" t="s">
        <v>1672</v>
      </c>
      <c r="L1028" s="752">
        <v>54.010000000000012</v>
      </c>
      <c r="M1028" s="752">
        <v>3</v>
      </c>
      <c r="N1028" s="753">
        <v>162.03000000000003</v>
      </c>
    </row>
    <row r="1029" spans="1:14" ht="14.4" customHeight="1" x14ac:dyDescent="0.3">
      <c r="A1029" s="747" t="s">
        <v>629</v>
      </c>
      <c r="B1029" s="748" t="s">
        <v>630</v>
      </c>
      <c r="C1029" s="749" t="s">
        <v>674</v>
      </c>
      <c r="D1029" s="750" t="s">
        <v>675</v>
      </c>
      <c r="E1029" s="751">
        <v>50113001</v>
      </c>
      <c r="F1029" s="750" t="s">
        <v>686</v>
      </c>
      <c r="G1029" s="749" t="s">
        <v>631</v>
      </c>
      <c r="H1029" s="749">
        <v>194918</v>
      </c>
      <c r="I1029" s="749">
        <v>94918</v>
      </c>
      <c r="J1029" s="749" t="s">
        <v>1673</v>
      </c>
      <c r="K1029" s="749" t="s">
        <v>1674</v>
      </c>
      <c r="L1029" s="752">
        <v>47.850000000000023</v>
      </c>
      <c r="M1029" s="752">
        <v>1</v>
      </c>
      <c r="N1029" s="753">
        <v>47.850000000000023</v>
      </c>
    </row>
    <row r="1030" spans="1:14" ht="14.4" customHeight="1" x14ac:dyDescent="0.3">
      <c r="A1030" s="747" t="s">
        <v>629</v>
      </c>
      <c r="B1030" s="748" t="s">
        <v>630</v>
      </c>
      <c r="C1030" s="749" t="s">
        <v>674</v>
      </c>
      <c r="D1030" s="750" t="s">
        <v>675</v>
      </c>
      <c r="E1030" s="751">
        <v>50113001</v>
      </c>
      <c r="F1030" s="750" t="s">
        <v>686</v>
      </c>
      <c r="G1030" s="749" t="s">
        <v>690</v>
      </c>
      <c r="H1030" s="749">
        <v>202900</v>
      </c>
      <c r="I1030" s="749">
        <v>202900</v>
      </c>
      <c r="J1030" s="749" t="s">
        <v>1184</v>
      </c>
      <c r="K1030" s="749" t="s">
        <v>1185</v>
      </c>
      <c r="L1030" s="752">
        <v>34.500000000000007</v>
      </c>
      <c r="M1030" s="752">
        <v>2</v>
      </c>
      <c r="N1030" s="753">
        <v>69.000000000000014</v>
      </c>
    </row>
    <row r="1031" spans="1:14" ht="14.4" customHeight="1" x14ac:dyDescent="0.3">
      <c r="A1031" s="747" t="s">
        <v>629</v>
      </c>
      <c r="B1031" s="748" t="s">
        <v>630</v>
      </c>
      <c r="C1031" s="749" t="s">
        <v>674</v>
      </c>
      <c r="D1031" s="750" t="s">
        <v>675</v>
      </c>
      <c r="E1031" s="751">
        <v>50113001</v>
      </c>
      <c r="F1031" s="750" t="s">
        <v>686</v>
      </c>
      <c r="G1031" s="749" t="s">
        <v>690</v>
      </c>
      <c r="H1031" s="749">
        <v>850169</v>
      </c>
      <c r="I1031" s="749">
        <v>169211</v>
      </c>
      <c r="J1031" s="749" t="s">
        <v>1675</v>
      </c>
      <c r="K1031" s="749" t="s">
        <v>1676</v>
      </c>
      <c r="L1031" s="752">
        <v>39.310000000000009</v>
      </c>
      <c r="M1031" s="752">
        <v>3</v>
      </c>
      <c r="N1031" s="753">
        <v>117.93000000000002</v>
      </c>
    </row>
    <row r="1032" spans="1:14" ht="14.4" customHeight="1" x14ac:dyDescent="0.3">
      <c r="A1032" s="747" t="s">
        <v>629</v>
      </c>
      <c r="B1032" s="748" t="s">
        <v>630</v>
      </c>
      <c r="C1032" s="749" t="s">
        <v>674</v>
      </c>
      <c r="D1032" s="750" t="s">
        <v>675</v>
      </c>
      <c r="E1032" s="751">
        <v>50113001</v>
      </c>
      <c r="F1032" s="750" t="s">
        <v>686</v>
      </c>
      <c r="G1032" s="749" t="s">
        <v>687</v>
      </c>
      <c r="H1032" s="749">
        <v>235897</v>
      </c>
      <c r="I1032" s="749">
        <v>235897</v>
      </c>
      <c r="J1032" s="749" t="s">
        <v>1677</v>
      </c>
      <c r="K1032" s="749" t="s">
        <v>1678</v>
      </c>
      <c r="L1032" s="752">
        <v>59.909999999999982</v>
      </c>
      <c r="M1032" s="752">
        <v>2</v>
      </c>
      <c r="N1032" s="753">
        <v>119.81999999999996</v>
      </c>
    </row>
    <row r="1033" spans="1:14" ht="14.4" customHeight="1" x14ac:dyDescent="0.3">
      <c r="A1033" s="747" t="s">
        <v>629</v>
      </c>
      <c r="B1033" s="748" t="s">
        <v>630</v>
      </c>
      <c r="C1033" s="749" t="s">
        <v>674</v>
      </c>
      <c r="D1033" s="750" t="s">
        <v>675</v>
      </c>
      <c r="E1033" s="751">
        <v>50113001</v>
      </c>
      <c r="F1033" s="750" t="s">
        <v>686</v>
      </c>
      <c r="G1033" s="749" t="s">
        <v>687</v>
      </c>
      <c r="H1033" s="749">
        <v>847974</v>
      </c>
      <c r="I1033" s="749">
        <v>125525</v>
      </c>
      <c r="J1033" s="749" t="s">
        <v>1188</v>
      </c>
      <c r="K1033" s="749" t="s">
        <v>1679</v>
      </c>
      <c r="L1033" s="752">
        <v>47.119999999999983</v>
      </c>
      <c r="M1033" s="752">
        <v>3</v>
      </c>
      <c r="N1033" s="753">
        <v>141.35999999999996</v>
      </c>
    </row>
    <row r="1034" spans="1:14" ht="14.4" customHeight="1" x14ac:dyDescent="0.3">
      <c r="A1034" s="747" t="s">
        <v>629</v>
      </c>
      <c r="B1034" s="748" t="s">
        <v>630</v>
      </c>
      <c r="C1034" s="749" t="s">
        <v>674</v>
      </c>
      <c r="D1034" s="750" t="s">
        <v>675</v>
      </c>
      <c r="E1034" s="751">
        <v>50113001</v>
      </c>
      <c r="F1034" s="750" t="s">
        <v>686</v>
      </c>
      <c r="G1034" s="749" t="s">
        <v>687</v>
      </c>
      <c r="H1034" s="749">
        <v>847713</v>
      </c>
      <c r="I1034" s="749">
        <v>125526</v>
      </c>
      <c r="J1034" s="749" t="s">
        <v>1188</v>
      </c>
      <c r="K1034" s="749" t="s">
        <v>1189</v>
      </c>
      <c r="L1034" s="752">
        <v>111.872</v>
      </c>
      <c r="M1034" s="752">
        <v>10</v>
      </c>
      <c r="N1034" s="753">
        <v>1118.72</v>
      </c>
    </row>
    <row r="1035" spans="1:14" ht="14.4" customHeight="1" x14ac:dyDescent="0.3">
      <c r="A1035" s="747" t="s">
        <v>629</v>
      </c>
      <c r="B1035" s="748" t="s">
        <v>630</v>
      </c>
      <c r="C1035" s="749" t="s">
        <v>674</v>
      </c>
      <c r="D1035" s="750" t="s">
        <v>675</v>
      </c>
      <c r="E1035" s="751">
        <v>50113001</v>
      </c>
      <c r="F1035" s="750" t="s">
        <v>686</v>
      </c>
      <c r="G1035" s="749" t="s">
        <v>687</v>
      </c>
      <c r="H1035" s="749">
        <v>189244</v>
      </c>
      <c r="I1035" s="749">
        <v>89244</v>
      </c>
      <c r="J1035" s="749" t="s">
        <v>1680</v>
      </c>
      <c r="K1035" s="749" t="s">
        <v>1681</v>
      </c>
      <c r="L1035" s="752">
        <v>20.76</v>
      </c>
      <c r="M1035" s="752">
        <v>20</v>
      </c>
      <c r="N1035" s="753">
        <v>415.20000000000005</v>
      </c>
    </row>
    <row r="1036" spans="1:14" ht="14.4" customHeight="1" x14ac:dyDescent="0.3">
      <c r="A1036" s="747" t="s">
        <v>629</v>
      </c>
      <c r="B1036" s="748" t="s">
        <v>630</v>
      </c>
      <c r="C1036" s="749" t="s">
        <v>674</v>
      </c>
      <c r="D1036" s="750" t="s">
        <v>675</v>
      </c>
      <c r="E1036" s="751">
        <v>50113001</v>
      </c>
      <c r="F1036" s="750" t="s">
        <v>686</v>
      </c>
      <c r="G1036" s="749" t="s">
        <v>687</v>
      </c>
      <c r="H1036" s="749">
        <v>156926</v>
      </c>
      <c r="I1036" s="749">
        <v>56926</v>
      </c>
      <c r="J1036" s="749" t="s">
        <v>703</v>
      </c>
      <c r="K1036" s="749" t="s">
        <v>1019</v>
      </c>
      <c r="L1036" s="752">
        <v>48.4</v>
      </c>
      <c r="M1036" s="752">
        <v>2</v>
      </c>
      <c r="N1036" s="753">
        <v>96.8</v>
      </c>
    </row>
    <row r="1037" spans="1:14" ht="14.4" customHeight="1" x14ac:dyDescent="0.3">
      <c r="A1037" s="747" t="s">
        <v>629</v>
      </c>
      <c r="B1037" s="748" t="s">
        <v>630</v>
      </c>
      <c r="C1037" s="749" t="s">
        <v>674</v>
      </c>
      <c r="D1037" s="750" t="s">
        <v>675</v>
      </c>
      <c r="E1037" s="751">
        <v>50113001</v>
      </c>
      <c r="F1037" s="750" t="s">
        <v>686</v>
      </c>
      <c r="G1037" s="749" t="s">
        <v>687</v>
      </c>
      <c r="H1037" s="749">
        <v>110555</v>
      </c>
      <c r="I1037" s="749">
        <v>10555</v>
      </c>
      <c r="J1037" s="749" t="s">
        <v>703</v>
      </c>
      <c r="K1037" s="749" t="s">
        <v>704</v>
      </c>
      <c r="L1037" s="752">
        <v>254.98000000000002</v>
      </c>
      <c r="M1037" s="752">
        <v>9</v>
      </c>
      <c r="N1037" s="753">
        <v>2294.8200000000002</v>
      </c>
    </row>
    <row r="1038" spans="1:14" ht="14.4" customHeight="1" x14ac:dyDescent="0.3">
      <c r="A1038" s="747" t="s">
        <v>629</v>
      </c>
      <c r="B1038" s="748" t="s">
        <v>630</v>
      </c>
      <c r="C1038" s="749" t="s">
        <v>674</v>
      </c>
      <c r="D1038" s="750" t="s">
        <v>675</v>
      </c>
      <c r="E1038" s="751">
        <v>50113001</v>
      </c>
      <c r="F1038" s="750" t="s">
        <v>686</v>
      </c>
      <c r="G1038" s="749" t="s">
        <v>687</v>
      </c>
      <c r="H1038" s="749">
        <v>173348</v>
      </c>
      <c r="I1038" s="749">
        <v>173348</v>
      </c>
      <c r="J1038" s="749" t="s">
        <v>1682</v>
      </c>
      <c r="K1038" s="749" t="s">
        <v>1683</v>
      </c>
      <c r="L1038" s="752">
        <v>388.05250000000012</v>
      </c>
      <c r="M1038" s="752">
        <v>4</v>
      </c>
      <c r="N1038" s="753">
        <v>1552.2100000000005</v>
      </c>
    </row>
    <row r="1039" spans="1:14" ht="14.4" customHeight="1" x14ac:dyDescent="0.3">
      <c r="A1039" s="747" t="s">
        <v>629</v>
      </c>
      <c r="B1039" s="748" t="s">
        <v>630</v>
      </c>
      <c r="C1039" s="749" t="s">
        <v>674</v>
      </c>
      <c r="D1039" s="750" t="s">
        <v>675</v>
      </c>
      <c r="E1039" s="751">
        <v>50113001</v>
      </c>
      <c r="F1039" s="750" t="s">
        <v>686</v>
      </c>
      <c r="G1039" s="749" t="s">
        <v>687</v>
      </c>
      <c r="H1039" s="749">
        <v>173347</v>
      </c>
      <c r="I1039" s="749">
        <v>173347</v>
      </c>
      <c r="J1039" s="749" t="s">
        <v>1682</v>
      </c>
      <c r="K1039" s="749" t="s">
        <v>1684</v>
      </c>
      <c r="L1039" s="752">
        <v>459.73014285714282</v>
      </c>
      <c r="M1039" s="752">
        <v>56</v>
      </c>
      <c r="N1039" s="753">
        <v>25744.887999999999</v>
      </c>
    </row>
    <row r="1040" spans="1:14" ht="14.4" customHeight="1" x14ac:dyDescent="0.3">
      <c r="A1040" s="747" t="s">
        <v>629</v>
      </c>
      <c r="B1040" s="748" t="s">
        <v>630</v>
      </c>
      <c r="C1040" s="749" t="s">
        <v>674</v>
      </c>
      <c r="D1040" s="750" t="s">
        <v>675</v>
      </c>
      <c r="E1040" s="751">
        <v>50113001</v>
      </c>
      <c r="F1040" s="750" t="s">
        <v>686</v>
      </c>
      <c r="G1040" s="749" t="s">
        <v>687</v>
      </c>
      <c r="H1040" s="749">
        <v>187825</v>
      </c>
      <c r="I1040" s="749">
        <v>87825</v>
      </c>
      <c r="J1040" s="749" t="s">
        <v>705</v>
      </c>
      <c r="K1040" s="749" t="s">
        <v>708</v>
      </c>
      <c r="L1040" s="752">
        <v>80.367999999999995</v>
      </c>
      <c r="M1040" s="752">
        <v>40</v>
      </c>
      <c r="N1040" s="753">
        <v>3214.72</v>
      </c>
    </row>
    <row r="1041" spans="1:14" ht="14.4" customHeight="1" x14ac:dyDescent="0.3">
      <c r="A1041" s="747" t="s">
        <v>629</v>
      </c>
      <c r="B1041" s="748" t="s">
        <v>630</v>
      </c>
      <c r="C1041" s="749" t="s">
        <v>674</v>
      </c>
      <c r="D1041" s="750" t="s">
        <v>675</v>
      </c>
      <c r="E1041" s="751">
        <v>50113001</v>
      </c>
      <c r="F1041" s="750" t="s">
        <v>686</v>
      </c>
      <c r="G1041" s="749" t="s">
        <v>687</v>
      </c>
      <c r="H1041" s="749">
        <v>169726</v>
      </c>
      <c r="I1041" s="749">
        <v>69726</v>
      </c>
      <c r="J1041" s="749" t="s">
        <v>709</v>
      </c>
      <c r="K1041" s="749" t="s">
        <v>706</v>
      </c>
      <c r="L1041" s="752">
        <v>16.61</v>
      </c>
      <c r="M1041" s="752">
        <v>40</v>
      </c>
      <c r="N1041" s="753">
        <v>664.4</v>
      </c>
    </row>
    <row r="1042" spans="1:14" ht="14.4" customHeight="1" x14ac:dyDescent="0.3">
      <c r="A1042" s="747" t="s">
        <v>629</v>
      </c>
      <c r="B1042" s="748" t="s">
        <v>630</v>
      </c>
      <c r="C1042" s="749" t="s">
        <v>674</v>
      </c>
      <c r="D1042" s="750" t="s">
        <v>675</v>
      </c>
      <c r="E1042" s="751">
        <v>50113001</v>
      </c>
      <c r="F1042" s="750" t="s">
        <v>686</v>
      </c>
      <c r="G1042" s="749" t="s">
        <v>687</v>
      </c>
      <c r="H1042" s="749">
        <v>173375</v>
      </c>
      <c r="I1042" s="749">
        <v>173375</v>
      </c>
      <c r="J1042" s="749" t="s">
        <v>710</v>
      </c>
      <c r="K1042" s="749" t="s">
        <v>711</v>
      </c>
      <c r="L1042" s="752">
        <v>404.31999999999994</v>
      </c>
      <c r="M1042" s="752">
        <v>2</v>
      </c>
      <c r="N1042" s="753">
        <v>808.63999999999987</v>
      </c>
    </row>
    <row r="1043" spans="1:14" ht="14.4" customHeight="1" x14ac:dyDescent="0.3">
      <c r="A1043" s="747" t="s">
        <v>629</v>
      </c>
      <c r="B1043" s="748" t="s">
        <v>630</v>
      </c>
      <c r="C1043" s="749" t="s">
        <v>674</v>
      </c>
      <c r="D1043" s="750" t="s">
        <v>675</v>
      </c>
      <c r="E1043" s="751">
        <v>50113001</v>
      </c>
      <c r="F1043" s="750" t="s">
        <v>686</v>
      </c>
      <c r="G1043" s="749" t="s">
        <v>687</v>
      </c>
      <c r="H1043" s="749">
        <v>173374</v>
      </c>
      <c r="I1043" s="749">
        <v>173374</v>
      </c>
      <c r="J1043" s="749" t="s">
        <v>710</v>
      </c>
      <c r="K1043" s="749" t="s">
        <v>712</v>
      </c>
      <c r="L1043" s="752">
        <v>496.70922356288645</v>
      </c>
      <c r="M1043" s="752">
        <v>13</v>
      </c>
      <c r="N1043" s="753">
        <v>6457.219906317524</v>
      </c>
    </row>
    <row r="1044" spans="1:14" ht="14.4" customHeight="1" x14ac:dyDescent="0.3">
      <c r="A1044" s="747" t="s">
        <v>629</v>
      </c>
      <c r="B1044" s="748" t="s">
        <v>630</v>
      </c>
      <c r="C1044" s="749" t="s">
        <v>674</v>
      </c>
      <c r="D1044" s="750" t="s">
        <v>675</v>
      </c>
      <c r="E1044" s="751">
        <v>50113001</v>
      </c>
      <c r="F1044" s="750" t="s">
        <v>686</v>
      </c>
      <c r="G1044" s="749" t="s">
        <v>687</v>
      </c>
      <c r="H1044" s="749">
        <v>173379</v>
      </c>
      <c r="I1044" s="749">
        <v>173379</v>
      </c>
      <c r="J1044" s="749" t="s">
        <v>713</v>
      </c>
      <c r="K1044" s="749" t="s">
        <v>711</v>
      </c>
      <c r="L1044" s="752">
        <v>415.92244444444447</v>
      </c>
      <c r="M1044" s="752">
        <v>3</v>
      </c>
      <c r="N1044" s="753">
        <v>1247.7673333333335</v>
      </c>
    </row>
    <row r="1045" spans="1:14" ht="14.4" customHeight="1" x14ac:dyDescent="0.3">
      <c r="A1045" s="747" t="s">
        <v>629</v>
      </c>
      <c r="B1045" s="748" t="s">
        <v>630</v>
      </c>
      <c r="C1045" s="749" t="s">
        <v>674</v>
      </c>
      <c r="D1045" s="750" t="s">
        <v>675</v>
      </c>
      <c r="E1045" s="751">
        <v>50113001</v>
      </c>
      <c r="F1045" s="750" t="s">
        <v>686</v>
      </c>
      <c r="G1045" s="749" t="s">
        <v>687</v>
      </c>
      <c r="H1045" s="749">
        <v>172490</v>
      </c>
      <c r="I1045" s="749">
        <v>172490</v>
      </c>
      <c r="J1045" s="749" t="s">
        <v>714</v>
      </c>
      <c r="K1045" s="749" t="s">
        <v>1685</v>
      </c>
      <c r="L1045" s="752">
        <v>361.23999999999995</v>
      </c>
      <c r="M1045" s="752">
        <v>1</v>
      </c>
      <c r="N1045" s="753">
        <v>361.23999999999995</v>
      </c>
    </row>
    <row r="1046" spans="1:14" ht="14.4" customHeight="1" x14ac:dyDescent="0.3">
      <c r="A1046" s="747" t="s">
        <v>629</v>
      </c>
      <c r="B1046" s="748" t="s">
        <v>630</v>
      </c>
      <c r="C1046" s="749" t="s">
        <v>674</v>
      </c>
      <c r="D1046" s="750" t="s">
        <v>675</v>
      </c>
      <c r="E1046" s="751">
        <v>50113001</v>
      </c>
      <c r="F1046" s="750" t="s">
        <v>686</v>
      </c>
      <c r="G1046" s="749" t="s">
        <v>687</v>
      </c>
      <c r="H1046" s="749">
        <v>172492</v>
      </c>
      <c r="I1046" s="749">
        <v>172492</v>
      </c>
      <c r="J1046" s="749" t="s">
        <v>714</v>
      </c>
      <c r="K1046" s="749" t="s">
        <v>715</v>
      </c>
      <c r="L1046" s="752">
        <v>203.93999999999997</v>
      </c>
      <c r="M1046" s="752">
        <v>3</v>
      </c>
      <c r="N1046" s="753">
        <v>611.81999999999994</v>
      </c>
    </row>
    <row r="1047" spans="1:14" ht="14.4" customHeight="1" x14ac:dyDescent="0.3">
      <c r="A1047" s="747" t="s">
        <v>629</v>
      </c>
      <c r="B1047" s="748" t="s">
        <v>630</v>
      </c>
      <c r="C1047" s="749" t="s">
        <v>674</v>
      </c>
      <c r="D1047" s="750" t="s">
        <v>675</v>
      </c>
      <c r="E1047" s="751">
        <v>50113001</v>
      </c>
      <c r="F1047" s="750" t="s">
        <v>686</v>
      </c>
      <c r="G1047" s="749" t="s">
        <v>687</v>
      </c>
      <c r="H1047" s="749">
        <v>112892</v>
      </c>
      <c r="I1047" s="749">
        <v>12892</v>
      </c>
      <c r="J1047" s="749" t="s">
        <v>1022</v>
      </c>
      <c r="K1047" s="749" t="s">
        <v>1023</v>
      </c>
      <c r="L1047" s="752">
        <v>104.34333333333336</v>
      </c>
      <c r="M1047" s="752">
        <v>3</v>
      </c>
      <c r="N1047" s="753">
        <v>313.03000000000009</v>
      </c>
    </row>
    <row r="1048" spans="1:14" ht="14.4" customHeight="1" x14ac:dyDescent="0.3">
      <c r="A1048" s="747" t="s">
        <v>629</v>
      </c>
      <c r="B1048" s="748" t="s">
        <v>630</v>
      </c>
      <c r="C1048" s="749" t="s">
        <v>674</v>
      </c>
      <c r="D1048" s="750" t="s">
        <v>675</v>
      </c>
      <c r="E1048" s="751">
        <v>50113001</v>
      </c>
      <c r="F1048" s="750" t="s">
        <v>686</v>
      </c>
      <c r="G1048" s="749" t="s">
        <v>687</v>
      </c>
      <c r="H1048" s="749">
        <v>112895</v>
      </c>
      <c r="I1048" s="749">
        <v>12895</v>
      </c>
      <c r="J1048" s="749" t="s">
        <v>1022</v>
      </c>
      <c r="K1048" s="749" t="s">
        <v>1686</v>
      </c>
      <c r="L1048" s="752">
        <v>106.58000000000003</v>
      </c>
      <c r="M1048" s="752">
        <v>1</v>
      </c>
      <c r="N1048" s="753">
        <v>106.58000000000003</v>
      </c>
    </row>
    <row r="1049" spans="1:14" ht="14.4" customHeight="1" x14ac:dyDescent="0.3">
      <c r="A1049" s="747" t="s">
        <v>629</v>
      </c>
      <c r="B1049" s="748" t="s">
        <v>630</v>
      </c>
      <c r="C1049" s="749" t="s">
        <v>674</v>
      </c>
      <c r="D1049" s="750" t="s">
        <v>675</v>
      </c>
      <c r="E1049" s="751">
        <v>50113001</v>
      </c>
      <c r="F1049" s="750" t="s">
        <v>686</v>
      </c>
      <c r="G1049" s="749" t="s">
        <v>687</v>
      </c>
      <c r="H1049" s="749">
        <v>205021</v>
      </c>
      <c r="I1049" s="749">
        <v>205021</v>
      </c>
      <c r="J1049" s="749" t="s">
        <v>724</v>
      </c>
      <c r="K1049" s="749" t="s">
        <v>725</v>
      </c>
      <c r="L1049" s="752">
        <v>352</v>
      </c>
      <c r="M1049" s="752">
        <v>2</v>
      </c>
      <c r="N1049" s="753">
        <v>704</v>
      </c>
    </row>
    <row r="1050" spans="1:14" ht="14.4" customHeight="1" x14ac:dyDescent="0.3">
      <c r="A1050" s="747" t="s">
        <v>629</v>
      </c>
      <c r="B1050" s="748" t="s">
        <v>630</v>
      </c>
      <c r="C1050" s="749" t="s">
        <v>674</v>
      </c>
      <c r="D1050" s="750" t="s">
        <v>675</v>
      </c>
      <c r="E1050" s="751">
        <v>50113001</v>
      </c>
      <c r="F1050" s="750" t="s">
        <v>686</v>
      </c>
      <c r="G1050" s="749" t="s">
        <v>687</v>
      </c>
      <c r="H1050" s="749">
        <v>162316</v>
      </c>
      <c r="I1050" s="749">
        <v>62316</v>
      </c>
      <c r="J1050" s="749" t="s">
        <v>1024</v>
      </c>
      <c r="K1050" s="749" t="s">
        <v>1027</v>
      </c>
      <c r="L1050" s="752">
        <v>152.54000000000002</v>
      </c>
      <c r="M1050" s="752">
        <v>1</v>
      </c>
      <c r="N1050" s="753">
        <v>152.54000000000002</v>
      </c>
    </row>
    <row r="1051" spans="1:14" ht="14.4" customHeight="1" x14ac:dyDescent="0.3">
      <c r="A1051" s="747" t="s">
        <v>629</v>
      </c>
      <c r="B1051" s="748" t="s">
        <v>630</v>
      </c>
      <c r="C1051" s="749" t="s">
        <v>674</v>
      </c>
      <c r="D1051" s="750" t="s">
        <v>675</v>
      </c>
      <c r="E1051" s="751">
        <v>50113001</v>
      </c>
      <c r="F1051" s="750" t="s">
        <v>686</v>
      </c>
      <c r="G1051" s="749" t="s">
        <v>687</v>
      </c>
      <c r="H1051" s="749">
        <v>988271</v>
      </c>
      <c r="I1051" s="749">
        <v>0</v>
      </c>
      <c r="J1051" s="749" t="s">
        <v>726</v>
      </c>
      <c r="K1051" s="749" t="s">
        <v>631</v>
      </c>
      <c r="L1051" s="752">
        <v>146.67750000000001</v>
      </c>
      <c r="M1051" s="752">
        <v>4</v>
      </c>
      <c r="N1051" s="753">
        <v>586.71</v>
      </c>
    </row>
    <row r="1052" spans="1:14" ht="14.4" customHeight="1" x14ac:dyDescent="0.3">
      <c r="A1052" s="747" t="s">
        <v>629</v>
      </c>
      <c r="B1052" s="748" t="s">
        <v>630</v>
      </c>
      <c r="C1052" s="749" t="s">
        <v>674</v>
      </c>
      <c r="D1052" s="750" t="s">
        <v>675</v>
      </c>
      <c r="E1052" s="751">
        <v>50113001</v>
      </c>
      <c r="F1052" s="750" t="s">
        <v>686</v>
      </c>
      <c r="G1052" s="749" t="s">
        <v>687</v>
      </c>
      <c r="H1052" s="749">
        <v>993603</v>
      </c>
      <c r="I1052" s="749">
        <v>0</v>
      </c>
      <c r="J1052" s="749" t="s">
        <v>1028</v>
      </c>
      <c r="K1052" s="749" t="s">
        <v>631</v>
      </c>
      <c r="L1052" s="752">
        <v>178.38166666666666</v>
      </c>
      <c r="M1052" s="752">
        <v>6</v>
      </c>
      <c r="N1052" s="753">
        <v>1070.29</v>
      </c>
    </row>
    <row r="1053" spans="1:14" ht="14.4" customHeight="1" x14ac:dyDescent="0.3">
      <c r="A1053" s="747" t="s">
        <v>629</v>
      </c>
      <c r="B1053" s="748" t="s">
        <v>630</v>
      </c>
      <c r="C1053" s="749" t="s">
        <v>674</v>
      </c>
      <c r="D1053" s="750" t="s">
        <v>675</v>
      </c>
      <c r="E1053" s="751">
        <v>50113001</v>
      </c>
      <c r="F1053" s="750" t="s">
        <v>686</v>
      </c>
      <c r="G1053" s="749" t="s">
        <v>687</v>
      </c>
      <c r="H1053" s="749">
        <v>500458</v>
      </c>
      <c r="I1053" s="749">
        <v>0</v>
      </c>
      <c r="J1053" s="749" t="s">
        <v>1687</v>
      </c>
      <c r="K1053" s="749" t="s">
        <v>631</v>
      </c>
      <c r="L1053" s="752">
        <v>136.83000000000001</v>
      </c>
      <c r="M1053" s="752">
        <v>1</v>
      </c>
      <c r="N1053" s="753">
        <v>136.83000000000001</v>
      </c>
    </row>
    <row r="1054" spans="1:14" ht="14.4" customHeight="1" x14ac:dyDescent="0.3">
      <c r="A1054" s="747" t="s">
        <v>629</v>
      </c>
      <c r="B1054" s="748" t="s">
        <v>630</v>
      </c>
      <c r="C1054" s="749" t="s">
        <v>674</v>
      </c>
      <c r="D1054" s="750" t="s">
        <v>675</v>
      </c>
      <c r="E1054" s="751">
        <v>50113001</v>
      </c>
      <c r="F1054" s="750" t="s">
        <v>686</v>
      </c>
      <c r="G1054" s="749" t="s">
        <v>687</v>
      </c>
      <c r="H1054" s="749">
        <v>989607</v>
      </c>
      <c r="I1054" s="749">
        <v>0</v>
      </c>
      <c r="J1054" s="749" t="s">
        <v>1201</v>
      </c>
      <c r="K1054" s="749" t="s">
        <v>631</v>
      </c>
      <c r="L1054" s="752">
        <v>44.94</v>
      </c>
      <c r="M1054" s="752">
        <v>1</v>
      </c>
      <c r="N1054" s="753">
        <v>44.94</v>
      </c>
    </row>
    <row r="1055" spans="1:14" ht="14.4" customHeight="1" x14ac:dyDescent="0.3">
      <c r="A1055" s="747" t="s">
        <v>629</v>
      </c>
      <c r="B1055" s="748" t="s">
        <v>630</v>
      </c>
      <c r="C1055" s="749" t="s">
        <v>674</v>
      </c>
      <c r="D1055" s="750" t="s">
        <v>675</v>
      </c>
      <c r="E1055" s="751">
        <v>50113001</v>
      </c>
      <c r="F1055" s="750" t="s">
        <v>686</v>
      </c>
      <c r="G1055" s="749" t="s">
        <v>687</v>
      </c>
      <c r="H1055" s="749">
        <v>116319</v>
      </c>
      <c r="I1055" s="749">
        <v>16319</v>
      </c>
      <c r="J1055" s="749" t="s">
        <v>1030</v>
      </c>
      <c r="K1055" s="749" t="s">
        <v>1688</v>
      </c>
      <c r="L1055" s="752">
        <v>47.769999999999996</v>
      </c>
      <c r="M1055" s="752">
        <v>2</v>
      </c>
      <c r="N1055" s="753">
        <v>95.539999999999992</v>
      </c>
    </row>
    <row r="1056" spans="1:14" ht="14.4" customHeight="1" x14ac:dyDescent="0.3">
      <c r="A1056" s="747" t="s">
        <v>629</v>
      </c>
      <c r="B1056" s="748" t="s">
        <v>630</v>
      </c>
      <c r="C1056" s="749" t="s">
        <v>674</v>
      </c>
      <c r="D1056" s="750" t="s">
        <v>675</v>
      </c>
      <c r="E1056" s="751">
        <v>50113001</v>
      </c>
      <c r="F1056" s="750" t="s">
        <v>686</v>
      </c>
      <c r="G1056" s="749" t="s">
        <v>687</v>
      </c>
      <c r="H1056" s="749">
        <v>225146</v>
      </c>
      <c r="I1056" s="749">
        <v>225146</v>
      </c>
      <c r="J1056" s="749" t="s">
        <v>1206</v>
      </c>
      <c r="K1056" s="749" t="s">
        <v>1207</v>
      </c>
      <c r="L1056" s="752">
        <v>50.34</v>
      </c>
      <c r="M1056" s="752">
        <v>2</v>
      </c>
      <c r="N1056" s="753">
        <v>100.68</v>
      </c>
    </row>
    <row r="1057" spans="1:14" ht="14.4" customHeight="1" x14ac:dyDescent="0.3">
      <c r="A1057" s="747" t="s">
        <v>629</v>
      </c>
      <c r="B1057" s="748" t="s">
        <v>630</v>
      </c>
      <c r="C1057" s="749" t="s">
        <v>674</v>
      </c>
      <c r="D1057" s="750" t="s">
        <v>675</v>
      </c>
      <c r="E1057" s="751">
        <v>50113001</v>
      </c>
      <c r="F1057" s="750" t="s">
        <v>686</v>
      </c>
      <c r="G1057" s="749" t="s">
        <v>687</v>
      </c>
      <c r="H1057" s="749">
        <v>188663</v>
      </c>
      <c r="I1057" s="749">
        <v>17994</v>
      </c>
      <c r="J1057" s="749" t="s">
        <v>1208</v>
      </c>
      <c r="K1057" s="749" t="s">
        <v>1209</v>
      </c>
      <c r="L1057" s="752">
        <v>118.05999999999999</v>
      </c>
      <c r="M1057" s="752">
        <v>1</v>
      </c>
      <c r="N1057" s="753">
        <v>118.05999999999999</v>
      </c>
    </row>
    <row r="1058" spans="1:14" ht="14.4" customHeight="1" x14ac:dyDescent="0.3">
      <c r="A1058" s="747" t="s">
        <v>629</v>
      </c>
      <c r="B1058" s="748" t="s">
        <v>630</v>
      </c>
      <c r="C1058" s="749" t="s">
        <v>674</v>
      </c>
      <c r="D1058" s="750" t="s">
        <v>675</v>
      </c>
      <c r="E1058" s="751">
        <v>50113001</v>
      </c>
      <c r="F1058" s="750" t="s">
        <v>686</v>
      </c>
      <c r="G1058" s="749" t="s">
        <v>687</v>
      </c>
      <c r="H1058" s="749">
        <v>189775</v>
      </c>
      <c r="I1058" s="749">
        <v>89775</v>
      </c>
      <c r="J1058" s="749" t="s">
        <v>1208</v>
      </c>
      <c r="K1058" s="749" t="s">
        <v>1689</v>
      </c>
      <c r="L1058" s="752">
        <v>71.060000000000016</v>
      </c>
      <c r="M1058" s="752">
        <v>1</v>
      </c>
      <c r="N1058" s="753">
        <v>71.060000000000016</v>
      </c>
    </row>
    <row r="1059" spans="1:14" ht="14.4" customHeight="1" x14ac:dyDescent="0.3">
      <c r="A1059" s="747" t="s">
        <v>629</v>
      </c>
      <c r="B1059" s="748" t="s">
        <v>630</v>
      </c>
      <c r="C1059" s="749" t="s">
        <v>674</v>
      </c>
      <c r="D1059" s="750" t="s">
        <v>675</v>
      </c>
      <c r="E1059" s="751">
        <v>50113001</v>
      </c>
      <c r="F1059" s="750" t="s">
        <v>686</v>
      </c>
      <c r="G1059" s="749" t="s">
        <v>687</v>
      </c>
      <c r="H1059" s="749">
        <v>132105</v>
      </c>
      <c r="I1059" s="749">
        <v>132105</v>
      </c>
      <c r="J1059" s="749" t="s">
        <v>1690</v>
      </c>
      <c r="K1059" s="749" t="s">
        <v>1691</v>
      </c>
      <c r="L1059" s="752">
        <v>288.10026806782741</v>
      </c>
      <c r="M1059" s="752">
        <v>0.114</v>
      </c>
      <c r="N1059" s="753">
        <v>32.843430559732326</v>
      </c>
    </row>
    <row r="1060" spans="1:14" ht="14.4" customHeight="1" x14ac:dyDescent="0.3">
      <c r="A1060" s="747" t="s">
        <v>629</v>
      </c>
      <c r="B1060" s="748" t="s">
        <v>630</v>
      </c>
      <c r="C1060" s="749" t="s">
        <v>674</v>
      </c>
      <c r="D1060" s="750" t="s">
        <v>675</v>
      </c>
      <c r="E1060" s="751">
        <v>50113001</v>
      </c>
      <c r="F1060" s="750" t="s">
        <v>686</v>
      </c>
      <c r="G1060" s="749" t="s">
        <v>687</v>
      </c>
      <c r="H1060" s="749">
        <v>132101</v>
      </c>
      <c r="I1060" s="749">
        <v>132101</v>
      </c>
      <c r="J1060" s="749" t="s">
        <v>1692</v>
      </c>
      <c r="K1060" s="749" t="s">
        <v>1693</v>
      </c>
      <c r="L1060" s="752">
        <v>111.00021581993464</v>
      </c>
      <c r="M1060" s="752">
        <v>7.7729535000000007</v>
      </c>
      <c r="N1060" s="753">
        <v>862.79951605831639</v>
      </c>
    </row>
    <row r="1061" spans="1:14" ht="14.4" customHeight="1" x14ac:dyDescent="0.3">
      <c r="A1061" s="747" t="s">
        <v>629</v>
      </c>
      <c r="B1061" s="748" t="s">
        <v>630</v>
      </c>
      <c r="C1061" s="749" t="s">
        <v>674</v>
      </c>
      <c r="D1061" s="750" t="s">
        <v>675</v>
      </c>
      <c r="E1061" s="751">
        <v>50113001</v>
      </c>
      <c r="F1061" s="750" t="s">
        <v>686</v>
      </c>
      <c r="G1061" s="749" t="s">
        <v>687</v>
      </c>
      <c r="H1061" s="749">
        <v>149317</v>
      </c>
      <c r="I1061" s="749">
        <v>49317</v>
      </c>
      <c r="J1061" s="749" t="s">
        <v>1210</v>
      </c>
      <c r="K1061" s="749" t="s">
        <v>1211</v>
      </c>
      <c r="L1061" s="752">
        <v>299.00200000000001</v>
      </c>
      <c r="M1061" s="752">
        <v>4</v>
      </c>
      <c r="N1061" s="753">
        <v>1196.008</v>
      </c>
    </row>
    <row r="1062" spans="1:14" ht="14.4" customHeight="1" x14ac:dyDescent="0.3">
      <c r="A1062" s="747" t="s">
        <v>629</v>
      </c>
      <c r="B1062" s="748" t="s">
        <v>630</v>
      </c>
      <c r="C1062" s="749" t="s">
        <v>674</v>
      </c>
      <c r="D1062" s="750" t="s">
        <v>675</v>
      </c>
      <c r="E1062" s="751">
        <v>50113001</v>
      </c>
      <c r="F1062" s="750" t="s">
        <v>686</v>
      </c>
      <c r="G1062" s="749" t="s">
        <v>687</v>
      </c>
      <c r="H1062" s="749">
        <v>100409</v>
      </c>
      <c r="I1062" s="749">
        <v>409</v>
      </c>
      <c r="J1062" s="749" t="s">
        <v>1694</v>
      </c>
      <c r="K1062" s="749" t="s">
        <v>823</v>
      </c>
      <c r="L1062" s="752">
        <v>79.75</v>
      </c>
      <c r="M1062" s="752">
        <v>3</v>
      </c>
      <c r="N1062" s="753">
        <v>239.25</v>
      </c>
    </row>
    <row r="1063" spans="1:14" ht="14.4" customHeight="1" x14ac:dyDescent="0.3">
      <c r="A1063" s="747" t="s">
        <v>629</v>
      </c>
      <c r="B1063" s="748" t="s">
        <v>630</v>
      </c>
      <c r="C1063" s="749" t="s">
        <v>674</v>
      </c>
      <c r="D1063" s="750" t="s">
        <v>675</v>
      </c>
      <c r="E1063" s="751">
        <v>50113001</v>
      </c>
      <c r="F1063" s="750" t="s">
        <v>686</v>
      </c>
      <c r="G1063" s="749" t="s">
        <v>687</v>
      </c>
      <c r="H1063" s="749">
        <v>207968</v>
      </c>
      <c r="I1063" s="749">
        <v>207968</v>
      </c>
      <c r="J1063" s="749" t="s">
        <v>1212</v>
      </c>
      <c r="K1063" s="749" t="s">
        <v>1695</v>
      </c>
      <c r="L1063" s="752">
        <v>41.239999999999995</v>
      </c>
      <c r="M1063" s="752">
        <v>1</v>
      </c>
      <c r="N1063" s="753">
        <v>41.239999999999995</v>
      </c>
    </row>
    <row r="1064" spans="1:14" ht="14.4" customHeight="1" x14ac:dyDescent="0.3">
      <c r="A1064" s="747" t="s">
        <v>629</v>
      </c>
      <c r="B1064" s="748" t="s">
        <v>630</v>
      </c>
      <c r="C1064" s="749" t="s">
        <v>674</v>
      </c>
      <c r="D1064" s="750" t="s">
        <v>675</v>
      </c>
      <c r="E1064" s="751">
        <v>50113001</v>
      </c>
      <c r="F1064" s="750" t="s">
        <v>686</v>
      </c>
      <c r="G1064" s="749" t="s">
        <v>687</v>
      </c>
      <c r="H1064" s="749">
        <v>229130</v>
      </c>
      <c r="I1064" s="749">
        <v>229130</v>
      </c>
      <c r="J1064" s="749" t="s">
        <v>1212</v>
      </c>
      <c r="K1064" s="749" t="s">
        <v>1213</v>
      </c>
      <c r="L1064" s="752">
        <v>37.549999999999997</v>
      </c>
      <c r="M1064" s="752">
        <v>4</v>
      </c>
      <c r="N1064" s="753">
        <v>150.19999999999999</v>
      </c>
    </row>
    <row r="1065" spans="1:14" ht="14.4" customHeight="1" x14ac:dyDescent="0.3">
      <c r="A1065" s="747" t="s">
        <v>629</v>
      </c>
      <c r="B1065" s="748" t="s">
        <v>630</v>
      </c>
      <c r="C1065" s="749" t="s">
        <v>674</v>
      </c>
      <c r="D1065" s="750" t="s">
        <v>675</v>
      </c>
      <c r="E1065" s="751">
        <v>50113001</v>
      </c>
      <c r="F1065" s="750" t="s">
        <v>686</v>
      </c>
      <c r="G1065" s="749" t="s">
        <v>687</v>
      </c>
      <c r="H1065" s="749">
        <v>178277</v>
      </c>
      <c r="I1065" s="749">
        <v>78277</v>
      </c>
      <c r="J1065" s="749" t="s">
        <v>1212</v>
      </c>
      <c r="K1065" s="749" t="s">
        <v>1695</v>
      </c>
      <c r="L1065" s="752">
        <v>38.08</v>
      </c>
      <c r="M1065" s="752">
        <v>5</v>
      </c>
      <c r="N1065" s="753">
        <v>190.39999999999998</v>
      </c>
    </row>
    <row r="1066" spans="1:14" ht="14.4" customHeight="1" x14ac:dyDescent="0.3">
      <c r="A1066" s="747" t="s">
        <v>629</v>
      </c>
      <c r="B1066" s="748" t="s">
        <v>630</v>
      </c>
      <c r="C1066" s="749" t="s">
        <v>674</v>
      </c>
      <c r="D1066" s="750" t="s">
        <v>675</v>
      </c>
      <c r="E1066" s="751">
        <v>50113001</v>
      </c>
      <c r="F1066" s="750" t="s">
        <v>686</v>
      </c>
      <c r="G1066" s="749" t="s">
        <v>687</v>
      </c>
      <c r="H1066" s="749">
        <v>207967</v>
      </c>
      <c r="I1066" s="749">
        <v>207967</v>
      </c>
      <c r="J1066" s="749" t="s">
        <v>1212</v>
      </c>
      <c r="K1066" s="749" t="s">
        <v>1417</v>
      </c>
      <c r="L1066" s="752">
        <v>91.199999999999989</v>
      </c>
      <c r="M1066" s="752">
        <v>3</v>
      </c>
      <c r="N1066" s="753">
        <v>273.59999999999997</v>
      </c>
    </row>
    <row r="1067" spans="1:14" ht="14.4" customHeight="1" x14ac:dyDescent="0.3">
      <c r="A1067" s="747" t="s">
        <v>629</v>
      </c>
      <c r="B1067" s="748" t="s">
        <v>630</v>
      </c>
      <c r="C1067" s="749" t="s">
        <v>674</v>
      </c>
      <c r="D1067" s="750" t="s">
        <v>675</v>
      </c>
      <c r="E1067" s="751">
        <v>50113001</v>
      </c>
      <c r="F1067" s="750" t="s">
        <v>686</v>
      </c>
      <c r="G1067" s="749" t="s">
        <v>687</v>
      </c>
      <c r="H1067" s="749">
        <v>230497</v>
      </c>
      <c r="I1067" s="749">
        <v>230497</v>
      </c>
      <c r="J1067" s="749" t="s">
        <v>1696</v>
      </c>
      <c r="K1067" s="749" t="s">
        <v>631</v>
      </c>
      <c r="L1067" s="752">
        <v>164.42200000000003</v>
      </c>
      <c r="M1067" s="752">
        <v>5</v>
      </c>
      <c r="N1067" s="753">
        <v>822.11000000000013</v>
      </c>
    </row>
    <row r="1068" spans="1:14" ht="14.4" customHeight="1" x14ac:dyDescent="0.3">
      <c r="A1068" s="747" t="s">
        <v>629</v>
      </c>
      <c r="B1068" s="748" t="s">
        <v>630</v>
      </c>
      <c r="C1068" s="749" t="s">
        <v>674</v>
      </c>
      <c r="D1068" s="750" t="s">
        <v>675</v>
      </c>
      <c r="E1068" s="751">
        <v>50113001</v>
      </c>
      <c r="F1068" s="750" t="s">
        <v>686</v>
      </c>
      <c r="G1068" s="749" t="s">
        <v>687</v>
      </c>
      <c r="H1068" s="749">
        <v>27419</v>
      </c>
      <c r="I1068" s="749">
        <v>27419</v>
      </c>
      <c r="J1068" s="749" t="s">
        <v>1697</v>
      </c>
      <c r="K1068" s="749" t="s">
        <v>1698</v>
      </c>
      <c r="L1068" s="752">
        <v>738.44999999999993</v>
      </c>
      <c r="M1068" s="752">
        <v>8</v>
      </c>
      <c r="N1068" s="753">
        <v>5907.5999999999995</v>
      </c>
    </row>
    <row r="1069" spans="1:14" ht="14.4" customHeight="1" x14ac:dyDescent="0.3">
      <c r="A1069" s="747" t="s">
        <v>629</v>
      </c>
      <c r="B1069" s="748" t="s">
        <v>630</v>
      </c>
      <c r="C1069" s="749" t="s">
        <v>674</v>
      </c>
      <c r="D1069" s="750" t="s">
        <v>675</v>
      </c>
      <c r="E1069" s="751">
        <v>50113001</v>
      </c>
      <c r="F1069" s="750" t="s">
        <v>686</v>
      </c>
      <c r="G1069" s="749" t="s">
        <v>687</v>
      </c>
      <c r="H1069" s="749">
        <v>846446</v>
      </c>
      <c r="I1069" s="749">
        <v>124343</v>
      </c>
      <c r="J1069" s="749" t="s">
        <v>1699</v>
      </c>
      <c r="K1069" s="749" t="s">
        <v>1700</v>
      </c>
      <c r="L1069" s="752">
        <v>30.64</v>
      </c>
      <c r="M1069" s="752">
        <v>1</v>
      </c>
      <c r="N1069" s="753">
        <v>30.64</v>
      </c>
    </row>
    <row r="1070" spans="1:14" ht="14.4" customHeight="1" x14ac:dyDescent="0.3">
      <c r="A1070" s="747" t="s">
        <v>629</v>
      </c>
      <c r="B1070" s="748" t="s">
        <v>630</v>
      </c>
      <c r="C1070" s="749" t="s">
        <v>674</v>
      </c>
      <c r="D1070" s="750" t="s">
        <v>675</v>
      </c>
      <c r="E1070" s="751">
        <v>50113001</v>
      </c>
      <c r="F1070" s="750" t="s">
        <v>686</v>
      </c>
      <c r="G1070" s="749" t="s">
        <v>687</v>
      </c>
      <c r="H1070" s="749">
        <v>848477</v>
      </c>
      <c r="I1070" s="749">
        <v>124346</v>
      </c>
      <c r="J1070" s="749" t="s">
        <v>1699</v>
      </c>
      <c r="K1070" s="749" t="s">
        <v>1701</v>
      </c>
      <c r="L1070" s="752">
        <v>131.27000000000001</v>
      </c>
      <c r="M1070" s="752">
        <v>2</v>
      </c>
      <c r="N1070" s="753">
        <v>262.54000000000002</v>
      </c>
    </row>
    <row r="1071" spans="1:14" ht="14.4" customHeight="1" x14ac:dyDescent="0.3">
      <c r="A1071" s="747" t="s">
        <v>629</v>
      </c>
      <c r="B1071" s="748" t="s">
        <v>630</v>
      </c>
      <c r="C1071" s="749" t="s">
        <v>674</v>
      </c>
      <c r="D1071" s="750" t="s">
        <v>675</v>
      </c>
      <c r="E1071" s="751">
        <v>50113001</v>
      </c>
      <c r="F1071" s="750" t="s">
        <v>686</v>
      </c>
      <c r="G1071" s="749" t="s">
        <v>687</v>
      </c>
      <c r="H1071" s="749">
        <v>848209</v>
      </c>
      <c r="I1071" s="749">
        <v>115402</v>
      </c>
      <c r="J1071" s="749" t="s">
        <v>732</v>
      </c>
      <c r="K1071" s="749" t="s">
        <v>1216</v>
      </c>
      <c r="L1071" s="752">
        <v>762.86</v>
      </c>
      <c r="M1071" s="752">
        <v>1</v>
      </c>
      <c r="N1071" s="753">
        <v>762.86</v>
      </c>
    </row>
    <row r="1072" spans="1:14" ht="14.4" customHeight="1" x14ac:dyDescent="0.3">
      <c r="A1072" s="747" t="s">
        <v>629</v>
      </c>
      <c r="B1072" s="748" t="s">
        <v>630</v>
      </c>
      <c r="C1072" s="749" t="s">
        <v>674</v>
      </c>
      <c r="D1072" s="750" t="s">
        <v>675</v>
      </c>
      <c r="E1072" s="751">
        <v>50113001</v>
      </c>
      <c r="F1072" s="750" t="s">
        <v>686</v>
      </c>
      <c r="G1072" s="749" t="s">
        <v>687</v>
      </c>
      <c r="H1072" s="749">
        <v>847085</v>
      </c>
      <c r="I1072" s="749">
        <v>115401</v>
      </c>
      <c r="J1072" s="749" t="s">
        <v>732</v>
      </c>
      <c r="K1072" s="749" t="s">
        <v>1033</v>
      </c>
      <c r="L1072" s="752">
        <v>606.69500000000005</v>
      </c>
      <c r="M1072" s="752">
        <v>1</v>
      </c>
      <c r="N1072" s="753">
        <v>606.69500000000005</v>
      </c>
    </row>
    <row r="1073" spans="1:14" ht="14.4" customHeight="1" x14ac:dyDescent="0.3">
      <c r="A1073" s="747" t="s">
        <v>629</v>
      </c>
      <c r="B1073" s="748" t="s">
        <v>630</v>
      </c>
      <c r="C1073" s="749" t="s">
        <v>674</v>
      </c>
      <c r="D1073" s="750" t="s">
        <v>675</v>
      </c>
      <c r="E1073" s="751">
        <v>50113001</v>
      </c>
      <c r="F1073" s="750" t="s">
        <v>686</v>
      </c>
      <c r="G1073" s="749" t="s">
        <v>687</v>
      </c>
      <c r="H1073" s="749">
        <v>849302</v>
      </c>
      <c r="I1073" s="749">
        <v>115403</v>
      </c>
      <c r="J1073" s="749" t="s">
        <v>732</v>
      </c>
      <c r="K1073" s="749" t="s">
        <v>1702</v>
      </c>
      <c r="L1073" s="752">
        <v>1019.47</v>
      </c>
      <c r="M1073" s="752">
        <v>1</v>
      </c>
      <c r="N1073" s="753">
        <v>1019.47</v>
      </c>
    </row>
    <row r="1074" spans="1:14" ht="14.4" customHeight="1" x14ac:dyDescent="0.3">
      <c r="A1074" s="747" t="s">
        <v>629</v>
      </c>
      <c r="B1074" s="748" t="s">
        <v>630</v>
      </c>
      <c r="C1074" s="749" t="s">
        <v>674</v>
      </c>
      <c r="D1074" s="750" t="s">
        <v>675</v>
      </c>
      <c r="E1074" s="751">
        <v>50113001</v>
      </c>
      <c r="F1074" s="750" t="s">
        <v>686</v>
      </c>
      <c r="G1074" s="749" t="s">
        <v>687</v>
      </c>
      <c r="H1074" s="749">
        <v>848783</v>
      </c>
      <c r="I1074" s="749">
        <v>115400</v>
      </c>
      <c r="J1074" s="749" t="s">
        <v>732</v>
      </c>
      <c r="K1074" s="749" t="s">
        <v>733</v>
      </c>
      <c r="L1074" s="752">
        <v>309.44008511901683</v>
      </c>
      <c r="M1074" s="752">
        <v>2</v>
      </c>
      <c r="N1074" s="753">
        <v>618.88017023803366</v>
      </c>
    </row>
    <row r="1075" spans="1:14" ht="14.4" customHeight="1" x14ac:dyDescent="0.3">
      <c r="A1075" s="747" t="s">
        <v>629</v>
      </c>
      <c r="B1075" s="748" t="s">
        <v>630</v>
      </c>
      <c r="C1075" s="749" t="s">
        <v>674</v>
      </c>
      <c r="D1075" s="750" t="s">
        <v>675</v>
      </c>
      <c r="E1075" s="751">
        <v>50113001</v>
      </c>
      <c r="F1075" s="750" t="s">
        <v>686</v>
      </c>
      <c r="G1075" s="749" t="s">
        <v>687</v>
      </c>
      <c r="H1075" s="749">
        <v>156992</v>
      </c>
      <c r="I1075" s="749">
        <v>56992</v>
      </c>
      <c r="J1075" s="749" t="s">
        <v>734</v>
      </c>
      <c r="K1075" s="749" t="s">
        <v>735</v>
      </c>
      <c r="L1075" s="752">
        <v>61.44</v>
      </c>
      <c r="M1075" s="752">
        <v>3</v>
      </c>
      <c r="N1075" s="753">
        <v>184.32</v>
      </c>
    </row>
    <row r="1076" spans="1:14" ht="14.4" customHeight="1" x14ac:dyDescent="0.3">
      <c r="A1076" s="747" t="s">
        <v>629</v>
      </c>
      <c r="B1076" s="748" t="s">
        <v>630</v>
      </c>
      <c r="C1076" s="749" t="s">
        <v>674</v>
      </c>
      <c r="D1076" s="750" t="s">
        <v>675</v>
      </c>
      <c r="E1076" s="751">
        <v>50113001</v>
      </c>
      <c r="F1076" s="750" t="s">
        <v>686</v>
      </c>
      <c r="G1076" s="749" t="s">
        <v>687</v>
      </c>
      <c r="H1076" s="749">
        <v>207940</v>
      </c>
      <c r="I1076" s="749">
        <v>207940</v>
      </c>
      <c r="J1076" s="749" t="s">
        <v>1703</v>
      </c>
      <c r="K1076" s="749" t="s">
        <v>1704</v>
      </c>
      <c r="L1076" s="752">
        <v>73.150000000000006</v>
      </c>
      <c r="M1076" s="752">
        <v>4</v>
      </c>
      <c r="N1076" s="753">
        <v>292.60000000000002</v>
      </c>
    </row>
    <row r="1077" spans="1:14" ht="14.4" customHeight="1" x14ac:dyDescent="0.3">
      <c r="A1077" s="747" t="s">
        <v>629</v>
      </c>
      <c r="B1077" s="748" t="s">
        <v>630</v>
      </c>
      <c r="C1077" s="749" t="s">
        <v>674</v>
      </c>
      <c r="D1077" s="750" t="s">
        <v>675</v>
      </c>
      <c r="E1077" s="751">
        <v>50113001</v>
      </c>
      <c r="F1077" s="750" t="s">
        <v>686</v>
      </c>
      <c r="G1077" s="749" t="s">
        <v>690</v>
      </c>
      <c r="H1077" s="749">
        <v>848765</v>
      </c>
      <c r="I1077" s="749">
        <v>107938</v>
      </c>
      <c r="J1077" s="749" t="s">
        <v>1034</v>
      </c>
      <c r="K1077" s="749" t="s">
        <v>1035</v>
      </c>
      <c r="L1077" s="752">
        <v>128.44000000000005</v>
      </c>
      <c r="M1077" s="752">
        <v>1</v>
      </c>
      <c r="N1077" s="753">
        <v>128.44000000000005</v>
      </c>
    </row>
    <row r="1078" spans="1:14" ht="14.4" customHeight="1" x14ac:dyDescent="0.3">
      <c r="A1078" s="747" t="s">
        <v>629</v>
      </c>
      <c r="B1078" s="748" t="s">
        <v>630</v>
      </c>
      <c r="C1078" s="749" t="s">
        <v>674</v>
      </c>
      <c r="D1078" s="750" t="s">
        <v>675</v>
      </c>
      <c r="E1078" s="751">
        <v>50113001</v>
      </c>
      <c r="F1078" s="750" t="s">
        <v>686</v>
      </c>
      <c r="G1078" s="749" t="s">
        <v>687</v>
      </c>
      <c r="H1078" s="749">
        <v>195770</v>
      </c>
      <c r="I1078" s="749">
        <v>195770</v>
      </c>
      <c r="J1078" s="749" t="s">
        <v>1705</v>
      </c>
      <c r="K1078" s="749" t="s">
        <v>1706</v>
      </c>
      <c r="L1078" s="752">
        <v>302.9403508139726</v>
      </c>
      <c r="M1078" s="752">
        <v>12.625206299999999</v>
      </c>
      <c r="N1078" s="753">
        <v>3824.6844256207769</v>
      </c>
    </row>
    <row r="1079" spans="1:14" ht="14.4" customHeight="1" x14ac:dyDescent="0.3">
      <c r="A1079" s="747" t="s">
        <v>629</v>
      </c>
      <c r="B1079" s="748" t="s">
        <v>630</v>
      </c>
      <c r="C1079" s="749" t="s">
        <v>674</v>
      </c>
      <c r="D1079" s="750" t="s">
        <v>675</v>
      </c>
      <c r="E1079" s="751">
        <v>50113001</v>
      </c>
      <c r="F1079" s="750" t="s">
        <v>686</v>
      </c>
      <c r="G1079" s="749" t="s">
        <v>687</v>
      </c>
      <c r="H1079" s="749">
        <v>849053</v>
      </c>
      <c r="I1079" s="749">
        <v>9999999</v>
      </c>
      <c r="J1079" s="749" t="s">
        <v>1707</v>
      </c>
      <c r="K1079" s="749" t="s">
        <v>631</v>
      </c>
      <c r="L1079" s="752">
        <v>2.5079915401826511</v>
      </c>
      <c r="M1079" s="752">
        <v>130</v>
      </c>
      <c r="N1079" s="753">
        <v>326.03890022374463</v>
      </c>
    </row>
    <row r="1080" spans="1:14" ht="14.4" customHeight="1" x14ac:dyDescent="0.3">
      <c r="A1080" s="747" t="s">
        <v>629</v>
      </c>
      <c r="B1080" s="748" t="s">
        <v>630</v>
      </c>
      <c r="C1080" s="749" t="s">
        <v>674</v>
      </c>
      <c r="D1080" s="750" t="s">
        <v>675</v>
      </c>
      <c r="E1080" s="751">
        <v>50113001</v>
      </c>
      <c r="F1080" s="750" t="s">
        <v>686</v>
      </c>
      <c r="G1080" s="749" t="s">
        <v>687</v>
      </c>
      <c r="H1080" s="749">
        <v>841310</v>
      </c>
      <c r="I1080" s="749">
        <v>9999999</v>
      </c>
      <c r="J1080" s="749" t="s">
        <v>1708</v>
      </c>
      <c r="K1080" s="749" t="s">
        <v>1709</v>
      </c>
      <c r="L1080" s="752">
        <v>367.70756565975495</v>
      </c>
      <c r="M1080" s="752">
        <v>10.468391199999999</v>
      </c>
      <c r="N1080" s="753">
        <v>3849.3066445260006</v>
      </c>
    </row>
    <row r="1081" spans="1:14" ht="14.4" customHeight="1" x14ac:dyDescent="0.3">
      <c r="A1081" s="747" t="s">
        <v>629</v>
      </c>
      <c r="B1081" s="748" t="s">
        <v>630</v>
      </c>
      <c r="C1081" s="749" t="s">
        <v>674</v>
      </c>
      <c r="D1081" s="750" t="s">
        <v>675</v>
      </c>
      <c r="E1081" s="751">
        <v>50113001</v>
      </c>
      <c r="F1081" s="750" t="s">
        <v>686</v>
      </c>
      <c r="G1081" s="749" t="s">
        <v>687</v>
      </c>
      <c r="H1081" s="749">
        <v>193104</v>
      </c>
      <c r="I1081" s="749">
        <v>93104</v>
      </c>
      <c r="J1081" s="749" t="s">
        <v>1219</v>
      </c>
      <c r="K1081" s="749" t="s">
        <v>1220</v>
      </c>
      <c r="L1081" s="752">
        <v>47.089999999999996</v>
      </c>
      <c r="M1081" s="752">
        <v>2</v>
      </c>
      <c r="N1081" s="753">
        <v>94.179999999999993</v>
      </c>
    </row>
    <row r="1082" spans="1:14" ht="14.4" customHeight="1" x14ac:dyDescent="0.3">
      <c r="A1082" s="747" t="s">
        <v>629</v>
      </c>
      <c r="B1082" s="748" t="s">
        <v>630</v>
      </c>
      <c r="C1082" s="749" t="s">
        <v>674</v>
      </c>
      <c r="D1082" s="750" t="s">
        <v>675</v>
      </c>
      <c r="E1082" s="751">
        <v>50113001</v>
      </c>
      <c r="F1082" s="750" t="s">
        <v>686</v>
      </c>
      <c r="G1082" s="749" t="s">
        <v>687</v>
      </c>
      <c r="H1082" s="749">
        <v>193105</v>
      </c>
      <c r="I1082" s="749">
        <v>93105</v>
      </c>
      <c r="J1082" s="749" t="s">
        <v>1219</v>
      </c>
      <c r="K1082" s="749" t="s">
        <v>1571</v>
      </c>
      <c r="L1082" s="752">
        <v>208.56999999999996</v>
      </c>
      <c r="M1082" s="752">
        <v>1</v>
      </c>
      <c r="N1082" s="753">
        <v>208.56999999999996</v>
      </c>
    </row>
    <row r="1083" spans="1:14" ht="14.4" customHeight="1" x14ac:dyDescent="0.3">
      <c r="A1083" s="747" t="s">
        <v>629</v>
      </c>
      <c r="B1083" s="748" t="s">
        <v>630</v>
      </c>
      <c r="C1083" s="749" t="s">
        <v>674</v>
      </c>
      <c r="D1083" s="750" t="s">
        <v>675</v>
      </c>
      <c r="E1083" s="751">
        <v>50113001</v>
      </c>
      <c r="F1083" s="750" t="s">
        <v>686</v>
      </c>
      <c r="G1083" s="749" t="s">
        <v>687</v>
      </c>
      <c r="H1083" s="749">
        <v>116470</v>
      </c>
      <c r="I1083" s="749">
        <v>16470</v>
      </c>
      <c r="J1083" s="749" t="s">
        <v>1572</v>
      </c>
      <c r="K1083" s="749" t="s">
        <v>1573</v>
      </c>
      <c r="L1083" s="752">
        <v>699.84448275862064</v>
      </c>
      <c r="M1083" s="752">
        <v>29</v>
      </c>
      <c r="N1083" s="753">
        <v>20295.489999999998</v>
      </c>
    </row>
    <row r="1084" spans="1:14" ht="14.4" customHeight="1" x14ac:dyDescent="0.3">
      <c r="A1084" s="747" t="s">
        <v>629</v>
      </c>
      <c r="B1084" s="748" t="s">
        <v>630</v>
      </c>
      <c r="C1084" s="749" t="s">
        <v>674</v>
      </c>
      <c r="D1084" s="750" t="s">
        <v>675</v>
      </c>
      <c r="E1084" s="751">
        <v>50113001</v>
      </c>
      <c r="F1084" s="750" t="s">
        <v>686</v>
      </c>
      <c r="G1084" s="749" t="s">
        <v>687</v>
      </c>
      <c r="H1084" s="749">
        <v>184090</v>
      </c>
      <c r="I1084" s="749">
        <v>84090</v>
      </c>
      <c r="J1084" s="749" t="s">
        <v>1038</v>
      </c>
      <c r="K1084" s="749" t="s">
        <v>1039</v>
      </c>
      <c r="L1084" s="752">
        <v>60.14</v>
      </c>
      <c r="M1084" s="752">
        <v>2</v>
      </c>
      <c r="N1084" s="753">
        <v>120.28</v>
      </c>
    </row>
    <row r="1085" spans="1:14" ht="14.4" customHeight="1" x14ac:dyDescent="0.3">
      <c r="A1085" s="747" t="s">
        <v>629</v>
      </c>
      <c r="B1085" s="748" t="s">
        <v>630</v>
      </c>
      <c r="C1085" s="749" t="s">
        <v>674</v>
      </c>
      <c r="D1085" s="750" t="s">
        <v>675</v>
      </c>
      <c r="E1085" s="751">
        <v>50113001</v>
      </c>
      <c r="F1085" s="750" t="s">
        <v>686</v>
      </c>
      <c r="G1085" s="749" t="s">
        <v>687</v>
      </c>
      <c r="H1085" s="749">
        <v>121698</v>
      </c>
      <c r="I1085" s="749">
        <v>21698</v>
      </c>
      <c r="J1085" s="749" t="s">
        <v>738</v>
      </c>
      <c r="K1085" s="749" t="s">
        <v>739</v>
      </c>
      <c r="L1085" s="752">
        <v>28.64</v>
      </c>
      <c r="M1085" s="752">
        <v>2</v>
      </c>
      <c r="N1085" s="753">
        <v>57.28</v>
      </c>
    </row>
    <row r="1086" spans="1:14" ht="14.4" customHeight="1" x14ac:dyDescent="0.3">
      <c r="A1086" s="747" t="s">
        <v>629</v>
      </c>
      <c r="B1086" s="748" t="s">
        <v>630</v>
      </c>
      <c r="C1086" s="749" t="s">
        <v>674</v>
      </c>
      <c r="D1086" s="750" t="s">
        <v>675</v>
      </c>
      <c r="E1086" s="751">
        <v>50113001</v>
      </c>
      <c r="F1086" s="750" t="s">
        <v>686</v>
      </c>
      <c r="G1086" s="749" t="s">
        <v>687</v>
      </c>
      <c r="H1086" s="749">
        <v>168650</v>
      </c>
      <c r="I1086" s="749">
        <v>168650</v>
      </c>
      <c r="J1086" s="749" t="s">
        <v>1040</v>
      </c>
      <c r="K1086" s="749" t="s">
        <v>1041</v>
      </c>
      <c r="L1086" s="752">
        <v>2687.26</v>
      </c>
      <c r="M1086" s="752">
        <v>1</v>
      </c>
      <c r="N1086" s="753">
        <v>2687.26</v>
      </c>
    </row>
    <row r="1087" spans="1:14" ht="14.4" customHeight="1" x14ac:dyDescent="0.3">
      <c r="A1087" s="747" t="s">
        <v>629</v>
      </c>
      <c r="B1087" s="748" t="s">
        <v>630</v>
      </c>
      <c r="C1087" s="749" t="s">
        <v>674</v>
      </c>
      <c r="D1087" s="750" t="s">
        <v>675</v>
      </c>
      <c r="E1087" s="751">
        <v>50113001</v>
      </c>
      <c r="F1087" s="750" t="s">
        <v>686</v>
      </c>
      <c r="G1087" s="749" t="s">
        <v>687</v>
      </c>
      <c r="H1087" s="749">
        <v>102477</v>
      </c>
      <c r="I1087" s="749">
        <v>2477</v>
      </c>
      <c r="J1087" s="749" t="s">
        <v>742</v>
      </c>
      <c r="K1087" s="749" t="s">
        <v>743</v>
      </c>
      <c r="L1087" s="752">
        <v>39.9</v>
      </c>
      <c r="M1087" s="752">
        <v>2</v>
      </c>
      <c r="N1087" s="753">
        <v>79.8</v>
      </c>
    </row>
    <row r="1088" spans="1:14" ht="14.4" customHeight="1" x14ac:dyDescent="0.3">
      <c r="A1088" s="747" t="s">
        <v>629</v>
      </c>
      <c r="B1088" s="748" t="s">
        <v>630</v>
      </c>
      <c r="C1088" s="749" t="s">
        <v>674</v>
      </c>
      <c r="D1088" s="750" t="s">
        <v>675</v>
      </c>
      <c r="E1088" s="751">
        <v>50113001</v>
      </c>
      <c r="F1088" s="750" t="s">
        <v>686</v>
      </c>
      <c r="G1088" s="749" t="s">
        <v>687</v>
      </c>
      <c r="H1088" s="749">
        <v>230422</v>
      </c>
      <c r="I1088" s="749">
        <v>230422</v>
      </c>
      <c r="J1088" s="749" t="s">
        <v>742</v>
      </c>
      <c r="K1088" s="749" t="s">
        <v>743</v>
      </c>
      <c r="L1088" s="752">
        <v>39.900000000000006</v>
      </c>
      <c r="M1088" s="752">
        <v>3</v>
      </c>
      <c r="N1088" s="753">
        <v>119.70000000000002</v>
      </c>
    </row>
    <row r="1089" spans="1:14" ht="14.4" customHeight="1" x14ac:dyDescent="0.3">
      <c r="A1089" s="747" t="s">
        <v>629</v>
      </c>
      <c r="B1089" s="748" t="s">
        <v>630</v>
      </c>
      <c r="C1089" s="749" t="s">
        <v>674</v>
      </c>
      <c r="D1089" s="750" t="s">
        <v>675</v>
      </c>
      <c r="E1089" s="751">
        <v>50113001</v>
      </c>
      <c r="F1089" s="750" t="s">
        <v>686</v>
      </c>
      <c r="G1089" s="749" t="s">
        <v>687</v>
      </c>
      <c r="H1089" s="749">
        <v>230420</v>
      </c>
      <c r="I1089" s="749">
        <v>230420</v>
      </c>
      <c r="J1089" s="749" t="s">
        <v>742</v>
      </c>
      <c r="K1089" s="749" t="s">
        <v>1043</v>
      </c>
      <c r="L1089" s="752">
        <v>77.09399999999998</v>
      </c>
      <c r="M1089" s="752">
        <v>5</v>
      </c>
      <c r="N1089" s="753">
        <v>385.46999999999991</v>
      </c>
    </row>
    <row r="1090" spans="1:14" ht="14.4" customHeight="1" x14ac:dyDescent="0.3">
      <c r="A1090" s="747" t="s">
        <v>629</v>
      </c>
      <c r="B1090" s="748" t="s">
        <v>630</v>
      </c>
      <c r="C1090" s="749" t="s">
        <v>674</v>
      </c>
      <c r="D1090" s="750" t="s">
        <v>675</v>
      </c>
      <c r="E1090" s="751">
        <v>50113001</v>
      </c>
      <c r="F1090" s="750" t="s">
        <v>686</v>
      </c>
      <c r="G1090" s="749" t="s">
        <v>687</v>
      </c>
      <c r="H1090" s="749">
        <v>231751</v>
      </c>
      <c r="I1090" s="749">
        <v>231751</v>
      </c>
      <c r="J1090" s="749" t="s">
        <v>1046</v>
      </c>
      <c r="K1090" s="749" t="s">
        <v>1047</v>
      </c>
      <c r="L1090" s="752">
        <v>111.52000000000002</v>
      </c>
      <c r="M1090" s="752">
        <v>3</v>
      </c>
      <c r="N1090" s="753">
        <v>334.56000000000006</v>
      </c>
    </row>
    <row r="1091" spans="1:14" ht="14.4" customHeight="1" x14ac:dyDescent="0.3">
      <c r="A1091" s="747" t="s">
        <v>629</v>
      </c>
      <c r="B1091" s="748" t="s">
        <v>630</v>
      </c>
      <c r="C1091" s="749" t="s">
        <v>674</v>
      </c>
      <c r="D1091" s="750" t="s">
        <v>675</v>
      </c>
      <c r="E1091" s="751">
        <v>50113001</v>
      </c>
      <c r="F1091" s="750" t="s">
        <v>686</v>
      </c>
      <c r="G1091" s="749" t="s">
        <v>687</v>
      </c>
      <c r="H1091" s="749">
        <v>102479</v>
      </c>
      <c r="I1091" s="749">
        <v>2479</v>
      </c>
      <c r="J1091" s="749" t="s">
        <v>746</v>
      </c>
      <c r="K1091" s="749" t="s">
        <v>747</v>
      </c>
      <c r="L1091" s="752">
        <v>65.569999999999993</v>
      </c>
      <c r="M1091" s="752">
        <v>6</v>
      </c>
      <c r="N1091" s="753">
        <v>393.41999999999996</v>
      </c>
    </row>
    <row r="1092" spans="1:14" ht="14.4" customHeight="1" x14ac:dyDescent="0.3">
      <c r="A1092" s="747" t="s">
        <v>629</v>
      </c>
      <c r="B1092" s="748" t="s">
        <v>630</v>
      </c>
      <c r="C1092" s="749" t="s">
        <v>674</v>
      </c>
      <c r="D1092" s="750" t="s">
        <v>675</v>
      </c>
      <c r="E1092" s="751">
        <v>50113001</v>
      </c>
      <c r="F1092" s="750" t="s">
        <v>686</v>
      </c>
      <c r="G1092" s="749" t="s">
        <v>687</v>
      </c>
      <c r="H1092" s="749">
        <v>104071</v>
      </c>
      <c r="I1092" s="749">
        <v>4071</v>
      </c>
      <c r="J1092" s="749" t="s">
        <v>746</v>
      </c>
      <c r="K1092" s="749" t="s">
        <v>1227</v>
      </c>
      <c r="L1092" s="752">
        <v>152.97000000000003</v>
      </c>
      <c r="M1092" s="752">
        <v>4</v>
      </c>
      <c r="N1092" s="753">
        <v>611.88000000000011</v>
      </c>
    </row>
    <row r="1093" spans="1:14" ht="14.4" customHeight="1" x14ac:dyDescent="0.3">
      <c r="A1093" s="747" t="s">
        <v>629</v>
      </c>
      <c r="B1093" s="748" t="s">
        <v>630</v>
      </c>
      <c r="C1093" s="749" t="s">
        <v>674</v>
      </c>
      <c r="D1093" s="750" t="s">
        <v>675</v>
      </c>
      <c r="E1093" s="751">
        <v>50113001</v>
      </c>
      <c r="F1093" s="750" t="s">
        <v>686</v>
      </c>
      <c r="G1093" s="749" t="s">
        <v>687</v>
      </c>
      <c r="H1093" s="749">
        <v>989383</v>
      </c>
      <c r="I1093" s="749">
        <v>0</v>
      </c>
      <c r="J1093" s="749" t="s">
        <v>1710</v>
      </c>
      <c r="K1093" s="749" t="s">
        <v>631</v>
      </c>
      <c r="L1093" s="752">
        <v>121.621875</v>
      </c>
      <c r="M1093" s="752">
        <v>16</v>
      </c>
      <c r="N1093" s="753">
        <v>1945.95</v>
      </c>
    </row>
    <row r="1094" spans="1:14" ht="14.4" customHeight="1" x14ac:dyDescent="0.3">
      <c r="A1094" s="747" t="s">
        <v>629</v>
      </c>
      <c r="B1094" s="748" t="s">
        <v>630</v>
      </c>
      <c r="C1094" s="749" t="s">
        <v>674</v>
      </c>
      <c r="D1094" s="750" t="s">
        <v>675</v>
      </c>
      <c r="E1094" s="751">
        <v>50113001</v>
      </c>
      <c r="F1094" s="750" t="s">
        <v>686</v>
      </c>
      <c r="G1094" s="749" t="s">
        <v>687</v>
      </c>
      <c r="H1094" s="749">
        <v>993771</v>
      </c>
      <c r="I1094" s="749">
        <v>0</v>
      </c>
      <c r="J1094" s="749" t="s">
        <v>1711</v>
      </c>
      <c r="K1094" s="749" t="s">
        <v>1712</v>
      </c>
      <c r="L1094" s="752">
        <v>206.75</v>
      </c>
      <c r="M1094" s="752">
        <v>4</v>
      </c>
      <c r="N1094" s="753">
        <v>827</v>
      </c>
    </row>
    <row r="1095" spans="1:14" ht="14.4" customHeight="1" x14ac:dyDescent="0.3">
      <c r="A1095" s="747" t="s">
        <v>629</v>
      </c>
      <c r="B1095" s="748" t="s">
        <v>630</v>
      </c>
      <c r="C1095" s="749" t="s">
        <v>674</v>
      </c>
      <c r="D1095" s="750" t="s">
        <v>675</v>
      </c>
      <c r="E1095" s="751">
        <v>50113001</v>
      </c>
      <c r="F1095" s="750" t="s">
        <v>686</v>
      </c>
      <c r="G1095" s="749" t="s">
        <v>687</v>
      </c>
      <c r="H1095" s="749">
        <v>175289</v>
      </c>
      <c r="I1095" s="749">
        <v>75289</v>
      </c>
      <c r="J1095" s="749" t="s">
        <v>1713</v>
      </c>
      <c r="K1095" s="749" t="s">
        <v>1714</v>
      </c>
      <c r="L1095" s="752">
        <v>118.34</v>
      </c>
      <c r="M1095" s="752">
        <v>1</v>
      </c>
      <c r="N1095" s="753">
        <v>118.34</v>
      </c>
    </row>
    <row r="1096" spans="1:14" ht="14.4" customHeight="1" x14ac:dyDescent="0.3">
      <c r="A1096" s="747" t="s">
        <v>629</v>
      </c>
      <c r="B1096" s="748" t="s">
        <v>630</v>
      </c>
      <c r="C1096" s="749" t="s">
        <v>674</v>
      </c>
      <c r="D1096" s="750" t="s">
        <v>675</v>
      </c>
      <c r="E1096" s="751">
        <v>50113001</v>
      </c>
      <c r="F1096" s="750" t="s">
        <v>686</v>
      </c>
      <c r="G1096" s="749" t="s">
        <v>687</v>
      </c>
      <c r="H1096" s="749">
        <v>845371</v>
      </c>
      <c r="I1096" s="749">
        <v>125167</v>
      </c>
      <c r="J1096" s="749" t="s">
        <v>1715</v>
      </c>
      <c r="K1096" s="749" t="s">
        <v>1716</v>
      </c>
      <c r="L1096" s="752">
        <v>189.82</v>
      </c>
      <c r="M1096" s="752">
        <v>1</v>
      </c>
      <c r="N1096" s="753">
        <v>189.82</v>
      </c>
    </row>
    <row r="1097" spans="1:14" ht="14.4" customHeight="1" x14ac:dyDescent="0.3">
      <c r="A1097" s="747" t="s">
        <v>629</v>
      </c>
      <c r="B1097" s="748" t="s">
        <v>630</v>
      </c>
      <c r="C1097" s="749" t="s">
        <v>674</v>
      </c>
      <c r="D1097" s="750" t="s">
        <v>675</v>
      </c>
      <c r="E1097" s="751">
        <v>50113001</v>
      </c>
      <c r="F1097" s="750" t="s">
        <v>686</v>
      </c>
      <c r="G1097" s="749" t="s">
        <v>687</v>
      </c>
      <c r="H1097" s="749">
        <v>157542</v>
      </c>
      <c r="I1097" s="749">
        <v>57542</v>
      </c>
      <c r="J1097" s="749" t="s">
        <v>1715</v>
      </c>
      <c r="K1097" s="749" t="s">
        <v>1717</v>
      </c>
      <c r="L1097" s="752">
        <v>68.869999999999976</v>
      </c>
      <c r="M1097" s="752">
        <v>1</v>
      </c>
      <c r="N1097" s="753">
        <v>68.869999999999976</v>
      </c>
    </row>
    <row r="1098" spans="1:14" ht="14.4" customHeight="1" x14ac:dyDescent="0.3">
      <c r="A1098" s="747" t="s">
        <v>629</v>
      </c>
      <c r="B1098" s="748" t="s">
        <v>630</v>
      </c>
      <c r="C1098" s="749" t="s">
        <v>674</v>
      </c>
      <c r="D1098" s="750" t="s">
        <v>675</v>
      </c>
      <c r="E1098" s="751">
        <v>50113001</v>
      </c>
      <c r="F1098" s="750" t="s">
        <v>686</v>
      </c>
      <c r="G1098" s="749" t="s">
        <v>687</v>
      </c>
      <c r="H1098" s="749">
        <v>846023</v>
      </c>
      <c r="I1098" s="749">
        <v>125266</v>
      </c>
      <c r="J1098" s="749" t="s">
        <v>1718</v>
      </c>
      <c r="K1098" s="749" t="s">
        <v>1719</v>
      </c>
      <c r="L1098" s="752">
        <v>171.24000000000004</v>
      </c>
      <c r="M1098" s="752">
        <v>1</v>
      </c>
      <c r="N1098" s="753">
        <v>171.24000000000004</v>
      </c>
    </row>
    <row r="1099" spans="1:14" ht="14.4" customHeight="1" x14ac:dyDescent="0.3">
      <c r="A1099" s="747" t="s">
        <v>629</v>
      </c>
      <c r="B1099" s="748" t="s">
        <v>630</v>
      </c>
      <c r="C1099" s="749" t="s">
        <v>674</v>
      </c>
      <c r="D1099" s="750" t="s">
        <v>675</v>
      </c>
      <c r="E1099" s="751">
        <v>50113001</v>
      </c>
      <c r="F1099" s="750" t="s">
        <v>686</v>
      </c>
      <c r="G1099" s="749" t="s">
        <v>690</v>
      </c>
      <c r="H1099" s="749">
        <v>204626</v>
      </c>
      <c r="I1099" s="749">
        <v>204626</v>
      </c>
      <c r="J1099" s="749" t="s">
        <v>1720</v>
      </c>
      <c r="K1099" s="749" t="s">
        <v>1721</v>
      </c>
      <c r="L1099" s="752">
        <v>213.17872981065446</v>
      </c>
      <c r="M1099" s="752">
        <v>1.0920000000000001</v>
      </c>
      <c r="N1099" s="753">
        <v>232.79117295323468</v>
      </c>
    </row>
    <row r="1100" spans="1:14" ht="14.4" customHeight="1" x14ac:dyDescent="0.3">
      <c r="A1100" s="747" t="s">
        <v>629</v>
      </c>
      <c r="B1100" s="748" t="s">
        <v>630</v>
      </c>
      <c r="C1100" s="749" t="s">
        <v>674</v>
      </c>
      <c r="D1100" s="750" t="s">
        <v>675</v>
      </c>
      <c r="E1100" s="751">
        <v>50113001</v>
      </c>
      <c r="F1100" s="750" t="s">
        <v>686</v>
      </c>
      <c r="G1100" s="749" t="s">
        <v>690</v>
      </c>
      <c r="H1100" s="749">
        <v>204622</v>
      </c>
      <c r="I1100" s="749">
        <v>204622</v>
      </c>
      <c r="J1100" s="749" t="s">
        <v>1720</v>
      </c>
      <c r="K1100" s="749" t="s">
        <v>1722</v>
      </c>
      <c r="L1100" s="752">
        <v>72.923649450164504</v>
      </c>
      <c r="M1100" s="752">
        <v>27.165176200000001</v>
      </c>
      <c r="N1100" s="753">
        <v>1980.9837864607518</v>
      </c>
    </row>
    <row r="1101" spans="1:14" ht="14.4" customHeight="1" x14ac:dyDescent="0.3">
      <c r="A1101" s="747" t="s">
        <v>629</v>
      </c>
      <c r="B1101" s="748" t="s">
        <v>630</v>
      </c>
      <c r="C1101" s="749" t="s">
        <v>674</v>
      </c>
      <c r="D1101" s="750" t="s">
        <v>675</v>
      </c>
      <c r="E1101" s="751">
        <v>50113001</v>
      </c>
      <c r="F1101" s="750" t="s">
        <v>686</v>
      </c>
      <c r="G1101" s="749" t="s">
        <v>687</v>
      </c>
      <c r="H1101" s="749">
        <v>226525</v>
      </c>
      <c r="I1101" s="749">
        <v>226525</v>
      </c>
      <c r="J1101" s="749" t="s">
        <v>1231</v>
      </c>
      <c r="K1101" s="749" t="s">
        <v>1723</v>
      </c>
      <c r="L1101" s="752">
        <v>66.339999999999989</v>
      </c>
      <c r="M1101" s="752">
        <v>1</v>
      </c>
      <c r="N1101" s="753">
        <v>66.339999999999989</v>
      </c>
    </row>
    <row r="1102" spans="1:14" ht="14.4" customHeight="1" x14ac:dyDescent="0.3">
      <c r="A1102" s="747" t="s">
        <v>629</v>
      </c>
      <c r="B1102" s="748" t="s">
        <v>630</v>
      </c>
      <c r="C1102" s="749" t="s">
        <v>674</v>
      </c>
      <c r="D1102" s="750" t="s">
        <v>675</v>
      </c>
      <c r="E1102" s="751">
        <v>50113001</v>
      </c>
      <c r="F1102" s="750" t="s">
        <v>686</v>
      </c>
      <c r="G1102" s="749" t="s">
        <v>687</v>
      </c>
      <c r="H1102" s="749">
        <v>226523</v>
      </c>
      <c r="I1102" s="749">
        <v>226523</v>
      </c>
      <c r="J1102" s="749" t="s">
        <v>1231</v>
      </c>
      <c r="K1102" s="749" t="s">
        <v>1232</v>
      </c>
      <c r="L1102" s="752">
        <v>51.96</v>
      </c>
      <c r="M1102" s="752">
        <v>2</v>
      </c>
      <c r="N1102" s="753">
        <v>103.92</v>
      </c>
    </row>
    <row r="1103" spans="1:14" ht="14.4" customHeight="1" x14ac:dyDescent="0.3">
      <c r="A1103" s="747" t="s">
        <v>629</v>
      </c>
      <c r="B1103" s="748" t="s">
        <v>630</v>
      </c>
      <c r="C1103" s="749" t="s">
        <v>674</v>
      </c>
      <c r="D1103" s="750" t="s">
        <v>675</v>
      </c>
      <c r="E1103" s="751">
        <v>50113001</v>
      </c>
      <c r="F1103" s="750" t="s">
        <v>686</v>
      </c>
      <c r="G1103" s="749" t="s">
        <v>687</v>
      </c>
      <c r="H1103" s="749">
        <v>23987</v>
      </c>
      <c r="I1103" s="749">
        <v>23987</v>
      </c>
      <c r="J1103" s="749" t="s">
        <v>752</v>
      </c>
      <c r="K1103" s="749" t="s">
        <v>753</v>
      </c>
      <c r="L1103" s="752">
        <v>169.23502008876409</v>
      </c>
      <c r="M1103" s="752">
        <v>8</v>
      </c>
      <c r="N1103" s="753">
        <v>1353.8801607101127</v>
      </c>
    </row>
    <row r="1104" spans="1:14" ht="14.4" customHeight="1" x14ac:dyDescent="0.3">
      <c r="A1104" s="747" t="s">
        <v>629</v>
      </c>
      <c r="B1104" s="748" t="s">
        <v>630</v>
      </c>
      <c r="C1104" s="749" t="s">
        <v>674</v>
      </c>
      <c r="D1104" s="750" t="s">
        <v>675</v>
      </c>
      <c r="E1104" s="751">
        <v>50113001</v>
      </c>
      <c r="F1104" s="750" t="s">
        <v>686</v>
      </c>
      <c r="G1104" s="749" t="s">
        <v>687</v>
      </c>
      <c r="H1104" s="749">
        <v>840144</v>
      </c>
      <c r="I1104" s="749">
        <v>9999999</v>
      </c>
      <c r="J1104" s="749" t="s">
        <v>1724</v>
      </c>
      <c r="K1104" s="749" t="s">
        <v>1725</v>
      </c>
      <c r="L1104" s="752">
        <v>3270.4850000000001</v>
      </c>
      <c r="M1104" s="752">
        <v>2</v>
      </c>
      <c r="N1104" s="753">
        <v>6540.97</v>
      </c>
    </row>
    <row r="1105" spans="1:14" ht="14.4" customHeight="1" x14ac:dyDescent="0.3">
      <c r="A1105" s="747" t="s">
        <v>629</v>
      </c>
      <c r="B1105" s="748" t="s">
        <v>630</v>
      </c>
      <c r="C1105" s="749" t="s">
        <v>674</v>
      </c>
      <c r="D1105" s="750" t="s">
        <v>675</v>
      </c>
      <c r="E1105" s="751">
        <v>50113001</v>
      </c>
      <c r="F1105" s="750" t="s">
        <v>686</v>
      </c>
      <c r="G1105" s="749" t="s">
        <v>687</v>
      </c>
      <c r="H1105" s="749">
        <v>225888</v>
      </c>
      <c r="I1105" s="749">
        <v>225888</v>
      </c>
      <c r="J1105" s="749" t="s">
        <v>1423</v>
      </c>
      <c r="K1105" s="749" t="s">
        <v>1424</v>
      </c>
      <c r="L1105" s="752">
        <v>674.52</v>
      </c>
      <c r="M1105" s="752">
        <v>3</v>
      </c>
      <c r="N1105" s="753">
        <v>2023.56</v>
      </c>
    </row>
    <row r="1106" spans="1:14" ht="14.4" customHeight="1" x14ac:dyDescent="0.3">
      <c r="A1106" s="747" t="s">
        <v>629</v>
      </c>
      <c r="B1106" s="748" t="s">
        <v>630</v>
      </c>
      <c r="C1106" s="749" t="s">
        <v>674</v>
      </c>
      <c r="D1106" s="750" t="s">
        <v>675</v>
      </c>
      <c r="E1106" s="751">
        <v>50113001</v>
      </c>
      <c r="F1106" s="750" t="s">
        <v>686</v>
      </c>
      <c r="G1106" s="749" t="s">
        <v>687</v>
      </c>
      <c r="H1106" s="749">
        <v>159976</v>
      </c>
      <c r="I1106" s="749">
        <v>59976</v>
      </c>
      <c r="J1106" s="749" t="s">
        <v>1726</v>
      </c>
      <c r="K1106" s="749" t="s">
        <v>1727</v>
      </c>
      <c r="L1106" s="752">
        <v>48.273333333333333</v>
      </c>
      <c r="M1106" s="752">
        <v>3</v>
      </c>
      <c r="N1106" s="753">
        <v>144.82</v>
      </c>
    </row>
    <row r="1107" spans="1:14" ht="14.4" customHeight="1" x14ac:dyDescent="0.3">
      <c r="A1107" s="747" t="s">
        <v>629</v>
      </c>
      <c r="B1107" s="748" t="s">
        <v>630</v>
      </c>
      <c r="C1107" s="749" t="s">
        <v>674</v>
      </c>
      <c r="D1107" s="750" t="s">
        <v>675</v>
      </c>
      <c r="E1107" s="751">
        <v>50113001</v>
      </c>
      <c r="F1107" s="750" t="s">
        <v>686</v>
      </c>
      <c r="G1107" s="749" t="s">
        <v>687</v>
      </c>
      <c r="H1107" s="749">
        <v>159643</v>
      </c>
      <c r="I1107" s="749">
        <v>59643</v>
      </c>
      <c r="J1107" s="749" t="s">
        <v>1728</v>
      </c>
      <c r="K1107" s="749" t="s">
        <v>1729</v>
      </c>
      <c r="L1107" s="752">
        <v>151.85999999999999</v>
      </c>
      <c r="M1107" s="752">
        <v>1</v>
      </c>
      <c r="N1107" s="753">
        <v>151.85999999999999</v>
      </c>
    </row>
    <row r="1108" spans="1:14" ht="14.4" customHeight="1" x14ac:dyDescent="0.3">
      <c r="A1108" s="747" t="s">
        <v>629</v>
      </c>
      <c r="B1108" s="748" t="s">
        <v>630</v>
      </c>
      <c r="C1108" s="749" t="s">
        <v>674</v>
      </c>
      <c r="D1108" s="750" t="s">
        <v>675</v>
      </c>
      <c r="E1108" s="751">
        <v>50113001</v>
      </c>
      <c r="F1108" s="750" t="s">
        <v>686</v>
      </c>
      <c r="G1108" s="749" t="s">
        <v>687</v>
      </c>
      <c r="H1108" s="749">
        <v>184231</v>
      </c>
      <c r="I1108" s="749">
        <v>84231</v>
      </c>
      <c r="J1108" s="749" t="s">
        <v>1730</v>
      </c>
      <c r="K1108" s="749" t="s">
        <v>1169</v>
      </c>
      <c r="L1108" s="752">
        <v>373.29583810783953</v>
      </c>
      <c r="M1108" s="752">
        <v>3.6737592000000006</v>
      </c>
      <c r="N1108" s="753">
        <v>1371.3990195703864</v>
      </c>
    </row>
    <row r="1109" spans="1:14" ht="14.4" customHeight="1" x14ac:dyDescent="0.3">
      <c r="A1109" s="747" t="s">
        <v>629</v>
      </c>
      <c r="B1109" s="748" t="s">
        <v>630</v>
      </c>
      <c r="C1109" s="749" t="s">
        <v>674</v>
      </c>
      <c r="D1109" s="750" t="s">
        <v>675</v>
      </c>
      <c r="E1109" s="751">
        <v>50113001</v>
      </c>
      <c r="F1109" s="750" t="s">
        <v>686</v>
      </c>
      <c r="G1109" s="749" t="s">
        <v>687</v>
      </c>
      <c r="H1109" s="749">
        <v>184229</v>
      </c>
      <c r="I1109" s="749">
        <v>84229</v>
      </c>
      <c r="J1109" s="749" t="s">
        <v>1731</v>
      </c>
      <c r="K1109" s="749" t="s">
        <v>1732</v>
      </c>
      <c r="L1109" s="752">
        <v>887.27135502549527</v>
      </c>
      <c r="M1109" s="752">
        <v>1.2540011</v>
      </c>
      <c r="N1109" s="753">
        <v>1112.6392552004615</v>
      </c>
    </row>
    <row r="1110" spans="1:14" ht="14.4" customHeight="1" x14ac:dyDescent="0.3">
      <c r="A1110" s="747" t="s">
        <v>629</v>
      </c>
      <c r="B1110" s="748" t="s">
        <v>630</v>
      </c>
      <c r="C1110" s="749" t="s">
        <v>674</v>
      </c>
      <c r="D1110" s="750" t="s">
        <v>675</v>
      </c>
      <c r="E1110" s="751">
        <v>50113001</v>
      </c>
      <c r="F1110" s="750" t="s">
        <v>686</v>
      </c>
      <c r="G1110" s="749" t="s">
        <v>687</v>
      </c>
      <c r="H1110" s="749">
        <v>184230</v>
      </c>
      <c r="I1110" s="749">
        <v>84230</v>
      </c>
      <c r="J1110" s="749" t="s">
        <v>1733</v>
      </c>
      <c r="K1110" s="749" t="s">
        <v>1734</v>
      </c>
      <c r="L1110" s="752">
        <v>196.06366765465293</v>
      </c>
      <c r="M1110" s="752">
        <v>6</v>
      </c>
      <c r="N1110" s="753">
        <v>1176.3820059279176</v>
      </c>
    </row>
    <row r="1111" spans="1:14" ht="14.4" customHeight="1" x14ac:dyDescent="0.3">
      <c r="A1111" s="747" t="s">
        <v>629</v>
      </c>
      <c r="B1111" s="748" t="s">
        <v>630</v>
      </c>
      <c r="C1111" s="749" t="s">
        <v>674</v>
      </c>
      <c r="D1111" s="750" t="s">
        <v>675</v>
      </c>
      <c r="E1111" s="751">
        <v>50113001</v>
      </c>
      <c r="F1111" s="750" t="s">
        <v>686</v>
      </c>
      <c r="G1111" s="749" t="s">
        <v>687</v>
      </c>
      <c r="H1111" s="749">
        <v>187076</v>
      </c>
      <c r="I1111" s="749">
        <v>87076</v>
      </c>
      <c r="J1111" s="749" t="s">
        <v>1243</v>
      </c>
      <c r="K1111" s="749" t="s">
        <v>1244</v>
      </c>
      <c r="L1111" s="752">
        <v>132.21</v>
      </c>
      <c r="M1111" s="752">
        <v>1</v>
      </c>
      <c r="N1111" s="753">
        <v>132.21</v>
      </c>
    </row>
    <row r="1112" spans="1:14" ht="14.4" customHeight="1" x14ac:dyDescent="0.3">
      <c r="A1112" s="747" t="s">
        <v>629</v>
      </c>
      <c r="B1112" s="748" t="s">
        <v>630</v>
      </c>
      <c r="C1112" s="749" t="s">
        <v>674</v>
      </c>
      <c r="D1112" s="750" t="s">
        <v>675</v>
      </c>
      <c r="E1112" s="751">
        <v>50113001</v>
      </c>
      <c r="F1112" s="750" t="s">
        <v>686</v>
      </c>
      <c r="G1112" s="749" t="s">
        <v>687</v>
      </c>
      <c r="H1112" s="749">
        <v>846413</v>
      </c>
      <c r="I1112" s="749">
        <v>57585</v>
      </c>
      <c r="J1112" s="749" t="s">
        <v>1053</v>
      </c>
      <c r="K1112" s="749" t="s">
        <v>1054</v>
      </c>
      <c r="L1112" s="752">
        <v>133.28</v>
      </c>
      <c r="M1112" s="752">
        <v>1</v>
      </c>
      <c r="N1112" s="753">
        <v>133.28</v>
      </c>
    </row>
    <row r="1113" spans="1:14" ht="14.4" customHeight="1" x14ac:dyDescent="0.3">
      <c r="A1113" s="747" t="s">
        <v>629</v>
      </c>
      <c r="B1113" s="748" t="s">
        <v>630</v>
      </c>
      <c r="C1113" s="749" t="s">
        <v>674</v>
      </c>
      <c r="D1113" s="750" t="s">
        <v>675</v>
      </c>
      <c r="E1113" s="751">
        <v>50113001</v>
      </c>
      <c r="F1113" s="750" t="s">
        <v>686</v>
      </c>
      <c r="G1113" s="749" t="s">
        <v>687</v>
      </c>
      <c r="H1113" s="749">
        <v>850308</v>
      </c>
      <c r="I1113" s="749">
        <v>130719</v>
      </c>
      <c r="J1113" s="749" t="s">
        <v>758</v>
      </c>
      <c r="K1113" s="749" t="s">
        <v>631</v>
      </c>
      <c r="L1113" s="752">
        <v>115.52999999999999</v>
      </c>
      <c r="M1113" s="752">
        <v>7</v>
      </c>
      <c r="N1113" s="753">
        <v>808.70999999999992</v>
      </c>
    </row>
    <row r="1114" spans="1:14" ht="14.4" customHeight="1" x14ac:dyDescent="0.3">
      <c r="A1114" s="747" t="s">
        <v>629</v>
      </c>
      <c r="B1114" s="748" t="s">
        <v>630</v>
      </c>
      <c r="C1114" s="749" t="s">
        <v>674</v>
      </c>
      <c r="D1114" s="750" t="s">
        <v>675</v>
      </c>
      <c r="E1114" s="751">
        <v>50113001</v>
      </c>
      <c r="F1114" s="750" t="s">
        <v>686</v>
      </c>
      <c r="G1114" s="749" t="s">
        <v>687</v>
      </c>
      <c r="H1114" s="749">
        <v>500618</v>
      </c>
      <c r="I1114" s="749">
        <v>125753</v>
      </c>
      <c r="J1114" s="749" t="s">
        <v>1735</v>
      </c>
      <c r="K1114" s="749" t="s">
        <v>1736</v>
      </c>
      <c r="L1114" s="752">
        <v>300.89</v>
      </c>
      <c r="M1114" s="752">
        <v>4</v>
      </c>
      <c r="N1114" s="753">
        <v>1203.56</v>
      </c>
    </row>
    <row r="1115" spans="1:14" ht="14.4" customHeight="1" x14ac:dyDescent="0.3">
      <c r="A1115" s="747" t="s">
        <v>629</v>
      </c>
      <c r="B1115" s="748" t="s">
        <v>630</v>
      </c>
      <c r="C1115" s="749" t="s">
        <v>674</v>
      </c>
      <c r="D1115" s="750" t="s">
        <v>675</v>
      </c>
      <c r="E1115" s="751">
        <v>50113001</v>
      </c>
      <c r="F1115" s="750" t="s">
        <v>686</v>
      </c>
      <c r="G1115" s="749" t="s">
        <v>690</v>
      </c>
      <c r="H1115" s="749">
        <v>112669</v>
      </c>
      <c r="I1115" s="749">
        <v>12669</v>
      </c>
      <c r="J1115" s="749" t="s">
        <v>1737</v>
      </c>
      <c r="K1115" s="749" t="s">
        <v>1738</v>
      </c>
      <c r="L1115" s="752">
        <v>104.50006339808067</v>
      </c>
      <c r="M1115" s="752">
        <v>8.5768187000000005</v>
      </c>
      <c r="N1115" s="753">
        <v>896.2780979038439</v>
      </c>
    </row>
    <row r="1116" spans="1:14" ht="14.4" customHeight="1" x14ac:dyDescent="0.3">
      <c r="A1116" s="747" t="s">
        <v>629</v>
      </c>
      <c r="B1116" s="748" t="s">
        <v>630</v>
      </c>
      <c r="C1116" s="749" t="s">
        <v>674</v>
      </c>
      <c r="D1116" s="750" t="s">
        <v>675</v>
      </c>
      <c r="E1116" s="751">
        <v>50113001</v>
      </c>
      <c r="F1116" s="750" t="s">
        <v>686</v>
      </c>
      <c r="G1116" s="749" t="s">
        <v>690</v>
      </c>
      <c r="H1116" s="749">
        <v>12670</v>
      </c>
      <c r="I1116" s="749">
        <v>12670</v>
      </c>
      <c r="J1116" s="749" t="s">
        <v>1737</v>
      </c>
      <c r="K1116" s="749" t="s">
        <v>1739</v>
      </c>
      <c r="L1116" s="752">
        <v>158.3997100160579</v>
      </c>
      <c r="M1116" s="752">
        <v>2.88</v>
      </c>
      <c r="N1116" s="753">
        <v>456.19116484624675</v>
      </c>
    </row>
    <row r="1117" spans="1:14" ht="14.4" customHeight="1" x14ac:dyDescent="0.3">
      <c r="A1117" s="747" t="s">
        <v>629</v>
      </c>
      <c r="B1117" s="748" t="s">
        <v>630</v>
      </c>
      <c r="C1117" s="749" t="s">
        <v>674</v>
      </c>
      <c r="D1117" s="750" t="s">
        <v>675</v>
      </c>
      <c r="E1117" s="751">
        <v>50113001</v>
      </c>
      <c r="F1117" s="750" t="s">
        <v>686</v>
      </c>
      <c r="G1117" s="749" t="s">
        <v>690</v>
      </c>
      <c r="H1117" s="749">
        <v>112671</v>
      </c>
      <c r="I1117" s="749">
        <v>12671</v>
      </c>
      <c r="J1117" s="749" t="s">
        <v>1737</v>
      </c>
      <c r="K1117" s="749" t="s">
        <v>1740</v>
      </c>
      <c r="L1117" s="752">
        <v>324.50013119221177</v>
      </c>
      <c r="M1117" s="752">
        <v>0.13800000000000001</v>
      </c>
      <c r="N1117" s="753">
        <v>44.781018104525231</v>
      </c>
    </row>
    <row r="1118" spans="1:14" ht="14.4" customHeight="1" x14ac:dyDescent="0.3">
      <c r="A1118" s="747" t="s">
        <v>629</v>
      </c>
      <c r="B1118" s="748" t="s">
        <v>630</v>
      </c>
      <c r="C1118" s="749" t="s">
        <v>674</v>
      </c>
      <c r="D1118" s="750" t="s">
        <v>675</v>
      </c>
      <c r="E1118" s="751">
        <v>50113001</v>
      </c>
      <c r="F1118" s="750" t="s">
        <v>686</v>
      </c>
      <c r="G1118" s="749" t="s">
        <v>687</v>
      </c>
      <c r="H1118" s="749">
        <v>142613</v>
      </c>
      <c r="I1118" s="749">
        <v>42613</v>
      </c>
      <c r="J1118" s="749" t="s">
        <v>1057</v>
      </c>
      <c r="K1118" s="749" t="s">
        <v>1741</v>
      </c>
      <c r="L1118" s="752">
        <v>134.66000000000003</v>
      </c>
      <c r="M1118" s="752">
        <v>1</v>
      </c>
      <c r="N1118" s="753">
        <v>134.66000000000003</v>
      </c>
    </row>
    <row r="1119" spans="1:14" ht="14.4" customHeight="1" x14ac:dyDescent="0.3">
      <c r="A1119" s="747" t="s">
        <v>629</v>
      </c>
      <c r="B1119" s="748" t="s">
        <v>630</v>
      </c>
      <c r="C1119" s="749" t="s">
        <v>674</v>
      </c>
      <c r="D1119" s="750" t="s">
        <v>675</v>
      </c>
      <c r="E1119" s="751">
        <v>50113001</v>
      </c>
      <c r="F1119" s="750" t="s">
        <v>686</v>
      </c>
      <c r="G1119" s="749" t="s">
        <v>687</v>
      </c>
      <c r="H1119" s="749">
        <v>149990</v>
      </c>
      <c r="I1119" s="749">
        <v>49990</v>
      </c>
      <c r="J1119" s="749" t="s">
        <v>1057</v>
      </c>
      <c r="K1119" s="749" t="s">
        <v>1058</v>
      </c>
      <c r="L1119" s="752">
        <v>121.77</v>
      </c>
      <c r="M1119" s="752">
        <v>1</v>
      </c>
      <c r="N1119" s="753">
        <v>121.77</v>
      </c>
    </row>
    <row r="1120" spans="1:14" ht="14.4" customHeight="1" x14ac:dyDescent="0.3">
      <c r="A1120" s="747" t="s">
        <v>629</v>
      </c>
      <c r="B1120" s="748" t="s">
        <v>630</v>
      </c>
      <c r="C1120" s="749" t="s">
        <v>674</v>
      </c>
      <c r="D1120" s="750" t="s">
        <v>675</v>
      </c>
      <c r="E1120" s="751">
        <v>50113001</v>
      </c>
      <c r="F1120" s="750" t="s">
        <v>686</v>
      </c>
      <c r="G1120" s="749" t="s">
        <v>687</v>
      </c>
      <c r="H1120" s="749">
        <v>116466</v>
      </c>
      <c r="I1120" s="749">
        <v>16466</v>
      </c>
      <c r="J1120" s="749" t="s">
        <v>1742</v>
      </c>
      <c r="K1120" s="749" t="s">
        <v>1743</v>
      </c>
      <c r="L1120" s="752">
        <v>126.82333333333332</v>
      </c>
      <c r="M1120" s="752">
        <v>3</v>
      </c>
      <c r="N1120" s="753">
        <v>380.46999999999997</v>
      </c>
    </row>
    <row r="1121" spans="1:14" ht="14.4" customHeight="1" x14ac:dyDescent="0.3">
      <c r="A1121" s="747" t="s">
        <v>629</v>
      </c>
      <c r="B1121" s="748" t="s">
        <v>630</v>
      </c>
      <c r="C1121" s="749" t="s">
        <v>674</v>
      </c>
      <c r="D1121" s="750" t="s">
        <v>675</v>
      </c>
      <c r="E1121" s="751">
        <v>50113001</v>
      </c>
      <c r="F1121" s="750" t="s">
        <v>686</v>
      </c>
      <c r="G1121" s="749" t="s">
        <v>687</v>
      </c>
      <c r="H1121" s="749">
        <v>116465</v>
      </c>
      <c r="I1121" s="749">
        <v>16465</v>
      </c>
      <c r="J1121" s="749" t="s">
        <v>1744</v>
      </c>
      <c r="K1121" s="749" t="s">
        <v>1448</v>
      </c>
      <c r="L1121" s="752">
        <v>125.82000000000002</v>
      </c>
      <c r="M1121" s="752">
        <v>1</v>
      </c>
      <c r="N1121" s="753">
        <v>125.82000000000002</v>
      </c>
    </row>
    <row r="1122" spans="1:14" ht="14.4" customHeight="1" x14ac:dyDescent="0.3">
      <c r="A1122" s="747" t="s">
        <v>629</v>
      </c>
      <c r="B1122" s="748" t="s">
        <v>630</v>
      </c>
      <c r="C1122" s="749" t="s">
        <v>674</v>
      </c>
      <c r="D1122" s="750" t="s">
        <v>675</v>
      </c>
      <c r="E1122" s="751">
        <v>50113001</v>
      </c>
      <c r="F1122" s="750" t="s">
        <v>686</v>
      </c>
      <c r="G1122" s="749" t="s">
        <v>687</v>
      </c>
      <c r="H1122" s="749">
        <v>116462</v>
      </c>
      <c r="I1122" s="749">
        <v>16462</v>
      </c>
      <c r="J1122" s="749" t="s">
        <v>1427</v>
      </c>
      <c r="K1122" s="749" t="s">
        <v>1428</v>
      </c>
      <c r="L1122" s="752">
        <v>133.21799999999999</v>
      </c>
      <c r="M1122" s="752">
        <v>5</v>
      </c>
      <c r="N1122" s="753">
        <v>666.08999999999992</v>
      </c>
    </row>
    <row r="1123" spans="1:14" ht="14.4" customHeight="1" x14ac:dyDescent="0.3">
      <c r="A1123" s="747" t="s">
        <v>629</v>
      </c>
      <c r="B1123" s="748" t="s">
        <v>630</v>
      </c>
      <c r="C1123" s="749" t="s">
        <v>674</v>
      </c>
      <c r="D1123" s="750" t="s">
        <v>675</v>
      </c>
      <c r="E1123" s="751">
        <v>50113001</v>
      </c>
      <c r="F1123" s="750" t="s">
        <v>686</v>
      </c>
      <c r="G1123" s="749" t="s">
        <v>687</v>
      </c>
      <c r="H1123" s="749">
        <v>173500</v>
      </c>
      <c r="I1123" s="749">
        <v>173500</v>
      </c>
      <c r="J1123" s="749" t="s">
        <v>761</v>
      </c>
      <c r="K1123" s="749" t="s">
        <v>762</v>
      </c>
      <c r="L1123" s="752">
        <v>131.10200000000003</v>
      </c>
      <c r="M1123" s="752">
        <v>5</v>
      </c>
      <c r="N1123" s="753">
        <v>655.51000000000022</v>
      </c>
    </row>
    <row r="1124" spans="1:14" ht="14.4" customHeight="1" x14ac:dyDescent="0.3">
      <c r="A1124" s="747" t="s">
        <v>629</v>
      </c>
      <c r="B1124" s="748" t="s">
        <v>630</v>
      </c>
      <c r="C1124" s="749" t="s">
        <v>674</v>
      </c>
      <c r="D1124" s="750" t="s">
        <v>675</v>
      </c>
      <c r="E1124" s="751">
        <v>50113001</v>
      </c>
      <c r="F1124" s="750" t="s">
        <v>686</v>
      </c>
      <c r="G1124" s="749" t="s">
        <v>687</v>
      </c>
      <c r="H1124" s="749">
        <v>155379</v>
      </c>
      <c r="I1124" s="749">
        <v>155379</v>
      </c>
      <c r="J1124" s="749" t="s">
        <v>1745</v>
      </c>
      <c r="K1124" s="749" t="s">
        <v>1301</v>
      </c>
      <c r="L1124" s="752">
        <v>2548</v>
      </c>
      <c r="M1124" s="752">
        <v>30</v>
      </c>
      <c r="N1124" s="753">
        <v>76440</v>
      </c>
    </row>
    <row r="1125" spans="1:14" ht="14.4" customHeight="1" x14ac:dyDescent="0.3">
      <c r="A1125" s="747" t="s">
        <v>629</v>
      </c>
      <c r="B1125" s="748" t="s">
        <v>630</v>
      </c>
      <c r="C1125" s="749" t="s">
        <v>674</v>
      </c>
      <c r="D1125" s="750" t="s">
        <v>675</v>
      </c>
      <c r="E1125" s="751">
        <v>50113001</v>
      </c>
      <c r="F1125" s="750" t="s">
        <v>686</v>
      </c>
      <c r="G1125" s="749" t="s">
        <v>687</v>
      </c>
      <c r="H1125" s="749">
        <v>847477</v>
      </c>
      <c r="I1125" s="749">
        <v>151436</v>
      </c>
      <c r="J1125" s="749" t="s">
        <v>1746</v>
      </c>
      <c r="K1125" s="749" t="s">
        <v>1747</v>
      </c>
      <c r="L1125" s="752">
        <v>528.33999999999992</v>
      </c>
      <c r="M1125" s="752">
        <v>2</v>
      </c>
      <c r="N1125" s="753">
        <v>1056.6799999999998</v>
      </c>
    </row>
    <row r="1126" spans="1:14" ht="14.4" customHeight="1" x14ac:dyDescent="0.3">
      <c r="A1126" s="747" t="s">
        <v>629</v>
      </c>
      <c r="B1126" s="748" t="s">
        <v>630</v>
      </c>
      <c r="C1126" s="749" t="s">
        <v>674</v>
      </c>
      <c r="D1126" s="750" t="s">
        <v>675</v>
      </c>
      <c r="E1126" s="751">
        <v>50113001</v>
      </c>
      <c r="F1126" s="750" t="s">
        <v>686</v>
      </c>
      <c r="G1126" s="749" t="s">
        <v>687</v>
      </c>
      <c r="H1126" s="749">
        <v>156675</v>
      </c>
      <c r="I1126" s="749">
        <v>56675</v>
      </c>
      <c r="J1126" s="749" t="s">
        <v>1748</v>
      </c>
      <c r="K1126" s="749" t="s">
        <v>1749</v>
      </c>
      <c r="L1126" s="752">
        <v>72.72</v>
      </c>
      <c r="M1126" s="752">
        <v>2</v>
      </c>
      <c r="N1126" s="753">
        <v>145.44</v>
      </c>
    </row>
    <row r="1127" spans="1:14" ht="14.4" customHeight="1" x14ac:dyDescent="0.3">
      <c r="A1127" s="747" t="s">
        <v>629</v>
      </c>
      <c r="B1127" s="748" t="s">
        <v>630</v>
      </c>
      <c r="C1127" s="749" t="s">
        <v>674</v>
      </c>
      <c r="D1127" s="750" t="s">
        <v>675</v>
      </c>
      <c r="E1127" s="751">
        <v>50113001</v>
      </c>
      <c r="F1127" s="750" t="s">
        <v>686</v>
      </c>
      <c r="G1127" s="749" t="s">
        <v>687</v>
      </c>
      <c r="H1127" s="749">
        <v>184035</v>
      </c>
      <c r="I1127" s="749">
        <v>184035</v>
      </c>
      <c r="J1127" s="749" t="s">
        <v>763</v>
      </c>
      <c r="K1127" s="749" t="s">
        <v>1062</v>
      </c>
      <c r="L1127" s="752">
        <v>122.93000000000002</v>
      </c>
      <c r="M1127" s="752">
        <v>2</v>
      </c>
      <c r="N1127" s="753">
        <v>245.86000000000004</v>
      </c>
    </row>
    <row r="1128" spans="1:14" ht="14.4" customHeight="1" x14ac:dyDescent="0.3">
      <c r="A1128" s="747" t="s">
        <v>629</v>
      </c>
      <c r="B1128" s="748" t="s">
        <v>630</v>
      </c>
      <c r="C1128" s="749" t="s">
        <v>674</v>
      </c>
      <c r="D1128" s="750" t="s">
        <v>675</v>
      </c>
      <c r="E1128" s="751">
        <v>50113001</v>
      </c>
      <c r="F1128" s="750" t="s">
        <v>686</v>
      </c>
      <c r="G1128" s="749" t="s">
        <v>687</v>
      </c>
      <c r="H1128" s="749">
        <v>184039</v>
      </c>
      <c r="I1128" s="749">
        <v>184039</v>
      </c>
      <c r="J1128" s="749" t="s">
        <v>763</v>
      </c>
      <c r="K1128" s="749" t="s">
        <v>764</v>
      </c>
      <c r="L1128" s="752">
        <v>104.04999999999998</v>
      </c>
      <c r="M1128" s="752">
        <v>2</v>
      </c>
      <c r="N1128" s="753">
        <v>208.09999999999997</v>
      </c>
    </row>
    <row r="1129" spans="1:14" ht="14.4" customHeight="1" x14ac:dyDescent="0.3">
      <c r="A1129" s="747" t="s">
        <v>629</v>
      </c>
      <c r="B1129" s="748" t="s">
        <v>630</v>
      </c>
      <c r="C1129" s="749" t="s">
        <v>674</v>
      </c>
      <c r="D1129" s="750" t="s">
        <v>675</v>
      </c>
      <c r="E1129" s="751">
        <v>50113001</v>
      </c>
      <c r="F1129" s="750" t="s">
        <v>686</v>
      </c>
      <c r="G1129" s="749" t="s">
        <v>687</v>
      </c>
      <c r="H1129" s="749">
        <v>152334</v>
      </c>
      <c r="I1129" s="749">
        <v>52334</v>
      </c>
      <c r="J1129" s="749" t="s">
        <v>1583</v>
      </c>
      <c r="K1129" s="749" t="s">
        <v>1584</v>
      </c>
      <c r="L1129" s="752">
        <v>198.18</v>
      </c>
      <c r="M1129" s="752">
        <v>5</v>
      </c>
      <c r="N1129" s="753">
        <v>990.90000000000009</v>
      </c>
    </row>
    <row r="1130" spans="1:14" ht="14.4" customHeight="1" x14ac:dyDescent="0.3">
      <c r="A1130" s="747" t="s">
        <v>629</v>
      </c>
      <c r="B1130" s="748" t="s">
        <v>630</v>
      </c>
      <c r="C1130" s="749" t="s">
        <v>674</v>
      </c>
      <c r="D1130" s="750" t="s">
        <v>675</v>
      </c>
      <c r="E1130" s="751">
        <v>50113001</v>
      </c>
      <c r="F1130" s="750" t="s">
        <v>686</v>
      </c>
      <c r="G1130" s="749" t="s">
        <v>687</v>
      </c>
      <c r="H1130" s="749">
        <v>158827</v>
      </c>
      <c r="I1130" s="749">
        <v>58827</v>
      </c>
      <c r="J1130" s="749" t="s">
        <v>1253</v>
      </c>
      <c r="K1130" s="749" t="s">
        <v>1254</v>
      </c>
      <c r="L1130" s="752">
        <v>162.48999999999998</v>
      </c>
      <c r="M1130" s="752">
        <v>2</v>
      </c>
      <c r="N1130" s="753">
        <v>324.97999999999996</v>
      </c>
    </row>
    <row r="1131" spans="1:14" ht="14.4" customHeight="1" x14ac:dyDescent="0.3">
      <c r="A1131" s="747" t="s">
        <v>629</v>
      </c>
      <c r="B1131" s="748" t="s">
        <v>630</v>
      </c>
      <c r="C1131" s="749" t="s">
        <v>674</v>
      </c>
      <c r="D1131" s="750" t="s">
        <v>675</v>
      </c>
      <c r="E1131" s="751">
        <v>50113001</v>
      </c>
      <c r="F1131" s="750" t="s">
        <v>686</v>
      </c>
      <c r="G1131" s="749" t="s">
        <v>690</v>
      </c>
      <c r="H1131" s="749">
        <v>213489</v>
      </c>
      <c r="I1131" s="749">
        <v>213489</v>
      </c>
      <c r="J1131" s="749" t="s">
        <v>1063</v>
      </c>
      <c r="K1131" s="749" t="s">
        <v>1255</v>
      </c>
      <c r="L1131" s="752">
        <v>630.66</v>
      </c>
      <c r="M1131" s="752">
        <v>2</v>
      </c>
      <c r="N1131" s="753">
        <v>1261.32</v>
      </c>
    </row>
    <row r="1132" spans="1:14" ht="14.4" customHeight="1" x14ac:dyDescent="0.3">
      <c r="A1132" s="747" t="s">
        <v>629</v>
      </c>
      <c r="B1132" s="748" t="s">
        <v>630</v>
      </c>
      <c r="C1132" s="749" t="s">
        <v>674</v>
      </c>
      <c r="D1132" s="750" t="s">
        <v>675</v>
      </c>
      <c r="E1132" s="751">
        <v>50113001</v>
      </c>
      <c r="F1132" s="750" t="s">
        <v>686</v>
      </c>
      <c r="G1132" s="749" t="s">
        <v>690</v>
      </c>
      <c r="H1132" s="749">
        <v>156804</v>
      </c>
      <c r="I1132" s="749">
        <v>56804</v>
      </c>
      <c r="J1132" s="749" t="s">
        <v>1750</v>
      </c>
      <c r="K1132" s="749" t="s">
        <v>1751</v>
      </c>
      <c r="L1132" s="752">
        <v>31.649999999999991</v>
      </c>
      <c r="M1132" s="752">
        <v>1</v>
      </c>
      <c r="N1132" s="753">
        <v>31.649999999999991</v>
      </c>
    </row>
    <row r="1133" spans="1:14" ht="14.4" customHeight="1" x14ac:dyDescent="0.3">
      <c r="A1133" s="747" t="s">
        <v>629</v>
      </c>
      <c r="B1133" s="748" t="s">
        <v>630</v>
      </c>
      <c r="C1133" s="749" t="s">
        <v>674</v>
      </c>
      <c r="D1133" s="750" t="s">
        <v>675</v>
      </c>
      <c r="E1133" s="751">
        <v>50113001</v>
      </c>
      <c r="F1133" s="750" t="s">
        <v>686</v>
      </c>
      <c r="G1133" s="749" t="s">
        <v>690</v>
      </c>
      <c r="H1133" s="749">
        <v>214036</v>
      </c>
      <c r="I1133" s="749">
        <v>214036</v>
      </c>
      <c r="J1133" s="749" t="s">
        <v>1752</v>
      </c>
      <c r="K1133" s="749" t="s">
        <v>1753</v>
      </c>
      <c r="L1133" s="752">
        <v>40.389999999999993</v>
      </c>
      <c r="M1133" s="752">
        <v>8</v>
      </c>
      <c r="N1133" s="753">
        <v>323.11999999999995</v>
      </c>
    </row>
    <row r="1134" spans="1:14" ht="14.4" customHeight="1" x14ac:dyDescent="0.3">
      <c r="A1134" s="747" t="s">
        <v>629</v>
      </c>
      <c r="B1134" s="748" t="s">
        <v>630</v>
      </c>
      <c r="C1134" s="749" t="s">
        <v>674</v>
      </c>
      <c r="D1134" s="750" t="s">
        <v>675</v>
      </c>
      <c r="E1134" s="751">
        <v>50113001</v>
      </c>
      <c r="F1134" s="750" t="s">
        <v>686</v>
      </c>
      <c r="G1134" s="749" t="s">
        <v>687</v>
      </c>
      <c r="H1134" s="749">
        <v>196873</v>
      </c>
      <c r="I1134" s="749">
        <v>96873</v>
      </c>
      <c r="J1134" s="749" t="s">
        <v>1754</v>
      </c>
      <c r="K1134" s="749" t="s">
        <v>1755</v>
      </c>
      <c r="L1134" s="752">
        <v>14.300010861861171</v>
      </c>
      <c r="M1134" s="752">
        <v>13</v>
      </c>
      <c r="N1134" s="753">
        <v>185.90014120419522</v>
      </c>
    </row>
    <row r="1135" spans="1:14" ht="14.4" customHeight="1" x14ac:dyDescent="0.3">
      <c r="A1135" s="747" t="s">
        <v>629</v>
      </c>
      <c r="B1135" s="748" t="s">
        <v>630</v>
      </c>
      <c r="C1135" s="749" t="s">
        <v>674</v>
      </c>
      <c r="D1135" s="750" t="s">
        <v>675</v>
      </c>
      <c r="E1135" s="751">
        <v>50113001</v>
      </c>
      <c r="F1135" s="750" t="s">
        <v>686</v>
      </c>
      <c r="G1135" s="749" t="s">
        <v>687</v>
      </c>
      <c r="H1135" s="749">
        <v>31915</v>
      </c>
      <c r="I1135" s="749">
        <v>31915</v>
      </c>
      <c r="J1135" s="749" t="s">
        <v>766</v>
      </c>
      <c r="K1135" s="749" t="s">
        <v>767</v>
      </c>
      <c r="L1135" s="752">
        <v>173.69</v>
      </c>
      <c r="M1135" s="752">
        <v>5</v>
      </c>
      <c r="N1135" s="753">
        <v>868.44999999999993</v>
      </c>
    </row>
    <row r="1136" spans="1:14" ht="14.4" customHeight="1" x14ac:dyDescent="0.3">
      <c r="A1136" s="747" t="s">
        <v>629</v>
      </c>
      <c r="B1136" s="748" t="s">
        <v>630</v>
      </c>
      <c r="C1136" s="749" t="s">
        <v>674</v>
      </c>
      <c r="D1136" s="750" t="s">
        <v>675</v>
      </c>
      <c r="E1136" s="751">
        <v>50113001</v>
      </c>
      <c r="F1136" s="750" t="s">
        <v>686</v>
      </c>
      <c r="G1136" s="749" t="s">
        <v>687</v>
      </c>
      <c r="H1136" s="749">
        <v>147252</v>
      </c>
      <c r="I1136" s="749">
        <v>47252</v>
      </c>
      <c r="J1136" s="749" t="s">
        <v>1756</v>
      </c>
      <c r="K1136" s="749" t="s">
        <v>1757</v>
      </c>
      <c r="L1136" s="752">
        <v>11.109900341361911</v>
      </c>
      <c r="M1136" s="752">
        <v>20</v>
      </c>
      <c r="N1136" s="753">
        <v>222.19800682723823</v>
      </c>
    </row>
    <row r="1137" spans="1:14" ht="14.4" customHeight="1" x14ac:dyDescent="0.3">
      <c r="A1137" s="747" t="s">
        <v>629</v>
      </c>
      <c r="B1137" s="748" t="s">
        <v>630</v>
      </c>
      <c r="C1137" s="749" t="s">
        <v>674</v>
      </c>
      <c r="D1137" s="750" t="s">
        <v>675</v>
      </c>
      <c r="E1137" s="751">
        <v>50113001</v>
      </c>
      <c r="F1137" s="750" t="s">
        <v>686</v>
      </c>
      <c r="G1137" s="749" t="s">
        <v>690</v>
      </c>
      <c r="H1137" s="749">
        <v>850003</v>
      </c>
      <c r="I1137" s="749">
        <v>135600</v>
      </c>
      <c r="J1137" s="749" t="s">
        <v>1758</v>
      </c>
      <c r="K1137" s="749" t="s">
        <v>1759</v>
      </c>
      <c r="L1137" s="752">
        <v>133.37611764705881</v>
      </c>
      <c r="M1137" s="752">
        <v>17</v>
      </c>
      <c r="N1137" s="753">
        <v>2267.3939999999998</v>
      </c>
    </row>
    <row r="1138" spans="1:14" ht="14.4" customHeight="1" x14ac:dyDescent="0.3">
      <c r="A1138" s="747" t="s">
        <v>629</v>
      </c>
      <c r="B1138" s="748" t="s">
        <v>630</v>
      </c>
      <c r="C1138" s="749" t="s">
        <v>674</v>
      </c>
      <c r="D1138" s="750" t="s">
        <v>675</v>
      </c>
      <c r="E1138" s="751">
        <v>50113001</v>
      </c>
      <c r="F1138" s="750" t="s">
        <v>686</v>
      </c>
      <c r="G1138" s="749" t="s">
        <v>687</v>
      </c>
      <c r="H1138" s="749">
        <v>102539</v>
      </c>
      <c r="I1138" s="749">
        <v>2539</v>
      </c>
      <c r="J1138" s="749" t="s">
        <v>1760</v>
      </c>
      <c r="K1138" s="749" t="s">
        <v>1761</v>
      </c>
      <c r="L1138" s="752">
        <v>52.61999999999999</v>
      </c>
      <c r="M1138" s="752">
        <v>2</v>
      </c>
      <c r="N1138" s="753">
        <v>105.23999999999998</v>
      </c>
    </row>
    <row r="1139" spans="1:14" ht="14.4" customHeight="1" x14ac:dyDescent="0.3">
      <c r="A1139" s="747" t="s">
        <v>629</v>
      </c>
      <c r="B1139" s="748" t="s">
        <v>630</v>
      </c>
      <c r="C1139" s="749" t="s">
        <v>674</v>
      </c>
      <c r="D1139" s="750" t="s">
        <v>675</v>
      </c>
      <c r="E1139" s="751">
        <v>50113001</v>
      </c>
      <c r="F1139" s="750" t="s">
        <v>686</v>
      </c>
      <c r="G1139" s="749" t="s">
        <v>631</v>
      </c>
      <c r="H1139" s="749">
        <v>131739</v>
      </c>
      <c r="I1139" s="749">
        <v>31739</v>
      </c>
      <c r="J1139" s="749" t="s">
        <v>769</v>
      </c>
      <c r="K1139" s="749" t="s">
        <v>631</v>
      </c>
      <c r="L1139" s="752">
        <v>72.040000000000006</v>
      </c>
      <c r="M1139" s="752">
        <v>50</v>
      </c>
      <c r="N1139" s="753">
        <v>3602</v>
      </c>
    </row>
    <row r="1140" spans="1:14" ht="14.4" customHeight="1" x14ac:dyDescent="0.3">
      <c r="A1140" s="747" t="s">
        <v>629</v>
      </c>
      <c r="B1140" s="748" t="s">
        <v>630</v>
      </c>
      <c r="C1140" s="749" t="s">
        <v>674</v>
      </c>
      <c r="D1140" s="750" t="s">
        <v>675</v>
      </c>
      <c r="E1140" s="751">
        <v>50113001</v>
      </c>
      <c r="F1140" s="750" t="s">
        <v>686</v>
      </c>
      <c r="G1140" s="749" t="s">
        <v>687</v>
      </c>
      <c r="H1140" s="749">
        <v>125366</v>
      </c>
      <c r="I1140" s="749">
        <v>25366</v>
      </c>
      <c r="J1140" s="749" t="s">
        <v>1067</v>
      </c>
      <c r="K1140" s="749" t="s">
        <v>1068</v>
      </c>
      <c r="L1140" s="752">
        <v>72</v>
      </c>
      <c r="M1140" s="752">
        <v>7</v>
      </c>
      <c r="N1140" s="753">
        <v>504</v>
      </c>
    </row>
    <row r="1141" spans="1:14" ht="14.4" customHeight="1" x14ac:dyDescent="0.3">
      <c r="A1141" s="747" t="s">
        <v>629</v>
      </c>
      <c r="B1141" s="748" t="s">
        <v>630</v>
      </c>
      <c r="C1141" s="749" t="s">
        <v>674</v>
      </c>
      <c r="D1141" s="750" t="s">
        <v>675</v>
      </c>
      <c r="E1141" s="751">
        <v>50113001</v>
      </c>
      <c r="F1141" s="750" t="s">
        <v>686</v>
      </c>
      <c r="G1141" s="749" t="s">
        <v>687</v>
      </c>
      <c r="H1141" s="749">
        <v>193746</v>
      </c>
      <c r="I1141" s="749">
        <v>93746</v>
      </c>
      <c r="J1141" s="749" t="s">
        <v>772</v>
      </c>
      <c r="K1141" s="749" t="s">
        <v>773</v>
      </c>
      <c r="L1141" s="752">
        <v>366.22</v>
      </c>
      <c r="M1141" s="752">
        <v>30</v>
      </c>
      <c r="N1141" s="753">
        <v>10986.6</v>
      </c>
    </row>
    <row r="1142" spans="1:14" ht="14.4" customHeight="1" x14ac:dyDescent="0.3">
      <c r="A1142" s="747" t="s">
        <v>629</v>
      </c>
      <c r="B1142" s="748" t="s">
        <v>630</v>
      </c>
      <c r="C1142" s="749" t="s">
        <v>674</v>
      </c>
      <c r="D1142" s="750" t="s">
        <v>675</v>
      </c>
      <c r="E1142" s="751">
        <v>50113001</v>
      </c>
      <c r="F1142" s="750" t="s">
        <v>686</v>
      </c>
      <c r="G1142" s="749" t="s">
        <v>687</v>
      </c>
      <c r="H1142" s="749">
        <v>849045</v>
      </c>
      <c r="I1142" s="749">
        <v>155938</v>
      </c>
      <c r="J1142" s="749" t="s">
        <v>1260</v>
      </c>
      <c r="K1142" s="749" t="s">
        <v>1261</v>
      </c>
      <c r="L1142" s="752">
        <v>180.4</v>
      </c>
      <c r="M1142" s="752">
        <v>3</v>
      </c>
      <c r="N1142" s="753">
        <v>541.20000000000005</v>
      </c>
    </row>
    <row r="1143" spans="1:14" ht="14.4" customHeight="1" x14ac:dyDescent="0.3">
      <c r="A1143" s="747" t="s">
        <v>629</v>
      </c>
      <c r="B1143" s="748" t="s">
        <v>630</v>
      </c>
      <c r="C1143" s="749" t="s">
        <v>674</v>
      </c>
      <c r="D1143" s="750" t="s">
        <v>675</v>
      </c>
      <c r="E1143" s="751">
        <v>50113001</v>
      </c>
      <c r="F1143" s="750" t="s">
        <v>686</v>
      </c>
      <c r="G1143" s="749" t="s">
        <v>687</v>
      </c>
      <c r="H1143" s="749">
        <v>155936</v>
      </c>
      <c r="I1143" s="749">
        <v>155936</v>
      </c>
      <c r="J1143" s="749" t="s">
        <v>1762</v>
      </c>
      <c r="K1143" s="749" t="s">
        <v>1763</v>
      </c>
      <c r="L1143" s="752">
        <v>248.18000000000006</v>
      </c>
      <c r="M1143" s="752">
        <v>3</v>
      </c>
      <c r="N1143" s="753">
        <v>744.54000000000019</v>
      </c>
    </row>
    <row r="1144" spans="1:14" ht="14.4" customHeight="1" x14ac:dyDescent="0.3">
      <c r="A1144" s="747" t="s">
        <v>629</v>
      </c>
      <c r="B1144" s="748" t="s">
        <v>630</v>
      </c>
      <c r="C1144" s="749" t="s">
        <v>674</v>
      </c>
      <c r="D1144" s="750" t="s">
        <v>675</v>
      </c>
      <c r="E1144" s="751">
        <v>50113001</v>
      </c>
      <c r="F1144" s="750" t="s">
        <v>686</v>
      </c>
      <c r="G1144" s="749" t="s">
        <v>687</v>
      </c>
      <c r="H1144" s="749">
        <v>849143</v>
      </c>
      <c r="I1144" s="749">
        <v>155940</v>
      </c>
      <c r="J1144" s="749" t="s">
        <v>774</v>
      </c>
      <c r="K1144" s="749" t="s">
        <v>631</v>
      </c>
      <c r="L1144" s="752">
        <v>109.99000000000002</v>
      </c>
      <c r="M1144" s="752">
        <v>2</v>
      </c>
      <c r="N1144" s="753">
        <v>219.98000000000005</v>
      </c>
    </row>
    <row r="1145" spans="1:14" ht="14.4" customHeight="1" x14ac:dyDescent="0.3">
      <c r="A1145" s="747" t="s">
        <v>629</v>
      </c>
      <c r="B1145" s="748" t="s">
        <v>630</v>
      </c>
      <c r="C1145" s="749" t="s">
        <v>674</v>
      </c>
      <c r="D1145" s="750" t="s">
        <v>675</v>
      </c>
      <c r="E1145" s="751">
        <v>50113001</v>
      </c>
      <c r="F1145" s="750" t="s">
        <v>686</v>
      </c>
      <c r="G1145" s="749" t="s">
        <v>690</v>
      </c>
      <c r="H1145" s="749">
        <v>100308</v>
      </c>
      <c r="I1145" s="749">
        <v>100308</v>
      </c>
      <c r="J1145" s="749" t="s">
        <v>1069</v>
      </c>
      <c r="K1145" s="749" t="s">
        <v>1070</v>
      </c>
      <c r="L1145" s="752">
        <v>40.04999999999999</v>
      </c>
      <c r="M1145" s="752">
        <v>2</v>
      </c>
      <c r="N1145" s="753">
        <v>80.09999999999998</v>
      </c>
    </row>
    <row r="1146" spans="1:14" ht="14.4" customHeight="1" x14ac:dyDescent="0.3">
      <c r="A1146" s="747" t="s">
        <v>629</v>
      </c>
      <c r="B1146" s="748" t="s">
        <v>630</v>
      </c>
      <c r="C1146" s="749" t="s">
        <v>674</v>
      </c>
      <c r="D1146" s="750" t="s">
        <v>675</v>
      </c>
      <c r="E1146" s="751">
        <v>50113001</v>
      </c>
      <c r="F1146" s="750" t="s">
        <v>686</v>
      </c>
      <c r="G1146" s="749" t="s">
        <v>687</v>
      </c>
      <c r="H1146" s="749">
        <v>225553</v>
      </c>
      <c r="I1146" s="749">
        <v>225553</v>
      </c>
      <c r="J1146" s="749" t="s">
        <v>1764</v>
      </c>
      <c r="K1146" s="749" t="s">
        <v>1765</v>
      </c>
      <c r="L1146" s="752">
        <v>7887.8222931130531</v>
      </c>
      <c r="M1146" s="752">
        <v>1</v>
      </c>
      <c r="N1146" s="753">
        <v>7887.8222931130531</v>
      </c>
    </row>
    <row r="1147" spans="1:14" ht="14.4" customHeight="1" x14ac:dyDescent="0.3">
      <c r="A1147" s="747" t="s">
        <v>629</v>
      </c>
      <c r="B1147" s="748" t="s">
        <v>630</v>
      </c>
      <c r="C1147" s="749" t="s">
        <v>674</v>
      </c>
      <c r="D1147" s="750" t="s">
        <v>675</v>
      </c>
      <c r="E1147" s="751">
        <v>50113001</v>
      </c>
      <c r="F1147" s="750" t="s">
        <v>686</v>
      </c>
      <c r="G1147" s="749" t="s">
        <v>687</v>
      </c>
      <c r="H1147" s="749">
        <v>225555</v>
      </c>
      <c r="I1147" s="749">
        <v>225555</v>
      </c>
      <c r="J1147" s="749" t="s">
        <v>1766</v>
      </c>
      <c r="K1147" s="749" t="s">
        <v>1767</v>
      </c>
      <c r="L1147" s="752">
        <v>15209.314465698408</v>
      </c>
      <c r="M1147" s="752">
        <v>3.7260799999999997E-2</v>
      </c>
      <c r="N1147" s="753">
        <v>566.71122444349521</v>
      </c>
    </row>
    <row r="1148" spans="1:14" ht="14.4" customHeight="1" x14ac:dyDescent="0.3">
      <c r="A1148" s="747" t="s">
        <v>629</v>
      </c>
      <c r="B1148" s="748" t="s">
        <v>630</v>
      </c>
      <c r="C1148" s="749" t="s">
        <v>674</v>
      </c>
      <c r="D1148" s="750" t="s">
        <v>675</v>
      </c>
      <c r="E1148" s="751">
        <v>50113001</v>
      </c>
      <c r="F1148" s="750" t="s">
        <v>686</v>
      </c>
      <c r="G1148" s="749" t="s">
        <v>687</v>
      </c>
      <c r="H1148" s="749">
        <v>51383</v>
      </c>
      <c r="I1148" s="749">
        <v>51383</v>
      </c>
      <c r="J1148" s="749" t="s">
        <v>778</v>
      </c>
      <c r="K1148" s="749" t="s">
        <v>1071</v>
      </c>
      <c r="L1148" s="752">
        <v>93.5</v>
      </c>
      <c r="M1148" s="752">
        <v>6</v>
      </c>
      <c r="N1148" s="753">
        <v>561</v>
      </c>
    </row>
    <row r="1149" spans="1:14" ht="14.4" customHeight="1" x14ac:dyDescent="0.3">
      <c r="A1149" s="747" t="s">
        <v>629</v>
      </c>
      <c r="B1149" s="748" t="s">
        <v>630</v>
      </c>
      <c r="C1149" s="749" t="s">
        <v>674</v>
      </c>
      <c r="D1149" s="750" t="s">
        <v>675</v>
      </c>
      <c r="E1149" s="751">
        <v>50113001</v>
      </c>
      <c r="F1149" s="750" t="s">
        <v>686</v>
      </c>
      <c r="G1149" s="749" t="s">
        <v>687</v>
      </c>
      <c r="H1149" s="749">
        <v>51367</v>
      </c>
      <c r="I1149" s="749">
        <v>51367</v>
      </c>
      <c r="J1149" s="749" t="s">
        <v>778</v>
      </c>
      <c r="K1149" s="749" t="s">
        <v>780</v>
      </c>
      <c r="L1149" s="752">
        <v>92.950000000000017</v>
      </c>
      <c r="M1149" s="752">
        <v>37</v>
      </c>
      <c r="N1149" s="753">
        <v>3439.1500000000005</v>
      </c>
    </row>
    <row r="1150" spans="1:14" ht="14.4" customHeight="1" x14ac:dyDescent="0.3">
      <c r="A1150" s="747" t="s">
        <v>629</v>
      </c>
      <c r="B1150" s="748" t="s">
        <v>630</v>
      </c>
      <c r="C1150" s="749" t="s">
        <v>674</v>
      </c>
      <c r="D1150" s="750" t="s">
        <v>675</v>
      </c>
      <c r="E1150" s="751">
        <v>50113001</v>
      </c>
      <c r="F1150" s="750" t="s">
        <v>686</v>
      </c>
      <c r="G1150" s="749" t="s">
        <v>687</v>
      </c>
      <c r="H1150" s="749">
        <v>187659</v>
      </c>
      <c r="I1150" s="749">
        <v>187659</v>
      </c>
      <c r="J1150" s="749" t="s">
        <v>778</v>
      </c>
      <c r="K1150" s="749" t="s">
        <v>1768</v>
      </c>
      <c r="L1150" s="752">
        <v>282.14999999999992</v>
      </c>
      <c r="M1150" s="752">
        <v>1</v>
      </c>
      <c r="N1150" s="753">
        <v>282.14999999999992</v>
      </c>
    </row>
    <row r="1151" spans="1:14" ht="14.4" customHeight="1" x14ac:dyDescent="0.3">
      <c r="A1151" s="747" t="s">
        <v>629</v>
      </c>
      <c r="B1151" s="748" t="s">
        <v>630</v>
      </c>
      <c r="C1151" s="749" t="s">
        <v>674</v>
      </c>
      <c r="D1151" s="750" t="s">
        <v>675</v>
      </c>
      <c r="E1151" s="751">
        <v>50113001</v>
      </c>
      <c r="F1151" s="750" t="s">
        <v>686</v>
      </c>
      <c r="G1151" s="749" t="s">
        <v>687</v>
      </c>
      <c r="H1151" s="749">
        <v>51366</v>
      </c>
      <c r="I1151" s="749">
        <v>51366</v>
      </c>
      <c r="J1151" s="749" t="s">
        <v>778</v>
      </c>
      <c r="K1151" s="749" t="s">
        <v>779</v>
      </c>
      <c r="L1151" s="752">
        <v>171.59999999999997</v>
      </c>
      <c r="M1151" s="752">
        <v>45</v>
      </c>
      <c r="N1151" s="753">
        <v>7721.9999999999991</v>
      </c>
    </row>
    <row r="1152" spans="1:14" ht="14.4" customHeight="1" x14ac:dyDescent="0.3">
      <c r="A1152" s="747" t="s">
        <v>629</v>
      </c>
      <c r="B1152" s="748" t="s">
        <v>630</v>
      </c>
      <c r="C1152" s="749" t="s">
        <v>674</v>
      </c>
      <c r="D1152" s="750" t="s">
        <v>675</v>
      </c>
      <c r="E1152" s="751">
        <v>50113001</v>
      </c>
      <c r="F1152" s="750" t="s">
        <v>686</v>
      </c>
      <c r="G1152" s="749" t="s">
        <v>687</v>
      </c>
      <c r="H1152" s="749">
        <v>151365</v>
      </c>
      <c r="I1152" s="749">
        <v>51365</v>
      </c>
      <c r="J1152" s="749" t="s">
        <v>1769</v>
      </c>
      <c r="K1152" s="749" t="s">
        <v>1770</v>
      </c>
      <c r="L1152" s="752">
        <v>8.5800229274038387</v>
      </c>
      <c r="M1152" s="752">
        <v>51</v>
      </c>
      <c r="N1152" s="753">
        <v>437.58116929759581</v>
      </c>
    </row>
    <row r="1153" spans="1:14" ht="14.4" customHeight="1" x14ac:dyDescent="0.3">
      <c r="A1153" s="747" t="s">
        <v>629</v>
      </c>
      <c r="B1153" s="748" t="s">
        <v>630</v>
      </c>
      <c r="C1153" s="749" t="s">
        <v>674</v>
      </c>
      <c r="D1153" s="750" t="s">
        <v>675</v>
      </c>
      <c r="E1153" s="751">
        <v>50113001</v>
      </c>
      <c r="F1153" s="750" t="s">
        <v>686</v>
      </c>
      <c r="G1153" s="749" t="s">
        <v>687</v>
      </c>
      <c r="H1153" s="749">
        <v>197682</v>
      </c>
      <c r="I1153" s="749">
        <v>97682</v>
      </c>
      <c r="J1153" s="749" t="s">
        <v>1771</v>
      </c>
      <c r="K1153" s="749" t="s">
        <v>1772</v>
      </c>
      <c r="L1153" s="752">
        <v>9.2950105129295952</v>
      </c>
      <c r="M1153" s="752">
        <v>34</v>
      </c>
      <c r="N1153" s="753">
        <v>316.03035743960623</v>
      </c>
    </row>
    <row r="1154" spans="1:14" ht="14.4" customHeight="1" x14ac:dyDescent="0.3">
      <c r="A1154" s="747" t="s">
        <v>629</v>
      </c>
      <c r="B1154" s="748" t="s">
        <v>630</v>
      </c>
      <c r="C1154" s="749" t="s">
        <v>674</v>
      </c>
      <c r="D1154" s="750" t="s">
        <v>675</v>
      </c>
      <c r="E1154" s="751">
        <v>50113001</v>
      </c>
      <c r="F1154" s="750" t="s">
        <v>686</v>
      </c>
      <c r="G1154" s="749" t="s">
        <v>687</v>
      </c>
      <c r="H1154" s="749">
        <v>229969</v>
      </c>
      <c r="I1154" s="749">
        <v>229969</v>
      </c>
      <c r="J1154" s="749" t="s">
        <v>781</v>
      </c>
      <c r="K1154" s="749" t="s">
        <v>782</v>
      </c>
      <c r="L1154" s="752">
        <v>33.747272727272723</v>
      </c>
      <c r="M1154" s="752">
        <v>11</v>
      </c>
      <c r="N1154" s="753">
        <v>371.21999999999997</v>
      </c>
    </row>
    <row r="1155" spans="1:14" ht="14.4" customHeight="1" x14ac:dyDescent="0.3">
      <c r="A1155" s="747" t="s">
        <v>629</v>
      </c>
      <c r="B1155" s="748" t="s">
        <v>630</v>
      </c>
      <c r="C1155" s="749" t="s">
        <v>674</v>
      </c>
      <c r="D1155" s="750" t="s">
        <v>675</v>
      </c>
      <c r="E1155" s="751">
        <v>50113001</v>
      </c>
      <c r="F1155" s="750" t="s">
        <v>686</v>
      </c>
      <c r="G1155" s="749" t="s">
        <v>687</v>
      </c>
      <c r="H1155" s="749">
        <v>846618</v>
      </c>
      <c r="I1155" s="749">
        <v>100014</v>
      </c>
      <c r="J1155" s="749" t="s">
        <v>781</v>
      </c>
      <c r="K1155" s="749" t="s">
        <v>782</v>
      </c>
      <c r="L1155" s="752">
        <v>33.42</v>
      </c>
      <c r="M1155" s="752">
        <v>5</v>
      </c>
      <c r="N1155" s="753">
        <v>167.10000000000002</v>
      </c>
    </row>
    <row r="1156" spans="1:14" ht="14.4" customHeight="1" x14ac:dyDescent="0.3">
      <c r="A1156" s="747" t="s">
        <v>629</v>
      </c>
      <c r="B1156" s="748" t="s">
        <v>630</v>
      </c>
      <c r="C1156" s="749" t="s">
        <v>674</v>
      </c>
      <c r="D1156" s="750" t="s">
        <v>675</v>
      </c>
      <c r="E1156" s="751">
        <v>50113001</v>
      </c>
      <c r="F1156" s="750" t="s">
        <v>686</v>
      </c>
      <c r="G1156" s="749" t="s">
        <v>687</v>
      </c>
      <c r="H1156" s="749">
        <v>224964</v>
      </c>
      <c r="I1156" s="749">
        <v>224964</v>
      </c>
      <c r="J1156" s="749" t="s">
        <v>785</v>
      </c>
      <c r="K1156" s="749" t="s">
        <v>786</v>
      </c>
      <c r="L1156" s="752">
        <v>107.87</v>
      </c>
      <c r="M1156" s="752">
        <v>5</v>
      </c>
      <c r="N1156" s="753">
        <v>539.35</v>
      </c>
    </row>
    <row r="1157" spans="1:14" ht="14.4" customHeight="1" x14ac:dyDescent="0.3">
      <c r="A1157" s="747" t="s">
        <v>629</v>
      </c>
      <c r="B1157" s="748" t="s">
        <v>630</v>
      </c>
      <c r="C1157" s="749" t="s">
        <v>674</v>
      </c>
      <c r="D1157" s="750" t="s">
        <v>675</v>
      </c>
      <c r="E1157" s="751">
        <v>50113001</v>
      </c>
      <c r="F1157" s="750" t="s">
        <v>686</v>
      </c>
      <c r="G1157" s="749" t="s">
        <v>687</v>
      </c>
      <c r="H1157" s="749">
        <v>920020</v>
      </c>
      <c r="I1157" s="749">
        <v>1000</v>
      </c>
      <c r="J1157" s="749" t="s">
        <v>1773</v>
      </c>
      <c r="K1157" s="749" t="s">
        <v>1774</v>
      </c>
      <c r="L1157" s="752">
        <v>180.14786609501201</v>
      </c>
      <c r="M1157" s="752">
        <v>1</v>
      </c>
      <c r="N1157" s="753">
        <v>180.14786609501201</v>
      </c>
    </row>
    <row r="1158" spans="1:14" ht="14.4" customHeight="1" x14ac:dyDescent="0.3">
      <c r="A1158" s="747" t="s">
        <v>629</v>
      </c>
      <c r="B1158" s="748" t="s">
        <v>630</v>
      </c>
      <c r="C1158" s="749" t="s">
        <v>674</v>
      </c>
      <c r="D1158" s="750" t="s">
        <v>675</v>
      </c>
      <c r="E1158" s="751">
        <v>50113001</v>
      </c>
      <c r="F1158" s="750" t="s">
        <v>686</v>
      </c>
      <c r="G1158" s="749" t="s">
        <v>687</v>
      </c>
      <c r="H1158" s="749">
        <v>134824</v>
      </c>
      <c r="I1158" s="749">
        <v>134824</v>
      </c>
      <c r="J1158" s="749" t="s">
        <v>1271</v>
      </c>
      <c r="K1158" s="749" t="s">
        <v>1272</v>
      </c>
      <c r="L1158" s="752">
        <v>199.98</v>
      </c>
      <c r="M1158" s="752">
        <v>4</v>
      </c>
      <c r="N1158" s="753">
        <v>799.92</v>
      </c>
    </row>
    <row r="1159" spans="1:14" ht="14.4" customHeight="1" x14ac:dyDescent="0.3">
      <c r="A1159" s="747" t="s">
        <v>629</v>
      </c>
      <c r="B1159" s="748" t="s">
        <v>630</v>
      </c>
      <c r="C1159" s="749" t="s">
        <v>674</v>
      </c>
      <c r="D1159" s="750" t="s">
        <v>675</v>
      </c>
      <c r="E1159" s="751">
        <v>50113001</v>
      </c>
      <c r="F1159" s="750" t="s">
        <v>686</v>
      </c>
      <c r="G1159" s="749" t="s">
        <v>687</v>
      </c>
      <c r="H1159" s="749">
        <v>107121</v>
      </c>
      <c r="I1159" s="749">
        <v>107121</v>
      </c>
      <c r="J1159" s="749" t="s">
        <v>791</v>
      </c>
      <c r="K1159" s="749" t="s">
        <v>792</v>
      </c>
      <c r="L1159" s="752">
        <v>3181.7299999999991</v>
      </c>
      <c r="M1159" s="752">
        <v>2</v>
      </c>
      <c r="N1159" s="753">
        <v>6363.4599999999982</v>
      </c>
    </row>
    <row r="1160" spans="1:14" ht="14.4" customHeight="1" x14ac:dyDescent="0.3">
      <c r="A1160" s="747" t="s">
        <v>629</v>
      </c>
      <c r="B1160" s="748" t="s">
        <v>630</v>
      </c>
      <c r="C1160" s="749" t="s">
        <v>674</v>
      </c>
      <c r="D1160" s="750" t="s">
        <v>675</v>
      </c>
      <c r="E1160" s="751">
        <v>50113001</v>
      </c>
      <c r="F1160" s="750" t="s">
        <v>686</v>
      </c>
      <c r="G1160" s="749" t="s">
        <v>687</v>
      </c>
      <c r="H1160" s="749">
        <v>848725</v>
      </c>
      <c r="I1160" s="749">
        <v>107677</v>
      </c>
      <c r="J1160" s="749" t="s">
        <v>1449</v>
      </c>
      <c r="K1160" s="749" t="s">
        <v>1450</v>
      </c>
      <c r="L1160" s="752">
        <v>382.11</v>
      </c>
      <c r="M1160" s="752">
        <v>5</v>
      </c>
      <c r="N1160" s="753">
        <v>1910.5500000000002</v>
      </c>
    </row>
    <row r="1161" spans="1:14" ht="14.4" customHeight="1" x14ac:dyDescent="0.3">
      <c r="A1161" s="747" t="s">
        <v>629</v>
      </c>
      <c r="B1161" s="748" t="s">
        <v>630</v>
      </c>
      <c r="C1161" s="749" t="s">
        <v>674</v>
      </c>
      <c r="D1161" s="750" t="s">
        <v>675</v>
      </c>
      <c r="E1161" s="751">
        <v>50113001</v>
      </c>
      <c r="F1161" s="750" t="s">
        <v>686</v>
      </c>
      <c r="G1161" s="749" t="s">
        <v>687</v>
      </c>
      <c r="H1161" s="749">
        <v>230426</v>
      </c>
      <c r="I1161" s="749">
        <v>230426</v>
      </c>
      <c r="J1161" s="749" t="s">
        <v>800</v>
      </c>
      <c r="K1161" s="749" t="s">
        <v>801</v>
      </c>
      <c r="L1161" s="752">
        <v>78.640000000000015</v>
      </c>
      <c r="M1161" s="752">
        <v>2</v>
      </c>
      <c r="N1161" s="753">
        <v>157.28000000000003</v>
      </c>
    </row>
    <row r="1162" spans="1:14" ht="14.4" customHeight="1" x14ac:dyDescent="0.3">
      <c r="A1162" s="747" t="s">
        <v>629</v>
      </c>
      <c r="B1162" s="748" t="s">
        <v>630</v>
      </c>
      <c r="C1162" s="749" t="s">
        <v>674</v>
      </c>
      <c r="D1162" s="750" t="s">
        <v>675</v>
      </c>
      <c r="E1162" s="751">
        <v>50113001</v>
      </c>
      <c r="F1162" s="750" t="s">
        <v>686</v>
      </c>
      <c r="G1162" s="749" t="s">
        <v>687</v>
      </c>
      <c r="H1162" s="749">
        <v>29938</v>
      </c>
      <c r="I1162" s="749">
        <v>29938</v>
      </c>
      <c r="J1162" s="749" t="s">
        <v>802</v>
      </c>
      <c r="K1162" s="749" t="s">
        <v>1775</v>
      </c>
      <c r="L1162" s="752">
        <v>2059.8999999999996</v>
      </c>
      <c r="M1162" s="752">
        <v>3</v>
      </c>
      <c r="N1162" s="753">
        <v>6179.6999999999989</v>
      </c>
    </row>
    <row r="1163" spans="1:14" ht="14.4" customHeight="1" x14ac:dyDescent="0.3">
      <c r="A1163" s="747" t="s">
        <v>629</v>
      </c>
      <c r="B1163" s="748" t="s">
        <v>630</v>
      </c>
      <c r="C1163" s="749" t="s">
        <v>674</v>
      </c>
      <c r="D1163" s="750" t="s">
        <v>675</v>
      </c>
      <c r="E1163" s="751">
        <v>50113001</v>
      </c>
      <c r="F1163" s="750" t="s">
        <v>686</v>
      </c>
      <c r="G1163" s="749" t="s">
        <v>687</v>
      </c>
      <c r="H1163" s="749">
        <v>841565</v>
      </c>
      <c r="I1163" s="749">
        <v>0</v>
      </c>
      <c r="J1163" s="749" t="s">
        <v>1075</v>
      </c>
      <c r="K1163" s="749" t="s">
        <v>631</v>
      </c>
      <c r="L1163" s="752">
        <v>92.0659318719905</v>
      </c>
      <c r="M1163" s="752">
        <v>1</v>
      </c>
      <c r="N1163" s="753">
        <v>92.0659318719905</v>
      </c>
    </row>
    <row r="1164" spans="1:14" ht="14.4" customHeight="1" x14ac:dyDescent="0.3">
      <c r="A1164" s="747" t="s">
        <v>629</v>
      </c>
      <c r="B1164" s="748" t="s">
        <v>630</v>
      </c>
      <c r="C1164" s="749" t="s">
        <v>674</v>
      </c>
      <c r="D1164" s="750" t="s">
        <v>675</v>
      </c>
      <c r="E1164" s="751">
        <v>50113001</v>
      </c>
      <c r="F1164" s="750" t="s">
        <v>686</v>
      </c>
      <c r="G1164" s="749" t="s">
        <v>687</v>
      </c>
      <c r="H1164" s="749">
        <v>900513</v>
      </c>
      <c r="I1164" s="749">
        <v>0</v>
      </c>
      <c r="J1164" s="749" t="s">
        <v>1776</v>
      </c>
      <c r="K1164" s="749" t="s">
        <v>631</v>
      </c>
      <c r="L1164" s="752">
        <v>89.423326482777213</v>
      </c>
      <c r="M1164" s="752">
        <v>2</v>
      </c>
      <c r="N1164" s="753">
        <v>178.84665296555443</v>
      </c>
    </row>
    <row r="1165" spans="1:14" ht="14.4" customHeight="1" x14ac:dyDescent="0.3">
      <c r="A1165" s="747" t="s">
        <v>629</v>
      </c>
      <c r="B1165" s="748" t="s">
        <v>630</v>
      </c>
      <c r="C1165" s="749" t="s">
        <v>674</v>
      </c>
      <c r="D1165" s="750" t="s">
        <v>675</v>
      </c>
      <c r="E1165" s="751">
        <v>50113001</v>
      </c>
      <c r="F1165" s="750" t="s">
        <v>686</v>
      </c>
      <c r="G1165" s="749" t="s">
        <v>687</v>
      </c>
      <c r="H1165" s="749">
        <v>900524</v>
      </c>
      <c r="I1165" s="749">
        <v>0</v>
      </c>
      <c r="J1165" s="749" t="s">
        <v>805</v>
      </c>
      <c r="K1165" s="749" t="s">
        <v>631</v>
      </c>
      <c r="L1165" s="752">
        <v>180.64546831894364</v>
      </c>
      <c r="M1165" s="752">
        <v>20</v>
      </c>
      <c r="N1165" s="753">
        <v>3612.9093663788731</v>
      </c>
    </row>
    <row r="1166" spans="1:14" ht="14.4" customHeight="1" x14ac:dyDescent="0.3">
      <c r="A1166" s="747" t="s">
        <v>629</v>
      </c>
      <c r="B1166" s="748" t="s">
        <v>630</v>
      </c>
      <c r="C1166" s="749" t="s">
        <v>674</v>
      </c>
      <c r="D1166" s="750" t="s">
        <v>675</v>
      </c>
      <c r="E1166" s="751">
        <v>50113001</v>
      </c>
      <c r="F1166" s="750" t="s">
        <v>686</v>
      </c>
      <c r="G1166" s="749" t="s">
        <v>687</v>
      </c>
      <c r="H1166" s="749">
        <v>394072</v>
      </c>
      <c r="I1166" s="749">
        <v>1000</v>
      </c>
      <c r="J1166" s="749" t="s">
        <v>807</v>
      </c>
      <c r="K1166" s="749" t="s">
        <v>631</v>
      </c>
      <c r="L1166" s="752">
        <v>513.02100562429803</v>
      </c>
      <c r="M1166" s="752">
        <v>15</v>
      </c>
      <c r="N1166" s="753">
        <v>7695.3150843644698</v>
      </c>
    </row>
    <row r="1167" spans="1:14" ht="14.4" customHeight="1" x14ac:dyDescent="0.3">
      <c r="A1167" s="747" t="s">
        <v>629</v>
      </c>
      <c r="B1167" s="748" t="s">
        <v>630</v>
      </c>
      <c r="C1167" s="749" t="s">
        <v>674</v>
      </c>
      <c r="D1167" s="750" t="s">
        <v>675</v>
      </c>
      <c r="E1167" s="751">
        <v>50113001</v>
      </c>
      <c r="F1167" s="750" t="s">
        <v>686</v>
      </c>
      <c r="G1167" s="749" t="s">
        <v>687</v>
      </c>
      <c r="H1167" s="749">
        <v>397576</v>
      </c>
      <c r="I1167" s="749">
        <v>0</v>
      </c>
      <c r="J1167" s="749" t="s">
        <v>808</v>
      </c>
      <c r="K1167" s="749" t="s">
        <v>631</v>
      </c>
      <c r="L1167" s="752">
        <v>249.87795425862322</v>
      </c>
      <c r="M1167" s="752">
        <v>2</v>
      </c>
      <c r="N1167" s="753">
        <v>499.75590851724644</v>
      </c>
    </row>
    <row r="1168" spans="1:14" ht="14.4" customHeight="1" x14ac:dyDescent="0.3">
      <c r="A1168" s="747" t="s">
        <v>629</v>
      </c>
      <c r="B1168" s="748" t="s">
        <v>630</v>
      </c>
      <c r="C1168" s="749" t="s">
        <v>674</v>
      </c>
      <c r="D1168" s="750" t="s">
        <v>675</v>
      </c>
      <c r="E1168" s="751">
        <v>50113001</v>
      </c>
      <c r="F1168" s="750" t="s">
        <v>686</v>
      </c>
      <c r="G1168" s="749" t="s">
        <v>687</v>
      </c>
      <c r="H1168" s="749">
        <v>501780</v>
      </c>
      <c r="I1168" s="749">
        <v>0</v>
      </c>
      <c r="J1168" s="749" t="s">
        <v>1777</v>
      </c>
      <c r="K1168" s="749" t="s">
        <v>1778</v>
      </c>
      <c r="L1168" s="752">
        <v>345.24951122825149</v>
      </c>
      <c r="M1168" s="752">
        <v>3</v>
      </c>
      <c r="N1168" s="753">
        <v>1035.7485336847544</v>
      </c>
    </row>
    <row r="1169" spans="1:14" ht="14.4" customHeight="1" x14ac:dyDescent="0.3">
      <c r="A1169" s="747" t="s">
        <v>629</v>
      </c>
      <c r="B1169" s="748" t="s">
        <v>630</v>
      </c>
      <c r="C1169" s="749" t="s">
        <v>674</v>
      </c>
      <c r="D1169" s="750" t="s">
        <v>675</v>
      </c>
      <c r="E1169" s="751">
        <v>50113001</v>
      </c>
      <c r="F1169" s="750" t="s">
        <v>686</v>
      </c>
      <c r="G1169" s="749" t="s">
        <v>687</v>
      </c>
      <c r="H1169" s="749">
        <v>921494</v>
      </c>
      <c r="I1169" s="749">
        <v>0</v>
      </c>
      <c r="J1169" s="749" t="s">
        <v>809</v>
      </c>
      <c r="K1169" s="749" t="s">
        <v>631</v>
      </c>
      <c r="L1169" s="752">
        <v>187.88746578261942</v>
      </c>
      <c r="M1169" s="752">
        <v>1</v>
      </c>
      <c r="N1169" s="753">
        <v>187.88746578261942</v>
      </c>
    </row>
    <row r="1170" spans="1:14" ht="14.4" customHeight="1" x14ac:dyDescent="0.3">
      <c r="A1170" s="747" t="s">
        <v>629</v>
      </c>
      <c r="B1170" s="748" t="s">
        <v>630</v>
      </c>
      <c r="C1170" s="749" t="s">
        <v>674</v>
      </c>
      <c r="D1170" s="750" t="s">
        <v>675</v>
      </c>
      <c r="E1170" s="751">
        <v>50113001</v>
      </c>
      <c r="F1170" s="750" t="s">
        <v>686</v>
      </c>
      <c r="G1170" s="749" t="s">
        <v>687</v>
      </c>
      <c r="H1170" s="749">
        <v>921319</v>
      </c>
      <c r="I1170" s="749">
        <v>0</v>
      </c>
      <c r="J1170" s="749" t="s">
        <v>813</v>
      </c>
      <c r="K1170" s="749" t="s">
        <v>631</v>
      </c>
      <c r="L1170" s="752">
        <v>312.80831791361248</v>
      </c>
      <c r="M1170" s="752">
        <v>1</v>
      </c>
      <c r="N1170" s="753">
        <v>312.80831791361248</v>
      </c>
    </row>
    <row r="1171" spans="1:14" ht="14.4" customHeight="1" x14ac:dyDescent="0.3">
      <c r="A1171" s="747" t="s">
        <v>629</v>
      </c>
      <c r="B1171" s="748" t="s">
        <v>630</v>
      </c>
      <c r="C1171" s="749" t="s">
        <v>674</v>
      </c>
      <c r="D1171" s="750" t="s">
        <v>675</v>
      </c>
      <c r="E1171" s="751">
        <v>50113001</v>
      </c>
      <c r="F1171" s="750" t="s">
        <v>686</v>
      </c>
      <c r="G1171" s="749" t="s">
        <v>687</v>
      </c>
      <c r="H1171" s="749">
        <v>900071</v>
      </c>
      <c r="I1171" s="749">
        <v>0</v>
      </c>
      <c r="J1171" s="749" t="s">
        <v>1081</v>
      </c>
      <c r="K1171" s="749" t="s">
        <v>631</v>
      </c>
      <c r="L1171" s="752">
        <v>159.55195898774832</v>
      </c>
      <c r="M1171" s="752">
        <v>16</v>
      </c>
      <c r="N1171" s="753">
        <v>2552.8313438039731</v>
      </c>
    </row>
    <row r="1172" spans="1:14" ht="14.4" customHeight="1" x14ac:dyDescent="0.3">
      <c r="A1172" s="747" t="s">
        <v>629</v>
      </c>
      <c r="B1172" s="748" t="s">
        <v>630</v>
      </c>
      <c r="C1172" s="749" t="s">
        <v>674</v>
      </c>
      <c r="D1172" s="750" t="s">
        <v>675</v>
      </c>
      <c r="E1172" s="751">
        <v>50113001</v>
      </c>
      <c r="F1172" s="750" t="s">
        <v>686</v>
      </c>
      <c r="G1172" s="749" t="s">
        <v>687</v>
      </c>
      <c r="H1172" s="749">
        <v>921064</v>
      </c>
      <c r="I1172" s="749">
        <v>0</v>
      </c>
      <c r="J1172" s="749" t="s">
        <v>818</v>
      </c>
      <c r="K1172" s="749" t="s">
        <v>631</v>
      </c>
      <c r="L1172" s="752">
        <v>82.784499999999994</v>
      </c>
      <c r="M1172" s="752">
        <v>1</v>
      </c>
      <c r="N1172" s="753">
        <v>82.784499999999994</v>
      </c>
    </row>
    <row r="1173" spans="1:14" ht="14.4" customHeight="1" x14ac:dyDescent="0.3">
      <c r="A1173" s="747" t="s">
        <v>629</v>
      </c>
      <c r="B1173" s="748" t="s">
        <v>630</v>
      </c>
      <c r="C1173" s="749" t="s">
        <v>674</v>
      </c>
      <c r="D1173" s="750" t="s">
        <v>675</v>
      </c>
      <c r="E1173" s="751">
        <v>50113001</v>
      </c>
      <c r="F1173" s="750" t="s">
        <v>686</v>
      </c>
      <c r="G1173" s="749" t="s">
        <v>687</v>
      </c>
      <c r="H1173" s="749">
        <v>500269</v>
      </c>
      <c r="I1173" s="749">
        <v>0</v>
      </c>
      <c r="J1173" s="749" t="s">
        <v>1779</v>
      </c>
      <c r="K1173" s="749" t="s">
        <v>631</v>
      </c>
      <c r="L1173" s="752">
        <v>140.11501082762996</v>
      </c>
      <c r="M1173" s="752">
        <v>2</v>
      </c>
      <c r="N1173" s="753">
        <v>280.23002165525992</v>
      </c>
    </row>
    <row r="1174" spans="1:14" ht="14.4" customHeight="1" x14ac:dyDescent="0.3">
      <c r="A1174" s="747" t="s">
        <v>629</v>
      </c>
      <c r="B1174" s="748" t="s">
        <v>630</v>
      </c>
      <c r="C1174" s="749" t="s">
        <v>674</v>
      </c>
      <c r="D1174" s="750" t="s">
        <v>675</v>
      </c>
      <c r="E1174" s="751">
        <v>50113001</v>
      </c>
      <c r="F1174" s="750" t="s">
        <v>686</v>
      </c>
      <c r="G1174" s="749" t="s">
        <v>687</v>
      </c>
      <c r="H1174" s="749">
        <v>921184</v>
      </c>
      <c r="I1174" s="749">
        <v>0</v>
      </c>
      <c r="J1174" s="749" t="s">
        <v>1780</v>
      </c>
      <c r="K1174" s="749" t="s">
        <v>631</v>
      </c>
      <c r="L1174" s="752">
        <v>148.68789968926538</v>
      </c>
      <c r="M1174" s="752">
        <v>1</v>
      </c>
      <c r="N1174" s="753">
        <v>148.68789968926538</v>
      </c>
    </row>
    <row r="1175" spans="1:14" ht="14.4" customHeight="1" x14ac:dyDescent="0.3">
      <c r="A1175" s="747" t="s">
        <v>629</v>
      </c>
      <c r="B1175" s="748" t="s">
        <v>630</v>
      </c>
      <c r="C1175" s="749" t="s">
        <v>674</v>
      </c>
      <c r="D1175" s="750" t="s">
        <v>675</v>
      </c>
      <c r="E1175" s="751">
        <v>50113001</v>
      </c>
      <c r="F1175" s="750" t="s">
        <v>686</v>
      </c>
      <c r="G1175" s="749" t="s">
        <v>687</v>
      </c>
      <c r="H1175" s="749">
        <v>921136</v>
      </c>
      <c r="I1175" s="749">
        <v>0</v>
      </c>
      <c r="J1175" s="749" t="s">
        <v>1285</v>
      </c>
      <c r="K1175" s="749" t="s">
        <v>631</v>
      </c>
      <c r="L1175" s="752">
        <v>119.26475594482535</v>
      </c>
      <c r="M1175" s="752">
        <v>3</v>
      </c>
      <c r="N1175" s="753">
        <v>357.79426783447605</v>
      </c>
    </row>
    <row r="1176" spans="1:14" ht="14.4" customHeight="1" x14ac:dyDescent="0.3">
      <c r="A1176" s="747" t="s">
        <v>629</v>
      </c>
      <c r="B1176" s="748" t="s">
        <v>630</v>
      </c>
      <c r="C1176" s="749" t="s">
        <v>674</v>
      </c>
      <c r="D1176" s="750" t="s">
        <v>675</v>
      </c>
      <c r="E1176" s="751">
        <v>50113001</v>
      </c>
      <c r="F1176" s="750" t="s">
        <v>686</v>
      </c>
      <c r="G1176" s="749" t="s">
        <v>687</v>
      </c>
      <c r="H1176" s="749">
        <v>192843</v>
      </c>
      <c r="I1176" s="749">
        <v>192843</v>
      </c>
      <c r="J1176" s="749" t="s">
        <v>1781</v>
      </c>
      <c r="K1176" s="749" t="s">
        <v>1782</v>
      </c>
      <c r="L1176" s="752">
        <v>4115.32</v>
      </c>
      <c r="M1176" s="752">
        <v>4</v>
      </c>
      <c r="N1176" s="753">
        <v>16461.28</v>
      </c>
    </row>
    <row r="1177" spans="1:14" ht="14.4" customHeight="1" x14ac:dyDescent="0.3">
      <c r="A1177" s="747" t="s">
        <v>629</v>
      </c>
      <c r="B1177" s="748" t="s">
        <v>630</v>
      </c>
      <c r="C1177" s="749" t="s">
        <v>674</v>
      </c>
      <c r="D1177" s="750" t="s">
        <v>675</v>
      </c>
      <c r="E1177" s="751">
        <v>50113001</v>
      </c>
      <c r="F1177" s="750" t="s">
        <v>686</v>
      </c>
      <c r="G1177" s="749" t="s">
        <v>687</v>
      </c>
      <c r="H1177" s="749">
        <v>188217</v>
      </c>
      <c r="I1177" s="749">
        <v>88217</v>
      </c>
      <c r="J1177" s="749" t="s">
        <v>1083</v>
      </c>
      <c r="K1177" s="749" t="s">
        <v>1084</v>
      </c>
      <c r="L1177" s="752">
        <v>126.56000000000006</v>
      </c>
      <c r="M1177" s="752">
        <v>4</v>
      </c>
      <c r="N1177" s="753">
        <v>506.24000000000024</v>
      </c>
    </row>
    <row r="1178" spans="1:14" ht="14.4" customHeight="1" x14ac:dyDescent="0.3">
      <c r="A1178" s="747" t="s">
        <v>629</v>
      </c>
      <c r="B1178" s="748" t="s">
        <v>630</v>
      </c>
      <c r="C1178" s="749" t="s">
        <v>674</v>
      </c>
      <c r="D1178" s="750" t="s">
        <v>675</v>
      </c>
      <c r="E1178" s="751">
        <v>50113001</v>
      </c>
      <c r="F1178" s="750" t="s">
        <v>686</v>
      </c>
      <c r="G1178" s="749" t="s">
        <v>687</v>
      </c>
      <c r="H1178" s="749">
        <v>216679</v>
      </c>
      <c r="I1178" s="749">
        <v>216679</v>
      </c>
      <c r="J1178" s="749" t="s">
        <v>1083</v>
      </c>
      <c r="K1178" s="749" t="s">
        <v>1783</v>
      </c>
      <c r="L1178" s="752">
        <v>115.19199688210379</v>
      </c>
      <c r="M1178" s="752">
        <v>1</v>
      </c>
      <c r="N1178" s="753">
        <v>115.19199688210379</v>
      </c>
    </row>
    <row r="1179" spans="1:14" ht="14.4" customHeight="1" x14ac:dyDescent="0.3">
      <c r="A1179" s="747" t="s">
        <v>629</v>
      </c>
      <c r="B1179" s="748" t="s">
        <v>630</v>
      </c>
      <c r="C1179" s="749" t="s">
        <v>674</v>
      </c>
      <c r="D1179" s="750" t="s">
        <v>675</v>
      </c>
      <c r="E1179" s="751">
        <v>50113001</v>
      </c>
      <c r="F1179" s="750" t="s">
        <v>686</v>
      </c>
      <c r="G1179" s="749" t="s">
        <v>687</v>
      </c>
      <c r="H1179" s="749">
        <v>188219</v>
      </c>
      <c r="I1179" s="749">
        <v>88219</v>
      </c>
      <c r="J1179" s="749" t="s">
        <v>1468</v>
      </c>
      <c r="K1179" s="749" t="s">
        <v>1469</v>
      </c>
      <c r="L1179" s="752">
        <v>142.98500000000001</v>
      </c>
      <c r="M1179" s="752">
        <v>2</v>
      </c>
      <c r="N1179" s="753">
        <v>285.97000000000003</v>
      </c>
    </row>
    <row r="1180" spans="1:14" ht="14.4" customHeight="1" x14ac:dyDescent="0.3">
      <c r="A1180" s="747" t="s">
        <v>629</v>
      </c>
      <c r="B1180" s="748" t="s">
        <v>630</v>
      </c>
      <c r="C1180" s="749" t="s">
        <v>674</v>
      </c>
      <c r="D1180" s="750" t="s">
        <v>675</v>
      </c>
      <c r="E1180" s="751">
        <v>50113001</v>
      </c>
      <c r="F1180" s="750" t="s">
        <v>686</v>
      </c>
      <c r="G1180" s="749" t="s">
        <v>687</v>
      </c>
      <c r="H1180" s="749">
        <v>216680</v>
      </c>
      <c r="I1180" s="749">
        <v>216680</v>
      </c>
      <c r="J1180" s="749" t="s">
        <v>1468</v>
      </c>
      <c r="K1180" s="749" t="s">
        <v>1784</v>
      </c>
      <c r="L1180" s="752">
        <v>123.9</v>
      </c>
      <c r="M1180" s="752">
        <v>1</v>
      </c>
      <c r="N1180" s="753">
        <v>123.9</v>
      </c>
    </row>
    <row r="1181" spans="1:14" ht="14.4" customHeight="1" x14ac:dyDescent="0.3">
      <c r="A1181" s="747" t="s">
        <v>629</v>
      </c>
      <c r="B1181" s="748" t="s">
        <v>630</v>
      </c>
      <c r="C1181" s="749" t="s">
        <v>674</v>
      </c>
      <c r="D1181" s="750" t="s">
        <v>675</v>
      </c>
      <c r="E1181" s="751">
        <v>50113001</v>
      </c>
      <c r="F1181" s="750" t="s">
        <v>686</v>
      </c>
      <c r="G1181" s="749" t="s">
        <v>687</v>
      </c>
      <c r="H1181" s="749">
        <v>184449</v>
      </c>
      <c r="I1181" s="749">
        <v>84449</v>
      </c>
      <c r="J1181" s="749" t="s">
        <v>1785</v>
      </c>
      <c r="K1181" s="749" t="s">
        <v>1786</v>
      </c>
      <c r="L1181" s="752">
        <v>87.069999999999979</v>
      </c>
      <c r="M1181" s="752">
        <v>4</v>
      </c>
      <c r="N1181" s="753">
        <v>348.27999999999992</v>
      </c>
    </row>
    <row r="1182" spans="1:14" ht="14.4" customHeight="1" x14ac:dyDescent="0.3">
      <c r="A1182" s="747" t="s">
        <v>629</v>
      </c>
      <c r="B1182" s="748" t="s">
        <v>630</v>
      </c>
      <c r="C1182" s="749" t="s">
        <v>674</v>
      </c>
      <c r="D1182" s="750" t="s">
        <v>675</v>
      </c>
      <c r="E1182" s="751">
        <v>50113001</v>
      </c>
      <c r="F1182" s="750" t="s">
        <v>686</v>
      </c>
      <c r="G1182" s="749" t="s">
        <v>687</v>
      </c>
      <c r="H1182" s="749">
        <v>67558</v>
      </c>
      <c r="I1182" s="749">
        <v>67558</v>
      </c>
      <c r="J1182" s="749" t="s">
        <v>1787</v>
      </c>
      <c r="K1182" s="749" t="s">
        <v>1788</v>
      </c>
      <c r="L1182" s="752">
        <v>27.489999999999988</v>
      </c>
      <c r="M1182" s="752">
        <v>8</v>
      </c>
      <c r="N1182" s="753">
        <v>219.9199999999999</v>
      </c>
    </row>
    <row r="1183" spans="1:14" ht="14.4" customHeight="1" x14ac:dyDescent="0.3">
      <c r="A1183" s="747" t="s">
        <v>629</v>
      </c>
      <c r="B1183" s="748" t="s">
        <v>630</v>
      </c>
      <c r="C1183" s="749" t="s">
        <v>674</v>
      </c>
      <c r="D1183" s="750" t="s">
        <v>675</v>
      </c>
      <c r="E1183" s="751">
        <v>50113001</v>
      </c>
      <c r="F1183" s="750" t="s">
        <v>686</v>
      </c>
      <c r="G1183" s="749" t="s">
        <v>687</v>
      </c>
      <c r="H1183" s="749">
        <v>100498</v>
      </c>
      <c r="I1183" s="749">
        <v>498</v>
      </c>
      <c r="J1183" s="749" t="s">
        <v>822</v>
      </c>
      <c r="K1183" s="749" t="s">
        <v>823</v>
      </c>
      <c r="L1183" s="752">
        <v>108.75</v>
      </c>
      <c r="M1183" s="752">
        <v>45</v>
      </c>
      <c r="N1183" s="753">
        <v>4893.75</v>
      </c>
    </row>
    <row r="1184" spans="1:14" ht="14.4" customHeight="1" x14ac:dyDescent="0.3">
      <c r="A1184" s="747" t="s">
        <v>629</v>
      </c>
      <c r="B1184" s="748" t="s">
        <v>630</v>
      </c>
      <c r="C1184" s="749" t="s">
        <v>674</v>
      </c>
      <c r="D1184" s="750" t="s">
        <v>675</v>
      </c>
      <c r="E1184" s="751">
        <v>50113001</v>
      </c>
      <c r="F1184" s="750" t="s">
        <v>686</v>
      </c>
      <c r="G1184" s="749" t="s">
        <v>687</v>
      </c>
      <c r="H1184" s="749">
        <v>987527</v>
      </c>
      <c r="I1184" s="749">
        <v>0</v>
      </c>
      <c r="J1184" s="749" t="s">
        <v>1789</v>
      </c>
      <c r="K1184" s="749" t="s">
        <v>631</v>
      </c>
      <c r="L1184" s="752">
        <v>62.309999999999988</v>
      </c>
      <c r="M1184" s="752">
        <v>1</v>
      </c>
      <c r="N1184" s="753">
        <v>62.309999999999988</v>
      </c>
    </row>
    <row r="1185" spans="1:14" ht="14.4" customHeight="1" x14ac:dyDescent="0.3">
      <c r="A1185" s="747" t="s">
        <v>629</v>
      </c>
      <c r="B1185" s="748" t="s">
        <v>630</v>
      </c>
      <c r="C1185" s="749" t="s">
        <v>674</v>
      </c>
      <c r="D1185" s="750" t="s">
        <v>675</v>
      </c>
      <c r="E1185" s="751">
        <v>50113001</v>
      </c>
      <c r="F1185" s="750" t="s">
        <v>686</v>
      </c>
      <c r="G1185" s="749" t="s">
        <v>687</v>
      </c>
      <c r="H1185" s="749">
        <v>987685</v>
      </c>
      <c r="I1185" s="749">
        <v>0</v>
      </c>
      <c r="J1185" s="749" t="s">
        <v>1790</v>
      </c>
      <c r="K1185" s="749" t="s">
        <v>631</v>
      </c>
      <c r="L1185" s="752">
        <v>122.22000000000003</v>
      </c>
      <c r="M1185" s="752">
        <v>1</v>
      </c>
      <c r="N1185" s="753">
        <v>122.22000000000003</v>
      </c>
    </row>
    <row r="1186" spans="1:14" ht="14.4" customHeight="1" x14ac:dyDescent="0.3">
      <c r="A1186" s="747" t="s">
        <v>629</v>
      </c>
      <c r="B1186" s="748" t="s">
        <v>630</v>
      </c>
      <c r="C1186" s="749" t="s">
        <v>674</v>
      </c>
      <c r="D1186" s="750" t="s">
        <v>675</v>
      </c>
      <c r="E1186" s="751">
        <v>50113001</v>
      </c>
      <c r="F1186" s="750" t="s">
        <v>686</v>
      </c>
      <c r="G1186" s="749" t="s">
        <v>687</v>
      </c>
      <c r="H1186" s="749">
        <v>100502</v>
      </c>
      <c r="I1186" s="749">
        <v>502</v>
      </c>
      <c r="J1186" s="749" t="s">
        <v>1086</v>
      </c>
      <c r="K1186" s="749" t="s">
        <v>1087</v>
      </c>
      <c r="L1186" s="752">
        <v>238.66000000000005</v>
      </c>
      <c r="M1186" s="752">
        <v>1</v>
      </c>
      <c r="N1186" s="753">
        <v>238.66000000000005</v>
      </c>
    </row>
    <row r="1187" spans="1:14" ht="14.4" customHeight="1" x14ac:dyDescent="0.3">
      <c r="A1187" s="747" t="s">
        <v>629</v>
      </c>
      <c r="B1187" s="748" t="s">
        <v>630</v>
      </c>
      <c r="C1187" s="749" t="s">
        <v>674</v>
      </c>
      <c r="D1187" s="750" t="s">
        <v>675</v>
      </c>
      <c r="E1187" s="751">
        <v>50113001</v>
      </c>
      <c r="F1187" s="750" t="s">
        <v>686</v>
      </c>
      <c r="G1187" s="749" t="s">
        <v>687</v>
      </c>
      <c r="H1187" s="749">
        <v>102684</v>
      </c>
      <c r="I1187" s="749">
        <v>2684</v>
      </c>
      <c r="J1187" s="749" t="s">
        <v>1088</v>
      </c>
      <c r="K1187" s="749" t="s">
        <v>1089</v>
      </c>
      <c r="L1187" s="752">
        <v>104.23000000000005</v>
      </c>
      <c r="M1187" s="752">
        <v>2</v>
      </c>
      <c r="N1187" s="753">
        <v>208.46000000000009</v>
      </c>
    </row>
    <row r="1188" spans="1:14" ht="14.4" customHeight="1" x14ac:dyDescent="0.3">
      <c r="A1188" s="747" t="s">
        <v>629</v>
      </c>
      <c r="B1188" s="748" t="s">
        <v>630</v>
      </c>
      <c r="C1188" s="749" t="s">
        <v>674</v>
      </c>
      <c r="D1188" s="750" t="s">
        <v>675</v>
      </c>
      <c r="E1188" s="751">
        <v>50113001</v>
      </c>
      <c r="F1188" s="750" t="s">
        <v>686</v>
      </c>
      <c r="G1188" s="749" t="s">
        <v>687</v>
      </c>
      <c r="H1188" s="749">
        <v>205931</v>
      </c>
      <c r="I1188" s="749">
        <v>205931</v>
      </c>
      <c r="J1188" s="749" t="s">
        <v>1791</v>
      </c>
      <c r="K1188" s="749" t="s">
        <v>1792</v>
      </c>
      <c r="L1188" s="752">
        <v>72.97999999999999</v>
      </c>
      <c r="M1188" s="752">
        <v>6</v>
      </c>
      <c r="N1188" s="753">
        <v>437.87999999999994</v>
      </c>
    </row>
    <row r="1189" spans="1:14" ht="14.4" customHeight="1" x14ac:dyDescent="0.3">
      <c r="A1189" s="747" t="s">
        <v>629</v>
      </c>
      <c r="B1189" s="748" t="s">
        <v>630</v>
      </c>
      <c r="C1189" s="749" t="s">
        <v>674</v>
      </c>
      <c r="D1189" s="750" t="s">
        <v>675</v>
      </c>
      <c r="E1189" s="751">
        <v>50113001</v>
      </c>
      <c r="F1189" s="750" t="s">
        <v>686</v>
      </c>
      <c r="G1189" s="749" t="s">
        <v>687</v>
      </c>
      <c r="H1189" s="749">
        <v>188636</v>
      </c>
      <c r="I1189" s="749">
        <v>188636</v>
      </c>
      <c r="J1189" s="749" t="s">
        <v>1793</v>
      </c>
      <c r="K1189" s="749" t="s">
        <v>1794</v>
      </c>
      <c r="L1189" s="752">
        <v>164.47200000000004</v>
      </c>
      <c r="M1189" s="752">
        <v>4.5225805999999995</v>
      </c>
      <c r="N1189" s="753">
        <v>743.83787644320012</v>
      </c>
    </row>
    <row r="1190" spans="1:14" ht="14.4" customHeight="1" x14ac:dyDescent="0.3">
      <c r="A1190" s="747" t="s">
        <v>629</v>
      </c>
      <c r="B1190" s="748" t="s">
        <v>630</v>
      </c>
      <c r="C1190" s="749" t="s">
        <v>674</v>
      </c>
      <c r="D1190" s="750" t="s">
        <v>675</v>
      </c>
      <c r="E1190" s="751">
        <v>50113001</v>
      </c>
      <c r="F1190" s="750" t="s">
        <v>686</v>
      </c>
      <c r="G1190" s="749" t="s">
        <v>687</v>
      </c>
      <c r="H1190" s="749">
        <v>192012</v>
      </c>
      <c r="I1190" s="749">
        <v>92012</v>
      </c>
      <c r="J1190" s="749" t="s">
        <v>1795</v>
      </c>
      <c r="K1190" s="749" t="s">
        <v>1796</v>
      </c>
      <c r="L1190" s="752">
        <v>1962.9846043105247</v>
      </c>
      <c r="M1190" s="752">
        <v>13.285027600000003</v>
      </c>
      <c r="N1190" s="753">
        <v>26078.304646640405</v>
      </c>
    </row>
    <row r="1191" spans="1:14" ht="14.4" customHeight="1" x14ac:dyDescent="0.3">
      <c r="A1191" s="747" t="s">
        <v>629</v>
      </c>
      <c r="B1191" s="748" t="s">
        <v>630</v>
      </c>
      <c r="C1191" s="749" t="s">
        <v>674</v>
      </c>
      <c r="D1191" s="750" t="s">
        <v>675</v>
      </c>
      <c r="E1191" s="751">
        <v>50113001</v>
      </c>
      <c r="F1191" s="750" t="s">
        <v>686</v>
      </c>
      <c r="G1191" s="749" t="s">
        <v>687</v>
      </c>
      <c r="H1191" s="749">
        <v>498401</v>
      </c>
      <c r="I1191" s="749">
        <v>0</v>
      </c>
      <c r="J1191" s="749" t="s">
        <v>1797</v>
      </c>
      <c r="K1191" s="749" t="s">
        <v>1798</v>
      </c>
      <c r="L1191" s="752">
        <v>353.03920862063961</v>
      </c>
      <c r="M1191" s="752">
        <v>13.827182700000003</v>
      </c>
      <c r="N1191" s="753">
        <v>4881.5376378609999</v>
      </c>
    </row>
    <row r="1192" spans="1:14" ht="14.4" customHeight="1" x14ac:dyDescent="0.3">
      <c r="A1192" s="747" t="s">
        <v>629</v>
      </c>
      <c r="B1192" s="748" t="s">
        <v>630</v>
      </c>
      <c r="C1192" s="749" t="s">
        <v>674</v>
      </c>
      <c r="D1192" s="750" t="s">
        <v>675</v>
      </c>
      <c r="E1192" s="751">
        <v>50113001</v>
      </c>
      <c r="F1192" s="750" t="s">
        <v>686</v>
      </c>
      <c r="G1192" s="749" t="s">
        <v>690</v>
      </c>
      <c r="H1192" s="749">
        <v>127738</v>
      </c>
      <c r="I1192" s="749">
        <v>127738</v>
      </c>
      <c r="J1192" s="749" t="s">
        <v>1092</v>
      </c>
      <c r="K1192" s="749" t="s">
        <v>1480</v>
      </c>
      <c r="L1192" s="752">
        <v>95.36</v>
      </c>
      <c r="M1192" s="752">
        <v>4</v>
      </c>
      <c r="N1192" s="753">
        <v>381.44</v>
      </c>
    </row>
    <row r="1193" spans="1:14" ht="14.4" customHeight="1" x14ac:dyDescent="0.3">
      <c r="A1193" s="747" t="s">
        <v>629</v>
      </c>
      <c r="B1193" s="748" t="s">
        <v>630</v>
      </c>
      <c r="C1193" s="749" t="s">
        <v>674</v>
      </c>
      <c r="D1193" s="750" t="s">
        <v>675</v>
      </c>
      <c r="E1193" s="751">
        <v>50113001</v>
      </c>
      <c r="F1193" s="750" t="s">
        <v>686</v>
      </c>
      <c r="G1193" s="749" t="s">
        <v>687</v>
      </c>
      <c r="H1193" s="749">
        <v>142475</v>
      </c>
      <c r="I1193" s="749">
        <v>42475</v>
      </c>
      <c r="J1193" s="749" t="s">
        <v>1799</v>
      </c>
      <c r="K1193" s="749" t="s">
        <v>1800</v>
      </c>
      <c r="L1193" s="752">
        <v>130.86000000000004</v>
      </c>
      <c r="M1193" s="752">
        <v>1</v>
      </c>
      <c r="N1193" s="753">
        <v>130.86000000000004</v>
      </c>
    </row>
    <row r="1194" spans="1:14" ht="14.4" customHeight="1" x14ac:dyDescent="0.3">
      <c r="A1194" s="747" t="s">
        <v>629</v>
      </c>
      <c r="B1194" s="748" t="s">
        <v>630</v>
      </c>
      <c r="C1194" s="749" t="s">
        <v>674</v>
      </c>
      <c r="D1194" s="750" t="s">
        <v>675</v>
      </c>
      <c r="E1194" s="751">
        <v>50113001</v>
      </c>
      <c r="F1194" s="750" t="s">
        <v>686</v>
      </c>
      <c r="G1194" s="749" t="s">
        <v>687</v>
      </c>
      <c r="H1194" s="749">
        <v>142476</v>
      </c>
      <c r="I1194" s="749">
        <v>42476</v>
      </c>
      <c r="J1194" s="749" t="s">
        <v>1799</v>
      </c>
      <c r="K1194" s="749" t="s">
        <v>1801</v>
      </c>
      <c r="L1194" s="752">
        <v>257.83999999999997</v>
      </c>
      <c r="M1194" s="752">
        <v>1</v>
      </c>
      <c r="N1194" s="753">
        <v>257.83999999999997</v>
      </c>
    </row>
    <row r="1195" spans="1:14" ht="14.4" customHeight="1" x14ac:dyDescent="0.3">
      <c r="A1195" s="747" t="s">
        <v>629</v>
      </c>
      <c r="B1195" s="748" t="s">
        <v>630</v>
      </c>
      <c r="C1195" s="749" t="s">
        <v>674</v>
      </c>
      <c r="D1195" s="750" t="s">
        <v>675</v>
      </c>
      <c r="E1195" s="751">
        <v>50113001</v>
      </c>
      <c r="F1195" s="750" t="s">
        <v>686</v>
      </c>
      <c r="G1195" s="749" t="s">
        <v>687</v>
      </c>
      <c r="H1195" s="749">
        <v>118656</v>
      </c>
      <c r="I1195" s="749">
        <v>118656</v>
      </c>
      <c r="J1195" s="749" t="s">
        <v>1098</v>
      </c>
      <c r="K1195" s="749" t="s">
        <v>1099</v>
      </c>
      <c r="L1195" s="752">
        <v>663.33</v>
      </c>
      <c r="M1195" s="752">
        <v>7</v>
      </c>
      <c r="N1195" s="753">
        <v>4643.3100000000004</v>
      </c>
    </row>
    <row r="1196" spans="1:14" ht="14.4" customHeight="1" x14ac:dyDescent="0.3">
      <c r="A1196" s="747" t="s">
        <v>629</v>
      </c>
      <c r="B1196" s="748" t="s">
        <v>630</v>
      </c>
      <c r="C1196" s="749" t="s">
        <v>674</v>
      </c>
      <c r="D1196" s="750" t="s">
        <v>675</v>
      </c>
      <c r="E1196" s="751">
        <v>50113001</v>
      </c>
      <c r="F1196" s="750" t="s">
        <v>686</v>
      </c>
      <c r="G1196" s="749" t="s">
        <v>687</v>
      </c>
      <c r="H1196" s="749">
        <v>119686</v>
      </c>
      <c r="I1196" s="749">
        <v>119686</v>
      </c>
      <c r="J1196" s="749" t="s">
        <v>826</v>
      </c>
      <c r="K1196" s="749" t="s">
        <v>827</v>
      </c>
      <c r="L1196" s="752">
        <v>57.209999999999987</v>
      </c>
      <c r="M1196" s="752">
        <v>8</v>
      </c>
      <c r="N1196" s="753">
        <v>457.67999999999989</v>
      </c>
    </row>
    <row r="1197" spans="1:14" ht="14.4" customHeight="1" x14ac:dyDescent="0.3">
      <c r="A1197" s="747" t="s">
        <v>629</v>
      </c>
      <c r="B1197" s="748" t="s">
        <v>630</v>
      </c>
      <c r="C1197" s="749" t="s">
        <v>674</v>
      </c>
      <c r="D1197" s="750" t="s">
        <v>675</v>
      </c>
      <c r="E1197" s="751">
        <v>50113001</v>
      </c>
      <c r="F1197" s="750" t="s">
        <v>686</v>
      </c>
      <c r="G1197" s="749" t="s">
        <v>687</v>
      </c>
      <c r="H1197" s="749">
        <v>119685</v>
      </c>
      <c r="I1197" s="749">
        <v>119685</v>
      </c>
      <c r="J1197" s="749" t="s">
        <v>828</v>
      </c>
      <c r="K1197" s="749" t="s">
        <v>829</v>
      </c>
      <c r="L1197" s="752">
        <v>57.722777777777793</v>
      </c>
      <c r="M1197" s="752">
        <v>18</v>
      </c>
      <c r="N1197" s="753">
        <v>1039.0100000000002</v>
      </c>
    </row>
    <row r="1198" spans="1:14" ht="14.4" customHeight="1" x14ac:dyDescent="0.3">
      <c r="A1198" s="747" t="s">
        <v>629</v>
      </c>
      <c r="B1198" s="748" t="s">
        <v>630</v>
      </c>
      <c r="C1198" s="749" t="s">
        <v>674</v>
      </c>
      <c r="D1198" s="750" t="s">
        <v>675</v>
      </c>
      <c r="E1198" s="751">
        <v>50113001</v>
      </c>
      <c r="F1198" s="750" t="s">
        <v>686</v>
      </c>
      <c r="G1198" s="749" t="s">
        <v>687</v>
      </c>
      <c r="H1198" s="749">
        <v>109414</v>
      </c>
      <c r="I1198" s="749">
        <v>119687</v>
      </c>
      <c r="J1198" s="749" t="s">
        <v>1100</v>
      </c>
      <c r="K1198" s="749" t="s">
        <v>829</v>
      </c>
      <c r="L1198" s="752">
        <v>64.645172413793091</v>
      </c>
      <c r="M1198" s="752">
        <v>29</v>
      </c>
      <c r="N1198" s="753">
        <v>1874.7099999999996</v>
      </c>
    </row>
    <row r="1199" spans="1:14" ht="14.4" customHeight="1" x14ac:dyDescent="0.3">
      <c r="A1199" s="747" t="s">
        <v>629</v>
      </c>
      <c r="B1199" s="748" t="s">
        <v>630</v>
      </c>
      <c r="C1199" s="749" t="s">
        <v>674</v>
      </c>
      <c r="D1199" s="750" t="s">
        <v>675</v>
      </c>
      <c r="E1199" s="751">
        <v>50113001</v>
      </c>
      <c r="F1199" s="750" t="s">
        <v>686</v>
      </c>
      <c r="G1199" s="749" t="s">
        <v>690</v>
      </c>
      <c r="H1199" s="749">
        <v>191788</v>
      </c>
      <c r="I1199" s="749">
        <v>91788</v>
      </c>
      <c r="J1199" s="749" t="s">
        <v>1101</v>
      </c>
      <c r="K1199" s="749" t="s">
        <v>1102</v>
      </c>
      <c r="L1199" s="752">
        <v>9.1199999999999992</v>
      </c>
      <c r="M1199" s="752">
        <v>5</v>
      </c>
      <c r="N1199" s="753">
        <v>45.599999999999994</v>
      </c>
    </row>
    <row r="1200" spans="1:14" ht="14.4" customHeight="1" x14ac:dyDescent="0.3">
      <c r="A1200" s="747" t="s">
        <v>629</v>
      </c>
      <c r="B1200" s="748" t="s">
        <v>630</v>
      </c>
      <c r="C1200" s="749" t="s">
        <v>674</v>
      </c>
      <c r="D1200" s="750" t="s">
        <v>675</v>
      </c>
      <c r="E1200" s="751">
        <v>50113001</v>
      </c>
      <c r="F1200" s="750" t="s">
        <v>686</v>
      </c>
      <c r="G1200" s="749" t="s">
        <v>690</v>
      </c>
      <c r="H1200" s="749">
        <v>106618</v>
      </c>
      <c r="I1200" s="749">
        <v>6618</v>
      </c>
      <c r="J1200" s="749" t="s">
        <v>1298</v>
      </c>
      <c r="K1200" s="749" t="s">
        <v>1299</v>
      </c>
      <c r="L1200" s="752">
        <v>19.580000000000002</v>
      </c>
      <c r="M1200" s="752">
        <v>5</v>
      </c>
      <c r="N1200" s="753">
        <v>97.9</v>
      </c>
    </row>
    <row r="1201" spans="1:14" ht="14.4" customHeight="1" x14ac:dyDescent="0.3">
      <c r="A1201" s="747" t="s">
        <v>629</v>
      </c>
      <c r="B1201" s="748" t="s">
        <v>630</v>
      </c>
      <c r="C1201" s="749" t="s">
        <v>674</v>
      </c>
      <c r="D1201" s="750" t="s">
        <v>675</v>
      </c>
      <c r="E1201" s="751">
        <v>50113001</v>
      </c>
      <c r="F1201" s="750" t="s">
        <v>686</v>
      </c>
      <c r="G1201" s="749" t="s">
        <v>687</v>
      </c>
      <c r="H1201" s="749">
        <v>988466</v>
      </c>
      <c r="I1201" s="749">
        <v>192729</v>
      </c>
      <c r="J1201" s="749" t="s">
        <v>1802</v>
      </c>
      <c r="K1201" s="749" t="s">
        <v>1803</v>
      </c>
      <c r="L1201" s="752">
        <v>54.100000000000016</v>
      </c>
      <c r="M1201" s="752">
        <v>1</v>
      </c>
      <c r="N1201" s="753">
        <v>54.100000000000016</v>
      </c>
    </row>
    <row r="1202" spans="1:14" ht="14.4" customHeight="1" x14ac:dyDescent="0.3">
      <c r="A1202" s="747" t="s">
        <v>629</v>
      </c>
      <c r="B1202" s="748" t="s">
        <v>630</v>
      </c>
      <c r="C1202" s="749" t="s">
        <v>674</v>
      </c>
      <c r="D1202" s="750" t="s">
        <v>675</v>
      </c>
      <c r="E1202" s="751">
        <v>50113001</v>
      </c>
      <c r="F1202" s="750" t="s">
        <v>686</v>
      </c>
      <c r="G1202" s="749" t="s">
        <v>690</v>
      </c>
      <c r="H1202" s="749">
        <v>155823</v>
      </c>
      <c r="I1202" s="749">
        <v>55823</v>
      </c>
      <c r="J1202" s="749" t="s">
        <v>832</v>
      </c>
      <c r="K1202" s="749" t="s">
        <v>1105</v>
      </c>
      <c r="L1202" s="752">
        <v>33.950000000000003</v>
      </c>
      <c r="M1202" s="752">
        <v>9</v>
      </c>
      <c r="N1202" s="753">
        <v>305.55</v>
      </c>
    </row>
    <row r="1203" spans="1:14" ht="14.4" customHeight="1" x14ac:dyDescent="0.3">
      <c r="A1203" s="747" t="s">
        <v>629</v>
      </c>
      <c r="B1203" s="748" t="s">
        <v>630</v>
      </c>
      <c r="C1203" s="749" t="s">
        <v>674</v>
      </c>
      <c r="D1203" s="750" t="s">
        <v>675</v>
      </c>
      <c r="E1203" s="751">
        <v>50113001</v>
      </c>
      <c r="F1203" s="750" t="s">
        <v>686</v>
      </c>
      <c r="G1203" s="749" t="s">
        <v>690</v>
      </c>
      <c r="H1203" s="749">
        <v>107981</v>
      </c>
      <c r="I1203" s="749">
        <v>7981</v>
      </c>
      <c r="J1203" s="749" t="s">
        <v>832</v>
      </c>
      <c r="K1203" s="749" t="s">
        <v>833</v>
      </c>
      <c r="L1203" s="752">
        <v>50.650526315789477</v>
      </c>
      <c r="M1203" s="752">
        <v>19</v>
      </c>
      <c r="N1203" s="753">
        <v>962.36000000000013</v>
      </c>
    </row>
    <row r="1204" spans="1:14" ht="14.4" customHeight="1" x14ac:dyDescent="0.3">
      <c r="A1204" s="747" t="s">
        <v>629</v>
      </c>
      <c r="B1204" s="748" t="s">
        <v>630</v>
      </c>
      <c r="C1204" s="749" t="s">
        <v>674</v>
      </c>
      <c r="D1204" s="750" t="s">
        <v>675</v>
      </c>
      <c r="E1204" s="751">
        <v>50113001</v>
      </c>
      <c r="F1204" s="750" t="s">
        <v>686</v>
      </c>
      <c r="G1204" s="749" t="s">
        <v>687</v>
      </c>
      <c r="H1204" s="749">
        <v>151561</v>
      </c>
      <c r="I1204" s="749">
        <v>51561</v>
      </c>
      <c r="J1204" s="749" t="s">
        <v>834</v>
      </c>
      <c r="K1204" s="749" t="s">
        <v>835</v>
      </c>
      <c r="L1204" s="752">
        <v>63.610000000000007</v>
      </c>
      <c r="M1204" s="752">
        <v>2</v>
      </c>
      <c r="N1204" s="753">
        <v>127.22000000000001</v>
      </c>
    </row>
    <row r="1205" spans="1:14" ht="14.4" customHeight="1" x14ac:dyDescent="0.3">
      <c r="A1205" s="747" t="s">
        <v>629</v>
      </c>
      <c r="B1205" s="748" t="s">
        <v>630</v>
      </c>
      <c r="C1205" s="749" t="s">
        <v>674</v>
      </c>
      <c r="D1205" s="750" t="s">
        <v>675</v>
      </c>
      <c r="E1205" s="751">
        <v>50113001</v>
      </c>
      <c r="F1205" s="750" t="s">
        <v>686</v>
      </c>
      <c r="G1205" s="749" t="s">
        <v>687</v>
      </c>
      <c r="H1205" s="749">
        <v>152307</v>
      </c>
      <c r="I1205" s="749">
        <v>52307</v>
      </c>
      <c r="J1205" s="749" t="s">
        <v>836</v>
      </c>
      <c r="K1205" s="749" t="s">
        <v>837</v>
      </c>
      <c r="L1205" s="752">
        <v>65.34</v>
      </c>
      <c r="M1205" s="752">
        <v>11</v>
      </c>
      <c r="N1205" s="753">
        <v>718.74</v>
      </c>
    </row>
    <row r="1206" spans="1:14" ht="14.4" customHeight="1" x14ac:dyDescent="0.3">
      <c r="A1206" s="747" t="s">
        <v>629</v>
      </c>
      <c r="B1206" s="748" t="s">
        <v>630</v>
      </c>
      <c r="C1206" s="749" t="s">
        <v>674</v>
      </c>
      <c r="D1206" s="750" t="s">
        <v>675</v>
      </c>
      <c r="E1206" s="751">
        <v>50113001</v>
      </c>
      <c r="F1206" s="750" t="s">
        <v>686</v>
      </c>
      <c r="G1206" s="749" t="s">
        <v>687</v>
      </c>
      <c r="H1206" s="749">
        <v>147943</v>
      </c>
      <c r="I1206" s="749">
        <v>147943</v>
      </c>
      <c r="J1206" s="749" t="s">
        <v>1108</v>
      </c>
      <c r="K1206" s="749" t="s">
        <v>1109</v>
      </c>
      <c r="L1206" s="752">
        <v>148.30999999999997</v>
      </c>
      <c r="M1206" s="752">
        <v>1</v>
      </c>
      <c r="N1206" s="753">
        <v>148.30999999999997</v>
      </c>
    </row>
    <row r="1207" spans="1:14" ht="14.4" customHeight="1" x14ac:dyDescent="0.3">
      <c r="A1207" s="747" t="s">
        <v>629</v>
      </c>
      <c r="B1207" s="748" t="s">
        <v>630</v>
      </c>
      <c r="C1207" s="749" t="s">
        <v>674</v>
      </c>
      <c r="D1207" s="750" t="s">
        <v>675</v>
      </c>
      <c r="E1207" s="751">
        <v>50113001</v>
      </c>
      <c r="F1207" s="750" t="s">
        <v>686</v>
      </c>
      <c r="G1207" s="749" t="s">
        <v>687</v>
      </c>
      <c r="H1207" s="749">
        <v>147939</v>
      </c>
      <c r="I1207" s="749">
        <v>147939</v>
      </c>
      <c r="J1207" s="749" t="s">
        <v>1804</v>
      </c>
      <c r="K1207" s="749" t="s">
        <v>1109</v>
      </c>
      <c r="L1207" s="752">
        <v>148.47999999999996</v>
      </c>
      <c r="M1207" s="752">
        <v>1</v>
      </c>
      <c r="N1207" s="753">
        <v>148.47999999999996</v>
      </c>
    </row>
    <row r="1208" spans="1:14" ht="14.4" customHeight="1" x14ac:dyDescent="0.3">
      <c r="A1208" s="747" t="s">
        <v>629</v>
      </c>
      <c r="B1208" s="748" t="s">
        <v>630</v>
      </c>
      <c r="C1208" s="749" t="s">
        <v>674</v>
      </c>
      <c r="D1208" s="750" t="s">
        <v>675</v>
      </c>
      <c r="E1208" s="751">
        <v>50113001</v>
      </c>
      <c r="F1208" s="750" t="s">
        <v>686</v>
      </c>
      <c r="G1208" s="749" t="s">
        <v>687</v>
      </c>
      <c r="H1208" s="749">
        <v>150448</v>
      </c>
      <c r="I1208" s="749">
        <v>50448</v>
      </c>
      <c r="J1208" s="749" t="s">
        <v>838</v>
      </c>
      <c r="K1208" s="749" t="s">
        <v>839</v>
      </c>
      <c r="L1208" s="752">
        <v>49.48</v>
      </c>
      <c r="M1208" s="752">
        <v>4</v>
      </c>
      <c r="N1208" s="753">
        <v>197.92</v>
      </c>
    </row>
    <row r="1209" spans="1:14" ht="14.4" customHeight="1" x14ac:dyDescent="0.3">
      <c r="A1209" s="747" t="s">
        <v>629</v>
      </c>
      <c r="B1209" s="748" t="s">
        <v>630</v>
      </c>
      <c r="C1209" s="749" t="s">
        <v>674</v>
      </c>
      <c r="D1209" s="750" t="s">
        <v>675</v>
      </c>
      <c r="E1209" s="751">
        <v>50113001</v>
      </c>
      <c r="F1209" s="750" t="s">
        <v>686</v>
      </c>
      <c r="G1209" s="749" t="s">
        <v>687</v>
      </c>
      <c r="H1209" s="749">
        <v>840634</v>
      </c>
      <c r="I1209" s="749">
        <v>209132</v>
      </c>
      <c r="J1209" s="749" t="s">
        <v>1805</v>
      </c>
      <c r="K1209" s="749" t="s">
        <v>1806</v>
      </c>
      <c r="L1209" s="752">
        <v>42896.912857142852</v>
      </c>
      <c r="M1209" s="752">
        <v>7</v>
      </c>
      <c r="N1209" s="753">
        <v>300278.38999999996</v>
      </c>
    </row>
    <row r="1210" spans="1:14" ht="14.4" customHeight="1" x14ac:dyDescent="0.3">
      <c r="A1210" s="747" t="s">
        <v>629</v>
      </c>
      <c r="B1210" s="748" t="s">
        <v>630</v>
      </c>
      <c r="C1210" s="749" t="s">
        <v>674</v>
      </c>
      <c r="D1210" s="750" t="s">
        <v>675</v>
      </c>
      <c r="E1210" s="751">
        <v>50113001</v>
      </c>
      <c r="F1210" s="750" t="s">
        <v>686</v>
      </c>
      <c r="G1210" s="749" t="s">
        <v>687</v>
      </c>
      <c r="H1210" s="749">
        <v>162579</v>
      </c>
      <c r="I1210" s="749">
        <v>162579</v>
      </c>
      <c r="J1210" s="749" t="s">
        <v>1305</v>
      </c>
      <c r="K1210" s="749" t="s">
        <v>1306</v>
      </c>
      <c r="L1210" s="752">
        <v>44.88</v>
      </c>
      <c r="M1210" s="752">
        <v>3</v>
      </c>
      <c r="N1210" s="753">
        <v>134.64000000000001</v>
      </c>
    </row>
    <row r="1211" spans="1:14" ht="14.4" customHeight="1" x14ac:dyDescent="0.3">
      <c r="A1211" s="747" t="s">
        <v>629</v>
      </c>
      <c r="B1211" s="748" t="s">
        <v>630</v>
      </c>
      <c r="C1211" s="749" t="s">
        <v>674</v>
      </c>
      <c r="D1211" s="750" t="s">
        <v>675</v>
      </c>
      <c r="E1211" s="751">
        <v>50113001</v>
      </c>
      <c r="F1211" s="750" t="s">
        <v>686</v>
      </c>
      <c r="G1211" s="749" t="s">
        <v>687</v>
      </c>
      <c r="H1211" s="749">
        <v>200863</v>
      </c>
      <c r="I1211" s="749">
        <v>200863</v>
      </c>
      <c r="J1211" s="749" t="s">
        <v>841</v>
      </c>
      <c r="K1211" s="749" t="s">
        <v>843</v>
      </c>
      <c r="L1211" s="752">
        <v>84.99166666666666</v>
      </c>
      <c r="M1211" s="752">
        <v>12</v>
      </c>
      <c r="N1211" s="753">
        <v>1019.8999999999999</v>
      </c>
    </row>
    <row r="1212" spans="1:14" ht="14.4" customHeight="1" x14ac:dyDescent="0.3">
      <c r="A1212" s="747" t="s">
        <v>629</v>
      </c>
      <c r="B1212" s="748" t="s">
        <v>630</v>
      </c>
      <c r="C1212" s="749" t="s">
        <v>674</v>
      </c>
      <c r="D1212" s="750" t="s">
        <v>675</v>
      </c>
      <c r="E1212" s="751">
        <v>50113001</v>
      </c>
      <c r="F1212" s="750" t="s">
        <v>686</v>
      </c>
      <c r="G1212" s="749" t="s">
        <v>687</v>
      </c>
      <c r="H1212" s="749">
        <v>100876</v>
      </c>
      <c r="I1212" s="749">
        <v>876</v>
      </c>
      <c r="J1212" s="749" t="s">
        <v>841</v>
      </c>
      <c r="K1212" s="749" t="s">
        <v>842</v>
      </c>
      <c r="L1212" s="752">
        <v>73.700000000000017</v>
      </c>
      <c r="M1212" s="752">
        <v>2</v>
      </c>
      <c r="N1212" s="753">
        <v>147.40000000000003</v>
      </c>
    </row>
    <row r="1213" spans="1:14" ht="14.4" customHeight="1" x14ac:dyDescent="0.3">
      <c r="A1213" s="747" t="s">
        <v>629</v>
      </c>
      <c r="B1213" s="748" t="s">
        <v>630</v>
      </c>
      <c r="C1213" s="749" t="s">
        <v>674</v>
      </c>
      <c r="D1213" s="750" t="s">
        <v>675</v>
      </c>
      <c r="E1213" s="751">
        <v>50113001</v>
      </c>
      <c r="F1213" s="750" t="s">
        <v>686</v>
      </c>
      <c r="G1213" s="749" t="s">
        <v>687</v>
      </c>
      <c r="H1213" s="749">
        <v>184700</v>
      </c>
      <c r="I1213" s="749">
        <v>84700</v>
      </c>
      <c r="J1213" s="749" t="s">
        <v>844</v>
      </c>
      <c r="K1213" s="749" t="s">
        <v>845</v>
      </c>
      <c r="L1213" s="752">
        <v>111.51499999999999</v>
      </c>
      <c r="M1213" s="752">
        <v>2</v>
      </c>
      <c r="N1213" s="753">
        <v>223.02999999999997</v>
      </c>
    </row>
    <row r="1214" spans="1:14" ht="14.4" customHeight="1" x14ac:dyDescent="0.3">
      <c r="A1214" s="747" t="s">
        <v>629</v>
      </c>
      <c r="B1214" s="748" t="s">
        <v>630</v>
      </c>
      <c r="C1214" s="749" t="s">
        <v>674</v>
      </c>
      <c r="D1214" s="750" t="s">
        <v>675</v>
      </c>
      <c r="E1214" s="751">
        <v>50113001</v>
      </c>
      <c r="F1214" s="750" t="s">
        <v>686</v>
      </c>
      <c r="G1214" s="749" t="s">
        <v>690</v>
      </c>
      <c r="H1214" s="749">
        <v>150699</v>
      </c>
      <c r="I1214" s="749">
        <v>50699</v>
      </c>
      <c r="J1214" s="749" t="s">
        <v>1807</v>
      </c>
      <c r="K1214" s="749" t="s">
        <v>1667</v>
      </c>
      <c r="L1214" s="752">
        <v>858.38</v>
      </c>
      <c r="M1214" s="752">
        <v>15</v>
      </c>
      <c r="N1214" s="753">
        <v>12875.7</v>
      </c>
    </row>
    <row r="1215" spans="1:14" ht="14.4" customHeight="1" x14ac:dyDescent="0.3">
      <c r="A1215" s="747" t="s">
        <v>629</v>
      </c>
      <c r="B1215" s="748" t="s">
        <v>630</v>
      </c>
      <c r="C1215" s="749" t="s">
        <v>674</v>
      </c>
      <c r="D1215" s="750" t="s">
        <v>675</v>
      </c>
      <c r="E1215" s="751">
        <v>50113001</v>
      </c>
      <c r="F1215" s="750" t="s">
        <v>686</v>
      </c>
      <c r="G1215" s="749" t="s">
        <v>690</v>
      </c>
      <c r="H1215" s="749">
        <v>50696</v>
      </c>
      <c r="I1215" s="749">
        <v>50696</v>
      </c>
      <c r="J1215" s="749" t="s">
        <v>1807</v>
      </c>
      <c r="K1215" s="749" t="s">
        <v>1592</v>
      </c>
      <c r="L1215" s="752">
        <v>409.46499999999997</v>
      </c>
      <c r="M1215" s="752">
        <v>4</v>
      </c>
      <c r="N1215" s="753">
        <v>1637.86</v>
      </c>
    </row>
    <row r="1216" spans="1:14" ht="14.4" customHeight="1" x14ac:dyDescent="0.3">
      <c r="A1216" s="747" t="s">
        <v>629</v>
      </c>
      <c r="B1216" s="748" t="s">
        <v>630</v>
      </c>
      <c r="C1216" s="749" t="s">
        <v>674</v>
      </c>
      <c r="D1216" s="750" t="s">
        <v>675</v>
      </c>
      <c r="E1216" s="751">
        <v>50113001</v>
      </c>
      <c r="F1216" s="750" t="s">
        <v>686</v>
      </c>
      <c r="G1216" s="749" t="s">
        <v>687</v>
      </c>
      <c r="H1216" s="749">
        <v>208143</v>
      </c>
      <c r="I1216" s="749">
        <v>208143</v>
      </c>
      <c r="J1216" s="749" t="s">
        <v>848</v>
      </c>
      <c r="K1216" s="749" t="s">
        <v>849</v>
      </c>
      <c r="L1216" s="752">
        <v>93.094999999999999</v>
      </c>
      <c r="M1216" s="752">
        <v>2</v>
      </c>
      <c r="N1216" s="753">
        <v>186.19</v>
      </c>
    </row>
    <row r="1217" spans="1:14" ht="14.4" customHeight="1" x14ac:dyDescent="0.3">
      <c r="A1217" s="747" t="s">
        <v>629</v>
      </c>
      <c r="B1217" s="748" t="s">
        <v>630</v>
      </c>
      <c r="C1217" s="749" t="s">
        <v>674</v>
      </c>
      <c r="D1217" s="750" t="s">
        <v>675</v>
      </c>
      <c r="E1217" s="751">
        <v>50113001</v>
      </c>
      <c r="F1217" s="750" t="s">
        <v>686</v>
      </c>
      <c r="G1217" s="749" t="s">
        <v>690</v>
      </c>
      <c r="H1217" s="749">
        <v>157871</v>
      </c>
      <c r="I1217" s="749">
        <v>157871</v>
      </c>
      <c r="J1217" s="749" t="s">
        <v>850</v>
      </c>
      <c r="K1217" s="749" t="s">
        <v>851</v>
      </c>
      <c r="L1217" s="752">
        <v>166.64999770826228</v>
      </c>
      <c r="M1217" s="752">
        <v>16</v>
      </c>
      <c r="N1217" s="753">
        <v>2666.3999633321964</v>
      </c>
    </row>
    <row r="1218" spans="1:14" ht="14.4" customHeight="1" x14ac:dyDescent="0.3">
      <c r="A1218" s="747" t="s">
        <v>629</v>
      </c>
      <c r="B1218" s="748" t="s">
        <v>630</v>
      </c>
      <c r="C1218" s="749" t="s">
        <v>674</v>
      </c>
      <c r="D1218" s="750" t="s">
        <v>675</v>
      </c>
      <c r="E1218" s="751">
        <v>50113001</v>
      </c>
      <c r="F1218" s="750" t="s">
        <v>686</v>
      </c>
      <c r="G1218" s="749" t="s">
        <v>690</v>
      </c>
      <c r="H1218" s="749">
        <v>850729</v>
      </c>
      <c r="I1218" s="749">
        <v>157875</v>
      </c>
      <c r="J1218" s="749" t="s">
        <v>1112</v>
      </c>
      <c r="K1218" s="749" t="s">
        <v>1113</v>
      </c>
      <c r="L1218" s="752">
        <v>225.5</v>
      </c>
      <c r="M1218" s="752">
        <v>10</v>
      </c>
      <c r="N1218" s="753">
        <v>2255</v>
      </c>
    </row>
    <row r="1219" spans="1:14" ht="14.4" customHeight="1" x14ac:dyDescent="0.3">
      <c r="A1219" s="747" t="s">
        <v>629</v>
      </c>
      <c r="B1219" s="748" t="s">
        <v>630</v>
      </c>
      <c r="C1219" s="749" t="s">
        <v>674</v>
      </c>
      <c r="D1219" s="750" t="s">
        <v>675</v>
      </c>
      <c r="E1219" s="751">
        <v>50113001</v>
      </c>
      <c r="F1219" s="750" t="s">
        <v>686</v>
      </c>
      <c r="G1219" s="749" t="s">
        <v>687</v>
      </c>
      <c r="H1219" s="749">
        <v>226693</v>
      </c>
      <c r="I1219" s="749">
        <v>226693</v>
      </c>
      <c r="J1219" s="749" t="s">
        <v>852</v>
      </c>
      <c r="K1219" s="749" t="s">
        <v>853</v>
      </c>
      <c r="L1219" s="752">
        <v>18.735000000000003</v>
      </c>
      <c r="M1219" s="752">
        <v>2</v>
      </c>
      <c r="N1219" s="753">
        <v>37.470000000000006</v>
      </c>
    </row>
    <row r="1220" spans="1:14" ht="14.4" customHeight="1" x14ac:dyDescent="0.3">
      <c r="A1220" s="747" t="s">
        <v>629</v>
      </c>
      <c r="B1220" s="748" t="s">
        <v>630</v>
      </c>
      <c r="C1220" s="749" t="s">
        <v>674</v>
      </c>
      <c r="D1220" s="750" t="s">
        <v>675</v>
      </c>
      <c r="E1220" s="751">
        <v>50113001</v>
      </c>
      <c r="F1220" s="750" t="s">
        <v>686</v>
      </c>
      <c r="G1220" s="749" t="s">
        <v>687</v>
      </c>
      <c r="H1220" s="749">
        <v>207820</v>
      </c>
      <c r="I1220" s="749">
        <v>207820</v>
      </c>
      <c r="J1220" s="749" t="s">
        <v>854</v>
      </c>
      <c r="K1220" s="749" t="s">
        <v>855</v>
      </c>
      <c r="L1220" s="752">
        <v>30.449999999999996</v>
      </c>
      <c r="M1220" s="752">
        <v>13</v>
      </c>
      <c r="N1220" s="753">
        <v>395.84999999999997</v>
      </c>
    </row>
    <row r="1221" spans="1:14" ht="14.4" customHeight="1" x14ac:dyDescent="0.3">
      <c r="A1221" s="747" t="s">
        <v>629</v>
      </c>
      <c r="B1221" s="748" t="s">
        <v>630</v>
      </c>
      <c r="C1221" s="749" t="s">
        <v>674</v>
      </c>
      <c r="D1221" s="750" t="s">
        <v>675</v>
      </c>
      <c r="E1221" s="751">
        <v>50113001</v>
      </c>
      <c r="F1221" s="750" t="s">
        <v>686</v>
      </c>
      <c r="G1221" s="749" t="s">
        <v>687</v>
      </c>
      <c r="H1221" s="749">
        <v>229532</v>
      </c>
      <c r="I1221" s="749">
        <v>229532</v>
      </c>
      <c r="J1221" s="749" t="s">
        <v>1114</v>
      </c>
      <c r="K1221" s="749" t="s">
        <v>1115</v>
      </c>
      <c r="L1221" s="752">
        <v>70.640000000000015</v>
      </c>
      <c r="M1221" s="752">
        <v>2</v>
      </c>
      <c r="N1221" s="753">
        <v>141.28000000000003</v>
      </c>
    </row>
    <row r="1222" spans="1:14" ht="14.4" customHeight="1" x14ac:dyDescent="0.3">
      <c r="A1222" s="747" t="s">
        <v>629</v>
      </c>
      <c r="B1222" s="748" t="s">
        <v>630</v>
      </c>
      <c r="C1222" s="749" t="s">
        <v>674</v>
      </c>
      <c r="D1222" s="750" t="s">
        <v>675</v>
      </c>
      <c r="E1222" s="751">
        <v>50113001</v>
      </c>
      <c r="F1222" s="750" t="s">
        <v>686</v>
      </c>
      <c r="G1222" s="749" t="s">
        <v>687</v>
      </c>
      <c r="H1222" s="749">
        <v>500706</v>
      </c>
      <c r="I1222" s="749">
        <v>185181</v>
      </c>
      <c r="J1222" s="749" t="s">
        <v>858</v>
      </c>
      <c r="K1222" s="749" t="s">
        <v>859</v>
      </c>
      <c r="L1222" s="752">
        <v>508.42</v>
      </c>
      <c r="M1222" s="752">
        <v>2</v>
      </c>
      <c r="N1222" s="753">
        <v>1016.84</v>
      </c>
    </row>
    <row r="1223" spans="1:14" ht="14.4" customHeight="1" x14ac:dyDescent="0.3">
      <c r="A1223" s="747" t="s">
        <v>629</v>
      </c>
      <c r="B1223" s="748" t="s">
        <v>630</v>
      </c>
      <c r="C1223" s="749" t="s">
        <v>674</v>
      </c>
      <c r="D1223" s="750" t="s">
        <v>675</v>
      </c>
      <c r="E1223" s="751">
        <v>50113001</v>
      </c>
      <c r="F1223" s="750" t="s">
        <v>686</v>
      </c>
      <c r="G1223" s="749" t="s">
        <v>687</v>
      </c>
      <c r="H1223" s="749">
        <v>203216</v>
      </c>
      <c r="I1223" s="749">
        <v>203216</v>
      </c>
      <c r="J1223" s="749" t="s">
        <v>860</v>
      </c>
      <c r="K1223" s="749" t="s">
        <v>861</v>
      </c>
      <c r="L1223" s="752">
        <v>88.76</v>
      </c>
      <c r="M1223" s="752">
        <v>1</v>
      </c>
      <c r="N1223" s="753">
        <v>88.76</v>
      </c>
    </row>
    <row r="1224" spans="1:14" ht="14.4" customHeight="1" x14ac:dyDescent="0.3">
      <c r="A1224" s="747" t="s">
        <v>629</v>
      </c>
      <c r="B1224" s="748" t="s">
        <v>630</v>
      </c>
      <c r="C1224" s="749" t="s">
        <v>674</v>
      </c>
      <c r="D1224" s="750" t="s">
        <v>675</v>
      </c>
      <c r="E1224" s="751">
        <v>50113001</v>
      </c>
      <c r="F1224" s="750" t="s">
        <v>686</v>
      </c>
      <c r="G1224" s="749" t="s">
        <v>687</v>
      </c>
      <c r="H1224" s="749">
        <v>154424</v>
      </c>
      <c r="I1224" s="749">
        <v>54424</v>
      </c>
      <c r="J1224" s="749" t="s">
        <v>1808</v>
      </c>
      <c r="K1224" s="749" t="s">
        <v>1809</v>
      </c>
      <c r="L1224" s="752">
        <v>174.06</v>
      </c>
      <c r="M1224" s="752">
        <v>1</v>
      </c>
      <c r="N1224" s="753">
        <v>174.06</v>
      </c>
    </row>
    <row r="1225" spans="1:14" ht="14.4" customHeight="1" x14ac:dyDescent="0.3">
      <c r="A1225" s="747" t="s">
        <v>629</v>
      </c>
      <c r="B1225" s="748" t="s">
        <v>630</v>
      </c>
      <c r="C1225" s="749" t="s">
        <v>674</v>
      </c>
      <c r="D1225" s="750" t="s">
        <v>675</v>
      </c>
      <c r="E1225" s="751">
        <v>50113001</v>
      </c>
      <c r="F1225" s="750" t="s">
        <v>686</v>
      </c>
      <c r="G1225" s="749" t="s">
        <v>687</v>
      </c>
      <c r="H1225" s="749">
        <v>102963</v>
      </c>
      <c r="I1225" s="749">
        <v>2963</v>
      </c>
      <c r="J1225" s="749" t="s">
        <v>864</v>
      </c>
      <c r="K1225" s="749" t="s">
        <v>865</v>
      </c>
      <c r="L1225" s="752">
        <v>97.060000000000016</v>
      </c>
      <c r="M1225" s="752">
        <v>7</v>
      </c>
      <c r="N1225" s="753">
        <v>679.42000000000007</v>
      </c>
    </row>
    <row r="1226" spans="1:14" ht="14.4" customHeight="1" x14ac:dyDescent="0.3">
      <c r="A1226" s="747" t="s">
        <v>629</v>
      </c>
      <c r="B1226" s="748" t="s">
        <v>630</v>
      </c>
      <c r="C1226" s="749" t="s">
        <v>674</v>
      </c>
      <c r="D1226" s="750" t="s">
        <v>675</v>
      </c>
      <c r="E1226" s="751">
        <v>50113001</v>
      </c>
      <c r="F1226" s="750" t="s">
        <v>686</v>
      </c>
      <c r="G1226" s="749" t="s">
        <v>687</v>
      </c>
      <c r="H1226" s="749">
        <v>100269</v>
      </c>
      <c r="I1226" s="749">
        <v>269</v>
      </c>
      <c r="J1226" s="749" t="s">
        <v>866</v>
      </c>
      <c r="K1226" s="749" t="s">
        <v>867</v>
      </c>
      <c r="L1226" s="752">
        <v>40.56</v>
      </c>
      <c r="M1226" s="752">
        <v>11</v>
      </c>
      <c r="N1226" s="753">
        <v>446.16</v>
      </c>
    </row>
    <row r="1227" spans="1:14" ht="14.4" customHeight="1" x14ac:dyDescent="0.3">
      <c r="A1227" s="747" t="s">
        <v>629</v>
      </c>
      <c r="B1227" s="748" t="s">
        <v>630</v>
      </c>
      <c r="C1227" s="749" t="s">
        <v>674</v>
      </c>
      <c r="D1227" s="750" t="s">
        <v>675</v>
      </c>
      <c r="E1227" s="751">
        <v>50113001</v>
      </c>
      <c r="F1227" s="750" t="s">
        <v>686</v>
      </c>
      <c r="G1227" s="749" t="s">
        <v>687</v>
      </c>
      <c r="H1227" s="749">
        <v>844978</v>
      </c>
      <c r="I1227" s="749">
        <v>107475</v>
      </c>
      <c r="J1227" s="749" t="s">
        <v>1810</v>
      </c>
      <c r="K1227" s="749" t="s">
        <v>711</v>
      </c>
      <c r="L1227" s="752">
        <v>2781.911759504766</v>
      </c>
      <c r="M1227" s="752">
        <v>2</v>
      </c>
      <c r="N1227" s="753">
        <v>5563.823519009532</v>
      </c>
    </row>
    <row r="1228" spans="1:14" ht="14.4" customHeight="1" x14ac:dyDescent="0.3">
      <c r="A1228" s="747" t="s">
        <v>629</v>
      </c>
      <c r="B1228" s="748" t="s">
        <v>630</v>
      </c>
      <c r="C1228" s="749" t="s">
        <v>674</v>
      </c>
      <c r="D1228" s="750" t="s">
        <v>675</v>
      </c>
      <c r="E1228" s="751">
        <v>50113001</v>
      </c>
      <c r="F1228" s="750" t="s">
        <v>686</v>
      </c>
      <c r="G1228" s="749" t="s">
        <v>687</v>
      </c>
      <c r="H1228" s="749">
        <v>207692</v>
      </c>
      <c r="I1228" s="749">
        <v>207692</v>
      </c>
      <c r="J1228" s="749" t="s">
        <v>868</v>
      </c>
      <c r="K1228" s="749" t="s">
        <v>869</v>
      </c>
      <c r="L1228" s="752">
        <v>40.242222222222232</v>
      </c>
      <c r="M1228" s="752">
        <v>9</v>
      </c>
      <c r="N1228" s="753">
        <v>362.18000000000006</v>
      </c>
    </row>
    <row r="1229" spans="1:14" ht="14.4" customHeight="1" x14ac:dyDescent="0.3">
      <c r="A1229" s="747" t="s">
        <v>629</v>
      </c>
      <c r="B1229" s="748" t="s">
        <v>630</v>
      </c>
      <c r="C1229" s="749" t="s">
        <v>674</v>
      </c>
      <c r="D1229" s="750" t="s">
        <v>675</v>
      </c>
      <c r="E1229" s="751">
        <v>50113001</v>
      </c>
      <c r="F1229" s="750" t="s">
        <v>686</v>
      </c>
      <c r="G1229" s="749" t="s">
        <v>687</v>
      </c>
      <c r="H1229" s="749">
        <v>104207</v>
      </c>
      <c r="I1229" s="749">
        <v>4207</v>
      </c>
      <c r="J1229" s="749" t="s">
        <v>1811</v>
      </c>
      <c r="K1229" s="749" t="s">
        <v>1812</v>
      </c>
      <c r="L1229" s="752">
        <v>39.800000000000004</v>
      </c>
      <c r="M1229" s="752">
        <v>2</v>
      </c>
      <c r="N1229" s="753">
        <v>79.600000000000009</v>
      </c>
    </row>
    <row r="1230" spans="1:14" ht="14.4" customHeight="1" x14ac:dyDescent="0.3">
      <c r="A1230" s="747" t="s">
        <v>629</v>
      </c>
      <c r="B1230" s="748" t="s">
        <v>630</v>
      </c>
      <c r="C1230" s="749" t="s">
        <v>674</v>
      </c>
      <c r="D1230" s="750" t="s">
        <v>675</v>
      </c>
      <c r="E1230" s="751">
        <v>50113001</v>
      </c>
      <c r="F1230" s="750" t="s">
        <v>686</v>
      </c>
      <c r="G1230" s="749" t="s">
        <v>631</v>
      </c>
      <c r="H1230" s="749">
        <v>1633</v>
      </c>
      <c r="I1230" s="749">
        <v>1633</v>
      </c>
      <c r="J1230" s="749" t="s">
        <v>1813</v>
      </c>
      <c r="K1230" s="749" t="s">
        <v>1814</v>
      </c>
      <c r="L1230" s="752">
        <v>26.74</v>
      </c>
      <c r="M1230" s="752">
        <v>2</v>
      </c>
      <c r="N1230" s="753">
        <v>53.48</v>
      </c>
    </row>
    <row r="1231" spans="1:14" ht="14.4" customHeight="1" x14ac:dyDescent="0.3">
      <c r="A1231" s="747" t="s">
        <v>629</v>
      </c>
      <c r="B1231" s="748" t="s">
        <v>630</v>
      </c>
      <c r="C1231" s="749" t="s">
        <v>674</v>
      </c>
      <c r="D1231" s="750" t="s">
        <v>675</v>
      </c>
      <c r="E1231" s="751">
        <v>50113001</v>
      </c>
      <c r="F1231" s="750" t="s">
        <v>686</v>
      </c>
      <c r="G1231" s="749" t="s">
        <v>687</v>
      </c>
      <c r="H1231" s="749">
        <v>100584</v>
      </c>
      <c r="I1231" s="749">
        <v>584</v>
      </c>
      <c r="J1231" s="749" t="s">
        <v>1815</v>
      </c>
      <c r="K1231" s="749" t="s">
        <v>1816</v>
      </c>
      <c r="L1231" s="752">
        <v>80.885000000000019</v>
      </c>
      <c r="M1231" s="752">
        <v>14</v>
      </c>
      <c r="N1231" s="753">
        <v>1132.3900000000003</v>
      </c>
    </row>
    <row r="1232" spans="1:14" ht="14.4" customHeight="1" x14ac:dyDescent="0.3">
      <c r="A1232" s="747" t="s">
        <v>629</v>
      </c>
      <c r="B1232" s="748" t="s">
        <v>630</v>
      </c>
      <c r="C1232" s="749" t="s">
        <v>674</v>
      </c>
      <c r="D1232" s="750" t="s">
        <v>675</v>
      </c>
      <c r="E1232" s="751">
        <v>50113001</v>
      </c>
      <c r="F1232" s="750" t="s">
        <v>686</v>
      </c>
      <c r="G1232" s="749" t="s">
        <v>687</v>
      </c>
      <c r="H1232" s="749">
        <v>114957</v>
      </c>
      <c r="I1232" s="749">
        <v>14957</v>
      </c>
      <c r="J1232" s="749" t="s">
        <v>1817</v>
      </c>
      <c r="K1232" s="749" t="s">
        <v>1818</v>
      </c>
      <c r="L1232" s="752">
        <v>40.069999999999993</v>
      </c>
      <c r="M1232" s="752">
        <v>1</v>
      </c>
      <c r="N1232" s="753">
        <v>40.069999999999993</v>
      </c>
    </row>
    <row r="1233" spans="1:14" ht="14.4" customHeight="1" x14ac:dyDescent="0.3">
      <c r="A1233" s="747" t="s">
        <v>629</v>
      </c>
      <c r="B1233" s="748" t="s">
        <v>630</v>
      </c>
      <c r="C1233" s="749" t="s">
        <v>674</v>
      </c>
      <c r="D1233" s="750" t="s">
        <v>675</v>
      </c>
      <c r="E1233" s="751">
        <v>50113001</v>
      </c>
      <c r="F1233" s="750" t="s">
        <v>686</v>
      </c>
      <c r="G1233" s="749" t="s">
        <v>687</v>
      </c>
      <c r="H1233" s="749">
        <v>185256</v>
      </c>
      <c r="I1233" s="749">
        <v>85256</v>
      </c>
      <c r="J1233" s="749" t="s">
        <v>1819</v>
      </c>
      <c r="K1233" s="749" t="s">
        <v>1127</v>
      </c>
      <c r="L1233" s="752">
        <v>29.480000000000011</v>
      </c>
      <c r="M1233" s="752">
        <v>2</v>
      </c>
      <c r="N1233" s="753">
        <v>58.960000000000022</v>
      </c>
    </row>
    <row r="1234" spans="1:14" ht="14.4" customHeight="1" x14ac:dyDescent="0.3">
      <c r="A1234" s="747" t="s">
        <v>629</v>
      </c>
      <c r="B1234" s="748" t="s">
        <v>630</v>
      </c>
      <c r="C1234" s="749" t="s">
        <v>674</v>
      </c>
      <c r="D1234" s="750" t="s">
        <v>675</v>
      </c>
      <c r="E1234" s="751">
        <v>50113001</v>
      </c>
      <c r="F1234" s="750" t="s">
        <v>686</v>
      </c>
      <c r="G1234" s="749" t="s">
        <v>687</v>
      </c>
      <c r="H1234" s="749">
        <v>122629</v>
      </c>
      <c r="I1234" s="749">
        <v>122629</v>
      </c>
      <c r="J1234" s="749" t="s">
        <v>873</v>
      </c>
      <c r="K1234" s="749" t="s">
        <v>874</v>
      </c>
      <c r="L1234" s="752">
        <v>74.980000000000018</v>
      </c>
      <c r="M1234" s="752">
        <v>2</v>
      </c>
      <c r="N1234" s="753">
        <v>149.96000000000004</v>
      </c>
    </row>
    <row r="1235" spans="1:14" ht="14.4" customHeight="1" x14ac:dyDescent="0.3">
      <c r="A1235" s="747" t="s">
        <v>629</v>
      </c>
      <c r="B1235" s="748" t="s">
        <v>630</v>
      </c>
      <c r="C1235" s="749" t="s">
        <v>674</v>
      </c>
      <c r="D1235" s="750" t="s">
        <v>675</v>
      </c>
      <c r="E1235" s="751">
        <v>50113001</v>
      </c>
      <c r="F1235" s="750" t="s">
        <v>686</v>
      </c>
      <c r="G1235" s="749" t="s">
        <v>687</v>
      </c>
      <c r="H1235" s="749">
        <v>159941</v>
      </c>
      <c r="I1235" s="749">
        <v>59941</v>
      </c>
      <c r="J1235" s="749" t="s">
        <v>1311</v>
      </c>
      <c r="K1235" s="749" t="s">
        <v>1312</v>
      </c>
      <c r="L1235" s="752">
        <v>236.83000000000007</v>
      </c>
      <c r="M1235" s="752">
        <v>1</v>
      </c>
      <c r="N1235" s="753">
        <v>236.83000000000007</v>
      </c>
    </row>
    <row r="1236" spans="1:14" ht="14.4" customHeight="1" x14ac:dyDescent="0.3">
      <c r="A1236" s="747" t="s">
        <v>629</v>
      </c>
      <c r="B1236" s="748" t="s">
        <v>630</v>
      </c>
      <c r="C1236" s="749" t="s">
        <v>674</v>
      </c>
      <c r="D1236" s="750" t="s">
        <v>675</v>
      </c>
      <c r="E1236" s="751">
        <v>50113001</v>
      </c>
      <c r="F1236" s="750" t="s">
        <v>686</v>
      </c>
      <c r="G1236" s="749" t="s">
        <v>687</v>
      </c>
      <c r="H1236" s="749">
        <v>159940</v>
      </c>
      <c r="I1236" s="749">
        <v>59940</v>
      </c>
      <c r="J1236" s="749" t="s">
        <v>1311</v>
      </c>
      <c r="K1236" s="749" t="s">
        <v>1820</v>
      </c>
      <c r="L1236" s="752">
        <v>107.66333333333334</v>
      </c>
      <c r="M1236" s="752">
        <v>3</v>
      </c>
      <c r="N1236" s="753">
        <v>322.99</v>
      </c>
    </row>
    <row r="1237" spans="1:14" ht="14.4" customHeight="1" x14ac:dyDescent="0.3">
      <c r="A1237" s="747" t="s">
        <v>629</v>
      </c>
      <c r="B1237" s="748" t="s">
        <v>630</v>
      </c>
      <c r="C1237" s="749" t="s">
        <v>674</v>
      </c>
      <c r="D1237" s="750" t="s">
        <v>675</v>
      </c>
      <c r="E1237" s="751">
        <v>50113001</v>
      </c>
      <c r="F1237" s="750" t="s">
        <v>686</v>
      </c>
      <c r="G1237" s="749" t="s">
        <v>690</v>
      </c>
      <c r="H1237" s="749">
        <v>109710</v>
      </c>
      <c r="I1237" s="749">
        <v>9710</v>
      </c>
      <c r="J1237" s="749" t="s">
        <v>875</v>
      </c>
      <c r="K1237" s="749" t="s">
        <v>1821</v>
      </c>
      <c r="L1237" s="752">
        <v>69.542857142857159</v>
      </c>
      <c r="M1237" s="752">
        <v>7</v>
      </c>
      <c r="N1237" s="753">
        <v>486.80000000000007</v>
      </c>
    </row>
    <row r="1238" spans="1:14" ht="14.4" customHeight="1" x14ac:dyDescent="0.3">
      <c r="A1238" s="747" t="s">
        <v>629</v>
      </c>
      <c r="B1238" s="748" t="s">
        <v>630</v>
      </c>
      <c r="C1238" s="749" t="s">
        <v>674</v>
      </c>
      <c r="D1238" s="750" t="s">
        <v>675</v>
      </c>
      <c r="E1238" s="751">
        <v>50113001</v>
      </c>
      <c r="F1238" s="750" t="s">
        <v>686</v>
      </c>
      <c r="G1238" s="749" t="s">
        <v>690</v>
      </c>
      <c r="H1238" s="749">
        <v>109711</v>
      </c>
      <c r="I1238" s="749">
        <v>9711</v>
      </c>
      <c r="J1238" s="749" t="s">
        <v>875</v>
      </c>
      <c r="K1238" s="749" t="s">
        <v>1122</v>
      </c>
      <c r="L1238" s="752">
        <v>170.49142857142857</v>
      </c>
      <c r="M1238" s="752">
        <v>14</v>
      </c>
      <c r="N1238" s="753">
        <v>2386.88</v>
      </c>
    </row>
    <row r="1239" spans="1:14" ht="14.4" customHeight="1" x14ac:dyDescent="0.3">
      <c r="A1239" s="747" t="s">
        <v>629</v>
      </c>
      <c r="B1239" s="748" t="s">
        <v>630</v>
      </c>
      <c r="C1239" s="749" t="s">
        <v>674</v>
      </c>
      <c r="D1239" s="750" t="s">
        <v>675</v>
      </c>
      <c r="E1239" s="751">
        <v>50113001</v>
      </c>
      <c r="F1239" s="750" t="s">
        <v>686</v>
      </c>
      <c r="G1239" s="749" t="s">
        <v>690</v>
      </c>
      <c r="H1239" s="749">
        <v>109709</v>
      </c>
      <c r="I1239" s="749">
        <v>9709</v>
      </c>
      <c r="J1239" s="749" t="s">
        <v>875</v>
      </c>
      <c r="K1239" s="749" t="s">
        <v>876</v>
      </c>
      <c r="L1239" s="752">
        <v>64.965000000000003</v>
      </c>
      <c r="M1239" s="752">
        <v>10</v>
      </c>
      <c r="N1239" s="753">
        <v>649.65</v>
      </c>
    </row>
    <row r="1240" spans="1:14" ht="14.4" customHeight="1" x14ac:dyDescent="0.3">
      <c r="A1240" s="747" t="s">
        <v>629</v>
      </c>
      <c r="B1240" s="748" t="s">
        <v>630</v>
      </c>
      <c r="C1240" s="749" t="s">
        <v>674</v>
      </c>
      <c r="D1240" s="750" t="s">
        <v>675</v>
      </c>
      <c r="E1240" s="751">
        <v>50113001</v>
      </c>
      <c r="F1240" s="750" t="s">
        <v>686</v>
      </c>
      <c r="G1240" s="749" t="s">
        <v>690</v>
      </c>
      <c r="H1240" s="749">
        <v>109712</v>
      </c>
      <c r="I1240" s="749">
        <v>9712</v>
      </c>
      <c r="J1240" s="749" t="s">
        <v>875</v>
      </c>
      <c r="K1240" s="749" t="s">
        <v>1313</v>
      </c>
      <c r="L1240" s="752">
        <v>301.56799999999998</v>
      </c>
      <c r="M1240" s="752">
        <v>5</v>
      </c>
      <c r="N1240" s="753">
        <v>1507.84</v>
      </c>
    </row>
    <row r="1241" spans="1:14" ht="14.4" customHeight="1" x14ac:dyDescent="0.3">
      <c r="A1241" s="747" t="s">
        <v>629</v>
      </c>
      <c r="B1241" s="748" t="s">
        <v>630</v>
      </c>
      <c r="C1241" s="749" t="s">
        <v>674</v>
      </c>
      <c r="D1241" s="750" t="s">
        <v>675</v>
      </c>
      <c r="E1241" s="751">
        <v>50113001</v>
      </c>
      <c r="F1241" s="750" t="s">
        <v>686</v>
      </c>
      <c r="G1241" s="749" t="s">
        <v>690</v>
      </c>
      <c r="H1241" s="749">
        <v>194882</v>
      </c>
      <c r="I1241" s="749">
        <v>94882</v>
      </c>
      <c r="J1241" s="749" t="s">
        <v>875</v>
      </c>
      <c r="K1241" s="749" t="s">
        <v>1822</v>
      </c>
      <c r="L1241" s="752">
        <v>171.81000000000003</v>
      </c>
      <c r="M1241" s="752">
        <v>5</v>
      </c>
      <c r="N1241" s="753">
        <v>859.05000000000018</v>
      </c>
    </row>
    <row r="1242" spans="1:14" ht="14.4" customHeight="1" x14ac:dyDescent="0.3">
      <c r="A1242" s="747" t="s">
        <v>629</v>
      </c>
      <c r="B1242" s="748" t="s">
        <v>630</v>
      </c>
      <c r="C1242" s="749" t="s">
        <v>674</v>
      </c>
      <c r="D1242" s="750" t="s">
        <v>675</v>
      </c>
      <c r="E1242" s="751">
        <v>50113001</v>
      </c>
      <c r="F1242" s="750" t="s">
        <v>686</v>
      </c>
      <c r="G1242" s="749" t="s">
        <v>687</v>
      </c>
      <c r="H1242" s="749">
        <v>194852</v>
      </c>
      <c r="I1242" s="749">
        <v>94852</v>
      </c>
      <c r="J1242" s="749" t="s">
        <v>1123</v>
      </c>
      <c r="K1242" s="749" t="s">
        <v>1124</v>
      </c>
      <c r="L1242" s="752">
        <v>1030.58</v>
      </c>
      <c r="M1242" s="752">
        <v>6</v>
      </c>
      <c r="N1242" s="753">
        <v>6183.48</v>
      </c>
    </row>
    <row r="1243" spans="1:14" ht="14.4" customHeight="1" x14ac:dyDescent="0.3">
      <c r="A1243" s="747" t="s">
        <v>629</v>
      </c>
      <c r="B1243" s="748" t="s">
        <v>630</v>
      </c>
      <c r="C1243" s="749" t="s">
        <v>674</v>
      </c>
      <c r="D1243" s="750" t="s">
        <v>675</v>
      </c>
      <c r="E1243" s="751">
        <v>50113001</v>
      </c>
      <c r="F1243" s="750" t="s">
        <v>686</v>
      </c>
      <c r="G1243" s="749" t="s">
        <v>687</v>
      </c>
      <c r="H1243" s="749">
        <v>188900</v>
      </c>
      <c r="I1243" s="749">
        <v>88900</v>
      </c>
      <c r="J1243" s="749" t="s">
        <v>1316</v>
      </c>
      <c r="K1243" s="749" t="s">
        <v>894</v>
      </c>
      <c r="L1243" s="752">
        <v>82.406363636363636</v>
      </c>
      <c r="M1243" s="752">
        <v>11</v>
      </c>
      <c r="N1243" s="753">
        <v>906.47</v>
      </c>
    </row>
    <row r="1244" spans="1:14" ht="14.4" customHeight="1" x14ac:dyDescent="0.3">
      <c r="A1244" s="747" t="s">
        <v>629</v>
      </c>
      <c r="B1244" s="748" t="s">
        <v>630</v>
      </c>
      <c r="C1244" s="749" t="s">
        <v>674</v>
      </c>
      <c r="D1244" s="750" t="s">
        <v>675</v>
      </c>
      <c r="E1244" s="751">
        <v>50113001</v>
      </c>
      <c r="F1244" s="750" t="s">
        <v>686</v>
      </c>
      <c r="G1244" s="749" t="s">
        <v>687</v>
      </c>
      <c r="H1244" s="749">
        <v>225261</v>
      </c>
      <c r="I1244" s="749">
        <v>225261</v>
      </c>
      <c r="J1244" s="749" t="s">
        <v>877</v>
      </c>
      <c r="K1244" s="749" t="s">
        <v>878</v>
      </c>
      <c r="L1244" s="752">
        <v>57.929999999999993</v>
      </c>
      <c r="M1244" s="752">
        <v>1</v>
      </c>
      <c r="N1244" s="753">
        <v>57.929999999999993</v>
      </c>
    </row>
    <row r="1245" spans="1:14" ht="14.4" customHeight="1" x14ac:dyDescent="0.3">
      <c r="A1245" s="747" t="s">
        <v>629</v>
      </c>
      <c r="B1245" s="748" t="s">
        <v>630</v>
      </c>
      <c r="C1245" s="749" t="s">
        <v>674</v>
      </c>
      <c r="D1245" s="750" t="s">
        <v>675</v>
      </c>
      <c r="E1245" s="751">
        <v>50113001</v>
      </c>
      <c r="F1245" s="750" t="s">
        <v>686</v>
      </c>
      <c r="G1245" s="749" t="s">
        <v>687</v>
      </c>
      <c r="H1245" s="749">
        <v>993703</v>
      </c>
      <c r="I1245" s="749">
        <v>0</v>
      </c>
      <c r="J1245" s="749" t="s">
        <v>1823</v>
      </c>
      <c r="K1245" s="749" t="s">
        <v>631</v>
      </c>
      <c r="L1245" s="752">
        <v>157.58000000000001</v>
      </c>
      <c r="M1245" s="752">
        <v>1</v>
      </c>
      <c r="N1245" s="753">
        <v>157.58000000000001</v>
      </c>
    </row>
    <row r="1246" spans="1:14" ht="14.4" customHeight="1" x14ac:dyDescent="0.3">
      <c r="A1246" s="747" t="s">
        <v>629</v>
      </c>
      <c r="B1246" s="748" t="s">
        <v>630</v>
      </c>
      <c r="C1246" s="749" t="s">
        <v>674</v>
      </c>
      <c r="D1246" s="750" t="s">
        <v>675</v>
      </c>
      <c r="E1246" s="751">
        <v>50113001</v>
      </c>
      <c r="F1246" s="750" t="s">
        <v>686</v>
      </c>
      <c r="G1246" s="749" t="s">
        <v>687</v>
      </c>
      <c r="H1246" s="749">
        <v>395294</v>
      </c>
      <c r="I1246" s="749">
        <v>180306</v>
      </c>
      <c r="J1246" s="749" t="s">
        <v>881</v>
      </c>
      <c r="K1246" s="749" t="s">
        <v>882</v>
      </c>
      <c r="L1246" s="752">
        <v>177.08666666666667</v>
      </c>
      <c r="M1246" s="752">
        <v>54</v>
      </c>
      <c r="N1246" s="753">
        <v>9562.68</v>
      </c>
    </row>
    <row r="1247" spans="1:14" ht="14.4" customHeight="1" x14ac:dyDescent="0.3">
      <c r="A1247" s="747" t="s">
        <v>629</v>
      </c>
      <c r="B1247" s="748" t="s">
        <v>630</v>
      </c>
      <c r="C1247" s="749" t="s">
        <v>674</v>
      </c>
      <c r="D1247" s="750" t="s">
        <v>675</v>
      </c>
      <c r="E1247" s="751">
        <v>50113001</v>
      </c>
      <c r="F1247" s="750" t="s">
        <v>686</v>
      </c>
      <c r="G1247" s="749" t="s">
        <v>687</v>
      </c>
      <c r="H1247" s="749">
        <v>110602</v>
      </c>
      <c r="I1247" s="749">
        <v>10602</v>
      </c>
      <c r="J1247" s="749" t="s">
        <v>1824</v>
      </c>
      <c r="K1247" s="749" t="s">
        <v>1825</v>
      </c>
      <c r="L1247" s="752">
        <v>122.27789473684211</v>
      </c>
      <c r="M1247" s="752">
        <v>19</v>
      </c>
      <c r="N1247" s="753">
        <v>2323.2800000000002</v>
      </c>
    </row>
    <row r="1248" spans="1:14" ht="14.4" customHeight="1" x14ac:dyDescent="0.3">
      <c r="A1248" s="747" t="s">
        <v>629</v>
      </c>
      <c r="B1248" s="748" t="s">
        <v>630</v>
      </c>
      <c r="C1248" s="749" t="s">
        <v>674</v>
      </c>
      <c r="D1248" s="750" t="s">
        <v>675</v>
      </c>
      <c r="E1248" s="751">
        <v>50113001</v>
      </c>
      <c r="F1248" s="750" t="s">
        <v>686</v>
      </c>
      <c r="G1248" s="749" t="s">
        <v>687</v>
      </c>
      <c r="H1248" s="749">
        <v>849055</v>
      </c>
      <c r="I1248" s="749">
        <v>125314</v>
      </c>
      <c r="J1248" s="749" t="s">
        <v>1826</v>
      </c>
      <c r="K1248" s="749" t="s">
        <v>1827</v>
      </c>
      <c r="L1248" s="752">
        <v>113.32</v>
      </c>
      <c r="M1248" s="752">
        <v>4</v>
      </c>
      <c r="N1248" s="753">
        <v>453.28</v>
      </c>
    </row>
    <row r="1249" spans="1:14" ht="14.4" customHeight="1" x14ac:dyDescent="0.3">
      <c r="A1249" s="747" t="s">
        <v>629</v>
      </c>
      <c r="B1249" s="748" t="s">
        <v>630</v>
      </c>
      <c r="C1249" s="749" t="s">
        <v>674</v>
      </c>
      <c r="D1249" s="750" t="s">
        <v>675</v>
      </c>
      <c r="E1249" s="751">
        <v>50113001</v>
      </c>
      <c r="F1249" s="750" t="s">
        <v>686</v>
      </c>
      <c r="G1249" s="749" t="s">
        <v>687</v>
      </c>
      <c r="H1249" s="749">
        <v>225172</v>
      </c>
      <c r="I1249" s="749">
        <v>225172</v>
      </c>
      <c r="J1249" s="749" t="s">
        <v>885</v>
      </c>
      <c r="K1249" s="749" t="s">
        <v>886</v>
      </c>
      <c r="L1249" s="752">
        <v>58.77</v>
      </c>
      <c r="M1249" s="752">
        <v>1</v>
      </c>
      <c r="N1249" s="753">
        <v>58.77</v>
      </c>
    </row>
    <row r="1250" spans="1:14" ht="14.4" customHeight="1" x14ac:dyDescent="0.3">
      <c r="A1250" s="747" t="s">
        <v>629</v>
      </c>
      <c r="B1250" s="748" t="s">
        <v>630</v>
      </c>
      <c r="C1250" s="749" t="s">
        <v>674</v>
      </c>
      <c r="D1250" s="750" t="s">
        <v>675</v>
      </c>
      <c r="E1250" s="751">
        <v>50113001</v>
      </c>
      <c r="F1250" s="750" t="s">
        <v>686</v>
      </c>
      <c r="G1250" s="749" t="s">
        <v>687</v>
      </c>
      <c r="H1250" s="749">
        <v>132083</v>
      </c>
      <c r="I1250" s="749">
        <v>32083</v>
      </c>
      <c r="J1250" s="749" t="s">
        <v>1126</v>
      </c>
      <c r="K1250" s="749" t="s">
        <v>1127</v>
      </c>
      <c r="L1250" s="752">
        <v>23.03</v>
      </c>
      <c r="M1250" s="752">
        <v>2</v>
      </c>
      <c r="N1250" s="753">
        <v>46.06</v>
      </c>
    </row>
    <row r="1251" spans="1:14" ht="14.4" customHeight="1" x14ac:dyDescent="0.3">
      <c r="A1251" s="747" t="s">
        <v>629</v>
      </c>
      <c r="B1251" s="748" t="s">
        <v>630</v>
      </c>
      <c r="C1251" s="749" t="s">
        <v>674</v>
      </c>
      <c r="D1251" s="750" t="s">
        <v>675</v>
      </c>
      <c r="E1251" s="751">
        <v>50113001</v>
      </c>
      <c r="F1251" s="750" t="s">
        <v>686</v>
      </c>
      <c r="G1251" s="749" t="s">
        <v>690</v>
      </c>
      <c r="H1251" s="749">
        <v>56972</v>
      </c>
      <c r="I1251" s="749">
        <v>56972</v>
      </c>
      <c r="J1251" s="749" t="s">
        <v>891</v>
      </c>
      <c r="K1251" s="749" t="s">
        <v>892</v>
      </c>
      <c r="L1251" s="752">
        <v>14.770000000000001</v>
      </c>
      <c r="M1251" s="752">
        <v>1</v>
      </c>
      <c r="N1251" s="753">
        <v>14.770000000000001</v>
      </c>
    </row>
    <row r="1252" spans="1:14" ht="14.4" customHeight="1" x14ac:dyDescent="0.3">
      <c r="A1252" s="747" t="s">
        <v>629</v>
      </c>
      <c r="B1252" s="748" t="s">
        <v>630</v>
      </c>
      <c r="C1252" s="749" t="s">
        <v>674</v>
      </c>
      <c r="D1252" s="750" t="s">
        <v>675</v>
      </c>
      <c r="E1252" s="751">
        <v>50113001</v>
      </c>
      <c r="F1252" s="750" t="s">
        <v>686</v>
      </c>
      <c r="G1252" s="749" t="s">
        <v>690</v>
      </c>
      <c r="H1252" s="749">
        <v>56983</v>
      </c>
      <c r="I1252" s="749">
        <v>56983</v>
      </c>
      <c r="J1252" s="749" t="s">
        <v>1828</v>
      </c>
      <c r="K1252" s="749" t="s">
        <v>1829</v>
      </c>
      <c r="L1252" s="752">
        <v>100.60000000000004</v>
      </c>
      <c r="M1252" s="752">
        <v>1</v>
      </c>
      <c r="N1252" s="753">
        <v>100.60000000000004</v>
      </c>
    </row>
    <row r="1253" spans="1:14" ht="14.4" customHeight="1" x14ac:dyDescent="0.3">
      <c r="A1253" s="747" t="s">
        <v>629</v>
      </c>
      <c r="B1253" s="748" t="s">
        <v>630</v>
      </c>
      <c r="C1253" s="749" t="s">
        <v>674</v>
      </c>
      <c r="D1253" s="750" t="s">
        <v>675</v>
      </c>
      <c r="E1253" s="751">
        <v>50113001</v>
      </c>
      <c r="F1253" s="750" t="s">
        <v>686</v>
      </c>
      <c r="G1253" s="749" t="s">
        <v>687</v>
      </c>
      <c r="H1253" s="749">
        <v>105954</v>
      </c>
      <c r="I1253" s="749">
        <v>5954</v>
      </c>
      <c r="J1253" s="749" t="s">
        <v>1830</v>
      </c>
      <c r="K1253" s="749" t="s">
        <v>1831</v>
      </c>
      <c r="L1253" s="752">
        <v>3266.15</v>
      </c>
      <c r="M1253" s="752">
        <v>1</v>
      </c>
      <c r="N1253" s="753">
        <v>3266.15</v>
      </c>
    </row>
    <row r="1254" spans="1:14" ht="14.4" customHeight="1" x14ac:dyDescent="0.3">
      <c r="A1254" s="747" t="s">
        <v>629</v>
      </c>
      <c r="B1254" s="748" t="s">
        <v>630</v>
      </c>
      <c r="C1254" s="749" t="s">
        <v>674</v>
      </c>
      <c r="D1254" s="750" t="s">
        <v>675</v>
      </c>
      <c r="E1254" s="751">
        <v>50113001</v>
      </c>
      <c r="F1254" s="750" t="s">
        <v>686</v>
      </c>
      <c r="G1254" s="749" t="s">
        <v>687</v>
      </c>
      <c r="H1254" s="749">
        <v>130610</v>
      </c>
      <c r="I1254" s="749">
        <v>130610</v>
      </c>
      <c r="J1254" s="749" t="s">
        <v>1832</v>
      </c>
      <c r="K1254" s="749" t="s">
        <v>1833</v>
      </c>
      <c r="L1254" s="752">
        <v>586.91999999999996</v>
      </c>
      <c r="M1254" s="752">
        <v>1</v>
      </c>
      <c r="N1254" s="753">
        <v>586.91999999999996</v>
      </c>
    </row>
    <row r="1255" spans="1:14" ht="14.4" customHeight="1" x14ac:dyDescent="0.3">
      <c r="A1255" s="747" t="s">
        <v>629</v>
      </c>
      <c r="B1255" s="748" t="s">
        <v>630</v>
      </c>
      <c r="C1255" s="749" t="s">
        <v>674</v>
      </c>
      <c r="D1255" s="750" t="s">
        <v>675</v>
      </c>
      <c r="E1255" s="751">
        <v>50113001</v>
      </c>
      <c r="F1255" s="750" t="s">
        <v>686</v>
      </c>
      <c r="G1255" s="749" t="s">
        <v>687</v>
      </c>
      <c r="H1255" s="749">
        <v>197864</v>
      </c>
      <c r="I1255" s="749">
        <v>97864</v>
      </c>
      <c r="J1255" s="749" t="s">
        <v>1330</v>
      </c>
      <c r="K1255" s="749" t="s">
        <v>1331</v>
      </c>
      <c r="L1255" s="752">
        <v>300.42999999999995</v>
      </c>
      <c r="M1255" s="752">
        <v>1</v>
      </c>
      <c r="N1255" s="753">
        <v>300.42999999999995</v>
      </c>
    </row>
    <row r="1256" spans="1:14" ht="14.4" customHeight="1" x14ac:dyDescent="0.3">
      <c r="A1256" s="747" t="s">
        <v>629</v>
      </c>
      <c r="B1256" s="748" t="s">
        <v>630</v>
      </c>
      <c r="C1256" s="749" t="s">
        <v>674</v>
      </c>
      <c r="D1256" s="750" t="s">
        <v>675</v>
      </c>
      <c r="E1256" s="751">
        <v>50113001</v>
      </c>
      <c r="F1256" s="750" t="s">
        <v>686</v>
      </c>
      <c r="G1256" s="749" t="s">
        <v>690</v>
      </c>
      <c r="H1256" s="749">
        <v>158380</v>
      </c>
      <c r="I1256" s="749">
        <v>58380</v>
      </c>
      <c r="J1256" s="749" t="s">
        <v>899</v>
      </c>
      <c r="K1256" s="749" t="s">
        <v>900</v>
      </c>
      <c r="L1256" s="752">
        <v>81.200000000000017</v>
      </c>
      <c r="M1256" s="752">
        <v>3</v>
      </c>
      <c r="N1256" s="753">
        <v>243.60000000000005</v>
      </c>
    </row>
    <row r="1257" spans="1:14" ht="14.4" customHeight="1" x14ac:dyDescent="0.3">
      <c r="A1257" s="747" t="s">
        <v>629</v>
      </c>
      <c r="B1257" s="748" t="s">
        <v>630</v>
      </c>
      <c r="C1257" s="749" t="s">
        <v>674</v>
      </c>
      <c r="D1257" s="750" t="s">
        <v>675</v>
      </c>
      <c r="E1257" s="751">
        <v>50113001</v>
      </c>
      <c r="F1257" s="750" t="s">
        <v>686</v>
      </c>
      <c r="G1257" s="749" t="s">
        <v>687</v>
      </c>
      <c r="H1257" s="749">
        <v>184325</v>
      </c>
      <c r="I1257" s="749">
        <v>84325</v>
      </c>
      <c r="J1257" s="749" t="s">
        <v>901</v>
      </c>
      <c r="K1257" s="749" t="s">
        <v>1834</v>
      </c>
      <c r="L1257" s="752">
        <v>76.749999999999986</v>
      </c>
      <c r="M1257" s="752">
        <v>2</v>
      </c>
      <c r="N1257" s="753">
        <v>153.49999999999997</v>
      </c>
    </row>
    <row r="1258" spans="1:14" ht="14.4" customHeight="1" x14ac:dyDescent="0.3">
      <c r="A1258" s="747" t="s">
        <v>629</v>
      </c>
      <c r="B1258" s="748" t="s">
        <v>630</v>
      </c>
      <c r="C1258" s="749" t="s">
        <v>674</v>
      </c>
      <c r="D1258" s="750" t="s">
        <v>675</v>
      </c>
      <c r="E1258" s="751">
        <v>50113001</v>
      </c>
      <c r="F1258" s="750" t="s">
        <v>686</v>
      </c>
      <c r="G1258" s="749" t="s">
        <v>687</v>
      </c>
      <c r="H1258" s="749">
        <v>112023</v>
      </c>
      <c r="I1258" s="749">
        <v>12023</v>
      </c>
      <c r="J1258" s="749" t="s">
        <v>903</v>
      </c>
      <c r="K1258" s="749" t="s">
        <v>904</v>
      </c>
      <c r="L1258" s="752">
        <v>72.33</v>
      </c>
      <c r="M1258" s="752">
        <v>19</v>
      </c>
      <c r="N1258" s="753">
        <v>1374.27</v>
      </c>
    </row>
    <row r="1259" spans="1:14" ht="14.4" customHeight="1" x14ac:dyDescent="0.3">
      <c r="A1259" s="747" t="s">
        <v>629</v>
      </c>
      <c r="B1259" s="748" t="s">
        <v>630</v>
      </c>
      <c r="C1259" s="749" t="s">
        <v>674</v>
      </c>
      <c r="D1259" s="750" t="s">
        <v>675</v>
      </c>
      <c r="E1259" s="751">
        <v>50113001</v>
      </c>
      <c r="F1259" s="750" t="s">
        <v>686</v>
      </c>
      <c r="G1259" s="749" t="s">
        <v>687</v>
      </c>
      <c r="H1259" s="749">
        <v>111421</v>
      </c>
      <c r="I1259" s="749">
        <v>11421</v>
      </c>
      <c r="J1259" s="749" t="s">
        <v>1835</v>
      </c>
      <c r="K1259" s="749" t="s">
        <v>1836</v>
      </c>
      <c r="L1259" s="752">
        <v>360.83025413583709</v>
      </c>
      <c r="M1259" s="752">
        <v>5.5019999999999998</v>
      </c>
      <c r="N1259" s="753">
        <v>1985.2880582553757</v>
      </c>
    </row>
    <row r="1260" spans="1:14" ht="14.4" customHeight="1" x14ac:dyDescent="0.3">
      <c r="A1260" s="747" t="s">
        <v>629</v>
      </c>
      <c r="B1260" s="748" t="s">
        <v>630</v>
      </c>
      <c r="C1260" s="749" t="s">
        <v>674</v>
      </c>
      <c r="D1260" s="750" t="s">
        <v>675</v>
      </c>
      <c r="E1260" s="751">
        <v>50113001</v>
      </c>
      <c r="F1260" s="750" t="s">
        <v>686</v>
      </c>
      <c r="G1260" s="749" t="s">
        <v>687</v>
      </c>
      <c r="H1260" s="749">
        <v>111420</v>
      </c>
      <c r="I1260" s="749">
        <v>11420</v>
      </c>
      <c r="J1260" s="749" t="s">
        <v>1835</v>
      </c>
      <c r="K1260" s="749" t="s">
        <v>1837</v>
      </c>
      <c r="L1260" s="752">
        <v>179.10762952962875</v>
      </c>
      <c r="M1260" s="752">
        <v>16.867437299999999</v>
      </c>
      <c r="N1260" s="753">
        <v>3021.0867110426411</v>
      </c>
    </row>
    <row r="1261" spans="1:14" ht="14.4" customHeight="1" x14ac:dyDescent="0.3">
      <c r="A1261" s="747" t="s">
        <v>629</v>
      </c>
      <c r="B1261" s="748" t="s">
        <v>630</v>
      </c>
      <c r="C1261" s="749" t="s">
        <v>674</v>
      </c>
      <c r="D1261" s="750" t="s">
        <v>675</v>
      </c>
      <c r="E1261" s="751">
        <v>50113001</v>
      </c>
      <c r="F1261" s="750" t="s">
        <v>686</v>
      </c>
      <c r="G1261" s="749" t="s">
        <v>687</v>
      </c>
      <c r="H1261" s="749">
        <v>142594</v>
      </c>
      <c r="I1261" s="749">
        <v>42594</v>
      </c>
      <c r="J1261" s="749" t="s">
        <v>1128</v>
      </c>
      <c r="K1261" s="749" t="s">
        <v>1129</v>
      </c>
      <c r="L1261" s="752">
        <v>900.61666666666667</v>
      </c>
      <c r="M1261" s="752">
        <v>6</v>
      </c>
      <c r="N1261" s="753">
        <v>5403.7</v>
      </c>
    </row>
    <row r="1262" spans="1:14" ht="14.4" customHeight="1" x14ac:dyDescent="0.3">
      <c r="A1262" s="747" t="s">
        <v>629</v>
      </c>
      <c r="B1262" s="748" t="s">
        <v>630</v>
      </c>
      <c r="C1262" s="749" t="s">
        <v>674</v>
      </c>
      <c r="D1262" s="750" t="s">
        <v>675</v>
      </c>
      <c r="E1262" s="751">
        <v>50113001</v>
      </c>
      <c r="F1262" s="750" t="s">
        <v>686</v>
      </c>
      <c r="G1262" s="749" t="s">
        <v>687</v>
      </c>
      <c r="H1262" s="749">
        <v>100641</v>
      </c>
      <c r="I1262" s="749">
        <v>641</v>
      </c>
      <c r="J1262" s="749" t="s">
        <v>1838</v>
      </c>
      <c r="K1262" s="749" t="s">
        <v>1839</v>
      </c>
      <c r="L1262" s="752">
        <v>31.240000000000006</v>
      </c>
      <c r="M1262" s="752">
        <v>2</v>
      </c>
      <c r="N1262" s="753">
        <v>62.480000000000011</v>
      </c>
    </row>
    <row r="1263" spans="1:14" ht="14.4" customHeight="1" x14ac:dyDescent="0.3">
      <c r="A1263" s="747" t="s">
        <v>629</v>
      </c>
      <c r="B1263" s="748" t="s">
        <v>630</v>
      </c>
      <c r="C1263" s="749" t="s">
        <v>674</v>
      </c>
      <c r="D1263" s="750" t="s">
        <v>675</v>
      </c>
      <c r="E1263" s="751">
        <v>50113001</v>
      </c>
      <c r="F1263" s="750" t="s">
        <v>686</v>
      </c>
      <c r="G1263" s="749" t="s">
        <v>690</v>
      </c>
      <c r="H1263" s="749">
        <v>194113</v>
      </c>
      <c r="I1263" s="749">
        <v>94113</v>
      </c>
      <c r="J1263" s="749" t="s">
        <v>1840</v>
      </c>
      <c r="K1263" s="749" t="s">
        <v>1841</v>
      </c>
      <c r="L1263" s="752">
        <v>111.25000000000003</v>
      </c>
      <c r="M1263" s="752">
        <v>1</v>
      </c>
      <c r="N1263" s="753">
        <v>111.25000000000003</v>
      </c>
    </row>
    <row r="1264" spans="1:14" ht="14.4" customHeight="1" x14ac:dyDescent="0.3">
      <c r="A1264" s="747" t="s">
        <v>629</v>
      </c>
      <c r="B1264" s="748" t="s">
        <v>630</v>
      </c>
      <c r="C1264" s="749" t="s">
        <v>674</v>
      </c>
      <c r="D1264" s="750" t="s">
        <v>675</v>
      </c>
      <c r="E1264" s="751">
        <v>50113001</v>
      </c>
      <c r="F1264" s="750" t="s">
        <v>686</v>
      </c>
      <c r="G1264" s="749" t="s">
        <v>690</v>
      </c>
      <c r="H1264" s="749">
        <v>192340</v>
      </c>
      <c r="I1264" s="749">
        <v>192340</v>
      </c>
      <c r="J1264" s="749" t="s">
        <v>1842</v>
      </c>
      <c r="K1264" s="749" t="s">
        <v>1843</v>
      </c>
      <c r="L1264" s="752">
        <v>75.20999999999998</v>
      </c>
      <c r="M1264" s="752">
        <v>1</v>
      </c>
      <c r="N1264" s="753">
        <v>75.20999999999998</v>
      </c>
    </row>
    <row r="1265" spans="1:14" ht="14.4" customHeight="1" x14ac:dyDescent="0.3">
      <c r="A1265" s="747" t="s">
        <v>629</v>
      </c>
      <c r="B1265" s="748" t="s">
        <v>630</v>
      </c>
      <c r="C1265" s="749" t="s">
        <v>674</v>
      </c>
      <c r="D1265" s="750" t="s">
        <v>675</v>
      </c>
      <c r="E1265" s="751">
        <v>50113001</v>
      </c>
      <c r="F1265" s="750" t="s">
        <v>686</v>
      </c>
      <c r="G1265" s="749" t="s">
        <v>687</v>
      </c>
      <c r="H1265" s="749">
        <v>142953</v>
      </c>
      <c r="I1265" s="749">
        <v>42953</v>
      </c>
      <c r="J1265" s="749" t="s">
        <v>1844</v>
      </c>
      <c r="K1265" s="749" t="s">
        <v>1845</v>
      </c>
      <c r="L1265" s="752">
        <v>79.015000000000015</v>
      </c>
      <c r="M1265" s="752">
        <v>2</v>
      </c>
      <c r="N1265" s="753">
        <v>158.03000000000003</v>
      </c>
    </row>
    <row r="1266" spans="1:14" ht="14.4" customHeight="1" x14ac:dyDescent="0.3">
      <c r="A1266" s="747" t="s">
        <v>629</v>
      </c>
      <c r="B1266" s="748" t="s">
        <v>630</v>
      </c>
      <c r="C1266" s="749" t="s">
        <v>674</v>
      </c>
      <c r="D1266" s="750" t="s">
        <v>675</v>
      </c>
      <c r="E1266" s="751">
        <v>50113001</v>
      </c>
      <c r="F1266" s="750" t="s">
        <v>686</v>
      </c>
      <c r="G1266" s="749" t="s">
        <v>687</v>
      </c>
      <c r="H1266" s="749">
        <v>216532</v>
      </c>
      <c r="I1266" s="749">
        <v>216532</v>
      </c>
      <c r="J1266" s="749" t="s">
        <v>1846</v>
      </c>
      <c r="K1266" s="749" t="s">
        <v>1847</v>
      </c>
      <c r="L1266" s="752">
        <v>131.25999999999996</v>
      </c>
      <c r="M1266" s="752">
        <v>1</v>
      </c>
      <c r="N1266" s="753">
        <v>131.25999999999996</v>
      </c>
    </row>
    <row r="1267" spans="1:14" ht="14.4" customHeight="1" x14ac:dyDescent="0.3">
      <c r="A1267" s="747" t="s">
        <v>629</v>
      </c>
      <c r="B1267" s="748" t="s">
        <v>630</v>
      </c>
      <c r="C1267" s="749" t="s">
        <v>674</v>
      </c>
      <c r="D1267" s="750" t="s">
        <v>675</v>
      </c>
      <c r="E1267" s="751">
        <v>50113001</v>
      </c>
      <c r="F1267" s="750" t="s">
        <v>686</v>
      </c>
      <c r="G1267" s="749" t="s">
        <v>690</v>
      </c>
      <c r="H1267" s="749">
        <v>105496</v>
      </c>
      <c r="I1267" s="749">
        <v>5496</v>
      </c>
      <c r="J1267" s="749" t="s">
        <v>1130</v>
      </c>
      <c r="K1267" s="749" t="s">
        <v>1534</v>
      </c>
      <c r="L1267" s="752">
        <v>74.999999999999986</v>
      </c>
      <c r="M1267" s="752">
        <v>1</v>
      </c>
      <c r="N1267" s="753">
        <v>74.999999999999986</v>
      </c>
    </row>
    <row r="1268" spans="1:14" ht="14.4" customHeight="1" x14ac:dyDescent="0.3">
      <c r="A1268" s="747" t="s">
        <v>629</v>
      </c>
      <c r="B1268" s="748" t="s">
        <v>630</v>
      </c>
      <c r="C1268" s="749" t="s">
        <v>674</v>
      </c>
      <c r="D1268" s="750" t="s">
        <v>675</v>
      </c>
      <c r="E1268" s="751">
        <v>50113001</v>
      </c>
      <c r="F1268" s="750" t="s">
        <v>686</v>
      </c>
      <c r="G1268" s="749" t="s">
        <v>690</v>
      </c>
      <c r="H1268" s="749">
        <v>166030</v>
      </c>
      <c r="I1268" s="749">
        <v>66030</v>
      </c>
      <c r="J1268" s="749" t="s">
        <v>1130</v>
      </c>
      <c r="K1268" s="749" t="s">
        <v>1610</v>
      </c>
      <c r="L1268" s="752">
        <v>29.87</v>
      </c>
      <c r="M1268" s="752">
        <v>2</v>
      </c>
      <c r="N1268" s="753">
        <v>59.74</v>
      </c>
    </row>
    <row r="1269" spans="1:14" ht="14.4" customHeight="1" x14ac:dyDescent="0.3">
      <c r="A1269" s="747" t="s">
        <v>629</v>
      </c>
      <c r="B1269" s="748" t="s">
        <v>630</v>
      </c>
      <c r="C1269" s="749" t="s">
        <v>674</v>
      </c>
      <c r="D1269" s="750" t="s">
        <v>675</v>
      </c>
      <c r="E1269" s="751">
        <v>50113001</v>
      </c>
      <c r="F1269" s="750" t="s">
        <v>686</v>
      </c>
      <c r="G1269" s="749" t="s">
        <v>690</v>
      </c>
      <c r="H1269" s="749">
        <v>158834</v>
      </c>
      <c r="I1269" s="749">
        <v>58834</v>
      </c>
      <c r="J1269" s="749" t="s">
        <v>1132</v>
      </c>
      <c r="K1269" s="749" t="s">
        <v>1133</v>
      </c>
      <c r="L1269" s="752">
        <v>63.32</v>
      </c>
      <c r="M1269" s="752">
        <v>1</v>
      </c>
      <c r="N1269" s="753">
        <v>63.32</v>
      </c>
    </row>
    <row r="1270" spans="1:14" ht="14.4" customHeight="1" x14ac:dyDescent="0.3">
      <c r="A1270" s="747" t="s">
        <v>629</v>
      </c>
      <c r="B1270" s="748" t="s">
        <v>630</v>
      </c>
      <c r="C1270" s="749" t="s">
        <v>674</v>
      </c>
      <c r="D1270" s="750" t="s">
        <v>675</v>
      </c>
      <c r="E1270" s="751">
        <v>50113001</v>
      </c>
      <c r="F1270" s="750" t="s">
        <v>686</v>
      </c>
      <c r="G1270" s="749" t="s">
        <v>690</v>
      </c>
      <c r="H1270" s="749">
        <v>153950</v>
      </c>
      <c r="I1270" s="749">
        <v>53950</v>
      </c>
      <c r="J1270" s="749" t="s">
        <v>1337</v>
      </c>
      <c r="K1270" s="749" t="s">
        <v>1338</v>
      </c>
      <c r="L1270" s="752">
        <v>91.535000000000011</v>
      </c>
      <c r="M1270" s="752">
        <v>2</v>
      </c>
      <c r="N1270" s="753">
        <v>183.07000000000002</v>
      </c>
    </row>
    <row r="1271" spans="1:14" ht="14.4" customHeight="1" x14ac:dyDescent="0.3">
      <c r="A1271" s="747" t="s">
        <v>629</v>
      </c>
      <c r="B1271" s="748" t="s">
        <v>630</v>
      </c>
      <c r="C1271" s="749" t="s">
        <v>674</v>
      </c>
      <c r="D1271" s="750" t="s">
        <v>675</v>
      </c>
      <c r="E1271" s="751">
        <v>50113002</v>
      </c>
      <c r="F1271" s="750" t="s">
        <v>1339</v>
      </c>
      <c r="G1271" s="749" t="s">
        <v>687</v>
      </c>
      <c r="H1271" s="749">
        <v>149415</v>
      </c>
      <c r="I1271" s="749">
        <v>49415</v>
      </c>
      <c r="J1271" s="749" t="s">
        <v>1848</v>
      </c>
      <c r="K1271" s="749" t="s">
        <v>712</v>
      </c>
      <c r="L1271" s="752">
        <v>1728.2500000000005</v>
      </c>
      <c r="M1271" s="752">
        <v>1</v>
      </c>
      <c r="N1271" s="753">
        <v>1728.2500000000005</v>
      </c>
    </row>
    <row r="1272" spans="1:14" ht="14.4" customHeight="1" x14ac:dyDescent="0.3">
      <c r="A1272" s="747" t="s">
        <v>629</v>
      </c>
      <c r="B1272" s="748" t="s">
        <v>630</v>
      </c>
      <c r="C1272" s="749" t="s">
        <v>674</v>
      </c>
      <c r="D1272" s="750" t="s">
        <v>675</v>
      </c>
      <c r="E1272" s="751">
        <v>50113002</v>
      </c>
      <c r="F1272" s="750" t="s">
        <v>1339</v>
      </c>
      <c r="G1272" s="749" t="s">
        <v>687</v>
      </c>
      <c r="H1272" s="749">
        <v>149409</v>
      </c>
      <c r="I1272" s="749">
        <v>49409</v>
      </c>
      <c r="J1272" s="749" t="s">
        <v>1849</v>
      </c>
      <c r="K1272" s="749" t="s">
        <v>712</v>
      </c>
      <c r="L1272" s="752">
        <v>1366.61</v>
      </c>
      <c r="M1272" s="752">
        <v>2</v>
      </c>
      <c r="N1272" s="753">
        <v>2733.22</v>
      </c>
    </row>
    <row r="1273" spans="1:14" ht="14.4" customHeight="1" x14ac:dyDescent="0.3">
      <c r="A1273" s="747" t="s">
        <v>629</v>
      </c>
      <c r="B1273" s="748" t="s">
        <v>630</v>
      </c>
      <c r="C1273" s="749" t="s">
        <v>674</v>
      </c>
      <c r="D1273" s="750" t="s">
        <v>675</v>
      </c>
      <c r="E1273" s="751">
        <v>50113002</v>
      </c>
      <c r="F1273" s="750" t="s">
        <v>1339</v>
      </c>
      <c r="G1273" s="749" t="s">
        <v>687</v>
      </c>
      <c r="H1273" s="749">
        <v>397297</v>
      </c>
      <c r="I1273" s="749">
        <v>192101</v>
      </c>
      <c r="J1273" s="749" t="s">
        <v>1850</v>
      </c>
      <c r="K1273" s="749" t="s">
        <v>1851</v>
      </c>
      <c r="L1273" s="752">
        <v>1671.92</v>
      </c>
      <c r="M1273" s="752">
        <v>1</v>
      </c>
      <c r="N1273" s="753">
        <v>1671.92</v>
      </c>
    </row>
    <row r="1274" spans="1:14" ht="14.4" customHeight="1" x14ac:dyDescent="0.3">
      <c r="A1274" s="747" t="s">
        <v>629</v>
      </c>
      <c r="B1274" s="748" t="s">
        <v>630</v>
      </c>
      <c r="C1274" s="749" t="s">
        <v>674</v>
      </c>
      <c r="D1274" s="750" t="s">
        <v>675</v>
      </c>
      <c r="E1274" s="751">
        <v>50113002</v>
      </c>
      <c r="F1274" s="750" t="s">
        <v>1339</v>
      </c>
      <c r="G1274" s="749" t="s">
        <v>687</v>
      </c>
      <c r="H1274" s="749">
        <v>158628</v>
      </c>
      <c r="I1274" s="749">
        <v>58628</v>
      </c>
      <c r="J1274" s="749" t="s">
        <v>1340</v>
      </c>
      <c r="K1274" s="749" t="s">
        <v>1341</v>
      </c>
      <c r="L1274" s="752">
        <v>297</v>
      </c>
      <c r="M1274" s="752">
        <v>10</v>
      </c>
      <c r="N1274" s="753">
        <v>2970</v>
      </c>
    </row>
    <row r="1275" spans="1:14" ht="14.4" customHeight="1" x14ac:dyDescent="0.3">
      <c r="A1275" s="747" t="s">
        <v>629</v>
      </c>
      <c r="B1275" s="748" t="s">
        <v>630</v>
      </c>
      <c r="C1275" s="749" t="s">
        <v>674</v>
      </c>
      <c r="D1275" s="750" t="s">
        <v>675</v>
      </c>
      <c r="E1275" s="751">
        <v>50113002</v>
      </c>
      <c r="F1275" s="750" t="s">
        <v>1339</v>
      </c>
      <c r="G1275" s="749" t="s">
        <v>687</v>
      </c>
      <c r="H1275" s="749">
        <v>500831</v>
      </c>
      <c r="I1275" s="749">
        <v>157109</v>
      </c>
      <c r="J1275" s="749" t="s">
        <v>1342</v>
      </c>
      <c r="K1275" s="749" t="s">
        <v>1343</v>
      </c>
      <c r="L1275" s="752">
        <v>3665.1999999999989</v>
      </c>
      <c r="M1275" s="752">
        <v>1</v>
      </c>
      <c r="N1275" s="753">
        <v>3665.1999999999989</v>
      </c>
    </row>
    <row r="1276" spans="1:14" ht="14.4" customHeight="1" x14ac:dyDescent="0.3">
      <c r="A1276" s="747" t="s">
        <v>629</v>
      </c>
      <c r="B1276" s="748" t="s">
        <v>630</v>
      </c>
      <c r="C1276" s="749" t="s">
        <v>674</v>
      </c>
      <c r="D1276" s="750" t="s">
        <v>675</v>
      </c>
      <c r="E1276" s="751">
        <v>50113002</v>
      </c>
      <c r="F1276" s="750" t="s">
        <v>1339</v>
      </c>
      <c r="G1276" s="749" t="s">
        <v>687</v>
      </c>
      <c r="H1276" s="749">
        <v>396465</v>
      </c>
      <c r="I1276" s="749">
        <v>157107</v>
      </c>
      <c r="J1276" s="749" t="s">
        <v>1344</v>
      </c>
      <c r="K1276" s="749" t="s">
        <v>1345</v>
      </c>
      <c r="L1276" s="752">
        <v>3102</v>
      </c>
      <c r="M1276" s="752">
        <v>8</v>
      </c>
      <c r="N1276" s="753">
        <v>24816</v>
      </c>
    </row>
    <row r="1277" spans="1:14" ht="14.4" customHeight="1" x14ac:dyDescent="0.3">
      <c r="A1277" s="747" t="s">
        <v>629</v>
      </c>
      <c r="B1277" s="748" t="s">
        <v>630</v>
      </c>
      <c r="C1277" s="749" t="s">
        <v>674</v>
      </c>
      <c r="D1277" s="750" t="s">
        <v>675</v>
      </c>
      <c r="E1277" s="751">
        <v>50113002</v>
      </c>
      <c r="F1277" s="750" t="s">
        <v>1339</v>
      </c>
      <c r="G1277" s="749" t="s">
        <v>687</v>
      </c>
      <c r="H1277" s="749">
        <v>845045</v>
      </c>
      <c r="I1277" s="749">
        <v>107472</v>
      </c>
      <c r="J1277" s="749" t="s">
        <v>1810</v>
      </c>
      <c r="K1277" s="749" t="s">
        <v>1852</v>
      </c>
      <c r="L1277" s="752">
        <v>2739.923240495234</v>
      </c>
      <c r="M1277" s="752">
        <v>2</v>
      </c>
      <c r="N1277" s="753">
        <v>5479.8464809904681</v>
      </c>
    </row>
    <row r="1278" spans="1:14" ht="14.4" customHeight="1" x14ac:dyDescent="0.3">
      <c r="A1278" s="747" t="s">
        <v>629</v>
      </c>
      <c r="B1278" s="748" t="s">
        <v>630</v>
      </c>
      <c r="C1278" s="749" t="s">
        <v>674</v>
      </c>
      <c r="D1278" s="750" t="s">
        <v>675</v>
      </c>
      <c r="E1278" s="751">
        <v>50113002</v>
      </c>
      <c r="F1278" s="750" t="s">
        <v>1339</v>
      </c>
      <c r="G1278" s="749" t="s">
        <v>687</v>
      </c>
      <c r="H1278" s="749">
        <v>101420</v>
      </c>
      <c r="I1278" s="749">
        <v>101420</v>
      </c>
      <c r="J1278" s="749" t="s">
        <v>1853</v>
      </c>
      <c r="K1278" s="749" t="s">
        <v>1854</v>
      </c>
      <c r="L1278" s="752">
        <v>1496</v>
      </c>
      <c r="M1278" s="752">
        <v>2</v>
      </c>
      <c r="N1278" s="753">
        <v>2992</v>
      </c>
    </row>
    <row r="1279" spans="1:14" ht="14.4" customHeight="1" x14ac:dyDescent="0.3">
      <c r="A1279" s="747" t="s">
        <v>629</v>
      </c>
      <c r="B1279" s="748" t="s">
        <v>630</v>
      </c>
      <c r="C1279" s="749" t="s">
        <v>674</v>
      </c>
      <c r="D1279" s="750" t="s">
        <v>675</v>
      </c>
      <c r="E1279" s="751">
        <v>50113004</v>
      </c>
      <c r="F1279" s="750" t="s">
        <v>906</v>
      </c>
      <c r="G1279" s="749" t="s">
        <v>687</v>
      </c>
      <c r="H1279" s="749">
        <v>501547</v>
      </c>
      <c r="I1279" s="749">
        <v>0</v>
      </c>
      <c r="J1279" s="749" t="s">
        <v>907</v>
      </c>
      <c r="K1279" s="749" t="s">
        <v>908</v>
      </c>
      <c r="L1279" s="752">
        <v>1200.5420952380955</v>
      </c>
      <c r="M1279" s="752">
        <v>35</v>
      </c>
      <c r="N1279" s="753">
        <v>42018.973333333342</v>
      </c>
    </row>
    <row r="1280" spans="1:14" ht="14.4" customHeight="1" x14ac:dyDescent="0.3">
      <c r="A1280" s="747" t="s">
        <v>629</v>
      </c>
      <c r="B1280" s="748" t="s">
        <v>630</v>
      </c>
      <c r="C1280" s="749" t="s">
        <v>674</v>
      </c>
      <c r="D1280" s="750" t="s">
        <v>675</v>
      </c>
      <c r="E1280" s="751">
        <v>50113006</v>
      </c>
      <c r="F1280" s="750" t="s">
        <v>909</v>
      </c>
      <c r="G1280" s="749" t="s">
        <v>631</v>
      </c>
      <c r="H1280" s="749">
        <v>33933</v>
      </c>
      <c r="I1280" s="749">
        <v>33933</v>
      </c>
      <c r="J1280" s="749" t="s">
        <v>1855</v>
      </c>
      <c r="K1280" s="749" t="s">
        <v>1856</v>
      </c>
      <c r="L1280" s="752">
        <v>4312.5</v>
      </c>
      <c r="M1280" s="752">
        <v>1</v>
      </c>
      <c r="N1280" s="753">
        <v>4312.5</v>
      </c>
    </row>
    <row r="1281" spans="1:14" ht="14.4" customHeight="1" x14ac:dyDescent="0.3">
      <c r="A1281" s="747" t="s">
        <v>629</v>
      </c>
      <c r="B1281" s="748" t="s">
        <v>630</v>
      </c>
      <c r="C1281" s="749" t="s">
        <v>674</v>
      </c>
      <c r="D1281" s="750" t="s">
        <v>675</v>
      </c>
      <c r="E1281" s="751">
        <v>50113006</v>
      </c>
      <c r="F1281" s="750" t="s">
        <v>909</v>
      </c>
      <c r="G1281" s="749" t="s">
        <v>690</v>
      </c>
      <c r="H1281" s="749">
        <v>33848</v>
      </c>
      <c r="I1281" s="749">
        <v>33848</v>
      </c>
      <c r="J1281" s="749" t="s">
        <v>1141</v>
      </c>
      <c r="K1281" s="749" t="s">
        <v>1135</v>
      </c>
      <c r="L1281" s="752">
        <v>122.69</v>
      </c>
      <c r="M1281" s="752">
        <v>3</v>
      </c>
      <c r="N1281" s="753">
        <v>368.07</v>
      </c>
    </row>
    <row r="1282" spans="1:14" ht="14.4" customHeight="1" x14ac:dyDescent="0.3">
      <c r="A1282" s="747" t="s">
        <v>629</v>
      </c>
      <c r="B1282" s="748" t="s">
        <v>630</v>
      </c>
      <c r="C1282" s="749" t="s">
        <v>674</v>
      </c>
      <c r="D1282" s="750" t="s">
        <v>675</v>
      </c>
      <c r="E1282" s="751">
        <v>50113006</v>
      </c>
      <c r="F1282" s="750" t="s">
        <v>909</v>
      </c>
      <c r="G1282" s="749" t="s">
        <v>690</v>
      </c>
      <c r="H1282" s="749">
        <v>133220</v>
      </c>
      <c r="I1282" s="749">
        <v>33220</v>
      </c>
      <c r="J1282" s="749" t="s">
        <v>940</v>
      </c>
      <c r="K1282" s="749" t="s">
        <v>941</v>
      </c>
      <c r="L1282" s="752">
        <v>195.99</v>
      </c>
      <c r="M1282" s="752">
        <v>2</v>
      </c>
      <c r="N1282" s="753">
        <v>391.98</v>
      </c>
    </row>
    <row r="1283" spans="1:14" ht="14.4" customHeight="1" x14ac:dyDescent="0.3">
      <c r="A1283" s="747" t="s">
        <v>629</v>
      </c>
      <c r="B1283" s="748" t="s">
        <v>630</v>
      </c>
      <c r="C1283" s="749" t="s">
        <v>674</v>
      </c>
      <c r="D1283" s="750" t="s">
        <v>675</v>
      </c>
      <c r="E1283" s="751">
        <v>50113008</v>
      </c>
      <c r="F1283" s="750" t="s">
        <v>1395</v>
      </c>
      <c r="G1283" s="749"/>
      <c r="H1283" s="749"/>
      <c r="I1283" s="749">
        <v>129056</v>
      </c>
      <c r="J1283" s="749" t="s">
        <v>1621</v>
      </c>
      <c r="K1283" s="749" t="s">
        <v>1622</v>
      </c>
      <c r="L1283" s="752">
        <v>2168.56005859375</v>
      </c>
      <c r="M1283" s="752">
        <v>8</v>
      </c>
      <c r="N1283" s="753">
        <v>17348.48046875</v>
      </c>
    </row>
    <row r="1284" spans="1:14" ht="14.4" customHeight="1" x14ac:dyDescent="0.3">
      <c r="A1284" s="747" t="s">
        <v>629</v>
      </c>
      <c r="B1284" s="748" t="s">
        <v>630</v>
      </c>
      <c r="C1284" s="749" t="s">
        <v>674</v>
      </c>
      <c r="D1284" s="750" t="s">
        <v>675</v>
      </c>
      <c r="E1284" s="751">
        <v>50113008</v>
      </c>
      <c r="F1284" s="750" t="s">
        <v>1395</v>
      </c>
      <c r="G1284" s="749"/>
      <c r="H1284" s="749"/>
      <c r="I1284" s="749">
        <v>29979</v>
      </c>
      <c r="J1284" s="749" t="s">
        <v>1396</v>
      </c>
      <c r="K1284" s="749" t="s">
        <v>1397</v>
      </c>
      <c r="L1284" s="752">
        <v>5461.5</v>
      </c>
      <c r="M1284" s="752">
        <v>1</v>
      </c>
      <c r="N1284" s="753">
        <v>5461.5</v>
      </c>
    </row>
    <row r="1285" spans="1:14" ht="14.4" customHeight="1" x14ac:dyDescent="0.3">
      <c r="A1285" s="747" t="s">
        <v>629</v>
      </c>
      <c r="B1285" s="748" t="s">
        <v>630</v>
      </c>
      <c r="C1285" s="749" t="s">
        <v>674</v>
      </c>
      <c r="D1285" s="750" t="s">
        <v>675</v>
      </c>
      <c r="E1285" s="751">
        <v>50113008</v>
      </c>
      <c r="F1285" s="750" t="s">
        <v>1395</v>
      </c>
      <c r="G1285" s="749"/>
      <c r="H1285" s="749"/>
      <c r="I1285" s="749">
        <v>29980</v>
      </c>
      <c r="J1285" s="749" t="s">
        <v>1396</v>
      </c>
      <c r="K1285" s="749" t="s">
        <v>1398</v>
      </c>
      <c r="L1285" s="752">
        <v>11517</v>
      </c>
      <c r="M1285" s="752">
        <v>3</v>
      </c>
      <c r="N1285" s="753">
        <v>34551</v>
      </c>
    </row>
    <row r="1286" spans="1:14" ht="14.4" customHeight="1" x14ac:dyDescent="0.3">
      <c r="A1286" s="747" t="s">
        <v>629</v>
      </c>
      <c r="B1286" s="748" t="s">
        <v>630</v>
      </c>
      <c r="C1286" s="749" t="s">
        <v>674</v>
      </c>
      <c r="D1286" s="750" t="s">
        <v>675</v>
      </c>
      <c r="E1286" s="751">
        <v>50113008</v>
      </c>
      <c r="F1286" s="750" t="s">
        <v>1395</v>
      </c>
      <c r="G1286" s="749"/>
      <c r="H1286" s="749"/>
      <c r="I1286" s="749">
        <v>26039</v>
      </c>
      <c r="J1286" s="749" t="s">
        <v>1623</v>
      </c>
      <c r="K1286" s="749" t="s">
        <v>1857</v>
      </c>
      <c r="L1286" s="752">
        <v>955.9000244140625</v>
      </c>
      <c r="M1286" s="752">
        <v>1</v>
      </c>
      <c r="N1286" s="753">
        <v>955.9000244140625</v>
      </c>
    </row>
    <row r="1287" spans="1:14" ht="14.4" customHeight="1" x14ac:dyDescent="0.3">
      <c r="A1287" s="747" t="s">
        <v>629</v>
      </c>
      <c r="B1287" s="748" t="s">
        <v>630</v>
      </c>
      <c r="C1287" s="749" t="s">
        <v>674</v>
      </c>
      <c r="D1287" s="750" t="s">
        <v>675</v>
      </c>
      <c r="E1287" s="751">
        <v>50113008</v>
      </c>
      <c r="F1287" s="750" t="s">
        <v>1395</v>
      </c>
      <c r="G1287" s="749"/>
      <c r="H1287" s="749"/>
      <c r="I1287" s="749">
        <v>26041</v>
      </c>
      <c r="J1287" s="749" t="s">
        <v>1623</v>
      </c>
      <c r="K1287" s="749" t="s">
        <v>1402</v>
      </c>
      <c r="L1287" s="752">
        <v>5830</v>
      </c>
      <c r="M1287" s="752">
        <v>1</v>
      </c>
      <c r="N1287" s="753">
        <v>5830</v>
      </c>
    </row>
    <row r="1288" spans="1:14" ht="14.4" customHeight="1" x14ac:dyDescent="0.3">
      <c r="A1288" s="747" t="s">
        <v>629</v>
      </c>
      <c r="B1288" s="748" t="s">
        <v>630</v>
      </c>
      <c r="C1288" s="749" t="s">
        <v>674</v>
      </c>
      <c r="D1288" s="750" t="s">
        <v>675</v>
      </c>
      <c r="E1288" s="751">
        <v>50113008</v>
      </c>
      <c r="F1288" s="750" t="s">
        <v>1395</v>
      </c>
      <c r="G1288" s="749"/>
      <c r="H1288" s="749"/>
      <c r="I1288" s="749">
        <v>26042</v>
      </c>
      <c r="J1288" s="749" t="s">
        <v>1623</v>
      </c>
      <c r="K1288" s="749" t="s">
        <v>1624</v>
      </c>
      <c r="L1288" s="752">
        <v>11660</v>
      </c>
      <c r="M1288" s="752">
        <v>9</v>
      </c>
      <c r="N1288" s="753">
        <v>104940</v>
      </c>
    </row>
    <row r="1289" spans="1:14" ht="14.4" customHeight="1" x14ac:dyDescent="0.3">
      <c r="A1289" s="747" t="s">
        <v>629</v>
      </c>
      <c r="B1289" s="748" t="s">
        <v>630</v>
      </c>
      <c r="C1289" s="749" t="s">
        <v>674</v>
      </c>
      <c r="D1289" s="750" t="s">
        <v>675</v>
      </c>
      <c r="E1289" s="751">
        <v>50113008</v>
      </c>
      <c r="F1289" s="750" t="s">
        <v>1395</v>
      </c>
      <c r="G1289" s="749"/>
      <c r="H1289" s="749"/>
      <c r="I1289" s="749">
        <v>29465</v>
      </c>
      <c r="J1289" s="749" t="s">
        <v>1401</v>
      </c>
      <c r="K1289" s="749" t="s">
        <v>1858</v>
      </c>
      <c r="L1289" s="752">
        <v>22692.17138671875</v>
      </c>
      <c r="M1289" s="752">
        <v>8</v>
      </c>
      <c r="N1289" s="753">
        <v>181537.37109375</v>
      </c>
    </row>
    <row r="1290" spans="1:14" ht="14.4" customHeight="1" x14ac:dyDescent="0.3">
      <c r="A1290" s="747" t="s">
        <v>629</v>
      </c>
      <c r="B1290" s="748" t="s">
        <v>630</v>
      </c>
      <c r="C1290" s="749" t="s">
        <v>674</v>
      </c>
      <c r="D1290" s="750" t="s">
        <v>675</v>
      </c>
      <c r="E1290" s="751">
        <v>50113011</v>
      </c>
      <c r="F1290" s="750" t="s">
        <v>1143</v>
      </c>
      <c r="G1290" s="749"/>
      <c r="H1290" s="749"/>
      <c r="I1290" s="749">
        <v>168927</v>
      </c>
      <c r="J1290" s="749" t="s">
        <v>1403</v>
      </c>
      <c r="K1290" s="749" t="s">
        <v>1404</v>
      </c>
      <c r="L1290" s="752">
        <v>8109.1999162946431</v>
      </c>
      <c r="M1290" s="752">
        <v>7</v>
      </c>
      <c r="N1290" s="753">
        <v>56764.3994140625</v>
      </c>
    </row>
    <row r="1291" spans="1:14" ht="14.4" customHeight="1" x14ac:dyDescent="0.3">
      <c r="A1291" s="747" t="s">
        <v>629</v>
      </c>
      <c r="B1291" s="748" t="s">
        <v>630</v>
      </c>
      <c r="C1291" s="749" t="s">
        <v>674</v>
      </c>
      <c r="D1291" s="750" t="s">
        <v>675</v>
      </c>
      <c r="E1291" s="751">
        <v>50113011</v>
      </c>
      <c r="F1291" s="750" t="s">
        <v>1143</v>
      </c>
      <c r="G1291" s="749"/>
      <c r="H1291" s="749"/>
      <c r="I1291" s="749">
        <v>168926</v>
      </c>
      <c r="J1291" s="749" t="s">
        <v>1403</v>
      </c>
      <c r="K1291" s="749" t="s">
        <v>1634</v>
      </c>
      <c r="L1291" s="752">
        <v>4053.5</v>
      </c>
      <c r="M1291" s="752">
        <v>9</v>
      </c>
      <c r="N1291" s="753">
        <v>36481.5</v>
      </c>
    </row>
    <row r="1292" spans="1:14" ht="14.4" customHeight="1" x14ac:dyDescent="0.3">
      <c r="A1292" s="747" t="s">
        <v>629</v>
      </c>
      <c r="B1292" s="748" t="s">
        <v>630</v>
      </c>
      <c r="C1292" s="749" t="s">
        <v>674</v>
      </c>
      <c r="D1292" s="750" t="s">
        <v>675</v>
      </c>
      <c r="E1292" s="751">
        <v>50113011</v>
      </c>
      <c r="F1292" s="750" t="s">
        <v>1143</v>
      </c>
      <c r="G1292" s="749"/>
      <c r="H1292" s="749"/>
      <c r="I1292" s="749">
        <v>209906</v>
      </c>
      <c r="J1292" s="749" t="s">
        <v>1859</v>
      </c>
      <c r="K1292" s="749" t="s">
        <v>1860</v>
      </c>
      <c r="L1292" s="752">
        <v>6812.080078125</v>
      </c>
      <c r="M1292" s="752">
        <v>1</v>
      </c>
      <c r="N1292" s="753">
        <v>6812.080078125</v>
      </c>
    </row>
    <row r="1293" spans="1:14" ht="14.4" customHeight="1" x14ac:dyDescent="0.3">
      <c r="A1293" s="747" t="s">
        <v>629</v>
      </c>
      <c r="B1293" s="748" t="s">
        <v>630</v>
      </c>
      <c r="C1293" s="749" t="s">
        <v>674</v>
      </c>
      <c r="D1293" s="750" t="s">
        <v>675</v>
      </c>
      <c r="E1293" s="751">
        <v>50113011</v>
      </c>
      <c r="F1293" s="750" t="s">
        <v>1143</v>
      </c>
      <c r="G1293" s="749"/>
      <c r="H1293" s="749"/>
      <c r="I1293" s="749">
        <v>230480</v>
      </c>
      <c r="J1293" s="749" t="s">
        <v>1861</v>
      </c>
      <c r="K1293" s="749" t="s">
        <v>1624</v>
      </c>
      <c r="L1293" s="752">
        <v>12172.6796875</v>
      </c>
      <c r="M1293" s="752">
        <v>6</v>
      </c>
      <c r="N1293" s="753">
        <v>73036.078125</v>
      </c>
    </row>
    <row r="1294" spans="1:14" ht="14.4" customHeight="1" x14ac:dyDescent="0.3">
      <c r="A1294" s="747" t="s">
        <v>629</v>
      </c>
      <c r="B1294" s="748" t="s">
        <v>630</v>
      </c>
      <c r="C1294" s="749" t="s">
        <v>674</v>
      </c>
      <c r="D1294" s="750" t="s">
        <v>675</v>
      </c>
      <c r="E1294" s="751">
        <v>50113011</v>
      </c>
      <c r="F1294" s="750" t="s">
        <v>1143</v>
      </c>
      <c r="G1294" s="749"/>
      <c r="H1294" s="749"/>
      <c r="I1294" s="749">
        <v>171966</v>
      </c>
      <c r="J1294" s="749" t="s">
        <v>1862</v>
      </c>
      <c r="K1294" s="749" t="s">
        <v>1863</v>
      </c>
      <c r="L1294" s="752">
        <v>12916.2001953125</v>
      </c>
      <c r="M1294" s="752">
        <v>2</v>
      </c>
      <c r="N1294" s="753">
        <v>25832.400390625</v>
      </c>
    </row>
    <row r="1295" spans="1:14" ht="14.4" customHeight="1" x14ac:dyDescent="0.3">
      <c r="A1295" s="747" t="s">
        <v>629</v>
      </c>
      <c r="B1295" s="748" t="s">
        <v>630</v>
      </c>
      <c r="C1295" s="749" t="s">
        <v>674</v>
      </c>
      <c r="D1295" s="750" t="s">
        <v>675</v>
      </c>
      <c r="E1295" s="751">
        <v>50113011</v>
      </c>
      <c r="F1295" s="750" t="s">
        <v>1143</v>
      </c>
      <c r="G1295" s="749"/>
      <c r="H1295" s="749"/>
      <c r="I1295" s="749">
        <v>171965</v>
      </c>
      <c r="J1295" s="749" t="s">
        <v>1405</v>
      </c>
      <c r="K1295" s="749" t="s">
        <v>1406</v>
      </c>
      <c r="L1295" s="752">
        <v>6458.10009765625</v>
      </c>
      <c r="M1295" s="752">
        <v>6</v>
      </c>
      <c r="N1295" s="753">
        <v>38748.6005859375</v>
      </c>
    </row>
    <row r="1296" spans="1:14" ht="14.4" customHeight="1" x14ac:dyDescent="0.3">
      <c r="A1296" s="747" t="s">
        <v>629</v>
      </c>
      <c r="B1296" s="748" t="s">
        <v>630</v>
      </c>
      <c r="C1296" s="749" t="s">
        <v>674</v>
      </c>
      <c r="D1296" s="750" t="s">
        <v>675</v>
      </c>
      <c r="E1296" s="751">
        <v>50113012</v>
      </c>
      <c r="F1296" s="750" t="s">
        <v>1864</v>
      </c>
      <c r="G1296" s="749" t="s">
        <v>687</v>
      </c>
      <c r="H1296" s="749">
        <v>193649</v>
      </c>
      <c r="I1296" s="749">
        <v>93649</v>
      </c>
      <c r="J1296" s="749" t="s">
        <v>1865</v>
      </c>
      <c r="K1296" s="749" t="s">
        <v>1866</v>
      </c>
      <c r="L1296" s="752">
        <v>4872.329999999999</v>
      </c>
      <c r="M1296" s="752">
        <v>1</v>
      </c>
      <c r="N1296" s="753">
        <v>4872.329999999999</v>
      </c>
    </row>
    <row r="1297" spans="1:14" ht="14.4" customHeight="1" x14ac:dyDescent="0.3">
      <c r="A1297" s="747" t="s">
        <v>629</v>
      </c>
      <c r="B1297" s="748" t="s">
        <v>630</v>
      </c>
      <c r="C1297" s="749" t="s">
        <v>674</v>
      </c>
      <c r="D1297" s="750" t="s">
        <v>675</v>
      </c>
      <c r="E1297" s="751">
        <v>50113013</v>
      </c>
      <c r="F1297" s="750" t="s">
        <v>942</v>
      </c>
      <c r="G1297" s="749" t="s">
        <v>690</v>
      </c>
      <c r="H1297" s="749">
        <v>195147</v>
      </c>
      <c r="I1297" s="749">
        <v>195147</v>
      </c>
      <c r="J1297" s="749" t="s">
        <v>943</v>
      </c>
      <c r="K1297" s="749" t="s">
        <v>944</v>
      </c>
      <c r="L1297" s="752">
        <v>561.51</v>
      </c>
      <c r="M1297" s="752">
        <v>6.5</v>
      </c>
      <c r="N1297" s="753">
        <v>3649.8149999999996</v>
      </c>
    </row>
    <row r="1298" spans="1:14" ht="14.4" customHeight="1" x14ac:dyDescent="0.3">
      <c r="A1298" s="747" t="s">
        <v>629</v>
      </c>
      <c r="B1298" s="748" t="s">
        <v>630</v>
      </c>
      <c r="C1298" s="749" t="s">
        <v>674</v>
      </c>
      <c r="D1298" s="750" t="s">
        <v>675</v>
      </c>
      <c r="E1298" s="751">
        <v>50113013</v>
      </c>
      <c r="F1298" s="750" t="s">
        <v>942</v>
      </c>
      <c r="G1298" s="749" t="s">
        <v>690</v>
      </c>
      <c r="H1298" s="749">
        <v>203097</v>
      </c>
      <c r="I1298" s="749">
        <v>203097</v>
      </c>
      <c r="J1298" s="749" t="s">
        <v>1358</v>
      </c>
      <c r="K1298" s="749" t="s">
        <v>1359</v>
      </c>
      <c r="L1298" s="752">
        <v>167.54000000000002</v>
      </c>
      <c r="M1298" s="752">
        <v>7</v>
      </c>
      <c r="N1298" s="753">
        <v>1172.7800000000002</v>
      </c>
    </row>
    <row r="1299" spans="1:14" ht="14.4" customHeight="1" x14ac:dyDescent="0.3">
      <c r="A1299" s="747" t="s">
        <v>629</v>
      </c>
      <c r="B1299" s="748" t="s">
        <v>630</v>
      </c>
      <c r="C1299" s="749" t="s">
        <v>674</v>
      </c>
      <c r="D1299" s="750" t="s">
        <v>675</v>
      </c>
      <c r="E1299" s="751">
        <v>50113013</v>
      </c>
      <c r="F1299" s="750" t="s">
        <v>942</v>
      </c>
      <c r="G1299" s="749" t="s">
        <v>687</v>
      </c>
      <c r="H1299" s="749">
        <v>172972</v>
      </c>
      <c r="I1299" s="749">
        <v>72972</v>
      </c>
      <c r="J1299" s="749" t="s">
        <v>947</v>
      </c>
      <c r="K1299" s="749" t="s">
        <v>948</v>
      </c>
      <c r="L1299" s="752">
        <v>181.58</v>
      </c>
      <c r="M1299" s="752">
        <v>7.2</v>
      </c>
      <c r="N1299" s="753">
        <v>1307.3760000000002</v>
      </c>
    </row>
    <row r="1300" spans="1:14" ht="14.4" customHeight="1" x14ac:dyDescent="0.3">
      <c r="A1300" s="747" t="s">
        <v>629</v>
      </c>
      <c r="B1300" s="748" t="s">
        <v>630</v>
      </c>
      <c r="C1300" s="749" t="s">
        <v>674</v>
      </c>
      <c r="D1300" s="750" t="s">
        <v>675</v>
      </c>
      <c r="E1300" s="751">
        <v>50113013</v>
      </c>
      <c r="F1300" s="750" t="s">
        <v>942</v>
      </c>
      <c r="G1300" s="749" t="s">
        <v>690</v>
      </c>
      <c r="H1300" s="749">
        <v>105951</v>
      </c>
      <c r="I1300" s="749">
        <v>5951</v>
      </c>
      <c r="J1300" s="749" t="s">
        <v>949</v>
      </c>
      <c r="K1300" s="749" t="s">
        <v>950</v>
      </c>
      <c r="L1300" s="752">
        <v>114.36000000000003</v>
      </c>
      <c r="M1300" s="752">
        <v>2</v>
      </c>
      <c r="N1300" s="753">
        <v>228.72000000000006</v>
      </c>
    </row>
    <row r="1301" spans="1:14" ht="14.4" customHeight="1" x14ac:dyDescent="0.3">
      <c r="A1301" s="747" t="s">
        <v>629</v>
      </c>
      <c r="B1301" s="748" t="s">
        <v>630</v>
      </c>
      <c r="C1301" s="749" t="s">
        <v>674</v>
      </c>
      <c r="D1301" s="750" t="s">
        <v>675</v>
      </c>
      <c r="E1301" s="751">
        <v>50113013</v>
      </c>
      <c r="F1301" s="750" t="s">
        <v>942</v>
      </c>
      <c r="G1301" s="749" t="s">
        <v>690</v>
      </c>
      <c r="H1301" s="749">
        <v>199366</v>
      </c>
      <c r="I1301" s="749">
        <v>99366</v>
      </c>
      <c r="J1301" s="749" t="s">
        <v>951</v>
      </c>
      <c r="K1301" s="749" t="s">
        <v>952</v>
      </c>
      <c r="L1301" s="752">
        <v>56.26</v>
      </c>
      <c r="M1301" s="752">
        <v>9</v>
      </c>
      <c r="N1301" s="753">
        <v>506.34</v>
      </c>
    </row>
    <row r="1302" spans="1:14" ht="14.4" customHeight="1" x14ac:dyDescent="0.3">
      <c r="A1302" s="747" t="s">
        <v>629</v>
      </c>
      <c r="B1302" s="748" t="s">
        <v>630</v>
      </c>
      <c r="C1302" s="749" t="s">
        <v>674</v>
      </c>
      <c r="D1302" s="750" t="s">
        <v>675</v>
      </c>
      <c r="E1302" s="751">
        <v>50113013</v>
      </c>
      <c r="F1302" s="750" t="s">
        <v>942</v>
      </c>
      <c r="G1302" s="749" t="s">
        <v>687</v>
      </c>
      <c r="H1302" s="749">
        <v>72973</v>
      </c>
      <c r="I1302" s="749">
        <v>72973</v>
      </c>
      <c r="J1302" s="749" t="s">
        <v>953</v>
      </c>
      <c r="K1302" s="749" t="s">
        <v>954</v>
      </c>
      <c r="L1302" s="752">
        <v>137.56000000000003</v>
      </c>
      <c r="M1302" s="752">
        <v>2</v>
      </c>
      <c r="N1302" s="753">
        <v>275.12000000000006</v>
      </c>
    </row>
    <row r="1303" spans="1:14" ht="14.4" customHeight="1" x14ac:dyDescent="0.3">
      <c r="A1303" s="747" t="s">
        <v>629</v>
      </c>
      <c r="B1303" s="748" t="s">
        <v>630</v>
      </c>
      <c r="C1303" s="749" t="s">
        <v>674</v>
      </c>
      <c r="D1303" s="750" t="s">
        <v>675</v>
      </c>
      <c r="E1303" s="751">
        <v>50113013</v>
      </c>
      <c r="F1303" s="750" t="s">
        <v>942</v>
      </c>
      <c r="G1303" s="749" t="s">
        <v>690</v>
      </c>
      <c r="H1303" s="749">
        <v>183817</v>
      </c>
      <c r="I1303" s="749">
        <v>183817</v>
      </c>
      <c r="J1303" s="749" t="s">
        <v>1360</v>
      </c>
      <c r="K1303" s="749" t="s">
        <v>731</v>
      </c>
      <c r="L1303" s="752">
        <v>918.5</v>
      </c>
      <c r="M1303" s="752">
        <v>3</v>
      </c>
      <c r="N1303" s="753">
        <v>2755.5</v>
      </c>
    </row>
    <row r="1304" spans="1:14" ht="14.4" customHeight="1" x14ac:dyDescent="0.3">
      <c r="A1304" s="747" t="s">
        <v>629</v>
      </c>
      <c r="B1304" s="748" t="s">
        <v>630</v>
      </c>
      <c r="C1304" s="749" t="s">
        <v>674</v>
      </c>
      <c r="D1304" s="750" t="s">
        <v>675</v>
      </c>
      <c r="E1304" s="751">
        <v>50113013</v>
      </c>
      <c r="F1304" s="750" t="s">
        <v>942</v>
      </c>
      <c r="G1304" s="749" t="s">
        <v>687</v>
      </c>
      <c r="H1304" s="749">
        <v>201622</v>
      </c>
      <c r="I1304" s="749">
        <v>201622</v>
      </c>
      <c r="J1304" s="749" t="s">
        <v>1867</v>
      </c>
      <c r="K1304" s="749" t="s">
        <v>1868</v>
      </c>
      <c r="L1304" s="752">
        <v>59.27</v>
      </c>
      <c r="M1304" s="752">
        <v>2</v>
      </c>
      <c r="N1304" s="753">
        <v>118.54</v>
      </c>
    </row>
    <row r="1305" spans="1:14" ht="14.4" customHeight="1" x14ac:dyDescent="0.3">
      <c r="A1305" s="747" t="s">
        <v>629</v>
      </c>
      <c r="B1305" s="748" t="s">
        <v>630</v>
      </c>
      <c r="C1305" s="749" t="s">
        <v>674</v>
      </c>
      <c r="D1305" s="750" t="s">
        <v>675</v>
      </c>
      <c r="E1305" s="751">
        <v>50113013</v>
      </c>
      <c r="F1305" s="750" t="s">
        <v>942</v>
      </c>
      <c r="G1305" s="749" t="s">
        <v>687</v>
      </c>
      <c r="H1305" s="749">
        <v>164835</v>
      </c>
      <c r="I1305" s="749">
        <v>64835</v>
      </c>
      <c r="J1305" s="749" t="s">
        <v>957</v>
      </c>
      <c r="K1305" s="749" t="s">
        <v>958</v>
      </c>
      <c r="L1305" s="752">
        <v>143.66000000000003</v>
      </c>
      <c r="M1305" s="752">
        <v>5.6</v>
      </c>
      <c r="N1305" s="753">
        <v>804.49600000000009</v>
      </c>
    </row>
    <row r="1306" spans="1:14" ht="14.4" customHeight="1" x14ac:dyDescent="0.3">
      <c r="A1306" s="747" t="s">
        <v>629</v>
      </c>
      <c r="B1306" s="748" t="s">
        <v>630</v>
      </c>
      <c r="C1306" s="749" t="s">
        <v>674</v>
      </c>
      <c r="D1306" s="750" t="s">
        <v>675</v>
      </c>
      <c r="E1306" s="751">
        <v>50113013</v>
      </c>
      <c r="F1306" s="750" t="s">
        <v>942</v>
      </c>
      <c r="G1306" s="749" t="s">
        <v>687</v>
      </c>
      <c r="H1306" s="749">
        <v>183926</v>
      </c>
      <c r="I1306" s="749">
        <v>183926</v>
      </c>
      <c r="J1306" s="749" t="s">
        <v>1151</v>
      </c>
      <c r="K1306" s="749" t="s">
        <v>731</v>
      </c>
      <c r="L1306" s="752">
        <v>132.66</v>
      </c>
      <c r="M1306" s="752">
        <v>2.2999999999999998</v>
      </c>
      <c r="N1306" s="753">
        <v>305.11799999999999</v>
      </c>
    </row>
    <row r="1307" spans="1:14" ht="14.4" customHeight="1" x14ac:dyDescent="0.3">
      <c r="A1307" s="747" t="s">
        <v>629</v>
      </c>
      <c r="B1307" s="748" t="s">
        <v>630</v>
      </c>
      <c r="C1307" s="749" t="s">
        <v>674</v>
      </c>
      <c r="D1307" s="750" t="s">
        <v>675</v>
      </c>
      <c r="E1307" s="751">
        <v>50113013</v>
      </c>
      <c r="F1307" s="750" t="s">
        <v>942</v>
      </c>
      <c r="G1307" s="749" t="s">
        <v>687</v>
      </c>
      <c r="H1307" s="749">
        <v>190778</v>
      </c>
      <c r="I1307" s="749">
        <v>90778</v>
      </c>
      <c r="J1307" s="749" t="s">
        <v>1869</v>
      </c>
      <c r="K1307" s="749" t="s">
        <v>1870</v>
      </c>
      <c r="L1307" s="752">
        <v>82.239999999999981</v>
      </c>
      <c r="M1307" s="752">
        <v>5</v>
      </c>
      <c r="N1307" s="753">
        <v>411.19999999999993</v>
      </c>
    </row>
    <row r="1308" spans="1:14" ht="14.4" customHeight="1" x14ac:dyDescent="0.3">
      <c r="A1308" s="747" t="s">
        <v>629</v>
      </c>
      <c r="B1308" s="748" t="s">
        <v>630</v>
      </c>
      <c r="C1308" s="749" t="s">
        <v>674</v>
      </c>
      <c r="D1308" s="750" t="s">
        <v>675</v>
      </c>
      <c r="E1308" s="751">
        <v>50113013</v>
      </c>
      <c r="F1308" s="750" t="s">
        <v>942</v>
      </c>
      <c r="G1308" s="749" t="s">
        <v>687</v>
      </c>
      <c r="H1308" s="749">
        <v>117170</v>
      </c>
      <c r="I1308" s="749">
        <v>17170</v>
      </c>
      <c r="J1308" s="749" t="s">
        <v>1871</v>
      </c>
      <c r="K1308" s="749" t="s">
        <v>1198</v>
      </c>
      <c r="L1308" s="752">
        <v>72.92000000000003</v>
      </c>
      <c r="M1308" s="752">
        <v>1</v>
      </c>
      <c r="N1308" s="753">
        <v>72.92000000000003</v>
      </c>
    </row>
    <row r="1309" spans="1:14" ht="14.4" customHeight="1" x14ac:dyDescent="0.3">
      <c r="A1309" s="747" t="s">
        <v>629</v>
      </c>
      <c r="B1309" s="748" t="s">
        <v>630</v>
      </c>
      <c r="C1309" s="749" t="s">
        <v>674</v>
      </c>
      <c r="D1309" s="750" t="s">
        <v>675</v>
      </c>
      <c r="E1309" s="751">
        <v>50113013</v>
      </c>
      <c r="F1309" s="750" t="s">
        <v>942</v>
      </c>
      <c r="G1309" s="749" t="s">
        <v>687</v>
      </c>
      <c r="H1309" s="749">
        <v>111706</v>
      </c>
      <c r="I1309" s="749">
        <v>11706</v>
      </c>
      <c r="J1309" s="749" t="s">
        <v>959</v>
      </c>
      <c r="K1309" s="749" t="s">
        <v>960</v>
      </c>
      <c r="L1309" s="752">
        <v>524.08000000000004</v>
      </c>
      <c r="M1309" s="752">
        <v>2</v>
      </c>
      <c r="N1309" s="753">
        <v>1048.1600000000001</v>
      </c>
    </row>
    <row r="1310" spans="1:14" ht="14.4" customHeight="1" x14ac:dyDescent="0.3">
      <c r="A1310" s="747" t="s">
        <v>629</v>
      </c>
      <c r="B1310" s="748" t="s">
        <v>630</v>
      </c>
      <c r="C1310" s="749" t="s">
        <v>674</v>
      </c>
      <c r="D1310" s="750" t="s">
        <v>675</v>
      </c>
      <c r="E1310" s="751">
        <v>50113013</v>
      </c>
      <c r="F1310" s="750" t="s">
        <v>942</v>
      </c>
      <c r="G1310" s="749" t="s">
        <v>687</v>
      </c>
      <c r="H1310" s="749">
        <v>132954</v>
      </c>
      <c r="I1310" s="749">
        <v>32954</v>
      </c>
      <c r="J1310" s="749" t="s">
        <v>1374</v>
      </c>
      <c r="K1310" s="749" t="s">
        <v>1872</v>
      </c>
      <c r="L1310" s="752">
        <v>84.500000000000014</v>
      </c>
      <c r="M1310" s="752">
        <v>4</v>
      </c>
      <c r="N1310" s="753">
        <v>338.00000000000006</v>
      </c>
    </row>
    <row r="1311" spans="1:14" ht="14.4" customHeight="1" x14ac:dyDescent="0.3">
      <c r="A1311" s="747" t="s">
        <v>629</v>
      </c>
      <c r="B1311" s="748" t="s">
        <v>630</v>
      </c>
      <c r="C1311" s="749" t="s">
        <v>674</v>
      </c>
      <c r="D1311" s="750" t="s">
        <v>675</v>
      </c>
      <c r="E1311" s="751">
        <v>50113013</v>
      </c>
      <c r="F1311" s="750" t="s">
        <v>942</v>
      </c>
      <c r="G1311" s="749" t="s">
        <v>687</v>
      </c>
      <c r="H1311" s="749">
        <v>102427</v>
      </c>
      <c r="I1311" s="749">
        <v>2427</v>
      </c>
      <c r="J1311" s="749" t="s">
        <v>1376</v>
      </c>
      <c r="K1311" s="749" t="s">
        <v>1226</v>
      </c>
      <c r="L1311" s="752">
        <v>88.459999999999965</v>
      </c>
      <c r="M1311" s="752">
        <v>14</v>
      </c>
      <c r="N1311" s="753">
        <v>1238.4399999999996</v>
      </c>
    </row>
    <row r="1312" spans="1:14" ht="14.4" customHeight="1" x14ac:dyDescent="0.3">
      <c r="A1312" s="747" t="s">
        <v>629</v>
      </c>
      <c r="B1312" s="748" t="s">
        <v>630</v>
      </c>
      <c r="C1312" s="749" t="s">
        <v>674</v>
      </c>
      <c r="D1312" s="750" t="s">
        <v>675</v>
      </c>
      <c r="E1312" s="751">
        <v>50113013</v>
      </c>
      <c r="F1312" s="750" t="s">
        <v>942</v>
      </c>
      <c r="G1312" s="749" t="s">
        <v>687</v>
      </c>
      <c r="H1312" s="749">
        <v>101066</v>
      </c>
      <c r="I1312" s="749">
        <v>1066</v>
      </c>
      <c r="J1312" s="749" t="s">
        <v>1152</v>
      </c>
      <c r="K1312" s="749" t="s">
        <v>1153</v>
      </c>
      <c r="L1312" s="752">
        <v>57.42</v>
      </c>
      <c r="M1312" s="752">
        <v>20</v>
      </c>
      <c r="N1312" s="753">
        <v>1148.4000000000001</v>
      </c>
    </row>
    <row r="1313" spans="1:14" ht="14.4" customHeight="1" x14ac:dyDescent="0.3">
      <c r="A1313" s="747" t="s">
        <v>629</v>
      </c>
      <c r="B1313" s="748" t="s">
        <v>630</v>
      </c>
      <c r="C1313" s="749" t="s">
        <v>674</v>
      </c>
      <c r="D1313" s="750" t="s">
        <v>675</v>
      </c>
      <c r="E1313" s="751">
        <v>50113013</v>
      </c>
      <c r="F1313" s="750" t="s">
        <v>942</v>
      </c>
      <c r="G1313" s="749" t="s">
        <v>687</v>
      </c>
      <c r="H1313" s="749">
        <v>100707</v>
      </c>
      <c r="I1313" s="749">
        <v>707</v>
      </c>
      <c r="J1313" s="749" t="s">
        <v>1873</v>
      </c>
      <c r="K1313" s="749" t="s">
        <v>1874</v>
      </c>
      <c r="L1313" s="752">
        <v>111.59999999999998</v>
      </c>
      <c r="M1313" s="752">
        <v>2</v>
      </c>
      <c r="N1313" s="753">
        <v>223.19999999999996</v>
      </c>
    </row>
    <row r="1314" spans="1:14" ht="14.4" customHeight="1" x14ac:dyDescent="0.3">
      <c r="A1314" s="747" t="s">
        <v>629</v>
      </c>
      <c r="B1314" s="748" t="s">
        <v>630</v>
      </c>
      <c r="C1314" s="749" t="s">
        <v>674</v>
      </c>
      <c r="D1314" s="750" t="s">
        <v>675</v>
      </c>
      <c r="E1314" s="751">
        <v>50113013</v>
      </c>
      <c r="F1314" s="750" t="s">
        <v>942</v>
      </c>
      <c r="G1314" s="749" t="s">
        <v>687</v>
      </c>
      <c r="H1314" s="749">
        <v>96414</v>
      </c>
      <c r="I1314" s="749">
        <v>96414</v>
      </c>
      <c r="J1314" s="749" t="s">
        <v>970</v>
      </c>
      <c r="K1314" s="749" t="s">
        <v>971</v>
      </c>
      <c r="L1314" s="752">
        <v>59.2</v>
      </c>
      <c r="M1314" s="752">
        <v>1</v>
      </c>
      <c r="N1314" s="753">
        <v>59.2</v>
      </c>
    </row>
    <row r="1315" spans="1:14" ht="14.4" customHeight="1" x14ac:dyDescent="0.3">
      <c r="A1315" s="747" t="s">
        <v>629</v>
      </c>
      <c r="B1315" s="748" t="s">
        <v>630</v>
      </c>
      <c r="C1315" s="749" t="s">
        <v>674</v>
      </c>
      <c r="D1315" s="750" t="s">
        <v>675</v>
      </c>
      <c r="E1315" s="751">
        <v>50113013</v>
      </c>
      <c r="F1315" s="750" t="s">
        <v>942</v>
      </c>
      <c r="G1315" s="749" t="s">
        <v>687</v>
      </c>
      <c r="H1315" s="749">
        <v>216183</v>
      </c>
      <c r="I1315" s="749">
        <v>216183</v>
      </c>
      <c r="J1315" s="749" t="s">
        <v>979</v>
      </c>
      <c r="K1315" s="749" t="s">
        <v>980</v>
      </c>
      <c r="L1315" s="752">
        <v>249.43</v>
      </c>
      <c r="M1315" s="752">
        <v>15</v>
      </c>
      <c r="N1315" s="753">
        <v>3741.4500000000003</v>
      </c>
    </row>
    <row r="1316" spans="1:14" ht="14.4" customHeight="1" x14ac:dyDescent="0.3">
      <c r="A1316" s="747" t="s">
        <v>629</v>
      </c>
      <c r="B1316" s="748" t="s">
        <v>630</v>
      </c>
      <c r="C1316" s="749" t="s">
        <v>674</v>
      </c>
      <c r="D1316" s="750" t="s">
        <v>675</v>
      </c>
      <c r="E1316" s="751">
        <v>50113013</v>
      </c>
      <c r="F1316" s="750" t="s">
        <v>942</v>
      </c>
      <c r="G1316" s="749" t="s">
        <v>690</v>
      </c>
      <c r="H1316" s="749">
        <v>111592</v>
      </c>
      <c r="I1316" s="749">
        <v>11592</v>
      </c>
      <c r="J1316" s="749" t="s">
        <v>1159</v>
      </c>
      <c r="K1316" s="749" t="s">
        <v>1160</v>
      </c>
      <c r="L1316" s="752">
        <v>368.97000000000008</v>
      </c>
      <c r="M1316" s="752">
        <v>2.2999999999999998</v>
      </c>
      <c r="N1316" s="753">
        <v>848.63100000000009</v>
      </c>
    </row>
    <row r="1317" spans="1:14" ht="14.4" customHeight="1" x14ac:dyDescent="0.3">
      <c r="A1317" s="747" t="s">
        <v>629</v>
      </c>
      <c r="B1317" s="748" t="s">
        <v>630</v>
      </c>
      <c r="C1317" s="749" t="s">
        <v>674</v>
      </c>
      <c r="D1317" s="750" t="s">
        <v>675</v>
      </c>
      <c r="E1317" s="751">
        <v>50113013</v>
      </c>
      <c r="F1317" s="750" t="s">
        <v>942</v>
      </c>
      <c r="G1317" s="749" t="s">
        <v>687</v>
      </c>
      <c r="H1317" s="749">
        <v>101076</v>
      </c>
      <c r="I1317" s="749">
        <v>1076</v>
      </c>
      <c r="J1317" s="749" t="s">
        <v>1161</v>
      </c>
      <c r="K1317" s="749" t="s">
        <v>842</v>
      </c>
      <c r="L1317" s="752">
        <v>78.627142857142871</v>
      </c>
      <c r="M1317" s="752">
        <v>7</v>
      </c>
      <c r="N1317" s="753">
        <v>550.3900000000001</v>
      </c>
    </row>
    <row r="1318" spans="1:14" ht="14.4" customHeight="1" x14ac:dyDescent="0.3">
      <c r="A1318" s="747" t="s">
        <v>629</v>
      </c>
      <c r="B1318" s="748" t="s">
        <v>630</v>
      </c>
      <c r="C1318" s="749" t="s">
        <v>674</v>
      </c>
      <c r="D1318" s="750" t="s">
        <v>675</v>
      </c>
      <c r="E1318" s="751">
        <v>50113013</v>
      </c>
      <c r="F1318" s="750" t="s">
        <v>942</v>
      </c>
      <c r="G1318" s="749" t="s">
        <v>687</v>
      </c>
      <c r="H1318" s="749">
        <v>166366</v>
      </c>
      <c r="I1318" s="749">
        <v>66366</v>
      </c>
      <c r="J1318" s="749" t="s">
        <v>981</v>
      </c>
      <c r="K1318" s="749" t="s">
        <v>982</v>
      </c>
      <c r="L1318" s="752">
        <v>23.353333333333335</v>
      </c>
      <c r="M1318" s="752">
        <v>3</v>
      </c>
      <c r="N1318" s="753">
        <v>70.06</v>
      </c>
    </row>
    <row r="1319" spans="1:14" ht="14.4" customHeight="1" x14ac:dyDescent="0.3">
      <c r="A1319" s="747" t="s">
        <v>629</v>
      </c>
      <c r="B1319" s="748" t="s">
        <v>630</v>
      </c>
      <c r="C1319" s="749" t="s">
        <v>674</v>
      </c>
      <c r="D1319" s="750" t="s">
        <v>675</v>
      </c>
      <c r="E1319" s="751">
        <v>50113013</v>
      </c>
      <c r="F1319" s="750" t="s">
        <v>942</v>
      </c>
      <c r="G1319" s="749" t="s">
        <v>687</v>
      </c>
      <c r="H1319" s="749">
        <v>149549</v>
      </c>
      <c r="I1319" s="749">
        <v>49549</v>
      </c>
      <c r="J1319" s="749" t="s">
        <v>1875</v>
      </c>
      <c r="K1319" s="749" t="s">
        <v>737</v>
      </c>
      <c r="L1319" s="752">
        <v>99.339999999999989</v>
      </c>
      <c r="M1319" s="752">
        <v>2</v>
      </c>
      <c r="N1319" s="753">
        <v>198.67999999999998</v>
      </c>
    </row>
    <row r="1320" spans="1:14" ht="14.4" customHeight="1" x14ac:dyDescent="0.3">
      <c r="A1320" s="747" t="s">
        <v>629</v>
      </c>
      <c r="B1320" s="748" t="s">
        <v>630</v>
      </c>
      <c r="C1320" s="749" t="s">
        <v>674</v>
      </c>
      <c r="D1320" s="750" t="s">
        <v>675</v>
      </c>
      <c r="E1320" s="751">
        <v>50113013</v>
      </c>
      <c r="F1320" s="750" t="s">
        <v>942</v>
      </c>
      <c r="G1320" s="749" t="s">
        <v>687</v>
      </c>
      <c r="H1320" s="749">
        <v>201970</v>
      </c>
      <c r="I1320" s="749">
        <v>201970</v>
      </c>
      <c r="J1320" s="749" t="s">
        <v>983</v>
      </c>
      <c r="K1320" s="749" t="s">
        <v>984</v>
      </c>
      <c r="L1320" s="752">
        <v>72.180000000000007</v>
      </c>
      <c r="M1320" s="752">
        <v>3</v>
      </c>
      <c r="N1320" s="753">
        <v>216.54000000000002</v>
      </c>
    </row>
    <row r="1321" spans="1:14" ht="14.4" customHeight="1" x14ac:dyDescent="0.3">
      <c r="A1321" s="747" t="s">
        <v>629</v>
      </c>
      <c r="B1321" s="748" t="s">
        <v>630</v>
      </c>
      <c r="C1321" s="749" t="s">
        <v>674</v>
      </c>
      <c r="D1321" s="750" t="s">
        <v>675</v>
      </c>
      <c r="E1321" s="751">
        <v>50113013</v>
      </c>
      <c r="F1321" s="750" t="s">
        <v>942</v>
      </c>
      <c r="G1321" s="749" t="s">
        <v>690</v>
      </c>
      <c r="H1321" s="749">
        <v>113453</v>
      </c>
      <c r="I1321" s="749">
        <v>113453</v>
      </c>
      <c r="J1321" s="749" t="s">
        <v>987</v>
      </c>
      <c r="K1321" s="749" t="s">
        <v>988</v>
      </c>
      <c r="L1321" s="752">
        <v>459.28235294117655</v>
      </c>
      <c r="M1321" s="752">
        <v>17</v>
      </c>
      <c r="N1321" s="753">
        <v>7807.8000000000011</v>
      </c>
    </row>
    <row r="1322" spans="1:14" ht="14.4" customHeight="1" x14ac:dyDescent="0.3">
      <c r="A1322" s="747" t="s">
        <v>629</v>
      </c>
      <c r="B1322" s="748" t="s">
        <v>630</v>
      </c>
      <c r="C1322" s="749" t="s">
        <v>674</v>
      </c>
      <c r="D1322" s="750" t="s">
        <v>675</v>
      </c>
      <c r="E1322" s="751">
        <v>50113013</v>
      </c>
      <c r="F1322" s="750" t="s">
        <v>942</v>
      </c>
      <c r="G1322" s="749" t="s">
        <v>687</v>
      </c>
      <c r="H1322" s="749">
        <v>191291</v>
      </c>
      <c r="I1322" s="749">
        <v>91291</v>
      </c>
      <c r="J1322" s="749" t="s">
        <v>1170</v>
      </c>
      <c r="K1322" s="749" t="s">
        <v>1171</v>
      </c>
      <c r="L1322" s="752">
        <v>44.733333333333341</v>
      </c>
      <c r="M1322" s="752">
        <v>3</v>
      </c>
      <c r="N1322" s="753">
        <v>134.20000000000002</v>
      </c>
    </row>
    <row r="1323" spans="1:14" ht="14.4" customHeight="1" x14ac:dyDescent="0.3">
      <c r="A1323" s="747" t="s">
        <v>629</v>
      </c>
      <c r="B1323" s="748" t="s">
        <v>630</v>
      </c>
      <c r="C1323" s="749" t="s">
        <v>674</v>
      </c>
      <c r="D1323" s="750" t="s">
        <v>675</v>
      </c>
      <c r="E1323" s="751">
        <v>50113013</v>
      </c>
      <c r="F1323" s="750" t="s">
        <v>942</v>
      </c>
      <c r="G1323" s="749" t="s">
        <v>687</v>
      </c>
      <c r="H1323" s="749">
        <v>106264</v>
      </c>
      <c r="I1323" s="749">
        <v>6264</v>
      </c>
      <c r="J1323" s="749" t="s">
        <v>1170</v>
      </c>
      <c r="K1323" s="749" t="s">
        <v>1172</v>
      </c>
      <c r="L1323" s="752">
        <v>31.631250000000001</v>
      </c>
      <c r="M1323" s="752">
        <v>8</v>
      </c>
      <c r="N1323" s="753">
        <v>253.05</v>
      </c>
    </row>
    <row r="1324" spans="1:14" ht="14.4" customHeight="1" x14ac:dyDescent="0.3">
      <c r="A1324" s="747" t="s">
        <v>629</v>
      </c>
      <c r="B1324" s="748" t="s">
        <v>630</v>
      </c>
      <c r="C1324" s="749" t="s">
        <v>674</v>
      </c>
      <c r="D1324" s="750" t="s">
        <v>675</v>
      </c>
      <c r="E1324" s="751">
        <v>50113013</v>
      </c>
      <c r="F1324" s="750" t="s">
        <v>942</v>
      </c>
      <c r="G1324" s="749" t="s">
        <v>690</v>
      </c>
      <c r="H1324" s="749">
        <v>118523</v>
      </c>
      <c r="I1324" s="749">
        <v>18523</v>
      </c>
      <c r="J1324" s="749" t="s">
        <v>997</v>
      </c>
      <c r="K1324" s="749" t="s">
        <v>998</v>
      </c>
      <c r="L1324" s="752">
        <v>65.531999999999982</v>
      </c>
      <c r="M1324" s="752">
        <v>5</v>
      </c>
      <c r="N1324" s="753">
        <v>327.65999999999991</v>
      </c>
    </row>
    <row r="1325" spans="1:14" ht="14.4" customHeight="1" x14ac:dyDescent="0.3">
      <c r="A1325" s="747" t="s">
        <v>629</v>
      </c>
      <c r="B1325" s="748" t="s">
        <v>630</v>
      </c>
      <c r="C1325" s="749" t="s">
        <v>674</v>
      </c>
      <c r="D1325" s="750" t="s">
        <v>675</v>
      </c>
      <c r="E1325" s="751">
        <v>50113013</v>
      </c>
      <c r="F1325" s="750" t="s">
        <v>942</v>
      </c>
      <c r="G1325" s="749" t="s">
        <v>690</v>
      </c>
      <c r="H1325" s="749">
        <v>118547</v>
      </c>
      <c r="I1325" s="749">
        <v>18547</v>
      </c>
      <c r="J1325" s="749" t="s">
        <v>1558</v>
      </c>
      <c r="K1325" s="749" t="s">
        <v>1559</v>
      </c>
      <c r="L1325" s="752">
        <v>126.36500000000001</v>
      </c>
      <c r="M1325" s="752">
        <v>6</v>
      </c>
      <c r="N1325" s="753">
        <v>758.19</v>
      </c>
    </row>
    <row r="1326" spans="1:14" ht="14.4" customHeight="1" x14ac:dyDescent="0.3">
      <c r="A1326" s="747" t="s">
        <v>629</v>
      </c>
      <c r="B1326" s="748" t="s">
        <v>630</v>
      </c>
      <c r="C1326" s="749" t="s">
        <v>674</v>
      </c>
      <c r="D1326" s="750" t="s">
        <v>675</v>
      </c>
      <c r="E1326" s="751">
        <v>50113013</v>
      </c>
      <c r="F1326" s="750" t="s">
        <v>942</v>
      </c>
      <c r="G1326" s="749" t="s">
        <v>687</v>
      </c>
      <c r="H1326" s="749">
        <v>142845</v>
      </c>
      <c r="I1326" s="749">
        <v>42845</v>
      </c>
      <c r="J1326" s="749" t="s">
        <v>999</v>
      </c>
      <c r="K1326" s="749" t="s">
        <v>1000</v>
      </c>
      <c r="L1326" s="752">
        <v>105.96200000000003</v>
      </c>
      <c r="M1326" s="752">
        <v>5</v>
      </c>
      <c r="N1326" s="753">
        <v>529.81000000000017</v>
      </c>
    </row>
    <row r="1327" spans="1:14" ht="14.4" customHeight="1" x14ac:dyDescent="0.3">
      <c r="A1327" s="747" t="s">
        <v>629</v>
      </c>
      <c r="B1327" s="748" t="s">
        <v>630</v>
      </c>
      <c r="C1327" s="749" t="s">
        <v>674</v>
      </c>
      <c r="D1327" s="750" t="s">
        <v>675</v>
      </c>
      <c r="E1327" s="751">
        <v>50113014</v>
      </c>
      <c r="F1327" s="750" t="s">
        <v>1001</v>
      </c>
      <c r="G1327" s="749" t="s">
        <v>687</v>
      </c>
      <c r="H1327" s="749">
        <v>198417</v>
      </c>
      <c r="I1327" s="749">
        <v>198417</v>
      </c>
      <c r="J1327" s="749" t="s">
        <v>1876</v>
      </c>
      <c r="K1327" s="749" t="s">
        <v>1877</v>
      </c>
      <c r="L1327" s="752">
        <v>25665.870000000006</v>
      </c>
      <c r="M1327" s="752">
        <v>1</v>
      </c>
      <c r="N1327" s="753">
        <v>25665.870000000006</v>
      </c>
    </row>
    <row r="1328" spans="1:14" ht="14.4" customHeight="1" x14ac:dyDescent="0.3">
      <c r="A1328" s="747" t="s">
        <v>629</v>
      </c>
      <c r="B1328" s="748" t="s">
        <v>630</v>
      </c>
      <c r="C1328" s="749" t="s">
        <v>674</v>
      </c>
      <c r="D1328" s="750" t="s">
        <v>675</v>
      </c>
      <c r="E1328" s="751">
        <v>50113014</v>
      </c>
      <c r="F1328" s="750" t="s">
        <v>1001</v>
      </c>
      <c r="G1328" s="749" t="s">
        <v>687</v>
      </c>
      <c r="H1328" s="749">
        <v>113798</v>
      </c>
      <c r="I1328" s="749">
        <v>13798</v>
      </c>
      <c r="J1328" s="749" t="s">
        <v>1388</v>
      </c>
      <c r="K1328" s="749" t="s">
        <v>1389</v>
      </c>
      <c r="L1328" s="752">
        <v>106.73999999999995</v>
      </c>
      <c r="M1328" s="752">
        <v>1</v>
      </c>
      <c r="N1328" s="753">
        <v>106.73999999999995</v>
      </c>
    </row>
    <row r="1329" spans="1:14" ht="14.4" customHeight="1" x14ac:dyDescent="0.3">
      <c r="A1329" s="747" t="s">
        <v>629</v>
      </c>
      <c r="B1329" s="748" t="s">
        <v>630</v>
      </c>
      <c r="C1329" s="749" t="s">
        <v>674</v>
      </c>
      <c r="D1329" s="750" t="s">
        <v>675</v>
      </c>
      <c r="E1329" s="751">
        <v>50113014</v>
      </c>
      <c r="F1329" s="750" t="s">
        <v>1001</v>
      </c>
      <c r="G1329" s="749" t="s">
        <v>690</v>
      </c>
      <c r="H1329" s="749">
        <v>164401</v>
      </c>
      <c r="I1329" s="749">
        <v>164401</v>
      </c>
      <c r="J1329" s="749" t="s">
        <v>1176</v>
      </c>
      <c r="K1329" s="749" t="s">
        <v>1177</v>
      </c>
      <c r="L1329" s="752">
        <v>148.5</v>
      </c>
      <c r="M1329" s="752">
        <v>1</v>
      </c>
      <c r="N1329" s="753">
        <v>148.5</v>
      </c>
    </row>
    <row r="1330" spans="1:14" ht="14.4" customHeight="1" x14ac:dyDescent="0.3">
      <c r="A1330" s="747" t="s">
        <v>629</v>
      </c>
      <c r="B1330" s="748" t="s">
        <v>630</v>
      </c>
      <c r="C1330" s="749" t="s">
        <v>674</v>
      </c>
      <c r="D1330" s="750" t="s">
        <v>675</v>
      </c>
      <c r="E1330" s="751">
        <v>50113014</v>
      </c>
      <c r="F1330" s="750" t="s">
        <v>1001</v>
      </c>
      <c r="G1330" s="749" t="s">
        <v>687</v>
      </c>
      <c r="H1330" s="749">
        <v>116896</v>
      </c>
      <c r="I1330" s="749">
        <v>16896</v>
      </c>
      <c r="J1330" s="749" t="s">
        <v>1560</v>
      </c>
      <c r="K1330" s="749" t="s">
        <v>1561</v>
      </c>
      <c r="L1330" s="752">
        <v>110.21000000000002</v>
      </c>
      <c r="M1330" s="752">
        <v>3</v>
      </c>
      <c r="N1330" s="753">
        <v>330.63000000000005</v>
      </c>
    </row>
    <row r="1331" spans="1:14" ht="14.4" customHeight="1" x14ac:dyDescent="0.3">
      <c r="A1331" s="747" t="s">
        <v>629</v>
      </c>
      <c r="B1331" s="748" t="s">
        <v>630</v>
      </c>
      <c r="C1331" s="749" t="s">
        <v>674</v>
      </c>
      <c r="D1331" s="750" t="s">
        <v>675</v>
      </c>
      <c r="E1331" s="751">
        <v>50113014</v>
      </c>
      <c r="F1331" s="750" t="s">
        <v>1001</v>
      </c>
      <c r="G1331" s="749" t="s">
        <v>690</v>
      </c>
      <c r="H1331" s="749">
        <v>210001</v>
      </c>
      <c r="I1331" s="749">
        <v>210001</v>
      </c>
      <c r="J1331" s="749" t="s">
        <v>1878</v>
      </c>
      <c r="K1331" s="749" t="s">
        <v>1879</v>
      </c>
      <c r="L1331" s="752">
        <v>10560.43</v>
      </c>
      <c r="M1331" s="752">
        <v>1</v>
      </c>
      <c r="N1331" s="753">
        <v>10560.43</v>
      </c>
    </row>
    <row r="1332" spans="1:14" ht="14.4" customHeight="1" x14ac:dyDescent="0.3">
      <c r="A1332" s="747" t="s">
        <v>629</v>
      </c>
      <c r="B1332" s="748" t="s">
        <v>630</v>
      </c>
      <c r="C1332" s="749" t="s">
        <v>674</v>
      </c>
      <c r="D1332" s="750" t="s">
        <v>675</v>
      </c>
      <c r="E1332" s="751">
        <v>50113017</v>
      </c>
      <c r="F1332" s="750" t="s">
        <v>1880</v>
      </c>
      <c r="G1332" s="749" t="s">
        <v>687</v>
      </c>
      <c r="H1332" s="749">
        <v>843550</v>
      </c>
      <c r="I1332" s="749">
        <v>9999999</v>
      </c>
      <c r="J1332" s="749" t="s">
        <v>1881</v>
      </c>
      <c r="K1332" s="749" t="s">
        <v>1882</v>
      </c>
      <c r="L1332" s="752">
        <v>100373.87454627587</v>
      </c>
      <c r="M1332" s="752">
        <v>5.4000000000000012</v>
      </c>
      <c r="N1332" s="753">
        <v>542018.92254988977</v>
      </c>
    </row>
    <row r="1333" spans="1:14" ht="14.4" customHeight="1" x14ac:dyDescent="0.3">
      <c r="A1333" s="747" t="s">
        <v>629</v>
      </c>
      <c r="B1333" s="748" t="s">
        <v>630</v>
      </c>
      <c r="C1333" s="749" t="s">
        <v>677</v>
      </c>
      <c r="D1333" s="750" t="s">
        <v>678</v>
      </c>
      <c r="E1333" s="751">
        <v>50113001</v>
      </c>
      <c r="F1333" s="750" t="s">
        <v>686</v>
      </c>
      <c r="G1333" s="749" t="s">
        <v>687</v>
      </c>
      <c r="H1333" s="749">
        <v>196886</v>
      </c>
      <c r="I1333" s="749">
        <v>96886</v>
      </c>
      <c r="J1333" s="749" t="s">
        <v>1006</v>
      </c>
      <c r="K1333" s="749" t="s">
        <v>1007</v>
      </c>
      <c r="L1333" s="752">
        <v>50.160005012302626</v>
      </c>
      <c r="M1333" s="752">
        <v>71</v>
      </c>
      <c r="N1333" s="753">
        <v>3561.3603558734862</v>
      </c>
    </row>
    <row r="1334" spans="1:14" ht="14.4" customHeight="1" x14ac:dyDescent="0.3">
      <c r="A1334" s="747" t="s">
        <v>629</v>
      </c>
      <c r="B1334" s="748" t="s">
        <v>630</v>
      </c>
      <c r="C1334" s="749" t="s">
        <v>677</v>
      </c>
      <c r="D1334" s="750" t="s">
        <v>678</v>
      </c>
      <c r="E1334" s="751">
        <v>50113001</v>
      </c>
      <c r="F1334" s="750" t="s">
        <v>686</v>
      </c>
      <c r="G1334" s="749" t="s">
        <v>687</v>
      </c>
      <c r="H1334" s="749">
        <v>226195</v>
      </c>
      <c r="I1334" s="749">
        <v>226195</v>
      </c>
      <c r="J1334" s="749" t="s">
        <v>688</v>
      </c>
      <c r="K1334" s="749" t="s">
        <v>689</v>
      </c>
      <c r="L1334" s="752">
        <v>73.700000000000017</v>
      </c>
      <c r="M1334" s="752">
        <v>2</v>
      </c>
      <c r="N1334" s="753">
        <v>147.40000000000003</v>
      </c>
    </row>
    <row r="1335" spans="1:14" ht="14.4" customHeight="1" x14ac:dyDescent="0.3">
      <c r="A1335" s="747" t="s">
        <v>629</v>
      </c>
      <c r="B1335" s="748" t="s">
        <v>630</v>
      </c>
      <c r="C1335" s="749" t="s">
        <v>677</v>
      </c>
      <c r="D1335" s="750" t="s">
        <v>678</v>
      </c>
      <c r="E1335" s="751">
        <v>50113001</v>
      </c>
      <c r="F1335" s="750" t="s">
        <v>686</v>
      </c>
      <c r="G1335" s="749" t="s">
        <v>690</v>
      </c>
      <c r="H1335" s="749">
        <v>501927</v>
      </c>
      <c r="I1335" s="749">
        <v>172774</v>
      </c>
      <c r="J1335" s="749" t="s">
        <v>691</v>
      </c>
      <c r="K1335" s="749" t="s">
        <v>692</v>
      </c>
      <c r="L1335" s="752">
        <v>266.7</v>
      </c>
      <c r="M1335" s="752">
        <v>11</v>
      </c>
      <c r="N1335" s="753">
        <v>2933.7</v>
      </c>
    </row>
    <row r="1336" spans="1:14" ht="14.4" customHeight="1" x14ac:dyDescent="0.3">
      <c r="A1336" s="747" t="s">
        <v>629</v>
      </c>
      <c r="B1336" s="748" t="s">
        <v>630</v>
      </c>
      <c r="C1336" s="749" t="s">
        <v>677</v>
      </c>
      <c r="D1336" s="750" t="s">
        <v>678</v>
      </c>
      <c r="E1336" s="751">
        <v>50113001</v>
      </c>
      <c r="F1336" s="750" t="s">
        <v>686</v>
      </c>
      <c r="G1336" s="749" t="s">
        <v>687</v>
      </c>
      <c r="H1336" s="749">
        <v>192729</v>
      </c>
      <c r="I1336" s="749">
        <v>92729</v>
      </c>
      <c r="J1336" s="749" t="s">
        <v>693</v>
      </c>
      <c r="K1336" s="749" t="s">
        <v>694</v>
      </c>
      <c r="L1336" s="752">
        <v>48.320000000000007</v>
      </c>
      <c r="M1336" s="752">
        <v>4</v>
      </c>
      <c r="N1336" s="753">
        <v>193.28000000000003</v>
      </c>
    </row>
    <row r="1337" spans="1:14" ht="14.4" customHeight="1" x14ac:dyDescent="0.3">
      <c r="A1337" s="747" t="s">
        <v>629</v>
      </c>
      <c r="B1337" s="748" t="s">
        <v>630</v>
      </c>
      <c r="C1337" s="749" t="s">
        <v>677</v>
      </c>
      <c r="D1337" s="750" t="s">
        <v>678</v>
      </c>
      <c r="E1337" s="751">
        <v>50113001</v>
      </c>
      <c r="F1337" s="750" t="s">
        <v>686</v>
      </c>
      <c r="G1337" s="749" t="s">
        <v>687</v>
      </c>
      <c r="H1337" s="749">
        <v>176064</v>
      </c>
      <c r="I1337" s="749">
        <v>76064</v>
      </c>
      <c r="J1337" s="749" t="s">
        <v>1664</v>
      </c>
      <c r="K1337" s="749" t="s">
        <v>1665</v>
      </c>
      <c r="L1337" s="752">
        <v>83.95</v>
      </c>
      <c r="M1337" s="752">
        <v>2</v>
      </c>
      <c r="N1337" s="753">
        <v>167.9</v>
      </c>
    </row>
    <row r="1338" spans="1:14" ht="14.4" customHeight="1" x14ac:dyDescent="0.3">
      <c r="A1338" s="747" t="s">
        <v>629</v>
      </c>
      <c r="B1338" s="748" t="s">
        <v>630</v>
      </c>
      <c r="C1338" s="749" t="s">
        <v>677</v>
      </c>
      <c r="D1338" s="750" t="s">
        <v>678</v>
      </c>
      <c r="E1338" s="751">
        <v>50113001</v>
      </c>
      <c r="F1338" s="750" t="s">
        <v>686</v>
      </c>
      <c r="G1338" s="749" t="s">
        <v>687</v>
      </c>
      <c r="H1338" s="749">
        <v>847132</v>
      </c>
      <c r="I1338" s="749">
        <v>137238</v>
      </c>
      <c r="J1338" s="749" t="s">
        <v>1883</v>
      </c>
      <c r="K1338" s="749" t="s">
        <v>1884</v>
      </c>
      <c r="L1338" s="752">
        <v>623.03000000000009</v>
      </c>
      <c r="M1338" s="752">
        <v>2</v>
      </c>
      <c r="N1338" s="753">
        <v>1246.0600000000002</v>
      </c>
    </row>
    <row r="1339" spans="1:14" ht="14.4" customHeight="1" x14ac:dyDescent="0.3">
      <c r="A1339" s="747" t="s">
        <v>629</v>
      </c>
      <c r="B1339" s="748" t="s">
        <v>630</v>
      </c>
      <c r="C1339" s="749" t="s">
        <v>677</v>
      </c>
      <c r="D1339" s="750" t="s">
        <v>678</v>
      </c>
      <c r="E1339" s="751">
        <v>50113001</v>
      </c>
      <c r="F1339" s="750" t="s">
        <v>686</v>
      </c>
      <c r="G1339" s="749" t="s">
        <v>687</v>
      </c>
      <c r="H1339" s="749">
        <v>100362</v>
      </c>
      <c r="I1339" s="749">
        <v>362</v>
      </c>
      <c r="J1339" s="749" t="s">
        <v>1010</v>
      </c>
      <c r="K1339" s="749" t="s">
        <v>1011</v>
      </c>
      <c r="L1339" s="752">
        <v>72.799230769230775</v>
      </c>
      <c r="M1339" s="752">
        <v>13</v>
      </c>
      <c r="N1339" s="753">
        <v>946.39</v>
      </c>
    </row>
    <row r="1340" spans="1:14" ht="14.4" customHeight="1" x14ac:dyDescent="0.3">
      <c r="A1340" s="747" t="s">
        <v>629</v>
      </c>
      <c r="B1340" s="748" t="s">
        <v>630</v>
      </c>
      <c r="C1340" s="749" t="s">
        <v>677</v>
      </c>
      <c r="D1340" s="750" t="s">
        <v>678</v>
      </c>
      <c r="E1340" s="751">
        <v>50113001</v>
      </c>
      <c r="F1340" s="750" t="s">
        <v>686</v>
      </c>
      <c r="G1340" s="749" t="s">
        <v>687</v>
      </c>
      <c r="H1340" s="749">
        <v>128839</v>
      </c>
      <c r="I1340" s="749">
        <v>28839</v>
      </c>
      <c r="J1340" s="749" t="s">
        <v>695</v>
      </c>
      <c r="K1340" s="749" t="s">
        <v>696</v>
      </c>
      <c r="L1340" s="752">
        <v>106.7</v>
      </c>
      <c r="M1340" s="752">
        <v>1</v>
      </c>
      <c r="N1340" s="753">
        <v>106.7</v>
      </c>
    </row>
    <row r="1341" spans="1:14" ht="14.4" customHeight="1" x14ac:dyDescent="0.3">
      <c r="A1341" s="747" t="s">
        <v>629</v>
      </c>
      <c r="B1341" s="748" t="s">
        <v>630</v>
      </c>
      <c r="C1341" s="749" t="s">
        <v>677</v>
      </c>
      <c r="D1341" s="750" t="s">
        <v>678</v>
      </c>
      <c r="E1341" s="751">
        <v>50113001</v>
      </c>
      <c r="F1341" s="750" t="s">
        <v>686</v>
      </c>
      <c r="G1341" s="749" t="s">
        <v>687</v>
      </c>
      <c r="H1341" s="749">
        <v>845008</v>
      </c>
      <c r="I1341" s="749">
        <v>107806</v>
      </c>
      <c r="J1341" s="749" t="s">
        <v>699</v>
      </c>
      <c r="K1341" s="749" t="s">
        <v>700</v>
      </c>
      <c r="L1341" s="752">
        <v>66.920000000000016</v>
      </c>
      <c r="M1341" s="752">
        <v>6</v>
      </c>
      <c r="N1341" s="753">
        <v>401.5200000000001</v>
      </c>
    </row>
    <row r="1342" spans="1:14" ht="14.4" customHeight="1" x14ac:dyDescent="0.3">
      <c r="A1342" s="747" t="s">
        <v>629</v>
      </c>
      <c r="B1342" s="748" t="s">
        <v>630</v>
      </c>
      <c r="C1342" s="749" t="s">
        <v>677</v>
      </c>
      <c r="D1342" s="750" t="s">
        <v>678</v>
      </c>
      <c r="E1342" s="751">
        <v>50113001</v>
      </c>
      <c r="F1342" s="750" t="s">
        <v>686</v>
      </c>
      <c r="G1342" s="749" t="s">
        <v>687</v>
      </c>
      <c r="H1342" s="749">
        <v>202701</v>
      </c>
      <c r="I1342" s="749">
        <v>202701</v>
      </c>
      <c r="J1342" s="749" t="s">
        <v>699</v>
      </c>
      <c r="K1342" s="749" t="s">
        <v>1014</v>
      </c>
      <c r="L1342" s="752">
        <v>129.07000000000002</v>
      </c>
      <c r="M1342" s="752">
        <v>1</v>
      </c>
      <c r="N1342" s="753">
        <v>129.07000000000002</v>
      </c>
    </row>
    <row r="1343" spans="1:14" ht="14.4" customHeight="1" x14ac:dyDescent="0.3">
      <c r="A1343" s="747" t="s">
        <v>629</v>
      </c>
      <c r="B1343" s="748" t="s">
        <v>630</v>
      </c>
      <c r="C1343" s="749" t="s">
        <v>677</v>
      </c>
      <c r="D1343" s="750" t="s">
        <v>678</v>
      </c>
      <c r="E1343" s="751">
        <v>50113001</v>
      </c>
      <c r="F1343" s="750" t="s">
        <v>686</v>
      </c>
      <c r="G1343" s="749" t="s">
        <v>687</v>
      </c>
      <c r="H1343" s="749">
        <v>199138</v>
      </c>
      <c r="I1343" s="749">
        <v>99138</v>
      </c>
      <c r="J1343" s="749" t="s">
        <v>1015</v>
      </c>
      <c r="K1343" s="749" t="s">
        <v>1016</v>
      </c>
      <c r="L1343" s="752">
        <v>33.660000000000004</v>
      </c>
      <c r="M1343" s="752">
        <v>2</v>
      </c>
      <c r="N1343" s="753">
        <v>67.320000000000007</v>
      </c>
    </row>
    <row r="1344" spans="1:14" ht="14.4" customHeight="1" x14ac:dyDescent="0.3">
      <c r="A1344" s="747" t="s">
        <v>629</v>
      </c>
      <c r="B1344" s="748" t="s">
        <v>630</v>
      </c>
      <c r="C1344" s="749" t="s">
        <v>677</v>
      </c>
      <c r="D1344" s="750" t="s">
        <v>678</v>
      </c>
      <c r="E1344" s="751">
        <v>50113001</v>
      </c>
      <c r="F1344" s="750" t="s">
        <v>686</v>
      </c>
      <c r="G1344" s="749" t="s">
        <v>687</v>
      </c>
      <c r="H1344" s="749">
        <v>176954</v>
      </c>
      <c r="I1344" s="749">
        <v>176954</v>
      </c>
      <c r="J1344" s="749" t="s">
        <v>1182</v>
      </c>
      <c r="K1344" s="749" t="s">
        <v>1183</v>
      </c>
      <c r="L1344" s="752">
        <v>94.3</v>
      </c>
      <c r="M1344" s="752">
        <v>3</v>
      </c>
      <c r="N1344" s="753">
        <v>282.89999999999998</v>
      </c>
    </row>
    <row r="1345" spans="1:14" ht="14.4" customHeight="1" x14ac:dyDescent="0.3">
      <c r="A1345" s="747" t="s">
        <v>629</v>
      </c>
      <c r="B1345" s="748" t="s">
        <v>630</v>
      </c>
      <c r="C1345" s="749" t="s">
        <v>677</v>
      </c>
      <c r="D1345" s="750" t="s">
        <v>678</v>
      </c>
      <c r="E1345" s="751">
        <v>50113001</v>
      </c>
      <c r="F1345" s="750" t="s">
        <v>686</v>
      </c>
      <c r="G1345" s="749" t="s">
        <v>687</v>
      </c>
      <c r="H1345" s="749">
        <v>167550</v>
      </c>
      <c r="I1345" s="749">
        <v>67550</v>
      </c>
      <c r="J1345" s="749" t="s">
        <v>1885</v>
      </c>
      <c r="K1345" s="749" t="s">
        <v>1886</v>
      </c>
      <c r="L1345" s="752">
        <v>217.09</v>
      </c>
      <c r="M1345" s="752">
        <v>2</v>
      </c>
      <c r="N1345" s="753">
        <v>434.18</v>
      </c>
    </row>
    <row r="1346" spans="1:14" ht="14.4" customHeight="1" x14ac:dyDescent="0.3">
      <c r="A1346" s="747" t="s">
        <v>629</v>
      </c>
      <c r="B1346" s="748" t="s">
        <v>630</v>
      </c>
      <c r="C1346" s="749" t="s">
        <v>677</v>
      </c>
      <c r="D1346" s="750" t="s">
        <v>678</v>
      </c>
      <c r="E1346" s="751">
        <v>50113001</v>
      </c>
      <c r="F1346" s="750" t="s">
        <v>686</v>
      </c>
      <c r="G1346" s="749" t="s">
        <v>687</v>
      </c>
      <c r="H1346" s="749">
        <v>194916</v>
      </c>
      <c r="I1346" s="749">
        <v>94916</v>
      </c>
      <c r="J1346" s="749" t="s">
        <v>1673</v>
      </c>
      <c r="K1346" s="749" t="s">
        <v>1887</v>
      </c>
      <c r="L1346" s="752">
        <v>84.791250000000019</v>
      </c>
      <c r="M1346" s="752">
        <v>16</v>
      </c>
      <c r="N1346" s="753">
        <v>1356.6600000000003</v>
      </c>
    </row>
    <row r="1347" spans="1:14" ht="14.4" customHeight="1" x14ac:dyDescent="0.3">
      <c r="A1347" s="747" t="s">
        <v>629</v>
      </c>
      <c r="B1347" s="748" t="s">
        <v>630</v>
      </c>
      <c r="C1347" s="749" t="s">
        <v>677</v>
      </c>
      <c r="D1347" s="750" t="s">
        <v>678</v>
      </c>
      <c r="E1347" s="751">
        <v>50113001</v>
      </c>
      <c r="F1347" s="750" t="s">
        <v>686</v>
      </c>
      <c r="G1347" s="749" t="s">
        <v>687</v>
      </c>
      <c r="H1347" s="749">
        <v>194920</v>
      </c>
      <c r="I1347" s="749">
        <v>94920</v>
      </c>
      <c r="J1347" s="749" t="s">
        <v>701</v>
      </c>
      <c r="K1347" s="749" t="s">
        <v>702</v>
      </c>
      <c r="L1347" s="752">
        <v>74.370000000000033</v>
      </c>
      <c r="M1347" s="752">
        <v>2</v>
      </c>
      <c r="N1347" s="753">
        <v>148.74000000000007</v>
      </c>
    </row>
    <row r="1348" spans="1:14" ht="14.4" customHeight="1" x14ac:dyDescent="0.3">
      <c r="A1348" s="747" t="s">
        <v>629</v>
      </c>
      <c r="B1348" s="748" t="s">
        <v>630</v>
      </c>
      <c r="C1348" s="749" t="s">
        <v>677</v>
      </c>
      <c r="D1348" s="750" t="s">
        <v>678</v>
      </c>
      <c r="E1348" s="751">
        <v>50113001</v>
      </c>
      <c r="F1348" s="750" t="s">
        <v>686</v>
      </c>
      <c r="G1348" s="749" t="s">
        <v>690</v>
      </c>
      <c r="H1348" s="749">
        <v>202900</v>
      </c>
      <c r="I1348" s="749">
        <v>202900</v>
      </c>
      <c r="J1348" s="749" t="s">
        <v>1184</v>
      </c>
      <c r="K1348" s="749" t="s">
        <v>1185</v>
      </c>
      <c r="L1348" s="752">
        <v>34.000000000000007</v>
      </c>
      <c r="M1348" s="752">
        <v>2</v>
      </c>
      <c r="N1348" s="753">
        <v>68.000000000000014</v>
      </c>
    </row>
    <row r="1349" spans="1:14" ht="14.4" customHeight="1" x14ac:dyDescent="0.3">
      <c r="A1349" s="747" t="s">
        <v>629</v>
      </c>
      <c r="B1349" s="748" t="s">
        <v>630</v>
      </c>
      <c r="C1349" s="749" t="s">
        <v>677</v>
      </c>
      <c r="D1349" s="750" t="s">
        <v>678</v>
      </c>
      <c r="E1349" s="751">
        <v>50113001</v>
      </c>
      <c r="F1349" s="750" t="s">
        <v>686</v>
      </c>
      <c r="G1349" s="749" t="s">
        <v>687</v>
      </c>
      <c r="H1349" s="749">
        <v>991613</v>
      </c>
      <c r="I1349" s="749">
        <v>183514</v>
      </c>
      <c r="J1349" s="749" t="s">
        <v>1888</v>
      </c>
      <c r="K1349" s="749" t="s">
        <v>1889</v>
      </c>
      <c r="L1349" s="752">
        <v>2988.46</v>
      </c>
      <c r="M1349" s="752">
        <v>1</v>
      </c>
      <c r="N1349" s="753">
        <v>2988.46</v>
      </c>
    </row>
    <row r="1350" spans="1:14" ht="14.4" customHeight="1" x14ac:dyDescent="0.3">
      <c r="A1350" s="747" t="s">
        <v>629</v>
      </c>
      <c r="B1350" s="748" t="s">
        <v>630</v>
      </c>
      <c r="C1350" s="749" t="s">
        <v>677</v>
      </c>
      <c r="D1350" s="750" t="s">
        <v>678</v>
      </c>
      <c r="E1350" s="751">
        <v>50113001</v>
      </c>
      <c r="F1350" s="750" t="s">
        <v>686</v>
      </c>
      <c r="G1350" s="749" t="s">
        <v>687</v>
      </c>
      <c r="H1350" s="749">
        <v>845369</v>
      </c>
      <c r="I1350" s="749">
        <v>107987</v>
      </c>
      <c r="J1350" s="749" t="s">
        <v>1186</v>
      </c>
      <c r="K1350" s="749" t="s">
        <v>1187</v>
      </c>
      <c r="L1350" s="752">
        <v>112.27999999999997</v>
      </c>
      <c r="M1350" s="752">
        <v>5</v>
      </c>
      <c r="N1350" s="753">
        <v>561.39999999999986</v>
      </c>
    </row>
    <row r="1351" spans="1:14" ht="14.4" customHeight="1" x14ac:dyDescent="0.3">
      <c r="A1351" s="747" t="s">
        <v>629</v>
      </c>
      <c r="B1351" s="748" t="s">
        <v>630</v>
      </c>
      <c r="C1351" s="749" t="s">
        <v>677</v>
      </c>
      <c r="D1351" s="750" t="s">
        <v>678</v>
      </c>
      <c r="E1351" s="751">
        <v>50113001</v>
      </c>
      <c r="F1351" s="750" t="s">
        <v>686</v>
      </c>
      <c r="G1351" s="749" t="s">
        <v>687</v>
      </c>
      <c r="H1351" s="749">
        <v>207931</v>
      </c>
      <c r="I1351" s="749">
        <v>207931</v>
      </c>
      <c r="J1351" s="749" t="s">
        <v>1890</v>
      </c>
      <c r="K1351" s="749" t="s">
        <v>1891</v>
      </c>
      <c r="L1351" s="752">
        <v>26.09</v>
      </c>
      <c r="M1351" s="752">
        <v>2</v>
      </c>
      <c r="N1351" s="753">
        <v>52.18</v>
      </c>
    </row>
    <row r="1352" spans="1:14" ht="14.4" customHeight="1" x14ac:dyDescent="0.3">
      <c r="A1352" s="747" t="s">
        <v>629</v>
      </c>
      <c r="B1352" s="748" t="s">
        <v>630</v>
      </c>
      <c r="C1352" s="749" t="s">
        <v>677</v>
      </c>
      <c r="D1352" s="750" t="s">
        <v>678</v>
      </c>
      <c r="E1352" s="751">
        <v>50113001</v>
      </c>
      <c r="F1352" s="750" t="s">
        <v>686</v>
      </c>
      <c r="G1352" s="749" t="s">
        <v>687</v>
      </c>
      <c r="H1352" s="749">
        <v>196610</v>
      </c>
      <c r="I1352" s="749">
        <v>96610</v>
      </c>
      <c r="J1352" s="749" t="s">
        <v>1892</v>
      </c>
      <c r="K1352" s="749" t="s">
        <v>1893</v>
      </c>
      <c r="L1352" s="752">
        <v>51.810000000000009</v>
      </c>
      <c r="M1352" s="752">
        <v>1</v>
      </c>
      <c r="N1352" s="753">
        <v>51.810000000000009</v>
      </c>
    </row>
    <row r="1353" spans="1:14" ht="14.4" customHeight="1" x14ac:dyDescent="0.3">
      <c r="A1353" s="747" t="s">
        <v>629</v>
      </c>
      <c r="B1353" s="748" t="s">
        <v>630</v>
      </c>
      <c r="C1353" s="749" t="s">
        <v>677</v>
      </c>
      <c r="D1353" s="750" t="s">
        <v>678</v>
      </c>
      <c r="E1353" s="751">
        <v>50113001</v>
      </c>
      <c r="F1353" s="750" t="s">
        <v>686</v>
      </c>
      <c r="G1353" s="749" t="s">
        <v>687</v>
      </c>
      <c r="H1353" s="749">
        <v>189244</v>
      </c>
      <c r="I1353" s="749">
        <v>89244</v>
      </c>
      <c r="J1353" s="749" t="s">
        <v>1680</v>
      </c>
      <c r="K1353" s="749" t="s">
        <v>1681</v>
      </c>
      <c r="L1353" s="752">
        <v>20.759999999999998</v>
      </c>
      <c r="M1353" s="752">
        <v>160</v>
      </c>
      <c r="N1353" s="753">
        <v>3321.6</v>
      </c>
    </row>
    <row r="1354" spans="1:14" ht="14.4" customHeight="1" x14ac:dyDescent="0.3">
      <c r="A1354" s="747" t="s">
        <v>629</v>
      </c>
      <c r="B1354" s="748" t="s">
        <v>630</v>
      </c>
      <c r="C1354" s="749" t="s">
        <v>677</v>
      </c>
      <c r="D1354" s="750" t="s">
        <v>678</v>
      </c>
      <c r="E1354" s="751">
        <v>50113001</v>
      </c>
      <c r="F1354" s="750" t="s">
        <v>686</v>
      </c>
      <c r="G1354" s="749" t="s">
        <v>687</v>
      </c>
      <c r="H1354" s="749">
        <v>169789</v>
      </c>
      <c r="I1354" s="749">
        <v>69789</v>
      </c>
      <c r="J1354" s="749" t="s">
        <v>1680</v>
      </c>
      <c r="K1354" s="749" t="s">
        <v>1341</v>
      </c>
      <c r="L1354" s="752">
        <v>21.879999999999995</v>
      </c>
      <c r="M1354" s="752">
        <v>12</v>
      </c>
      <c r="N1354" s="753">
        <v>262.55999999999995</v>
      </c>
    </row>
    <row r="1355" spans="1:14" ht="14.4" customHeight="1" x14ac:dyDescent="0.3">
      <c r="A1355" s="747" t="s">
        <v>629</v>
      </c>
      <c r="B1355" s="748" t="s">
        <v>630</v>
      </c>
      <c r="C1355" s="749" t="s">
        <v>677</v>
      </c>
      <c r="D1355" s="750" t="s">
        <v>678</v>
      </c>
      <c r="E1355" s="751">
        <v>50113001</v>
      </c>
      <c r="F1355" s="750" t="s">
        <v>686</v>
      </c>
      <c r="G1355" s="749" t="s">
        <v>687</v>
      </c>
      <c r="H1355" s="749">
        <v>110555</v>
      </c>
      <c r="I1355" s="749">
        <v>10555</v>
      </c>
      <c r="J1355" s="749" t="s">
        <v>703</v>
      </c>
      <c r="K1355" s="749" t="s">
        <v>704</v>
      </c>
      <c r="L1355" s="752">
        <v>254.97999999999996</v>
      </c>
      <c r="M1355" s="752">
        <v>10</v>
      </c>
      <c r="N1355" s="753">
        <v>2549.7999999999997</v>
      </c>
    </row>
    <row r="1356" spans="1:14" ht="14.4" customHeight="1" x14ac:dyDescent="0.3">
      <c r="A1356" s="747" t="s">
        <v>629</v>
      </c>
      <c r="B1356" s="748" t="s">
        <v>630</v>
      </c>
      <c r="C1356" s="749" t="s">
        <v>677</v>
      </c>
      <c r="D1356" s="750" t="s">
        <v>678</v>
      </c>
      <c r="E1356" s="751">
        <v>50113001</v>
      </c>
      <c r="F1356" s="750" t="s">
        <v>686</v>
      </c>
      <c r="G1356" s="749" t="s">
        <v>687</v>
      </c>
      <c r="H1356" s="749">
        <v>156926</v>
      </c>
      <c r="I1356" s="749">
        <v>56926</v>
      </c>
      <c r="J1356" s="749" t="s">
        <v>703</v>
      </c>
      <c r="K1356" s="749" t="s">
        <v>1019</v>
      </c>
      <c r="L1356" s="752">
        <v>48.4</v>
      </c>
      <c r="M1356" s="752">
        <v>24</v>
      </c>
      <c r="N1356" s="753">
        <v>1161.5999999999999</v>
      </c>
    </row>
    <row r="1357" spans="1:14" ht="14.4" customHeight="1" x14ac:dyDescent="0.3">
      <c r="A1357" s="747" t="s">
        <v>629</v>
      </c>
      <c r="B1357" s="748" t="s">
        <v>630</v>
      </c>
      <c r="C1357" s="749" t="s">
        <v>677</v>
      </c>
      <c r="D1357" s="750" t="s">
        <v>678</v>
      </c>
      <c r="E1357" s="751">
        <v>50113001</v>
      </c>
      <c r="F1357" s="750" t="s">
        <v>686</v>
      </c>
      <c r="G1357" s="749" t="s">
        <v>687</v>
      </c>
      <c r="H1357" s="749">
        <v>169595</v>
      </c>
      <c r="I1357" s="749">
        <v>69595</v>
      </c>
      <c r="J1357" s="749" t="s">
        <v>1894</v>
      </c>
      <c r="K1357" s="749" t="s">
        <v>706</v>
      </c>
      <c r="L1357" s="752">
        <v>612.61</v>
      </c>
      <c r="M1357" s="752">
        <v>1</v>
      </c>
      <c r="N1357" s="753">
        <v>612.61</v>
      </c>
    </row>
    <row r="1358" spans="1:14" ht="14.4" customHeight="1" x14ac:dyDescent="0.3">
      <c r="A1358" s="747" t="s">
        <v>629</v>
      </c>
      <c r="B1358" s="748" t="s">
        <v>630</v>
      </c>
      <c r="C1358" s="749" t="s">
        <v>677</v>
      </c>
      <c r="D1358" s="750" t="s">
        <v>678</v>
      </c>
      <c r="E1358" s="751">
        <v>50113001</v>
      </c>
      <c r="F1358" s="750" t="s">
        <v>686</v>
      </c>
      <c r="G1358" s="749" t="s">
        <v>687</v>
      </c>
      <c r="H1358" s="749">
        <v>169725</v>
      </c>
      <c r="I1358" s="749">
        <v>69725</v>
      </c>
      <c r="J1358" s="749" t="s">
        <v>705</v>
      </c>
      <c r="K1358" s="749" t="s">
        <v>706</v>
      </c>
      <c r="L1358" s="752">
        <v>30.270000000000003</v>
      </c>
      <c r="M1358" s="752">
        <v>4</v>
      </c>
      <c r="N1358" s="753">
        <v>121.08000000000001</v>
      </c>
    </row>
    <row r="1359" spans="1:14" ht="14.4" customHeight="1" x14ac:dyDescent="0.3">
      <c r="A1359" s="747" t="s">
        <v>629</v>
      </c>
      <c r="B1359" s="748" t="s">
        <v>630</v>
      </c>
      <c r="C1359" s="749" t="s">
        <v>677</v>
      </c>
      <c r="D1359" s="750" t="s">
        <v>678</v>
      </c>
      <c r="E1359" s="751">
        <v>50113001</v>
      </c>
      <c r="F1359" s="750" t="s">
        <v>686</v>
      </c>
      <c r="G1359" s="749" t="s">
        <v>687</v>
      </c>
      <c r="H1359" s="749">
        <v>187825</v>
      </c>
      <c r="I1359" s="749">
        <v>87825</v>
      </c>
      <c r="J1359" s="749" t="s">
        <v>705</v>
      </c>
      <c r="K1359" s="749" t="s">
        <v>708</v>
      </c>
      <c r="L1359" s="752">
        <v>80.365749999999991</v>
      </c>
      <c r="M1359" s="752">
        <v>2</v>
      </c>
      <c r="N1359" s="753">
        <v>160.73149999999998</v>
      </c>
    </row>
    <row r="1360" spans="1:14" ht="14.4" customHeight="1" x14ac:dyDescent="0.3">
      <c r="A1360" s="747" t="s">
        <v>629</v>
      </c>
      <c r="B1360" s="748" t="s">
        <v>630</v>
      </c>
      <c r="C1360" s="749" t="s">
        <v>677</v>
      </c>
      <c r="D1360" s="750" t="s">
        <v>678</v>
      </c>
      <c r="E1360" s="751">
        <v>50113001</v>
      </c>
      <c r="F1360" s="750" t="s">
        <v>686</v>
      </c>
      <c r="G1360" s="749" t="s">
        <v>687</v>
      </c>
      <c r="H1360" s="749">
        <v>169667</v>
      </c>
      <c r="I1360" s="749">
        <v>69667</v>
      </c>
      <c r="J1360" s="749" t="s">
        <v>707</v>
      </c>
      <c r="K1360" s="749" t="s">
        <v>708</v>
      </c>
      <c r="L1360" s="752">
        <v>103.56956648770311</v>
      </c>
      <c r="M1360" s="752">
        <v>23</v>
      </c>
      <c r="N1360" s="753">
        <v>2382.1000292171716</v>
      </c>
    </row>
    <row r="1361" spans="1:14" ht="14.4" customHeight="1" x14ac:dyDescent="0.3">
      <c r="A1361" s="747" t="s">
        <v>629</v>
      </c>
      <c r="B1361" s="748" t="s">
        <v>630</v>
      </c>
      <c r="C1361" s="749" t="s">
        <v>677</v>
      </c>
      <c r="D1361" s="750" t="s">
        <v>678</v>
      </c>
      <c r="E1361" s="751">
        <v>50113001</v>
      </c>
      <c r="F1361" s="750" t="s">
        <v>686</v>
      </c>
      <c r="G1361" s="749" t="s">
        <v>687</v>
      </c>
      <c r="H1361" s="749">
        <v>169726</v>
      </c>
      <c r="I1361" s="749">
        <v>69726</v>
      </c>
      <c r="J1361" s="749" t="s">
        <v>709</v>
      </c>
      <c r="K1361" s="749" t="s">
        <v>706</v>
      </c>
      <c r="L1361" s="752">
        <v>16.609999999999996</v>
      </c>
      <c r="M1361" s="752">
        <v>339.5</v>
      </c>
      <c r="N1361" s="753">
        <v>5639.0949999999984</v>
      </c>
    </row>
    <row r="1362" spans="1:14" ht="14.4" customHeight="1" x14ac:dyDescent="0.3">
      <c r="A1362" s="747" t="s">
        <v>629</v>
      </c>
      <c r="B1362" s="748" t="s">
        <v>630</v>
      </c>
      <c r="C1362" s="749" t="s">
        <v>677</v>
      </c>
      <c r="D1362" s="750" t="s">
        <v>678</v>
      </c>
      <c r="E1362" s="751">
        <v>50113001</v>
      </c>
      <c r="F1362" s="750" t="s">
        <v>686</v>
      </c>
      <c r="G1362" s="749" t="s">
        <v>687</v>
      </c>
      <c r="H1362" s="749">
        <v>173375</v>
      </c>
      <c r="I1362" s="749">
        <v>173375</v>
      </c>
      <c r="J1362" s="749" t="s">
        <v>710</v>
      </c>
      <c r="K1362" s="749" t="s">
        <v>711</v>
      </c>
      <c r="L1362" s="752">
        <v>404.32000000000011</v>
      </c>
      <c r="M1362" s="752">
        <v>2</v>
      </c>
      <c r="N1362" s="753">
        <v>808.64000000000021</v>
      </c>
    </row>
    <row r="1363" spans="1:14" ht="14.4" customHeight="1" x14ac:dyDescent="0.3">
      <c r="A1363" s="747" t="s">
        <v>629</v>
      </c>
      <c r="B1363" s="748" t="s">
        <v>630</v>
      </c>
      <c r="C1363" s="749" t="s">
        <v>677</v>
      </c>
      <c r="D1363" s="750" t="s">
        <v>678</v>
      </c>
      <c r="E1363" s="751">
        <v>50113001</v>
      </c>
      <c r="F1363" s="750" t="s">
        <v>686</v>
      </c>
      <c r="G1363" s="749" t="s">
        <v>687</v>
      </c>
      <c r="H1363" s="749">
        <v>173374</v>
      </c>
      <c r="I1363" s="749">
        <v>173374</v>
      </c>
      <c r="J1363" s="749" t="s">
        <v>710</v>
      </c>
      <c r="K1363" s="749" t="s">
        <v>712</v>
      </c>
      <c r="L1363" s="752">
        <v>496.70930388396715</v>
      </c>
      <c r="M1363" s="752">
        <v>29</v>
      </c>
      <c r="N1363" s="753">
        <v>14404.569812635047</v>
      </c>
    </row>
    <row r="1364" spans="1:14" ht="14.4" customHeight="1" x14ac:dyDescent="0.3">
      <c r="A1364" s="747" t="s">
        <v>629</v>
      </c>
      <c r="B1364" s="748" t="s">
        <v>630</v>
      </c>
      <c r="C1364" s="749" t="s">
        <v>677</v>
      </c>
      <c r="D1364" s="750" t="s">
        <v>678</v>
      </c>
      <c r="E1364" s="751">
        <v>50113001</v>
      </c>
      <c r="F1364" s="750" t="s">
        <v>686</v>
      </c>
      <c r="G1364" s="749" t="s">
        <v>687</v>
      </c>
      <c r="H1364" s="749">
        <v>173379</v>
      </c>
      <c r="I1364" s="749">
        <v>173379</v>
      </c>
      <c r="J1364" s="749" t="s">
        <v>713</v>
      </c>
      <c r="K1364" s="749" t="s">
        <v>711</v>
      </c>
      <c r="L1364" s="752">
        <v>415.92</v>
      </c>
      <c r="M1364" s="752">
        <v>2</v>
      </c>
      <c r="N1364" s="753">
        <v>831.84</v>
      </c>
    </row>
    <row r="1365" spans="1:14" ht="14.4" customHeight="1" x14ac:dyDescent="0.3">
      <c r="A1365" s="747" t="s">
        <v>629</v>
      </c>
      <c r="B1365" s="748" t="s">
        <v>630</v>
      </c>
      <c r="C1365" s="749" t="s">
        <v>677</v>
      </c>
      <c r="D1365" s="750" t="s">
        <v>678</v>
      </c>
      <c r="E1365" s="751">
        <v>50113001</v>
      </c>
      <c r="F1365" s="750" t="s">
        <v>686</v>
      </c>
      <c r="G1365" s="749" t="s">
        <v>687</v>
      </c>
      <c r="H1365" s="749">
        <v>172492</v>
      </c>
      <c r="I1365" s="749">
        <v>172492</v>
      </c>
      <c r="J1365" s="749" t="s">
        <v>714</v>
      </c>
      <c r="K1365" s="749" t="s">
        <v>715</v>
      </c>
      <c r="L1365" s="752">
        <v>203.94001504560916</v>
      </c>
      <c r="M1365" s="752">
        <v>17</v>
      </c>
      <c r="N1365" s="753">
        <v>3466.9802557753555</v>
      </c>
    </row>
    <row r="1366" spans="1:14" ht="14.4" customHeight="1" x14ac:dyDescent="0.3">
      <c r="A1366" s="747" t="s">
        <v>629</v>
      </c>
      <c r="B1366" s="748" t="s">
        <v>630</v>
      </c>
      <c r="C1366" s="749" t="s">
        <v>677</v>
      </c>
      <c r="D1366" s="750" t="s">
        <v>678</v>
      </c>
      <c r="E1366" s="751">
        <v>50113001</v>
      </c>
      <c r="F1366" s="750" t="s">
        <v>686</v>
      </c>
      <c r="G1366" s="749" t="s">
        <v>687</v>
      </c>
      <c r="H1366" s="749">
        <v>208456</v>
      </c>
      <c r="I1366" s="749">
        <v>208456</v>
      </c>
      <c r="J1366" s="749" t="s">
        <v>1020</v>
      </c>
      <c r="K1366" s="749" t="s">
        <v>1021</v>
      </c>
      <c r="L1366" s="752">
        <v>738.53999999999985</v>
      </c>
      <c r="M1366" s="752">
        <v>1.75</v>
      </c>
      <c r="N1366" s="753">
        <v>1292.4449999999997</v>
      </c>
    </row>
    <row r="1367" spans="1:14" ht="14.4" customHeight="1" x14ac:dyDescent="0.3">
      <c r="A1367" s="747" t="s">
        <v>629</v>
      </c>
      <c r="B1367" s="748" t="s">
        <v>630</v>
      </c>
      <c r="C1367" s="749" t="s">
        <v>677</v>
      </c>
      <c r="D1367" s="750" t="s">
        <v>678</v>
      </c>
      <c r="E1367" s="751">
        <v>50113001</v>
      </c>
      <c r="F1367" s="750" t="s">
        <v>686</v>
      </c>
      <c r="G1367" s="749" t="s">
        <v>687</v>
      </c>
      <c r="H1367" s="749">
        <v>173389</v>
      </c>
      <c r="I1367" s="749">
        <v>173389</v>
      </c>
      <c r="J1367" s="749" t="s">
        <v>1192</v>
      </c>
      <c r="K1367" s="749" t="s">
        <v>1895</v>
      </c>
      <c r="L1367" s="752">
        <v>753.27999999999986</v>
      </c>
      <c r="M1367" s="752">
        <v>0.25</v>
      </c>
      <c r="N1367" s="753">
        <v>188.31999999999996</v>
      </c>
    </row>
    <row r="1368" spans="1:14" ht="14.4" customHeight="1" x14ac:dyDescent="0.3">
      <c r="A1368" s="747" t="s">
        <v>629</v>
      </c>
      <c r="B1368" s="748" t="s">
        <v>630</v>
      </c>
      <c r="C1368" s="749" t="s">
        <v>677</v>
      </c>
      <c r="D1368" s="750" t="s">
        <v>678</v>
      </c>
      <c r="E1368" s="751">
        <v>50113001</v>
      </c>
      <c r="F1368" s="750" t="s">
        <v>686</v>
      </c>
      <c r="G1368" s="749" t="s">
        <v>687</v>
      </c>
      <c r="H1368" s="749">
        <v>173394</v>
      </c>
      <c r="I1368" s="749">
        <v>173394</v>
      </c>
      <c r="J1368" s="749" t="s">
        <v>1896</v>
      </c>
      <c r="K1368" s="749" t="s">
        <v>1897</v>
      </c>
      <c r="L1368" s="752">
        <v>423.72000000000014</v>
      </c>
      <c r="M1368" s="752">
        <v>0.8</v>
      </c>
      <c r="N1368" s="753">
        <v>338.97600000000011</v>
      </c>
    </row>
    <row r="1369" spans="1:14" ht="14.4" customHeight="1" x14ac:dyDescent="0.3">
      <c r="A1369" s="747" t="s">
        <v>629</v>
      </c>
      <c r="B1369" s="748" t="s">
        <v>630</v>
      </c>
      <c r="C1369" s="749" t="s">
        <v>677</v>
      </c>
      <c r="D1369" s="750" t="s">
        <v>678</v>
      </c>
      <c r="E1369" s="751">
        <v>50113001</v>
      </c>
      <c r="F1369" s="750" t="s">
        <v>686</v>
      </c>
      <c r="G1369" s="749" t="s">
        <v>687</v>
      </c>
      <c r="H1369" s="749">
        <v>173396</v>
      </c>
      <c r="I1369" s="749">
        <v>173396</v>
      </c>
      <c r="J1369" s="749" t="s">
        <v>1896</v>
      </c>
      <c r="K1369" s="749" t="s">
        <v>1898</v>
      </c>
      <c r="L1369" s="752">
        <v>800.82000000000016</v>
      </c>
      <c r="M1369" s="752">
        <v>0.55000000000000004</v>
      </c>
      <c r="N1369" s="753">
        <v>440.45100000000014</v>
      </c>
    </row>
    <row r="1370" spans="1:14" ht="14.4" customHeight="1" x14ac:dyDescent="0.3">
      <c r="A1370" s="747" t="s">
        <v>629</v>
      </c>
      <c r="B1370" s="748" t="s">
        <v>630</v>
      </c>
      <c r="C1370" s="749" t="s">
        <v>677</v>
      </c>
      <c r="D1370" s="750" t="s">
        <v>678</v>
      </c>
      <c r="E1370" s="751">
        <v>50113001</v>
      </c>
      <c r="F1370" s="750" t="s">
        <v>686</v>
      </c>
      <c r="G1370" s="749" t="s">
        <v>687</v>
      </c>
      <c r="H1370" s="749">
        <v>187822</v>
      </c>
      <c r="I1370" s="749">
        <v>87822</v>
      </c>
      <c r="J1370" s="749" t="s">
        <v>1899</v>
      </c>
      <c r="K1370" s="749" t="s">
        <v>1900</v>
      </c>
      <c r="L1370" s="752">
        <v>1301.03</v>
      </c>
      <c r="M1370" s="752">
        <v>9</v>
      </c>
      <c r="N1370" s="753">
        <v>11709.27</v>
      </c>
    </row>
    <row r="1371" spans="1:14" ht="14.4" customHeight="1" x14ac:dyDescent="0.3">
      <c r="A1371" s="747" t="s">
        <v>629</v>
      </c>
      <c r="B1371" s="748" t="s">
        <v>630</v>
      </c>
      <c r="C1371" s="749" t="s">
        <v>677</v>
      </c>
      <c r="D1371" s="750" t="s">
        <v>678</v>
      </c>
      <c r="E1371" s="751">
        <v>50113001</v>
      </c>
      <c r="F1371" s="750" t="s">
        <v>686</v>
      </c>
      <c r="G1371" s="749" t="s">
        <v>687</v>
      </c>
      <c r="H1371" s="749">
        <v>196303</v>
      </c>
      <c r="I1371" s="749">
        <v>96303</v>
      </c>
      <c r="J1371" s="749" t="s">
        <v>1412</v>
      </c>
      <c r="K1371" s="749" t="s">
        <v>1413</v>
      </c>
      <c r="L1371" s="752">
        <v>55.09</v>
      </c>
      <c r="M1371" s="752">
        <v>2</v>
      </c>
      <c r="N1371" s="753">
        <v>110.18</v>
      </c>
    </row>
    <row r="1372" spans="1:14" ht="14.4" customHeight="1" x14ac:dyDescent="0.3">
      <c r="A1372" s="747" t="s">
        <v>629</v>
      </c>
      <c r="B1372" s="748" t="s">
        <v>630</v>
      </c>
      <c r="C1372" s="749" t="s">
        <v>677</v>
      </c>
      <c r="D1372" s="750" t="s">
        <v>678</v>
      </c>
      <c r="E1372" s="751">
        <v>50113001</v>
      </c>
      <c r="F1372" s="750" t="s">
        <v>686</v>
      </c>
      <c r="G1372" s="749" t="s">
        <v>687</v>
      </c>
      <c r="H1372" s="749">
        <v>100392</v>
      </c>
      <c r="I1372" s="749">
        <v>392</v>
      </c>
      <c r="J1372" s="749" t="s">
        <v>718</v>
      </c>
      <c r="K1372" s="749" t="s">
        <v>719</v>
      </c>
      <c r="L1372" s="752">
        <v>57.590000000000011</v>
      </c>
      <c r="M1372" s="752">
        <v>10</v>
      </c>
      <c r="N1372" s="753">
        <v>575.90000000000009</v>
      </c>
    </row>
    <row r="1373" spans="1:14" ht="14.4" customHeight="1" x14ac:dyDescent="0.3">
      <c r="A1373" s="747" t="s">
        <v>629</v>
      </c>
      <c r="B1373" s="748" t="s">
        <v>630</v>
      </c>
      <c r="C1373" s="749" t="s">
        <v>677</v>
      </c>
      <c r="D1373" s="750" t="s">
        <v>678</v>
      </c>
      <c r="E1373" s="751">
        <v>50113001</v>
      </c>
      <c r="F1373" s="750" t="s">
        <v>686</v>
      </c>
      <c r="G1373" s="749" t="s">
        <v>687</v>
      </c>
      <c r="H1373" s="749">
        <v>100394</v>
      </c>
      <c r="I1373" s="749">
        <v>394</v>
      </c>
      <c r="J1373" s="749" t="s">
        <v>1901</v>
      </c>
      <c r="K1373" s="749" t="s">
        <v>1902</v>
      </c>
      <c r="L1373" s="752">
        <v>65.730000000000018</v>
      </c>
      <c r="M1373" s="752">
        <v>2</v>
      </c>
      <c r="N1373" s="753">
        <v>131.46000000000004</v>
      </c>
    </row>
    <row r="1374" spans="1:14" ht="14.4" customHeight="1" x14ac:dyDescent="0.3">
      <c r="A1374" s="747" t="s">
        <v>629</v>
      </c>
      <c r="B1374" s="748" t="s">
        <v>630</v>
      </c>
      <c r="C1374" s="749" t="s">
        <v>677</v>
      </c>
      <c r="D1374" s="750" t="s">
        <v>678</v>
      </c>
      <c r="E1374" s="751">
        <v>50113001</v>
      </c>
      <c r="F1374" s="750" t="s">
        <v>686</v>
      </c>
      <c r="G1374" s="749" t="s">
        <v>687</v>
      </c>
      <c r="H1374" s="749">
        <v>112891</v>
      </c>
      <c r="I1374" s="749">
        <v>12891</v>
      </c>
      <c r="J1374" s="749" t="s">
        <v>1022</v>
      </c>
      <c r="K1374" s="749" t="s">
        <v>1196</v>
      </c>
      <c r="L1374" s="752">
        <v>58.330000000000005</v>
      </c>
      <c r="M1374" s="752">
        <v>7</v>
      </c>
      <c r="N1374" s="753">
        <v>408.31000000000006</v>
      </c>
    </row>
    <row r="1375" spans="1:14" ht="14.4" customHeight="1" x14ac:dyDescent="0.3">
      <c r="A1375" s="747" t="s">
        <v>629</v>
      </c>
      <c r="B1375" s="748" t="s">
        <v>630</v>
      </c>
      <c r="C1375" s="749" t="s">
        <v>677</v>
      </c>
      <c r="D1375" s="750" t="s">
        <v>678</v>
      </c>
      <c r="E1375" s="751">
        <v>50113001</v>
      </c>
      <c r="F1375" s="750" t="s">
        <v>686</v>
      </c>
      <c r="G1375" s="749" t="s">
        <v>687</v>
      </c>
      <c r="H1375" s="749">
        <v>140274</v>
      </c>
      <c r="I1375" s="749">
        <v>40274</v>
      </c>
      <c r="J1375" s="749" t="s">
        <v>722</v>
      </c>
      <c r="K1375" s="749" t="s">
        <v>723</v>
      </c>
      <c r="L1375" s="752">
        <v>87.570000000000007</v>
      </c>
      <c r="M1375" s="752">
        <v>9</v>
      </c>
      <c r="N1375" s="753">
        <v>788.13000000000011</v>
      </c>
    </row>
    <row r="1376" spans="1:14" ht="14.4" customHeight="1" x14ac:dyDescent="0.3">
      <c r="A1376" s="747" t="s">
        <v>629</v>
      </c>
      <c r="B1376" s="748" t="s">
        <v>630</v>
      </c>
      <c r="C1376" s="749" t="s">
        <v>677</v>
      </c>
      <c r="D1376" s="750" t="s">
        <v>678</v>
      </c>
      <c r="E1376" s="751">
        <v>50113001</v>
      </c>
      <c r="F1376" s="750" t="s">
        <v>686</v>
      </c>
      <c r="G1376" s="749" t="s">
        <v>687</v>
      </c>
      <c r="H1376" s="749">
        <v>205021</v>
      </c>
      <c r="I1376" s="749">
        <v>205021</v>
      </c>
      <c r="J1376" s="749" t="s">
        <v>724</v>
      </c>
      <c r="K1376" s="749" t="s">
        <v>725</v>
      </c>
      <c r="L1376" s="752">
        <v>352</v>
      </c>
      <c r="M1376" s="752">
        <v>18</v>
      </c>
      <c r="N1376" s="753">
        <v>6336</v>
      </c>
    </row>
    <row r="1377" spans="1:14" ht="14.4" customHeight="1" x14ac:dyDescent="0.3">
      <c r="A1377" s="747" t="s">
        <v>629</v>
      </c>
      <c r="B1377" s="748" t="s">
        <v>630</v>
      </c>
      <c r="C1377" s="749" t="s">
        <v>677</v>
      </c>
      <c r="D1377" s="750" t="s">
        <v>678</v>
      </c>
      <c r="E1377" s="751">
        <v>50113001</v>
      </c>
      <c r="F1377" s="750" t="s">
        <v>686</v>
      </c>
      <c r="G1377" s="749" t="s">
        <v>687</v>
      </c>
      <c r="H1377" s="749">
        <v>102679</v>
      </c>
      <c r="I1377" s="749">
        <v>2679</v>
      </c>
      <c r="J1377" s="749" t="s">
        <v>1903</v>
      </c>
      <c r="K1377" s="749" t="s">
        <v>755</v>
      </c>
      <c r="L1377" s="752">
        <v>164.48</v>
      </c>
      <c r="M1377" s="752">
        <v>2</v>
      </c>
      <c r="N1377" s="753">
        <v>328.96</v>
      </c>
    </row>
    <row r="1378" spans="1:14" ht="14.4" customHeight="1" x14ac:dyDescent="0.3">
      <c r="A1378" s="747" t="s">
        <v>629</v>
      </c>
      <c r="B1378" s="748" t="s">
        <v>630</v>
      </c>
      <c r="C1378" s="749" t="s">
        <v>677</v>
      </c>
      <c r="D1378" s="750" t="s">
        <v>678</v>
      </c>
      <c r="E1378" s="751">
        <v>50113001</v>
      </c>
      <c r="F1378" s="750" t="s">
        <v>686</v>
      </c>
      <c r="G1378" s="749" t="s">
        <v>687</v>
      </c>
      <c r="H1378" s="749">
        <v>231701</v>
      </c>
      <c r="I1378" s="749">
        <v>231701</v>
      </c>
      <c r="J1378" s="749" t="s">
        <v>1904</v>
      </c>
      <c r="K1378" s="749" t="s">
        <v>1905</v>
      </c>
      <c r="L1378" s="752">
        <v>93.860000000000014</v>
      </c>
      <c r="M1378" s="752">
        <v>1</v>
      </c>
      <c r="N1378" s="753">
        <v>93.860000000000014</v>
      </c>
    </row>
    <row r="1379" spans="1:14" ht="14.4" customHeight="1" x14ac:dyDescent="0.3">
      <c r="A1379" s="747" t="s">
        <v>629</v>
      </c>
      <c r="B1379" s="748" t="s">
        <v>630</v>
      </c>
      <c r="C1379" s="749" t="s">
        <v>677</v>
      </c>
      <c r="D1379" s="750" t="s">
        <v>678</v>
      </c>
      <c r="E1379" s="751">
        <v>50113001</v>
      </c>
      <c r="F1379" s="750" t="s">
        <v>686</v>
      </c>
      <c r="G1379" s="749" t="s">
        <v>687</v>
      </c>
      <c r="H1379" s="749">
        <v>988271</v>
      </c>
      <c r="I1379" s="749">
        <v>0</v>
      </c>
      <c r="J1379" s="749" t="s">
        <v>726</v>
      </c>
      <c r="K1379" s="749" t="s">
        <v>631</v>
      </c>
      <c r="L1379" s="752">
        <v>167.58571428571426</v>
      </c>
      <c r="M1379" s="752">
        <v>7</v>
      </c>
      <c r="N1379" s="753">
        <v>1173.0999999999999</v>
      </c>
    </row>
    <row r="1380" spans="1:14" ht="14.4" customHeight="1" x14ac:dyDescent="0.3">
      <c r="A1380" s="747" t="s">
        <v>629</v>
      </c>
      <c r="B1380" s="748" t="s">
        <v>630</v>
      </c>
      <c r="C1380" s="749" t="s">
        <v>677</v>
      </c>
      <c r="D1380" s="750" t="s">
        <v>678</v>
      </c>
      <c r="E1380" s="751">
        <v>50113001</v>
      </c>
      <c r="F1380" s="750" t="s">
        <v>686</v>
      </c>
      <c r="G1380" s="749" t="s">
        <v>687</v>
      </c>
      <c r="H1380" s="749">
        <v>203954</v>
      </c>
      <c r="I1380" s="749">
        <v>203954</v>
      </c>
      <c r="J1380" s="749" t="s">
        <v>959</v>
      </c>
      <c r="K1380" s="749" t="s">
        <v>1029</v>
      </c>
      <c r="L1380" s="752">
        <v>92.4</v>
      </c>
      <c r="M1380" s="752">
        <v>2</v>
      </c>
      <c r="N1380" s="753">
        <v>184.8</v>
      </c>
    </row>
    <row r="1381" spans="1:14" ht="14.4" customHeight="1" x14ac:dyDescent="0.3">
      <c r="A1381" s="747" t="s">
        <v>629</v>
      </c>
      <c r="B1381" s="748" t="s">
        <v>630</v>
      </c>
      <c r="C1381" s="749" t="s">
        <v>677</v>
      </c>
      <c r="D1381" s="750" t="s">
        <v>678</v>
      </c>
      <c r="E1381" s="751">
        <v>50113001</v>
      </c>
      <c r="F1381" s="750" t="s">
        <v>686</v>
      </c>
      <c r="G1381" s="749" t="s">
        <v>687</v>
      </c>
      <c r="H1381" s="749">
        <v>394130</v>
      </c>
      <c r="I1381" s="749">
        <v>0</v>
      </c>
      <c r="J1381" s="749" t="s">
        <v>1202</v>
      </c>
      <c r="K1381" s="749" t="s">
        <v>631</v>
      </c>
      <c r="L1381" s="752">
        <v>37.74</v>
      </c>
      <c r="M1381" s="752">
        <v>2</v>
      </c>
      <c r="N1381" s="753">
        <v>75.48</v>
      </c>
    </row>
    <row r="1382" spans="1:14" ht="14.4" customHeight="1" x14ac:dyDescent="0.3">
      <c r="A1382" s="747" t="s">
        <v>629</v>
      </c>
      <c r="B1382" s="748" t="s">
        <v>630</v>
      </c>
      <c r="C1382" s="749" t="s">
        <v>677</v>
      </c>
      <c r="D1382" s="750" t="s">
        <v>678</v>
      </c>
      <c r="E1382" s="751">
        <v>50113001</v>
      </c>
      <c r="F1382" s="750" t="s">
        <v>686</v>
      </c>
      <c r="G1382" s="749" t="s">
        <v>687</v>
      </c>
      <c r="H1382" s="749">
        <v>16321</v>
      </c>
      <c r="I1382" s="749">
        <v>16321</v>
      </c>
      <c r="J1382" s="749" t="s">
        <v>1030</v>
      </c>
      <c r="K1382" s="749" t="s">
        <v>1031</v>
      </c>
      <c r="L1382" s="752">
        <v>240.96</v>
      </c>
      <c r="M1382" s="752">
        <v>1</v>
      </c>
      <c r="N1382" s="753">
        <v>240.96</v>
      </c>
    </row>
    <row r="1383" spans="1:14" ht="14.4" customHeight="1" x14ac:dyDescent="0.3">
      <c r="A1383" s="747" t="s">
        <v>629</v>
      </c>
      <c r="B1383" s="748" t="s">
        <v>630</v>
      </c>
      <c r="C1383" s="749" t="s">
        <v>677</v>
      </c>
      <c r="D1383" s="750" t="s">
        <v>678</v>
      </c>
      <c r="E1383" s="751">
        <v>50113001</v>
      </c>
      <c r="F1383" s="750" t="s">
        <v>686</v>
      </c>
      <c r="G1383" s="749" t="s">
        <v>687</v>
      </c>
      <c r="H1383" s="749">
        <v>993616</v>
      </c>
      <c r="I1383" s="749">
        <v>0</v>
      </c>
      <c r="J1383" s="749" t="s">
        <v>1906</v>
      </c>
      <c r="K1383" s="749" t="s">
        <v>631</v>
      </c>
      <c r="L1383" s="752">
        <v>958.11</v>
      </c>
      <c r="M1383" s="752">
        <v>2</v>
      </c>
      <c r="N1383" s="753">
        <v>1916.22</v>
      </c>
    </row>
    <row r="1384" spans="1:14" ht="14.4" customHeight="1" x14ac:dyDescent="0.3">
      <c r="A1384" s="747" t="s">
        <v>629</v>
      </c>
      <c r="B1384" s="748" t="s">
        <v>630</v>
      </c>
      <c r="C1384" s="749" t="s">
        <v>677</v>
      </c>
      <c r="D1384" s="750" t="s">
        <v>678</v>
      </c>
      <c r="E1384" s="751">
        <v>50113001</v>
      </c>
      <c r="F1384" s="750" t="s">
        <v>686</v>
      </c>
      <c r="G1384" s="749" t="s">
        <v>687</v>
      </c>
      <c r="H1384" s="749">
        <v>225150</v>
      </c>
      <c r="I1384" s="749">
        <v>225150</v>
      </c>
      <c r="J1384" s="749" t="s">
        <v>1204</v>
      </c>
      <c r="K1384" s="749" t="s">
        <v>1205</v>
      </c>
      <c r="L1384" s="752">
        <v>88.21</v>
      </c>
      <c r="M1384" s="752">
        <v>6</v>
      </c>
      <c r="N1384" s="753">
        <v>529.26</v>
      </c>
    </row>
    <row r="1385" spans="1:14" ht="14.4" customHeight="1" x14ac:dyDescent="0.3">
      <c r="A1385" s="747" t="s">
        <v>629</v>
      </c>
      <c r="B1385" s="748" t="s">
        <v>630</v>
      </c>
      <c r="C1385" s="749" t="s">
        <v>677</v>
      </c>
      <c r="D1385" s="750" t="s">
        <v>678</v>
      </c>
      <c r="E1385" s="751">
        <v>50113001</v>
      </c>
      <c r="F1385" s="750" t="s">
        <v>686</v>
      </c>
      <c r="G1385" s="749" t="s">
        <v>687</v>
      </c>
      <c r="H1385" s="749">
        <v>149317</v>
      </c>
      <c r="I1385" s="749">
        <v>49317</v>
      </c>
      <c r="J1385" s="749" t="s">
        <v>1210</v>
      </c>
      <c r="K1385" s="749" t="s">
        <v>1211</v>
      </c>
      <c r="L1385" s="752">
        <v>299.00167620443972</v>
      </c>
      <c r="M1385" s="752">
        <v>25</v>
      </c>
      <c r="N1385" s="753">
        <v>7475.041905110993</v>
      </c>
    </row>
    <row r="1386" spans="1:14" ht="14.4" customHeight="1" x14ac:dyDescent="0.3">
      <c r="A1386" s="747" t="s">
        <v>629</v>
      </c>
      <c r="B1386" s="748" t="s">
        <v>630</v>
      </c>
      <c r="C1386" s="749" t="s">
        <v>677</v>
      </c>
      <c r="D1386" s="750" t="s">
        <v>678</v>
      </c>
      <c r="E1386" s="751">
        <v>50113001</v>
      </c>
      <c r="F1386" s="750" t="s">
        <v>686</v>
      </c>
      <c r="G1386" s="749" t="s">
        <v>687</v>
      </c>
      <c r="H1386" s="749">
        <v>187814</v>
      </c>
      <c r="I1386" s="749">
        <v>87814</v>
      </c>
      <c r="J1386" s="749" t="s">
        <v>1907</v>
      </c>
      <c r="K1386" s="749" t="s">
        <v>1908</v>
      </c>
      <c r="L1386" s="752">
        <v>535.65999999999985</v>
      </c>
      <c r="M1386" s="752">
        <v>10</v>
      </c>
      <c r="N1386" s="753">
        <v>5356.5999999999985</v>
      </c>
    </row>
    <row r="1387" spans="1:14" ht="14.4" customHeight="1" x14ac:dyDescent="0.3">
      <c r="A1387" s="747" t="s">
        <v>629</v>
      </c>
      <c r="B1387" s="748" t="s">
        <v>630</v>
      </c>
      <c r="C1387" s="749" t="s">
        <v>677</v>
      </c>
      <c r="D1387" s="750" t="s">
        <v>678</v>
      </c>
      <c r="E1387" s="751">
        <v>50113001</v>
      </c>
      <c r="F1387" s="750" t="s">
        <v>686</v>
      </c>
      <c r="G1387" s="749" t="s">
        <v>687</v>
      </c>
      <c r="H1387" s="749">
        <v>500629</v>
      </c>
      <c r="I1387" s="749">
        <v>180173</v>
      </c>
      <c r="J1387" s="749" t="s">
        <v>1909</v>
      </c>
      <c r="K1387" s="749" t="s">
        <v>1910</v>
      </c>
      <c r="L1387" s="752">
        <v>179.17</v>
      </c>
      <c r="M1387" s="752">
        <v>2</v>
      </c>
      <c r="N1387" s="753">
        <v>358.34</v>
      </c>
    </row>
    <row r="1388" spans="1:14" ht="14.4" customHeight="1" x14ac:dyDescent="0.3">
      <c r="A1388" s="747" t="s">
        <v>629</v>
      </c>
      <c r="B1388" s="748" t="s">
        <v>630</v>
      </c>
      <c r="C1388" s="749" t="s">
        <v>677</v>
      </c>
      <c r="D1388" s="750" t="s">
        <v>678</v>
      </c>
      <c r="E1388" s="751">
        <v>50113001</v>
      </c>
      <c r="F1388" s="750" t="s">
        <v>686</v>
      </c>
      <c r="G1388" s="749" t="s">
        <v>687</v>
      </c>
      <c r="H1388" s="749">
        <v>843217</v>
      </c>
      <c r="I1388" s="749">
        <v>0</v>
      </c>
      <c r="J1388" s="749" t="s">
        <v>1569</v>
      </c>
      <c r="K1388" s="749" t="s">
        <v>1570</v>
      </c>
      <c r="L1388" s="752">
        <v>192.9</v>
      </c>
      <c r="M1388" s="752">
        <v>6</v>
      </c>
      <c r="N1388" s="753">
        <v>1157.4000000000001</v>
      </c>
    </row>
    <row r="1389" spans="1:14" ht="14.4" customHeight="1" x14ac:dyDescent="0.3">
      <c r="A1389" s="747" t="s">
        <v>629</v>
      </c>
      <c r="B1389" s="748" t="s">
        <v>630</v>
      </c>
      <c r="C1389" s="749" t="s">
        <v>677</v>
      </c>
      <c r="D1389" s="750" t="s">
        <v>678</v>
      </c>
      <c r="E1389" s="751">
        <v>50113001</v>
      </c>
      <c r="F1389" s="750" t="s">
        <v>686</v>
      </c>
      <c r="G1389" s="749" t="s">
        <v>687</v>
      </c>
      <c r="H1389" s="749">
        <v>182977</v>
      </c>
      <c r="I1389" s="749">
        <v>182977</v>
      </c>
      <c r="J1389" s="749" t="s">
        <v>730</v>
      </c>
      <c r="K1389" s="749" t="s">
        <v>731</v>
      </c>
      <c r="L1389" s="752">
        <v>145.86000000000001</v>
      </c>
      <c r="M1389" s="752">
        <v>5.7</v>
      </c>
      <c r="N1389" s="753">
        <v>831.40200000000004</v>
      </c>
    </row>
    <row r="1390" spans="1:14" ht="14.4" customHeight="1" x14ac:dyDescent="0.3">
      <c r="A1390" s="747" t="s">
        <v>629</v>
      </c>
      <c r="B1390" s="748" t="s">
        <v>630</v>
      </c>
      <c r="C1390" s="749" t="s">
        <v>677</v>
      </c>
      <c r="D1390" s="750" t="s">
        <v>678</v>
      </c>
      <c r="E1390" s="751">
        <v>50113001</v>
      </c>
      <c r="F1390" s="750" t="s">
        <v>686</v>
      </c>
      <c r="G1390" s="749" t="s">
        <v>687</v>
      </c>
      <c r="H1390" s="749">
        <v>229130</v>
      </c>
      <c r="I1390" s="749">
        <v>229130</v>
      </c>
      <c r="J1390" s="749" t="s">
        <v>1212</v>
      </c>
      <c r="K1390" s="749" t="s">
        <v>1213</v>
      </c>
      <c r="L1390" s="752">
        <v>37.470000000000006</v>
      </c>
      <c r="M1390" s="752">
        <v>5</v>
      </c>
      <c r="N1390" s="753">
        <v>187.35000000000002</v>
      </c>
    </row>
    <row r="1391" spans="1:14" ht="14.4" customHeight="1" x14ac:dyDescent="0.3">
      <c r="A1391" s="747" t="s">
        <v>629</v>
      </c>
      <c r="B1391" s="748" t="s">
        <v>630</v>
      </c>
      <c r="C1391" s="749" t="s">
        <v>677</v>
      </c>
      <c r="D1391" s="750" t="s">
        <v>678</v>
      </c>
      <c r="E1391" s="751">
        <v>50113001</v>
      </c>
      <c r="F1391" s="750" t="s">
        <v>686</v>
      </c>
      <c r="G1391" s="749" t="s">
        <v>687</v>
      </c>
      <c r="H1391" s="749">
        <v>230496</v>
      </c>
      <c r="I1391" s="749">
        <v>230496</v>
      </c>
      <c r="J1391" s="749" t="s">
        <v>1911</v>
      </c>
      <c r="K1391" s="749" t="s">
        <v>631</v>
      </c>
      <c r="L1391" s="752">
        <v>106.39988348634269</v>
      </c>
      <c r="M1391" s="752">
        <v>1</v>
      </c>
      <c r="N1391" s="753">
        <v>106.39988348634269</v>
      </c>
    </row>
    <row r="1392" spans="1:14" ht="14.4" customHeight="1" x14ac:dyDescent="0.3">
      <c r="A1392" s="747" t="s">
        <v>629</v>
      </c>
      <c r="B1392" s="748" t="s">
        <v>630</v>
      </c>
      <c r="C1392" s="749" t="s">
        <v>677</v>
      </c>
      <c r="D1392" s="750" t="s">
        <v>678</v>
      </c>
      <c r="E1392" s="751">
        <v>50113001</v>
      </c>
      <c r="F1392" s="750" t="s">
        <v>686</v>
      </c>
      <c r="G1392" s="749" t="s">
        <v>687</v>
      </c>
      <c r="H1392" s="749">
        <v>150660</v>
      </c>
      <c r="I1392" s="749">
        <v>150660</v>
      </c>
      <c r="J1392" s="749" t="s">
        <v>1912</v>
      </c>
      <c r="K1392" s="749" t="s">
        <v>1913</v>
      </c>
      <c r="L1392" s="752">
        <v>787.83</v>
      </c>
      <c r="M1392" s="752">
        <v>1</v>
      </c>
      <c r="N1392" s="753">
        <v>787.83</v>
      </c>
    </row>
    <row r="1393" spans="1:14" ht="14.4" customHeight="1" x14ac:dyDescent="0.3">
      <c r="A1393" s="747" t="s">
        <v>629</v>
      </c>
      <c r="B1393" s="748" t="s">
        <v>630</v>
      </c>
      <c r="C1393" s="749" t="s">
        <v>677</v>
      </c>
      <c r="D1393" s="750" t="s">
        <v>678</v>
      </c>
      <c r="E1393" s="751">
        <v>50113001</v>
      </c>
      <c r="F1393" s="750" t="s">
        <v>686</v>
      </c>
      <c r="G1393" s="749" t="s">
        <v>687</v>
      </c>
      <c r="H1393" s="749">
        <v>145981</v>
      </c>
      <c r="I1393" s="749">
        <v>45981</v>
      </c>
      <c r="J1393" s="749" t="s">
        <v>1914</v>
      </c>
      <c r="K1393" s="749" t="s">
        <v>1915</v>
      </c>
      <c r="L1393" s="752">
        <v>1704.56</v>
      </c>
      <c r="M1393" s="752">
        <v>5</v>
      </c>
      <c r="N1393" s="753">
        <v>8522.7999999999993</v>
      </c>
    </row>
    <row r="1394" spans="1:14" ht="14.4" customHeight="1" x14ac:dyDescent="0.3">
      <c r="A1394" s="747" t="s">
        <v>629</v>
      </c>
      <c r="B1394" s="748" t="s">
        <v>630</v>
      </c>
      <c r="C1394" s="749" t="s">
        <v>677</v>
      </c>
      <c r="D1394" s="750" t="s">
        <v>678</v>
      </c>
      <c r="E1394" s="751">
        <v>50113001</v>
      </c>
      <c r="F1394" s="750" t="s">
        <v>686</v>
      </c>
      <c r="G1394" s="749" t="s">
        <v>687</v>
      </c>
      <c r="H1394" s="749">
        <v>848783</v>
      </c>
      <c r="I1394" s="749">
        <v>115400</v>
      </c>
      <c r="J1394" s="749" t="s">
        <v>732</v>
      </c>
      <c r="K1394" s="749" t="s">
        <v>733</v>
      </c>
      <c r="L1394" s="752">
        <v>309.44000945766851</v>
      </c>
      <c r="M1394" s="752">
        <v>18</v>
      </c>
      <c r="N1394" s="753">
        <v>5569.9201702380333</v>
      </c>
    </row>
    <row r="1395" spans="1:14" ht="14.4" customHeight="1" x14ac:dyDescent="0.3">
      <c r="A1395" s="747" t="s">
        <v>629</v>
      </c>
      <c r="B1395" s="748" t="s">
        <v>630</v>
      </c>
      <c r="C1395" s="749" t="s">
        <v>677</v>
      </c>
      <c r="D1395" s="750" t="s">
        <v>678</v>
      </c>
      <c r="E1395" s="751">
        <v>50113001</v>
      </c>
      <c r="F1395" s="750" t="s">
        <v>686</v>
      </c>
      <c r="G1395" s="749" t="s">
        <v>687</v>
      </c>
      <c r="H1395" s="749">
        <v>847085</v>
      </c>
      <c r="I1395" s="749">
        <v>115401</v>
      </c>
      <c r="J1395" s="749" t="s">
        <v>732</v>
      </c>
      <c r="K1395" s="749" t="s">
        <v>1033</v>
      </c>
      <c r="L1395" s="752">
        <v>606.69460000000004</v>
      </c>
      <c r="M1395" s="752">
        <v>11</v>
      </c>
      <c r="N1395" s="753">
        <v>6673.6406000000006</v>
      </c>
    </row>
    <row r="1396" spans="1:14" ht="14.4" customHeight="1" x14ac:dyDescent="0.3">
      <c r="A1396" s="747" t="s">
        <v>629</v>
      </c>
      <c r="B1396" s="748" t="s">
        <v>630</v>
      </c>
      <c r="C1396" s="749" t="s">
        <v>677</v>
      </c>
      <c r="D1396" s="750" t="s">
        <v>678</v>
      </c>
      <c r="E1396" s="751">
        <v>50113001</v>
      </c>
      <c r="F1396" s="750" t="s">
        <v>686</v>
      </c>
      <c r="G1396" s="749" t="s">
        <v>687</v>
      </c>
      <c r="H1396" s="749">
        <v>848209</v>
      </c>
      <c r="I1396" s="749">
        <v>115402</v>
      </c>
      <c r="J1396" s="749" t="s">
        <v>732</v>
      </c>
      <c r="K1396" s="749" t="s">
        <v>1216</v>
      </c>
      <c r="L1396" s="752">
        <v>762.86039349598263</v>
      </c>
      <c r="M1396" s="752">
        <v>2</v>
      </c>
      <c r="N1396" s="753">
        <v>1525.7207869919653</v>
      </c>
    </row>
    <row r="1397" spans="1:14" ht="14.4" customHeight="1" x14ac:dyDescent="0.3">
      <c r="A1397" s="747" t="s">
        <v>629</v>
      </c>
      <c r="B1397" s="748" t="s">
        <v>630</v>
      </c>
      <c r="C1397" s="749" t="s">
        <v>677</v>
      </c>
      <c r="D1397" s="750" t="s">
        <v>678</v>
      </c>
      <c r="E1397" s="751">
        <v>50113001</v>
      </c>
      <c r="F1397" s="750" t="s">
        <v>686</v>
      </c>
      <c r="G1397" s="749" t="s">
        <v>687</v>
      </c>
      <c r="H1397" s="749">
        <v>849302</v>
      </c>
      <c r="I1397" s="749">
        <v>115403</v>
      </c>
      <c r="J1397" s="749" t="s">
        <v>732</v>
      </c>
      <c r="K1397" s="749" t="s">
        <v>1702</v>
      </c>
      <c r="L1397" s="752">
        <v>1019.4695480655951</v>
      </c>
      <c r="M1397" s="752">
        <v>1</v>
      </c>
      <c r="N1397" s="753">
        <v>1019.4695480655951</v>
      </c>
    </row>
    <row r="1398" spans="1:14" ht="14.4" customHeight="1" x14ac:dyDescent="0.3">
      <c r="A1398" s="747" t="s">
        <v>629</v>
      </c>
      <c r="B1398" s="748" t="s">
        <v>630</v>
      </c>
      <c r="C1398" s="749" t="s">
        <v>677</v>
      </c>
      <c r="D1398" s="750" t="s">
        <v>678</v>
      </c>
      <c r="E1398" s="751">
        <v>50113001</v>
      </c>
      <c r="F1398" s="750" t="s">
        <v>686</v>
      </c>
      <c r="G1398" s="749" t="s">
        <v>687</v>
      </c>
      <c r="H1398" s="749">
        <v>156992</v>
      </c>
      <c r="I1398" s="749">
        <v>56992</v>
      </c>
      <c r="J1398" s="749" t="s">
        <v>734</v>
      </c>
      <c r="K1398" s="749" t="s">
        <v>735</v>
      </c>
      <c r="L1398" s="752">
        <v>61.440000000000005</v>
      </c>
      <c r="M1398" s="752">
        <v>11</v>
      </c>
      <c r="N1398" s="753">
        <v>675.84</v>
      </c>
    </row>
    <row r="1399" spans="1:14" ht="14.4" customHeight="1" x14ac:dyDescent="0.3">
      <c r="A1399" s="747" t="s">
        <v>629</v>
      </c>
      <c r="B1399" s="748" t="s">
        <v>630</v>
      </c>
      <c r="C1399" s="749" t="s">
        <v>677</v>
      </c>
      <c r="D1399" s="750" t="s">
        <v>678</v>
      </c>
      <c r="E1399" s="751">
        <v>50113001</v>
      </c>
      <c r="F1399" s="750" t="s">
        <v>686</v>
      </c>
      <c r="G1399" s="749" t="s">
        <v>687</v>
      </c>
      <c r="H1399" s="749">
        <v>207940</v>
      </c>
      <c r="I1399" s="749">
        <v>207940</v>
      </c>
      <c r="J1399" s="749" t="s">
        <v>1703</v>
      </c>
      <c r="K1399" s="749" t="s">
        <v>1704</v>
      </c>
      <c r="L1399" s="752">
        <v>73.150000000000006</v>
      </c>
      <c r="M1399" s="752">
        <v>2</v>
      </c>
      <c r="N1399" s="753">
        <v>146.30000000000001</v>
      </c>
    </row>
    <row r="1400" spans="1:14" ht="14.4" customHeight="1" x14ac:dyDescent="0.3">
      <c r="A1400" s="747" t="s">
        <v>629</v>
      </c>
      <c r="B1400" s="748" t="s">
        <v>630</v>
      </c>
      <c r="C1400" s="749" t="s">
        <v>677</v>
      </c>
      <c r="D1400" s="750" t="s">
        <v>678</v>
      </c>
      <c r="E1400" s="751">
        <v>50113001</v>
      </c>
      <c r="F1400" s="750" t="s">
        <v>686</v>
      </c>
      <c r="G1400" s="749" t="s">
        <v>690</v>
      </c>
      <c r="H1400" s="749">
        <v>214435</v>
      </c>
      <c r="I1400" s="749">
        <v>214435</v>
      </c>
      <c r="J1400" s="749" t="s">
        <v>1916</v>
      </c>
      <c r="K1400" s="749" t="s">
        <v>1917</v>
      </c>
      <c r="L1400" s="752">
        <v>42.879999999999995</v>
      </c>
      <c r="M1400" s="752">
        <v>1</v>
      </c>
      <c r="N1400" s="753">
        <v>42.879999999999995</v>
      </c>
    </row>
    <row r="1401" spans="1:14" ht="14.4" customHeight="1" x14ac:dyDescent="0.3">
      <c r="A1401" s="747" t="s">
        <v>629</v>
      </c>
      <c r="B1401" s="748" t="s">
        <v>630</v>
      </c>
      <c r="C1401" s="749" t="s">
        <v>677</v>
      </c>
      <c r="D1401" s="750" t="s">
        <v>678</v>
      </c>
      <c r="E1401" s="751">
        <v>50113001</v>
      </c>
      <c r="F1401" s="750" t="s">
        <v>686</v>
      </c>
      <c r="G1401" s="749" t="s">
        <v>690</v>
      </c>
      <c r="H1401" s="749">
        <v>214427</v>
      </c>
      <c r="I1401" s="749">
        <v>214427</v>
      </c>
      <c r="J1401" s="749" t="s">
        <v>1918</v>
      </c>
      <c r="K1401" s="749" t="s">
        <v>1919</v>
      </c>
      <c r="L1401" s="752">
        <v>16.579999999999995</v>
      </c>
      <c r="M1401" s="752">
        <v>20</v>
      </c>
      <c r="N1401" s="753">
        <v>331.59999999999991</v>
      </c>
    </row>
    <row r="1402" spans="1:14" ht="14.4" customHeight="1" x14ac:dyDescent="0.3">
      <c r="A1402" s="747" t="s">
        <v>629</v>
      </c>
      <c r="B1402" s="748" t="s">
        <v>630</v>
      </c>
      <c r="C1402" s="749" t="s">
        <v>677</v>
      </c>
      <c r="D1402" s="750" t="s">
        <v>678</v>
      </c>
      <c r="E1402" s="751">
        <v>50113001</v>
      </c>
      <c r="F1402" s="750" t="s">
        <v>686</v>
      </c>
      <c r="G1402" s="749" t="s">
        <v>690</v>
      </c>
      <c r="H1402" s="749">
        <v>848765</v>
      </c>
      <c r="I1402" s="749">
        <v>107938</v>
      </c>
      <c r="J1402" s="749" t="s">
        <v>1034</v>
      </c>
      <c r="K1402" s="749" t="s">
        <v>1035</v>
      </c>
      <c r="L1402" s="752">
        <v>128.4425</v>
      </c>
      <c r="M1402" s="752">
        <v>4</v>
      </c>
      <c r="N1402" s="753">
        <v>513.77</v>
      </c>
    </row>
    <row r="1403" spans="1:14" ht="14.4" customHeight="1" x14ac:dyDescent="0.3">
      <c r="A1403" s="747" t="s">
        <v>629</v>
      </c>
      <c r="B1403" s="748" t="s">
        <v>630</v>
      </c>
      <c r="C1403" s="749" t="s">
        <v>677</v>
      </c>
      <c r="D1403" s="750" t="s">
        <v>678</v>
      </c>
      <c r="E1403" s="751">
        <v>50113001</v>
      </c>
      <c r="F1403" s="750" t="s">
        <v>686</v>
      </c>
      <c r="G1403" s="749" t="s">
        <v>687</v>
      </c>
      <c r="H1403" s="749">
        <v>193105</v>
      </c>
      <c r="I1403" s="749">
        <v>93105</v>
      </c>
      <c r="J1403" s="749" t="s">
        <v>1219</v>
      </c>
      <c r="K1403" s="749" t="s">
        <v>1571</v>
      </c>
      <c r="L1403" s="752">
        <v>208.57000000000002</v>
      </c>
      <c r="M1403" s="752">
        <v>5</v>
      </c>
      <c r="N1403" s="753">
        <v>1042.8500000000001</v>
      </c>
    </row>
    <row r="1404" spans="1:14" ht="14.4" customHeight="1" x14ac:dyDescent="0.3">
      <c r="A1404" s="747" t="s">
        <v>629</v>
      </c>
      <c r="B1404" s="748" t="s">
        <v>630</v>
      </c>
      <c r="C1404" s="749" t="s">
        <v>677</v>
      </c>
      <c r="D1404" s="750" t="s">
        <v>678</v>
      </c>
      <c r="E1404" s="751">
        <v>50113001</v>
      </c>
      <c r="F1404" s="750" t="s">
        <v>686</v>
      </c>
      <c r="G1404" s="749" t="s">
        <v>690</v>
      </c>
      <c r="H1404" s="749">
        <v>176378</v>
      </c>
      <c r="I1404" s="749">
        <v>76378</v>
      </c>
      <c r="J1404" s="749" t="s">
        <v>736</v>
      </c>
      <c r="K1404" s="749" t="s">
        <v>737</v>
      </c>
      <c r="L1404" s="752">
        <v>105.23999999999998</v>
      </c>
      <c r="M1404" s="752">
        <v>4</v>
      </c>
      <c r="N1404" s="753">
        <v>420.95999999999992</v>
      </c>
    </row>
    <row r="1405" spans="1:14" ht="14.4" customHeight="1" x14ac:dyDescent="0.3">
      <c r="A1405" s="747" t="s">
        <v>629</v>
      </c>
      <c r="B1405" s="748" t="s">
        <v>630</v>
      </c>
      <c r="C1405" s="749" t="s">
        <v>677</v>
      </c>
      <c r="D1405" s="750" t="s">
        <v>678</v>
      </c>
      <c r="E1405" s="751">
        <v>50113001</v>
      </c>
      <c r="F1405" s="750" t="s">
        <v>686</v>
      </c>
      <c r="G1405" s="749" t="s">
        <v>690</v>
      </c>
      <c r="H1405" s="749">
        <v>847134</v>
      </c>
      <c r="I1405" s="749">
        <v>151050</v>
      </c>
      <c r="J1405" s="749" t="s">
        <v>736</v>
      </c>
      <c r="K1405" s="749" t="s">
        <v>1920</v>
      </c>
      <c r="L1405" s="752">
        <v>503.432972972973</v>
      </c>
      <c r="M1405" s="752">
        <v>37</v>
      </c>
      <c r="N1405" s="753">
        <v>18627.02</v>
      </c>
    </row>
    <row r="1406" spans="1:14" ht="14.4" customHeight="1" x14ac:dyDescent="0.3">
      <c r="A1406" s="747" t="s">
        <v>629</v>
      </c>
      <c r="B1406" s="748" t="s">
        <v>630</v>
      </c>
      <c r="C1406" s="749" t="s">
        <v>677</v>
      </c>
      <c r="D1406" s="750" t="s">
        <v>678</v>
      </c>
      <c r="E1406" s="751">
        <v>50113001</v>
      </c>
      <c r="F1406" s="750" t="s">
        <v>686</v>
      </c>
      <c r="G1406" s="749" t="s">
        <v>690</v>
      </c>
      <c r="H1406" s="749">
        <v>192587</v>
      </c>
      <c r="I1406" s="749">
        <v>92587</v>
      </c>
      <c r="J1406" s="749" t="s">
        <v>1921</v>
      </c>
      <c r="K1406" s="749" t="s">
        <v>1922</v>
      </c>
      <c r="L1406" s="752">
        <v>58.305999999999997</v>
      </c>
      <c r="M1406" s="752">
        <v>5</v>
      </c>
      <c r="N1406" s="753">
        <v>291.52999999999997</v>
      </c>
    </row>
    <row r="1407" spans="1:14" ht="14.4" customHeight="1" x14ac:dyDescent="0.3">
      <c r="A1407" s="747" t="s">
        <v>629</v>
      </c>
      <c r="B1407" s="748" t="s">
        <v>630</v>
      </c>
      <c r="C1407" s="749" t="s">
        <v>677</v>
      </c>
      <c r="D1407" s="750" t="s">
        <v>678</v>
      </c>
      <c r="E1407" s="751">
        <v>50113001</v>
      </c>
      <c r="F1407" s="750" t="s">
        <v>686</v>
      </c>
      <c r="G1407" s="749" t="s">
        <v>687</v>
      </c>
      <c r="H1407" s="749">
        <v>197522</v>
      </c>
      <c r="I1407" s="749">
        <v>97522</v>
      </c>
      <c r="J1407" s="749" t="s">
        <v>1923</v>
      </c>
      <c r="K1407" s="749" t="s">
        <v>1924</v>
      </c>
      <c r="L1407" s="752">
        <v>159.20000000000002</v>
      </c>
      <c r="M1407" s="752">
        <v>1</v>
      </c>
      <c r="N1407" s="753">
        <v>159.20000000000002</v>
      </c>
    </row>
    <row r="1408" spans="1:14" ht="14.4" customHeight="1" x14ac:dyDescent="0.3">
      <c r="A1408" s="747" t="s">
        <v>629</v>
      </c>
      <c r="B1408" s="748" t="s">
        <v>630</v>
      </c>
      <c r="C1408" s="749" t="s">
        <v>677</v>
      </c>
      <c r="D1408" s="750" t="s">
        <v>678</v>
      </c>
      <c r="E1408" s="751">
        <v>50113001</v>
      </c>
      <c r="F1408" s="750" t="s">
        <v>686</v>
      </c>
      <c r="G1408" s="749" t="s">
        <v>687</v>
      </c>
      <c r="H1408" s="749">
        <v>184090</v>
      </c>
      <c r="I1408" s="749">
        <v>84090</v>
      </c>
      <c r="J1408" s="749" t="s">
        <v>1038</v>
      </c>
      <c r="K1408" s="749" t="s">
        <v>1039</v>
      </c>
      <c r="L1408" s="752">
        <v>60.140000000000008</v>
      </c>
      <c r="M1408" s="752">
        <v>5</v>
      </c>
      <c r="N1408" s="753">
        <v>300.70000000000005</v>
      </c>
    </row>
    <row r="1409" spans="1:14" ht="14.4" customHeight="1" x14ac:dyDescent="0.3">
      <c r="A1409" s="747" t="s">
        <v>629</v>
      </c>
      <c r="B1409" s="748" t="s">
        <v>630</v>
      </c>
      <c r="C1409" s="749" t="s">
        <v>677</v>
      </c>
      <c r="D1409" s="750" t="s">
        <v>678</v>
      </c>
      <c r="E1409" s="751">
        <v>50113001</v>
      </c>
      <c r="F1409" s="750" t="s">
        <v>686</v>
      </c>
      <c r="G1409" s="749" t="s">
        <v>687</v>
      </c>
      <c r="H1409" s="749">
        <v>501994</v>
      </c>
      <c r="I1409" s="749">
        <v>0</v>
      </c>
      <c r="J1409" s="749" t="s">
        <v>1574</v>
      </c>
      <c r="K1409" s="749" t="s">
        <v>1575</v>
      </c>
      <c r="L1409" s="752">
        <v>273.57666666666671</v>
      </c>
      <c r="M1409" s="752">
        <v>5</v>
      </c>
      <c r="N1409" s="753">
        <v>1367.8833333333334</v>
      </c>
    </row>
    <row r="1410" spans="1:14" ht="14.4" customHeight="1" x14ac:dyDescent="0.3">
      <c r="A1410" s="747" t="s">
        <v>629</v>
      </c>
      <c r="B1410" s="748" t="s">
        <v>630</v>
      </c>
      <c r="C1410" s="749" t="s">
        <v>677</v>
      </c>
      <c r="D1410" s="750" t="s">
        <v>678</v>
      </c>
      <c r="E1410" s="751">
        <v>50113001</v>
      </c>
      <c r="F1410" s="750" t="s">
        <v>686</v>
      </c>
      <c r="G1410" s="749" t="s">
        <v>687</v>
      </c>
      <c r="H1410" s="749">
        <v>168650</v>
      </c>
      <c r="I1410" s="749">
        <v>168650</v>
      </c>
      <c r="J1410" s="749" t="s">
        <v>1040</v>
      </c>
      <c r="K1410" s="749" t="s">
        <v>1041</v>
      </c>
      <c r="L1410" s="752">
        <v>2687.26</v>
      </c>
      <c r="M1410" s="752">
        <v>9</v>
      </c>
      <c r="N1410" s="753">
        <v>24185.340000000004</v>
      </c>
    </row>
    <row r="1411" spans="1:14" ht="14.4" customHeight="1" x14ac:dyDescent="0.3">
      <c r="A1411" s="747" t="s">
        <v>629</v>
      </c>
      <c r="B1411" s="748" t="s">
        <v>630</v>
      </c>
      <c r="C1411" s="749" t="s">
        <v>677</v>
      </c>
      <c r="D1411" s="750" t="s">
        <v>678</v>
      </c>
      <c r="E1411" s="751">
        <v>50113001</v>
      </c>
      <c r="F1411" s="750" t="s">
        <v>686</v>
      </c>
      <c r="G1411" s="749" t="s">
        <v>687</v>
      </c>
      <c r="H1411" s="749">
        <v>102478</v>
      </c>
      <c r="I1411" s="749">
        <v>2478</v>
      </c>
      <c r="J1411" s="749" t="s">
        <v>742</v>
      </c>
      <c r="K1411" s="749" t="s">
        <v>1043</v>
      </c>
      <c r="L1411" s="752">
        <v>77.760000000000005</v>
      </c>
      <c r="M1411" s="752">
        <v>1</v>
      </c>
      <c r="N1411" s="753">
        <v>77.760000000000005</v>
      </c>
    </row>
    <row r="1412" spans="1:14" ht="14.4" customHeight="1" x14ac:dyDescent="0.3">
      <c r="A1412" s="747" t="s">
        <v>629</v>
      </c>
      <c r="B1412" s="748" t="s">
        <v>630</v>
      </c>
      <c r="C1412" s="749" t="s">
        <v>677</v>
      </c>
      <c r="D1412" s="750" t="s">
        <v>678</v>
      </c>
      <c r="E1412" s="751">
        <v>50113001</v>
      </c>
      <c r="F1412" s="750" t="s">
        <v>686</v>
      </c>
      <c r="G1412" s="749" t="s">
        <v>687</v>
      </c>
      <c r="H1412" s="749">
        <v>230420</v>
      </c>
      <c r="I1412" s="749">
        <v>230420</v>
      </c>
      <c r="J1412" s="749" t="s">
        <v>742</v>
      </c>
      <c r="K1412" s="749" t="s">
        <v>1043</v>
      </c>
      <c r="L1412" s="752">
        <v>77.080000000000013</v>
      </c>
      <c r="M1412" s="752">
        <v>4</v>
      </c>
      <c r="N1412" s="753">
        <v>308.32000000000005</v>
      </c>
    </row>
    <row r="1413" spans="1:14" ht="14.4" customHeight="1" x14ac:dyDescent="0.3">
      <c r="A1413" s="747" t="s">
        <v>629</v>
      </c>
      <c r="B1413" s="748" t="s">
        <v>630</v>
      </c>
      <c r="C1413" s="749" t="s">
        <v>677</v>
      </c>
      <c r="D1413" s="750" t="s">
        <v>678</v>
      </c>
      <c r="E1413" s="751">
        <v>50113001</v>
      </c>
      <c r="F1413" s="750" t="s">
        <v>686</v>
      </c>
      <c r="G1413" s="749" t="s">
        <v>687</v>
      </c>
      <c r="H1413" s="749">
        <v>230422</v>
      </c>
      <c r="I1413" s="749">
        <v>230422</v>
      </c>
      <c r="J1413" s="749" t="s">
        <v>742</v>
      </c>
      <c r="K1413" s="749" t="s">
        <v>743</v>
      </c>
      <c r="L1413" s="752">
        <v>39.900000000000006</v>
      </c>
      <c r="M1413" s="752">
        <v>4</v>
      </c>
      <c r="N1413" s="753">
        <v>159.60000000000002</v>
      </c>
    </row>
    <row r="1414" spans="1:14" ht="14.4" customHeight="1" x14ac:dyDescent="0.3">
      <c r="A1414" s="747" t="s">
        <v>629</v>
      </c>
      <c r="B1414" s="748" t="s">
        <v>630</v>
      </c>
      <c r="C1414" s="749" t="s">
        <v>677</v>
      </c>
      <c r="D1414" s="750" t="s">
        <v>678</v>
      </c>
      <c r="E1414" s="751">
        <v>50113001</v>
      </c>
      <c r="F1414" s="750" t="s">
        <v>686</v>
      </c>
      <c r="G1414" s="749" t="s">
        <v>687</v>
      </c>
      <c r="H1414" s="749">
        <v>102477</v>
      </c>
      <c r="I1414" s="749">
        <v>2477</v>
      </c>
      <c r="J1414" s="749" t="s">
        <v>742</v>
      </c>
      <c r="K1414" s="749" t="s">
        <v>743</v>
      </c>
      <c r="L1414" s="752">
        <v>39.9</v>
      </c>
      <c r="M1414" s="752">
        <v>1</v>
      </c>
      <c r="N1414" s="753">
        <v>39.9</v>
      </c>
    </row>
    <row r="1415" spans="1:14" ht="14.4" customHeight="1" x14ac:dyDescent="0.3">
      <c r="A1415" s="747" t="s">
        <v>629</v>
      </c>
      <c r="B1415" s="748" t="s">
        <v>630</v>
      </c>
      <c r="C1415" s="749" t="s">
        <v>677</v>
      </c>
      <c r="D1415" s="750" t="s">
        <v>678</v>
      </c>
      <c r="E1415" s="751">
        <v>50113001</v>
      </c>
      <c r="F1415" s="750" t="s">
        <v>686</v>
      </c>
      <c r="G1415" s="749" t="s">
        <v>687</v>
      </c>
      <c r="H1415" s="749">
        <v>117011</v>
      </c>
      <c r="I1415" s="749">
        <v>17011</v>
      </c>
      <c r="J1415" s="749" t="s">
        <v>744</v>
      </c>
      <c r="K1415" s="749" t="s">
        <v>745</v>
      </c>
      <c r="L1415" s="752">
        <v>145.44466666666665</v>
      </c>
      <c r="M1415" s="752">
        <v>45</v>
      </c>
      <c r="N1415" s="753">
        <v>6545.0099999999993</v>
      </c>
    </row>
    <row r="1416" spans="1:14" ht="14.4" customHeight="1" x14ac:dyDescent="0.3">
      <c r="A1416" s="747" t="s">
        <v>629</v>
      </c>
      <c r="B1416" s="748" t="s">
        <v>630</v>
      </c>
      <c r="C1416" s="749" t="s">
        <v>677</v>
      </c>
      <c r="D1416" s="750" t="s">
        <v>678</v>
      </c>
      <c r="E1416" s="751">
        <v>50113001</v>
      </c>
      <c r="F1416" s="750" t="s">
        <v>686</v>
      </c>
      <c r="G1416" s="749" t="s">
        <v>687</v>
      </c>
      <c r="H1416" s="749">
        <v>146475</v>
      </c>
      <c r="I1416" s="749">
        <v>46475</v>
      </c>
      <c r="J1416" s="749" t="s">
        <v>1925</v>
      </c>
      <c r="K1416" s="749" t="s">
        <v>1926</v>
      </c>
      <c r="L1416" s="752">
        <v>154.06000000000006</v>
      </c>
      <c r="M1416" s="752">
        <v>3</v>
      </c>
      <c r="N1416" s="753">
        <v>462.18000000000018</v>
      </c>
    </row>
    <row r="1417" spans="1:14" ht="14.4" customHeight="1" x14ac:dyDescent="0.3">
      <c r="A1417" s="747" t="s">
        <v>629</v>
      </c>
      <c r="B1417" s="748" t="s">
        <v>630</v>
      </c>
      <c r="C1417" s="749" t="s">
        <v>677</v>
      </c>
      <c r="D1417" s="750" t="s">
        <v>678</v>
      </c>
      <c r="E1417" s="751">
        <v>50113001</v>
      </c>
      <c r="F1417" s="750" t="s">
        <v>686</v>
      </c>
      <c r="G1417" s="749" t="s">
        <v>687</v>
      </c>
      <c r="H1417" s="749">
        <v>100113</v>
      </c>
      <c r="I1417" s="749">
        <v>113</v>
      </c>
      <c r="J1417" s="749" t="s">
        <v>1225</v>
      </c>
      <c r="K1417" s="749" t="s">
        <v>1226</v>
      </c>
      <c r="L1417" s="752">
        <v>46.04999999999999</v>
      </c>
      <c r="M1417" s="752">
        <v>2</v>
      </c>
      <c r="N1417" s="753">
        <v>92.09999999999998</v>
      </c>
    </row>
    <row r="1418" spans="1:14" ht="14.4" customHeight="1" x14ac:dyDescent="0.3">
      <c r="A1418" s="747" t="s">
        <v>629</v>
      </c>
      <c r="B1418" s="748" t="s">
        <v>630</v>
      </c>
      <c r="C1418" s="749" t="s">
        <v>677</v>
      </c>
      <c r="D1418" s="750" t="s">
        <v>678</v>
      </c>
      <c r="E1418" s="751">
        <v>50113001</v>
      </c>
      <c r="F1418" s="750" t="s">
        <v>686</v>
      </c>
      <c r="G1418" s="749" t="s">
        <v>687</v>
      </c>
      <c r="H1418" s="749">
        <v>844591</v>
      </c>
      <c r="I1418" s="749">
        <v>107161</v>
      </c>
      <c r="J1418" s="749" t="s">
        <v>1927</v>
      </c>
      <c r="K1418" s="749" t="s">
        <v>1928</v>
      </c>
      <c r="L1418" s="752">
        <v>935</v>
      </c>
      <c r="M1418" s="752">
        <v>10</v>
      </c>
      <c r="N1418" s="753">
        <v>9350</v>
      </c>
    </row>
    <row r="1419" spans="1:14" ht="14.4" customHeight="1" x14ac:dyDescent="0.3">
      <c r="A1419" s="747" t="s">
        <v>629</v>
      </c>
      <c r="B1419" s="748" t="s">
        <v>630</v>
      </c>
      <c r="C1419" s="749" t="s">
        <v>677</v>
      </c>
      <c r="D1419" s="750" t="s">
        <v>678</v>
      </c>
      <c r="E1419" s="751">
        <v>50113001</v>
      </c>
      <c r="F1419" s="750" t="s">
        <v>686</v>
      </c>
      <c r="G1419" s="749" t="s">
        <v>687</v>
      </c>
      <c r="H1419" s="749">
        <v>104071</v>
      </c>
      <c r="I1419" s="749">
        <v>4071</v>
      </c>
      <c r="J1419" s="749" t="s">
        <v>746</v>
      </c>
      <c r="K1419" s="749" t="s">
        <v>1227</v>
      </c>
      <c r="L1419" s="752">
        <v>152.97000000000003</v>
      </c>
      <c r="M1419" s="752">
        <v>2</v>
      </c>
      <c r="N1419" s="753">
        <v>305.94000000000005</v>
      </c>
    </row>
    <row r="1420" spans="1:14" ht="14.4" customHeight="1" x14ac:dyDescent="0.3">
      <c r="A1420" s="747" t="s">
        <v>629</v>
      </c>
      <c r="B1420" s="748" t="s">
        <v>630</v>
      </c>
      <c r="C1420" s="749" t="s">
        <v>677</v>
      </c>
      <c r="D1420" s="750" t="s">
        <v>678</v>
      </c>
      <c r="E1420" s="751">
        <v>50113001</v>
      </c>
      <c r="F1420" s="750" t="s">
        <v>686</v>
      </c>
      <c r="G1420" s="749" t="s">
        <v>687</v>
      </c>
      <c r="H1420" s="749">
        <v>102479</v>
      </c>
      <c r="I1420" s="749">
        <v>2479</v>
      </c>
      <c r="J1420" s="749" t="s">
        <v>746</v>
      </c>
      <c r="K1420" s="749" t="s">
        <v>747</v>
      </c>
      <c r="L1420" s="752">
        <v>65.570000000000007</v>
      </c>
      <c r="M1420" s="752">
        <v>1</v>
      </c>
      <c r="N1420" s="753">
        <v>65.570000000000007</v>
      </c>
    </row>
    <row r="1421" spans="1:14" ht="14.4" customHeight="1" x14ac:dyDescent="0.3">
      <c r="A1421" s="747" t="s">
        <v>629</v>
      </c>
      <c r="B1421" s="748" t="s">
        <v>630</v>
      </c>
      <c r="C1421" s="749" t="s">
        <v>677</v>
      </c>
      <c r="D1421" s="750" t="s">
        <v>678</v>
      </c>
      <c r="E1421" s="751">
        <v>50113001</v>
      </c>
      <c r="F1421" s="750" t="s">
        <v>686</v>
      </c>
      <c r="G1421" s="749" t="s">
        <v>687</v>
      </c>
      <c r="H1421" s="749">
        <v>846599</v>
      </c>
      <c r="I1421" s="749">
        <v>107754</v>
      </c>
      <c r="J1421" s="749" t="s">
        <v>1929</v>
      </c>
      <c r="K1421" s="749" t="s">
        <v>631</v>
      </c>
      <c r="L1421" s="752">
        <v>131.65444444444444</v>
      </c>
      <c r="M1421" s="752">
        <v>36</v>
      </c>
      <c r="N1421" s="753">
        <v>4739.5599999999995</v>
      </c>
    </row>
    <row r="1422" spans="1:14" ht="14.4" customHeight="1" x14ac:dyDescent="0.3">
      <c r="A1422" s="747" t="s">
        <v>629</v>
      </c>
      <c r="B1422" s="748" t="s">
        <v>630</v>
      </c>
      <c r="C1422" s="749" t="s">
        <v>677</v>
      </c>
      <c r="D1422" s="750" t="s">
        <v>678</v>
      </c>
      <c r="E1422" s="751">
        <v>50113001</v>
      </c>
      <c r="F1422" s="750" t="s">
        <v>686</v>
      </c>
      <c r="G1422" s="749" t="s">
        <v>687</v>
      </c>
      <c r="H1422" s="749">
        <v>158425</v>
      </c>
      <c r="I1422" s="749">
        <v>58425</v>
      </c>
      <c r="J1422" s="749" t="s">
        <v>1930</v>
      </c>
      <c r="K1422" s="749" t="s">
        <v>1931</v>
      </c>
      <c r="L1422" s="752">
        <v>82.490000000000009</v>
      </c>
      <c r="M1422" s="752">
        <v>3</v>
      </c>
      <c r="N1422" s="753">
        <v>247.47000000000003</v>
      </c>
    </row>
    <row r="1423" spans="1:14" ht="14.4" customHeight="1" x14ac:dyDescent="0.3">
      <c r="A1423" s="747" t="s">
        <v>629</v>
      </c>
      <c r="B1423" s="748" t="s">
        <v>630</v>
      </c>
      <c r="C1423" s="749" t="s">
        <v>677</v>
      </c>
      <c r="D1423" s="750" t="s">
        <v>678</v>
      </c>
      <c r="E1423" s="751">
        <v>50113001</v>
      </c>
      <c r="F1423" s="750" t="s">
        <v>686</v>
      </c>
      <c r="G1423" s="749" t="s">
        <v>687</v>
      </c>
      <c r="H1423" s="749">
        <v>154539</v>
      </c>
      <c r="I1423" s="749">
        <v>54539</v>
      </c>
      <c r="J1423" s="749" t="s">
        <v>1932</v>
      </c>
      <c r="K1423" s="749" t="s">
        <v>1933</v>
      </c>
      <c r="L1423" s="752">
        <v>60.21</v>
      </c>
      <c r="M1423" s="752">
        <v>1</v>
      </c>
      <c r="N1423" s="753">
        <v>60.21</v>
      </c>
    </row>
    <row r="1424" spans="1:14" ht="14.4" customHeight="1" x14ac:dyDescent="0.3">
      <c r="A1424" s="747" t="s">
        <v>629</v>
      </c>
      <c r="B1424" s="748" t="s">
        <v>630</v>
      </c>
      <c r="C1424" s="749" t="s">
        <v>677</v>
      </c>
      <c r="D1424" s="750" t="s">
        <v>678</v>
      </c>
      <c r="E1424" s="751">
        <v>50113001</v>
      </c>
      <c r="F1424" s="750" t="s">
        <v>686</v>
      </c>
      <c r="G1424" s="749" t="s">
        <v>690</v>
      </c>
      <c r="H1424" s="749">
        <v>115010</v>
      </c>
      <c r="I1424" s="749">
        <v>15010</v>
      </c>
      <c r="J1424" s="749" t="s">
        <v>1048</v>
      </c>
      <c r="K1424" s="749" t="s">
        <v>1049</v>
      </c>
      <c r="L1424" s="752">
        <v>91.700000000000017</v>
      </c>
      <c r="M1424" s="752">
        <v>1</v>
      </c>
      <c r="N1424" s="753">
        <v>91.700000000000017</v>
      </c>
    </row>
    <row r="1425" spans="1:14" ht="14.4" customHeight="1" x14ac:dyDescent="0.3">
      <c r="A1425" s="747" t="s">
        <v>629</v>
      </c>
      <c r="B1425" s="748" t="s">
        <v>630</v>
      </c>
      <c r="C1425" s="749" t="s">
        <v>677</v>
      </c>
      <c r="D1425" s="750" t="s">
        <v>678</v>
      </c>
      <c r="E1425" s="751">
        <v>50113001</v>
      </c>
      <c r="F1425" s="750" t="s">
        <v>686</v>
      </c>
      <c r="G1425" s="749" t="s">
        <v>687</v>
      </c>
      <c r="H1425" s="749">
        <v>185656</v>
      </c>
      <c r="I1425" s="749">
        <v>85656</v>
      </c>
      <c r="J1425" s="749" t="s">
        <v>1228</v>
      </c>
      <c r="K1425" s="749" t="s">
        <v>1229</v>
      </c>
      <c r="L1425" s="752">
        <v>69.912499999999994</v>
      </c>
      <c r="M1425" s="752">
        <v>4</v>
      </c>
      <c r="N1425" s="753">
        <v>279.64999999999998</v>
      </c>
    </row>
    <row r="1426" spans="1:14" ht="14.4" customHeight="1" x14ac:dyDescent="0.3">
      <c r="A1426" s="747" t="s">
        <v>629</v>
      </c>
      <c r="B1426" s="748" t="s">
        <v>630</v>
      </c>
      <c r="C1426" s="749" t="s">
        <v>677</v>
      </c>
      <c r="D1426" s="750" t="s">
        <v>678</v>
      </c>
      <c r="E1426" s="751">
        <v>50113001</v>
      </c>
      <c r="F1426" s="750" t="s">
        <v>686</v>
      </c>
      <c r="G1426" s="749" t="s">
        <v>687</v>
      </c>
      <c r="H1426" s="749">
        <v>226525</v>
      </c>
      <c r="I1426" s="749">
        <v>226525</v>
      </c>
      <c r="J1426" s="749" t="s">
        <v>1231</v>
      </c>
      <c r="K1426" s="749" t="s">
        <v>1723</v>
      </c>
      <c r="L1426" s="752">
        <v>66.339999999999989</v>
      </c>
      <c r="M1426" s="752">
        <v>1</v>
      </c>
      <c r="N1426" s="753">
        <v>66.339999999999989</v>
      </c>
    </row>
    <row r="1427" spans="1:14" ht="14.4" customHeight="1" x14ac:dyDescent="0.3">
      <c r="A1427" s="747" t="s">
        <v>629</v>
      </c>
      <c r="B1427" s="748" t="s">
        <v>630</v>
      </c>
      <c r="C1427" s="749" t="s">
        <v>677</v>
      </c>
      <c r="D1427" s="750" t="s">
        <v>678</v>
      </c>
      <c r="E1427" s="751">
        <v>50113001</v>
      </c>
      <c r="F1427" s="750" t="s">
        <v>686</v>
      </c>
      <c r="G1427" s="749" t="s">
        <v>687</v>
      </c>
      <c r="H1427" s="749">
        <v>226523</v>
      </c>
      <c r="I1427" s="749">
        <v>226523</v>
      </c>
      <c r="J1427" s="749" t="s">
        <v>1231</v>
      </c>
      <c r="K1427" s="749" t="s">
        <v>1232</v>
      </c>
      <c r="L1427" s="752">
        <v>51.96</v>
      </c>
      <c r="M1427" s="752">
        <v>3</v>
      </c>
      <c r="N1427" s="753">
        <v>155.88</v>
      </c>
    </row>
    <row r="1428" spans="1:14" ht="14.4" customHeight="1" x14ac:dyDescent="0.3">
      <c r="A1428" s="747" t="s">
        <v>629</v>
      </c>
      <c r="B1428" s="748" t="s">
        <v>630</v>
      </c>
      <c r="C1428" s="749" t="s">
        <v>677</v>
      </c>
      <c r="D1428" s="750" t="s">
        <v>678</v>
      </c>
      <c r="E1428" s="751">
        <v>50113001</v>
      </c>
      <c r="F1428" s="750" t="s">
        <v>686</v>
      </c>
      <c r="G1428" s="749" t="s">
        <v>631</v>
      </c>
      <c r="H1428" s="749">
        <v>111955</v>
      </c>
      <c r="I1428" s="749">
        <v>11955</v>
      </c>
      <c r="J1428" s="749" t="s">
        <v>1934</v>
      </c>
      <c r="K1428" s="749" t="s">
        <v>1935</v>
      </c>
      <c r="L1428" s="752">
        <v>173.38</v>
      </c>
      <c r="M1428" s="752">
        <v>6</v>
      </c>
      <c r="N1428" s="753">
        <v>1040.28</v>
      </c>
    </row>
    <row r="1429" spans="1:14" ht="14.4" customHeight="1" x14ac:dyDescent="0.3">
      <c r="A1429" s="747" t="s">
        <v>629</v>
      </c>
      <c r="B1429" s="748" t="s">
        <v>630</v>
      </c>
      <c r="C1429" s="749" t="s">
        <v>677</v>
      </c>
      <c r="D1429" s="750" t="s">
        <v>678</v>
      </c>
      <c r="E1429" s="751">
        <v>50113001</v>
      </c>
      <c r="F1429" s="750" t="s">
        <v>686</v>
      </c>
      <c r="G1429" s="749" t="s">
        <v>687</v>
      </c>
      <c r="H1429" s="749">
        <v>905098</v>
      </c>
      <c r="I1429" s="749">
        <v>23989</v>
      </c>
      <c r="J1429" s="749" t="s">
        <v>1050</v>
      </c>
      <c r="K1429" s="749" t="s">
        <v>631</v>
      </c>
      <c r="L1429" s="752">
        <v>416.99019391205701</v>
      </c>
      <c r="M1429" s="752">
        <v>2</v>
      </c>
      <c r="N1429" s="753">
        <v>833.98038782411402</v>
      </c>
    </row>
    <row r="1430" spans="1:14" ht="14.4" customHeight="1" x14ac:dyDescent="0.3">
      <c r="A1430" s="747" t="s">
        <v>629</v>
      </c>
      <c r="B1430" s="748" t="s">
        <v>630</v>
      </c>
      <c r="C1430" s="749" t="s">
        <v>677</v>
      </c>
      <c r="D1430" s="750" t="s">
        <v>678</v>
      </c>
      <c r="E1430" s="751">
        <v>50113001</v>
      </c>
      <c r="F1430" s="750" t="s">
        <v>686</v>
      </c>
      <c r="G1430" s="749" t="s">
        <v>687</v>
      </c>
      <c r="H1430" s="749">
        <v>930043</v>
      </c>
      <c r="I1430" s="749">
        <v>0</v>
      </c>
      <c r="J1430" s="749" t="s">
        <v>1580</v>
      </c>
      <c r="K1430" s="749" t="s">
        <v>631</v>
      </c>
      <c r="L1430" s="752">
        <v>31.871500000000001</v>
      </c>
      <c r="M1430" s="752">
        <v>2</v>
      </c>
      <c r="N1430" s="753">
        <v>63.743000000000002</v>
      </c>
    </row>
    <row r="1431" spans="1:14" ht="14.4" customHeight="1" x14ac:dyDescent="0.3">
      <c r="A1431" s="747" t="s">
        <v>629</v>
      </c>
      <c r="B1431" s="748" t="s">
        <v>630</v>
      </c>
      <c r="C1431" s="749" t="s">
        <v>677</v>
      </c>
      <c r="D1431" s="750" t="s">
        <v>678</v>
      </c>
      <c r="E1431" s="751">
        <v>50113001</v>
      </c>
      <c r="F1431" s="750" t="s">
        <v>686</v>
      </c>
      <c r="G1431" s="749" t="s">
        <v>687</v>
      </c>
      <c r="H1431" s="749">
        <v>900240</v>
      </c>
      <c r="I1431" s="749">
        <v>0</v>
      </c>
      <c r="J1431" s="749" t="s">
        <v>1936</v>
      </c>
      <c r="K1431" s="749" t="s">
        <v>631</v>
      </c>
      <c r="L1431" s="752">
        <v>67.760000000000005</v>
      </c>
      <c r="M1431" s="752">
        <v>2</v>
      </c>
      <c r="N1431" s="753">
        <v>135.52000000000001</v>
      </c>
    </row>
    <row r="1432" spans="1:14" ht="14.4" customHeight="1" x14ac:dyDescent="0.3">
      <c r="A1432" s="747" t="s">
        <v>629</v>
      </c>
      <c r="B1432" s="748" t="s">
        <v>630</v>
      </c>
      <c r="C1432" s="749" t="s">
        <v>677</v>
      </c>
      <c r="D1432" s="750" t="s">
        <v>678</v>
      </c>
      <c r="E1432" s="751">
        <v>50113001</v>
      </c>
      <c r="F1432" s="750" t="s">
        <v>686</v>
      </c>
      <c r="G1432" s="749" t="s">
        <v>687</v>
      </c>
      <c r="H1432" s="749">
        <v>192197</v>
      </c>
      <c r="I1432" s="749">
        <v>192197</v>
      </c>
      <c r="J1432" s="749" t="s">
        <v>1234</v>
      </c>
      <c r="K1432" s="749" t="s">
        <v>1937</v>
      </c>
      <c r="L1432" s="752">
        <v>99.78</v>
      </c>
      <c r="M1432" s="752">
        <v>1</v>
      </c>
      <c r="N1432" s="753">
        <v>99.78</v>
      </c>
    </row>
    <row r="1433" spans="1:14" ht="14.4" customHeight="1" x14ac:dyDescent="0.3">
      <c r="A1433" s="747" t="s">
        <v>629</v>
      </c>
      <c r="B1433" s="748" t="s">
        <v>630</v>
      </c>
      <c r="C1433" s="749" t="s">
        <v>677</v>
      </c>
      <c r="D1433" s="750" t="s">
        <v>678</v>
      </c>
      <c r="E1433" s="751">
        <v>50113001</v>
      </c>
      <c r="F1433" s="750" t="s">
        <v>686</v>
      </c>
      <c r="G1433" s="749" t="s">
        <v>687</v>
      </c>
      <c r="H1433" s="749">
        <v>225888</v>
      </c>
      <c r="I1433" s="749">
        <v>225888</v>
      </c>
      <c r="J1433" s="749" t="s">
        <v>1423</v>
      </c>
      <c r="K1433" s="749" t="s">
        <v>1424</v>
      </c>
      <c r="L1433" s="752">
        <v>674.52</v>
      </c>
      <c r="M1433" s="752">
        <v>1</v>
      </c>
      <c r="N1433" s="753">
        <v>674.52</v>
      </c>
    </row>
    <row r="1434" spans="1:14" ht="14.4" customHeight="1" x14ac:dyDescent="0.3">
      <c r="A1434" s="747" t="s">
        <v>629</v>
      </c>
      <c r="B1434" s="748" t="s">
        <v>630</v>
      </c>
      <c r="C1434" s="749" t="s">
        <v>677</v>
      </c>
      <c r="D1434" s="750" t="s">
        <v>678</v>
      </c>
      <c r="E1434" s="751">
        <v>50113001</v>
      </c>
      <c r="F1434" s="750" t="s">
        <v>686</v>
      </c>
      <c r="G1434" s="749" t="s">
        <v>687</v>
      </c>
      <c r="H1434" s="749">
        <v>159976</v>
      </c>
      <c r="I1434" s="749">
        <v>59976</v>
      </c>
      <c r="J1434" s="749" t="s">
        <v>1726</v>
      </c>
      <c r="K1434" s="749" t="s">
        <v>1727</v>
      </c>
      <c r="L1434" s="752">
        <v>48.195000000000007</v>
      </c>
      <c r="M1434" s="752">
        <v>2</v>
      </c>
      <c r="N1434" s="753">
        <v>96.390000000000015</v>
      </c>
    </row>
    <row r="1435" spans="1:14" ht="14.4" customHeight="1" x14ac:dyDescent="0.3">
      <c r="A1435" s="747" t="s">
        <v>629</v>
      </c>
      <c r="B1435" s="748" t="s">
        <v>630</v>
      </c>
      <c r="C1435" s="749" t="s">
        <v>677</v>
      </c>
      <c r="D1435" s="750" t="s">
        <v>678</v>
      </c>
      <c r="E1435" s="751">
        <v>50113001</v>
      </c>
      <c r="F1435" s="750" t="s">
        <v>686</v>
      </c>
      <c r="G1435" s="749" t="s">
        <v>687</v>
      </c>
      <c r="H1435" s="749">
        <v>103046</v>
      </c>
      <c r="I1435" s="749">
        <v>3046</v>
      </c>
      <c r="J1435" s="749" t="s">
        <v>1938</v>
      </c>
      <c r="K1435" s="749" t="s">
        <v>1939</v>
      </c>
      <c r="L1435" s="752">
        <v>189.01</v>
      </c>
      <c r="M1435" s="752">
        <v>1</v>
      </c>
      <c r="N1435" s="753">
        <v>189.01</v>
      </c>
    </row>
    <row r="1436" spans="1:14" ht="14.4" customHeight="1" x14ac:dyDescent="0.3">
      <c r="A1436" s="747" t="s">
        <v>629</v>
      </c>
      <c r="B1436" s="748" t="s">
        <v>630</v>
      </c>
      <c r="C1436" s="749" t="s">
        <v>677</v>
      </c>
      <c r="D1436" s="750" t="s">
        <v>678</v>
      </c>
      <c r="E1436" s="751">
        <v>50113001</v>
      </c>
      <c r="F1436" s="750" t="s">
        <v>686</v>
      </c>
      <c r="G1436" s="749" t="s">
        <v>687</v>
      </c>
      <c r="H1436" s="749">
        <v>110502</v>
      </c>
      <c r="I1436" s="749">
        <v>10502</v>
      </c>
      <c r="J1436" s="749" t="s">
        <v>1940</v>
      </c>
      <c r="K1436" s="749" t="s">
        <v>1941</v>
      </c>
      <c r="L1436" s="752">
        <v>110.92</v>
      </c>
      <c r="M1436" s="752">
        <v>1</v>
      </c>
      <c r="N1436" s="753">
        <v>110.92</v>
      </c>
    </row>
    <row r="1437" spans="1:14" ht="14.4" customHeight="1" x14ac:dyDescent="0.3">
      <c r="A1437" s="747" t="s">
        <v>629</v>
      </c>
      <c r="B1437" s="748" t="s">
        <v>630</v>
      </c>
      <c r="C1437" s="749" t="s">
        <v>677</v>
      </c>
      <c r="D1437" s="750" t="s">
        <v>678</v>
      </c>
      <c r="E1437" s="751">
        <v>50113001</v>
      </c>
      <c r="F1437" s="750" t="s">
        <v>686</v>
      </c>
      <c r="G1437" s="749" t="s">
        <v>687</v>
      </c>
      <c r="H1437" s="749">
        <v>846113</v>
      </c>
      <c r="I1437" s="749">
        <v>107712</v>
      </c>
      <c r="J1437" s="749" t="s">
        <v>1942</v>
      </c>
      <c r="K1437" s="749" t="s">
        <v>1943</v>
      </c>
      <c r="L1437" s="752">
        <v>240.78000000000009</v>
      </c>
      <c r="M1437" s="752">
        <v>2</v>
      </c>
      <c r="N1437" s="753">
        <v>481.56000000000017</v>
      </c>
    </row>
    <row r="1438" spans="1:14" ht="14.4" customHeight="1" x14ac:dyDescent="0.3">
      <c r="A1438" s="747" t="s">
        <v>629</v>
      </c>
      <c r="B1438" s="748" t="s">
        <v>630</v>
      </c>
      <c r="C1438" s="749" t="s">
        <v>677</v>
      </c>
      <c r="D1438" s="750" t="s">
        <v>678</v>
      </c>
      <c r="E1438" s="751">
        <v>50113001</v>
      </c>
      <c r="F1438" s="750" t="s">
        <v>686</v>
      </c>
      <c r="G1438" s="749" t="s">
        <v>687</v>
      </c>
      <c r="H1438" s="749">
        <v>850053</v>
      </c>
      <c r="I1438" s="749">
        <v>162694</v>
      </c>
      <c r="J1438" s="749" t="s">
        <v>1944</v>
      </c>
      <c r="K1438" s="749" t="s">
        <v>1945</v>
      </c>
      <c r="L1438" s="752">
        <v>56.63000000000001</v>
      </c>
      <c r="M1438" s="752">
        <v>2</v>
      </c>
      <c r="N1438" s="753">
        <v>113.26000000000002</v>
      </c>
    </row>
    <row r="1439" spans="1:14" ht="14.4" customHeight="1" x14ac:dyDescent="0.3">
      <c r="A1439" s="747" t="s">
        <v>629</v>
      </c>
      <c r="B1439" s="748" t="s">
        <v>630</v>
      </c>
      <c r="C1439" s="749" t="s">
        <v>677</v>
      </c>
      <c r="D1439" s="750" t="s">
        <v>678</v>
      </c>
      <c r="E1439" s="751">
        <v>50113001</v>
      </c>
      <c r="F1439" s="750" t="s">
        <v>686</v>
      </c>
      <c r="G1439" s="749" t="s">
        <v>687</v>
      </c>
      <c r="H1439" s="749">
        <v>147033</v>
      </c>
      <c r="I1439" s="749">
        <v>47033</v>
      </c>
      <c r="J1439" s="749" t="s">
        <v>756</v>
      </c>
      <c r="K1439" s="749" t="s">
        <v>757</v>
      </c>
      <c r="L1439" s="752">
        <v>105.90599999999999</v>
      </c>
      <c r="M1439" s="752">
        <v>5</v>
      </c>
      <c r="N1439" s="753">
        <v>529.53</v>
      </c>
    </row>
    <row r="1440" spans="1:14" ht="14.4" customHeight="1" x14ac:dyDescent="0.3">
      <c r="A1440" s="747" t="s">
        <v>629</v>
      </c>
      <c r="B1440" s="748" t="s">
        <v>630</v>
      </c>
      <c r="C1440" s="749" t="s">
        <v>677</v>
      </c>
      <c r="D1440" s="750" t="s">
        <v>678</v>
      </c>
      <c r="E1440" s="751">
        <v>50113001</v>
      </c>
      <c r="F1440" s="750" t="s">
        <v>686</v>
      </c>
      <c r="G1440" s="749" t="s">
        <v>687</v>
      </c>
      <c r="H1440" s="749">
        <v>192757</v>
      </c>
      <c r="I1440" s="749">
        <v>92757</v>
      </c>
      <c r="J1440" s="749" t="s">
        <v>1243</v>
      </c>
      <c r="K1440" s="749" t="s">
        <v>1946</v>
      </c>
      <c r="L1440" s="752">
        <v>74.34</v>
      </c>
      <c r="M1440" s="752">
        <v>3</v>
      </c>
      <c r="N1440" s="753">
        <v>223.02</v>
      </c>
    </row>
    <row r="1441" spans="1:14" ht="14.4" customHeight="1" x14ac:dyDescent="0.3">
      <c r="A1441" s="747" t="s">
        <v>629</v>
      </c>
      <c r="B1441" s="748" t="s">
        <v>630</v>
      </c>
      <c r="C1441" s="749" t="s">
        <v>677</v>
      </c>
      <c r="D1441" s="750" t="s">
        <v>678</v>
      </c>
      <c r="E1441" s="751">
        <v>50113001</v>
      </c>
      <c r="F1441" s="750" t="s">
        <v>686</v>
      </c>
      <c r="G1441" s="749" t="s">
        <v>687</v>
      </c>
      <c r="H1441" s="749">
        <v>157586</v>
      </c>
      <c r="I1441" s="749">
        <v>57586</v>
      </c>
      <c r="J1441" s="749" t="s">
        <v>1947</v>
      </c>
      <c r="K1441" s="749" t="s">
        <v>1948</v>
      </c>
      <c r="L1441" s="752">
        <v>73.710000000000008</v>
      </c>
      <c r="M1441" s="752">
        <v>1</v>
      </c>
      <c r="N1441" s="753">
        <v>73.710000000000008</v>
      </c>
    </row>
    <row r="1442" spans="1:14" ht="14.4" customHeight="1" x14ac:dyDescent="0.3">
      <c r="A1442" s="747" t="s">
        <v>629</v>
      </c>
      <c r="B1442" s="748" t="s">
        <v>630</v>
      </c>
      <c r="C1442" s="749" t="s">
        <v>677</v>
      </c>
      <c r="D1442" s="750" t="s">
        <v>678</v>
      </c>
      <c r="E1442" s="751">
        <v>50113001</v>
      </c>
      <c r="F1442" s="750" t="s">
        <v>686</v>
      </c>
      <c r="G1442" s="749" t="s">
        <v>687</v>
      </c>
      <c r="H1442" s="749">
        <v>846413</v>
      </c>
      <c r="I1442" s="749">
        <v>57585</v>
      </c>
      <c r="J1442" s="749" t="s">
        <v>1053</v>
      </c>
      <c r="K1442" s="749" t="s">
        <v>1054</v>
      </c>
      <c r="L1442" s="752">
        <v>133.28</v>
      </c>
      <c r="M1442" s="752">
        <v>1</v>
      </c>
      <c r="N1442" s="753">
        <v>133.28</v>
      </c>
    </row>
    <row r="1443" spans="1:14" ht="14.4" customHeight="1" x14ac:dyDescent="0.3">
      <c r="A1443" s="747" t="s">
        <v>629</v>
      </c>
      <c r="B1443" s="748" t="s">
        <v>630</v>
      </c>
      <c r="C1443" s="749" t="s">
        <v>677</v>
      </c>
      <c r="D1443" s="750" t="s">
        <v>678</v>
      </c>
      <c r="E1443" s="751">
        <v>50113001</v>
      </c>
      <c r="F1443" s="750" t="s">
        <v>686</v>
      </c>
      <c r="G1443" s="749" t="s">
        <v>687</v>
      </c>
      <c r="H1443" s="749">
        <v>850308</v>
      </c>
      <c r="I1443" s="749">
        <v>130719</v>
      </c>
      <c r="J1443" s="749" t="s">
        <v>758</v>
      </c>
      <c r="K1443" s="749" t="s">
        <v>631</v>
      </c>
      <c r="L1443" s="752">
        <v>115.53</v>
      </c>
      <c r="M1443" s="752">
        <v>7</v>
      </c>
      <c r="N1443" s="753">
        <v>808.71</v>
      </c>
    </row>
    <row r="1444" spans="1:14" ht="14.4" customHeight="1" x14ac:dyDescent="0.3">
      <c r="A1444" s="747" t="s">
        <v>629</v>
      </c>
      <c r="B1444" s="748" t="s">
        <v>630</v>
      </c>
      <c r="C1444" s="749" t="s">
        <v>677</v>
      </c>
      <c r="D1444" s="750" t="s">
        <v>678</v>
      </c>
      <c r="E1444" s="751">
        <v>50113001</v>
      </c>
      <c r="F1444" s="750" t="s">
        <v>686</v>
      </c>
      <c r="G1444" s="749" t="s">
        <v>687</v>
      </c>
      <c r="H1444" s="749">
        <v>149990</v>
      </c>
      <c r="I1444" s="749">
        <v>49990</v>
      </c>
      <c r="J1444" s="749" t="s">
        <v>1057</v>
      </c>
      <c r="K1444" s="749" t="s">
        <v>1058</v>
      </c>
      <c r="L1444" s="752">
        <v>121.77</v>
      </c>
      <c r="M1444" s="752">
        <v>2</v>
      </c>
      <c r="N1444" s="753">
        <v>243.54</v>
      </c>
    </row>
    <row r="1445" spans="1:14" ht="14.4" customHeight="1" x14ac:dyDescent="0.3">
      <c r="A1445" s="747" t="s">
        <v>629</v>
      </c>
      <c r="B1445" s="748" t="s">
        <v>630</v>
      </c>
      <c r="C1445" s="749" t="s">
        <v>677</v>
      </c>
      <c r="D1445" s="750" t="s">
        <v>678</v>
      </c>
      <c r="E1445" s="751">
        <v>50113001</v>
      </c>
      <c r="F1445" s="750" t="s">
        <v>686</v>
      </c>
      <c r="G1445" s="749" t="s">
        <v>631</v>
      </c>
      <c r="H1445" s="749">
        <v>133152</v>
      </c>
      <c r="I1445" s="749">
        <v>33152</v>
      </c>
      <c r="J1445" s="749" t="s">
        <v>759</v>
      </c>
      <c r="K1445" s="749" t="s">
        <v>760</v>
      </c>
      <c r="L1445" s="752">
        <v>100.72000000000003</v>
      </c>
      <c r="M1445" s="752">
        <v>1</v>
      </c>
      <c r="N1445" s="753">
        <v>100.72000000000003</v>
      </c>
    </row>
    <row r="1446" spans="1:14" ht="14.4" customHeight="1" x14ac:dyDescent="0.3">
      <c r="A1446" s="747" t="s">
        <v>629</v>
      </c>
      <c r="B1446" s="748" t="s">
        <v>630</v>
      </c>
      <c r="C1446" s="749" t="s">
        <v>677</v>
      </c>
      <c r="D1446" s="750" t="s">
        <v>678</v>
      </c>
      <c r="E1446" s="751">
        <v>50113001</v>
      </c>
      <c r="F1446" s="750" t="s">
        <v>686</v>
      </c>
      <c r="G1446" s="749" t="s">
        <v>687</v>
      </c>
      <c r="H1446" s="749">
        <v>173500</v>
      </c>
      <c r="I1446" s="749">
        <v>173500</v>
      </c>
      <c r="J1446" s="749" t="s">
        <v>761</v>
      </c>
      <c r="K1446" s="749" t="s">
        <v>762</v>
      </c>
      <c r="L1446" s="752">
        <v>132.8075</v>
      </c>
      <c r="M1446" s="752">
        <v>8</v>
      </c>
      <c r="N1446" s="753">
        <v>1062.46</v>
      </c>
    </row>
    <row r="1447" spans="1:14" ht="14.4" customHeight="1" x14ac:dyDescent="0.3">
      <c r="A1447" s="747" t="s">
        <v>629</v>
      </c>
      <c r="B1447" s="748" t="s">
        <v>630</v>
      </c>
      <c r="C1447" s="749" t="s">
        <v>677</v>
      </c>
      <c r="D1447" s="750" t="s">
        <v>678</v>
      </c>
      <c r="E1447" s="751">
        <v>50113001</v>
      </c>
      <c r="F1447" s="750" t="s">
        <v>686</v>
      </c>
      <c r="G1447" s="749" t="s">
        <v>687</v>
      </c>
      <c r="H1447" s="749">
        <v>114826</v>
      </c>
      <c r="I1447" s="749">
        <v>14826</v>
      </c>
      <c r="J1447" s="749" t="s">
        <v>1949</v>
      </c>
      <c r="K1447" s="749" t="s">
        <v>1950</v>
      </c>
      <c r="L1447" s="752">
        <v>140.70000000000002</v>
      </c>
      <c r="M1447" s="752">
        <v>1</v>
      </c>
      <c r="N1447" s="753">
        <v>140.70000000000002</v>
      </c>
    </row>
    <row r="1448" spans="1:14" ht="14.4" customHeight="1" x14ac:dyDescent="0.3">
      <c r="A1448" s="747" t="s">
        <v>629</v>
      </c>
      <c r="B1448" s="748" t="s">
        <v>630</v>
      </c>
      <c r="C1448" s="749" t="s">
        <v>677</v>
      </c>
      <c r="D1448" s="750" t="s">
        <v>678</v>
      </c>
      <c r="E1448" s="751">
        <v>50113001</v>
      </c>
      <c r="F1448" s="750" t="s">
        <v>686</v>
      </c>
      <c r="G1448" s="749" t="s">
        <v>690</v>
      </c>
      <c r="H1448" s="749">
        <v>142463</v>
      </c>
      <c r="I1448" s="749">
        <v>42463</v>
      </c>
      <c r="J1448" s="749" t="s">
        <v>1249</v>
      </c>
      <c r="K1448" s="749" t="s">
        <v>1250</v>
      </c>
      <c r="L1448" s="752">
        <v>91.319999999999979</v>
      </c>
      <c r="M1448" s="752">
        <v>1</v>
      </c>
      <c r="N1448" s="753">
        <v>91.319999999999979</v>
      </c>
    </row>
    <row r="1449" spans="1:14" ht="14.4" customHeight="1" x14ac:dyDescent="0.3">
      <c r="A1449" s="747" t="s">
        <v>629</v>
      </c>
      <c r="B1449" s="748" t="s">
        <v>630</v>
      </c>
      <c r="C1449" s="749" t="s">
        <v>677</v>
      </c>
      <c r="D1449" s="750" t="s">
        <v>678</v>
      </c>
      <c r="E1449" s="751">
        <v>50113001</v>
      </c>
      <c r="F1449" s="750" t="s">
        <v>686</v>
      </c>
      <c r="G1449" s="749" t="s">
        <v>690</v>
      </c>
      <c r="H1449" s="749">
        <v>195604</v>
      </c>
      <c r="I1449" s="749">
        <v>95604</v>
      </c>
      <c r="J1449" s="749" t="s">
        <v>1951</v>
      </c>
      <c r="K1449" s="749" t="s">
        <v>1952</v>
      </c>
      <c r="L1449" s="752">
        <v>89.449999999999989</v>
      </c>
      <c r="M1449" s="752">
        <v>2</v>
      </c>
      <c r="N1449" s="753">
        <v>178.89999999999998</v>
      </c>
    </row>
    <row r="1450" spans="1:14" ht="14.4" customHeight="1" x14ac:dyDescent="0.3">
      <c r="A1450" s="747" t="s">
        <v>629</v>
      </c>
      <c r="B1450" s="748" t="s">
        <v>630</v>
      </c>
      <c r="C1450" s="749" t="s">
        <v>677</v>
      </c>
      <c r="D1450" s="750" t="s">
        <v>678</v>
      </c>
      <c r="E1450" s="751">
        <v>50113001</v>
      </c>
      <c r="F1450" s="750" t="s">
        <v>686</v>
      </c>
      <c r="G1450" s="749" t="s">
        <v>631</v>
      </c>
      <c r="H1450" s="749">
        <v>165649</v>
      </c>
      <c r="I1450" s="749">
        <v>165649</v>
      </c>
      <c r="J1450" s="749" t="s">
        <v>1953</v>
      </c>
      <c r="K1450" s="749" t="s">
        <v>1954</v>
      </c>
      <c r="L1450" s="752">
        <v>512.70000000000005</v>
      </c>
      <c r="M1450" s="752">
        <v>1</v>
      </c>
      <c r="N1450" s="753">
        <v>512.70000000000005</v>
      </c>
    </row>
    <row r="1451" spans="1:14" ht="14.4" customHeight="1" x14ac:dyDescent="0.3">
      <c r="A1451" s="747" t="s">
        <v>629</v>
      </c>
      <c r="B1451" s="748" t="s">
        <v>630</v>
      </c>
      <c r="C1451" s="749" t="s">
        <v>677</v>
      </c>
      <c r="D1451" s="750" t="s">
        <v>678</v>
      </c>
      <c r="E1451" s="751">
        <v>50113001</v>
      </c>
      <c r="F1451" s="750" t="s">
        <v>686</v>
      </c>
      <c r="G1451" s="749" t="s">
        <v>687</v>
      </c>
      <c r="H1451" s="749">
        <v>184039</v>
      </c>
      <c r="I1451" s="749">
        <v>184039</v>
      </c>
      <c r="J1451" s="749" t="s">
        <v>763</v>
      </c>
      <c r="K1451" s="749" t="s">
        <v>764</v>
      </c>
      <c r="L1451" s="752">
        <v>103.92666666666668</v>
      </c>
      <c r="M1451" s="752">
        <v>9</v>
      </c>
      <c r="N1451" s="753">
        <v>935.34000000000015</v>
      </c>
    </row>
    <row r="1452" spans="1:14" ht="14.4" customHeight="1" x14ac:dyDescent="0.3">
      <c r="A1452" s="747" t="s">
        <v>629</v>
      </c>
      <c r="B1452" s="748" t="s">
        <v>630</v>
      </c>
      <c r="C1452" s="749" t="s">
        <v>677</v>
      </c>
      <c r="D1452" s="750" t="s">
        <v>678</v>
      </c>
      <c r="E1452" s="751">
        <v>50113001</v>
      </c>
      <c r="F1452" s="750" t="s">
        <v>686</v>
      </c>
      <c r="G1452" s="749" t="s">
        <v>687</v>
      </c>
      <c r="H1452" s="749">
        <v>184035</v>
      </c>
      <c r="I1452" s="749">
        <v>184035</v>
      </c>
      <c r="J1452" s="749" t="s">
        <v>763</v>
      </c>
      <c r="K1452" s="749" t="s">
        <v>1062</v>
      </c>
      <c r="L1452" s="752">
        <v>122.53333333333332</v>
      </c>
      <c r="M1452" s="752">
        <v>3</v>
      </c>
      <c r="N1452" s="753">
        <v>367.59999999999997</v>
      </c>
    </row>
    <row r="1453" spans="1:14" ht="14.4" customHeight="1" x14ac:dyDescent="0.3">
      <c r="A1453" s="747" t="s">
        <v>629</v>
      </c>
      <c r="B1453" s="748" t="s">
        <v>630</v>
      </c>
      <c r="C1453" s="749" t="s">
        <v>677</v>
      </c>
      <c r="D1453" s="750" t="s">
        <v>678</v>
      </c>
      <c r="E1453" s="751">
        <v>50113001</v>
      </c>
      <c r="F1453" s="750" t="s">
        <v>686</v>
      </c>
      <c r="G1453" s="749" t="s">
        <v>690</v>
      </c>
      <c r="H1453" s="749">
        <v>213494</v>
      </c>
      <c r="I1453" s="749">
        <v>213494</v>
      </c>
      <c r="J1453" s="749" t="s">
        <v>1063</v>
      </c>
      <c r="K1453" s="749" t="s">
        <v>1064</v>
      </c>
      <c r="L1453" s="752">
        <v>408.95</v>
      </c>
      <c r="M1453" s="752">
        <v>1</v>
      </c>
      <c r="N1453" s="753">
        <v>408.95</v>
      </c>
    </row>
    <row r="1454" spans="1:14" ht="14.4" customHeight="1" x14ac:dyDescent="0.3">
      <c r="A1454" s="747" t="s">
        <v>629</v>
      </c>
      <c r="B1454" s="748" t="s">
        <v>630</v>
      </c>
      <c r="C1454" s="749" t="s">
        <v>677</v>
      </c>
      <c r="D1454" s="750" t="s">
        <v>678</v>
      </c>
      <c r="E1454" s="751">
        <v>50113001</v>
      </c>
      <c r="F1454" s="750" t="s">
        <v>686</v>
      </c>
      <c r="G1454" s="749" t="s">
        <v>687</v>
      </c>
      <c r="H1454" s="749">
        <v>165342</v>
      </c>
      <c r="I1454" s="749">
        <v>65342</v>
      </c>
      <c r="J1454" s="749" t="s">
        <v>1955</v>
      </c>
      <c r="K1454" s="749" t="s">
        <v>1043</v>
      </c>
      <c r="L1454" s="752">
        <v>43.379999999999995</v>
      </c>
      <c r="M1454" s="752">
        <v>2</v>
      </c>
      <c r="N1454" s="753">
        <v>86.759999999999991</v>
      </c>
    </row>
    <row r="1455" spans="1:14" ht="14.4" customHeight="1" x14ac:dyDescent="0.3">
      <c r="A1455" s="747" t="s">
        <v>629</v>
      </c>
      <c r="B1455" s="748" t="s">
        <v>630</v>
      </c>
      <c r="C1455" s="749" t="s">
        <v>677</v>
      </c>
      <c r="D1455" s="750" t="s">
        <v>678</v>
      </c>
      <c r="E1455" s="751">
        <v>50113001</v>
      </c>
      <c r="F1455" s="750" t="s">
        <v>686</v>
      </c>
      <c r="G1455" s="749" t="s">
        <v>690</v>
      </c>
      <c r="H1455" s="749">
        <v>214036</v>
      </c>
      <c r="I1455" s="749">
        <v>214036</v>
      </c>
      <c r="J1455" s="749" t="s">
        <v>1752</v>
      </c>
      <c r="K1455" s="749" t="s">
        <v>1753</v>
      </c>
      <c r="L1455" s="752">
        <v>40.389999999999993</v>
      </c>
      <c r="M1455" s="752">
        <v>24</v>
      </c>
      <c r="N1455" s="753">
        <v>969.3599999999999</v>
      </c>
    </row>
    <row r="1456" spans="1:14" ht="14.4" customHeight="1" x14ac:dyDescent="0.3">
      <c r="A1456" s="747" t="s">
        <v>629</v>
      </c>
      <c r="B1456" s="748" t="s">
        <v>630</v>
      </c>
      <c r="C1456" s="749" t="s">
        <v>677</v>
      </c>
      <c r="D1456" s="750" t="s">
        <v>678</v>
      </c>
      <c r="E1456" s="751">
        <v>50113001</v>
      </c>
      <c r="F1456" s="750" t="s">
        <v>686</v>
      </c>
      <c r="G1456" s="749" t="s">
        <v>687</v>
      </c>
      <c r="H1456" s="749">
        <v>849449</v>
      </c>
      <c r="I1456" s="749">
        <v>0</v>
      </c>
      <c r="J1456" s="749" t="s">
        <v>1956</v>
      </c>
      <c r="K1456" s="749" t="s">
        <v>631</v>
      </c>
      <c r="L1456" s="752">
        <v>160.46333333333334</v>
      </c>
      <c r="M1456" s="752">
        <v>3</v>
      </c>
      <c r="N1456" s="753">
        <v>481.39</v>
      </c>
    </row>
    <row r="1457" spans="1:14" ht="14.4" customHeight="1" x14ac:dyDescent="0.3">
      <c r="A1457" s="747" t="s">
        <v>629</v>
      </c>
      <c r="B1457" s="748" t="s">
        <v>630</v>
      </c>
      <c r="C1457" s="749" t="s">
        <v>677</v>
      </c>
      <c r="D1457" s="750" t="s">
        <v>678</v>
      </c>
      <c r="E1457" s="751">
        <v>50113001</v>
      </c>
      <c r="F1457" s="750" t="s">
        <v>686</v>
      </c>
      <c r="G1457" s="749" t="s">
        <v>687</v>
      </c>
      <c r="H1457" s="749">
        <v>111337</v>
      </c>
      <c r="I1457" s="749">
        <v>52421</v>
      </c>
      <c r="J1457" s="749" t="s">
        <v>1957</v>
      </c>
      <c r="K1457" s="749" t="s">
        <v>1958</v>
      </c>
      <c r="L1457" s="752">
        <v>74.359999999999985</v>
      </c>
      <c r="M1457" s="752">
        <v>5</v>
      </c>
      <c r="N1457" s="753">
        <v>371.79999999999995</v>
      </c>
    </row>
    <row r="1458" spans="1:14" ht="14.4" customHeight="1" x14ac:dyDescent="0.3">
      <c r="A1458" s="747" t="s">
        <v>629</v>
      </c>
      <c r="B1458" s="748" t="s">
        <v>630</v>
      </c>
      <c r="C1458" s="749" t="s">
        <v>677</v>
      </c>
      <c r="D1458" s="750" t="s">
        <v>678</v>
      </c>
      <c r="E1458" s="751">
        <v>50113001</v>
      </c>
      <c r="F1458" s="750" t="s">
        <v>686</v>
      </c>
      <c r="G1458" s="749" t="s">
        <v>687</v>
      </c>
      <c r="H1458" s="749">
        <v>31915</v>
      </c>
      <c r="I1458" s="749">
        <v>31915</v>
      </c>
      <c r="J1458" s="749" t="s">
        <v>766</v>
      </c>
      <c r="K1458" s="749" t="s">
        <v>767</v>
      </c>
      <c r="L1458" s="752">
        <v>173.68999999999997</v>
      </c>
      <c r="M1458" s="752">
        <v>46</v>
      </c>
      <c r="N1458" s="753">
        <v>7989.7399999999989</v>
      </c>
    </row>
    <row r="1459" spans="1:14" ht="14.4" customHeight="1" x14ac:dyDescent="0.3">
      <c r="A1459" s="747" t="s">
        <v>629</v>
      </c>
      <c r="B1459" s="748" t="s">
        <v>630</v>
      </c>
      <c r="C1459" s="749" t="s">
        <v>677</v>
      </c>
      <c r="D1459" s="750" t="s">
        <v>678</v>
      </c>
      <c r="E1459" s="751">
        <v>50113001</v>
      </c>
      <c r="F1459" s="750" t="s">
        <v>686</v>
      </c>
      <c r="G1459" s="749" t="s">
        <v>687</v>
      </c>
      <c r="H1459" s="749">
        <v>47706</v>
      </c>
      <c r="I1459" s="749">
        <v>47706</v>
      </c>
      <c r="J1459" s="749" t="s">
        <v>1959</v>
      </c>
      <c r="K1459" s="749" t="s">
        <v>767</v>
      </c>
      <c r="L1459" s="752">
        <v>288.52999999999997</v>
      </c>
      <c r="M1459" s="752">
        <v>2</v>
      </c>
      <c r="N1459" s="753">
        <v>577.05999999999995</v>
      </c>
    </row>
    <row r="1460" spans="1:14" ht="14.4" customHeight="1" x14ac:dyDescent="0.3">
      <c r="A1460" s="747" t="s">
        <v>629</v>
      </c>
      <c r="B1460" s="748" t="s">
        <v>630</v>
      </c>
      <c r="C1460" s="749" t="s">
        <v>677</v>
      </c>
      <c r="D1460" s="750" t="s">
        <v>678</v>
      </c>
      <c r="E1460" s="751">
        <v>50113001</v>
      </c>
      <c r="F1460" s="750" t="s">
        <v>686</v>
      </c>
      <c r="G1460" s="749" t="s">
        <v>687</v>
      </c>
      <c r="H1460" s="749">
        <v>102587</v>
      </c>
      <c r="I1460" s="749">
        <v>2587</v>
      </c>
      <c r="J1460" s="749" t="s">
        <v>1065</v>
      </c>
      <c r="K1460" s="749" t="s">
        <v>1066</v>
      </c>
      <c r="L1460" s="752">
        <v>145.16801603958694</v>
      </c>
      <c r="M1460" s="752">
        <v>7</v>
      </c>
      <c r="N1460" s="753">
        <v>1016.1761122771086</v>
      </c>
    </row>
    <row r="1461" spans="1:14" ht="14.4" customHeight="1" x14ac:dyDescent="0.3">
      <c r="A1461" s="747" t="s">
        <v>629</v>
      </c>
      <c r="B1461" s="748" t="s">
        <v>630</v>
      </c>
      <c r="C1461" s="749" t="s">
        <v>677</v>
      </c>
      <c r="D1461" s="750" t="s">
        <v>678</v>
      </c>
      <c r="E1461" s="751">
        <v>50113001</v>
      </c>
      <c r="F1461" s="750" t="s">
        <v>686</v>
      </c>
      <c r="G1461" s="749" t="s">
        <v>687</v>
      </c>
      <c r="H1461" s="749">
        <v>47256</v>
      </c>
      <c r="I1461" s="749">
        <v>47256</v>
      </c>
      <c r="J1461" s="749" t="s">
        <v>1437</v>
      </c>
      <c r="K1461" s="749" t="s">
        <v>1438</v>
      </c>
      <c r="L1461" s="752">
        <v>222.19999999999996</v>
      </c>
      <c r="M1461" s="752">
        <v>2</v>
      </c>
      <c r="N1461" s="753">
        <v>444.39999999999992</v>
      </c>
    </row>
    <row r="1462" spans="1:14" ht="14.4" customHeight="1" x14ac:dyDescent="0.3">
      <c r="A1462" s="747" t="s">
        <v>629</v>
      </c>
      <c r="B1462" s="748" t="s">
        <v>630</v>
      </c>
      <c r="C1462" s="749" t="s">
        <v>677</v>
      </c>
      <c r="D1462" s="750" t="s">
        <v>678</v>
      </c>
      <c r="E1462" s="751">
        <v>50113001</v>
      </c>
      <c r="F1462" s="750" t="s">
        <v>686</v>
      </c>
      <c r="G1462" s="749" t="s">
        <v>687</v>
      </c>
      <c r="H1462" s="749">
        <v>194234</v>
      </c>
      <c r="I1462" s="749">
        <v>94234</v>
      </c>
      <c r="J1462" s="749" t="s">
        <v>1256</v>
      </c>
      <c r="K1462" s="749" t="s">
        <v>1257</v>
      </c>
      <c r="L1462" s="752">
        <v>77.425000000000011</v>
      </c>
      <c r="M1462" s="752">
        <v>2</v>
      </c>
      <c r="N1462" s="753">
        <v>154.85000000000002</v>
      </c>
    </row>
    <row r="1463" spans="1:14" ht="14.4" customHeight="1" x14ac:dyDescent="0.3">
      <c r="A1463" s="747" t="s">
        <v>629</v>
      </c>
      <c r="B1463" s="748" t="s">
        <v>630</v>
      </c>
      <c r="C1463" s="749" t="s">
        <v>677</v>
      </c>
      <c r="D1463" s="750" t="s">
        <v>678</v>
      </c>
      <c r="E1463" s="751">
        <v>50113001</v>
      </c>
      <c r="F1463" s="750" t="s">
        <v>686</v>
      </c>
      <c r="G1463" s="749" t="s">
        <v>687</v>
      </c>
      <c r="H1463" s="749">
        <v>158249</v>
      </c>
      <c r="I1463" s="749">
        <v>58249</v>
      </c>
      <c r="J1463" s="749" t="s">
        <v>1258</v>
      </c>
      <c r="K1463" s="749" t="s">
        <v>631</v>
      </c>
      <c r="L1463" s="752">
        <v>202.42000000000004</v>
      </c>
      <c r="M1463" s="752">
        <v>1</v>
      </c>
      <c r="N1463" s="753">
        <v>202.42000000000004</v>
      </c>
    </row>
    <row r="1464" spans="1:14" ht="14.4" customHeight="1" x14ac:dyDescent="0.3">
      <c r="A1464" s="747" t="s">
        <v>629</v>
      </c>
      <c r="B1464" s="748" t="s">
        <v>630</v>
      </c>
      <c r="C1464" s="749" t="s">
        <v>677</v>
      </c>
      <c r="D1464" s="750" t="s">
        <v>678</v>
      </c>
      <c r="E1464" s="751">
        <v>50113001</v>
      </c>
      <c r="F1464" s="750" t="s">
        <v>686</v>
      </c>
      <c r="G1464" s="749" t="s">
        <v>687</v>
      </c>
      <c r="H1464" s="749">
        <v>102539</v>
      </c>
      <c r="I1464" s="749">
        <v>2539</v>
      </c>
      <c r="J1464" s="749" t="s">
        <v>1760</v>
      </c>
      <c r="K1464" s="749" t="s">
        <v>1761</v>
      </c>
      <c r="L1464" s="752">
        <v>52.609999999999992</v>
      </c>
      <c r="M1464" s="752">
        <v>2</v>
      </c>
      <c r="N1464" s="753">
        <v>105.21999999999998</v>
      </c>
    </row>
    <row r="1465" spans="1:14" ht="14.4" customHeight="1" x14ac:dyDescent="0.3">
      <c r="A1465" s="747" t="s">
        <v>629</v>
      </c>
      <c r="B1465" s="748" t="s">
        <v>630</v>
      </c>
      <c r="C1465" s="749" t="s">
        <v>677</v>
      </c>
      <c r="D1465" s="750" t="s">
        <v>678</v>
      </c>
      <c r="E1465" s="751">
        <v>50113001</v>
      </c>
      <c r="F1465" s="750" t="s">
        <v>686</v>
      </c>
      <c r="G1465" s="749" t="s">
        <v>631</v>
      </c>
      <c r="H1465" s="749">
        <v>131739</v>
      </c>
      <c r="I1465" s="749">
        <v>31739</v>
      </c>
      <c r="J1465" s="749" t="s">
        <v>769</v>
      </c>
      <c r="K1465" s="749" t="s">
        <v>631</v>
      </c>
      <c r="L1465" s="752">
        <v>72.039999999999992</v>
      </c>
      <c r="M1465" s="752">
        <v>340</v>
      </c>
      <c r="N1465" s="753">
        <v>24493.599999999999</v>
      </c>
    </row>
    <row r="1466" spans="1:14" ht="14.4" customHeight="1" x14ac:dyDescent="0.3">
      <c r="A1466" s="747" t="s">
        <v>629</v>
      </c>
      <c r="B1466" s="748" t="s">
        <v>630</v>
      </c>
      <c r="C1466" s="749" t="s">
        <v>677</v>
      </c>
      <c r="D1466" s="750" t="s">
        <v>678</v>
      </c>
      <c r="E1466" s="751">
        <v>50113001</v>
      </c>
      <c r="F1466" s="750" t="s">
        <v>686</v>
      </c>
      <c r="G1466" s="749" t="s">
        <v>687</v>
      </c>
      <c r="H1466" s="749">
        <v>215608</v>
      </c>
      <c r="I1466" s="749">
        <v>215608</v>
      </c>
      <c r="J1466" s="749" t="s">
        <v>770</v>
      </c>
      <c r="K1466" s="749" t="s">
        <v>771</v>
      </c>
      <c r="L1466" s="752">
        <v>23.58</v>
      </c>
      <c r="M1466" s="752">
        <v>1</v>
      </c>
      <c r="N1466" s="753">
        <v>23.58</v>
      </c>
    </row>
    <row r="1467" spans="1:14" ht="14.4" customHeight="1" x14ac:dyDescent="0.3">
      <c r="A1467" s="747" t="s">
        <v>629</v>
      </c>
      <c r="B1467" s="748" t="s">
        <v>630</v>
      </c>
      <c r="C1467" s="749" t="s">
        <v>677</v>
      </c>
      <c r="D1467" s="750" t="s">
        <v>678</v>
      </c>
      <c r="E1467" s="751">
        <v>50113001</v>
      </c>
      <c r="F1467" s="750" t="s">
        <v>686</v>
      </c>
      <c r="G1467" s="749" t="s">
        <v>687</v>
      </c>
      <c r="H1467" s="749">
        <v>125361</v>
      </c>
      <c r="I1467" s="749">
        <v>25361</v>
      </c>
      <c r="J1467" s="749" t="s">
        <v>770</v>
      </c>
      <c r="K1467" s="749" t="s">
        <v>1259</v>
      </c>
      <c r="L1467" s="752">
        <v>21.366666666666664</v>
      </c>
      <c r="M1467" s="752">
        <v>3</v>
      </c>
      <c r="N1467" s="753">
        <v>64.099999999999994</v>
      </c>
    </row>
    <row r="1468" spans="1:14" ht="14.4" customHeight="1" x14ac:dyDescent="0.3">
      <c r="A1468" s="747" t="s">
        <v>629</v>
      </c>
      <c r="B1468" s="748" t="s">
        <v>630</v>
      </c>
      <c r="C1468" s="749" t="s">
        <v>677</v>
      </c>
      <c r="D1468" s="750" t="s">
        <v>678</v>
      </c>
      <c r="E1468" s="751">
        <v>50113001</v>
      </c>
      <c r="F1468" s="750" t="s">
        <v>686</v>
      </c>
      <c r="G1468" s="749" t="s">
        <v>687</v>
      </c>
      <c r="H1468" s="749">
        <v>215605</v>
      </c>
      <c r="I1468" s="749">
        <v>215605</v>
      </c>
      <c r="J1468" s="749" t="s">
        <v>1067</v>
      </c>
      <c r="K1468" s="749" t="s">
        <v>1439</v>
      </c>
      <c r="L1468" s="752">
        <v>28.260000000000005</v>
      </c>
      <c r="M1468" s="752">
        <v>4</v>
      </c>
      <c r="N1468" s="753">
        <v>113.04000000000002</v>
      </c>
    </row>
    <row r="1469" spans="1:14" ht="14.4" customHeight="1" x14ac:dyDescent="0.3">
      <c r="A1469" s="747" t="s">
        <v>629</v>
      </c>
      <c r="B1469" s="748" t="s">
        <v>630</v>
      </c>
      <c r="C1469" s="749" t="s">
        <v>677</v>
      </c>
      <c r="D1469" s="750" t="s">
        <v>678</v>
      </c>
      <c r="E1469" s="751">
        <v>50113001</v>
      </c>
      <c r="F1469" s="750" t="s">
        <v>686</v>
      </c>
      <c r="G1469" s="749" t="s">
        <v>687</v>
      </c>
      <c r="H1469" s="749">
        <v>125366</v>
      </c>
      <c r="I1469" s="749">
        <v>25366</v>
      </c>
      <c r="J1469" s="749" t="s">
        <v>1067</v>
      </c>
      <c r="K1469" s="749" t="s">
        <v>1068</v>
      </c>
      <c r="L1469" s="752">
        <v>72.000000000000014</v>
      </c>
      <c r="M1469" s="752">
        <v>2</v>
      </c>
      <c r="N1469" s="753">
        <v>144.00000000000003</v>
      </c>
    </row>
    <row r="1470" spans="1:14" ht="14.4" customHeight="1" x14ac:dyDescent="0.3">
      <c r="A1470" s="747" t="s">
        <v>629</v>
      </c>
      <c r="B1470" s="748" t="s">
        <v>630</v>
      </c>
      <c r="C1470" s="749" t="s">
        <v>677</v>
      </c>
      <c r="D1470" s="750" t="s">
        <v>678</v>
      </c>
      <c r="E1470" s="751">
        <v>50113001</v>
      </c>
      <c r="F1470" s="750" t="s">
        <v>686</v>
      </c>
      <c r="G1470" s="749" t="s">
        <v>687</v>
      </c>
      <c r="H1470" s="749">
        <v>202873</v>
      </c>
      <c r="I1470" s="749">
        <v>202873</v>
      </c>
      <c r="J1470" s="749" t="s">
        <v>1960</v>
      </c>
      <c r="K1470" s="749" t="s">
        <v>1961</v>
      </c>
      <c r="L1470" s="752">
        <v>51.220000000000006</v>
      </c>
      <c r="M1470" s="752">
        <v>3</v>
      </c>
      <c r="N1470" s="753">
        <v>153.66000000000003</v>
      </c>
    </row>
    <row r="1471" spans="1:14" ht="14.4" customHeight="1" x14ac:dyDescent="0.3">
      <c r="A1471" s="747" t="s">
        <v>629</v>
      </c>
      <c r="B1471" s="748" t="s">
        <v>630</v>
      </c>
      <c r="C1471" s="749" t="s">
        <v>677</v>
      </c>
      <c r="D1471" s="750" t="s">
        <v>678</v>
      </c>
      <c r="E1471" s="751">
        <v>50113001</v>
      </c>
      <c r="F1471" s="750" t="s">
        <v>686</v>
      </c>
      <c r="G1471" s="749" t="s">
        <v>687</v>
      </c>
      <c r="H1471" s="749">
        <v>193746</v>
      </c>
      <c r="I1471" s="749">
        <v>93746</v>
      </c>
      <c r="J1471" s="749" t="s">
        <v>772</v>
      </c>
      <c r="K1471" s="749" t="s">
        <v>773</v>
      </c>
      <c r="L1471" s="752">
        <v>366.22</v>
      </c>
      <c r="M1471" s="752">
        <v>2</v>
      </c>
      <c r="N1471" s="753">
        <v>732.44</v>
      </c>
    </row>
    <row r="1472" spans="1:14" ht="14.4" customHeight="1" x14ac:dyDescent="0.3">
      <c r="A1472" s="747" t="s">
        <v>629</v>
      </c>
      <c r="B1472" s="748" t="s">
        <v>630</v>
      </c>
      <c r="C1472" s="749" t="s">
        <v>677</v>
      </c>
      <c r="D1472" s="750" t="s">
        <v>678</v>
      </c>
      <c r="E1472" s="751">
        <v>50113001</v>
      </c>
      <c r="F1472" s="750" t="s">
        <v>686</v>
      </c>
      <c r="G1472" s="749" t="s">
        <v>690</v>
      </c>
      <c r="H1472" s="749">
        <v>100308</v>
      </c>
      <c r="I1472" s="749">
        <v>100308</v>
      </c>
      <c r="J1472" s="749" t="s">
        <v>1069</v>
      </c>
      <c r="K1472" s="749" t="s">
        <v>1070</v>
      </c>
      <c r="L1472" s="752">
        <v>40.04999999999999</v>
      </c>
      <c r="M1472" s="752">
        <v>1</v>
      </c>
      <c r="N1472" s="753">
        <v>40.04999999999999</v>
      </c>
    </row>
    <row r="1473" spans="1:14" ht="14.4" customHeight="1" x14ac:dyDescent="0.3">
      <c r="A1473" s="747" t="s">
        <v>629</v>
      </c>
      <c r="B1473" s="748" t="s">
        <v>630</v>
      </c>
      <c r="C1473" s="749" t="s">
        <v>677</v>
      </c>
      <c r="D1473" s="750" t="s">
        <v>678</v>
      </c>
      <c r="E1473" s="751">
        <v>50113001</v>
      </c>
      <c r="F1473" s="750" t="s">
        <v>686</v>
      </c>
      <c r="G1473" s="749" t="s">
        <v>690</v>
      </c>
      <c r="H1473" s="749">
        <v>100306</v>
      </c>
      <c r="I1473" s="749">
        <v>100306</v>
      </c>
      <c r="J1473" s="749" t="s">
        <v>1262</v>
      </c>
      <c r="K1473" s="749" t="s">
        <v>1440</v>
      </c>
      <c r="L1473" s="752">
        <v>66.699999999999974</v>
      </c>
      <c r="M1473" s="752">
        <v>1</v>
      </c>
      <c r="N1473" s="753">
        <v>66.699999999999974</v>
      </c>
    </row>
    <row r="1474" spans="1:14" ht="14.4" customHeight="1" x14ac:dyDescent="0.3">
      <c r="A1474" s="747" t="s">
        <v>629</v>
      </c>
      <c r="B1474" s="748" t="s">
        <v>630</v>
      </c>
      <c r="C1474" s="749" t="s">
        <v>677</v>
      </c>
      <c r="D1474" s="750" t="s">
        <v>678</v>
      </c>
      <c r="E1474" s="751">
        <v>50113001</v>
      </c>
      <c r="F1474" s="750" t="s">
        <v>686</v>
      </c>
      <c r="G1474" s="749" t="s">
        <v>687</v>
      </c>
      <c r="H1474" s="749">
        <v>51366</v>
      </c>
      <c r="I1474" s="749">
        <v>51366</v>
      </c>
      <c r="J1474" s="749" t="s">
        <v>778</v>
      </c>
      <c r="K1474" s="749" t="s">
        <v>779</v>
      </c>
      <c r="L1474" s="752">
        <v>171.60000000000005</v>
      </c>
      <c r="M1474" s="752">
        <v>64</v>
      </c>
      <c r="N1474" s="753">
        <v>10982.400000000003</v>
      </c>
    </row>
    <row r="1475" spans="1:14" ht="14.4" customHeight="1" x14ac:dyDescent="0.3">
      <c r="A1475" s="747" t="s">
        <v>629</v>
      </c>
      <c r="B1475" s="748" t="s">
        <v>630</v>
      </c>
      <c r="C1475" s="749" t="s">
        <v>677</v>
      </c>
      <c r="D1475" s="750" t="s">
        <v>678</v>
      </c>
      <c r="E1475" s="751">
        <v>50113001</v>
      </c>
      <c r="F1475" s="750" t="s">
        <v>686</v>
      </c>
      <c r="G1475" s="749" t="s">
        <v>687</v>
      </c>
      <c r="H1475" s="749">
        <v>51367</v>
      </c>
      <c r="I1475" s="749">
        <v>51367</v>
      </c>
      <c r="J1475" s="749" t="s">
        <v>778</v>
      </c>
      <c r="K1475" s="749" t="s">
        <v>780</v>
      </c>
      <c r="L1475" s="752">
        <v>92.950000000000031</v>
      </c>
      <c r="M1475" s="752">
        <v>22</v>
      </c>
      <c r="N1475" s="753">
        <v>2044.9000000000005</v>
      </c>
    </row>
    <row r="1476" spans="1:14" ht="14.4" customHeight="1" x14ac:dyDescent="0.3">
      <c r="A1476" s="747" t="s">
        <v>629</v>
      </c>
      <c r="B1476" s="748" t="s">
        <v>630</v>
      </c>
      <c r="C1476" s="749" t="s">
        <v>677</v>
      </c>
      <c r="D1476" s="750" t="s">
        <v>678</v>
      </c>
      <c r="E1476" s="751">
        <v>50113001</v>
      </c>
      <c r="F1476" s="750" t="s">
        <v>686</v>
      </c>
      <c r="G1476" s="749" t="s">
        <v>687</v>
      </c>
      <c r="H1476" s="749">
        <v>51383</v>
      </c>
      <c r="I1476" s="749">
        <v>51383</v>
      </c>
      <c r="J1476" s="749" t="s">
        <v>778</v>
      </c>
      <c r="K1476" s="749" t="s">
        <v>1071</v>
      </c>
      <c r="L1476" s="752">
        <v>93.5</v>
      </c>
      <c r="M1476" s="752">
        <v>29</v>
      </c>
      <c r="N1476" s="753">
        <v>2711.5</v>
      </c>
    </row>
    <row r="1477" spans="1:14" ht="14.4" customHeight="1" x14ac:dyDescent="0.3">
      <c r="A1477" s="747" t="s">
        <v>629</v>
      </c>
      <c r="B1477" s="748" t="s">
        <v>630</v>
      </c>
      <c r="C1477" s="749" t="s">
        <v>677</v>
      </c>
      <c r="D1477" s="750" t="s">
        <v>678</v>
      </c>
      <c r="E1477" s="751">
        <v>50113001</v>
      </c>
      <c r="F1477" s="750" t="s">
        <v>686</v>
      </c>
      <c r="G1477" s="749" t="s">
        <v>687</v>
      </c>
      <c r="H1477" s="749">
        <v>187660</v>
      </c>
      <c r="I1477" s="749">
        <v>187660</v>
      </c>
      <c r="J1477" s="749" t="s">
        <v>778</v>
      </c>
      <c r="K1477" s="749" t="s">
        <v>1962</v>
      </c>
      <c r="L1477" s="752">
        <v>575.72625000000005</v>
      </c>
      <c r="M1477" s="752">
        <v>8</v>
      </c>
      <c r="N1477" s="753">
        <v>4605.8100000000004</v>
      </c>
    </row>
    <row r="1478" spans="1:14" ht="14.4" customHeight="1" x14ac:dyDescent="0.3">
      <c r="A1478" s="747" t="s">
        <v>629</v>
      </c>
      <c r="B1478" s="748" t="s">
        <v>630</v>
      </c>
      <c r="C1478" s="749" t="s">
        <v>677</v>
      </c>
      <c r="D1478" s="750" t="s">
        <v>678</v>
      </c>
      <c r="E1478" s="751">
        <v>50113001</v>
      </c>
      <c r="F1478" s="750" t="s">
        <v>686</v>
      </c>
      <c r="G1478" s="749" t="s">
        <v>687</v>
      </c>
      <c r="H1478" s="749">
        <v>229134</v>
      </c>
      <c r="I1478" s="749">
        <v>229134</v>
      </c>
      <c r="J1478" s="749" t="s">
        <v>1445</v>
      </c>
      <c r="K1478" s="749" t="s">
        <v>1446</v>
      </c>
      <c r="L1478" s="752">
        <v>119.16000000000003</v>
      </c>
      <c r="M1478" s="752">
        <v>1</v>
      </c>
      <c r="N1478" s="753">
        <v>119.16000000000003</v>
      </c>
    </row>
    <row r="1479" spans="1:14" ht="14.4" customHeight="1" x14ac:dyDescent="0.3">
      <c r="A1479" s="747" t="s">
        <v>629</v>
      </c>
      <c r="B1479" s="748" t="s">
        <v>630</v>
      </c>
      <c r="C1479" s="749" t="s">
        <v>677</v>
      </c>
      <c r="D1479" s="750" t="s">
        <v>678</v>
      </c>
      <c r="E1479" s="751">
        <v>50113001</v>
      </c>
      <c r="F1479" s="750" t="s">
        <v>686</v>
      </c>
      <c r="G1479" s="749" t="s">
        <v>687</v>
      </c>
      <c r="H1479" s="749">
        <v>229969</v>
      </c>
      <c r="I1479" s="749">
        <v>229969</v>
      </c>
      <c r="J1479" s="749" t="s">
        <v>781</v>
      </c>
      <c r="K1479" s="749" t="s">
        <v>782</v>
      </c>
      <c r="L1479" s="752">
        <v>33.659999999999997</v>
      </c>
      <c r="M1479" s="752">
        <v>3</v>
      </c>
      <c r="N1479" s="753">
        <v>100.97999999999999</v>
      </c>
    </row>
    <row r="1480" spans="1:14" ht="14.4" customHeight="1" x14ac:dyDescent="0.3">
      <c r="A1480" s="747" t="s">
        <v>629</v>
      </c>
      <c r="B1480" s="748" t="s">
        <v>630</v>
      </c>
      <c r="C1480" s="749" t="s">
        <v>677</v>
      </c>
      <c r="D1480" s="750" t="s">
        <v>678</v>
      </c>
      <c r="E1480" s="751">
        <v>50113001</v>
      </c>
      <c r="F1480" s="750" t="s">
        <v>686</v>
      </c>
      <c r="G1480" s="749" t="s">
        <v>687</v>
      </c>
      <c r="H1480" s="749">
        <v>846618</v>
      </c>
      <c r="I1480" s="749">
        <v>100014</v>
      </c>
      <c r="J1480" s="749" t="s">
        <v>781</v>
      </c>
      <c r="K1480" s="749" t="s">
        <v>782</v>
      </c>
      <c r="L1480" s="752">
        <v>33.419999999999995</v>
      </c>
      <c r="M1480" s="752">
        <v>3</v>
      </c>
      <c r="N1480" s="753">
        <v>100.25999999999999</v>
      </c>
    </row>
    <row r="1481" spans="1:14" ht="14.4" customHeight="1" x14ac:dyDescent="0.3">
      <c r="A1481" s="747" t="s">
        <v>629</v>
      </c>
      <c r="B1481" s="748" t="s">
        <v>630</v>
      </c>
      <c r="C1481" s="749" t="s">
        <v>677</v>
      </c>
      <c r="D1481" s="750" t="s">
        <v>678</v>
      </c>
      <c r="E1481" s="751">
        <v>50113001</v>
      </c>
      <c r="F1481" s="750" t="s">
        <v>686</v>
      </c>
      <c r="G1481" s="749" t="s">
        <v>687</v>
      </c>
      <c r="H1481" s="749">
        <v>846629</v>
      </c>
      <c r="I1481" s="749">
        <v>100013</v>
      </c>
      <c r="J1481" s="749" t="s">
        <v>783</v>
      </c>
      <c r="K1481" s="749" t="s">
        <v>1072</v>
      </c>
      <c r="L1481" s="752">
        <v>44.589999999999996</v>
      </c>
      <c r="M1481" s="752">
        <v>1</v>
      </c>
      <c r="N1481" s="753">
        <v>44.589999999999996</v>
      </c>
    </row>
    <row r="1482" spans="1:14" ht="14.4" customHeight="1" x14ac:dyDescent="0.3">
      <c r="A1482" s="747" t="s">
        <v>629</v>
      </c>
      <c r="B1482" s="748" t="s">
        <v>630</v>
      </c>
      <c r="C1482" s="749" t="s">
        <v>677</v>
      </c>
      <c r="D1482" s="750" t="s">
        <v>678</v>
      </c>
      <c r="E1482" s="751">
        <v>50113001</v>
      </c>
      <c r="F1482" s="750" t="s">
        <v>686</v>
      </c>
      <c r="G1482" s="749" t="s">
        <v>687</v>
      </c>
      <c r="H1482" s="749">
        <v>207899</v>
      </c>
      <c r="I1482" s="749">
        <v>207899</v>
      </c>
      <c r="J1482" s="749" t="s">
        <v>783</v>
      </c>
      <c r="K1482" s="749" t="s">
        <v>784</v>
      </c>
      <c r="L1482" s="752">
        <v>66.92</v>
      </c>
      <c r="M1482" s="752">
        <v>2</v>
      </c>
      <c r="N1482" s="753">
        <v>133.84</v>
      </c>
    </row>
    <row r="1483" spans="1:14" ht="14.4" customHeight="1" x14ac:dyDescent="0.3">
      <c r="A1483" s="747" t="s">
        <v>629</v>
      </c>
      <c r="B1483" s="748" t="s">
        <v>630</v>
      </c>
      <c r="C1483" s="749" t="s">
        <v>677</v>
      </c>
      <c r="D1483" s="750" t="s">
        <v>678</v>
      </c>
      <c r="E1483" s="751">
        <v>50113001</v>
      </c>
      <c r="F1483" s="750" t="s">
        <v>686</v>
      </c>
      <c r="G1483" s="749" t="s">
        <v>687</v>
      </c>
      <c r="H1483" s="749">
        <v>207898</v>
      </c>
      <c r="I1483" s="749">
        <v>207898</v>
      </c>
      <c r="J1483" s="749" t="s">
        <v>783</v>
      </c>
      <c r="K1483" s="749" t="s">
        <v>1963</v>
      </c>
      <c r="L1483" s="752">
        <v>59.489999999999995</v>
      </c>
      <c r="M1483" s="752">
        <v>2</v>
      </c>
      <c r="N1483" s="753">
        <v>118.97999999999999</v>
      </c>
    </row>
    <row r="1484" spans="1:14" ht="14.4" customHeight="1" x14ac:dyDescent="0.3">
      <c r="A1484" s="747" t="s">
        <v>629</v>
      </c>
      <c r="B1484" s="748" t="s">
        <v>630</v>
      </c>
      <c r="C1484" s="749" t="s">
        <v>677</v>
      </c>
      <c r="D1484" s="750" t="s">
        <v>678</v>
      </c>
      <c r="E1484" s="751">
        <v>50113001</v>
      </c>
      <c r="F1484" s="750" t="s">
        <v>686</v>
      </c>
      <c r="G1484" s="749" t="s">
        <v>687</v>
      </c>
      <c r="H1484" s="749">
        <v>207897</v>
      </c>
      <c r="I1484" s="749">
        <v>207897</v>
      </c>
      <c r="J1484" s="749" t="s">
        <v>783</v>
      </c>
      <c r="K1484" s="749" t="s">
        <v>1072</v>
      </c>
      <c r="L1484" s="752">
        <v>45.005714285714291</v>
      </c>
      <c r="M1484" s="752">
        <v>7</v>
      </c>
      <c r="N1484" s="753">
        <v>315.04000000000002</v>
      </c>
    </row>
    <row r="1485" spans="1:14" ht="14.4" customHeight="1" x14ac:dyDescent="0.3">
      <c r="A1485" s="747" t="s">
        <v>629</v>
      </c>
      <c r="B1485" s="748" t="s">
        <v>630</v>
      </c>
      <c r="C1485" s="749" t="s">
        <v>677</v>
      </c>
      <c r="D1485" s="750" t="s">
        <v>678</v>
      </c>
      <c r="E1485" s="751">
        <v>50113001</v>
      </c>
      <c r="F1485" s="750" t="s">
        <v>686</v>
      </c>
      <c r="G1485" s="749" t="s">
        <v>687</v>
      </c>
      <c r="H1485" s="749">
        <v>207900</v>
      </c>
      <c r="I1485" s="749">
        <v>207900</v>
      </c>
      <c r="J1485" s="749" t="s">
        <v>1266</v>
      </c>
      <c r="K1485" s="749" t="s">
        <v>1267</v>
      </c>
      <c r="L1485" s="752">
        <v>74.379999999999981</v>
      </c>
      <c r="M1485" s="752">
        <v>2</v>
      </c>
      <c r="N1485" s="753">
        <v>148.75999999999996</v>
      </c>
    </row>
    <row r="1486" spans="1:14" ht="14.4" customHeight="1" x14ac:dyDescent="0.3">
      <c r="A1486" s="747" t="s">
        <v>629</v>
      </c>
      <c r="B1486" s="748" t="s">
        <v>630</v>
      </c>
      <c r="C1486" s="749" t="s">
        <v>677</v>
      </c>
      <c r="D1486" s="750" t="s">
        <v>678</v>
      </c>
      <c r="E1486" s="751">
        <v>50113001</v>
      </c>
      <c r="F1486" s="750" t="s">
        <v>686</v>
      </c>
      <c r="G1486" s="749" t="s">
        <v>687</v>
      </c>
      <c r="H1486" s="749">
        <v>111063</v>
      </c>
      <c r="I1486" s="749">
        <v>11063</v>
      </c>
      <c r="J1486" s="749" t="s">
        <v>1266</v>
      </c>
      <c r="K1486" s="749" t="s">
        <v>1267</v>
      </c>
      <c r="L1486" s="752">
        <v>74.37</v>
      </c>
      <c r="M1486" s="752">
        <v>3</v>
      </c>
      <c r="N1486" s="753">
        <v>223.11</v>
      </c>
    </row>
    <row r="1487" spans="1:14" ht="14.4" customHeight="1" x14ac:dyDescent="0.3">
      <c r="A1487" s="747" t="s">
        <v>629</v>
      </c>
      <c r="B1487" s="748" t="s">
        <v>630</v>
      </c>
      <c r="C1487" s="749" t="s">
        <v>677</v>
      </c>
      <c r="D1487" s="750" t="s">
        <v>678</v>
      </c>
      <c r="E1487" s="751">
        <v>50113001</v>
      </c>
      <c r="F1487" s="750" t="s">
        <v>686</v>
      </c>
      <c r="G1487" s="749" t="s">
        <v>687</v>
      </c>
      <c r="H1487" s="749">
        <v>120401</v>
      </c>
      <c r="I1487" s="749">
        <v>20401</v>
      </c>
      <c r="J1487" s="749" t="s">
        <v>1964</v>
      </c>
      <c r="K1487" s="749" t="s">
        <v>1965</v>
      </c>
      <c r="L1487" s="752">
        <v>75.98</v>
      </c>
      <c r="M1487" s="752">
        <v>2</v>
      </c>
      <c r="N1487" s="753">
        <v>151.96</v>
      </c>
    </row>
    <row r="1488" spans="1:14" ht="14.4" customHeight="1" x14ac:dyDescent="0.3">
      <c r="A1488" s="747" t="s">
        <v>629</v>
      </c>
      <c r="B1488" s="748" t="s">
        <v>630</v>
      </c>
      <c r="C1488" s="749" t="s">
        <v>677</v>
      </c>
      <c r="D1488" s="750" t="s">
        <v>678</v>
      </c>
      <c r="E1488" s="751">
        <v>50113001</v>
      </c>
      <c r="F1488" s="750" t="s">
        <v>686</v>
      </c>
      <c r="G1488" s="749" t="s">
        <v>687</v>
      </c>
      <c r="H1488" s="749">
        <v>229793</v>
      </c>
      <c r="I1488" s="749">
        <v>229793</v>
      </c>
      <c r="J1488" s="749" t="s">
        <v>1447</v>
      </c>
      <c r="K1488" s="749" t="s">
        <v>1448</v>
      </c>
      <c r="L1488" s="752">
        <v>121.61999999999999</v>
      </c>
      <c r="M1488" s="752">
        <v>1</v>
      </c>
      <c r="N1488" s="753">
        <v>121.61999999999999</v>
      </c>
    </row>
    <row r="1489" spans="1:14" ht="14.4" customHeight="1" x14ac:dyDescent="0.3">
      <c r="A1489" s="747" t="s">
        <v>629</v>
      </c>
      <c r="B1489" s="748" t="s">
        <v>630</v>
      </c>
      <c r="C1489" s="749" t="s">
        <v>677</v>
      </c>
      <c r="D1489" s="750" t="s">
        <v>678</v>
      </c>
      <c r="E1489" s="751">
        <v>50113001</v>
      </c>
      <c r="F1489" s="750" t="s">
        <v>686</v>
      </c>
      <c r="G1489" s="749" t="s">
        <v>687</v>
      </c>
      <c r="H1489" s="749">
        <v>224964</v>
      </c>
      <c r="I1489" s="749">
        <v>224964</v>
      </c>
      <c r="J1489" s="749" t="s">
        <v>785</v>
      </c>
      <c r="K1489" s="749" t="s">
        <v>786</v>
      </c>
      <c r="L1489" s="752">
        <v>107.87000000000002</v>
      </c>
      <c r="M1489" s="752">
        <v>11</v>
      </c>
      <c r="N1489" s="753">
        <v>1186.5700000000002</v>
      </c>
    </row>
    <row r="1490" spans="1:14" ht="14.4" customHeight="1" x14ac:dyDescent="0.3">
      <c r="A1490" s="747" t="s">
        <v>629</v>
      </c>
      <c r="B1490" s="748" t="s">
        <v>630</v>
      </c>
      <c r="C1490" s="749" t="s">
        <v>677</v>
      </c>
      <c r="D1490" s="750" t="s">
        <v>678</v>
      </c>
      <c r="E1490" s="751">
        <v>50113001</v>
      </c>
      <c r="F1490" s="750" t="s">
        <v>686</v>
      </c>
      <c r="G1490" s="749" t="s">
        <v>687</v>
      </c>
      <c r="H1490" s="749">
        <v>213080</v>
      </c>
      <c r="I1490" s="749">
        <v>213080</v>
      </c>
      <c r="J1490" s="749" t="s">
        <v>1966</v>
      </c>
      <c r="K1490" s="749" t="s">
        <v>1967</v>
      </c>
      <c r="L1490" s="752">
        <v>128.03000000000003</v>
      </c>
      <c r="M1490" s="752">
        <v>1</v>
      </c>
      <c r="N1490" s="753">
        <v>128.03000000000003</v>
      </c>
    </row>
    <row r="1491" spans="1:14" ht="14.4" customHeight="1" x14ac:dyDescent="0.3">
      <c r="A1491" s="747" t="s">
        <v>629</v>
      </c>
      <c r="B1491" s="748" t="s">
        <v>630</v>
      </c>
      <c r="C1491" s="749" t="s">
        <v>677</v>
      </c>
      <c r="D1491" s="750" t="s">
        <v>678</v>
      </c>
      <c r="E1491" s="751">
        <v>50113001</v>
      </c>
      <c r="F1491" s="750" t="s">
        <v>686</v>
      </c>
      <c r="G1491" s="749" t="s">
        <v>687</v>
      </c>
      <c r="H1491" s="749">
        <v>202878</v>
      </c>
      <c r="I1491" s="749">
        <v>202878</v>
      </c>
      <c r="J1491" s="749" t="s">
        <v>1073</v>
      </c>
      <c r="K1491" s="749" t="s">
        <v>1074</v>
      </c>
      <c r="L1491" s="752">
        <v>42.26042553191489</v>
      </c>
      <c r="M1491" s="752">
        <v>47</v>
      </c>
      <c r="N1491" s="753">
        <v>1986.24</v>
      </c>
    </row>
    <row r="1492" spans="1:14" ht="14.4" customHeight="1" x14ac:dyDescent="0.3">
      <c r="A1492" s="747" t="s">
        <v>629</v>
      </c>
      <c r="B1492" s="748" t="s">
        <v>630</v>
      </c>
      <c r="C1492" s="749" t="s">
        <v>677</v>
      </c>
      <c r="D1492" s="750" t="s">
        <v>678</v>
      </c>
      <c r="E1492" s="751">
        <v>50113001</v>
      </c>
      <c r="F1492" s="750" t="s">
        <v>686</v>
      </c>
      <c r="G1492" s="749" t="s">
        <v>687</v>
      </c>
      <c r="H1492" s="749">
        <v>152266</v>
      </c>
      <c r="I1492" s="749">
        <v>52266</v>
      </c>
      <c r="J1492" s="749" t="s">
        <v>1073</v>
      </c>
      <c r="K1492" s="749" t="s">
        <v>1074</v>
      </c>
      <c r="L1492" s="752">
        <v>41.419999999999995</v>
      </c>
      <c r="M1492" s="752">
        <v>5</v>
      </c>
      <c r="N1492" s="753">
        <v>207.09999999999997</v>
      </c>
    </row>
    <row r="1493" spans="1:14" ht="14.4" customHeight="1" x14ac:dyDescent="0.3">
      <c r="A1493" s="747" t="s">
        <v>629</v>
      </c>
      <c r="B1493" s="748" t="s">
        <v>630</v>
      </c>
      <c r="C1493" s="749" t="s">
        <v>677</v>
      </c>
      <c r="D1493" s="750" t="s">
        <v>678</v>
      </c>
      <c r="E1493" s="751">
        <v>50113001</v>
      </c>
      <c r="F1493" s="750" t="s">
        <v>686</v>
      </c>
      <c r="G1493" s="749" t="s">
        <v>687</v>
      </c>
      <c r="H1493" s="749">
        <v>397412</v>
      </c>
      <c r="I1493" s="749">
        <v>0</v>
      </c>
      <c r="J1493" s="749" t="s">
        <v>1968</v>
      </c>
      <c r="K1493" s="749" t="s">
        <v>1969</v>
      </c>
      <c r="L1493" s="752">
        <v>206.99000000000004</v>
      </c>
      <c r="M1493" s="752">
        <v>2</v>
      </c>
      <c r="N1493" s="753">
        <v>413.98000000000008</v>
      </c>
    </row>
    <row r="1494" spans="1:14" ht="14.4" customHeight="1" x14ac:dyDescent="0.3">
      <c r="A1494" s="747" t="s">
        <v>629</v>
      </c>
      <c r="B1494" s="748" t="s">
        <v>630</v>
      </c>
      <c r="C1494" s="749" t="s">
        <v>677</v>
      </c>
      <c r="D1494" s="750" t="s">
        <v>678</v>
      </c>
      <c r="E1494" s="751">
        <v>50113001</v>
      </c>
      <c r="F1494" s="750" t="s">
        <v>686</v>
      </c>
      <c r="G1494" s="749" t="s">
        <v>687</v>
      </c>
      <c r="H1494" s="749">
        <v>394712</v>
      </c>
      <c r="I1494" s="749">
        <v>0</v>
      </c>
      <c r="J1494" s="749" t="s">
        <v>787</v>
      </c>
      <c r="K1494" s="749" t="s">
        <v>788</v>
      </c>
      <c r="L1494" s="752">
        <v>28.75</v>
      </c>
      <c r="M1494" s="752">
        <v>204</v>
      </c>
      <c r="N1494" s="753">
        <v>5865</v>
      </c>
    </row>
    <row r="1495" spans="1:14" ht="14.4" customHeight="1" x14ac:dyDescent="0.3">
      <c r="A1495" s="747" t="s">
        <v>629</v>
      </c>
      <c r="B1495" s="748" t="s">
        <v>630</v>
      </c>
      <c r="C1495" s="749" t="s">
        <v>677</v>
      </c>
      <c r="D1495" s="750" t="s">
        <v>678</v>
      </c>
      <c r="E1495" s="751">
        <v>50113001</v>
      </c>
      <c r="F1495" s="750" t="s">
        <v>686</v>
      </c>
      <c r="G1495" s="749" t="s">
        <v>687</v>
      </c>
      <c r="H1495" s="749">
        <v>920020</v>
      </c>
      <c r="I1495" s="749">
        <v>1000</v>
      </c>
      <c r="J1495" s="749" t="s">
        <v>1773</v>
      </c>
      <c r="K1495" s="749" t="s">
        <v>1774</v>
      </c>
      <c r="L1495" s="752">
        <v>162.80480735332793</v>
      </c>
      <c r="M1495" s="752">
        <v>1</v>
      </c>
      <c r="N1495" s="753">
        <v>162.80480735332793</v>
      </c>
    </row>
    <row r="1496" spans="1:14" ht="14.4" customHeight="1" x14ac:dyDescent="0.3">
      <c r="A1496" s="747" t="s">
        <v>629</v>
      </c>
      <c r="B1496" s="748" t="s">
        <v>630</v>
      </c>
      <c r="C1496" s="749" t="s">
        <v>677</v>
      </c>
      <c r="D1496" s="750" t="s">
        <v>678</v>
      </c>
      <c r="E1496" s="751">
        <v>50113001</v>
      </c>
      <c r="F1496" s="750" t="s">
        <v>686</v>
      </c>
      <c r="G1496" s="749" t="s">
        <v>687</v>
      </c>
      <c r="H1496" s="749">
        <v>501507</v>
      </c>
      <c r="I1496" s="749">
        <v>0</v>
      </c>
      <c r="J1496" s="749" t="s">
        <v>1970</v>
      </c>
      <c r="K1496" s="749" t="s">
        <v>1971</v>
      </c>
      <c r="L1496" s="752">
        <v>581.26242795389385</v>
      </c>
      <c r="M1496" s="752">
        <v>1</v>
      </c>
      <c r="N1496" s="753">
        <v>581.26242795389385</v>
      </c>
    </row>
    <row r="1497" spans="1:14" ht="14.4" customHeight="1" x14ac:dyDescent="0.3">
      <c r="A1497" s="747" t="s">
        <v>629</v>
      </c>
      <c r="B1497" s="748" t="s">
        <v>630</v>
      </c>
      <c r="C1497" s="749" t="s">
        <v>677</v>
      </c>
      <c r="D1497" s="750" t="s">
        <v>678</v>
      </c>
      <c r="E1497" s="751">
        <v>50113001</v>
      </c>
      <c r="F1497" s="750" t="s">
        <v>686</v>
      </c>
      <c r="G1497" s="749" t="s">
        <v>687</v>
      </c>
      <c r="H1497" s="749">
        <v>134824</v>
      </c>
      <c r="I1497" s="749">
        <v>134824</v>
      </c>
      <c r="J1497" s="749" t="s">
        <v>1271</v>
      </c>
      <c r="K1497" s="749" t="s">
        <v>1272</v>
      </c>
      <c r="L1497" s="752">
        <v>199.97999999999996</v>
      </c>
      <c r="M1497" s="752">
        <v>42</v>
      </c>
      <c r="N1497" s="753">
        <v>8399.159999999998</v>
      </c>
    </row>
    <row r="1498" spans="1:14" ht="14.4" customHeight="1" x14ac:dyDescent="0.3">
      <c r="A1498" s="747" t="s">
        <v>629</v>
      </c>
      <c r="B1498" s="748" t="s">
        <v>630</v>
      </c>
      <c r="C1498" s="749" t="s">
        <v>677</v>
      </c>
      <c r="D1498" s="750" t="s">
        <v>678</v>
      </c>
      <c r="E1498" s="751">
        <v>50113001</v>
      </c>
      <c r="F1498" s="750" t="s">
        <v>686</v>
      </c>
      <c r="G1498" s="749" t="s">
        <v>687</v>
      </c>
      <c r="H1498" s="749">
        <v>107121</v>
      </c>
      <c r="I1498" s="749">
        <v>107121</v>
      </c>
      <c r="J1498" s="749" t="s">
        <v>791</v>
      </c>
      <c r="K1498" s="749" t="s">
        <v>792</v>
      </c>
      <c r="L1498" s="752">
        <v>3181.73</v>
      </c>
      <c r="M1498" s="752">
        <v>9</v>
      </c>
      <c r="N1498" s="753">
        <v>28635.57</v>
      </c>
    </row>
    <row r="1499" spans="1:14" ht="14.4" customHeight="1" x14ac:dyDescent="0.3">
      <c r="A1499" s="747" t="s">
        <v>629</v>
      </c>
      <c r="B1499" s="748" t="s">
        <v>630</v>
      </c>
      <c r="C1499" s="749" t="s">
        <v>677</v>
      </c>
      <c r="D1499" s="750" t="s">
        <v>678</v>
      </c>
      <c r="E1499" s="751">
        <v>50113001</v>
      </c>
      <c r="F1499" s="750" t="s">
        <v>686</v>
      </c>
      <c r="G1499" s="749" t="s">
        <v>687</v>
      </c>
      <c r="H1499" s="749">
        <v>117189</v>
      </c>
      <c r="I1499" s="749">
        <v>17189</v>
      </c>
      <c r="J1499" s="749" t="s">
        <v>793</v>
      </c>
      <c r="K1499" s="749" t="s">
        <v>794</v>
      </c>
      <c r="L1499" s="752">
        <v>55.869999999999983</v>
      </c>
      <c r="M1499" s="752">
        <v>2</v>
      </c>
      <c r="N1499" s="753">
        <v>111.73999999999997</v>
      </c>
    </row>
    <row r="1500" spans="1:14" ht="14.4" customHeight="1" x14ac:dyDescent="0.3">
      <c r="A1500" s="747" t="s">
        <v>629</v>
      </c>
      <c r="B1500" s="748" t="s">
        <v>630</v>
      </c>
      <c r="C1500" s="749" t="s">
        <v>677</v>
      </c>
      <c r="D1500" s="750" t="s">
        <v>678</v>
      </c>
      <c r="E1500" s="751">
        <v>50113001</v>
      </c>
      <c r="F1500" s="750" t="s">
        <v>686</v>
      </c>
      <c r="G1500" s="749" t="s">
        <v>687</v>
      </c>
      <c r="H1500" s="749">
        <v>848725</v>
      </c>
      <c r="I1500" s="749">
        <v>107677</v>
      </c>
      <c r="J1500" s="749" t="s">
        <v>1449</v>
      </c>
      <c r="K1500" s="749" t="s">
        <v>1450</v>
      </c>
      <c r="L1500" s="752">
        <v>382.10999999999996</v>
      </c>
      <c r="M1500" s="752">
        <v>15</v>
      </c>
      <c r="N1500" s="753">
        <v>5731.65</v>
      </c>
    </row>
    <row r="1501" spans="1:14" ht="14.4" customHeight="1" x14ac:dyDescent="0.3">
      <c r="A1501" s="747" t="s">
        <v>629</v>
      </c>
      <c r="B1501" s="748" t="s">
        <v>630</v>
      </c>
      <c r="C1501" s="749" t="s">
        <v>677</v>
      </c>
      <c r="D1501" s="750" t="s">
        <v>678</v>
      </c>
      <c r="E1501" s="751">
        <v>50113001</v>
      </c>
      <c r="F1501" s="750" t="s">
        <v>686</v>
      </c>
      <c r="G1501" s="749" t="s">
        <v>687</v>
      </c>
      <c r="H1501" s="749">
        <v>163346</v>
      </c>
      <c r="I1501" s="749">
        <v>163346</v>
      </c>
      <c r="J1501" s="749" t="s">
        <v>797</v>
      </c>
      <c r="K1501" s="749" t="s">
        <v>798</v>
      </c>
      <c r="L1501" s="752">
        <v>111.07000000000004</v>
      </c>
      <c r="M1501" s="752">
        <v>1</v>
      </c>
      <c r="N1501" s="753">
        <v>111.07000000000004</v>
      </c>
    </row>
    <row r="1502" spans="1:14" ht="14.4" customHeight="1" x14ac:dyDescent="0.3">
      <c r="A1502" s="747" t="s">
        <v>629</v>
      </c>
      <c r="B1502" s="748" t="s">
        <v>630</v>
      </c>
      <c r="C1502" s="749" t="s">
        <v>677</v>
      </c>
      <c r="D1502" s="750" t="s">
        <v>678</v>
      </c>
      <c r="E1502" s="751">
        <v>50113001</v>
      </c>
      <c r="F1502" s="750" t="s">
        <v>686</v>
      </c>
      <c r="G1502" s="749" t="s">
        <v>687</v>
      </c>
      <c r="H1502" s="749">
        <v>163351</v>
      </c>
      <c r="I1502" s="749">
        <v>163351</v>
      </c>
      <c r="J1502" s="749" t="s">
        <v>797</v>
      </c>
      <c r="K1502" s="749" t="s">
        <v>799</v>
      </c>
      <c r="L1502" s="752">
        <v>75.720000000000027</v>
      </c>
      <c r="M1502" s="752">
        <v>1</v>
      </c>
      <c r="N1502" s="753">
        <v>75.720000000000027</v>
      </c>
    </row>
    <row r="1503" spans="1:14" ht="14.4" customHeight="1" x14ac:dyDescent="0.3">
      <c r="A1503" s="747" t="s">
        <v>629</v>
      </c>
      <c r="B1503" s="748" t="s">
        <v>630</v>
      </c>
      <c r="C1503" s="749" t="s">
        <v>677</v>
      </c>
      <c r="D1503" s="750" t="s">
        <v>678</v>
      </c>
      <c r="E1503" s="751">
        <v>50113001</v>
      </c>
      <c r="F1503" s="750" t="s">
        <v>686</v>
      </c>
      <c r="G1503" s="749" t="s">
        <v>687</v>
      </c>
      <c r="H1503" s="749">
        <v>100489</v>
      </c>
      <c r="I1503" s="749">
        <v>489</v>
      </c>
      <c r="J1503" s="749" t="s">
        <v>800</v>
      </c>
      <c r="K1503" s="749" t="s">
        <v>1972</v>
      </c>
      <c r="L1503" s="752">
        <v>47.34</v>
      </c>
      <c r="M1503" s="752">
        <v>4</v>
      </c>
      <c r="N1503" s="753">
        <v>189.36</v>
      </c>
    </row>
    <row r="1504" spans="1:14" ht="14.4" customHeight="1" x14ac:dyDescent="0.3">
      <c r="A1504" s="747" t="s">
        <v>629</v>
      </c>
      <c r="B1504" s="748" t="s">
        <v>630</v>
      </c>
      <c r="C1504" s="749" t="s">
        <v>677</v>
      </c>
      <c r="D1504" s="750" t="s">
        <v>678</v>
      </c>
      <c r="E1504" s="751">
        <v>50113001</v>
      </c>
      <c r="F1504" s="750" t="s">
        <v>686</v>
      </c>
      <c r="G1504" s="749" t="s">
        <v>687</v>
      </c>
      <c r="H1504" s="749">
        <v>125853</v>
      </c>
      <c r="I1504" s="749">
        <v>25853</v>
      </c>
      <c r="J1504" s="749" t="s">
        <v>802</v>
      </c>
      <c r="K1504" s="749" t="s">
        <v>803</v>
      </c>
      <c r="L1504" s="752">
        <v>663.39999999999986</v>
      </c>
      <c r="M1504" s="752">
        <v>1</v>
      </c>
      <c r="N1504" s="753">
        <v>663.39999999999986</v>
      </c>
    </row>
    <row r="1505" spans="1:14" ht="14.4" customHeight="1" x14ac:dyDescent="0.3">
      <c r="A1505" s="747" t="s">
        <v>629</v>
      </c>
      <c r="B1505" s="748" t="s">
        <v>630</v>
      </c>
      <c r="C1505" s="749" t="s">
        <v>677</v>
      </c>
      <c r="D1505" s="750" t="s">
        <v>678</v>
      </c>
      <c r="E1505" s="751">
        <v>50113001</v>
      </c>
      <c r="F1505" s="750" t="s">
        <v>686</v>
      </c>
      <c r="G1505" s="749" t="s">
        <v>687</v>
      </c>
      <c r="H1505" s="749">
        <v>900881</v>
      </c>
      <c r="I1505" s="749">
        <v>0</v>
      </c>
      <c r="J1505" s="749" t="s">
        <v>1646</v>
      </c>
      <c r="K1505" s="749" t="s">
        <v>631</v>
      </c>
      <c r="L1505" s="752">
        <v>149.706863884938</v>
      </c>
      <c r="M1505" s="752">
        <v>4</v>
      </c>
      <c r="N1505" s="753">
        <v>598.82745553975201</v>
      </c>
    </row>
    <row r="1506" spans="1:14" ht="14.4" customHeight="1" x14ac:dyDescent="0.3">
      <c r="A1506" s="747" t="s">
        <v>629</v>
      </c>
      <c r="B1506" s="748" t="s">
        <v>630</v>
      </c>
      <c r="C1506" s="749" t="s">
        <v>677</v>
      </c>
      <c r="D1506" s="750" t="s">
        <v>678</v>
      </c>
      <c r="E1506" s="751">
        <v>50113001</v>
      </c>
      <c r="F1506" s="750" t="s">
        <v>686</v>
      </c>
      <c r="G1506" s="749" t="s">
        <v>687</v>
      </c>
      <c r="H1506" s="749">
        <v>500326</v>
      </c>
      <c r="I1506" s="749">
        <v>1000</v>
      </c>
      <c r="J1506" s="749" t="s">
        <v>804</v>
      </c>
      <c r="K1506" s="749" t="s">
        <v>631</v>
      </c>
      <c r="L1506" s="752">
        <v>155.23693983074466</v>
      </c>
      <c r="M1506" s="752">
        <v>4</v>
      </c>
      <c r="N1506" s="753">
        <v>620.94775932297864</v>
      </c>
    </row>
    <row r="1507" spans="1:14" ht="14.4" customHeight="1" x14ac:dyDescent="0.3">
      <c r="A1507" s="747" t="s">
        <v>629</v>
      </c>
      <c r="B1507" s="748" t="s">
        <v>630</v>
      </c>
      <c r="C1507" s="749" t="s">
        <v>677</v>
      </c>
      <c r="D1507" s="750" t="s">
        <v>678</v>
      </c>
      <c r="E1507" s="751">
        <v>50113001</v>
      </c>
      <c r="F1507" s="750" t="s">
        <v>686</v>
      </c>
      <c r="G1507" s="749" t="s">
        <v>687</v>
      </c>
      <c r="H1507" s="749">
        <v>498472</v>
      </c>
      <c r="I1507" s="749">
        <v>0</v>
      </c>
      <c r="J1507" s="749" t="s">
        <v>1973</v>
      </c>
      <c r="K1507" s="749" t="s">
        <v>1974</v>
      </c>
      <c r="L1507" s="752">
        <v>196.56455429150387</v>
      </c>
      <c r="M1507" s="752">
        <v>1</v>
      </c>
      <c r="N1507" s="753">
        <v>196.56455429150387</v>
      </c>
    </row>
    <row r="1508" spans="1:14" ht="14.4" customHeight="1" x14ac:dyDescent="0.3">
      <c r="A1508" s="747" t="s">
        <v>629</v>
      </c>
      <c r="B1508" s="748" t="s">
        <v>630</v>
      </c>
      <c r="C1508" s="749" t="s">
        <v>677</v>
      </c>
      <c r="D1508" s="750" t="s">
        <v>678</v>
      </c>
      <c r="E1508" s="751">
        <v>50113001</v>
      </c>
      <c r="F1508" s="750" t="s">
        <v>686</v>
      </c>
      <c r="G1508" s="749" t="s">
        <v>687</v>
      </c>
      <c r="H1508" s="749">
        <v>900543</v>
      </c>
      <c r="I1508" s="749">
        <v>0</v>
      </c>
      <c r="J1508" s="749" t="s">
        <v>1595</v>
      </c>
      <c r="K1508" s="749" t="s">
        <v>631</v>
      </c>
      <c r="L1508" s="752">
        <v>199.69012326690606</v>
      </c>
      <c r="M1508" s="752">
        <v>50</v>
      </c>
      <c r="N1508" s="753">
        <v>9984.5061633453024</v>
      </c>
    </row>
    <row r="1509" spans="1:14" ht="14.4" customHeight="1" x14ac:dyDescent="0.3">
      <c r="A1509" s="747" t="s">
        <v>629</v>
      </c>
      <c r="B1509" s="748" t="s">
        <v>630</v>
      </c>
      <c r="C1509" s="749" t="s">
        <v>677</v>
      </c>
      <c r="D1509" s="750" t="s">
        <v>678</v>
      </c>
      <c r="E1509" s="751">
        <v>50113001</v>
      </c>
      <c r="F1509" s="750" t="s">
        <v>686</v>
      </c>
      <c r="G1509" s="749" t="s">
        <v>687</v>
      </c>
      <c r="H1509" s="749">
        <v>921017</v>
      </c>
      <c r="I1509" s="749">
        <v>0</v>
      </c>
      <c r="J1509" s="749" t="s">
        <v>1975</v>
      </c>
      <c r="K1509" s="749" t="s">
        <v>631</v>
      </c>
      <c r="L1509" s="752">
        <v>42.208702693108869</v>
      </c>
      <c r="M1509" s="752">
        <v>1</v>
      </c>
      <c r="N1509" s="753">
        <v>42.208702693108869</v>
      </c>
    </row>
    <row r="1510" spans="1:14" ht="14.4" customHeight="1" x14ac:dyDescent="0.3">
      <c r="A1510" s="747" t="s">
        <v>629</v>
      </c>
      <c r="B1510" s="748" t="s">
        <v>630</v>
      </c>
      <c r="C1510" s="749" t="s">
        <v>677</v>
      </c>
      <c r="D1510" s="750" t="s">
        <v>678</v>
      </c>
      <c r="E1510" s="751">
        <v>50113001</v>
      </c>
      <c r="F1510" s="750" t="s">
        <v>686</v>
      </c>
      <c r="G1510" s="749" t="s">
        <v>687</v>
      </c>
      <c r="H1510" s="749">
        <v>394072</v>
      </c>
      <c r="I1510" s="749">
        <v>1000</v>
      </c>
      <c r="J1510" s="749" t="s">
        <v>807</v>
      </c>
      <c r="K1510" s="749" t="s">
        <v>631</v>
      </c>
      <c r="L1510" s="752">
        <v>332.66461133358649</v>
      </c>
      <c r="M1510" s="752">
        <v>5</v>
      </c>
      <c r="N1510" s="753">
        <v>1663.3230566679324</v>
      </c>
    </row>
    <row r="1511" spans="1:14" ht="14.4" customHeight="1" x14ac:dyDescent="0.3">
      <c r="A1511" s="747" t="s">
        <v>629</v>
      </c>
      <c r="B1511" s="748" t="s">
        <v>630</v>
      </c>
      <c r="C1511" s="749" t="s">
        <v>677</v>
      </c>
      <c r="D1511" s="750" t="s">
        <v>678</v>
      </c>
      <c r="E1511" s="751">
        <v>50113001</v>
      </c>
      <c r="F1511" s="750" t="s">
        <v>686</v>
      </c>
      <c r="G1511" s="749" t="s">
        <v>687</v>
      </c>
      <c r="H1511" s="749">
        <v>397576</v>
      </c>
      <c r="I1511" s="749">
        <v>0</v>
      </c>
      <c r="J1511" s="749" t="s">
        <v>808</v>
      </c>
      <c r="K1511" s="749" t="s">
        <v>631</v>
      </c>
      <c r="L1511" s="752">
        <v>240.8533528902957</v>
      </c>
      <c r="M1511" s="752">
        <v>3</v>
      </c>
      <c r="N1511" s="753">
        <v>722.56005867088709</v>
      </c>
    </row>
    <row r="1512" spans="1:14" ht="14.4" customHeight="1" x14ac:dyDescent="0.3">
      <c r="A1512" s="747" t="s">
        <v>629</v>
      </c>
      <c r="B1512" s="748" t="s">
        <v>630</v>
      </c>
      <c r="C1512" s="749" t="s">
        <v>677</v>
      </c>
      <c r="D1512" s="750" t="s">
        <v>678</v>
      </c>
      <c r="E1512" s="751">
        <v>50113001</v>
      </c>
      <c r="F1512" s="750" t="s">
        <v>686</v>
      </c>
      <c r="G1512" s="749" t="s">
        <v>687</v>
      </c>
      <c r="H1512" s="749">
        <v>921117</v>
      </c>
      <c r="I1512" s="749">
        <v>0</v>
      </c>
      <c r="J1512" s="749" t="s">
        <v>1456</v>
      </c>
      <c r="K1512" s="749" t="s">
        <v>631</v>
      </c>
      <c r="L1512" s="752">
        <v>79.9234539515367</v>
      </c>
      <c r="M1512" s="752">
        <v>7</v>
      </c>
      <c r="N1512" s="753">
        <v>559.46417766075695</v>
      </c>
    </row>
    <row r="1513" spans="1:14" ht="14.4" customHeight="1" x14ac:dyDescent="0.3">
      <c r="A1513" s="747" t="s">
        <v>629</v>
      </c>
      <c r="B1513" s="748" t="s">
        <v>630</v>
      </c>
      <c r="C1513" s="749" t="s">
        <v>677</v>
      </c>
      <c r="D1513" s="750" t="s">
        <v>678</v>
      </c>
      <c r="E1513" s="751">
        <v>50113001</v>
      </c>
      <c r="F1513" s="750" t="s">
        <v>686</v>
      </c>
      <c r="G1513" s="749" t="s">
        <v>687</v>
      </c>
      <c r="H1513" s="749">
        <v>900321</v>
      </c>
      <c r="I1513" s="749">
        <v>0</v>
      </c>
      <c r="J1513" s="749" t="s">
        <v>1078</v>
      </c>
      <c r="K1513" s="749" t="s">
        <v>631</v>
      </c>
      <c r="L1513" s="752">
        <v>151.7866472456833</v>
      </c>
      <c r="M1513" s="752">
        <v>102</v>
      </c>
      <c r="N1513" s="753">
        <v>15482.238019059698</v>
      </c>
    </row>
    <row r="1514" spans="1:14" ht="14.4" customHeight="1" x14ac:dyDescent="0.3">
      <c r="A1514" s="747" t="s">
        <v>629</v>
      </c>
      <c r="B1514" s="748" t="s">
        <v>630</v>
      </c>
      <c r="C1514" s="749" t="s">
        <v>677</v>
      </c>
      <c r="D1514" s="750" t="s">
        <v>678</v>
      </c>
      <c r="E1514" s="751">
        <v>50113001</v>
      </c>
      <c r="F1514" s="750" t="s">
        <v>686</v>
      </c>
      <c r="G1514" s="749" t="s">
        <v>687</v>
      </c>
      <c r="H1514" s="749">
        <v>900520</v>
      </c>
      <c r="I1514" s="749">
        <v>0</v>
      </c>
      <c r="J1514" s="749" t="s">
        <v>1976</v>
      </c>
      <c r="K1514" s="749" t="s">
        <v>1282</v>
      </c>
      <c r="L1514" s="752">
        <v>75.139156656810073</v>
      </c>
      <c r="M1514" s="752">
        <v>2</v>
      </c>
      <c r="N1514" s="753">
        <v>150.27831331362015</v>
      </c>
    </row>
    <row r="1515" spans="1:14" ht="14.4" customHeight="1" x14ac:dyDescent="0.3">
      <c r="A1515" s="747" t="s">
        <v>629</v>
      </c>
      <c r="B1515" s="748" t="s">
        <v>630</v>
      </c>
      <c r="C1515" s="749" t="s">
        <v>677</v>
      </c>
      <c r="D1515" s="750" t="s">
        <v>678</v>
      </c>
      <c r="E1515" s="751">
        <v>50113001</v>
      </c>
      <c r="F1515" s="750" t="s">
        <v>686</v>
      </c>
      <c r="G1515" s="749" t="s">
        <v>687</v>
      </c>
      <c r="H1515" s="749">
        <v>920060</v>
      </c>
      <c r="I1515" s="749">
        <v>0</v>
      </c>
      <c r="J1515" s="749" t="s">
        <v>1977</v>
      </c>
      <c r="K1515" s="749" t="s">
        <v>631</v>
      </c>
      <c r="L1515" s="752">
        <v>188.85648656038666</v>
      </c>
      <c r="M1515" s="752">
        <v>1</v>
      </c>
      <c r="N1515" s="753">
        <v>188.85648656038666</v>
      </c>
    </row>
    <row r="1516" spans="1:14" ht="14.4" customHeight="1" x14ac:dyDescent="0.3">
      <c r="A1516" s="747" t="s">
        <v>629</v>
      </c>
      <c r="B1516" s="748" t="s">
        <v>630</v>
      </c>
      <c r="C1516" s="749" t="s">
        <v>677</v>
      </c>
      <c r="D1516" s="750" t="s">
        <v>678</v>
      </c>
      <c r="E1516" s="751">
        <v>50113001</v>
      </c>
      <c r="F1516" s="750" t="s">
        <v>686</v>
      </c>
      <c r="G1516" s="749" t="s">
        <v>687</v>
      </c>
      <c r="H1516" s="749">
        <v>921342</v>
      </c>
      <c r="I1516" s="749">
        <v>0</v>
      </c>
      <c r="J1516" s="749" t="s">
        <v>1458</v>
      </c>
      <c r="K1516" s="749" t="s">
        <v>631</v>
      </c>
      <c r="L1516" s="752">
        <v>115.91055591102101</v>
      </c>
      <c r="M1516" s="752">
        <v>1</v>
      </c>
      <c r="N1516" s="753">
        <v>115.91055591102101</v>
      </c>
    </row>
    <row r="1517" spans="1:14" ht="14.4" customHeight="1" x14ac:dyDescent="0.3">
      <c r="A1517" s="747" t="s">
        <v>629</v>
      </c>
      <c r="B1517" s="748" t="s">
        <v>630</v>
      </c>
      <c r="C1517" s="749" t="s">
        <v>677</v>
      </c>
      <c r="D1517" s="750" t="s">
        <v>678</v>
      </c>
      <c r="E1517" s="751">
        <v>50113001</v>
      </c>
      <c r="F1517" s="750" t="s">
        <v>686</v>
      </c>
      <c r="G1517" s="749" t="s">
        <v>687</v>
      </c>
      <c r="H1517" s="749">
        <v>848719</v>
      </c>
      <c r="I1517" s="749">
        <v>0</v>
      </c>
      <c r="J1517" s="749" t="s">
        <v>1978</v>
      </c>
      <c r="K1517" s="749" t="s">
        <v>631</v>
      </c>
      <c r="L1517" s="752">
        <v>261.65118298119154</v>
      </c>
      <c r="M1517" s="752">
        <v>6</v>
      </c>
      <c r="N1517" s="753">
        <v>1569.9070978871493</v>
      </c>
    </row>
    <row r="1518" spans="1:14" ht="14.4" customHeight="1" x14ac:dyDescent="0.3">
      <c r="A1518" s="747" t="s">
        <v>629</v>
      </c>
      <c r="B1518" s="748" t="s">
        <v>630</v>
      </c>
      <c r="C1518" s="749" t="s">
        <v>677</v>
      </c>
      <c r="D1518" s="750" t="s">
        <v>678</v>
      </c>
      <c r="E1518" s="751">
        <v>50113001</v>
      </c>
      <c r="F1518" s="750" t="s">
        <v>686</v>
      </c>
      <c r="G1518" s="749" t="s">
        <v>687</v>
      </c>
      <c r="H1518" s="749">
        <v>921350</v>
      </c>
      <c r="I1518" s="749">
        <v>0</v>
      </c>
      <c r="J1518" s="749" t="s">
        <v>810</v>
      </c>
      <c r="K1518" s="749" t="s">
        <v>631</v>
      </c>
      <c r="L1518" s="752">
        <v>108.87783297089601</v>
      </c>
      <c r="M1518" s="752">
        <v>1</v>
      </c>
      <c r="N1518" s="753">
        <v>108.87783297089601</v>
      </c>
    </row>
    <row r="1519" spans="1:14" ht="14.4" customHeight="1" x14ac:dyDescent="0.3">
      <c r="A1519" s="747" t="s">
        <v>629</v>
      </c>
      <c r="B1519" s="748" t="s">
        <v>630</v>
      </c>
      <c r="C1519" s="749" t="s">
        <v>677</v>
      </c>
      <c r="D1519" s="750" t="s">
        <v>678</v>
      </c>
      <c r="E1519" s="751">
        <v>50113001</v>
      </c>
      <c r="F1519" s="750" t="s">
        <v>686</v>
      </c>
      <c r="G1519" s="749" t="s">
        <v>687</v>
      </c>
      <c r="H1519" s="749">
        <v>921351</v>
      </c>
      <c r="I1519" s="749">
        <v>0</v>
      </c>
      <c r="J1519" s="749" t="s">
        <v>811</v>
      </c>
      <c r="K1519" s="749" t="s">
        <v>631</v>
      </c>
      <c r="L1519" s="752">
        <v>172.21745422827277</v>
      </c>
      <c r="M1519" s="752">
        <v>2</v>
      </c>
      <c r="N1519" s="753">
        <v>344.43490845654554</v>
      </c>
    </row>
    <row r="1520" spans="1:14" ht="14.4" customHeight="1" x14ac:dyDescent="0.3">
      <c r="A1520" s="747" t="s">
        <v>629</v>
      </c>
      <c r="B1520" s="748" t="s">
        <v>630</v>
      </c>
      <c r="C1520" s="749" t="s">
        <v>677</v>
      </c>
      <c r="D1520" s="750" t="s">
        <v>678</v>
      </c>
      <c r="E1520" s="751">
        <v>50113001</v>
      </c>
      <c r="F1520" s="750" t="s">
        <v>686</v>
      </c>
      <c r="G1520" s="749" t="s">
        <v>687</v>
      </c>
      <c r="H1520" s="749">
        <v>921352</v>
      </c>
      <c r="I1520" s="749">
        <v>0</v>
      </c>
      <c r="J1520" s="749" t="s">
        <v>1979</v>
      </c>
      <c r="K1520" s="749" t="s">
        <v>631</v>
      </c>
      <c r="L1520" s="752">
        <v>236.31290642756511</v>
      </c>
      <c r="M1520" s="752">
        <v>2</v>
      </c>
      <c r="N1520" s="753">
        <v>472.62581285513022</v>
      </c>
    </row>
    <row r="1521" spans="1:14" ht="14.4" customHeight="1" x14ac:dyDescent="0.3">
      <c r="A1521" s="747" t="s">
        <v>629</v>
      </c>
      <c r="B1521" s="748" t="s">
        <v>630</v>
      </c>
      <c r="C1521" s="749" t="s">
        <v>677</v>
      </c>
      <c r="D1521" s="750" t="s">
        <v>678</v>
      </c>
      <c r="E1521" s="751">
        <v>50113001</v>
      </c>
      <c r="F1521" s="750" t="s">
        <v>686</v>
      </c>
      <c r="G1521" s="749" t="s">
        <v>687</v>
      </c>
      <c r="H1521" s="749">
        <v>921357</v>
      </c>
      <c r="I1521" s="749">
        <v>0</v>
      </c>
      <c r="J1521" s="749" t="s">
        <v>1980</v>
      </c>
      <c r="K1521" s="749" t="s">
        <v>631</v>
      </c>
      <c r="L1521" s="752">
        <v>208.2254712128576</v>
      </c>
      <c r="M1521" s="752">
        <v>4</v>
      </c>
      <c r="N1521" s="753">
        <v>832.9018848514304</v>
      </c>
    </row>
    <row r="1522" spans="1:14" ht="14.4" customHeight="1" x14ac:dyDescent="0.3">
      <c r="A1522" s="747" t="s">
        <v>629</v>
      </c>
      <c r="B1522" s="748" t="s">
        <v>630</v>
      </c>
      <c r="C1522" s="749" t="s">
        <v>677</v>
      </c>
      <c r="D1522" s="750" t="s">
        <v>678</v>
      </c>
      <c r="E1522" s="751">
        <v>50113001</v>
      </c>
      <c r="F1522" s="750" t="s">
        <v>686</v>
      </c>
      <c r="G1522" s="749" t="s">
        <v>687</v>
      </c>
      <c r="H1522" s="749">
        <v>921358</v>
      </c>
      <c r="I1522" s="749">
        <v>0</v>
      </c>
      <c r="J1522" s="749" t="s">
        <v>1981</v>
      </c>
      <c r="K1522" s="749" t="s">
        <v>631</v>
      </c>
      <c r="L1522" s="752">
        <v>279.70485114413543</v>
      </c>
      <c r="M1522" s="752">
        <v>2</v>
      </c>
      <c r="N1522" s="753">
        <v>559.40970228827086</v>
      </c>
    </row>
    <row r="1523" spans="1:14" ht="14.4" customHeight="1" x14ac:dyDescent="0.3">
      <c r="A1523" s="747" t="s">
        <v>629</v>
      </c>
      <c r="B1523" s="748" t="s">
        <v>630</v>
      </c>
      <c r="C1523" s="749" t="s">
        <v>677</v>
      </c>
      <c r="D1523" s="750" t="s">
        <v>678</v>
      </c>
      <c r="E1523" s="751">
        <v>50113001</v>
      </c>
      <c r="F1523" s="750" t="s">
        <v>686</v>
      </c>
      <c r="G1523" s="749" t="s">
        <v>687</v>
      </c>
      <c r="H1523" s="749">
        <v>500993</v>
      </c>
      <c r="I1523" s="749">
        <v>0</v>
      </c>
      <c r="J1523" s="749" t="s">
        <v>812</v>
      </c>
      <c r="K1523" s="749" t="s">
        <v>631</v>
      </c>
      <c r="L1523" s="752">
        <v>247.95026489859865</v>
      </c>
      <c r="M1523" s="752">
        <v>5</v>
      </c>
      <c r="N1523" s="753">
        <v>1239.7513244929933</v>
      </c>
    </row>
    <row r="1524" spans="1:14" ht="14.4" customHeight="1" x14ac:dyDescent="0.3">
      <c r="A1524" s="747" t="s">
        <v>629</v>
      </c>
      <c r="B1524" s="748" t="s">
        <v>630</v>
      </c>
      <c r="C1524" s="749" t="s">
        <v>677</v>
      </c>
      <c r="D1524" s="750" t="s">
        <v>678</v>
      </c>
      <c r="E1524" s="751">
        <v>50113001</v>
      </c>
      <c r="F1524" s="750" t="s">
        <v>686</v>
      </c>
      <c r="G1524" s="749" t="s">
        <v>687</v>
      </c>
      <c r="H1524" s="749">
        <v>500994</v>
      </c>
      <c r="I1524" s="749">
        <v>0</v>
      </c>
      <c r="J1524" s="749" t="s">
        <v>1982</v>
      </c>
      <c r="K1524" s="749" t="s">
        <v>631</v>
      </c>
      <c r="L1524" s="752">
        <v>224.69142307183807</v>
      </c>
      <c r="M1524" s="752">
        <v>2</v>
      </c>
      <c r="N1524" s="753">
        <v>449.38284614367615</v>
      </c>
    </row>
    <row r="1525" spans="1:14" ht="14.4" customHeight="1" x14ac:dyDescent="0.3">
      <c r="A1525" s="747" t="s">
        <v>629</v>
      </c>
      <c r="B1525" s="748" t="s">
        <v>630</v>
      </c>
      <c r="C1525" s="749" t="s">
        <v>677</v>
      </c>
      <c r="D1525" s="750" t="s">
        <v>678</v>
      </c>
      <c r="E1525" s="751">
        <v>50113001</v>
      </c>
      <c r="F1525" s="750" t="s">
        <v>686</v>
      </c>
      <c r="G1525" s="749" t="s">
        <v>687</v>
      </c>
      <c r="H1525" s="749">
        <v>921380</v>
      </c>
      <c r="I1525" s="749">
        <v>0</v>
      </c>
      <c r="J1525" s="749" t="s">
        <v>1600</v>
      </c>
      <c r="K1525" s="749" t="s">
        <v>631</v>
      </c>
      <c r="L1525" s="752">
        <v>187.01678597146733</v>
      </c>
      <c r="M1525" s="752">
        <v>2</v>
      </c>
      <c r="N1525" s="753">
        <v>374.03357194293466</v>
      </c>
    </row>
    <row r="1526" spans="1:14" ht="14.4" customHeight="1" x14ac:dyDescent="0.3">
      <c r="A1526" s="747" t="s">
        <v>629</v>
      </c>
      <c r="B1526" s="748" t="s">
        <v>630</v>
      </c>
      <c r="C1526" s="749" t="s">
        <v>677</v>
      </c>
      <c r="D1526" s="750" t="s">
        <v>678</v>
      </c>
      <c r="E1526" s="751">
        <v>50113001</v>
      </c>
      <c r="F1526" s="750" t="s">
        <v>686</v>
      </c>
      <c r="G1526" s="749" t="s">
        <v>687</v>
      </c>
      <c r="H1526" s="749">
        <v>921382</v>
      </c>
      <c r="I1526" s="749">
        <v>0</v>
      </c>
      <c r="J1526" s="749" t="s">
        <v>1983</v>
      </c>
      <c r="K1526" s="749" t="s">
        <v>631</v>
      </c>
      <c r="L1526" s="752">
        <v>339.05349138833628</v>
      </c>
      <c r="M1526" s="752">
        <v>4</v>
      </c>
      <c r="N1526" s="753">
        <v>1356.2139655533451</v>
      </c>
    </row>
    <row r="1527" spans="1:14" ht="14.4" customHeight="1" x14ac:dyDescent="0.3">
      <c r="A1527" s="747" t="s">
        <v>629</v>
      </c>
      <c r="B1527" s="748" t="s">
        <v>630</v>
      </c>
      <c r="C1527" s="749" t="s">
        <v>677</v>
      </c>
      <c r="D1527" s="750" t="s">
        <v>678</v>
      </c>
      <c r="E1527" s="751">
        <v>50113001</v>
      </c>
      <c r="F1527" s="750" t="s">
        <v>686</v>
      </c>
      <c r="G1527" s="749" t="s">
        <v>687</v>
      </c>
      <c r="H1527" s="749">
        <v>501840</v>
      </c>
      <c r="I1527" s="749">
        <v>0</v>
      </c>
      <c r="J1527" s="749" t="s">
        <v>1459</v>
      </c>
      <c r="K1527" s="749" t="s">
        <v>631</v>
      </c>
      <c r="L1527" s="752">
        <v>239.32471459199618</v>
      </c>
      <c r="M1527" s="752">
        <v>5</v>
      </c>
      <c r="N1527" s="753">
        <v>1196.6235729599809</v>
      </c>
    </row>
    <row r="1528" spans="1:14" ht="14.4" customHeight="1" x14ac:dyDescent="0.3">
      <c r="A1528" s="747" t="s">
        <v>629</v>
      </c>
      <c r="B1528" s="748" t="s">
        <v>630</v>
      </c>
      <c r="C1528" s="749" t="s">
        <v>677</v>
      </c>
      <c r="D1528" s="750" t="s">
        <v>678</v>
      </c>
      <c r="E1528" s="751">
        <v>50113001</v>
      </c>
      <c r="F1528" s="750" t="s">
        <v>686</v>
      </c>
      <c r="G1528" s="749" t="s">
        <v>687</v>
      </c>
      <c r="H1528" s="749">
        <v>921089</v>
      </c>
      <c r="I1528" s="749">
        <v>0</v>
      </c>
      <c r="J1528" s="749" t="s">
        <v>1984</v>
      </c>
      <c r="K1528" s="749" t="s">
        <v>631</v>
      </c>
      <c r="L1528" s="752">
        <v>64.950348610106388</v>
      </c>
      <c r="M1528" s="752">
        <v>15</v>
      </c>
      <c r="N1528" s="753">
        <v>974.25522915159593</v>
      </c>
    </row>
    <row r="1529" spans="1:14" ht="14.4" customHeight="1" x14ac:dyDescent="0.3">
      <c r="A1529" s="747" t="s">
        <v>629</v>
      </c>
      <c r="B1529" s="748" t="s">
        <v>630</v>
      </c>
      <c r="C1529" s="749" t="s">
        <v>677</v>
      </c>
      <c r="D1529" s="750" t="s">
        <v>678</v>
      </c>
      <c r="E1529" s="751">
        <v>50113001</v>
      </c>
      <c r="F1529" s="750" t="s">
        <v>686</v>
      </c>
      <c r="G1529" s="749" t="s">
        <v>687</v>
      </c>
      <c r="H1529" s="749">
        <v>230614</v>
      </c>
      <c r="I1529" s="749">
        <v>230614</v>
      </c>
      <c r="J1529" s="749" t="s">
        <v>1286</v>
      </c>
      <c r="K1529" s="749" t="s">
        <v>1287</v>
      </c>
      <c r="L1529" s="752">
        <v>282.37</v>
      </c>
      <c r="M1529" s="752">
        <v>2</v>
      </c>
      <c r="N1529" s="753">
        <v>564.74</v>
      </c>
    </row>
    <row r="1530" spans="1:14" ht="14.4" customHeight="1" x14ac:dyDescent="0.3">
      <c r="A1530" s="747" t="s">
        <v>629</v>
      </c>
      <c r="B1530" s="748" t="s">
        <v>630</v>
      </c>
      <c r="C1530" s="749" t="s">
        <v>677</v>
      </c>
      <c r="D1530" s="750" t="s">
        <v>678</v>
      </c>
      <c r="E1530" s="751">
        <v>50113001</v>
      </c>
      <c r="F1530" s="750" t="s">
        <v>686</v>
      </c>
      <c r="G1530" s="749" t="s">
        <v>687</v>
      </c>
      <c r="H1530" s="749">
        <v>215172</v>
      </c>
      <c r="I1530" s="749">
        <v>215172</v>
      </c>
      <c r="J1530" s="749" t="s">
        <v>1286</v>
      </c>
      <c r="K1530" s="749" t="s">
        <v>1287</v>
      </c>
      <c r="L1530" s="752">
        <v>282.37</v>
      </c>
      <c r="M1530" s="752">
        <v>2</v>
      </c>
      <c r="N1530" s="753">
        <v>564.74</v>
      </c>
    </row>
    <row r="1531" spans="1:14" ht="14.4" customHeight="1" x14ac:dyDescent="0.3">
      <c r="A1531" s="747" t="s">
        <v>629</v>
      </c>
      <c r="B1531" s="748" t="s">
        <v>630</v>
      </c>
      <c r="C1531" s="749" t="s">
        <v>677</v>
      </c>
      <c r="D1531" s="750" t="s">
        <v>678</v>
      </c>
      <c r="E1531" s="751">
        <v>50113001</v>
      </c>
      <c r="F1531" s="750" t="s">
        <v>686</v>
      </c>
      <c r="G1531" s="749" t="s">
        <v>687</v>
      </c>
      <c r="H1531" s="749">
        <v>920254</v>
      </c>
      <c r="I1531" s="749">
        <v>0</v>
      </c>
      <c r="J1531" s="749" t="s">
        <v>1985</v>
      </c>
      <c r="K1531" s="749" t="s">
        <v>631</v>
      </c>
      <c r="L1531" s="752">
        <v>61.87</v>
      </c>
      <c r="M1531" s="752">
        <v>6</v>
      </c>
      <c r="N1531" s="753">
        <v>371.21999999999997</v>
      </c>
    </row>
    <row r="1532" spans="1:14" ht="14.4" customHeight="1" x14ac:dyDescent="0.3">
      <c r="A1532" s="747" t="s">
        <v>629</v>
      </c>
      <c r="B1532" s="748" t="s">
        <v>630</v>
      </c>
      <c r="C1532" s="749" t="s">
        <v>677</v>
      </c>
      <c r="D1532" s="750" t="s">
        <v>678</v>
      </c>
      <c r="E1532" s="751">
        <v>50113001</v>
      </c>
      <c r="F1532" s="750" t="s">
        <v>686</v>
      </c>
      <c r="G1532" s="749" t="s">
        <v>687</v>
      </c>
      <c r="H1532" s="749">
        <v>840220</v>
      </c>
      <c r="I1532" s="749">
        <v>0</v>
      </c>
      <c r="J1532" s="749" t="s">
        <v>819</v>
      </c>
      <c r="K1532" s="749" t="s">
        <v>631</v>
      </c>
      <c r="L1532" s="752">
        <v>214.08</v>
      </c>
      <c r="M1532" s="752">
        <v>9</v>
      </c>
      <c r="N1532" s="753">
        <v>1926.72</v>
      </c>
    </row>
    <row r="1533" spans="1:14" ht="14.4" customHeight="1" x14ac:dyDescent="0.3">
      <c r="A1533" s="747" t="s">
        <v>629</v>
      </c>
      <c r="B1533" s="748" t="s">
        <v>630</v>
      </c>
      <c r="C1533" s="749" t="s">
        <v>677</v>
      </c>
      <c r="D1533" s="750" t="s">
        <v>678</v>
      </c>
      <c r="E1533" s="751">
        <v>50113001</v>
      </c>
      <c r="F1533" s="750" t="s">
        <v>686</v>
      </c>
      <c r="G1533" s="749" t="s">
        <v>690</v>
      </c>
      <c r="H1533" s="749">
        <v>848760</v>
      </c>
      <c r="I1533" s="749">
        <v>151061</v>
      </c>
      <c r="J1533" s="749" t="s">
        <v>820</v>
      </c>
      <c r="K1533" s="749" t="s">
        <v>821</v>
      </c>
      <c r="L1533" s="752">
        <v>18.829999999999998</v>
      </c>
      <c r="M1533" s="752">
        <v>6</v>
      </c>
      <c r="N1533" s="753">
        <v>112.97999999999999</v>
      </c>
    </row>
    <row r="1534" spans="1:14" ht="14.4" customHeight="1" x14ac:dyDescent="0.3">
      <c r="A1534" s="747" t="s">
        <v>629</v>
      </c>
      <c r="B1534" s="748" t="s">
        <v>630</v>
      </c>
      <c r="C1534" s="749" t="s">
        <v>677</v>
      </c>
      <c r="D1534" s="750" t="s">
        <v>678</v>
      </c>
      <c r="E1534" s="751">
        <v>50113001</v>
      </c>
      <c r="F1534" s="750" t="s">
        <v>686</v>
      </c>
      <c r="G1534" s="749" t="s">
        <v>687</v>
      </c>
      <c r="H1534" s="749">
        <v>209537</v>
      </c>
      <c r="I1534" s="749">
        <v>209537</v>
      </c>
      <c r="J1534" s="749" t="s">
        <v>1464</v>
      </c>
      <c r="K1534" s="749" t="s">
        <v>1465</v>
      </c>
      <c r="L1534" s="752">
        <v>39.810000000000009</v>
      </c>
      <c r="M1534" s="752">
        <v>1</v>
      </c>
      <c r="N1534" s="753">
        <v>39.810000000000009</v>
      </c>
    </row>
    <row r="1535" spans="1:14" ht="14.4" customHeight="1" x14ac:dyDescent="0.3">
      <c r="A1535" s="747" t="s">
        <v>629</v>
      </c>
      <c r="B1535" s="748" t="s">
        <v>630</v>
      </c>
      <c r="C1535" s="749" t="s">
        <v>677</v>
      </c>
      <c r="D1535" s="750" t="s">
        <v>678</v>
      </c>
      <c r="E1535" s="751">
        <v>50113001</v>
      </c>
      <c r="F1535" s="750" t="s">
        <v>686</v>
      </c>
      <c r="G1535" s="749" t="s">
        <v>690</v>
      </c>
      <c r="H1535" s="749">
        <v>197125</v>
      </c>
      <c r="I1535" s="749">
        <v>197125</v>
      </c>
      <c r="J1535" s="749" t="s">
        <v>1986</v>
      </c>
      <c r="K1535" s="749" t="s">
        <v>1987</v>
      </c>
      <c r="L1535" s="752">
        <v>110</v>
      </c>
      <c r="M1535" s="752">
        <v>20</v>
      </c>
      <c r="N1535" s="753">
        <v>2200</v>
      </c>
    </row>
    <row r="1536" spans="1:14" ht="14.4" customHeight="1" x14ac:dyDescent="0.3">
      <c r="A1536" s="747" t="s">
        <v>629</v>
      </c>
      <c r="B1536" s="748" t="s">
        <v>630</v>
      </c>
      <c r="C1536" s="749" t="s">
        <v>677</v>
      </c>
      <c r="D1536" s="750" t="s">
        <v>678</v>
      </c>
      <c r="E1536" s="751">
        <v>50113001</v>
      </c>
      <c r="F1536" s="750" t="s">
        <v>686</v>
      </c>
      <c r="G1536" s="749" t="s">
        <v>687</v>
      </c>
      <c r="H1536" s="749">
        <v>184449</v>
      </c>
      <c r="I1536" s="749">
        <v>84449</v>
      </c>
      <c r="J1536" s="749" t="s">
        <v>1785</v>
      </c>
      <c r="K1536" s="749" t="s">
        <v>1786</v>
      </c>
      <c r="L1536" s="752">
        <v>87.070000000000007</v>
      </c>
      <c r="M1536" s="752">
        <v>6</v>
      </c>
      <c r="N1536" s="753">
        <v>522.42000000000007</v>
      </c>
    </row>
    <row r="1537" spans="1:14" ht="14.4" customHeight="1" x14ac:dyDescent="0.3">
      <c r="A1537" s="747" t="s">
        <v>629</v>
      </c>
      <c r="B1537" s="748" t="s">
        <v>630</v>
      </c>
      <c r="C1537" s="749" t="s">
        <v>677</v>
      </c>
      <c r="D1537" s="750" t="s">
        <v>678</v>
      </c>
      <c r="E1537" s="751">
        <v>50113001</v>
      </c>
      <c r="F1537" s="750" t="s">
        <v>686</v>
      </c>
      <c r="G1537" s="749" t="s">
        <v>687</v>
      </c>
      <c r="H1537" s="749">
        <v>196635</v>
      </c>
      <c r="I1537" s="749">
        <v>96635</v>
      </c>
      <c r="J1537" s="749" t="s">
        <v>1988</v>
      </c>
      <c r="K1537" s="749" t="s">
        <v>1989</v>
      </c>
      <c r="L1537" s="752">
        <v>111.60000000000001</v>
      </c>
      <c r="M1537" s="752">
        <v>9</v>
      </c>
      <c r="N1537" s="753">
        <v>1004.4000000000001</v>
      </c>
    </row>
    <row r="1538" spans="1:14" ht="14.4" customHeight="1" x14ac:dyDescent="0.3">
      <c r="A1538" s="747" t="s">
        <v>629</v>
      </c>
      <c r="B1538" s="748" t="s">
        <v>630</v>
      </c>
      <c r="C1538" s="749" t="s">
        <v>677</v>
      </c>
      <c r="D1538" s="750" t="s">
        <v>678</v>
      </c>
      <c r="E1538" s="751">
        <v>50113001</v>
      </c>
      <c r="F1538" s="750" t="s">
        <v>686</v>
      </c>
      <c r="G1538" s="749" t="s">
        <v>687</v>
      </c>
      <c r="H1538" s="749">
        <v>186393</v>
      </c>
      <c r="I1538" s="749">
        <v>86393</v>
      </c>
      <c r="J1538" s="749" t="s">
        <v>1474</v>
      </c>
      <c r="K1538" s="749" t="s">
        <v>1990</v>
      </c>
      <c r="L1538" s="752">
        <v>51.609999999999985</v>
      </c>
      <c r="M1538" s="752">
        <v>4</v>
      </c>
      <c r="N1538" s="753">
        <v>206.43999999999994</v>
      </c>
    </row>
    <row r="1539" spans="1:14" ht="14.4" customHeight="1" x14ac:dyDescent="0.3">
      <c r="A1539" s="747" t="s">
        <v>629</v>
      </c>
      <c r="B1539" s="748" t="s">
        <v>630</v>
      </c>
      <c r="C1539" s="749" t="s">
        <v>677</v>
      </c>
      <c r="D1539" s="750" t="s">
        <v>678</v>
      </c>
      <c r="E1539" s="751">
        <v>50113001</v>
      </c>
      <c r="F1539" s="750" t="s">
        <v>686</v>
      </c>
      <c r="G1539" s="749" t="s">
        <v>687</v>
      </c>
      <c r="H1539" s="749">
        <v>100499</v>
      </c>
      <c r="I1539" s="749">
        <v>499</v>
      </c>
      <c r="J1539" s="749" t="s">
        <v>822</v>
      </c>
      <c r="K1539" s="749" t="s">
        <v>1290</v>
      </c>
      <c r="L1539" s="752">
        <v>113.17999999999999</v>
      </c>
      <c r="M1539" s="752">
        <v>2</v>
      </c>
      <c r="N1539" s="753">
        <v>226.35999999999999</v>
      </c>
    </row>
    <row r="1540" spans="1:14" ht="14.4" customHeight="1" x14ac:dyDescent="0.3">
      <c r="A1540" s="747" t="s">
        <v>629</v>
      </c>
      <c r="B1540" s="748" t="s">
        <v>630</v>
      </c>
      <c r="C1540" s="749" t="s">
        <v>677</v>
      </c>
      <c r="D1540" s="750" t="s">
        <v>678</v>
      </c>
      <c r="E1540" s="751">
        <v>50113001</v>
      </c>
      <c r="F1540" s="750" t="s">
        <v>686</v>
      </c>
      <c r="G1540" s="749" t="s">
        <v>687</v>
      </c>
      <c r="H1540" s="749">
        <v>100498</v>
      </c>
      <c r="I1540" s="749">
        <v>498</v>
      </c>
      <c r="J1540" s="749" t="s">
        <v>822</v>
      </c>
      <c r="K1540" s="749" t="s">
        <v>823</v>
      </c>
      <c r="L1540" s="752">
        <v>108.75</v>
      </c>
      <c r="M1540" s="752">
        <v>107</v>
      </c>
      <c r="N1540" s="753">
        <v>11636.25</v>
      </c>
    </row>
    <row r="1541" spans="1:14" ht="14.4" customHeight="1" x14ac:dyDescent="0.3">
      <c r="A1541" s="747" t="s">
        <v>629</v>
      </c>
      <c r="B1541" s="748" t="s">
        <v>630</v>
      </c>
      <c r="C1541" s="749" t="s">
        <v>677</v>
      </c>
      <c r="D1541" s="750" t="s">
        <v>678</v>
      </c>
      <c r="E1541" s="751">
        <v>50113001</v>
      </c>
      <c r="F1541" s="750" t="s">
        <v>686</v>
      </c>
      <c r="G1541" s="749" t="s">
        <v>687</v>
      </c>
      <c r="H1541" s="749">
        <v>215978</v>
      </c>
      <c r="I1541" s="749">
        <v>215978</v>
      </c>
      <c r="J1541" s="749" t="s">
        <v>1991</v>
      </c>
      <c r="K1541" s="749" t="s">
        <v>1992</v>
      </c>
      <c r="L1541" s="752">
        <v>120.68</v>
      </c>
      <c r="M1541" s="752">
        <v>2</v>
      </c>
      <c r="N1541" s="753">
        <v>241.36</v>
      </c>
    </row>
    <row r="1542" spans="1:14" ht="14.4" customHeight="1" x14ac:dyDescent="0.3">
      <c r="A1542" s="747" t="s">
        <v>629</v>
      </c>
      <c r="B1542" s="748" t="s">
        <v>630</v>
      </c>
      <c r="C1542" s="749" t="s">
        <v>677</v>
      </c>
      <c r="D1542" s="750" t="s">
        <v>678</v>
      </c>
      <c r="E1542" s="751">
        <v>50113001</v>
      </c>
      <c r="F1542" s="750" t="s">
        <v>686</v>
      </c>
      <c r="G1542" s="749" t="s">
        <v>687</v>
      </c>
      <c r="H1542" s="749">
        <v>234736</v>
      </c>
      <c r="I1542" s="749">
        <v>234736</v>
      </c>
      <c r="J1542" s="749" t="s">
        <v>1991</v>
      </c>
      <c r="K1542" s="749" t="s">
        <v>1992</v>
      </c>
      <c r="L1542" s="752">
        <v>119.52000000000001</v>
      </c>
      <c r="M1542" s="752">
        <v>2</v>
      </c>
      <c r="N1542" s="753">
        <v>239.04000000000002</v>
      </c>
    </row>
    <row r="1543" spans="1:14" ht="14.4" customHeight="1" x14ac:dyDescent="0.3">
      <c r="A1543" s="747" t="s">
        <v>629</v>
      </c>
      <c r="B1543" s="748" t="s">
        <v>630</v>
      </c>
      <c r="C1543" s="749" t="s">
        <v>677</v>
      </c>
      <c r="D1543" s="750" t="s">
        <v>678</v>
      </c>
      <c r="E1543" s="751">
        <v>50113001</v>
      </c>
      <c r="F1543" s="750" t="s">
        <v>686</v>
      </c>
      <c r="G1543" s="749" t="s">
        <v>687</v>
      </c>
      <c r="H1543" s="749">
        <v>100502</v>
      </c>
      <c r="I1543" s="749">
        <v>502</v>
      </c>
      <c r="J1543" s="749" t="s">
        <v>1086</v>
      </c>
      <c r="K1543" s="749" t="s">
        <v>1087</v>
      </c>
      <c r="L1543" s="752">
        <v>253.96000000000004</v>
      </c>
      <c r="M1543" s="752">
        <v>2</v>
      </c>
      <c r="N1543" s="753">
        <v>507.92000000000007</v>
      </c>
    </row>
    <row r="1544" spans="1:14" ht="14.4" customHeight="1" x14ac:dyDescent="0.3">
      <c r="A1544" s="747" t="s">
        <v>629</v>
      </c>
      <c r="B1544" s="748" t="s">
        <v>630</v>
      </c>
      <c r="C1544" s="749" t="s">
        <v>677</v>
      </c>
      <c r="D1544" s="750" t="s">
        <v>678</v>
      </c>
      <c r="E1544" s="751">
        <v>50113001</v>
      </c>
      <c r="F1544" s="750" t="s">
        <v>686</v>
      </c>
      <c r="G1544" s="749" t="s">
        <v>687</v>
      </c>
      <c r="H1544" s="749">
        <v>102684</v>
      </c>
      <c r="I1544" s="749">
        <v>2684</v>
      </c>
      <c r="J1544" s="749" t="s">
        <v>1088</v>
      </c>
      <c r="K1544" s="749" t="s">
        <v>1089</v>
      </c>
      <c r="L1544" s="752">
        <v>104.23000000000005</v>
      </c>
      <c r="M1544" s="752">
        <v>5</v>
      </c>
      <c r="N1544" s="753">
        <v>521.1500000000002</v>
      </c>
    </row>
    <row r="1545" spans="1:14" ht="14.4" customHeight="1" x14ac:dyDescent="0.3">
      <c r="A1545" s="747" t="s">
        <v>629</v>
      </c>
      <c r="B1545" s="748" t="s">
        <v>630</v>
      </c>
      <c r="C1545" s="749" t="s">
        <v>677</v>
      </c>
      <c r="D1545" s="750" t="s">
        <v>678</v>
      </c>
      <c r="E1545" s="751">
        <v>50113001</v>
      </c>
      <c r="F1545" s="750" t="s">
        <v>686</v>
      </c>
      <c r="G1545" s="749" t="s">
        <v>690</v>
      </c>
      <c r="H1545" s="749">
        <v>127738</v>
      </c>
      <c r="I1545" s="749">
        <v>127738</v>
      </c>
      <c r="J1545" s="749" t="s">
        <v>1092</v>
      </c>
      <c r="K1545" s="749" t="s">
        <v>1480</v>
      </c>
      <c r="L1545" s="752">
        <v>95.363333333333344</v>
      </c>
      <c r="M1545" s="752">
        <v>6</v>
      </c>
      <c r="N1545" s="753">
        <v>572.18000000000006</v>
      </c>
    </row>
    <row r="1546" spans="1:14" ht="14.4" customHeight="1" x14ac:dyDescent="0.3">
      <c r="A1546" s="747" t="s">
        <v>629</v>
      </c>
      <c r="B1546" s="748" t="s">
        <v>630</v>
      </c>
      <c r="C1546" s="749" t="s">
        <v>677</v>
      </c>
      <c r="D1546" s="750" t="s">
        <v>678</v>
      </c>
      <c r="E1546" s="751">
        <v>50113001</v>
      </c>
      <c r="F1546" s="750" t="s">
        <v>686</v>
      </c>
      <c r="G1546" s="749" t="s">
        <v>690</v>
      </c>
      <c r="H1546" s="749">
        <v>184095</v>
      </c>
      <c r="I1546" s="749">
        <v>184095</v>
      </c>
      <c r="J1546" s="749" t="s">
        <v>1092</v>
      </c>
      <c r="K1546" s="749" t="s">
        <v>1093</v>
      </c>
      <c r="L1546" s="752">
        <v>281.24666666666673</v>
      </c>
      <c r="M1546" s="752">
        <v>27</v>
      </c>
      <c r="N1546" s="753">
        <v>7593.6600000000017</v>
      </c>
    </row>
    <row r="1547" spans="1:14" ht="14.4" customHeight="1" x14ac:dyDescent="0.3">
      <c r="A1547" s="747" t="s">
        <v>629</v>
      </c>
      <c r="B1547" s="748" t="s">
        <v>630</v>
      </c>
      <c r="C1547" s="749" t="s">
        <v>677</v>
      </c>
      <c r="D1547" s="750" t="s">
        <v>678</v>
      </c>
      <c r="E1547" s="751">
        <v>50113001</v>
      </c>
      <c r="F1547" s="750" t="s">
        <v>686</v>
      </c>
      <c r="G1547" s="749" t="s">
        <v>690</v>
      </c>
      <c r="H1547" s="749">
        <v>127737</v>
      </c>
      <c r="I1547" s="749">
        <v>127737</v>
      </c>
      <c r="J1547" s="749" t="s">
        <v>1094</v>
      </c>
      <c r="K1547" s="749" t="s">
        <v>1095</v>
      </c>
      <c r="L1547" s="752">
        <v>67.319999999999993</v>
      </c>
      <c r="M1547" s="752">
        <v>13</v>
      </c>
      <c r="N1547" s="753">
        <v>875.15999999999985</v>
      </c>
    </row>
    <row r="1548" spans="1:14" ht="14.4" customHeight="1" x14ac:dyDescent="0.3">
      <c r="A1548" s="747" t="s">
        <v>629</v>
      </c>
      <c r="B1548" s="748" t="s">
        <v>630</v>
      </c>
      <c r="C1548" s="749" t="s">
        <v>677</v>
      </c>
      <c r="D1548" s="750" t="s">
        <v>678</v>
      </c>
      <c r="E1548" s="751">
        <v>50113001</v>
      </c>
      <c r="F1548" s="750" t="s">
        <v>686</v>
      </c>
      <c r="G1548" s="749" t="s">
        <v>687</v>
      </c>
      <c r="H1548" s="749">
        <v>109493</v>
      </c>
      <c r="I1548" s="749">
        <v>109493</v>
      </c>
      <c r="J1548" s="749" t="s">
        <v>1481</v>
      </c>
      <c r="K1548" s="749" t="s">
        <v>1482</v>
      </c>
      <c r="L1548" s="752">
        <v>159.44499999999999</v>
      </c>
      <c r="M1548" s="752">
        <v>6</v>
      </c>
      <c r="N1548" s="753">
        <v>956.67</v>
      </c>
    </row>
    <row r="1549" spans="1:14" ht="14.4" customHeight="1" x14ac:dyDescent="0.3">
      <c r="A1549" s="747" t="s">
        <v>629</v>
      </c>
      <c r="B1549" s="748" t="s">
        <v>630</v>
      </c>
      <c r="C1549" s="749" t="s">
        <v>677</v>
      </c>
      <c r="D1549" s="750" t="s">
        <v>678</v>
      </c>
      <c r="E1549" s="751">
        <v>50113001</v>
      </c>
      <c r="F1549" s="750" t="s">
        <v>686</v>
      </c>
      <c r="G1549" s="749" t="s">
        <v>687</v>
      </c>
      <c r="H1549" s="749">
        <v>111485</v>
      </c>
      <c r="I1549" s="749">
        <v>11485</v>
      </c>
      <c r="J1549" s="749" t="s">
        <v>1993</v>
      </c>
      <c r="K1549" s="749" t="s">
        <v>1994</v>
      </c>
      <c r="L1549" s="752">
        <v>116.07000000000002</v>
      </c>
      <c r="M1549" s="752">
        <v>1</v>
      </c>
      <c r="N1549" s="753">
        <v>116.07000000000002</v>
      </c>
    </row>
    <row r="1550" spans="1:14" ht="14.4" customHeight="1" x14ac:dyDescent="0.3">
      <c r="A1550" s="747" t="s">
        <v>629</v>
      </c>
      <c r="B1550" s="748" t="s">
        <v>630</v>
      </c>
      <c r="C1550" s="749" t="s">
        <v>677</v>
      </c>
      <c r="D1550" s="750" t="s">
        <v>678</v>
      </c>
      <c r="E1550" s="751">
        <v>50113001</v>
      </c>
      <c r="F1550" s="750" t="s">
        <v>686</v>
      </c>
      <c r="G1550" s="749" t="s">
        <v>687</v>
      </c>
      <c r="H1550" s="749">
        <v>118563</v>
      </c>
      <c r="I1550" s="749">
        <v>18563</v>
      </c>
      <c r="J1550" s="749" t="s">
        <v>1995</v>
      </c>
      <c r="K1550" s="749" t="s">
        <v>1996</v>
      </c>
      <c r="L1550" s="752">
        <v>487.6</v>
      </c>
      <c r="M1550" s="752">
        <v>1</v>
      </c>
      <c r="N1550" s="753">
        <v>487.6</v>
      </c>
    </row>
    <row r="1551" spans="1:14" ht="14.4" customHeight="1" x14ac:dyDescent="0.3">
      <c r="A1551" s="747" t="s">
        <v>629</v>
      </c>
      <c r="B1551" s="748" t="s">
        <v>630</v>
      </c>
      <c r="C1551" s="749" t="s">
        <v>677</v>
      </c>
      <c r="D1551" s="750" t="s">
        <v>678</v>
      </c>
      <c r="E1551" s="751">
        <v>50113001</v>
      </c>
      <c r="F1551" s="750" t="s">
        <v>686</v>
      </c>
      <c r="G1551" s="749" t="s">
        <v>687</v>
      </c>
      <c r="H1551" s="749">
        <v>501637</v>
      </c>
      <c r="I1551" s="749">
        <v>0</v>
      </c>
      <c r="J1551" s="749" t="s">
        <v>1997</v>
      </c>
      <c r="K1551" s="749" t="s">
        <v>631</v>
      </c>
      <c r="L1551" s="752">
        <v>8.3006666666666664</v>
      </c>
      <c r="M1551" s="752">
        <v>1</v>
      </c>
      <c r="N1551" s="753">
        <v>8.3006666666666664</v>
      </c>
    </row>
    <row r="1552" spans="1:14" ht="14.4" customHeight="1" x14ac:dyDescent="0.3">
      <c r="A1552" s="747" t="s">
        <v>629</v>
      </c>
      <c r="B1552" s="748" t="s">
        <v>630</v>
      </c>
      <c r="C1552" s="749" t="s">
        <v>677</v>
      </c>
      <c r="D1552" s="750" t="s">
        <v>678</v>
      </c>
      <c r="E1552" s="751">
        <v>50113001</v>
      </c>
      <c r="F1552" s="750" t="s">
        <v>686</v>
      </c>
      <c r="G1552" s="749" t="s">
        <v>687</v>
      </c>
      <c r="H1552" s="749">
        <v>147271</v>
      </c>
      <c r="I1552" s="749">
        <v>47271</v>
      </c>
      <c r="J1552" s="749" t="s">
        <v>1998</v>
      </c>
      <c r="K1552" s="749" t="s">
        <v>1610</v>
      </c>
      <c r="L1552" s="752">
        <v>93.97999999999999</v>
      </c>
      <c r="M1552" s="752">
        <v>1</v>
      </c>
      <c r="N1552" s="753">
        <v>93.97999999999999</v>
      </c>
    </row>
    <row r="1553" spans="1:14" ht="14.4" customHeight="1" x14ac:dyDescent="0.3">
      <c r="A1553" s="747" t="s">
        <v>629</v>
      </c>
      <c r="B1553" s="748" t="s">
        <v>630</v>
      </c>
      <c r="C1553" s="749" t="s">
        <v>677</v>
      </c>
      <c r="D1553" s="750" t="s">
        <v>678</v>
      </c>
      <c r="E1553" s="751">
        <v>50113001</v>
      </c>
      <c r="F1553" s="750" t="s">
        <v>686</v>
      </c>
      <c r="G1553" s="749" t="s">
        <v>687</v>
      </c>
      <c r="H1553" s="749">
        <v>118656</v>
      </c>
      <c r="I1553" s="749">
        <v>118656</v>
      </c>
      <c r="J1553" s="749" t="s">
        <v>1098</v>
      </c>
      <c r="K1553" s="749" t="s">
        <v>1099</v>
      </c>
      <c r="L1553" s="752">
        <v>663.32304347826084</v>
      </c>
      <c r="M1553" s="752">
        <v>23</v>
      </c>
      <c r="N1553" s="753">
        <v>15256.429999999998</v>
      </c>
    </row>
    <row r="1554" spans="1:14" ht="14.4" customHeight="1" x14ac:dyDescent="0.3">
      <c r="A1554" s="747" t="s">
        <v>629</v>
      </c>
      <c r="B1554" s="748" t="s">
        <v>630</v>
      </c>
      <c r="C1554" s="749" t="s">
        <v>677</v>
      </c>
      <c r="D1554" s="750" t="s">
        <v>678</v>
      </c>
      <c r="E1554" s="751">
        <v>50113001</v>
      </c>
      <c r="F1554" s="750" t="s">
        <v>686</v>
      </c>
      <c r="G1554" s="749" t="s">
        <v>687</v>
      </c>
      <c r="H1554" s="749">
        <v>502030</v>
      </c>
      <c r="I1554" s="749">
        <v>99999</v>
      </c>
      <c r="J1554" s="749" t="s">
        <v>1999</v>
      </c>
      <c r="K1554" s="749" t="s">
        <v>2000</v>
      </c>
      <c r="L1554" s="752">
        <v>1315.3868749999999</v>
      </c>
      <c r="M1554" s="752">
        <v>3.2</v>
      </c>
      <c r="N1554" s="753">
        <v>4209.2380000000003</v>
      </c>
    </row>
    <row r="1555" spans="1:14" ht="14.4" customHeight="1" x14ac:dyDescent="0.3">
      <c r="A1555" s="747" t="s">
        <v>629</v>
      </c>
      <c r="B1555" s="748" t="s">
        <v>630</v>
      </c>
      <c r="C1555" s="749" t="s">
        <v>677</v>
      </c>
      <c r="D1555" s="750" t="s">
        <v>678</v>
      </c>
      <c r="E1555" s="751">
        <v>50113001</v>
      </c>
      <c r="F1555" s="750" t="s">
        <v>686</v>
      </c>
      <c r="G1555" s="749" t="s">
        <v>687</v>
      </c>
      <c r="H1555" s="749">
        <v>119686</v>
      </c>
      <c r="I1555" s="749">
        <v>119686</v>
      </c>
      <c r="J1555" s="749" t="s">
        <v>826</v>
      </c>
      <c r="K1555" s="749" t="s">
        <v>827</v>
      </c>
      <c r="L1555" s="752">
        <v>57.21</v>
      </c>
      <c r="M1555" s="752">
        <v>9</v>
      </c>
      <c r="N1555" s="753">
        <v>514.89</v>
      </c>
    </row>
    <row r="1556" spans="1:14" ht="14.4" customHeight="1" x14ac:dyDescent="0.3">
      <c r="A1556" s="747" t="s">
        <v>629</v>
      </c>
      <c r="B1556" s="748" t="s">
        <v>630</v>
      </c>
      <c r="C1556" s="749" t="s">
        <v>677</v>
      </c>
      <c r="D1556" s="750" t="s">
        <v>678</v>
      </c>
      <c r="E1556" s="751">
        <v>50113001</v>
      </c>
      <c r="F1556" s="750" t="s">
        <v>686</v>
      </c>
      <c r="G1556" s="749" t="s">
        <v>687</v>
      </c>
      <c r="H1556" s="749">
        <v>119685</v>
      </c>
      <c r="I1556" s="749">
        <v>119685</v>
      </c>
      <c r="J1556" s="749" t="s">
        <v>828</v>
      </c>
      <c r="K1556" s="749" t="s">
        <v>829</v>
      </c>
      <c r="L1556" s="752">
        <v>57.87583333333334</v>
      </c>
      <c r="M1556" s="752">
        <v>12</v>
      </c>
      <c r="N1556" s="753">
        <v>694.5100000000001</v>
      </c>
    </row>
    <row r="1557" spans="1:14" ht="14.4" customHeight="1" x14ac:dyDescent="0.3">
      <c r="A1557" s="747" t="s">
        <v>629</v>
      </c>
      <c r="B1557" s="748" t="s">
        <v>630</v>
      </c>
      <c r="C1557" s="749" t="s">
        <v>677</v>
      </c>
      <c r="D1557" s="750" t="s">
        <v>678</v>
      </c>
      <c r="E1557" s="751">
        <v>50113001</v>
      </c>
      <c r="F1557" s="750" t="s">
        <v>686</v>
      </c>
      <c r="G1557" s="749" t="s">
        <v>687</v>
      </c>
      <c r="H1557" s="749">
        <v>109414</v>
      </c>
      <c r="I1557" s="749">
        <v>119687</v>
      </c>
      <c r="J1557" s="749" t="s">
        <v>1100</v>
      </c>
      <c r="K1557" s="749" t="s">
        <v>829</v>
      </c>
      <c r="L1557" s="752">
        <v>64.357000000000014</v>
      </c>
      <c r="M1557" s="752">
        <v>10</v>
      </c>
      <c r="N1557" s="753">
        <v>643.57000000000016</v>
      </c>
    </row>
    <row r="1558" spans="1:14" ht="14.4" customHeight="1" x14ac:dyDescent="0.3">
      <c r="A1558" s="747" t="s">
        <v>629</v>
      </c>
      <c r="B1558" s="748" t="s">
        <v>630</v>
      </c>
      <c r="C1558" s="749" t="s">
        <v>677</v>
      </c>
      <c r="D1558" s="750" t="s">
        <v>678</v>
      </c>
      <c r="E1558" s="751">
        <v>50113001</v>
      </c>
      <c r="F1558" s="750" t="s">
        <v>686</v>
      </c>
      <c r="G1558" s="749" t="s">
        <v>687</v>
      </c>
      <c r="H1558" s="749">
        <v>230353</v>
      </c>
      <c r="I1558" s="749">
        <v>230353</v>
      </c>
      <c r="J1558" s="749" t="s">
        <v>1490</v>
      </c>
      <c r="K1558" s="749" t="s">
        <v>1491</v>
      </c>
      <c r="L1558" s="752">
        <v>1592.8000000000004</v>
      </c>
      <c r="M1558" s="752">
        <v>1</v>
      </c>
      <c r="N1558" s="753">
        <v>1592.8000000000004</v>
      </c>
    </row>
    <row r="1559" spans="1:14" ht="14.4" customHeight="1" x14ac:dyDescent="0.3">
      <c r="A1559" s="747" t="s">
        <v>629</v>
      </c>
      <c r="B1559" s="748" t="s">
        <v>630</v>
      </c>
      <c r="C1559" s="749" t="s">
        <v>677</v>
      </c>
      <c r="D1559" s="750" t="s">
        <v>678</v>
      </c>
      <c r="E1559" s="751">
        <v>50113001</v>
      </c>
      <c r="F1559" s="750" t="s">
        <v>686</v>
      </c>
      <c r="G1559" s="749" t="s">
        <v>690</v>
      </c>
      <c r="H1559" s="749">
        <v>191788</v>
      </c>
      <c r="I1559" s="749">
        <v>91788</v>
      </c>
      <c r="J1559" s="749" t="s">
        <v>1101</v>
      </c>
      <c r="K1559" s="749" t="s">
        <v>1102</v>
      </c>
      <c r="L1559" s="752">
        <v>9.14</v>
      </c>
      <c r="M1559" s="752">
        <v>2</v>
      </c>
      <c r="N1559" s="753">
        <v>18.28</v>
      </c>
    </row>
    <row r="1560" spans="1:14" ht="14.4" customHeight="1" x14ac:dyDescent="0.3">
      <c r="A1560" s="747" t="s">
        <v>629</v>
      </c>
      <c r="B1560" s="748" t="s">
        <v>630</v>
      </c>
      <c r="C1560" s="749" t="s">
        <v>677</v>
      </c>
      <c r="D1560" s="750" t="s">
        <v>678</v>
      </c>
      <c r="E1560" s="751">
        <v>50113001</v>
      </c>
      <c r="F1560" s="750" t="s">
        <v>686</v>
      </c>
      <c r="G1560" s="749" t="s">
        <v>690</v>
      </c>
      <c r="H1560" s="749">
        <v>106618</v>
      </c>
      <c r="I1560" s="749">
        <v>6618</v>
      </c>
      <c r="J1560" s="749" t="s">
        <v>1298</v>
      </c>
      <c r="K1560" s="749" t="s">
        <v>1299</v>
      </c>
      <c r="L1560" s="752">
        <v>19.580000000000002</v>
      </c>
      <c r="M1560" s="752">
        <v>1</v>
      </c>
      <c r="N1560" s="753">
        <v>19.580000000000002</v>
      </c>
    </row>
    <row r="1561" spans="1:14" ht="14.4" customHeight="1" x14ac:dyDescent="0.3">
      <c r="A1561" s="747" t="s">
        <v>629</v>
      </c>
      <c r="B1561" s="748" t="s">
        <v>630</v>
      </c>
      <c r="C1561" s="749" t="s">
        <v>677</v>
      </c>
      <c r="D1561" s="750" t="s">
        <v>678</v>
      </c>
      <c r="E1561" s="751">
        <v>50113001</v>
      </c>
      <c r="F1561" s="750" t="s">
        <v>686</v>
      </c>
      <c r="G1561" s="749" t="s">
        <v>687</v>
      </c>
      <c r="H1561" s="749">
        <v>184398</v>
      </c>
      <c r="I1561" s="749">
        <v>84398</v>
      </c>
      <c r="J1561" s="749" t="s">
        <v>2001</v>
      </c>
      <c r="K1561" s="749" t="s">
        <v>2002</v>
      </c>
      <c r="L1561" s="752">
        <v>114.17500000000001</v>
      </c>
      <c r="M1561" s="752">
        <v>2</v>
      </c>
      <c r="N1561" s="753">
        <v>228.35000000000002</v>
      </c>
    </row>
    <row r="1562" spans="1:14" ht="14.4" customHeight="1" x14ac:dyDescent="0.3">
      <c r="A1562" s="747" t="s">
        <v>629</v>
      </c>
      <c r="B1562" s="748" t="s">
        <v>630</v>
      </c>
      <c r="C1562" s="749" t="s">
        <v>677</v>
      </c>
      <c r="D1562" s="750" t="s">
        <v>678</v>
      </c>
      <c r="E1562" s="751">
        <v>50113001</v>
      </c>
      <c r="F1562" s="750" t="s">
        <v>686</v>
      </c>
      <c r="G1562" s="749" t="s">
        <v>687</v>
      </c>
      <c r="H1562" s="749">
        <v>88156</v>
      </c>
      <c r="I1562" s="749">
        <v>88156</v>
      </c>
      <c r="J1562" s="749" t="s">
        <v>2003</v>
      </c>
      <c r="K1562" s="749" t="s">
        <v>2004</v>
      </c>
      <c r="L1562" s="752">
        <v>146.94000000000003</v>
      </c>
      <c r="M1562" s="752">
        <v>1</v>
      </c>
      <c r="N1562" s="753">
        <v>146.94000000000003</v>
      </c>
    </row>
    <row r="1563" spans="1:14" ht="14.4" customHeight="1" x14ac:dyDescent="0.3">
      <c r="A1563" s="747" t="s">
        <v>629</v>
      </c>
      <c r="B1563" s="748" t="s">
        <v>630</v>
      </c>
      <c r="C1563" s="749" t="s">
        <v>677</v>
      </c>
      <c r="D1563" s="750" t="s">
        <v>678</v>
      </c>
      <c r="E1563" s="751">
        <v>50113001</v>
      </c>
      <c r="F1563" s="750" t="s">
        <v>686</v>
      </c>
      <c r="G1563" s="749" t="s">
        <v>687</v>
      </c>
      <c r="H1563" s="749">
        <v>100536</v>
      </c>
      <c r="I1563" s="749">
        <v>536</v>
      </c>
      <c r="J1563" s="749" t="s">
        <v>2005</v>
      </c>
      <c r="K1563" s="749" t="s">
        <v>1011</v>
      </c>
      <c r="L1563" s="752">
        <v>140.23999999999998</v>
      </c>
      <c r="M1563" s="752">
        <v>13</v>
      </c>
      <c r="N1563" s="753">
        <v>1823.12</v>
      </c>
    </row>
    <row r="1564" spans="1:14" ht="14.4" customHeight="1" x14ac:dyDescent="0.3">
      <c r="A1564" s="747" t="s">
        <v>629</v>
      </c>
      <c r="B1564" s="748" t="s">
        <v>630</v>
      </c>
      <c r="C1564" s="749" t="s">
        <v>677</v>
      </c>
      <c r="D1564" s="750" t="s">
        <v>678</v>
      </c>
      <c r="E1564" s="751">
        <v>50113001</v>
      </c>
      <c r="F1564" s="750" t="s">
        <v>686</v>
      </c>
      <c r="G1564" s="749" t="s">
        <v>687</v>
      </c>
      <c r="H1564" s="749">
        <v>216900</v>
      </c>
      <c r="I1564" s="749">
        <v>216900</v>
      </c>
      <c r="J1564" s="749" t="s">
        <v>2006</v>
      </c>
      <c r="K1564" s="749" t="s">
        <v>2007</v>
      </c>
      <c r="L1564" s="752">
        <v>701.18000000000029</v>
      </c>
      <c r="M1564" s="752">
        <v>7</v>
      </c>
      <c r="N1564" s="753">
        <v>4908.260000000002</v>
      </c>
    </row>
    <row r="1565" spans="1:14" ht="14.4" customHeight="1" x14ac:dyDescent="0.3">
      <c r="A1565" s="747" t="s">
        <v>629</v>
      </c>
      <c r="B1565" s="748" t="s">
        <v>630</v>
      </c>
      <c r="C1565" s="749" t="s">
        <v>677</v>
      </c>
      <c r="D1565" s="750" t="s">
        <v>678</v>
      </c>
      <c r="E1565" s="751">
        <v>50113001</v>
      </c>
      <c r="F1565" s="750" t="s">
        <v>686</v>
      </c>
      <c r="G1565" s="749" t="s">
        <v>690</v>
      </c>
      <c r="H1565" s="749">
        <v>155823</v>
      </c>
      <c r="I1565" s="749">
        <v>55823</v>
      </c>
      <c r="J1565" s="749" t="s">
        <v>832</v>
      </c>
      <c r="K1565" s="749" t="s">
        <v>1105</v>
      </c>
      <c r="L1565" s="752">
        <v>33.954999999999998</v>
      </c>
      <c r="M1565" s="752">
        <v>6</v>
      </c>
      <c r="N1565" s="753">
        <v>203.73</v>
      </c>
    </row>
    <row r="1566" spans="1:14" ht="14.4" customHeight="1" x14ac:dyDescent="0.3">
      <c r="A1566" s="747" t="s">
        <v>629</v>
      </c>
      <c r="B1566" s="748" t="s">
        <v>630</v>
      </c>
      <c r="C1566" s="749" t="s">
        <v>677</v>
      </c>
      <c r="D1566" s="750" t="s">
        <v>678</v>
      </c>
      <c r="E1566" s="751">
        <v>50113001</v>
      </c>
      <c r="F1566" s="750" t="s">
        <v>686</v>
      </c>
      <c r="G1566" s="749" t="s">
        <v>690</v>
      </c>
      <c r="H1566" s="749">
        <v>107981</v>
      </c>
      <c r="I1566" s="749">
        <v>7981</v>
      </c>
      <c r="J1566" s="749" t="s">
        <v>832</v>
      </c>
      <c r="K1566" s="749" t="s">
        <v>833</v>
      </c>
      <c r="L1566" s="752">
        <v>50.643225806451632</v>
      </c>
      <c r="M1566" s="752">
        <v>31</v>
      </c>
      <c r="N1566" s="753">
        <v>1569.9400000000005</v>
      </c>
    </row>
    <row r="1567" spans="1:14" ht="14.4" customHeight="1" x14ac:dyDescent="0.3">
      <c r="A1567" s="747" t="s">
        <v>629</v>
      </c>
      <c r="B1567" s="748" t="s">
        <v>630</v>
      </c>
      <c r="C1567" s="749" t="s">
        <v>677</v>
      </c>
      <c r="D1567" s="750" t="s">
        <v>678</v>
      </c>
      <c r="E1567" s="751">
        <v>50113001</v>
      </c>
      <c r="F1567" s="750" t="s">
        <v>686</v>
      </c>
      <c r="G1567" s="749" t="s">
        <v>690</v>
      </c>
      <c r="H1567" s="749">
        <v>126786</v>
      </c>
      <c r="I1567" s="749">
        <v>26786</v>
      </c>
      <c r="J1567" s="749" t="s">
        <v>1300</v>
      </c>
      <c r="K1567" s="749" t="s">
        <v>1301</v>
      </c>
      <c r="L1567" s="752">
        <v>406.01</v>
      </c>
      <c r="M1567" s="752">
        <v>2</v>
      </c>
      <c r="N1567" s="753">
        <v>812.02</v>
      </c>
    </row>
    <row r="1568" spans="1:14" ht="14.4" customHeight="1" x14ac:dyDescent="0.3">
      <c r="A1568" s="747" t="s">
        <v>629</v>
      </c>
      <c r="B1568" s="748" t="s">
        <v>630</v>
      </c>
      <c r="C1568" s="749" t="s">
        <v>677</v>
      </c>
      <c r="D1568" s="750" t="s">
        <v>678</v>
      </c>
      <c r="E1568" s="751">
        <v>50113001</v>
      </c>
      <c r="F1568" s="750" t="s">
        <v>686</v>
      </c>
      <c r="G1568" s="749" t="s">
        <v>687</v>
      </c>
      <c r="H1568" s="749">
        <v>151561</v>
      </c>
      <c r="I1568" s="749">
        <v>51561</v>
      </c>
      <c r="J1568" s="749" t="s">
        <v>834</v>
      </c>
      <c r="K1568" s="749" t="s">
        <v>835</v>
      </c>
      <c r="L1568" s="752">
        <v>63.609999999999992</v>
      </c>
      <c r="M1568" s="752">
        <v>3</v>
      </c>
      <c r="N1568" s="753">
        <v>190.82999999999998</v>
      </c>
    </row>
    <row r="1569" spans="1:14" ht="14.4" customHeight="1" x14ac:dyDescent="0.3">
      <c r="A1569" s="747" t="s">
        <v>629</v>
      </c>
      <c r="B1569" s="748" t="s">
        <v>630</v>
      </c>
      <c r="C1569" s="749" t="s">
        <v>677</v>
      </c>
      <c r="D1569" s="750" t="s">
        <v>678</v>
      </c>
      <c r="E1569" s="751">
        <v>50113001</v>
      </c>
      <c r="F1569" s="750" t="s">
        <v>686</v>
      </c>
      <c r="G1569" s="749" t="s">
        <v>687</v>
      </c>
      <c r="H1569" s="749">
        <v>200724</v>
      </c>
      <c r="I1569" s="749">
        <v>200724</v>
      </c>
      <c r="J1569" s="749" t="s">
        <v>1106</v>
      </c>
      <c r="K1569" s="749" t="s">
        <v>1107</v>
      </c>
      <c r="L1569" s="752">
        <v>167.42666666666665</v>
      </c>
      <c r="M1569" s="752">
        <v>3</v>
      </c>
      <c r="N1569" s="753">
        <v>502.28</v>
      </c>
    </row>
    <row r="1570" spans="1:14" ht="14.4" customHeight="1" x14ac:dyDescent="0.3">
      <c r="A1570" s="747" t="s">
        <v>629</v>
      </c>
      <c r="B1570" s="748" t="s">
        <v>630</v>
      </c>
      <c r="C1570" s="749" t="s">
        <v>677</v>
      </c>
      <c r="D1570" s="750" t="s">
        <v>678</v>
      </c>
      <c r="E1570" s="751">
        <v>50113001</v>
      </c>
      <c r="F1570" s="750" t="s">
        <v>686</v>
      </c>
      <c r="G1570" s="749" t="s">
        <v>687</v>
      </c>
      <c r="H1570" s="749">
        <v>150448</v>
      </c>
      <c r="I1570" s="749">
        <v>50448</v>
      </c>
      <c r="J1570" s="749" t="s">
        <v>838</v>
      </c>
      <c r="K1570" s="749" t="s">
        <v>839</v>
      </c>
      <c r="L1570" s="752">
        <v>49.48</v>
      </c>
      <c r="M1570" s="752">
        <v>3</v>
      </c>
      <c r="N1570" s="753">
        <v>148.44</v>
      </c>
    </row>
    <row r="1571" spans="1:14" ht="14.4" customHeight="1" x14ac:dyDescent="0.3">
      <c r="A1571" s="747" t="s">
        <v>629</v>
      </c>
      <c r="B1571" s="748" t="s">
        <v>630</v>
      </c>
      <c r="C1571" s="749" t="s">
        <v>677</v>
      </c>
      <c r="D1571" s="750" t="s">
        <v>678</v>
      </c>
      <c r="E1571" s="751">
        <v>50113001</v>
      </c>
      <c r="F1571" s="750" t="s">
        <v>686</v>
      </c>
      <c r="G1571" s="749" t="s">
        <v>687</v>
      </c>
      <c r="H1571" s="749">
        <v>845031</v>
      </c>
      <c r="I1571" s="749">
        <v>101113</v>
      </c>
      <c r="J1571" s="749" t="s">
        <v>1110</v>
      </c>
      <c r="K1571" s="749" t="s">
        <v>1111</v>
      </c>
      <c r="L1571" s="752">
        <v>65.34</v>
      </c>
      <c r="M1571" s="752">
        <v>2</v>
      </c>
      <c r="N1571" s="753">
        <v>130.68</v>
      </c>
    </row>
    <row r="1572" spans="1:14" ht="14.4" customHeight="1" x14ac:dyDescent="0.3">
      <c r="A1572" s="747" t="s">
        <v>629</v>
      </c>
      <c r="B1572" s="748" t="s">
        <v>630</v>
      </c>
      <c r="C1572" s="749" t="s">
        <v>677</v>
      </c>
      <c r="D1572" s="750" t="s">
        <v>678</v>
      </c>
      <c r="E1572" s="751">
        <v>50113001</v>
      </c>
      <c r="F1572" s="750" t="s">
        <v>686</v>
      </c>
      <c r="G1572" s="749" t="s">
        <v>687</v>
      </c>
      <c r="H1572" s="749">
        <v>208115</v>
      </c>
      <c r="I1572" s="749">
        <v>208115</v>
      </c>
      <c r="J1572" s="749" t="s">
        <v>2008</v>
      </c>
      <c r="K1572" s="749" t="s">
        <v>2009</v>
      </c>
      <c r="L1572" s="752">
        <v>126.79000000000003</v>
      </c>
      <c r="M1572" s="752">
        <v>1</v>
      </c>
      <c r="N1572" s="753">
        <v>126.79000000000003</v>
      </c>
    </row>
    <row r="1573" spans="1:14" ht="14.4" customHeight="1" x14ac:dyDescent="0.3">
      <c r="A1573" s="747" t="s">
        <v>629</v>
      </c>
      <c r="B1573" s="748" t="s">
        <v>630</v>
      </c>
      <c r="C1573" s="749" t="s">
        <v>677</v>
      </c>
      <c r="D1573" s="750" t="s">
        <v>678</v>
      </c>
      <c r="E1573" s="751">
        <v>50113001</v>
      </c>
      <c r="F1573" s="750" t="s">
        <v>686</v>
      </c>
      <c r="G1573" s="749" t="s">
        <v>687</v>
      </c>
      <c r="H1573" s="749">
        <v>162579</v>
      </c>
      <c r="I1573" s="749">
        <v>162579</v>
      </c>
      <c r="J1573" s="749" t="s">
        <v>1305</v>
      </c>
      <c r="K1573" s="749" t="s">
        <v>1306</v>
      </c>
      <c r="L1573" s="752">
        <v>45.28</v>
      </c>
      <c r="M1573" s="752">
        <v>1</v>
      </c>
      <c r="N1573" s="753">
        <v>45.28</v>
      </c>
    </row>
    <row r="1574" spans="1:14" ht="14.4" customHeight="1" x14ac:dyDescent="0.3">
      <c r="A1574" s="747" t="s">
        <v>629</v>
      </c>
      <c r="B1574" s="748" t="s">
        <v>630</v>
      </c>
      <c r="C1574" s="749" t="s">
        <v>677</v>
      </c>
      <c r="D1574" s="750" t="s">
        <v>678</v>
      </c>
      <c r="E1574" s="751">
        <v>50113001</v>
      </c>
      <c r="F1574" s="750" t="s">
        <v>686</v>
      </c>
      <c r="G1574" s="749" t="s">
        <v>690</v>
      </c>
      <c r="H1574" s="749">
        <v>187607</v>
      </c>
      <c r="I1574" s="749">
        <v>187607</v>
      </c>
      <c r="J1574" s="749" t="s">
        <v>1496</v>
      </c>
      <c r="K1574" s="749" t="s">
        <v>1497</v>
      </c>
      <c r="L1574" s="752">
        <v>273.90000000000003</v>
      </c>
      <c r="M1574" s="752">
        <v>1</v>
      </c>
      <c r="N1574" s="753">
        <v>273.90000000000003</v>
      </c>
    </row>
    <row r="1575" spans="1:14" ht="14.4" customHeight="1" x14ac:dyDescent="0.3">
      <c r="A1575" s="747" t="s">
        <v>629</v>
      </c>
      <c r="B1575" s="748" t="s">
        <v>630</v>
      </c>
      <c r="C1575" s="749" t="s">
        <v>677</v>
      </c>
      <c r="D1575" s="750" t="s">
        <v>678</v>
      </c>
      <c r="E1575" s="751">
        <v>50113001</v>
      </c>
      <c r="F1575" s="750" t="s">
        <v>686</v>
      </c>
      <c r="G1575" s="749" t="s">
        <v>687</v>
      </c>
      <c r="H1575" s="749">
        <v>100874</v>
      </c>
      <c r="I1575" s="749">
        <v>874</v>
      </c>
      <c r="J1575" s="749" t="s">
        <v>2010</v>
      </c>
      <c r="K1575" s="749" t="s">
        <v>842</v>
      </c>
      <c r="L1575" s="752">
        <v>65.033142857142863</v>
      </c>
      <c r="M1575" s="752">
        <v>35</v>
      </c>
      <c r="N1575" s="753">
        <v>2276.1600000000003</v>
      </c>
    </row>
    <row r="1576" spans="1:14" ht="14.4" customHeight="1" x14ac:dyDescent="0.3">
      <c r="A1576" s="747" t="s">
        <v>629</v>
      </c>
      <c r="B1576" s="748" t="s">
        <v>630</v>
      </c>
      <c r="C1576" s="749" t="s">
        <v>677</v>
      </c>
      <c r="D1576" s="750" t="s">
        <v>678</v>
      </c>
      <c r="E1576" s="751">
        <v>50113001</v>
      </c>
      <c r="F1576" s="750" t="s">
        <v>686</v>
      </c>
      <c r="G1576" s="749" t="s">
        <v>687</v>
      </c>
      <c r="H1576" s="749">
        <v>102668</v>
      </c>
      <c r="I1576" s="749">
        <v>2668</v>
      </c>
      <c r="J1576" s="749" t="s">
        <v>2011</v>
      </c>
      <c r="K1576" s="749" t="s">
        <v>2012</v>
      </c>
      <c r="L1576" s="752">
        <v>33.469999999999992</v>
      </c>
      <c r="M1576" s="752">
        <v>5</v>
      </c>
      <c r="N1576" s="753">
        <v>167.34999999999997</v>
      </c>
    </row>
    <row r="1577" spans="1:14" ht="14.4" customHeight="1" x14ac:dyDescent="0.3">
      <c r="A1577" s="747" t="s">
        <v>629</v>
      </c>
      <c r="B1577" s="748" t="s">
        <v>630</v>
      </c>
      <c r="C1577" s="749" t="s">
        <v>677</v>
      </c>
      <c r="D1577" s="750" t="s">
        <v>678</v>
      </c>
      <c r="E1577" s="751">
        <v>50113001</v>
      </c>
      <c r="F1577" s="750" t="s">
        <v>686</v>
      </c>
      <c r="G1577" s="749" t="s">
        <v>687</v>
      </c>
      <c r="H1577" s="749">
        <v>100876</v>
      </c>
      <c r="I1577" s="749">
        <v>876</v>
      </c>
      <c r="J1577" s="749" t="s">
        <v>841</v>
      </c>
      <c r="K1577" s="749" t="s">
        <v>842</v>
      </c>
      <c r="L1577" s="752">
        <v>74.13636363636364</v>
      </c>
      <c r="M1577" s="752">
        <v>11</v>
      </c>
      <c r="N1577" s="753">
        <v>815.50000000000011</v>
      </c>
    </row>
    <row r="1578" spans="1:14" ht="14.4" customHeight="1" x14ac:dyDescent="0.3">
      <c r="A1578" s="747" t="s">
        <v>629</v>
      </c>
      <c r="B1578" s="748" t="s">
        <v>630</v>
      </c>
      <c r="C1578" s="749" t="s">
        <v>677</v>
      </c>
      <c r="D1578" s="750" t="s">
        <v>678</v>
      </c>
      <c r="E1578" s="751">
        <v>50113001</v>
      </c>
      <c r="F1578" s="750" t="s">
        <v>686</v>
      </c>
      <c r="G1578" s="749" t="s">
        <v>687</v>
      </c>
      <c r="H1578" s="749">
        <v>200863</v>
      </c>
      <c r="I1578" s="749">
        <v>200863</v>
      </c>
      <c r="J1578" s="749" t="s">
        <v>841</v>
      </c>
      <c r="K1578" s="749" t="s">
        <v>843</v>
      </c>
      <c r="L1578" s="752">
        <v>85.286530612244874</v>
      </c>
      <c r="M1578" s="752">
        <v>49</v>
      </c>
      <c r="N1578" s="753">
        <v>4179.0399999999991</v>
      </c>
    </row>
    <row r="1579" spans="1:14" ht="14.4" customHeight="1" x14ac:dyDescent="0.3">
      <c r="A1579" s="747" t="s">
        <v>629</v>
      </c>
      <c r="B1579" s="748" t="s">
        <v>630</v>
      </c>
      <c r="C1579" s="749" t="s">
        <v>677</v>
      </c>
      <c r="D1579" s="750" t="s">
        <v>678</v>
      </c>
      <c r="E1579" s="751">
        <v>50113001</v>
      </c>
      <c r="F1579" s="750" t="s">
        <v>686</v>
      </c>
      <c r="G1579" s="749" t="s">
        <v>687</v>
      </c>
      <c r="H1579" s="749">
        <v>184700</v>
      </c>
      <c r="I1579" s="749">
        <v>84700</v>
      </c>
      <c r="J1579" s="749" t="s">
        <v>844</v>
      </c>
      <c r="K1579" s="749" t="s">
        <v>845</v>
      </c>
      <c r="L1579" s="752">
        <v>111.51333333333332</v>
      </c>
      <c r="M1579" s="752">
        <v>3</v>
      </c>
      <c r="N1579" s="753">
        <v>334.53999999999996</v>
      </c>
    </row>
    <row r="1580" spans="1:14" ht="14.4" customHeight="1" x14ac:dyDescent="0.3">
      <c r="A1580" s="747" t="s">
        <v>629</v>
      </c>
      <c r="B1580" s="748" t="s">
        <v>630</v>
      </c>
      <c r="C1580" s="749" t="s">
        <v>677</v>
      </c>
      <c r="D1580" s="750" t="s">
        <v>678</v>
      </c>
      <c r="E1580" s="751">
        <v>50113001</v>
      </c>
      <c r="F1580" s="750" t="s">
        <v>686</v>
      </c>
      <c r="G1580" s="749" t="s">
        <v>687</v>
      </c>
      <c r="H1580" s="749">
        <v>214912</v>
      </c>
      <c r="I1580" s="749">
        <v>214912</v>
      </c>
      <c r="J1580" s="749" t="s">
        <v>2013</v>
      </c>
      <c r="K1580" s="749" t="s">
        <v>2014</v>
      </c>
      <c r="L1580" s="752">
        <v>130.17000000000002</v>
      </c>
      <c r="M1580" s="752">
        <v>2</v>
      </c>
      <c r="N1580" s="753">
        <v>260.34000000000003</v>
      </c>
    </row>
    <row r="1581" spans="1:14" ht="14.4" customHeight="1" x14ac:dyDescent="0.3">
      <c r="A1581" s="747" t="s">
        <v>629</v>
      </c>
      <c r="B1581" s="748" t="s">
        <v>630</v>
      </c>
      <c r="C1581" s="749" t="s">
        <v>677</v>
      </c>
      <c r="D1581" s="750" t="s">
        <v>678</v>
      </c>
      <c r="E1581" s="751">
        <v>50113001</v>
      </c>
      <c r="F1581" s="750" t="s">
        <v>686</v>
      </c>
      <c r="G1581" s="749" t="s">
        <v>687</v>
      </c>
      <c r="H1581" s="749">
        <v>208143</v>
      </c>
      <c r="I1581" s="749">
        <v>208143</v>
      </c>
      <c r="J1581" s="749" t="s">
        <v>848</v>
      </c>
      <c r="K1581" s="749" t="s">
        <v>849</v>
      </c>
      <c r="L1581" s="752">
        <v>92.14</v>
      </c>
      <c r="M1581" s="752">
        <v>1</v>
      </c>
      <c r="N1581" s="753">
        <v>92.14</v>
      </c>
    </row>
    <row r="1582" spans="1:14" ht="14.4" customHeight="1" x14ac:dyDescent="0.3">
      <c r="A1582" s="747" t="s">
        <v>629</v>
      </c>
      <c r="B1582" s="748" t="s">
        <v>630</v>
      </c>
      <c r="C1582" s="749" t="s">
        <v>677</v>
      </c>
      <c r="D1582" s="750" t="s">
        <v>678</v>
      </c>
      <c r="E1582" s="751">
        <v>50113001</v>
      </c>
      <c r="F1582" s="750" t="s">
        <v>686</v>
      </c>
      <c r="G1582" s="749" t="s">
        <v>690</v>
      </c>
      <c r="H1582" s="749">
        <v>157871</v>
      </c>
      <c r="I1582" s="749">
        <v>157871</v>
      </c>
      <c r="J1582" s="749" t="s">
        <v>850</v>
      </c>
      <c r="K1582" s="749" t="s">
        <v>851</v>
      </c>
      <c r="L1582" s="752">
        <v>166.59999583320416</v>
      </c>
      <c r="M1582" s="752">
        <v>22</v>
      </c>
      <c r="N1582" s="753">
        <v>3665.1999083304913</v>
      </c>
    </row>
    <row r="1583" spans="1:14" ht="14.4" customHeight="1" x14ac:dyDescent="0.3">
      <c r="A1583" s="747" t="s">
        <v>629</v>
      </c>
      <c r="B1583" s="748" t="s">
        <v>630</v>
      </c>
      <c r="C1583" s="749" t="s">
        <v>677</v>
      </c>
      <c r="D1583" s="750" t="s">
        <v>678</v>
      </c>
      <c r="E1583" s="751">
        <v>50113001</v>
      </c>
      <c r="F1583" s="750" t="s">
        <v>686</v>
      </c>
      <c r="G1583" s="749" t="s">
        <v>690</v>
      </c>
      <c r="H1583" s="749">
        <v>850729</v>
      </c>
      <c r="I1583" s="749">
        <v>157875</v>
      </c>
      <c r="J1583" s="749" t="s">
        <v>1112</v>
      </c>
      <c r="K1583" s="749" t="s">
        <v>1113</v>
      </c>
      <c r="L1583" s="752">
        <v>225.5</v>
      </c>
      <c r="M1583" s="752">
        <v>15</v>
      </c>
      <c r="N1583" s="753">
        <v>3382.5</v>
      </c>
    </row>
    <row r="1584" spans="1:14" ht="14.4" customHeight="1" x14ac:dyDescent="0.3">
      <c r="A1584" s="747" t="s">
        <v>629</v>
      </c>
      <c r="B1584" s="748" t="s">
        <v>630</v>
      </c>
      <c r="C1584" s="749" t="s">
        <v>677</v>
      </c>
      <c r="D1584" s="750" t="s">
        <v>678</v>
      </c>
      <c r="E1584" s="751">
        <v>50113001</v>
      </c>
      <c r="F1584" s="750" t="s">
        <v>686</v>
      </c>
      <c r="G1584" s="749" t="s">
        <v>687</v>
      </c>
      <c r="H1584" s="749">
        <v>207820</v>
      </c>
      <c r="I1584" s="749">
        <v>207820</v>
      </c>
      <c r="J1584" s="749" t="s">
        <v>854</v>
      </c>
      <c r="K1584" s="749" t="s">
        <v>855</v>
      </c>
      <c r="L1584" s="752">
        <v>30.449999999999996</v>
      </c>
      <c r="M1584" s="752">
        <v>2</v>
      </c>
      <c r="N1584" s="753">
        <v>60.899999999999991</v>
      </c>
    </row>
    <row r="1585" spans="1:14" ht="14.4" customHeight="1" x14ac:dyDescent="0.3">
      <c r="A1585" s="747" t="s">
        <v>629</v>
      </c>
      <c r="B1585" s="748" t="s">
        <v>630</v>
      </c>
      <c r="C1585" s="749" t="s">
        <v>677</v>
      </c>
      <c r="D1585" s="750" t="s">
        <v>678</v>
      </c>
      <c r="E1585" s="751">
        <v>50113001</v>
      </c>
      <c r="F1585" s="750" t="s">
        <v>686</v>
      </c>
      <c r="G1585" s="749" t="s">
        <v>687</v>
      </c>
      <c r="H1585" s="749">
        <v>848950</v>
      </c>
      <c r="I1585" s="749">
        <v>155148</v>
      </c>
      <c r="J1585" s="749" t="s">
        <v>856</v>
      </c>
      <c r="K1585" s="749" t="s">
        <v>2015</v>
      </c>
      <c r="L1585" s="752">
        <v>20.459999999999997</v>
      </c>
      <c r="M1585" s="752">
        <v>1</v>
      </c>
      <c r="N1585" s="753">
        <v>20.459999999999997</v>
      </c>
    </row>
    <row r="1586" spans="1:14" ht="14.4" customHeight="1" x14ac:dyDescent="0.3">
      <c r="A1586" s="747" t="s">
        <v>629</v>
      </c>
      <c r="B1586" s="748" t="s">
        <v>630</v>
      </c>
      <c r="C1586" s="749" t="s">
        <v>677</v>
      </c>
      <c r="D1586" s="750" t="s">
        <v>678</v>
      </c>
      <c r="E1586" s="751">
        <v>50113001</v>
      </c>
      <c r="F1586" s="750" t="s">
        <v>686</v>
      </c>
      <c r="G1586" s="749" t="s">
        <v>687</v>
      </c>
      <c r="H1586" s="749">
        <v>500706</v>
      </c>
      <c r="I1586" s="749">
        <v>185181</v>
      </c>
      <c r="J1586" s="749" t="s">
        <v>858</v>
      </c>
      <c r="K1586" s="749" t="s">
        <v>859</v>
      </c>
      <c r="L1586" s="752">
        <v>508.42</v>
      </c>
      <c r="M1586" s="752">
        <v>2</v>
      </c>
      <c r="N1586" s="753">
        <v>1016.84</v>
      </c>
    </row>
    <row r="1587" spans="1:14" ht="14.4" customHeight="1" x14ac:dyDescent="0.3">
      <c r="A1587" s="747" t="s">
        <v>629</v>
      </c>
      <c r="B1587" s="748" t="s">
        <v>630</v>
      </c>
      <c r="C1587" s="749" t="s">
        <v>677</v>
      </c>
      <c r="D1587" s="750" t="s">
        <v>678</v>
      </c>
      <c r="E1587" s="751">
        <v>50113001</v>
      </c>
      <c r="F1587" s="750" t="s">
        <v>686</v>
      </c>
      <c r="G1587" s="749" t="s">
        <v>687</v>
      </c>
      <c r="H1587" s="749">
        <v>203215</v>
      </c>
      <c r="I1587" s="749">
        <v>203215</v>
      </c>
      <c r="J1587" s="749" t="s">
        <v>2016</v>
      </c>
      <c r="K1587" s="749" t="s">
        <v>2017</v>
      </c>
      <c r="L1587" s="752">
        <v>98.75</v>
      </c>
      <c r="M1587" s="752">
        <v>2</v>
      </c>
      <c r="N1587" s="753">
        <v>197.5</v>
      </c>
    </row>
    <row r="1588" spans="1:14" ht="14.4" customHeight="1" x14ac:dyDescent="0.3">
      <c r="A1588" s="747" t="s">
        <v>629</v>
      </c>
      <c r="B1588" s="748" t="s">
        <v>630</v>
      </c>
      <c r="C1588" s="749" t="s">
        <v>677</v>
      </c>
      <c r="D1588" s="750" t="s">
        <v>678</v>
      </c>
      <c r="E1588" s="751">
        <v>50113001</v>
      </c>
      <c r="F1588" s="750" t="s">
        <v>686</v>
      </c>
      <c r="G1588" s="749" t="s">
        <v>687</v>
      </c>
      <c r="H1588" s="749">
        <v>203216</v>
      </c>
      <c r="I1588" s="749">
        <v>203216</v>
      </c>
      <c r="J1588" s="749" t="s">
        <v>860</v>
      </c>
      <c r="K1588" s="749" t="s">
        <v>861</v>
      </c>
      <c r="L1588" s="752">
        <v>88.76</v>
      </c>
      <c r="M1588" s="752">
        <v>6</v>
      </c>
      <c r="N1588" s="753">
        <v>532.56000000000006</v>
      </c>
    </row>
    <row r="1589" spans="1:14" ht="14.4" customHeight="1" x14ac:dyDescent="0.3">
      <c r="A1589" s="747" t="s">
        <v>629</v>
      </c>
      <c r="B1589" s="748" t="s">
        <v>630</v>
      </c>
      <c r="C1589" s="749" t="s">
        <v>677</v>
      </c>
      <c r="D1589" s="750" t="s">
        <v>678</v>
      </c>
      <c r="E1589" s="751">
        <v>50113001</v>
      </c>
      <c r="F1589" s="750" t="s">
        <v>686</v>
      </c>
      <c r="G1589" s="749" t="s">
        <v>687</v>
      </c>
      <c r="H1589" s="749">
        <v>102963</v>
      </c>
      <c r="I1589" s="749">
        <v>2963</v>
      </c>
      <c r="J1589" s="749" t="s">
        <v>864</v>
      </c>
      <c r="K1589" s="749" t="s">
        <v>865</v>
      </c>
      <c r="L1589" s="752">
        <v>97.06</v>
      </c>
      <c r="M1589" s="752">
        <v>1</v>
      </c>
      <c r="N1589" s="753">
        <v>97.06</v>
      </c>
    </row>
    <row r="1590" spans="1:14" ht="14.4" customHeight="1" x14ac:dyDescent="0.3">
      <c r="A1590" s="747" t="s">
        <v>629</v>
      </c>
      <c r="B1590" s="748" t="s">
        <v>630</v>
      </c>
      <c r="C1590" s="749" t="s">
        <v>677</v>
      </c>
      <c r="D1590" s="750" t="s">
        <v>678</v>
      </c>
      <c r="E1590" s="751">
        <v>50113001</v>
      </c>
      <c r="F1590" s="750" t="s">
        <v>686</v>
      </c>
      <c r="G1590" s="749" t="s">
        <v>687</v>
      </c>
      <c r="H1590" s="749">
        <v>100269</v>
      </c>
      <c r="I1590" s="749">
        <v>269</v>
      </c>
      <c r="J1590" s="749" t="s">
        <v>866</v>
      </c>
      <c r="K1590" s="749" t="s">
        <v>867</v>
      </c>
      <c r="L1590" s="752">
        <v>40.570000000000007</v>
      </c>
      <c r="M1590" s="752">
        <v>3</v>
      </c>
      <c r="N1590" s="753">
        <v>121.71000000000002</v>
      </c>
    </row>
    <row r="1591" spans="1:14" ht="14.4" customHeight="1" x14ac:dyDescent="0.3">
      <c r="A1591" s="747" t="s">
        <v>629</v>
      </c>
      <c r="B1591" s="748" t="s">
        <v>630</v>
      </c>
      <c r="C1591" s="749" t="s">
        <v>677</v>
      </c>
      <c r="D1591" s="750" t="s">
        <v>678</v>
      </c>
      <c r="E1591" s="751">
        <v>50113001</v>
      </c>
      <c r="F1591" s="750" t="s">
        <v>686</v>
      </c>
      <c r="G1591" s="749" t="s">
        <v>687</v>
      </c>
      <c r="H1591" s="749">
        <v>844978</v>
      </c>
      <c r="I1591" s="749">
        <v>107475</v>
      </c>
      <c r="J1591" s="749" t="s">
        <v>1810</v>
      </c>
      <c r="K1591" s="749" t="s">
        <v>711</v>
      </c>
      <c r="L1591" s="752">
        <v>2781.91</v>
      </c>
      <c r="M1591" s="752">
        <v>1</v>
      </c>
      <c r="N1591" s="753">
        <v>2781.91</v>
      </c>
    </row>
    <row r="1592" spans="1:14" ht="14.4" customHeight="1" x14ac:dyDescent="0.3">
      <c r="A1592" s="747" t="s">
        <v>629</v>
      </c>
      <c r="B1592" s="748" t="s">
        <v>630</v>
      </c>
      <c r="C1592" s="749" t="s">
        <v>677</v>
      </c>
      <c r="D1592" s="750" t="s">
        <v>678</v>
      </c>
      <c r="E1592" s="751">
        <v>50113001</v>
      </c>
      <c r="F1592" s="750" t="s">
        <v>686</v>
      </c>
      <c r="G1592" s="749" t="s">
        <v>690</v>
      </c>
      <c r="H1592" s="749">
        <v>118167</v>
      </c>
      <c r="I1592" s="749">
        <v>18167</v>
      </c>
      <c r="J1592" s="749" t="s">
        <v>2018</v>
      </c>
      <c r="K1592" s="749" t="s">
        <v>2019</v>
      </c>
      <c r="L1592" s="752">
        <v>115.46000000000002</v>
      </c>
      <c r="M1592" s="752">
        <v>22</v>
      </c>
      <c r="N1592" s="753">
        <v>2540.1200000000003</v>
      </c>
    </row>
    <row r="1593" spans="1:14" ht="14.4" customHeight="1" x14ac:dyDescent="0.3">
      <c r="A1593" s="747" t="s">
        <v>629</v>
      </c>
      <c r="B1593" s="748" t="s">
        <v>630</v>
      </c>
      <c r="C1593" s="749" t="s">
        <v>677</v>
      </c>
      <c r="D1593" s="750" t="s">
        <v>678</v>
      </c>
      <c r="E1593" s="751">
        <v>50113001</v>
      </c>
      <c r="F1593" s="750" t="s">
        <v>686</v>
      </c>
      <c r="G1593" s="749" t="s">
        <v>687</v>
      </c>
      <c r="H1593" s="749">
        <v>849310</v>
      </c>
      <c r="I1593" s="749">
        <v>126689</v>
      </c>
      <c r="J1593" s="749" t="s">
        <v>2020</v>
      </c>
      <c r="K1593" s="749" t="s">
        <v>2021</v>
      </c>
      <c r="L1593" s="752">
        <v>223.95235897435899</v>
      </c>
      <c r="M1593" s="752">
        <v>13</v>
      </c>
      <c r="N1593" s="753">
        <v>2911.3806666666669</v>
      </c>
    </row>
    <row r="1594" spans="1:14" ht="14.4" customHeight="1" x14ac:dyDescent="0.3">
      <c r="A1594" s="747" t="s">
        <v>629</v>
      </c>
      <c r="B1594" s="748" t="s">
        <v>630</v>
      </c>
      <c r="C1594" s="749" t="s">
        <v>677</v>
      </c>
      <c r="D1594" s="750" t="s">
        <v>678</v>
      </c>
      <c r="E1594" s="751">
        <v>50113001</v>
      </c>
      <c r="F1594" s="750" t="s">
        <v>686</v>
      </c>
      <c r="G1594" s="749" t="s">
        <v>687</v>
      </c>
      <c r="H1594" s="749">
        <v>207692</v>
      </c>
      <c r="I1594" s="749">
        <v>207692</v>
      </c>
      <c r="J1594" s="749" t="s">
        <v>868</v>
      </c>
      <c r="K1594" s="749" t="s">
        <v>869</v>
      </c>
      <c r="L1594" s="752">
        <v>40.239999999999981</v>
      </c>
      <c r="M1594" s="752">
        <v>1</v>
      </c>
      <c r="N1594" s="753">
        <v>40.239999999999981</v>
      </c>
    </row>
    <row r="1595" spans="1:14" ht="14.4" customHeight="1" x14ac:dyDescent="0.3">
      <c r="A1595" s="747" t="s">
        <v>629</v>
      </c>
      <c r="B1595" s="748" t="s">
        <v>630</v>
      </c>
      <c r="C1595" s="749" t="s">
        <v>677</v>
      </c>
      <c r="D1595" s="750" t="s">
        <v>678</v>
      </c>
      <c r="E1595" s="751">
        <v>50113001</v>
      </c>
      <c r="F1595" s="750" t="s">
        <v>686</v>
      </c>
      <c r="G1595" s="749" t="s">
        <v>687</v>
      </c>
      <c r="H1595" s="749">
        <v>845758</v>
      </c>
      <c r="I1595" s="749">
        <v>280</v>
      </c>
      <c r="J1595" s="749" t="s">
        <v>870</v>
      </c>
      <c r="K1595" s="749" t="s">
        <v>871</v>
      </c>
      <c r="L1595" s="752">
        <v>51.37</v>
      </c>
      <c r="M1595" s="752">
        <v>2</v>
      </c>
      <c r="N1595" s="753">
        <v>102.74</v>
      </c>
    </row>
    <row r="1596" spans="1:14" ht="14.4" customHeight="1" x14ac:dyDescent="0.3">
      <c r="A1596" s="747" t="s">
        <v>629</v>
      </c>
      <c r="B1596" s="748" t="s">
        <v>630</v>
      </c>
      <c r="C1596" s="749" t="s">
        <v>677</v>
      </c>
      <c r="D1596" s="750" t="s">
        <v>678</v>
      </c>
      <c r="E1596" s="751">
        <v>50113001</v>
      </c>
      <c r="F1596" s="750" t="s">
        <v>686</v>
      </c>
      <c r="G1596" s="749" t="s">
        <v>690</v>
      </c>
      <c r="H1596" s="749">
        <v>130652</v>
      </c>
      <c r="I1596" s="749">
        <v>30652</v>
      </c>
      <c r="J1596" s="749" t="s">
        <v>2022</v>
      </c>
      <c r="K1596" s="749" t="s">
        <v>2023</v>
      </c>
      <c r="L1596" s="752">
        <v>104.14666666666669</v>
      </c>
      <c r="M1596" s="752">
        <v>6</v>
      </c>
      <c r="N1596" s="753">
        <v>624.88000000000011</v>
      </c>
    </row>
    <row r="1597" spans="1:14" ht="14.4" customHeight="1" x14ac:dyDescent="0.3">
      <c r="A1597" s="747" t="s">
        <v>629</v>
      </c>
      <c r="B1597" s="748" t="s">
        <v>630</v>
      </c>
      <c r="C1597" s="749" t="s">
        <v>677</v>
      </c>
      <c r="D1597" s="750" t="s">
        <v>678</v>
      </c>
      <c r="E1597" s="751">
        <v>50113001</v>
      </c>
      <c r="F1597" s="750" t="s">
        <v>686</v>
      </c>
      <c r="G1597" s="749" t="s">
        <v>687</v>
      </c>
      <c r="H1597" s="749">
        <v>144357</v>
      </c>
      <c r="I1597" s="749">
        <v>44357</v>
      </c>
      <c r="J1597" s="749" t="s">
        <v>1604</v>
      </c>
      <c r="K1597" s="749" t="s">
        <v>1605</v>
      </c>
      <c r="L1597" s="752">
        <v>3231.04</v>
      </c>
      <c r="M1597" s="752">
        <v>1</v>
      </c>
      <c r="N1597" s="753">
        <v>3231.04</v>
      </c>
    </row>
    <row r="1598" spans="1:14" ht="14.4" customHeight="1" x14ac:dyDescent="0.3">
      <c r="A1598" s="747" t="s">
        <v>629</v>
      </c>
      <c r="B1598" s="748" t="s">
        <v>630</v>
      </c>
      <c r="C1598" s="749" t="s">
        <v>677</v>
      </c>
      <c r="D1598" s="750" t="s">
        <v>678</v>
      </c>
      <c r="E1598" s="751">
        <v>50113001</v>
      </c>
      <c r="F1598" s="750" t="s">
        <v>686</v>
      </c>
      <c r="G1598" s="749" t="s">
        <v>687</v>
      </c>
      <c r="H1598" s="749">
        <v>159357</v>
      </c>
      <c r="I1598" s="749">
        <v>59357</v>
      </c>
      <c r="J1598" s="749" t="s">
        <v>1118</v>
      </c>
      <c r="K1598" s="749" t="s">
        <v>1119</v>
      </c>
      <c r="L1598" s="752">
        <v>188.87999999999997</v>
      </c>
      <c r="M1598" s="752">
        <v>7</v>
      </c>
      <c r="N1598" s="753">
        <v>1322.1599999999999</v>
      </c>
    </row>
    <row r="1599" spans="1:14" ht="14.4" customHeight="1" x14ac:dyDescent="0.3">
      <c r="A1599" s="747" t="s">
        <v>629</v>
      </c>
      <c r="B1599" s="748" t="s">
        <v>630</v>
      </c>
      <c r="C1599" s="749" t="s">
        <v>677</v>
      </c>
      <c r="D1599" s="750" t="s">
        <v>678</v>
      </c>
      <c r="E1599" s="751">
        <v>50113001</v>
      </c>
      <c r="F1599" s="750" t="s">
        <v>686</v>
      </c>
      <c r="G1599" s="749" t="s">
        <v>687</v>
      </c>
      <c r="H1599" s="749">
        <v>114989</v>
      </c>
      <c r="I1599" s="749">
        <v>14989</v>
      </c>
      <c r="J1599" s="749" t="s">
        <v>2024</v>
      </c>
      <c r="K1599" s="749" t="s">
        <v>2025</v>
      </c>
      <c r="L1599" s="752">
        <v>86.410000000000011</v>
      </c>
      <c r="M1599" s="752">
        <v>3</v>
      </c>
      <c r="N1599" s="753">
        <v>259.23</v>
      </c>
    </row>
    <row r="1600" spans="1:14" ht="14.4" customHeight="1" x14ac:dyDescent="0.3">
      <c r="A1600" s="747" t="s">
        <v>629</v>
      </c>
      <c r="B1600" s="748" t="s">
        <v>630</v>
      </c>
      <c r="C1600" s="749" t="s">
        <v>677</v>
      </c>
      <c r="D1600" s="750" t="s">
        <v>678</v>
      </c>
      <c r="E1600" s="751">
        <v>50113001</v>
      </c>
      <c r="F1600" s="750" t="s">
        <v>686</v>
      </c>
      <c r="G1600" s="749" t="s">
        <v>687</v>
      </c>
      <c r="H1600" s="749">
        <v>185256</v>
      </c>
      <c r="I1600" s="749">
        <v>85256</v>
      </c>
      <c r="J1600" s="749" t="s">
        <v>1819</v>
      </c>
      <c r="K1600" s="749" t="s">
        <v>1127</v>
      </c>
      <c r="L1600" s="752">
        <v>29.480000000000011</v>
      </c>
      <c r="M1600" s="752">
        <v>2</v>
      </c>
      <c r="N1600" s="753">
        <v>58.960000000000022</v>
      </c>
    </row>
    <row r="1601" spans="1:14" ht="14.4" customHeight="1" x14ac:dyDescent="0.3">
      <c r="A1601" s="747" t="s">
        <v>629</v>
      </c>
      <c r="B1601" s="748" t="s">
        <v>630</v>
      </c>
      <c r="C1601" s="749" t="s">
        <v>677</v>
      </c>
      <c r="D1601" s="750" t="s">
        <v>678</v>
      </c>
      <c r="E1601" s="751">
        <v>50113001</v>
      </c>
      <c r="F1601" s="750" t="s">
        <v>686</v>
      </c>
      <c r="G1601" s="749" t="s">
        <v>687</v>
      </c>
      <c r="H1601" s="749">
        <v>146408</v>
      </c>
      <c r="I1601" s="749">
        <v>46408</v>
      </c>
      <c r="J1601" s="749" t="s">
        <v>2026</v>
      </c>
      <c r="K1601" s="749" t="s">
        <v>2027</v>
      </c>
      <c r="L1601" s="752">
        <v>1033.7600000000002</v>
      </c>
      <c r="M1601" s="752">
        <v>1</v>
      </c>
      <c r="N1601" s="753">
        <v>1033.7600000000002</v>
      </c>
    </row>
    <row r="1602" spans="1:14" ht="14.4" customHeight="1" x14ac:dyDescent="0.3">
      <c r="A1602" s="747" t="s">
        <v>629</v>
      </c>
      <c r="B1602" s="748" t="s">
        <v>630</v>
      </c>
      <c r="C1602" s="749" t="s">
        <v>677</v>
      </c>
      <c r="D1602" s="750" t="s">
        <v>678</v>
      </c>
      <c r="E1602" s="751">
        <v>50113001</v>
      </c>
      <c r="F1602" s="750" t="s">
        <v>686</v>
      </c>
      <c r="G1602" s="749" t="s">
        <v>690</v>
      </c>
      <c r="H1602" s="749">
        <v>115245</v>
      </c>
      <c r="I1602" s="749">
        <v>15245</v>
      </c>
      <c r="J1602" s="749" t="s">
        <v>2028</v>
      </c>
      <c r="K1602" s="749" t="s">
        <v>2029</v>
      </c>
      <c r="L1602" s="752">
        <v>1375</v>
      </c>
      <c r="M1602" s="752">
        <v>7</v>
      </c>
      <c r="N1602" s="753">
        <v>9625</v>
      </c>
    </row>
    <row r="1603" spans="1:14" ht="14.4" customHeight="1" x14ac:dyDescent="0.3">
      <c r="A1603" s="747" t="s">
        <v>629</v>
      </c>
      <c r="B1603" s="748" t="s">
        <v>630</v>
      </c>
      <c r="C1603" s="749" t="s">
        <v>677</v>
      </c>
      <c r="D1603" s="750" t="s">
        <v>678</v>
      </c>
      <c r="E1603" s="751">
        <v>50113001</v>
      </c>
      <c r="F1603" s="750" t="s">
        <v>686</v>
      </c>
      <c r="G1603" s="749" t="s">
        <v>687</v>
      </c>
      <c r="H1603" s="749">
        <v>208648</v>
      </c>
      <c r="I1603" s="749">
        <v>208648</v>
      </c>
      <c r="J1603" s="749" t="s">
        <v>1512</v>
      </c>
      <c r="K1603" s="749" t="s">
        <v>1515</v>
      </c>
      <c r="L1603" s="752">
        <v>57.77</v>
      </c>
      <c r="M1603" s="752">
        <v>1</v>
      </c>
      <c r="N1603" s="753">
        <v>57.77</v>
      </c>
    </row>
    <row r="1604" spans="1:14" ht="14.4" customHeight="1" x14ac:dyDescent="0.3">
      <c r="A1604" s="747" t="s">
        <v>629</v>
      </c>
      <c r="B1604" s="748" t="s">
        <v>630</v>
      </c>
      <c r="C1604" s="749" t="s">
        <v>677</v>
      </c>
      <c r="D1604" s="750" t="s">
        <v>678</v>
      </c>
      <c r="E1604" s="751">
        <v>50113001</v>
      </c>
      <c r="F1604" s="750" t="s">
        <v>686</v>
      </c>
      <c r="G1604" s="749" t="s">
        <v>687</v>
      </c>
      <c r="H1604" s="749">
        <v>208646</v>
      </c>
      <c r="I1604" s="749">
        <v>208646</v>
      </c>
      <c r="J1604" s="749" t="s">
        <v>1512</v>
      </c>
      <c r="K1604" s="749" t="s">
        <v>1514</v>
      </c>
      <c r="L1604" s="752">
        <v>58.8</v>
      </c>
      <c r="M1604" s="752">
        <v>1</v>
      </c>
      <c r="N1604" s="753">
        <v>58.8</v>
      </c>
    </row>
    <row r="1605" spans="1:14" ht="14.4" customHeight="1" x14ac:dyDescent="0.3">
      <c r="A1605" s="747" t="s">
        <v>629</v>
      </c>
      <c r="B1605" s="748" t="s">
        <v>630</v>
      </c>
      <c r="C1605" s="749" t="s">
        <v>677</v>
      </c>
      <c r="D1605" s="750" t="s">
        <v>678</v>
      </c>
      <c r="E1605" s="751">
        <v>50113001</v>
      </c>
      <c r="F1605" s="750" t="s">
        <v>686</v>
      </c>
      <c r="G1605" s="749" t="s">
        <v>687</v>
      </c>
      <c r="H1605" s="749">
        <v>208647</v>
      </c>
      <c r="I1605" s="749">
        <v>208647</v>
      </c>
      <c r="J1605" s="749" t="s">
        <v>1516</v>
      </c>
      <c r="K1605" s="749" t="s">
        <v>1517</v>
      </c>
      <c r="L1605" s="752">
        <v>58.8</v>
      </c>
      <c r="M1605" s="752">
        <v>1</v>
      </c>
      <c r="N1605" s="753">
        <v>58.8</v>
      </c>
    </row>
    <row r="1606" spans="1:14" ht="14.4" customHeight="1" x14ac:dyDescent="0.3">
      <c r="A1606" s="747" t="s">
        <v>629</v>
      </c>
      <c r="B1606" s="748" t="s">
        <v>630</v>
      </c>
      <c r="C1606" s="749" t="s">
        <v>677</v>
      </c>
      <c r="D1606" s="750" t="s">
        <v>678</v>
      </c>
      <c r="E1606" s="751">
        <v>50113001</v>
      </c>
      <c r="F1606" s="750" t="s">
        <v>686</v>
      </c>
      <c r="G1606" s="749" t="s">
        <v>687</v>
      </c>
      <c r="H1606" s="749">
        <v>847855</v>
      </c>
      <c r="I1606" s="749">
        <v>107826</v>
      </c>
      <c r="J1606" s="749" t="s">
        <v>1309</v>
      </c>
      <c r="K1606" s="749" t="s">
        <v>1310</v>
      </c>
      <c r="L1606" s="752">
        <v>506.83000000000015</v>
      </c>
      <c r="M1606" s="752">
        <v>2</v>
      </c>
      <c r="N1606" s="753">
        <v>1013.6600000000003</v>
      </c>
    </row>
    <row r="1607" spans="1:14" ht="14.4" customHeight="1" x14ac:dyDescent="0.3">
      <c r="A1607" s="747" t="s">
        <v>629</v>
      </c>
      <c r="B1607" s="748" t="s">
        <v>630</v>
      </c>
      <c r="C1607" s="749" t="s">
        <v>677</v>
      </c>
      <c r="D1607" s="750" t="s">
        <v>678</v>
      </c>
      <c r="E1607" s="751">
        <v>50113001</v>
      </c>
      <c r="F1607" s="750" t="s">
        <v>686</v>
      </c>
      <c r="G1607" s="749" t="s">
        <v>690</v>
      </c>
      <c r="H1607" s="749">
        <v>990810</v>
      </c>
      <c r="I1607" s="749">
        <v>195939</v>
      </c>
      <c r="J1607" s="749" t="s">
        <v>2030</v>
      </c>
      <c r="K1607" s="749" t="s">
        <v>1473</v>
      </c>
      <c r="L1607" s="752">
        <v>97.319999999999965</v>
      </c>
      <c r="M1607" s="752">
        <v>1</v>
      </c>
      <c r="N1607" s="753">
        <v>97.319999999999965</v>
      </c>
    </row>
    <row r="1608" spans="1:14" ht="14.4" customHeight="1" x14ac:dyDescent="0.3">
      <c r="A1608" s="747" t="s">
        <v>629</v>
      </c>
      <c r="B1608" s="748" t="s">
        <v>630</v>
      </c>
      <c r="C1608" s="749" t="s">
        <v>677</v>
      </c>
      <c r="D1608" s="750" t="s">
        <v>678</v>
      </c>
      <c r="E1608" s="751">
        <v>50113001</v>
      </c>
      <c r="F1608" s="750" t="s">
        <v>686</v>
      </c>
      <c r="G1608" s="749" t="s">
        <v>687</v>
      </c>
      <c r="H1608" s="749">
        <v>207264</v>
      </c>
      <c r="I1608" s="749">
        <v>207264</v>
      </c>
      <c r="J1608" s="749" t="s">
        <v>1520</v>
      </c>
      <c r="K1608" s="749" t="s">
        <v>1413</v>
      </c>
      <c r="L1608" s="752">
        <v>142.9433333333333</v>
      </c>
      <c r="M1608" s="752">
        <v>3</v>
      </c>
      <c r="N1608" s="753">
        <v>428.82999999999993</v>
      </c>
    </row>
    <row r="1609" spans="1:14" ht="14.4" customHeight="1" x14ac:dyDescent="0.3">
      <c r="A1609" s="747" t="s">
        <v>629</v>
      </c>
      <c r="B1609" s="748" t="s">
        <v>630</v>
      </c>
      <c r="C1609" s="749" t="s">
        <v>677</v>
      </c>
      <c r="D1609" s="750" t="s">
        <v>678</v>
      </c>
      <c r="E1609" s="751">
        <v>50113001</v>
      </c>
      <c r="F1609" s="750" t="s">
        <v>686</v>
      </c>
      <c r="G1609" s="749" t="s">
        <v>687</v>
      </c>
      <c r="H1609" s="749">
        <v>159941</v>
      </c>
      <c r="I1609" s="749">
        <v>59941</v>
      </c>
      <c r="J1609" s="749" t="s">
        <v>1311</v>
      </c>
      <c r="K1609" s="749" t="s">
        <v>1312</v>
      </c>
      <c r="L1609" s="752">
        <v>231.80000000000004</v>
      </c>
      <c r="M1609" s="752">
        <v>3</v>
      </c>
      <c r="N1609" s="753">
        <v>695.40000000000009</v>
      </c>
    </row>
    <row r="1610" spans="1:14" ht="14.4" customHeight="1" x14ac:dyDescent="0.3">
      <c r="A1610" s="747" t="s">
        <v>629</v>
      </c>
      <c r="B1610" s="748" t="s">
        <v>630</v>
      </c>
      <c r="C1610" s="749" t="s">
        <v>677</v>
      </c>
      <c r="D1610" s="750" t="s">
        <v>678</v>
      </c>
      <c r="E1610" s="751">
        <v>50113001</v>
      </c>
      <c r="F1610" s="750" t="s">
        <v>686</v>
      </c>
      <c r="G1610" s="749" t="s">
        <v>690</v>
      </c>
      <c r="H1610" s="749">
        <v>109709</v>
      </c>
      <c r="I1610" s="749">
        <v>9709</v>
      </c>
      <c r="J1610" s="749" t="s">
        <v>875</v>
      </c>
      <c r="K1610" s="749" t="s">
        <v>876</v>
      </c>
      <c r="L1610" s="752">
        <v>64.960461538461544</v>
      </c>
      <c r="M1610" s="752">
        <v>65</v>
      </c>
      <c r="N1610" s="753">
        <v>4222.43</v>
      </c>
    </row>
    <row r="1611" spans="1:14" ht="14.4" customHeight="1" x14ac:dyDescent="0.3">
      <c r="A1611" s="747" t="s">
        <v>629</v>
      </c>
      <c r="B1611" s="748" t="s">
        <v>630</v>
      </c>
      <c r="C1611" s="749" t="s">
        <v>677</v>
      </c>
      <c r="D1611" s="750" t="s">
        <v>678</v>
      </c>
      <c r="E1611" s="751">
        <v>50113001</v>
      </c>
      <c r="F1611" s="750" t="s">
        <v>686</v>
      </c>
      <c r="G1611" s="749" t="s">
        <v>687</v>
      </c>
      <c r="H1611" s="749">
        <v>194852</v>
      </c>
      <c r="I1611" s="749">
        <v>94852</v>
      </c>
      <c r="J1611" s="749" t="s">
        <v>1123</v>
      </c>
      <c r="K1611" s="749" t="s">
        <v>1124</v>
      </c>
      <c r="L1611" s="752">
        <v>1033.0611111111111</v>
      </c>
      <c r="M1611" s="752">
        <v>9</v>
      </c>
      <c r="N1611" s="753">
        <v>9297.5499999999993</v>
      </c>
    </row>
    <row r="1612" spans="1:14" ht="14.4" customHeight="1" x14ac:dyDescent="0.3">
      <c r="A1612" s="747" t="s">
        <v>629</v>
      </c>
      <c r="B1612" s="748" t="s">
        <v>630</v>
      </c>
      <c r="C1612" s="749" t="s">
        <v>677</v>
      </c>
      <c r="D1612" s="750" t="s">
        <v>678</v>
      </c>
      <c r="E1612" s="751">
        <v>50113001</v>
      </c>
      <c r="F1612" s="750" t="s">
        <v>686</v>
      </c>
      <c r="G1612" s="749" t="s">
        <v>687</v>
      </c>
      <c r="H1612" s="749">
        <v>188900</v>
      </c>
      <c r="I1612" s="749">
        <v>88900</v>
      </c>
      <c r="J1612" s="749" t="s">
        <v>1316</v>
      </c>
      <c r="K1612" s="749" t="s">
        <v>894</v>
      </c>
      <c r="L1612" s="752">
        <v>82.996000000000009</v>
      </c>
      <c r="M1612" s="752">
        <v>5</v>
      </c>
      <c r="N1612" s="753">
        <v>414.98</v>
      </c>
    </row>
    <row r="1613" spans="1:14" ht="14.4" customHeight="1" x14ac:dyDescent="0.3">
      <c r="A1613" s="747" t="s">
        <v>629</v>
      </c>
      <c r="B1613" s="748" t="s">
        <v>630</v>
      </c>
      <c r="C1613" s="749" t="s">
        <v>677</v>
      </c>
      <c r="D1613" s="750" t="s">
        <v>678</v>
      </c>
      <c r="E1613" s="751">
        <v>50113001</v>
      </c>
      <c r="F1613" s="750" t="s">
        <v>686</v>
      </c>
      <c r="G1613" s="749" t="s">
        <v>687</v>
      </c>
      <c r="H1613" s="749">
        <v>162243</v>
      </c>
      <c r="I1613" s="749">
        <v>162243</v>
      </c>
      <c r="J1613" s="749" t="s">
        <v>2031</v>
      </c>
      <c r="K1613" s="749" t="s">
        <v>2032</v>
      </c>
      <c r="L1613" s="752">
        <v>111.6</v>
      </c>
      <c r="M1613" s="752">
        <v>1</v>
      </c>
      <c r="N1613" s="753">
        <v>111.6</v>
      </c>
    </row>
    <row r="1614" spans="1:14" ht="14.4" customHeight="1" x14ac:dyDescent="0.3">
      <c r="A1614" s="747" t="s">
        <v>629</v>
      </c>
      <c r="B1614" s="748" t="s">
        <v>630</v>
      </c>
      <c r="C1614" s="749" t="s">
        <v>677</v>
      </c>
      <c r="D1614" s="750" t="s">
        <v>678</v>
      </c>
      <c r="E1614" s="751">
        <v>50113001</v>
      </c>
      <c r="F1614" s="750" t="s">
        <v>686</v>
      </c>
      <c r="G1614" s="749" t="s">
        <v>687</v>
      </c>
      <c r="H1614" s="749">
        <v>202821</v>
      </c>
      <c r="I1614" s="749">
        <v>202821</v>
      </c>
      <c r="J1614" s="749" t="s">
        <v>2033</v>
      </c>
      <c r="K1614" s="749" t="s">
        <v>2034</v>
      </c>
      <c r="L1614" s="752">
        <v>81.91</v>
      </c>
      <c r="M1614" s="752">
        <v>2</v>
      </c>
      <c r="N1614" s="753">
        <v>163.82</v>
      </c>
    </row>
    <row r="1615" spans="1:14" ht="14.4" customHeight="1" x14ac:dyDescent="0.3">
      <c r="A1615" s="747" t="s">
        <v>629</v>
      </c>
      <c r="B1615" s="748" t="s">
        <v>630</v>
      </c>
      <c r="C1615" s="749" t="s">
        <v>677</v>
      </c>
      <c r="D1615" s="750" t="s">
        <v>678</v>
      </c>
      <c r="E1615" s="751">
        <v>50113001</v>
      </c>
      <c r="F1615" s="750" t="s">
        <v>686</v>
      </c>
      <c r="G1615" s="749" t="s">
        <v>631</v>
      </c>
      <c r="H1615" s="749">
        <v>185526</v>
      </c>
      <c r="I1615" s="749">
        <v>85526</v>
      </c>
      <c r="J1615" s="749" t="s">
        <v>2035</v>
      </c>
      <c r="K1615" s="749" t="s">
        <v>2036</v>
      </c>
      <c r="L1615" s="752">
        <v>144.07805555555555</v>
      </c>
      <c r="M1615" s="752">
        <v>36</v>
      </c>
      <c r="N1615" s="753">
        <v>5186.8099999999995</v>
      </c>
    </row>
    <row r="1616" spans="1:14" ht="14.4" customHeight="1" x14ac:dyDescent="0.3">
      <c r="A1616" s="747" t="s">
        <v>629</v>
      </c>
      <c r="B1616" s="748" t="s">
        <v>630</v>
      </c>
      <c r="C1616" s="749" t="s">
        <v>677</v>
      </c>
      <c r="D1616" s="750" t="s">
        <v>678</v>
      </c>
      <c r="E1616" s="751">
        <v>50113001</v>
      </c>
      <c r="F1616" s="750" t="s">
        <v>686</v>
      </c>
      <c r="G1616" s="749" t="s">
        <v>690</v>
      </c>
      <c r="H1616" s="749">
        <v>849266</v>
      </c>
      <c r="I1616" s="749">
        <v>162444</v>
      </c>
      <c r="J1616" s="749" t="s">
        <v>2037</v>
      </c>
      <c r="K1616" s="749" t="s">
        <v>2038</v>
      </c>
      <c r="L1616" s="752">
        <v>82.120000000000019</v>
      </c>
      <c r="M1616" s="752">
        <v>24</v>
      </c>
      <c r="N1616" s="753">
        <v>1970.8800000000003</v>
      </c>
    </row>
    <row r="1617" spans="1:14" ht="14.4" customHeight="1" x14ac:dyDescent="0.3">
      <c r="A1617" s="747" t="s">
        <v>629</v>
      </c>
      <c r="B1617" s="748" t="s">
        <v>630</v>
      </c>
      <c r="C1617" s="749" t="s">
        <v>677</v>
      </c>
      <c r="D1617" s="750" t="s">
        <v>678</v>
      </c>
      <c r="E1617" s="751">
        <v>50113001</v>
      </c>
      <c r="F1617" s="750" t="s">
        <v>686</v>
      </c>
      <c r="G1617" s="749" t="s">
        <v>690</v>
      </c>
      <c r="H1617" s="749">
        <v>121088</v>
      </c>
      <c r="I1617" s="749">
        <v>21088</v>
      </c>
      <c r="J1617" s="749" t="s">
        <v>2039</v>
      </c>
      <c r="K1617" s="749" t="s">
        <v>2040</v>
      </c>
      <c r="L1617" s="752">
        <v>685.38541666666663</v>
      </c>
      <c r="M1617" s="752">
        <v>48</v>
      </c>
      <c r="N1617" s="753">
        <v>32898.5</v>
      </c>
    </row>
    <row r="1618" spans="1:14" ht="14.4" customHeight="1" x14ac:dyDescent="0.3">
      <c r="A1618" s="747" t="s">
        <v>629</v>
      </c>
      <c r="B1618" s="748" t="s">
        <v>630</v>
      </c>
      <c r="C1618" s="749" t="s">
        <v>677</v>
      </c>
      <c r="D1618" s="750" t="s">
        <v>678</v>
      </c>
      <c r="E1618" s="751">
        <v>50113001</v>
      </c>
      <c r="F1618" s="750" t="s">
        <v>686</v>
      </c>
      <c r="G1618" s="749" t="s">
        <v>687</v>
      </c>
      <c r="H1618" s="749">
        <v>397057</v>
      </c>
      <c r="I1618" s="749">
        <v>0</v>
      </c>
      <c r="J1618" s="749" t="s">
        <v>1651</v>
      </c>
      <c r="K1618" s="749" t="s">
        <v>631</v>
      </c>
      <c r="L1618" s="752">
        <v>55.1</v>
      </c>
      <c r="M1618" s="752">
        <v>5</v>
      </c>
      <c r="N1618" s="753">
        <v>275.5</v>
      </c>
    </row>
    <row r="1619" spans="1:14" ht="14.4" customHeight="1" x14ac:dyDescent="0.3">
      <c r="A1619" s="747" t="s">
        <v>629</v>
      </c>
      <c r="B1619" s="748" t="s">
        <v>630</v>
      </c>
      <c r="C1619" s="749" t="s">
        <v>677</v>
      </c>
      <c r="D1619" s="750" t="s">
        <v>678</v>
      </c>
      <c r="E1619" s="751">
        <v>50113001</v>
      </c>
      <c r="F1619" s="750" t="s">
        <v>686</v>
      </c>
      <c r="G1619" s="749" t="s">
        <v>687</v>
      </c>
      <c r="H1619" s="749">
        <v>225261</v>
      </c>
      <c r="I1619" s="749">
        <v>225261</v>
      </c>
      <c r="J1619" s="749" t="s">
        <v>877</v>
      </c>
      <c r="K1619" s="749" t="s">
        <v>878</v>
      </c>
      <c r="L1619" s="752">
        <v>57.929999999999986</v>
      </c>
      <c r="M1619" s="752">
        <v>14</v>
      </c>
      <c r="N1619" s="753">
        <v>811.01999999999975</v>
      </c>
    </row>
    <row r="1620" spans="1:14" ht="14.4" customHeight="1" x14ac:dyDescent="0.3">
      <c r="A1620" s="747" t="s">
        <v>629</v>
      </c>
      <c r="B1620" s="748" t="s">
        <v>630</v>
      </c>
      <c r="C1620" s="749" t="s">
        <v>677</v>
      </c>
      <c r="D1620" s="750" t="s">
        <v>678</v>
      </c>
      <c r="E1620" s="751">
        <v>50113001</v>
      </c>
      <c r="F1620" s="750" t="s">
        <v>686</v>
      </c>
      <c r="G1620" s="749" t="s">
        <v>687</v>
      </c>
      <c r="H1620" s="749">
        <v>216573</v>
      </c>
      <c r="I1620" s="749">
        <v>216573</v>
      </c>
      <c r="J1620" s="749" t="s">
        <v>2041</v>
      </c>
      <c r="K1620" s="749" t="s">
        <v>2042</v>
      </c>
      <c r="L1620" s="752">
        <v>61.78</v>
      </c>
      <c r="M1620" s="752">
        <v>11</v>
      </c>
      <c r="N1620" s="753">
        <v>679.58</v>
      </c>
    </row>
    <row r="1621" spans="1:14" ht="14.4" customHeight="1" x14ac:dyDescent="0.3">
      <c r="A1621" s="747" t="s">
        <v>629</v>
      </c>
      <c r="B1621" s="748" t="s">
        <v>630</v>
      </c>
      <c r="C1621" s="749" t="s">
        <v>677</v>
      </c>
      <c r="D1621" s="750" t="s">
        <v>678</v>
      </c>
      <c r="E1621" s="751">
        <v>50113001</v>
      </c>
      <c r="F1621" s="750" t="s">
        <v>686</v>
      </c>
      <c r="G1621" s="749" t="s">
        <v>687</v>
      </c>
      <c r="H1621" s="749">
        <v>100610</v>
      </c>
      <c r="I1621" s="749">
        <v>610</v>
      </c>
      <c r="J1621" s="749" t="s">
        <v>879</v>
      </c>
      <c r="K1621" s="749" t="s">
        <v>880</v>
      </c>
      <c r="L1621" s="752">
        <v>72.5</v>
      </c>
      <c r="M1621" s="752">
        <v>25</v>
      </c>
      <c r="N1621" s="753">
        <v>1812.5</v>
      </c>
    </row>
    <row r="1622" spans="1:14" ht="14.4" customHeight="1" x14ac:dyDescent="0.3">
      <c r="A1622" s="747" t="s">
        <v>629</v>
      </c>
      <c r="B1622" s="748" t="s">
        <v>630</v>
      </c>
      <c r="C1622" s="749" t="s">
        <v>677</v>
      </c>
      <c r="D1622" s="750" t="s">
        <v>678</v>
      </c>
      <c r="E1622" s="751">
        <v>50113001</v>
      </c>
      <c r="F1622" s="750" t="s">
        <v>686</v>
      </c>
      <c r="G1622" s="749" t="s">
        <v>687</v>
      </c>
      <c r="H1622" s="749">
        <v>100612</v>
      </c>
      <c r="I1622" s="749">
        <v>612</v>
      </c>
      <c r="J1622" s="749" t="s">
        <v>1317</v>
      </c>
      <c r="K1622" s="749" t="s">
        <v>719</v>
      </c>
      <c r="L1622" s="752">
        <v>67.659999999999982</v>
      </c>
      <c r="M1622" s="752">
        <v>7</v>
      </c>
      <c r="N1622" s="753">
        <v>473.61999999999989</v>
      </c>
    </row>
    <row r="1623" spans="1:14" ht="14.4" customHeight="1" x14ac:dyDescent="0.3">
      <c r="A1623" s="747" t="s">
        <v>629</v>
      </c>
      <c r="B1623" s="748" t="s">
        <v>630</v>
      </c>
      <c r="C1623" s="749" t="s">
        <v>677</v>
      </c>
      <c r="D1623" s="750" t="s">
        <v>678</v>
      </c>
      <c r="E1623" s="751">
        <v>50113001</v>
      </c>
      <c r="F1623" s="750" t="s">
        <v>686</v>
      </c>
      <c r="G1623" s="749" t="s">
        <v>631</v>
      </c>
      <c r="H1623" s="749">
        <v>216905</v>
      </c>
      <c r="I1623" s="749">
        <v>216905</v>
      </c>
      <c r="J1623" s="749" t="s">
        <v>2043</v>
      </c>
      <c r="K1623" s="749" t="s">
        <v>2044</v>
      </c>
      <c r="L1623" s="752">
        <v>136.61000000000001</v>
      </c>
      <c r="M1623" s="752">
        <v>1</v>
      </c>
      <c r="N1623" s="753">
        <v>136.61000000000001</v>
      </c>
    </row>
    <row r="1624" spans="1:14" ht="14.4" customHeight="1" x14ac:dyDescent="0.3">
      <c r="A1624" s="747" t="s">
        <v>629</v>
      </c>
      <c r="B1624" s="748" t="s">
        <v>630</v>
      </c>
      <c r="C1624" s="749" t="s">
        <v>677</v>
      </c>
      <c r="D1624" s="750" t="s">
        <v>678</v>
      </c>
      <c r="E1624" s="751">
        <v>50113001</v>
      </c>
      <c r="F1624" s="750" t="s">
        <v>686</v>
      </c>
      <c r="G1624" s="749" t="s">
        <v>687</v>
      </c>
      <c r="H1624" s="749">
        <v>104380</v>
      </c>
      <c r="I1624" s="749">
        <v>4380</v>
      </c>
      <c r="J1624" s="749" t="s">
        <v>2045</v>
      </c>
      <c r="K1624" s="749" t="s">
        <v>960</v>
      </c>
      <c r="L1624" s="752">
        <v>356.2</v>
      </c>
      <c r="M1624" s="752">
        <v>3</v>
      </c>
      <c r="N1624" s="753">
        <v>1068.5999999999999</v>
      </c>
    </row>
    <row r="1625" spans="1:14" ht="14.4" customHeight="1" x14ac:dyDescent="0.3">
      <c r="A1625" s="747" t="s">
        <v>629</v>
      </c>
      <c r="B1625" s="748" t="s">
        <v>630</v>
      </c>
      <c r="C1625" s="749" t="s">
        <v>677</v>
      </c>
      <c r="D1625" s="750" t="s">
        <v>678</v>
      </c>
      <c r="E1625" s="751">
        <v>50113001</v>
      </c>
      <c r="F1625" s="750" t="s">
        <v>686</v>
      </c>
      <c r="G1625" s="749" t="s">
        <v>687</v>
      </c>
      <c r="H1625" s="749">
        <v>161238</v>
      </c>
      <c r="I1625" s="749">
        <v>61238</v>
      </c>
      <c r="J1625" s="749" t="s">
        <v>1320</v>
      </c>
      <c r="K1625" s="749" t="s">
        <v>1321</v>
      </c>
      <c r="L1625" s="752">
        <v>34.1</v>
      </c>
      <c r="M1625" s="752">
        <v>1</v>
      </c>
      <c r="N1625" s="753">
        <v>34.1</v>
      </c>
    </row>
    <row r="1626" spans="1:14" ht="14.4" customHeight="1" x14ac:dyDescent="0.3">
      <c r="A1626" s="747" t="s">
        <v>629</v>
      </c>
      <c r="B1626" s="748" t="s">
        <v>630</v>
      </c>
      <c r="C1626" s="749" t="s">
        <v>677</v>
      </c>
      <c r="D1626" s="750" t="s">
        <v>678</v>
      </c>
      <c r="E1626" s="751">
        <v>50113001</v>
      </c>
      <c r="F1626" s="750" t="s">
        <v>686</v>
      </c>
      <c r="G1626" s="749" t="s">
        <v>687</v>
      </c>
      <c r="H1626" s="749">
        <v>161237</v>
      </c>
      <c r="I1626" s="749">
        <v>61237</v>
      </c>
      <c r="J1626" s="749" t="s">
        <v>1320</v>
      </c>
      <c r="K1626" s="749" t="s">
        <v>2046</v>
      </c>
      <c r="L1626" s="752">
        <v>21.27</v>
      </c>
      <c r="M1626" s="752">
        <v>2</v>
      </c>
      <c r="N1626" s="753">
        <v>42.54</v>
      </c>
    </row>
    <row r="1627" spans="1:14" ht="14.4" customHeight="1" x14ac:dyDescent="0.3">
      <c r="A1627" s="747" t="s">
        <v>629</v>
      </c>
      <c r="B1627" s="748" t="s">
        <v>630</v>
      </c>
      <c r="C1627" s="749" t="s">
        <v>677</v>
      </c>
      <c r="D1627" s="750" t="s">
        <v>678</v>
      </c>
      <c r="E1627" s="751">
        <v>50113001</v>
      </c>
      <c r="F1627" s="750" t="s">
        <v>686</v>
      </c>
      <c r="G1627" s="749" t="s">
        <v>687</v>
      </c>
      <c r="H1627" s="749">
        <v>100616</v>
      </c>
      <c r="I1627" s="749">
        <v>616</v>
      </c>
      <c r="J1627" s="749" t="s">
        <v>2047</v>
      </c>
      <c r="K1627" s="749" t="s">
        <v>2048</v>
      </c>
      <c r="L1627" s="752">
        <v>94.82</v>
      </c>
      <c r="M1627" s="752">
        <v>1</v>
      </c>
      <c r="N1627" s="753">
        <v>94.82</v>
      </c>
    </row>
    <row r="1628" spans="1:14" ht="14.4" customHeight="1" x14ac:dyDescent="0.3">
      <c r="A1628" s="747" t="s">
        <v>629</v>
      </c>
      <c r="B1628" s="748" t="s">
        <v>630</v>
      </c>
      <c r="C1628" s="749" t="s">
        <v>677</v>
      </c>
      <c r="D1628" s="750" t="s">
        <v>678</v>
      </c>
      <c r="E1628" s="751">
        <v>50113001</v>
      </c>
      <c r="F1628" s="750" t="s">
        <v>686</v>
      </c>
      <c r="G1628" s="749" t="s">
        <v>687</v>
      </c>
      <c r="H1628" s="749">
        <v>849055</v>
      </c>
      <c r="I1628" s="749">
        <v>125314</v>
      </c>
      <c r="J1628" s="749" t="s">
        <v>1826</v>
      </c>
      <c r="K1628" s="749" t="s">
        <v>1827</v>
      </c>
      <c r="L1628" s="752">
        <v>113.32000000000002</v>
      </c>
      <c r="M1628" s="752">
        <v>1</v>
      </c>
      <c r="N1628" s="753">
        <v>113.32000000000002</v>
      </c>
    </row>
    <row r="1629" spans="1:14" ht="14.4" customHeight="1" x14ac:dyDescent="0.3">
      <c r="A1629" s="747" t="s">
        <v>629</v>
      </c>
      <c r="B1629" s="748" t="s">
        <v>630</v>
      </c>
      <c r="C1629" s="749" t="s">
        <v>677</v>
      </c>
      <c r="D1629" s="750" t="s">
        <v>678</v>
      </c>
      <c r="E1629" s="751">
        <v>50113001</v>
      </c>
      <c r="F1629" s="750" t="s">
        <v>686</v>
      </c>
      <c r="G1629" s="749" t="s">
        <v>687</v>
      </c>
      <c r="H1629" s="749">
        <v>101845</v>
      </c>
      <c r="I1629" s="749">
        <v>1845</v>
      </c>
      <c r="J1629" s="749" t="s">
        <v>2049</v>
      </c>
      <c r="K1629" s="749" t="s">
        <v>2050</v>
      </c>
      <c r="L1629" s="752">
        <v>74.38000000000001</v>
      </c>
      <c r="M1629" s="752">
        <v>2</v>
      </c>
      <c r="N1629" s="753">
        <v>148.76000000000002</v>
      </c>
    </row>
    <row r="1630" spans="1:14" ht="14.4" customHeight="1" x14ac:dyDescent="0.3">
      <c r="A1630" s="747" t="s">
        <v>629</v>
      </c>
      <c r="B1630" s="748" t="s">
        <v>630</v>
      </c>
      <c r="C1630" s="749" t="s">
        <v>677</v>
      </c>
      <c r="D1630" s="750" t="s">
        <v>678</v>
      </c>
      <c r="E1630" s="751">
        <v>50113001</v>
      </c>
      <c r="F1630" s="750" t="s">
        <v>686</v>
      </c>
      <c r="G1630" s="749" t="s">
        <v>687</v>
      </c>
      <c r="H1630" s="749">
        <v>115834</v>
      </c>
      <c r="I1630" s="749">
        <v>15834</v>
      </c>
      <c r="J1630" s="749" t="s">
        <v>888</v>
      </c>
      <c r="K1630" s="749" t="s">
        <v>889</v>
      </c>
      <c r="L1630" s="752">
        <v>170.52500000000003</v>
      </c>
      <c r="M1630" s="752">
        <v>2</v>
      </c>
      <c r="N1630" s="753">
        <v>341.05000000000007</v>
      </c>
    </row>
    <row r="1631" spans="1:14" ht="14.4" customHeight="1" x14ac:dyDescent="0.3">
      <c r="A1631" s="747" t="s">
        <v>629</v>
      </c>
      <c r="B1631" s="748" t="s">
        <v>630</v>
      </c>
      <c r="C1631" s="749" t="s">
        <v>677</v>
      </c>
      <c r="D1631" s="750" t="s">
        <v>678</v>
      </c>
      <c r="E1631" s="751">
        <v>50113001</v>
      </c>
      <c r="F1631" s="750" t="s">
        <v>686</v>
      </c>
      <c r="G1631" s="749" t="s">
        <v>687</v>
      </c>
      <c r="H1631" s="749">
        <v>115845</v>
      </c>
      <c r="I1631" s="749">
        <v>15845</v>
      </c>
      <c r="J1631" s="749" t="s">
        <v>890</v>
      </c>
      <c r="K1631" s="749" t="s">
        <v>889</v>
      </c>
      <c r="L1631" s="752">
        <v>291.71250000000003</v>
      </c>
      <c r="M1631" s="752">
        <v>4</v>
      </c>
      <c r="N1631" s="753">
        <v>1166.8500000000001</v>
      </c>
    </row>
    <row r="1632" spans="1:14" ht="14.4" customHeight="1" x14ac:dyDescent="0.3">
      <c r="A1632" s="747" t="s">
        <v>629</v>
      </c>
      <c r="B1632" s="748" t="s">
        <v>630</v>
      </c>
      <c r="C1632" s="749" t="s">
        <v>677</v>
      </c>
      <c r="D1632" s="750" t="s">
        <v>678</v>
      </c>
      <c r="E1632" s="751">
        <v>50113001</v>
      </c>
      <c r="F1632" s="750" t="s">
        <v>686</v>
      </c>
      <c r="G1632" s="749" t="s">
        <v>690</v>
      </c>
      <c r="H1632" s="749">
        <v>174700</v>
      </c>
      <c r="I1632" s="749">
        <v>174700</v>
      </c>
      <c r="J1632" s="749" t="s">
        <v>2051</v>
      </c>
      <c r="K1632" s="749" t="s">
        <v>2052</v>
      </c>
      <c r="L1632" s="752">
        <v>724.0300000000002</v>
      </c>
      <c r="M1632" s="752">
        <v>1</v>
      </c>
      <c r="N1632" s="753">
        <v>724.0300000000002</v>
      </c>
    </row>
    <row r="1633" spans="1:14" ht="14.4" customHeight="1" x14ac:dyDescent="0.3">
      <c r="A1633" s="747" t="s">
        <v>629</v>
      </c>
      <c r="B1633" s="748" t="s">
        <v>630</v>
      </c>
      <c r="C1633" s="749" t="s">
        <v>677</v>
      </c>
      <c r="D1633" s="750" t="s">
        <v>678</v>
      </c>
      <c r="E1633" s="751">
        <v>50113001</v>
      </c>
      <c r="F1633" s="750" t="s">
        <v>686</v>
      </c>
      <c r="G1633" s="749" t="s">
        <v>687</v>
      </c>
      <c r="H1633" s="749">
        <v>114725</v>
      </c>
      <c r="I1633" s="749">
        <v>14725</v>
      </c>
      <c r="J1633" s="749" t="s">
        <v>893</v>
      </c>
      <c r="K1633" s="749" t="s">
        <v>894</v>
      </c>
      <c r="L1633" s="752">
        <v>67.285000000000011</v>
      </c>
      <c r="M1633" s="752">
        <v>4</v>
      </c>
      <c r="N1633" s="753">
        <v>269.14000000000004</v>
      </c>
    </row>
    <row r="1634" spans="1:14" ht="14.4" customHeight="1" x14ac:dyDescent="0.3">
      <c r="A1634" s="747" t="s">
        <v>629</v>
      </c>
      <c r="B1634" s="748" t="s">
        <v>630</v>
      </c>
      <c r="C1634" s="749" t="s">
        <v>677</v>
      </c>
      <c r="D1634" s="750" t="s">
        <v>678</v>
      </c>
      <c r="E1634" s="751">
        <v>50113001</v>
      </c>
      <c r="F1634" s="750" t="s">
        <v>686</v>
      </c>
      <c r="G1634" s="749" t="s">
        <v>687</v>
      </c>
      <c r="H1634" s="749">
        <v>130610</v>
      </c>
      <c r="I1634" s="749">
        <v>130610</v>
      </c>
      <c r="J1634" s="749" t="s">
        <v>1832</v>
      </c>
      <c r="K1634" s="749" t="s">
        <v>1833</v>
      </c>
      <c r="L1634" s="752">
        <v>573.36000000000024</v>
      </c>
      <c r="M1634" s="752">
        <v>1</v>
      </c>
      <c r="N1634" s="753">
        <v>573.36000000000024</v>
      </c>
    </row>
    <row r="1635" spans="1:14" ht="14.4" customHeight="1" x14ac:dyDescent="0.3">
      <c r="A1635" s="747" t="s">
        <v>629</v>
      </c>
      <c r="B1635" s="748" t="s">
        <v>630</v>
      </c>
      <c r="C1635" s="749" t="s">
        <v>677</v>
      </c>
      <c r="D1635" s="750" t="s">
        <v>678</v>
      </c>
      <c r="E1635" s="751">
        <v>50113001</v>
      </c>
      <c r="F1635" s="750" t="s">
        <v>686</v>
      </c>
      <c r="G1635" s="749" t="s">
        <v>690</v>
      </c>
      <c r="H1635" s="749">
        <v>131934</v>
      </c>
      <c r="I1635" s="749">
        <v>31934</v>
      </c>
      <c r="J1635" s="749" t="s">
        <v>897</v>
      </c>
      <c r="K1635" s="749" t="s">
        <v>898</v>
      </c>
      <c r="L1635" s="752">
        <v>49.820000000000007</v>
      </c>
      <c r="M1635" s="752">
        <v>13</v>
      </c>
      <c r="N1635" s="753">
        <v>647.66000000000008</v>
      </c>
    </row>
    <row r="1636" spans="1:14" ht="14.4" customHeight="1" x14ac:dyDescent="0.3">
      <c r="A1636" s="747" t="s">
        <v>629</v>
      </c>
      <c r="B1636" s="748" t="s">
        <v>630</v>
      </c>
      <c r="C1636" s="749" t="s">
        <v>677</v>
      </c>
      <c r="D1636" s="750" t="s">
        <v>678</v>
      </c>
      <c r="E1636" s="751">
        <v>50113001</v>
      </c>
      <c r="F1636" s="750" t="s">
        <v>686</v>
      </c>
      <c r="G1636" s="749" t="s">
        <v>690</v>
      </c>
      <c r="H1636" s="749">
        <v>158380</v>
      </c>
      <c r="I1636" s="749">
        <v>58380</v>
      </c>
      <c r="J1636" s="749" t="s">
        <v>899</v>
      </c>
      <c r="K1636" s="749" t="s">
        <v>900</v>
      </c>
      <c r="L1636" s="752">
        <v>81.200000000000031</v>
      </c>
      <c r="M1636" s="752">
        <v>11</v>
      </c>
      <c r="N1636" s="753">
        <v>893.20000000000027</v>
      </c>
    </row>
    <row r="1637" spans="1:14" ht="14.4" customHeight="1" x14ac:dyDescent="0.3">
      <c r="A1637" s="747" t="s">
        <v>629</v>
      </c>
      <c r="B1637" s="748" t="s">
        <v>630</v>
      </c>
      <c r="C1637" s="749" t="s">
        <v>677</v>
      </c>
      <c r="D1637" s="750" t="s">
        <v>678</v>
      </c>
      <c r="E1637" s="751">
        <v>50113001</v>
      </c>
      <c r="F1637" s="750" t="s">
        <v>686</v>
      </c>
      <c r="G1637" s="749" t="s">
        <v>687</v>
      </c>
      <c r="H1637" s="749">
        <v>184785</v>
      </c>
      <c r="I1637" s="749">
        <v>84785</v>
      </c>
      <c r="J1637" s="749" t="s">
        <v>901</v>
      </c>
      <c r="K1637" s="749" t="s">
        <v>902</v>
      </c>
      <c r="L1637" s="752">
        <v>192.96400000000008</v>
      </c>
      <c r="M1637" s="752">
        <v>5</v>
      </c>
      <c r="N1637" s="753">
        <v>964.82000000000039</v>
      </c>
    </row>
    <row r="1638" spans="1:14" ht="14.4" customHeight="1" x14ac:dyDescent="0.3">
      <c r="A1638" s="747" t="s">
        <v>629</v>
      </c>
      <c r="B1638" s="748" t="s">
        <v>630</v>
      </c>
      <c r="C1638" s="749" t="s">
        <v>677</v>
      </c>
      <c r="D1638" s="750" t="s">
        <v>678</v>
      </c>
      <c r="E1638" s="751">
        <v>50113001</v>
      </c>
      <c r="F1638" s="750" t="s">
        <v>686</v>
      </c>
      <c r="G1638" s="749" t="s">
        <v>687</v>
      </c>
      <c r="H1638" s="749">
        <v>184325</v>
      </c>
      <c r="I1638" s="749">
        <v>84325</v>
      </c>
      <c r="J1638" s="749" t="s">
        <v>901</v>
      </c>
      <c r="K1638" s="749" t="s">
        <v>1834</v>
      </c>
      <c r="L1638" s="752">
        <v>76.75</v>
      </c>
      <c r="M1638" s="752">
        <v>1</v>
      </c>
      <c r="N1638" s="753">
        <v>76.75</v>
      </c>
    </row>
    <row r="1639" spans="1:14" ht="14.4" customHeight="1" x14ac:dyDescent="0.3">
      <c r="A1639" s="747" t="s">
        <v>629</v>
      </c>
      <c r="B1639" s="748" t="s">
        <v>630</v>
      </c>
      <c r="C1639" s="749" t="s">
        <v>677</v>
      </c>
      <c r="D1639" s="750" t="s">
        <v>678</v>
      </c>
      <c r="E1639" s="751">
        <v>50113001</v>
      </c>
      <c r="F1639" s="750" t="s">
        <v>686</v>
      </c>
      <c r="G1639" s="749" t="s">
        <v>687</v>
      </c>
      <c r="H1639" s="749">
        <v>112023</v>
      </c>
      <c r="I1639" s="749">
        <v>12023</v>
      </c>
      <c r="J1639" s="749" t="s">
        <v>903</v>
      </c>
      <c r="K1639" s="749" t="s">
        <v>904</v>
      </c>
      <c r="L1639" s="752">
        <v>72.33</v>
      </c>
      <c r="M1639" s="752">
        <v>3</v>
      </c>
      <c r="N1639" s="753">
        <v>216.99</v>
      </c>
    </row>
    <row r="1640" spans="1:14" ht="14.4" customHeight="1" x14ac:dyDescent="0.3">
      <c r="A1640" s="747" t="s">
        <v>629</v>
      </c>
      <c r="B1640" s="748" t="s">
        <v>630</v>
      </c>
      <c r="C1640" s="749" t="s">
        <v>677</v>
      </c>
      <c r="D1640" s="750" t="s">
        <v>678</v>
      </c>
      <c r="E1640" s="751">
        <v>50113001</v>
      </c>
      <c r="F1640" s="750" t="s">
        <v>686</v>
      </c>
      <c r="G1640" s="749" t="s">
        <v>687</v>
      </c>
      <c r="H1640" s="749">
        <v>142594</v>
      </c>
      <c r="I1640" s="749">
        <v>42594</v>
      </c>
      <c r="J1640" s="749" t="s">
        <v>1128</v>
      </c>
      <c r="K1640" s="749" t="s">
        <v>1129</v>
      </c>
      <c r="L1640" s="752">
        <v>901.19000000000017</v>
      </c>
      <c r="M1640" s="752">
        <v>4</v>
      </c>
      <c r="N1640" s="753">
        <v>3604.7600000000007</v>
      </c>
    </row>
    <row r="1641" spans="1:14" ht="14.4" customHeight="1" x14ac:dyDescent="0.3">
      <c r="A1641" s="747" t="s">
        <v>629</v>
      </c>
      <c r="B1641" s="748" t="s">
        <v>630</v>
      </c>
      <c r="C1641" s="749" t="s">
        <v>677</v>
      </c>
      <c r="D1641" s="750" t="s">
        <v>678</v>
      </c>
      <c r="E1641" s="751">
        <v>50113001</v>
      </c>
      <c r="F1641" s="750" t="s">
        <v>686</v>
      </c>
      <c r="G1641" s="749" t="s">
        <v>687</v>
      </c>
      <c r="H1641" s="749">
        <v>158127</v>
      </c>
      <c r="I1641" s="749">
        <v>10432</v>
      </c>
      <c r="J1641" s="749" t="s">
        <v>2053</v>
      </c>
      <c r="K1641" s="749" t="s">
        <v>2054</v>
      </c>
      <c r="L1641" s="752">
        <v>126.56000000000006</v>
      </c>
      <c r="M1641" s="752">
        <v>2</v>
      </c>
      <c r="N1641" s="753">
        <v>253.12000000000012</v>
      </c>
    </row>
    <row r="1642" spans="1:14" ht="14.4" customHeight="1" x14ac:dyDescent="0.3">
      <c r="A1642" s="747" t="s">
        <v>629</v>
      </c>
      <c r="B1642" s="748" t="s">
        <v>630</v>
      </c>
      <c r="C1642" s="749" t="s">
        <v>677</v>
      </c>
      <c r="D1642" s="750" t="s">
        <v>678</v>
      </c>
      <c r="E1642" s="751">
        <v>50113001</v>
      </c>
      <c r="F1642" s="750" t="s">
        <v>686</v>
      </c>
      <c r="G1642" s="749" t="s">
        <v>687</v>
      </c>
      <c r="H1642" s="749">
        <v>199826</v>
      </c>
      <c r="I1642" s="749">
        <v>99826</v>
      </c>
      <c r="J1642" s="749" t="s">
        <v>2055</v>
      </c>
      <c r="K1642" s="749" t="s">
        <v>2056</v>
      </c>
      <c r="L1642" s="752">
        <v>236.74</v>
      </c>
      <c r="M1642" s="752">
        <v>5</v>
      </c>
      <c r="N1642" s="753">
        <v>1183.7</v>
      </c>
    </row>
    <row r="1643" spans="1:14" ht="14.4" customHeight="1" x14ac:dyDescent="0.3">
      <c r="A1643" s="747" t="s">
        <v>629</v>
      </c>
      <c r="B1643" s="748" t="s">
        <v>630</v>
      </c>
      <c r="C1643" s="749" t="s">
        <v>677</v>
      </c>
      <c r="D1643" s="750" t="s">
        <v>678</v>
      </c>
      <c r="E1643" s="751">
        <v>50113001</v>
      </c>
      <c r="F1643" s="750" t="s">
        <v>686</v>
      </c>
      <c r="G1643" s="749" t="s">
        <v>687</v>
      </c>
      <c r="H1643" s="749">
        <v>199814</v>
      </c>
      <c r="I1643" s="749">
        <v>99814</v>
      </c>
      <c r="J1643" s="749" t="s">
        <v>2055</v>
      </c>
      <c r="K1643" s="749" t="s">
        <v>2057</v>
      </c>
      <c r="L1643" s="752">
        <v>321.2</v>
      </c>
      <c r="M1643" s="752">
        <v>1</v>
      </c>
      <c r="N1643" s="753">
        <v>321.2</v>
      </c>
    </row>
    <row r="1644" spans="1:14" ht="14.4" customHeight="1" x14ac:dyDescent="0.3">
      <c r="A1644" s="747" t="s">
        <v>629</v>
      </c>
      <c r="B1644" s="748" t="s">
        <v>630</v>
      </c>
      <c r="C1644" s="749" t="s">
        <v>677</v>
      </c>
      <c r="D1644" s="750" t="s">
        <v>678</v>
      </c>
      <c r="E1644" s="751">
        <v>50113001</v>
      </c>
      <c r="F1644" s="750" t="s">
        <v>686</v>
      </c>
      <c r="G1644" s="749" t="s">
        <v>690</v>
      </c>
      <c r="H1644" s="749">
        <v>166030</v>
      </c>
      <c r="I1644" s="749">
        <v>66030</v>
      </c>
      <c r="J1644" s="749" t="s">
        <v>1130</v>
      </c>
      <c r="K1644" s="749" t="s">
        <v>1610</v>
      </c>
      <c r="L1644" s="752">
        <v>29.892500000000002</v>
      </c>
      <c r="M1644" s="752">
        <v>4</v>
      </c>
      <c r="N1644" s="753">
        <v>119.57000000000001</v>
      </c>
    </row>
    <row r="1645" spans="1:14" ht="14.4" customHeight="1" x14ac:dyDescent="0.3">
      <c r="A1645" s="747" t="s">
        <v>629</v>
      </c>
      <c r="B1645" s="748" t="s">
        <v>630</v>
      </c>
      <c r="C1645" s="749" t="s">
        <v>677</v>
      </c>
      <c r="D1645" s="750" t="s">
        <v>678</v>
      </c>
      <c r="E1645" s="751">
        <v>50113001</v>
      </c>
      <c r="F1645" s="750" t="s">
        <v>686</v>
      </c>
      <c r="G1645" s="749" t="s">
        <v>690</v>
      </c>
      <c r="H1645" s="749">
        <v>166029</v>
      </c>
      <c r="I1645" s="749">
        <v>66029</v>
      </c>
      <c r="J1645" s="749" t="s">
        <v>1130</v>
      </c>
      <c r="K1645" s="749" t="s">
        <v>1663</v>
      </c>
      <c r="L1645" s="752">
        <v>28.503333333333334</v>
      </c>
      <c r="M1645" s="752">
        <v>3</v>
      </c>
      <c r="N1645" s="753">
        <v>85.51</v>
      </c>
    </row>
    <row r="1646" spans="1:14" ht="14.4" customHeight="1" x14ac:dyDescent="0.3">
      <c r="A1646" s="747" t="s">
        <v>629</v>
      </c>
      <c r="B1646" s="748" t="s">
        <v>630</v>
      </c>
      <c r="C1646" s="749" t="s">
        <v>677</v>
      </c>
      <c r="D1646" s="750" t="s">
        <v>678</v>
      </c>
      <c r="E1646" s="751">
        <v>50113001</v>
      </c>
      <c r="F1646" s="750" t="s">
        <v>686</v>
      </c>
      <c r="G1646" s="749" t="s">
        <v>631</v>
      </c>
      <c r="H1646" s="749">
        <v>847989</v>
      </c>
      <c r="I1646" s="749">
        <v>155689</v>
      </c>
      <c r="J1646" s="749" t="s">
        <v>1535</v>
      </c>
      <c r="K1646" s="749" t="s">
        <v>1536</v>
      </c>
      <c r="L1646" s="752">
        <v>147.66500000000002</v>
      </c>
      <c r="M1646" s="752">
        <v>2</v>
      </c>
      <c r="N1646" s="753">
        <v>295.33000000000004</v>
      </c>
    </row>
    <row r="1647" spans="1:14" ht="14.4" customHeight="1" x14ac:dyDescent="0.3">
      <c r="A1647" s="747" t="s">
        <v>629</v>
      </c>
      <c r="B1647" s="748" t="s">
        <v>630</v>
      </c>
      <c r="C1647" s="749" t="s">
        <v>677</v>
      </c>
      <c r="D1647" s="750" t="s">
        <v>678</v>
      </c>
      <c r="E1647" s="751">
        <v>50113002</v>
      </c>
      <c r="F1647" s="750" t="s">
        <v>1339</v>
      </c>
      <c r="G1647" s="749" t="s">
        <v>687</v>
      </c>
      <c r="H1647" s="749">
        <v>397297</v>
      </c>
      <c r="I1647" s="749">
        <v>192101</v>
      </c>
      <c r="J1647" s="749" t="s">
        <v>1850</v>
      </c>
      <c r="K1647" s="749" t="s">
        <v>1851</v>
      </c>
      <c r="L1647" s="752">
        <v>1671.92</v>
      </c>
      <c r="M1647" s="752">
        <v>1</v>
      </c>
      <c r="N1647" s="753">
        <v>1671.92</v>
      </c>
    </row>
    <row r="1648" spans="1:14" ht="14.4" customHeight="1" x14ac:dyDescent="0.3">
      <c r="A1648" s="747" t="s">
        <v>629</v>
      </c>
      <c r="B1648" s="748" t="s">
        <v>630</v>
      </c>
      <c r="C1648" s="749" t="s">
        <v>677</v>
      </c>
      <c r="D1648" s="750" t="s">
        <v>678</v>
      </c>
      <c r="E1648" s="751">
        <v>50113002</v>
      </c>
      <c r="F1648" s="750" t="s">
        <v>1339</v>
      </c>
      <c r="G1648" s="749" t="s">
        <v>687</v>
      </c>
      <c r="H1648" s="749">
        <v>158628</v>
      </c>
      <c r="I1648" s="749">
        <v>58628</v>
      </c>
      <c r="J1648" s="749" t="s">
        <v>1340</v>
      </c>
      <c r="K1648" s="749" t="s">
        <v>1341</v>
      </c>
      <c r="L1648" s="752">
        <v>297</v>
      </c>
      <c r="M1648" s="752">
        <v>51</v>
      </c>
      <c r="N1648" s="753">
        <v>15147</v>
      </c>
    </row>
    <row r="1649" spans="1:14" ht="14.4" customHeight="1" x14ac:dyDescent="0.3">
      <c r="A1649" s="747" t="s">
        <v>629</v>
      </c>
      <c r="B1649" s="748" t="s">
        <v>630</v>
      </c>
      <c r="C1649" s="749" t="s">
        <v>677</v>
      </c>
      <c r="D1649" s="750" t="s">
        <v>678</v>
      </c>
      <c r="E1649" s="751">
        <v>50113002</v>
      </c>
      <c r="F1649" s="750" t="s">
        <v>1339</v>
      </c>
      <c r="G1649" s="749" t="s">
        <v>687</v>
      </c>
      <c r="H1649" s="749">
        <v>500831</v>
      </c>
      <c r="I1649" s="749">
        <v>157109</v>
      </c>
      <c r="J1649" s="749" t="s">
        <v>1342</v>
      </c>
      <c r="K1649" s="749" t="s">
        <v>1343</v>
      </c>
      <c r="L1649" s="752">
        <v>3665.2</v>
      </c>
      <c r="M1649" s="752">
        <v>11</v>
      </c>
      <c r="N1649" s="753">
        <v>40317.199999999997</v>
      </c>
    </row>
    <row r="1650" spans="1:14" ht="14.4" customHeight="1" x14ac:dyDescent="0.3">
      <c r="A1650" s="747" t="s">
        <v>629</v>
      </c>
      <c r="B1650" s="748" t="s">
        <v>630</v>
      </c>
      <c r="C1650" s="749" t="s">
        <v>677</v>
      </c>
      <c r="D1650" s="750" t="s">
        <v>678</v>
      </c>
      <c r="E1650" s="751">
        <v>50113002</v>
      </c>
      <c r="F1650" s="750" t="s">
        <v>1339</v>
      </c>
      <c r="G1650" s="749" t="s">
        <v>687</v>
      </c>
      <c r="H1650" s="749">
        <v>396465</v>
      </c>
      <c r="I1650" s="749">
        <v>157107</v>
      </c>
      <c r="J1650" s="749" t="s">
        <v>1344</v>
      </c>
      <c r="K1650" s="749" t="s">
        <v>1345</v>
      </c>
      <c r="L1650" s="752">
        <v>3102</v>
      </c>
      <c r="M1650" s="752">
        <v>11</v>
      </c>
      <c r="N1650" s="753">
        <v>34122</v>
      </c>
    </row>
    <row r="1651" spans="1:14" ht="14.4" customHeight="1" x14ac:dyDescent="0.3">
      <c r="A1651" s="747" t="s">
        <v>629</v>
      </c>
      <c r="B1651" s="748" t="s">
        <v>630</v>
      </c>
      <c r="C1651" s="749" t="s">
        <v>677</v>
      </c>
      <c r="D1651" s="750" t="s">
        <v>678</v>
      </c>
      <c r="E1651" s="751">
        <v>50113002</v>
      </c>
      <c r="F1651" s="750" t="s">
        <v>1339</v>
      </c>
      <c r="G1651" s="749" t="s">
        <v>687</v>
      </c>
      <c r="H1651" s="749">
        <v>394774</v>
      </c>
      <c r="I1651" s="749">
        <v>157118</v>
      </c>
      <c r="J1651" s="749" t="s">
        <v>2058</v>
      </c>
      <c r="K1651" s="749" t="s">
        <v>1343</v>
      </c>
      <c r="L1651" s="752">
        <v>3739.9999999999991</v>
      </c>
      <c r="M1651" s="752">
        <v>1</v>
      </c>
      <c r="N1651" s="753">
        <v>3739.9999999999991</v>
      </c>
    </row>
    <row r="1652" spans="1:14" ht="14.4" customHeight="1" x14ac:dyDescent="0.3">
      <c r="A1652" s="747" t="s">
        <v>629</v>
      </c>
      <c r="B1652" s="748" t="s">
        <v>630</v>
      </c>
      <c r="C1652" s="749" t="s">
        <v>677</v>
      </c>
      <c r="D1652" s="750" t="s">
        <v>678</v>
      </c>
      <c r="E1652" s="751">
        <v>50113002</v>
      </c>
      <c r="F1652" s="750" t="s">
        <v>1339</v>
      </c>
      <c r="G1652" s="749" t="s">
        <v>687</v>
      </c>
      <c r="H1652" s="749">
        <v>845045</v>
      </c>
      <c r="I1652" s="749">
        <v>107472</v>
      </c>
      <c r="J1652" s="749" t="s">
        <v>1810</v>
      </c>
      <c r="K1652" s="749" t="s">
        <v>1852</v>
      </c>
      <c r="L1652" s="752">
        <v>2739.9205721916392</v>
      </c>
      <c r="M1652" s="752">
        <v>3</v>
      </c>
      <c r="N1652" s="753">
        <v>8219.761716574918</v>
      </c>
    </row>
    <row r="1653" spans="1:14" ht="14.4" customHeight="1" x14ac:dyDescent="0.3">
      <c r="A1653" s="747" t="s">
        <v>629</v>
      </c>
      <c r="B1653" s="748" t="s">
        <v>630</v>
      </c>
      <c r="C1653" s="749" t="s">
        <v>677</v>
      </c>
      <c r="D1653" s="750" t="s">
        <v>678</v>
      </c>
      <c r="E1653" s="751">
        <v>50113002</v>
      </c>
      <c r="F1653" s="750" t="s">
        <v>1339</v>
      </c>
      <c r="G1653" s="749" t="s">
        <v>687</v>
      </c>
      <c r="H1653" s="749">
        <v>101420</v>
      </c>
      <c r="I1653" s="749">
        <v>101420</v>
      </c>
      <c r="J1653" s="749" t="s">
        <v>1853</v>
      </c>
      <c r="K1653" s="749" t="s">
        <v>1854</v>
      </c>
      <c r="L1653" s="752">
        <v>1496</v>
      </c>
      <c r="M1653" s="752">
        <v>7</v>
      </c>
      <c r="N1653" s="753">
        <v>10472</v>
      </c>
    </row>
    <row r="1654" spans="1:14" ht="14.4" customHeight="1" x14ac:dyDescent="0.3">
      <c r="A1654" s="747" t="s">
        <v>629</v>
      </c>
      <c r="B1654" s="748" t="s">
        <v>630</v>
      </c>
      <c r="C1654" s="749" t="s">
        <v>677</v>
      </c>
      <c r="D1654" s="750" t="s">
        <v>678</v>
      </c>
      <c r="E1654" s="751">
        <v>50113004</v>
      </c>
      <c r="F1654" s="750" t="s">
        <v>906</v>
      </c>
      <c r="G1654" s="749" t="s">
        <v>687</v>
      </c>
      <c r="H1654" s="749">
        <v>501547</v>
      </c>
      <c r="I1654" s="749">
        <v>0</v>
      </c>
      <c r="J1654" s="749" t="s">
        <v>907</v>
      </c>
      <c r="K1654" s="749" t="s">
        <v>908</v>
      </c>
      <c r="L1654" s="752">
        <v>1585.6972848235291</v>
      </c>
      <c r="M1654" s="752">
        <v>34</v>
      </c>
      <c r="N1654" s="753">
        <v>53913.707683999994</v>
      </c>
    </row>
    <row r="1655" spans="1:14" ht="14.4" customHeight="1" x14ac:dyDescent="0.3">
      <c r="A1655" s="747" t="s">
        <v>629</v>
      </c>
      <c r="B1655" s="748" t="s">
        <v>630</v>
      </c>
      <c r="C1655" s="749" t="s">
        <v>677</v>
      </c>
      <c r="D1655" s="750" t="s">
        <v>678</v>
      </c>
      <c r="E1655" s="751">
        <v>50113006</v>
      </c>
      <c r="F1655" s="750" t="s">
        <v>909</v>
      </c>
      <c r="G1655" s="749" t="s">
        <v>687</v>
      </c>
      <c r="H1655" s="749">
        <v>217124</v>
      </c>
      <c r="I1655" s="749">
        <v>217124</v>
      </c>
      <c r="J1655" s="749" t="s">
        <v>913</v>
      </c>
      <c r="K1655" s="749" t="s">
        <v>914</v>
      </c>
      <c r="L1655" s="752">
        <v>1799.3699999999997</v>
      </c>
      <c r="M1655" s="752">
        <v>3</v>
      </c>
      <c r="N1655" s="753">
        <v>5398.1099999999988</v>
      </c>
    </row>
    <row r="1656" spans="1:14" ht="14.4" customHeight="1" x14ac:dyDescent="0.3">
      <c r="A1656" s="747" t="s">
        <v>629</v>
      </c>
      <c r="B1656" s="748" t="s">
        <v>630</v>
      </c>
      <c r="C1656" s="749" t="s">
        <v>677</v>
      </c>
      <c r="D1656" s="750" t="s">
        <v>678</v>
      </c>
      <c r="E1656" s="751">
        <v>50113006</v>
      </c>
      <c r="F1656" s="750" t="s">
        <v>909</v>
      </c>
      <c r="G1656" s="749" t="s">
        <v>690</v>
      </c>
      <c r="H1656" s="749">
        <v>33938</v>
      </c>
      <c r="I1656" s="749">
        <v>33938</v>
      </c>
      <c r="J1656" s="749" t="s">
        <v>1137</v>
      </c>
      <c r="K1656" s="749" t="s">
        <v>1138</v>
      </c>
      <c r="L1656" s="752">
        <v>1846.8529999999998</v>
      </c>
      <c r="M1656" s="752">
        <v>10</v>
      </c>
      <c r="N1656" s="753">
        <v>18468.53</v>
      </c>
    </row>
    <row r="1657" spans="1:14" ht="14.4" customHeight="1" x14ac:dyDescent="0.3">
      <c r="A1657" s="747" t="s">
        <v>629</v>
      </c>
      <c r="B1657" s="748" t="s">
        <v>630</v>
      </c>
      <c r="C1657" s="749" t="s">
        <v>677</v>
      </c>
      <c r="D1657" s="750" t="s">
        <v>678</v>
      </c>
      <c r="E1657" s="751">
        <v>50113006</v>
      </c>
      <c r="F1657" s="750" t="s">
        <v>909</v>
      </c>
      <c r="G1657" s="749" t="s">
        <v>690</v>
      </c>
      <c r="H1657" s="749">
        <v>33751</v>
      </c>
      <c r="I1657" s="749">
        <v>33751</v>
      </c>
      <c r="J1657" s="749" t="s">
        <v>1352</v>
      </c>
      <c r="K1657" s="749" t="s">
        <v>1353</v>
      </c>
      <c r="L1657" s="752">
        <v>111.95</v>
      </c>
      <c r="M1657" s="752">
        <v>3</v>
      </c>
      <c r="N1657" s="753">
        <v>335.85</v>
      </c>
    </row>
    <row r="1658" spans="1:14" ht="14.4" customHeight="1" x14ac:dyDescent="0.3">
      <c r="A1658" s="747" t="s">
        <v>629</v>
      </c>
      <c r="B1658" s="748" t="s">
        <v>630</v>
      </c>
      <c r="C1658" s="749" t="s">
        <v>677</v>
      </c>
      <c r="D1658" s="750" t="s">
        <v>678</v>
      </c>
      <c r="E1658" s="751">
        <v>50113006</v>
      </c>
      <c r="F1658" s="750" t="s">
        <v>909</v>
      </c>
      <c r="G1658" s="749" t="s">
        <v>690</v>
      </c>
      <c r="H1658" s="749">
        <v>395579</v>
      </c>
      <c r="I1658" s="749">
        <v>33752</v>
      </c>
      <c r="J1658" s="749" t="s">
        <v>1547</v>
      </c>
      <c r="K1658" s="749" t="s">
        <v>1548</v>
      </c>
      <c r="L1658" s="752">
        <v>111.94999999999999</v>
      </c>
      <c r="M1658" s="752">
        <v>2</v>
      </c>
      <c r="N1658" s="753">
        <v>223.89999999999998</v>
      </c>
    </row>
    <row r="1659" spans="1:14" ht="14.4" customHeight="1" x14ac:dyDescent="0.3">
      <c r="A1659" s="747" t="s">
        <v>629</v>
      </c>
      <c r="B1659" s="748" t="s">
        <v>630</v>
      </c>
      <c r="C1659" s="749" t="s">
        <v>677</v>
      </c>
      <c r="D1659" s="750" t="s">
        <v>678</v>
      </c>
      <c r="E1659" s="751">
        <v>50113006</v>
      </c>
      <c r="F1659" s="750" t="s">
        <v>909</v>
      </c>
      <c r="G1659" s="749" t="s">
        <v>690</v>
      </c>
      <c r="H1659" s="749">
        <v>33750</v>
      </c>
      <c r="I1659" s="749">
        <v>33750</v>
      </c>
      <c r="J1659" s="749" t="s">
        <v>1354</v>
      </c>
      <c r="K1659" s="749" t="s">
        <v>1353</v>
      </c>
      <c r="L1659" s="752">
        <v>111.95000000000002</v>
      </c>
      <c r="M1659" s="752">
        <v>2</v>
      </c>
      <c r="N1659" s="753">
        <v>223.90000000000003</v>
      </c>
    </row>
    <row r="1660" spans="1:14" ht="14.4" customHeight="1" x14ac:dyDescent="0.3">
      <c r="A1660" s="747" t="s">
        <v>629</v>
      </c>
      <c r="B1660" s="748" t="s">
        <v>630</v>
      </c>
      <c r="C1660" s="749" t="s">
        <v>677</v>
      </c>
      <c r="D1660" s="750" t="s">
        <v>678</v>
      </c>
      <c r="E1660" s="751">
        <v>50113006</v>
      </c>
      <c r="F1660" s="750" t="s">
        <v>909</v>
      </c>
      <c r="G1660" s="749" t="s">
        <v>690</v>
      </c>
      <c r="H1660" s="749">
        <v>33859</v>
      </c>
      <c r="I1660" s="749">
        <v>33859</v>
      </c>
      <c r="J1660" s="749" t="s">
        <v>1139</v>
      </c>
      <c r="K1660" s="749" t="s">
        <v>1135</v>
      </c>
      <c r="L1660" s="752">
        <v>129.97000000000003</v>
      </c>
      <c r="M1660" s="752">
        <v>8</v>
      </c>
      <c r="N1660" s="753">
        <v>1039.7600000000002</v>
      </c>
    </row>
    <row r="1661" spans="1:14" ht="14.4" customHeight="1" x14ac:dyDescent="0.3">
      <c r="A1661" s="747" t="s">
        <v>629</v>
      </c>
      <c r="B1661" s="748" t="s">
        <v>630</v>
      </c>
      <c r="C1661" s="749" t="s">
        <v>677</v>
      </c>
      <c r="D1661" s="750" t="s">
        <v>678</v>
      </c>
      <c r="E1661" s="751">
        <v>50113006</v>
      </c>
      <c r="F1661" s="750" t="s">
        <v>909</v>
      </c>
      <c r="G1661" s="749" t="s">
        <v>690</v>
      </c>
      <c r="H1661" s="749">
        <v>33858</v>
      </c>
      <c r="I1661" s="749">
        <v>33858</v>
      </c>
      <c r="J1661" s="749" t="s">
        <v>1140</v>
      </c>
      <c r="K1661" s="749" t="s">
        <v>1135</v>
      </c>
      <c r="L1661" s="752">
        <v>129.97</v>
      </c>
      <c r="M1661" s="752">
        <v>6</v>
      </c>
      <c r="N1661" s="753">
        <v>779.82</v>
      </c>
    </row>
    <row r="1662" spans="1:14" ht="14.4" customHeight="1" x14ac:dyDescent="0.3">
      <c r="A1662" s="747" t="s">
        <v>629</v>
      </c>
      <c r="B1662" s="748" t="s">
        <v>630</v>
      </c>
      <c r="C1662" s="749" t="s">
        <v>677</v>
      </c>
      <c r="D1662" s="750" t="s">
        <v>678</v>
      </c>
      <c r="E1662" s="751">
        <v>50113006</v>
      </c>
      <c r="F1662" s="750" t="s">
        <v>909</v>
      </c>
      <c r="G1662" s="749" t="s">
        <v>690</v>
      </c>
      <c r="H1662" s="749">
        <v>33848</v>
      </c>
      <c r="I1662" s="749">
        <v>33848</v>
      </c>
      <c r="J1662" s="749" t="s">
        <v>1141</v>
      </c>
      <c r="K1662" s="749" t="s">
        <v>1135</v>
      </c>
      <c r="L1662" s="752">
        <v>122.69000000000003</v>
      </c>
      <c r="M1662" s="752">
        <v>9</v>
      </c>
      <c r="N1662" s="753">
        <v>1104.2100000000003</v>
      </c>
    </row>
    <row r="1663" spans="1:14" ht="14.4" customHeight="1" x14ac:dyDescent="0.3">
      <c r="A1663" s="747" t="s">
        <v>629</v>
      </c>
      <c r="B1663" s="748" t="s">
        <v>630</v>
      </c>
      <c r="C1663" s="749" t="s">
        <v>677</v>
      </c>
      <c r="D1663" s="750" t="s">
        <v>678</v>
      </c>
      <c r="E1663" s="751">
        <v>50113006</v>
      </c>
      <c r="F1663" s="750" t="s">
        <v>909</v>
      </c>
      <c r="G1663" s="749" t="s">
        <v>690</v>
      </c>
      <c r="H1663" s="749">
        <v>33847</v>
      </c>
      <c r="I1663" s="749">
        <v>33847</v>
      </c>
      <c r="J1663" s="749" t="s">
        <v>1142</v>
      </c>
      <c r="K1663" s="749" t="s">
        <v>1135</v>
      </c>
      <c r="L1663" s="752">
        <v>122.69000000000003</v>
      </c>
      <c r="M1663" s="752">
        <v>7</v>
      </c>
      <c r="N1663" s="753">
        <v>858.83000000000015</v>
      </c>
    </row>
    <row r="1664" spans="1:14" ht="14.4" customHeight="1" x14ac:dyDescent="0.3">
      <c r="A1664" s="747" t="s">
        <v>629</v>
      </c>
      <c r="B1664" s="748" t="s">
        <v>630</v>
      </c>
      <c r="C1664" s="749" t="s">
        <v>677</v>
      </c>
      <c r="D1664" s="750" t="s">
        <v>678</v>
      </c>
      <c r="E1664" s="751">
        <v>50113006</v>
      </c>
      <c r="F1664" s="750" t="s">
        <v>909</v>
      </c>
      <c r="G1664" s="749" t="s">
        <v>687</v>
      </c>
      <c r="H1664" s="749">
        <v>991186</v>
      </c>
      <c r="I1664" s="749">
        <v>0</v>
      </c>
      <c r="J1664" s="749" t="s">
        <v>2059</v>
      </c>
      <c r="K1664" s="749" t="s">
        <v>631</v>
      </c>
      <c r="L1664" s="752">
        <v>912.23000000000025</v>
      </c>
      <c r="M1664" s="752">
        <v>1</v>
      </c>
      <c r="N1664" s="753">
        <v>912.23000000000025</v>
      </c>
    </row>
    <row r="1665" spans="1:14" ht="14.4" customHeight="1" x14ac:dyDescent="0.3">
      <c r="A1665" s="747" t="s">
        <v>629</v>
      </c>
      <c r="B1665" s="748" t="s">
        <v>630</v>
      </c>
      <c r="C1665" s="749" t="s">
        <v>677</v>
      </c>
      <c r="D1665" s="750" t="s">
        <v>678</v>
      </c>
      <c r="E1665" s="751">
        <v>50113006</v>
      </c>
      <c r="F1665" s="750" t="s">
        <v>909</v>
      </c>
      <c r="G1665" s="749" t="s">
        <v>690</v>
      </c>
      <c r="H1665" s="749">
        <v>133144</v>
      </c>
      <c r="I1665" s="749">
        <v>33144</v>
      </c>
      <c r="J1665" s="749" t="s">
        <v>936</v>
      </c>
      <c r="K1665" s="749" t="s">
        <v>937</v>
      </c>
      <c r="L1665" s="752">
        <v>86.829999999999984</v>
      </c>
      <c r="M1665" s="752">
        <v>124</v>
      </c>
      <c r="N1665" s="753">
        <v>10766.919999999998</v>
      </c>
    </row>
    <row r="1666" spans="1:14" ht="14.4" customHeight="1" x14ac:dyDescent="0.3">
      <c r="A1666" s="747" t="s">
        <v>629</v>
      </c>
      <c r="B1666" s="748" t="s">
        <v>630</v>
      </c>
      <c r="C1666" s="749" t="s">
        <v>677</v>
      </c>
      <c r="D1666" s="750" t="s">
        <v>678</v>
      </c>
      <c r="E1666" s="751">
        <v>50113006</v>
      </c>
      <c r="F1666" s="750" t="s">
        <v>909</v>
      </c>
      <c r="G1666" s="749" t="s">
        <v>687</v>
      </c>
      <c r="H1666" s="749">
        <v>217054</v>
      </c>
      <c r="I1666" s="749">
        <v>217054</v>
      </c>
      <c r="J1666" s="749" t="s">
        <v>1356</v>
      </c>
      <c r="K1666" s="749" t="s">
        <v>1357</v>
      </c>
      <c r="L1666" s="752">
        <v>1109.0399999999997</v>
      </c>
      <c r="M1666" s="752">
        <v>7</v>
      </c>
      <c r="N1666" s="753">
        <v>7763.2799999999988</v>
      </c>
    </row>
    <row r="1667" spans="1:14" ht="14.4" customHeight="1" x14ac:dyDescent="0.3">
      <c r="A1667" s="747" t="s">
        <v>629</v>
      </c>
      <c r="B1667" s="748" t="s">
        <v>630</v>
      </c>
      <c r="C1667" s="749" t="s">
        <v>677</v>
      </c>
      <c r="D1667" s="750" t="s">
        <v>678</v>
      </c>
      <c r="E1667" s="751">
        <v>50113006</v>
      </c>
      <c r="F1667" s="750" t="s">
        <v>909</v>
      </c>
      <c r="G1667" s="749" t="s">
        <v>690</v>
      </c>
      <c r="H1667" s="749">
        <v>33527</v>
      </c>
      <c r="I1667" s="749">
        <v>33527</v>
      </c>
      <c r="J1667" s="749" t="s">
        <v>1356</v>
      </c>
      <c r="K1667" s="749" t="s">
        <v>939</v>
      </c>
      <c r="L1667" s="752">
        <v>54.38</v>
      </c>
      <c r="M1667" s="752">
        <v>16</v>
      </c>
      <c r="N1667" s="753">
        <v>870.08</v>
      </c>
    </row>
    <row r="1668" spans="1:14" ht="14.4" customHeight="1" x14ac:dyDescent="0.3">
      <c r="A1668" s="747" t="s">
        <v>629</v>
      </c>
      <c r="B1668" s="748" t="s">
        <v>630</v>
      </c>
      <c r="C1668" s="749" t="s">
        <v>677</v>
      </c>
      <c r="D1668" s="750" t="s">
        <v>678</v>
      </c>
      <c r="E1668" s="751">
        <v>50113006</v>
      </c>
      <c r="F1668" s="750" t="s">
        <v>909</v>
      </c>
      <c r="G1668" s="749" t="s">
        <v>687</v>
      </c>
      <c r="H1668" s="749">
        <v>217052</v>
      </c>
      <c r="I1668" s="749">
        <v>217052</v>
      </c>
      <c r="J1668" s="749" t="s">
        <v>2060</v>
      </c>
      <c r="K1668" s="749" t="s">
        <v>1357</v>
      </c>
      <c r="L1668" s="752">
        <v>2000.47</v>
      </c>
      <c r="M1668" s="752">
        <v>1</v>
      </c>
      <c r="N1668" s="753">
        <v>2000.47</v>
      </c>
    </row>
    <row r="1669" spans="1:14" ht="14.4" customHeight="1" x14ac:dyDescent="0.3">
      <c r="A1669" s="747" t="s">
        <v>629</v>
      </c>
      <c r="B1669" s="748" t="s">
        <v>630</v>
      </c>
      <c r="C1669" s="749" t="s">
        <v>677</v>
      </c>
      <c r="D1669" s="750" t="s">
        <v>678</v>
      </c>
      <c r="E1669" s="751">
        <v>50113006</v>
      </c>
      <c r="F1669" s="750" t="s">
        <v>909</v>
      </c>
      <c r="G1669" s="749" t="s">
        <v>687</v>
      </c>
      <c r="H1669" s="749">
        <v>33955</v>
      </c>
      <c r="I1669" s="749">
        <v>33955</v>
      </c>
      <c r="J1669" s="749" t="s">
        <v>938</v>
      </c>
      <c r="K1669" s="749" t="s">
        <v>939</v>
      </c>
      <c r="L1669" s="752">
        <v>167.73142857142855</v>
      </c>
      <c r="M1669" s="752">
        <v>28</v>
      </c>
      <c r="N1669" s="753">
        <v>4696.4799999999996</v>
      </c>
    </row>
    <row r="1670" spans="1:14" ht="14.4" customHeight="1" x14ac:dyDescent="0.3">
      <c r="A1670" s="747" t="s">
        <v>629</v>
      </c>
      <c r="B1670" s="748" t="s">
        <v>630</v>
      </c>
      <c r="C1670" s="749" t="s">
        <v>677</v>
      </c>
      <c r="D1670" s="750" t="s">
        <v>678</v>
      </c>
      <c r="E1670" s="751">
        <v>50113006</v>
      </c>
      <c r="F1670" s="750" t="s">
        <v>909</v>
      </c>
      <c r="G1670" s="749" t="s">
        <v>631</v>
      </c>
      <c r="H1670" s="749">
        <v>33734</v>
      </c>
      <c r="I1670" s="749">
        <v>33734</v>
      </c>
      <c r="J1670" s="749" t="s">
        <v>2061</v>
      </c>
      <c r="K1670" s="749" t="s">
        <v>939</v>
      </c>
      <c r="L1670" s="752">
        <v>167.20999999999998</v>
      </c>
      <c r="M1670" s="752">
        <v>40</v>
      </c>
      <c r="N1670" s="753">
        <v>6688.4</v>
      </c>
    </row>
    <row r="1671" spans="1:14" ht="14.4" customHeight="1" x14ac:dyDescent="0.3">
      <c r="A1671" s="747" t="s">
        <v>629</v>
      </c>
      <c r="B1671" s="748" t="s">
        <v>630</v>
      </c>
      <c r="C1671" s="749" t="s">
        <v>677</v>
      </c>
      <c r="D1671" s="750" t="s">
        <v>678</v>
      </c>
      <c r="E1671" s="751">
        <v>50113006</v>
      </c>
      <c r="F1671" s="750" t="s">
        <v>909</v>
      </c>
      <c r="G1671" s="749" t="s">
        <v>690</v>
      </c>
      <c r="H1671" s="749">
        <v>133220</v>
      </c>
      <c r="I1671" s="749">
        <v>33220</v>
      </c>
      <c r="J1671" s="749" t="s">
        <v>940</v>
      </c>
      <c r="K1671" s="749" t="s">
        <v>941</v>
      </c>
      <c r="L1671" s="752">
        <v>195.98999999999998</v>
      </c>
      <c r="M1671" s="752">
        <v>1</v>
      </c>
      <c r="N1671" s="753">
        <v>195.98999999999998</v>
      </c>
    </row>
    <row r="1672" spans="1:14" ht="14.4" customHeight="1" x14ac:dyDescent="0.3">
      <c r="A1672" s="747" t="s">
        <v>629</v>
      </c>
      <c r="B1672" s="748" t="s">
        <v>630</v>
      </c>
      <c r="C1672" s="749" t="s">
        <v>677</v>
      </c>
      <c r="D1672" s="750" t="s">
        <v>678</v>
      </c>
      <c r="E1672" s="751">
        <v>50113008</v>
      </c>
      <c r="F1672" s="750" t="s">
        <v>1395</v>
      </c>
      <c r="G1672" s="749"/>
      <c r="H1672" s="749"/>
      <c r="I1672" s="749">
        <v>138455</v>
      </c>
      <c r="J1672" s="749" t="s">
        <v>2062</v>
      </c>
      <c r="K1672" s="749" t="s">
        <v>2063</v>
      </c>
      <c r="L1672" s="752">
        <v>1068.2099609375</v>
      </c>
      <c r="M1672" s="752">
        <v>6</v>
      </c>
      <c r="N1672" s="753">
        <v>6409.259765625</v>
      </c>
    </row>
    <row r="1673" spans="1:14" ht="14.4" customHeight="1" x14ac:dyDescent="0.3">
      <c r="A1673" s="747" t="s">
        <v>629</v>
      </c>
      <c r="B1673" s="748" t="s">
        <v>630</v>
      </c>
      <c r="C1673" s="749" t="s">
        <v>677</v>
      </c>
      <c r="D1673" s="750" t="s">
        <v>678</v>
      </c>
      <c r="E1673" s="751">
        <v>50113008</v>
      </c>
      <c r="F1673" s="750" t="s">
        <v>1395</v>
      </c>
      <c r="G1673" s="749"/>
      <c r="H1673" s="749"/>
      <c r="I1673" s="749">
        <v>138453</v>
      </c>
      <c r="J1673" s="749" t="s">
        <v>2062</v>
      </c>
      <c r="K1673" s="749" t="s">
        <v>2064</v>
      </c>
      <c r="L1673" s="752">
        <v>561.4224853515625</v>
      </c>
      <c r="M1673" s="752">
        <v>8</v>
      </c>
      <c r="N1673" s="753">
        <v>4491.3798828125</v>
      </c>
    </row>
    <row r="1674" spans="1:14" ht="14.4" customHeight="1" x14ac:dyDescent="0.3">
      <c r="A1674" s="747" t="s">
        <v>629</v>
      </c>
      <c r="B1674" s="748" t="s">
        <v>630</v>
      </c>
      <c r="C1674" s="749" t="s">
        <v>677</v>
      </c>
      <c r="D1674" s="750" t="s">
        <v>678</v>
      </c>
      <c r="E1674" s="751">
        <v>50113008</v>
      </c>
      <c r="F1674" s="750" t="s">
        <v>1395</v>
      </c>
      <c r="G1674" s="749"/>
      <c r="H1674" s="749"/>
      <c r="I1674" s="749">
        <v>230449</v>
      </c>
      <c r="J1674" s="749" t="s">
        <v>2062</v>
      </c>
      <c r="K1674" s="749" t="s">
        <v>2064</v>
      </c>
      <c r="L1674" s="752">
        <v>534.04999796549475</v>
      </c>
      <c r="M1674" s="752">
        <v>6</v>
      </c>
      <c r="N1674" s="753">
        <v>3204.2999877929687</v>
      </c>
    </row>
    <row r="1675" spans="1:14" ht="14.4" customHeight="1" x14ac:dyDescent="0.3">
      <c r="A1675" s="747" t="s">
        <v>629</v>
      </c>
      <c r="B1675" s="748" t="s">
        <v>630</v>
      </c>
      <c r="C1675" s="749" t="s">
        <v>677</v>
      </c>
      <c r="D1675" s="750" t="s">
        <v>678</v>
      </c>
      <c r="E1675" s="751">
        <v>50113008</v>
      </c>
      <c r="F1675" s="750" t="s">
        <v>1395</v>
      </c>
      <c r="G1675" s="749"/>
      <c r="H1675" s="749"/>
      <c r="I1675" s="749">
        <v>129056</v>
      </c>
      <c r="J1675" s="749" t="s">
        <v>1621</v>
      </c>
      <c r="K1675" s="749" t="s">
        <v>1622</v>
      </c>
      <c r="L1675" s="752">
        <v>2168.56005859375</v>
      </c>
      <c r="M1675" s="752">
        <v>12</v>
      </c>
      <c r="N1675" s="753">
        <v>26022.720703125</v>
      </c>
    </row>
    <row r="1676" spans="1:14" ht="14.4" customHeight="1" x14ac:dyDescent="0.3">
      <c r="A1676" s="747" t="s">
        <v>629</v>
      </c>
      <c r="B1676" s="748" t="s">
        <v>630</v>
      </c>
      <c r="C1676" s="749" t="s">
        <v>677</v>
      </c>
      <c r="D1676" s="750" t="s">
        <v>678</v>
      </c>
      <c r="E1676" s="751">
        <v>50113008</v>
      </c>
      <c r="F1676" s="750" t="s">
        <v>1395</v>
      </c>
      <c r="G1676" s="749"/>
      <c r="H1676" s="749"/>
      <c r="I1676" s="749">
        <v>205966</v>
      </c>
      <c r="J1676" s="749" t="s">
        <v>2065</v>
      </c>
      <c r="K1676" s="749" t="s">
        <v>2063</v>
      </c>
      <c r="L1676" s="752">
        <v>1287</v>
      </c>
      <c r="M1676" s="752">
        <v>2</v>
      </c>
      <c r="N1676" s="753">
        <v>2574</v>
      </c>
    </row>
    <row r="1677" spans="1:14" ht="14.4" customHeight="1" x14ac:dyDescent="0.3">
      <c r="A1677" s="747" t="s">
        <v>629</v>
      </c>
      <c r="B1677" s="748" t="s">
        <v>630</v>
      </c>
      <c r="C1677" s="749" t="s">
        <v>677</v>
      </c>
      <c r="D1677" s="750" t="s">
        <v>678</v>
      </c>
      <c r="E1677" s="751">
        <v>50113011</v>
      </c>
      <c r="F1677" s="750" t="s">
        <v>1143</v>
      </c>
      <c r="G1677" s="749"/>
      <c r="H1677" s="749"/>
      <c r="I1677" s="749">
        <v>158152</v>
      </c>
      <c r="J1677" s="749" t="s">
        <v>2066</v>
      </c>
      <c r="K1677" s="749" t="s">
        <v>2063</v>
      </c>
      <c r="L1677" s="752">
        <v>912.989990234375</v>
      </c>
      <c r="M1677" s="752">
        <v>5</v>
      </c>
      <c r="N1677" s="753">
        <v>4564.949951171875</v>
      </c>
    </row>
    <row r="1678" spans="1:14" ht="14.4" customHeight="1" x14ac:dyDescent="0.3">
      <c r="A1678" s="747" t="s">
        <v>629</v>
      </c>
      <c r="B1678" s="748" t="s">
        <v>630</v>
      </c>
      <c r="C1678" s="749" t="s">
        <v>677</v>
      </c>
      <c r="D1678" s="750" t="s">
        <v>678</v>
      </c>
      <c r="E1678" s="751">
        <v>50113011</v>
      </c>
      <c r="F1678" s="750" t="s">
        <v>1143</v>
      </c>
      <c r="G1678" s="749"/>
      <c r="H1678" s="749"/>
      <c r="I1678" s="749">
        <v>158151</v>
      </c>
      <c r="J1678" s="749" t="s">
        <v>2066</v>
      </c>
      <c r="K1678" s="749" t="s">
        <v>2064</v>
      </c>
      <c r="L1678" s="752">
        <v>456.5</v>
      </c>
      <c r="M1678" s="752">
        <v>12</v>
      </c>
      <c r="N1678" s="753">
        <v>5478</v>
      </c>
    </row>
    <row r="1679" spans="1:14" ht="14.4" customHeight="1" x14ac:dyDescent="0.3">
      <c r="A1679" s="747" t="s">
        <v>629</v>
      </c>
      <c r="B1679" s="748" t="s">
        <v>630</v>
      </c>
      <c r="C1679" s="749" t="s">
        <v>677</v>
      </c>
      <c r="D1679" s="750" t="s">
        <v>678</v>
      </c>
      <c r="E1679" s="751">
        <v>50113012</v>
      </c>
      <c r="F1679" s="750" t="s">
        <v>1864</v>
      </c>
      <c r="G1679" s="749" t="s">
        <v>687</v>
      </c>
      <c r="H1679" s="749">
        <v>193649</v>
      </c>
      <c r="I1679" s="749">
        <v>93649</v>
      </c>
      <c r="J1679" s="749" t="s">
        <v>1865</v>
      </c>
      <c r="K1679" s="749" t="s">
        <v>1866</v>
      </c>
      <c r="L1679" s="752">
        <v>4931.6600000000008</v>
      </c>
      <c r="M1679" s="752">
        <v>1</v>
      </c>
      <c r="N1679" s="753">
        <v>4931.6600000000008</v>
      </c>
    </row>
    <row r="1680" spans="1:14" ht="14.4" customHeight="1" x14ac:dyDescent="0.3">
      <c r="A1680" s="747" t="s">
        <v>629</v>
      </c>
      <c r="B1680" s="748" t="s">
        <v>630</v>
      </c>
      <c r="C1680" s="749" t="s">
        <v>677</v>
      </c>
      <c r="D1680" s="750" t="s">
        <v>678</v>
      </c>
      <c r="E1680" s="751">
        <v>50113013</v>
      </c>
      <c r="F1680" s="750" t="s">
        <v>942</v>
      </c>
      <c r="G1680" s="749" t="s">
        <v>690</v>
      </c>
      <c r="H1680" s="749">
        <v>195147</v>
      </c>
      <c r="I1680" s="749">
        <v>195147</v>
      </c>
      <c r="J1680" s="749" t="s">
        <v>943</v>
      </c>
      <c r="K1680" s="749" t="s">
        <v>944</v>
      </c>
      <c r="L1680" s="752">
        <v>561.51</v>
      </c>
      <c r="M1680" s="752">
        <v>4.2</v>
      </c>
      <c r="N1680" s="753">
        <v>2358.3420000000001</v>
      </c>
    </row>
    <row r="1681" spans="1:14" ht="14.4" customHeight="1" x14ac:dyDescent="0.3">
      <c r="A1681" s="747" t="s">
        <v>629</v>
      </c>
      <c r="B1681" s="748" t="s">
        <v>630</v>
      </c>
      <c r="C1681" s="749" t="s">
        <v>677</v>
      </c>
      <c r="D1681" s="750" t="s">
        <v>678</v>
      </c>
      <c r="E1681" s="751">
        <v>50113013</v>
      </c>
      <c r="F1681" s="750" t="s">
        <v>942</v>
      </c>
      <c r="G1681" s="749" t="s">
        <v>690</v>
      </c>
      <c r="H1681" s="749">
        <v>185525</v>
      </c>
      <c r="I1681" s="749">
        <v>85525</v>
      </c>
      <c r="J1681" s="749" t="s">
        <v>945</v>
      </c>
      <c r="K1681" s="749" t="s">
        <v>946</v>
      </c>
      <c r="L1681" s="752">
        <v>111.31000000000002</v>
      </c>
      <c r="M1681" s="752">
        <v>2</v>
      </c>
      <c r="N1681" s="753">
        <v>222.62000000000003</v>
      </c>
    </row>
    <row r="1682" spans="1:14" ht="14.4" customHeight="1" x14ac:dyDescent="0.3">
      <c r="A1682" s="747" t="s">
        <v>629</v>
      </c>
      <c r="B1682" s="748" t="s">
        <v>630</v>
      </c>
      <c r="C1682" s="749" t="s">
        <v>677</v>
      </c>
      <c r="D1682" s="750" t="s">
        <v>678</v>
      </c>
      <c r="E1682" s="751">
        <v>50113013</v>
      </c>
      <c r="F1682" s="750" t="s">
        <v>942</v>
      </c>
      <c r="G1682" s="749" t="s">
        <v>690</v>
      </c>
      <c r="H1682" s="749">
        <v>203097</v>
      </c>
      <c r="I1682" s="749">
        <v>203097</v>
      </c>
      <c r="J1682" s="749" t="s">
        <v>1358</v>
      </c>
      <c r="K1682" s="749" t="s">
        <v>1359</v>
      </c>
      <c r="L1682" s="752">
        <v>167.54</v>
      </c>
      <c r="M1682" s="752">
        <v>3</v>
      </c>
      <c r="N1682" s="753">
        <v>502.61999999999995</v>
      </c>
    </row>
    <row r="1683" spans="1:14" ht="14.4" customHeight="1" x14ac:dyDescent="0.3">
      <c r="A1683" s="747" t="s">
        <v>629</v>
      </c>
      <c r="B1683" s="748" t="s">
        <v>630</v>
      </c>
      <c r="C1683" s="749" t="s">
        <v>677</v>
      </c>
      <c r="D1683" s="750" t="s">
        <v>678</v>
      </c>
      <c r="E1683" s="751">
        <v>50113013</v>
      </c>
      <c r="F1683" s="750" t="s">
        <v>942</v>
      </c>
      <c r="G1683" s="749" t="s">
        <v>687</v>
      </c>
      <c r="H1683" s="749">
        <v>172972</v>
      </c>
      <c r="I1683" s="749">
        <v>72972</v>
      </c>
      <c r="J1683" s="749" t="s">
        <v>947</v>
      </c>
      <c r="K1683" s="749" t="s">
        <v>948</v>
      </c>
      <c r="L1683" s="752">
        <v>181.58540772532183</v>
      </c>
      <c r="M1683" s="752">
        <v>93.2</v>
      </c>
      <c r="N1683" s="753">
        <v>16923.759999999995</v>
      </c>
    </row>
    <row r="1684" spans="1:14" ht="14.4" customHeight="1" x14ac:dyDescent="0.3">
      <c r="A1684" s="747" t="s">
        <v>629</v>
      </c>
      <c r="B1684" s="748" t="s">
        <v>630</v>
      </c>
      <c r="C1684" s="749" t="s">
        <v>677</v>
      </c>
      <c r="D1684" s="750" t="s">
        <v>678</v>
      </c>
      <c r="E1684" s="751">
        <v>50113013</v>
      </c>
      <c r="F1684" s="750" t="s">
        <v>942</v>
      </c>
      <c r="G1684" s="749" t="s">
        <v>690</v>
      </c>
      <c r="H1684" s="749">
        <v>105951</v>
      </c>
      <c r="I1684" s="749">
        <v>5951</v>
      </c>
      <c r="J1684" s="749" t="s">
        <v>949</v>
      </c>
      <c r="K1684" s="749" t="s">
        <v>950</v>
      </c>
      <c r="L1684" s="752">
        <v>114.51454545454548</v>
      </c>
      <c r="M1684" s="752">
        <v>11</v>
      </c>
      <c r="N1684" s="753">
        <v>1259.6600000000003</v>
      </c>
    </row>
    <row r="1685" spans="1:14" ht="14.4" customHeight="1" x14ac:dyDescent="0.3">
      <c r="A1685" s="747" t="s">
        <v>629</v>
      </c>
      <c r="B1685" s="748" t="s">
        <v>630</v>
      </c>
      <c r="C1685" s="749" t="s">
        <v>677</v>
      </c>
      <c r="D1685" s="750" t="s">
        <v>678</v>
      </c>
      <c r="E1685" s="751">
        <v>50113013</v>
      </c>
      <c r="F1685" s="750" t="s">
        <v>942</v>
      </c>
      <c r="G1685" s="749" t="s">
        <v>690</v>
      </c>
      <c r="H1685" s="749">
        <v>199366</v>
      </c>
      <c r="I1685" s="749">
        <v>99366</v>
      </c>
      <c r="J1685" s="749" t="s">
        <v>951</v>
      </c>
      <c r="K1685" s="749" t="s">
        <v>952</v>
      </c>
      <c r="L1685" s="752">
        <v>56.38000000000001</v>
      </c>
      <c r="M1685" s="752">
        <v>4</v>
      </c>
      <c r="N1685" s="753">
        <v>225.52000000000004</v>
      </c>
    </row>
    <row r="1686" spans="1:14" ht="14.4" customHeight="1" x14ac:dyDescent="0.3">
      <c r="A1686" s="747" t="s">
        <v>629</v>
      </c>
      <c r="B1686" s="748" t="s">
        <v>630</v>
      </c>
      <c r="C1686" s="749" t="s">
        <v>677</v>
      </c>
      <c r="D1686" s="750" t="s">
        <v>678</v>
      </c>
      <c r="E1686" s="751">
        <v>50113013</v>
      </c>
      <c r="F1686" s="750" t="s">
        <v>942</v>
      </c>
      <c r="G1686" s="749" t="s">
        <v>687</v>
      </c>
      <c r="H1686" s="749">
        <v>72973</v>
      </c>
      <c r="I1686" s="749">
        <v>72973</v>
      </c>
      <c r="J1686" s="749" t="s">
        <v>953</v>
      </c>
      <c r="K1686" s="749" t="s">
        <v>954</v>
      </c>
      <c r="L1686" s="752">
        <v>137.57232604373758</v>
      </c>
      <c r="M1686" s="752">
        <v>100.60000000000001</v>
      </c>
      <c r="N1686" s="753">
        <v>13839.776000000002</v>
      </c>
    </row>
    <row r="1687" spans="1:14" ht="14.4" customHeight="1" x14ac:dyDescent="0.3">
      <c r="A1687" s="747" t="s">
        <v>629</v>
      </c>
      <c r="B1687" s="748" t="s">
        <v>630</v>
      </c>
      <c r="C1687" s="749" t="s">
        <v>677</v>
      </c>
      <c r="D1687" s="750" t="s">
        <v>678</v>
      </c>
      <c r="E1687" s="751">
        <v>50113013</v>
      </c>
      <c r="F1687" s="750" t="s">
        <v>942</v>
      </c>
      <c r="G1687" s="749" t="s">
        <v>690</v>
      </c>
      <c r="H1687" s="749">
        <v>196416</v>
      </c>
      <c r="I1687" s="749">
        <v>96416</v>
      </c>
      <c r="J1687" s="749" t="s">
        <v>2067</v>
      </c>
      <c r="K1687" s="749" t="s">
        <v>2068</v>
      </c>
      <c r="L1687" s="752">
        <v>85.819999999999979</v>
      </c>
      <c r="M1687" s="752">
        <v>4</v>
      </c>
      <c r="N1687" s="753">
        <v>343.27999999999992</v>
      </c>
    </row>
    <row r="1688" spans="1:14" ht="14.4" customHeight="1" x14ac:dyDescent="0.3">
      <c r="A1688" s="747" t="s">
        <v>629</v>
      </c>
      <c r="B1688" s="748" t="s">
        <v>630</v>
      </c>
      <c r="C1688" s="749" t="s">
        <v>677</v>
      </c>
      <c r="D1688" s="750" t="s">
        <v>678</v>
      </c>
      <c r="E1688" s="751">
        <v>50113013</v>
      </c>
      <c r="F1688" s="750" t="s">
        <v>942</v>
      </c>
      <c r="G1688" s="749" t="s">
        <v>687</v>
      </c>
      <c r="H1688" s="749">
        <v>201961</v>
      </c>
      <c r="I1688" s="749">
        <v>201961</v>
      </c>
      <c r="J1688" s="749" t="s">
        <v>1147</v>
      </c>
      <c r="K1688" s="749" t="s">
        <v>1148</v>
      </c>
      <c r="L1688" s="752">
        <v>319.92</v>
      </c>
      <c r="M1688" s="752">
        <v>6</v>
      </c>
      <c r="N1688" s="753">
        <v>1919.52</v>
      </c>
    </row>
    <row r="1689" spans="1:14" ht="14.4" customHeight="1" x14ac:dyDescent="0.3">
      <c r="A1689" s="747" t="s">
        <v>629</v>
      </c>
      <c r="B1689" s="748" t="s">
        <v>630</v>
      </c>
      <c r="C1689" s="749" t="s">
        <v>677</v>
      </c>
      <c r="D1689" s="750" t="s">
        <v>678</v>
      </c>
      <c r="E1689" s="751">
        <v>50113013</v>
      </c>
      <c r="F1689" s="750" t="s">
        <v>942</v>
      </c>
      <c r="G1689" s="749" t="s">
        <v>690</v>
      </c>
      <c r="H1689" s="749">
        <v>183817</v>
      </c>
      <c r="I1689" s="749">
        <v>183817</v>
      </c>
      <c r="J1689" s="749" t="s">
        <v>1360</v>
      </c>
      <c r="K1689" s="749" t="s">
        <v>731</v>
      </c>
      <c r="L1689" s="752">
        <v>1402.3920000000001</v>
      </c>
      <c r="M1689" s="752">
        <v>5</v>
      </c>
      <c r="N1689" s="753">
        <v>7011.96</v>
      </c>
    </row>
    <row r="1690" spans="1:14" ht="14.4" customHeight="1" x14ac:dyDescent="0.3">
      <c r="A1690" s="747" t="s">
        <v>629</v>
      </c>
      <c r="B1690" s="748" t="s">
        <v>630</v>
      </c>
      <c r="C1690" s="749" t="s">
        <v>677</v>
      </c>
      <c r="D1690" s="750" t="s">
        <v>678</v>
      </c>
      <c r="E1690" s="751">
        <v>50113013</v>
      </c>
      <c r="F1690" s="750" t="s">
        <v>942</v>
      </c>
      <c r="G1690" s="749" t="s">
        <v>690</v>
      </c>
      <c r="H1690" s="749">
        <v>183812</v>
      </c>
      <c r="I1690" s="749">
        <v>183812</v>
      </c>
      <c r="J1690" s="749" t="s">
        <v>955</v>
      </c>
      <c r="K1690" s="749" t="s">
        <v>956</v>
      </c>
      <c r="L1690" s="752">
        <v>777.98705882352931</v>
      </c>
      <c r="M1690" s="752">
        <v>17</v>
      </c>
      <c r="N1690" s="753">
        <v>13225.779999999999</v>
      </c>
    </row>
    <row r="1691" spans="1:14" ht="14.4" customHeight="1" x14ac:dyDescent="0.3">
      <c r="A1691" s="747" t="s">
        <v>629</v>
      </c>
      <c r="B1691" s="748" t="s">
        <v>630</v>
      </c>
      <c r="C1691" s="749" t="s">
        <v>677</v>
      </c>
      <c r="D1691" s="750" t="s">
        <v>678</v>
      </c>
      <c r="E1691" s="751">
        <v>50113013</v>
      </c>
      <c r="F1691" s="750" t="s">
        <v>942</v>
      </c>
      <c r="G1691" s="749" t="s">
        <v>687</v>
      </c>
      <c r="H1691" s="749">
        <v>164831</v>
      </c>
      <c r="I1691" s="749">
        <v>64831</v>
      </c>
      <c r="J1691" s="749" t="s">
        <v>1149</v>
      </c>
      <c r="K1691" s="749" t="s">
        <v>1150</v>
      </c>
      <c r="L1691" s="752">
        <v>198.88</v>
      </c>
      <c r="M1691" s="752">
        <v>1</v>
      </c>
      <c r="N1691" s="753">
        <v>198.88</v>
      </c>
    </row>
    <row r="1692" spans="1:14" ht="14.4" customHeight="1" x14ac:dyDescent="0.3">
      <c r="A1692" s="747" t="s">
        <v>629</v>
      </c>
      <c r="B1692" s="748" t="s">
        <v>630</v>
      </c>
      <c r="C1692" s="749" t="s">
        <v>677</v>
      </c>
      <c r="D1692" s="750" t="s">
        <v>678</v>
      </c>
      <c r="E1692" s="751">
        <v>50113013</v>
      </c>
      <c r="F1692" s="750" t="s">
        <v>942</v>
      </c>
      <c r="G1692" s="749" t="s">
        <v>687</v>
      </c>
      <c r="H1692" s="749">
        <v>164835</v>
      </c>
      <c r="I1692" s="749">
        <v>64835</v>
      </c>
      <c r="J1692" s="749" t="s">
        <v>957</v>
      </c>
      <c r="K1692" s="749" t="s">
        <v>958</v>
      </c>
      <c r="L1692" s="752">
        <v>143.66</v>
      </c>
      <c r="M1692" s="752">
        <v>5</v>
      </c>
      <c r="N1692" s="753">
        <v>718.3</v>
      </c>
    </row>
    <row r="1693" spans="1:14" ht="14.4" customHeight="1" x14ac:dyDescent="0.3">
      <c r="A1693" s="747" t="s">
        <v>629</v>
      </c>
      <c r="B1693" s="748" t="s">
        <v>630</v>
      </c>
      <c r="C1693" s="749" t="s">
        <v>677</v>
      </c>
      <c r="D1693" s="750" t="s">
        <v>678</v>
      </c>
      <c r="E1693" s="751">
        <v>50113013</v>
      </c>
      <c r="F1693" s="750" t="s">
        <v>942</v>
      </c>
      <c r="G1693" s="749" t="s">
        <v>687</v>
      </c>
      <c r="H1693" s="749">
        <v>183926</v>
      </c>
      <c r="I1693" s="749">
        <v>183926</v>
      </c>
      <c r="J1693" s="749" t="s">
        <v>1151</v>
      </c>
      <c r="K1693" s="749" t="s">
        <v>731</v>
      </c>
      <c r="L1693" s="752">
        <v>132.66</v>
      </c>
      <c r="M1693" s="752">
        <v>1</v>
      </c>
      <c r="N1693" s="753">
        <v>132.66</v>
      </c>
    </row>
    <row r="1694" spans="1:14" ht="14.4" customHeight="1" x14ac:dyDescent="0.3">
      <c r="A1694" s="747" t="s">
        <v>629</v>
      </c>
      <c r="B1694" s="748" t="s">
        <v>630</v>
      </c>
      <c r="C1694" s="749" t="s">
        <v>677</v>
      </c>
      <c r="D1694" s="750" t="s">
        <v>678</v>
      </c>
      <c r="E1694" s="751">
        <v>50113013</v>
      </c>
      <c r="F1694" s="750" t="s">
        <v>942</v>
      </c>
      <c r="G1694" s="749" t="s">
        <v>687</v>
      </c>
      <c r="H1694" s="749">
        <v>117170</v>
      </c>
      <c r="I1694" s="749">
        <v>17170</v>
      </c>
      <c r="J1694" s="749" t="s">
        <v>1871</v>
      </c>
      <c r="K1694" s="749" t="s">
        <v>1198</v>
      </c>
      <c r="L1694" s="752">
        <v>72.92000000000003</v>
      </c>
      <c r="M1694" s="752">
        <v>4</v>
      </c>
      <c r="N1694" s="753">
        <v>291.68000000000012</v>
      </c>
    </row>
    <row r="1695" spans="1:14" ht="14.4" customHeight="1" x14ac:dyDescent="0.3">
      <c r="A1695" s="747" t="s">
        <v>629</v>
      </c>
      <c r="B1695" s="748" t="s">
        <v>630</v>
      </c>
      <c r="C1695" s="749" t="s">
        <v>677</v>
      </c>
      <c r="D1695" s="750" t="s">
        <v>678</v>
      </c>
      <c r="E1695" s="751">
        <v>50113013</v>
      </c>
      <c r="F1695" s="750" t="s">
        <v>942</v>
      </c>
      <c r="G1695" s="749" t="s">
        <v>687</v>
      </c>
      <c r="H1695" s="749">
        <v>117171</v>
      </c>
      <c r="I1695" s="749">
        <v>17171</v>
      </c>
      <c r="J1695" s="749" t="s">
        <v>2069</v>
      </c>
      <c r="K1695" s="749" t="s">
        <v>1420</v>
      </c>
      <c r="L1695" s="752">
        <v>72.919999999999987</v>
      </c>
      <c r="M1695" s="752">
        <v>2</v>
      </c>
      <c r="N1695" s="753">
        <v>145.83999999999997</v>
      </c>
    </row>
    <row r="1696" spans="1:14" ht="14.4" customHeight="1" x14ac:dyDescent="0.3">
      <c r="A1696" s="747" t="s">
        <v>629</v>
      </c>
      <c r="B1696" s="748" t="s">
        <v>630</v>
      </c>
      <c r="C1696" s="749" t="s">
        <v>677</v>
      </c>
      <c r="D1696" s="750" t="s">
        <v>678</v>
      </c>
      <c r="E1696" s="751">
        <v>50113013</v>
      </c>
      <c r="F1696" s="750" t="s">
        <v>942</v>
      </c>
      <c r="G1696" s="749" t="s">
        <v>687</v>
      </c>
      <c r="H1696" s="749">
        <v>103378</v>
      </c>
      <c r="I1696" s="749">
        <v>3378</v>
      </c>
      <c r="J1696" s="749" t="s">
        <v>2070</v>
      </c>
      <c r="K1696" s="749" t="s">
        <v>2071</v>
      </c>
      <c r="L1696" s="752">
        <v>21.81</v>
      </c>
      <c r="M1696" s="752">
        <v>2</v>
      </c>
      <c r="N1696" s="753">
        <v>43.62</v>
      </c>
    </row>
    <row r="1697" spans="1:14" ht="14.4" customHeight="1" x14ac:dyDescent="0.3">
      <c r="A1697" s="747" t="s">
        <v>629</v>
      </c>
      <c r="B1697" s="748" t="s">
        <v>630</v>
      </c>
      <c r="C1697" s="749" t="s">
        <v>677</v>
      </c>
      <c r="D1697" s="750" t="s">
        <v>678</v>
      </c>
      <c r="E1697" s="751">
        <v>50113013</v>
      </c>
      <c r="F1697" s="750" t="s">
        <v>942</v>
      </c>
      <c r="G1697" s="749" t="s">
        <v>687</v>
      </c>
      <c r="H1697" s="749">
        <v>111706</v>
      </c>
      <c r="I1697" s="749">
        <v>11706</v>
      </c>
      <c r="J1697" s="749" t="s">
        <v>959</v>
      </c>
      <c r="K1697" s="749" t="s">
        <v>960</v>
      </c>
      <c r="L1697" s="752">
        <v>525.74933333333331</v>
      </c>
      <c r="M1697" s="752">
        <v>15</v>
      </c>
      <c r="N1697" s="753">
        <v>7886.24</v>
      </c>
    </row>
    <row r="1698" spans="1:14" ht="14.4" customHeight="1" x14ac:dyDescent="0.3">
      <c r="A1698" s="747" t="s">
        <v>629</v>
      </c>
      <c r="B1698" s="748" t="s">
        <v>630</v>
      </c>
      <c r="C1698" s="749" t="s">
        <v>677</v>
      </c>
      <c r="D1698" s="750" t="s">
        <v>678</v>
      </c>
      <c r="E1698" s="751">
        <v>50113013</v>
      </c>
      <c r="F1698" s="750" t="s">
        <v>942</v>
      </c>
      <c r="G1698" s="749" t="s">
        <v>687</v>
      </c>
      <c r="H1698" s="749">
        <v>131654</v>
      </c>
      <c r="I1698" s="749">
        <v>131654</v>
      </c>
      <c r="J1698" s="749" t="s">
        <v>961</v>
      </c>
      <c r="K1698" s="749" t="s">
        <v>962</v>
      </c>
      <c r="L1698" s="752">
        <v>264</v>
      </c>
      <c r="M1698" s="752">
        <v>21.500000000000004</v>
      </c>
      <c r="N1698" s="753">
        <v>5676.0000000000009</v>
      </c>
    </row>
    <row r="1699" spans="1:14" ht="14.4" customHeight="1" x14ac:dyDescent="0.3">
      <c r="A1699" s="747" t="s">
        <v>629</v>
      </c>
      <c r="B1699" s="748" t="s">
        <v>630</v>
      </c>
      <c r="C1699" s="749" t="s">
        <v>677</v>
      </c>
      <c r="D1699" s="750" t="s">
        <v>678</v>
      </c>
      <c r="E1699" s="751">
        <v>50113013</v>
      </c>
      <c r="F1699" s="750" t="s">
        <v>942</v>
      </c>
      <c r="G1699" s="749" t="s">
        <v>687</v>
      </c>
      <c r="H1699" s="749">
        <v>121240</v>
      </c>
      <c r="I1699" s="749">
        <v>121240</v>
      </c>
      <c r="J1699" s="749" t="s">
        <v>963</v>
      </c>
      <c r="K1699" s="749" t="s">
        <v>964</v>
      </c>
      <c r="L1699" s="752">
        <v>374</v>
      </c>
      <c r="M1699" s="752">
        <v>4</v>
      </c>
      <c r="N1699" s="753">
        <v>1496</v>
      </c>
    </row>
    <row r="1700" spans="1:14" ht="14.4" customHeight="1" x14ac:dyDescent="0.3">
      <c r="A1700" s="747" t="s">
        <v>629</v>
      </c>
      <c r="B1700" s="748" t="s">
        <v>630</v>
      </c>
      <c r="C1700" s="749" t="s">
        <v>677</v>
      </c>
      <c r="D1700" s="750" t="s">
        <v>678</v>
      </c>
      <c r="E1700" s="751">
        <v>50113013</v>
      </c>
      <c r="F1700" s="750" t="s">
        <v>942</v>
      </c>
      <c r="G1700" s="749" t="s">
        <v>687</v>
      </c>
      <c r="H1700" s="749">
        <v>108606</v>
      </c>
      <c r="I1700" s="749">
        <v>108606</v>
      </c>
      <c r="J1700" s="749" t="s">
        <v>1363</v>
      </c>
      <c r="K1700" s="749" t="s">
        <v>1365</v>
      </c>
      <c r="L1700" s="752">
        <v>73.849999999999994</v>
      </c>
      <c r="M1700" s="752">
        <v>1</v>
      </c>
      <c r="N1700" s="753">
        <v>73.849999999999994</v>
      </c>
    </row>
    <row r="1701" spans="1:14" ht="14.4" customHeight="1" x14ac:dyDescent="0.3">
      <c r="A1701" s="747" t="s">
        <v>629</v>
      </c>
      <c r="B1701" s="748" t="s">
        <v>630</v>
      </c>
      <c r="C1701" s="749" t="s">
        <v>677</v>
      </c>
      <c r="D1701" s="750" t="s">
        <v>678</v>
      </c>
      <c r="E1701" s="751">
        <v>50113013</v>
      </c>
      <c r="F1701" s="750" t="s">
        <v>942</v>
      </c>
      <c r="G1701" s="749" t="s">
        <v>690</v>
      </c>
      <c r="H1701" s="749">
        <v>849887</v>
      </c>
      <c r="I1701" s="749">
        <v>129834</v>
      </c>
      <c r="J1701" s="749" t="s">
        <v>967</v>
      </c>
      <c r="K1701" s="749" t="s">
        <v>631</v>
      </c>
      <c r="L1701" s="752">
        <v>154</v>
      </c>
      <c r="M1701" s="752">
        <v>10</v>
      </c>
      <c r="N1701" s="753">
        <v>1540</v>
      </c>
    </row>
    <row r="1702" spans="1:14" ht="14.4" customHeight="1" x14ac:dyDescent="0.3">
      <c r="A1702" s="747" t="s">
        <v>629</v>
      </c>
      <c r="B1702" s="748" t="s">
        <v>630</v>
      </c>
      <c r="C1702" s="749" t="s">
        <v>677</v>
      </c>
      <c r="D1702" s="750" t="s">
        <v>678</v>
      </c>
      <c r="E1702" s="751">
        <v>50113013</v>
      </c>
      <c r="F1702" s="750" t="s">
        <v>942</v>
      </c>
      <c r="G1702" s="749" t="s">
        <v>687</v>
      </c>
      <c r="H1702" s="749">
        <v>102427</v>
      </c>
      <c r="I1702" s="749">
        <v>2427</v>
      </c>
      <c r="J1702" s="749" t="s">
        <v>1376</v>
      </c>
      <c r="K1702" s="749" t="s">
        <v>1226</v>
      </c>
      <c r="L1702" s="752">
        <v>88.460000000000008</v>
      </c>
      <c r="M1702" s="752">
        <v>2</v>
      </c>
      <c r="N1702" s="753">
        <v>176.92000000000002</v>
      </c>
    </row>
    <row r="1703" spans="1:14" ht="14.4" customHeight="1" x14ac:dyDescent="0.3">
      <c r="A1703" s="747" t="s">
        <v>629</v>
      </c>
      <c r="B1703" s="748" t="s">
        <v>630</v>
      </c>
      <c r="C1703" s="749" t="s">
        <v>677</v>
      </c>
      <c r="D1703" s="750" t="s">
        <v>678</v>
      </c>
      <c r="E1703" s="751">
        <v>50113013</v>
      </c>
      <c r="F1703" s="750" t="s">
        <v>942</v>
      </c>
      <c r="G1703" s="749" t="s">
        <v>687</v>
      </c>
      <c r="H1703" s="749">
        <v>101066</v>
      </c>
      <c r="I1703" s="749">
        <v>1066</v>
      </c>
      <c r="J1703" s="749" t="s">
        <v>1152</v>
      </c>
      <c r="K1703" s="749" t="s">
        <v>1153</v>
      </c>
      <c r="L1703" s="752">
        <v>57.420000000000009</v>
      </c>
      <c r="M1703" s="752">
        <v>11</v>
      </c>
      <c r="N1703" s="753">
        <v>631.62000000000012</v>
      </c>
    </row>
    <row r="1704" spans="1:14" ht="14.4" customHeight="1" x14ac:dyDescent="0.3">
      <c r="A1704" s="747" t="s">
        <v>629</v>
      </c>
      <c r="B1704" s="748" t="s">
        <v>630</v>
      </c>
      <c r="C1704" s="749" t="s">
        <v>677</v>
      </c>
      <c r="D1704" s="750" t="s">
        <v>678</v>
      </c>
      <c r="E1704" s="751">
        <v>50113013</v>
      </c>
      <c r="F1704" s="750" t="s">
        <v>942</v>
      </c>
      <c r="G1704" s="749" t="s">
        <v>687</v>
      </c>
      <c r="H1704" s="749">
        <v>184492</v>
      </c>
      <c r="I1704" s="749">
        <v>84492</v>
      </c>
      <c r="J1704" s="749" t="s">
        <v>1377</v>
      </c>
      <c r="K1704" s="749" t="s">
        <v>1378</v>
      </c>
      <c r="L1704" s="752">
        <v>51.81</v>
      </c>
      <c r="M1704" s="752">
        <v>1</v>
      </c>
      <c r="N1704" s="753">
        <v>51.81</v>
      </c>
    </row>
    <row r="1705" spans="1:14" ht="14.4" customHeight="1" x14ac:dyDescent="0.3">
      <c r="A1705" s="747" t="s">
        <v>629</v>
      </c>
      <c r="B1705" s="748" t="s">
        <v>630</v>
      </c>
      <c r="C1705" s="749" t="s">
        <v>677</v>
      </c>
      <c r="D1705" s="750" t="s">
        <v>678</v>
      </c>
      <c r="E1705" s="751">
        <v>50113013</v>
      </c>
      <c r="F1705" s="750" t="s">
        <v>942</v>
      </c>
      <c r="G1705" s="749" t="s">
        <v>687</v>
      </c>
      <c r="H1705" s="749">
        <v>100707</v>
      </c>
      <c r="I1705" s="749">
        <v>707</v>
      </c>
      <c r="J1705" s="749" t="s">
        <v>1873</v>
      </c>
      <c r="K1705" s="749" t="s">
        <v>1874</v>
      </c>
      <c r="L1705" s="752">
        <v>111.58000000000003</v>
      </c>
      <c r="M1705" s="752">
        <v>1</v>
      </c>
      <c r="N1705" s="753">
        <v>111.58000000000003</v>
      </c>
    </row>
    <row r="1706" spans="1:14" ht="14.4" customHeight="1" x14ac:dyDescent="0.3">
      <c r="A1706" s="747" t="s">
        <v>629</v>
      </c>
      <c r="B1706" s="748" t="s">
        <v>630</v>
      </c>
      <c r="C1706" s="749" t="s">
        <v>677</v>
      </c>
      <c r="D1706" s="750" t="s">
        <v>678</v>
      </c>
      <c r="E1706" s="751">
        <v>50113013</v>
      </c>
      <c r="F1706" s="750" t="s">
        <v>942</v>
      </c>
      <c r="G1706" s="749" t="s">
        <v>687</v>
      </c>
      <c r="H1706" s="749">
        <v>847476</v>
      </c>
      <c r="I1706" s="749">
        <v>112782</v>
      </c>
      <c r="J1706" s="749" t="s">
        <v>1155</v>
      </c>
      <c r="K1706" s="749" t="s">
        <v>1156</v>
      </c>
      <c r="L1706" s="752">
        <v>682.52718181818193</v>
      </c>
      <c r="M1706" s="752">
        <v>2.75</v>
      </c>
      <c r="N1706" s="753">
        <v>1876.9497500000002</v>
      </c>
    </row>
    <row r="1707" spans="1:14" ht="14.4" customHeight="1" x14ac:dyDescent="0.3">
      <c r="A1707" s="747" t="s">
        <v>629</v>
      </c>
      <c r="B1707" s="748" t="s">
        <v>630</v>
      </c>
      <c r="C1707" s="749" t="s">
        <v>677</v>
      </c>
      <c r="D1707" s="750" t="s">
        <v>678</v>
      </c>
      <c r="E1707" s="751">
        <v>50113013</v>
      </c>
      <c r="F1707" s="750" t="s">
        <v>942</v>
      </c>
      <c r="G1707" s="749" t="s">
        <v>687</v>
      </c>
      <c r="H1707" s="749">
        <v>96414</v>
      </c>
      <c r="I1707" s="749">
        <v>96414</v>
      </c>
      <c r="J1707" s="749" t="s">
        <v>970</v>
      </c>
      <c r="K1707" s="749" t="s">
        <v>971</v>
      </c>
      <c r="L1707" s="752">
        <v>58.8378048780488</v>
      </c>
      <c r="M1707" s="752">
        <v>41</v>
      </c>
      <c r="N1707" s="753">
        <v>2412.3500000000008</v>
      </c>
    </row>
    <row r="1708" spans="1:14" ht="14.4" customHeight="1" x14ac:dyDescent="0.3">
      <c r="A1708" s="747" t="s">
        <v>629</v>
      </c>
      <c r="B1708" s="748" t="s">
        <v>630</v>
      </c>
      <c r="C1708" s="749" t="s">
        <v>677</v>
      </c>
      <c r="D1708" s="750" t="s">
        <v>678</v>
      </c>
      <c r="E1708" s="751">
        <v>50113013</v>
      </c>
      <c r="F1708" s="750" t="s">
        <v>942</v>
      </c>
      <c r="G1708" s="749" t="s">
        <v>687</v>
      </c>
      <c r="H1708" s="749">
        <v>216192</v>
      </c>
      <c r="I1708" s="749">
        <v>216192</v>
      </c>
      <c r="J1708" s="749" t="s">
        <v>972</v>
      </c>
      <c r="K1708" s="749" t="s">
        <v>973</v>
      </c>
      <c r="L1708" s="752">
        <v>112.13</v>
      </c>
      <c r="M1708" s="752">
        <v>1</v>
      </c>
      <c r="N1708" s="753">
        <v>112.13</v>
      </c>
    </row>
    <row r="1709" spans="1:14" ht="14.4" customHeight="1" x14ac:dyDescent="0.3">
      <c r="A1709" s="747" t="s">
        <v>629</v>
      </c>
      <c r="B1709" s="748" t="s">
        <v>630</v>
      </c>
      <c r="C1709" s="749" t="s">
        <v>677</v>
      </c>
      <c r="D1709" s="750" t="s">
        <v>678</v>
      </c>
      <c r="E1709" s="751">
        <v>50113013</v>
      </c>
      <c r="F1709" s="750" t="s">
        <v>942</v>
      </c>
      <c r="G1709" s="749" t="s">
        <v>687</v>
      </c>
      <c r="H1709" s="749">
        <v>216191</v>
      </c>
      <c r="I1709" s="749">
        <v>216191</v>
      </c>
      <c r="J1709" s="749" t="s">
        <v>974</v>
      </c>
      <c r="K1709" s="749" t="s">
        <v>975</v>
      </c>
      <c r="L1709" s="752">
        <v>85.37</v>
      </c>
      <c r="M1709" s="752">
        <v>1</v>
      </c>
      <c r="N1709" s="753">
        <v>85.37</v>
      </c>
    </row>
    <row r="1710" spans="1:14" ht="14.4" customHeight="1" x14ac:dyDescent="0.3">
      <c r="A1710" s="747" t="s">
        <v>629</v>
      </c>
      <c r="B1710" s="748" t="s">
        <v>630</v>
      </c>
      <c r="C1710" s="749" t="s">
        <v>677</v>
      </c>
      <c r="D1710" s="750" t="s">
        <v>678</v>
      </c>
      <c r="E1710" s="751">
        <v>50113013</v>
      </c>
      <c r="F1710" s="750" t="s">
        <v>942</v>
      </c>
      <c r="G1710" s="749" t="s">
        <v>687</v>
      </c>
      <c r="H1710" s="749">
        <v>216196</v>
      </c>
      <c r="I1710" s="749">
        <v>216196</v>
      </c>
      <c r="J1710" s="749" t="s">
        <v>976</v>
      </c>
      <c r="K1710" s="749" t="s">
        <v>977</v>
      </c>
      <c r="L1710" s="752">
        <v>70.810000000000016</v>
      </c>
      <c r="M1710" s="752">
        <v>1</v>
      </c>
      <c r="N1710" s="753">
        <v>70.810000000000016</v>
      </c>
    </row>
    <row r="1711" spans="1:14" ht="14.4" customHeight="1" x14ac:dyDescent="0.3">
      <c r="A1711" s="747" t="s">
        <v>629</v>
      </c>
      <c r="B1711" s="748" t="s">
        <v>630</v>
      </c>
      <c r="C1711" s="749" t="s">
        <v>677</v>
      </c>
      <c r="D1711" s="750" t="s">
        <v>678</v>
      </c>
      <c r="E1711" s="751">
        <v>50113013</v>
      </c>
      <c r="F1711" s="750" t="s">
        <v>942</v>
      </c>
      <c r="G1711" s="749" t="s">
        <v>687</v>
      </c>
      <c r="H1711" s="749">
        <v>216199</v>
      </c>
      <c r="I1711" s="749">
        <v>216199</v>
      </c>
      <c r="J1711" s="749" t="s">
        <v>1379</v>
      </c>
      <c r="K1711" s="749" t="s">
        <v>1380</v>
      </c>
      <c r="L1711" s="752">
        <v>99.900000000000034</v>
      </c>
      <c r="M1711" s="752">
        <v>1</v>
      </c>
      <c r="N1711" s="753">
        <v>99.900000000000034</v>
      </c>
    </row>
    <row r="1712" spans="1:14" ht="14.4" customHeight="1" x14ac:dyDescent="0.3">
      <c r="A1712" s="747" t="s">
        <v>629</v>
      </c>
      <c r="B1712" s="748" t="s">
        <v>630</v>
      </c>
      <c r="C1712" s="749" t="s">
        <v>677</v>
      </c>
      <c r="D1712" s="750" t="s">
        <v>678</v>
      </c>
      <c r="E1712" s="751">
        <v>50113013</v>
      </c>
      <c r="F1712" s="750" t="s">
        <v>942</v>
      </c>
      <c r="G1712" s="749" t="s">
        <v>687</v>
      </c>
      <c r="H1712" s="749">
        <v>216183</v>
      </c>
      <c r="I1712" s="749">
        <v>216183</v>
      </c>
      <c r="J1712" s="749" t="s">
        <v>979</v>
      </c>
      <c r="K1712" s="749" t="s">
        <v>980</v>
      </c>
      <c r="L1712" s="752">
        <v>251.25454545454545</v>
      </c>
      <c r="M1712" s="752">
        <v>55</v>
      </c>
      <c r="N1712" s="753">
        <v>13819</v>
      </c>
    </row>
    <row r="1713" spans="1:14" ht="14.4" customHeight="1" x14ac:dyDescent="0.3">
      <c r="A1713" s="747" t="s">
        <v>629</v>
      </c>
      <c r="B1713" s="748" t="s">
        <v>630</v>
      </c>
      <c r="C1713" s="749" t="s">
        <v>677</v>
      </c>
      <c r="D1713" s="750" t="s">
        <v>678</v>
      </c>
      <c r="E1713" s="751">
        <v>50113013</v>
      </c>
      <c r="F1713" s="750" t="s">
        <v>942</v>
      </c>
      <c r="G1713" s="749" t="s">
        <v>687</v>
      </c>
      <c r="H1713" s="749">
        <v>187199</v>
      </c>
      <c r="I1713" s="749">
        <v>87199</v>
      </c>
      <c r="J1713" s="749" t="s">
        <v>1381</v>
      </c>
      <c r="K1713" s="749" t="s">
        <v>1382</v>
      </c>
      <c r="L1713" s="752">
        <v>220.99</v>
      </c>
      <c r="M1713" s="752">
        <v>54</v>
      </c>
      <c r="N1713" s="753">
        <v>11933.460000000001</v>
      </c>
    </row>
    <row r="1714" spans="1:14" ht="14.4" customHeight="1" x14ac:dyDescent="0.3">
      <c r="A1714" s="747" t="s">
        <v>629</v>
      </c>
      <c r="B1714" s="748" t="s">
        <v>630</v>
      </c>
      <c r="C1714" s="749" t="s">
        <v>677</v>
      </c>
      <c r="D1714" s="750" t="s">
        <v>678</v>
      </c>
      <c r="E1714" s="751">
        <v>50113013</v>
      </c>
      <c r="F1714" s="750" t="s">
        <v>942</v>
      </c>
      <c r="G1714" s="749" t="s">
        <v>690</v>
      </c>
      <c r="H1714" s="749">
        <v>111592</v>
      </c>
      <c r="I1714" s="749">
        <v>11592</v>
      </c>
      <c r="J1714" s="749" t="s">
        <v>1159</v>
      </c>
      <c r="K1714" s="749" t="s">
        <v>1160</v>
      </c>
      <c r="L1714" s="752">
        <v>376.21390390390388</v>
      </c>
      <c r="M1714" s="752">
        <v>11.099999999999989</v>
      </c>
      <c r="N1714" s="753">
        <v>4175.974333333329</v>
      </c>
    </row>
    <row r="1715" spans="1:14" ht="14.4" customHeight="1" x14ac:dyDescent="0.3">
      <c r="A1715" s="747" t="s">
        <v>629</v>
      </c>
      <c r="B1715" s="748" t="s">
        <v>630</v>
      </c>
      <c r="C1715" s="749" t="s">
        <v>677</v>
      </c>
      <c r="D1715" s="750" t="s">
        <v>678</v>
      </c>
      <c r="E1715" s="751">
        <v>50113013</v>
      </c>
      <c r="F1715" s="750" t="s">
        <v>942</v>
      </c>
      <c r="G1715" s="749" t="s">
        <v>687</v>
      </c>
      <c r="H1715" s="749">
        <v>101076</v>
      </c>
      <c r="I1715" s="749">
        <v>1076</v>
      </c>
      <c r="J1715" s="749" t="s">
        <v>1161</v>
      </c>
      <c r="K1715" s="749" t="s">
        <v>842</v>
      </c>
      <c r="L1715" s="752">
        <v>78.657777777777781</v>
      </c>
      <c r="M1715" s="752">
        <v>9</v>
      </c>
      <c r="N1715" s="753">
        <v>707.92000000000007</v>
      </c>
    </row>
    <row r="1716" spans="1:14" ht="14.4" customHeight="1" x14ac:dyDescent="0.3">
      <c r="A1716" s="747" t="s">
        <v>629</v>
      </c>
      <c r="B1716" s="748" t="s">
        <v>630</v>
      </c>
      <c r="C1716" s="749" t="s">
        <v>677</v>
      </c>
      <c r="D1716" s="750" t="s">
        <v>678</v>
      </c>
      <c r="E1716" s="751">
        <v>50113013</v>
      </c>
      <c r="F1716" s="750" t="s">
        <v>942</v>
      </c>
      <c r="G1716" s="749" t="s">
        <v>687</v>
      </c>
      <c r="H1716" s="749">
        <v>101077</v>
      </c>
      <c r="I1716" s="749">
        <v>1077</v>
      </c>
      <c r="J1716" s="749" t="s">
        <v>1383</v>
      </c>
      <c r="K1716" s="749" t="s">
        <v>842</v>
      </c>
      <c r="L1716" s="752">
        <v>59.599999999999987</v>
      </c>
      <c r="M1716" s="752">
        <v>3</v>
      </c>
      <c r="N1716" s="753">
        <v>178.79999999999995</v>
      </c>
    </row>
    <row r="1717" spans="1:14" ht="14.4" customHeight="1" x14ac:dyDescent="0.3">
      <c r="A1717" s="747" t="s">
        <v>629</v>
      </c>
      <c r="B1717" s="748" t="s">
        <v>630</v>
      </c>
      <c r="C1717" s="749" t="s">
        <v>677</v>
      </c>
      <c r="D1717" s="750" t="s">
        <v>678</v>
      </c>
      <c r="E1717" s="751">
        <v>50113013</v>
      </c>
      <c r="F1717" s="750" t="s">
        <v>942</v>
      </c>
      <c r="G1717" s="749" t="s">
        <v>687</v>
      </c>
      <c r="H1717" s="749">
        <v>166366</v>
      </c>
      <c r="I1717" s="749">
        <v>66366</v>
      </c>
      <c r="J1717" s="749" t="s">
        <v>981</v>
      </c>
      <c r="K1717" s="749" t="s">
        <v>982</v>
      </c>
      <c r="L1717" s="752">
        <v>23.36</v>
      </c>
      <c r="M1717" s="752">
        <v>2</v>
      </c>
      <c r="N1717" s="753">
        <v>46.72</v>
      </c>
    </row>
    <row r="1718" spans="1:14" ht="14.4" customHeight="1" x14ac:dyDescent="0.3">
      <c r="A1718" s="747" t="s">
        <v>629</v>
      </c>
      <c r="B1718" s="748" t="s">
        <v>630</v>
      </c>
      <c r="C1718" s="749" t="s">
        <v>677</v>
      </c>
      <c r="D1718" s="750" t="s">
        <v>678</v>
      </c>
      <c r="E1718" s="751">
        <v>50113013</v>
      </c>
      <c r="F1718" s="750" t="s">
        <v>942</v>
      </c>
      <c r="G1718" s="749" t="s">
        <v>687</v>
      </c>
      <c r="H1718" s="749">
        <v>145996</v>
      </c>
      <c r="I1718" s="749">
        <v>45996</v>
      </c>
      <c r="J1718" s="749" t="s">
        <v>2072</v>
      </c>
      <c r="K1718" s="749" t="s">
        <v>2073</v>
      </c>
      <c r="L1718" s="752">
        <v>71.5</v>
      </c>
      <c r="M1718" s="752">
        <v>1</v>
      </c>
      <c r="N1718" s="753">
        <v>71.5</v>
      </c>
    </row>
    <row r="1719" spans="1:14" ht="14.4" customHeight="1" x14ac:dyDescent="0.3">
      <c r="A1719" s="747" t="s">
        <v>629</v>
      </c>
      <c r="B1719" s="748" t="s">
        <v>630</v>
      </c>
      <c r="C1719" s="749" t="s">
        <v>677</v>
      </c>
      <c r="D1719" s="750" t="s">
        <v>678</v>
      </c>
      <c r="E1719" s="751">
        <v>50113013</v>
      </c>
      <c r="F1719" s="750" t="s">
        <v>942</v>
      </c>
      <c r="G1719" s="749" t="s">
        <v>687</v>
      </c>
      <c r="H1719" s="749">
        <v>201970</v>
      </c>
      <c r="I1719" s="749">
        <v>201970</v>
      </c>
      <c r="J1719" s="749" t="s">
        <v>983</v>
      </c>
      <c r="K1719" s="749" t="s">
        <v>984</v>
      </c>
      <c r="L1719" s="752">
        <v>72.180714285714302</v>
      </c>
      <c r="M1719" s="752">
        <v>14</v>
      </c>
      <c r="N1719" s="753">
        <v>1010.5300000000002</v>
      </c>
    </row>
    <row r="1720" spans="1:14" ht="14.4" customHeight="1" x14ac:dyDescent="0.3">
      <c r="A1720" s="747" t="s">
        <v>629</v>
      </c>
      <c r="B1720" s="748" t="s">
        <v>630</v>
      </c>
      <c r="C1720" s="749" t="s">
        <v>677</v>
      </c>
      <c r="D1720" s="750" t="s">
        <v>678</v>
      </c>
      <c r="E1720" s="751">
        <v>50113013</v>
      </c>
      <c r="F1720" s="750" t="s">
        <v>942</v>
      </c>
      <c r="G1720" s="749" t="s">
        <v>687</v>
      </c>
      <c r="H1720" s="749">
        <v>201974</v>
      </c>
      <c r="I1720" s="749">
        <v>201974</v>
      </c>
      <c r="J1720" s="749" t="s">
        <v>985</v>
      </c>
      <c r="K1720" s="749" t="s">
        <v>986</v>
      </c>
      <c r="L1720" s="752">
        <v>218.18999999999997</v>
      </c>
      <c r="M1720" s="752">
        <v>6</v>
      </c>
      <c r="N1720" s="753">
        <v>1309.1399999999999</v>
      </c>
    </row>
    <row r="1721" spans="1:14" ht="14.4" customHeight="1" x14ac:dyDescent="0.3">
      <c r="A1721" s="747" t="s">
        <v>629</v>
      </c>
      <c r="B1721" s="748" t="s">
        <v>630</v>
      </c>
      <c r="C1721" s="749" t="s">
        <v>677</v>
      </c>
      <c r="D1721" s="750" t="s">
        <v>678</v>
      </c>
      <c r="E1721" s="751">
        <v>50113013</v>
      </c>
      <c r="F1721" s="750" t="s">
        <v>942</v>
      </c>
      <c r="G1721" s="749" t="s">
        <v>690</v>
      </c>
      <c r="H1721" s="749">
        <v>113453</v>
      </c>
      <c r="I1721" s="749">
        <v>113453</v>
      </c>
      <c r="J1721" s="749" t="s">
        <v>987</v>
      </c>
      <c r="K1721" s="749" t="s">
        <v>988</v>
      </c>
      <c r="L1721" s="752">
        <v>458.70000000000005</v>
      </c>
      <c r="M1721" s="752">
        <v>21</v>
      </c>
      <c r="N1721" s="753">
        <v>9632.7000000000007</v>
      </c>
    </row>
    <row r="1722" spans="1:14" ht="14.4" customHeight="1" x14ac:dyDescent="0.3">
      <c r="A1722" s="747" t="s">
        <v>629</v>
      </c>
      <c r="B1722" s="748" t="s">
        <v>630</v>
      </c>
      <c r="C1722" s="749" t="s">
        <v>677</v>
      </c>
      <c r="D1722" s="750" t="s">
        <v>678</v>
      </c>
      <c r="E1722" s="751">
        <v>50113013</v>
      </c>
      <c r="F1722" s="750" t="s">
        <v>942</v>
      </c>
      <c r="G1722" s="749" t="s">
        <v>687</v>
      </c>
      <c r="H1722" s="749">
        <v>146640</v>
      </c>
      <c r="I1722" s="749">
        <v>46640</v>
      </c>
      <c r="J1722" s="749" t="s">
        <v>2074</v>
      </c>
      <c r="K1722" s="749" t="s">
        <v>1198</v>
      </c>
      <c r="L1722" s="752">
        <v>121.40000000000003</v>
      </c>
      <c r="M1722" s="752">
        <v>1</v>
      </c>
      <c r="N1722" s="753">
        <v>121.40000000000003</v>
      </c>
    </row>
    <row r="1723" spans="1:14" ht="14.4" customHeight="1" x14ac:dyDescent="0.3">
      <c r="A1723" s="747" t="s">
        <v>629</v>
      </c>
      <c r="B1723" s="748" t="s">
        <v>630</v>
      </c>
      <c r="C1723" s="749" t="s">
        <v>677</v>
      </c>
      <c r="D1723" s="750" t="s">
        <v>678</v>
      </c>
      <c r="E1723" s="751">
        <v>50113013</v>
      </c>
      <c r="F1723" s="750" t="s">
        <v>942</v>
      </c>
      <c r="G1723" s="749" t="s">
        <v>631</v>
      </c>
      <c r="H1723" s="749">
        <v>201030</v>
      </c>
      <c r="I1723" s="749">
        <v>201030</v>
      </c>
      <c r="J1723" s="749" t="s">
        <v>1168</v>
      </c>
      <c r="K1723" s="749" t="s">
        <v>1169</v>
      </c>
      <c r="L1723" s="752">
        <v>26.610000000000003</v>
      </c>
      <c r="M1723" s="752">
        <v>60</v>
      </c>
      <c r="N1723" s="753">
        <v>1596.6000000000001</v>
      </c>
    </row>
    <row r="1724" spans="1:14" ht="14.4" customHeight="1" x14ac:dyDescent="0.3">
      <c r="A1724" s="747" t="s">
        <v>629</v>
      </c>
      <c r="B1724" s="748" t="s">
        <v>630</v>
      </c>
      <c r="C1724" s="749" t="s">
        <v>677</v>
      </c>
      <c r="D1724" s="750" t="s">
        <v>678</v>
      </c>
      <c r="E1724" s="751">
        <v>50113013</v>
      </c>
      <c r="F1724" s="750" t="s">
        <v>942</v>
      </c>
      <c r="G1724" s="749" t="s">
        <v>631</v>
      </c>
      <c r="H1724" s="749">
        <v>114948</v>
      </c>
      <c r="I1724" s="749">
        <v>155864</v>
      </c>
      <c r="J1724" s="749" t="s">
        <v>2075</v>
      </c>
      <c r="K1724" s="749" t="s">
        <v>2076</v>
      </c>
      <c r="L1724" s="752">
        <v>119.28000000000003</v>
      </c>
      <c r="M1724" s="752">
        <v>1</v>
      </c>
      <c r="N1724" s="753">
        <v>119.28000000000003</v>
      </c>
    </row>
    <row r="1725" spans="1:14" ht="14.4" customHeight="1" x14ac:dyDescent="0.3">
      <c r="A1725" s="747" t="s">
        <v>629</v>
      </c>
      <c r="B1725" s="748" t="s">
        <v>630</v>
      </c>
      <c r="C1725" s="749" t="s">
        <v>677</v>
      </c>
      <c r="D1725" s="750" t="s">
        <v>678</v>
      </c>
      <c r="E1725" s="751">
        <v>50113013</v>
      </c>
      <c r="F1725" s="750" t="s">
        <v>942</v>
      </c>
      <c r="G1725" s="749" t="s">
        <v>687</v>
      </c>
      <c r="H1725" s="749">
        <v>191291</v>
      </c>
      <c r="I1725" s="749">
        <v>91291</v>
      </c>
      <c r="J1725" s="749" t="s">
        <v>1170</v>
      </c>
      <c r="K1725" s="749" t="s">
        <v>1171</v>
      </c>
      <c r="L1725" s="752">
        <v>44.733333333333341</v>
      </c>
      <c r="M1725" s="752">
        <v>6</v>
      </c>
      <c r="N1725" s="753">
        <v>268.40000000000003</v>
      </c>
    </row>
    <row r="1726" spans="1:14" ht="14.4" customHeight="1" x14ac:dyDescent="0.3">
      <c r="A1726" s="747" t="s">
        <v>629</v>
      </c>
      <c r="B1726" s="748" t="s">
        <v>630</v>
      </c>
      <c r="C1726" s="749" t="s">
        <v>677</v>
      </c>
      <c r="D1726" s="750" t="s">
        <v>678</v>
      </c>
      <c r="E1726" s="751">
        <v>50113013</v>
      </c>
      <c r="F1726" s="750" t="s">
        <v>942</v>
      </c>
      <c r="G1726" s="749" t="s">
        <v>687</v>
      </c>
      <c r="H1726" s="749">
        <v>225174</v>
      </c>
      <c r="I1726" s="749">
        <v>225174</v>
      </c>
      <c r="J1726" s="749" t="s">
        <v>991</v>
      </c>
      <c r="K1726" s="749" t="s">
        <v>993</v>
      </c>
      <c r="L1726" s="752">
        <v>42.989999999999995</v>
      </c>
      <c r="M1726" s="752">
        <v>5</v>
      </c>
      <c r="N1726" s="753">
        <v>214.95</v>
      </c>
    </row>
    <row r="1727" spans="1:14" ht="14.4" customHeight="1" x14ac:dyDescent="0.3">
      <c r="A1727" s="747" t="s">
        <v>629</v>
      </c>
      <c r="B1727" s="748" t="s">
        <v>630</v>
      </c>
      <c r="C1727" s="749" t="s">
        <v>677</v>
      </c>
      <c r="D1727" s="750" t="s">
        <v>678</v>
      </c>
      <c r="E1727" s="751">
        <v>50113013</v>
      </c>
      <c r="F1727" s="750" t="s">
        <v>942</v>
      </c>
      <c r="G1727" s="749" t="s">
        <v>687</v>
      </c>
      <c r="H1727" s="749">
        <v>225175</v>
      </c>
      <c r="I1727" s="749">
        <v>225175</v>
      </c>
      <c r="J1727" s="749" t="s">
        <v>991</v>
      </c>
      <c r="K1727" s="749" t="s">
        <v>992</v>
      </c>
      <c r="L1727" s="752">
        <v>45.610000000000007</v>
      </c>
      <c r="M1727" s="752">
        <v>6</v>
      </c>
      <c r="N1727" s="753">
        <v>273.66000000000003</v>
      </c>
    </row>
    <row r="1728" spans="1:14" ht="14.4" customHeight="1" x14ac:dyDescent="0.3">
      <c r="A1728" s="747" t="s">
        <v>629</v>
      </c>
      <c r="B1728" s="748" t="s">
        <v>630</v>
      </c>
      <c r="C1728" s="749" t="s">
        <v>677</v>
      </c>
      <c r="D1728" s="750" t="s">
        <v>678</v>
      </c>
      <c r="E1728" s="751">
        <v>50113013</v>
      </c>
      <c r="F1728" s="750" t="s">
        <v>942</v>
      </c>
      <c r="G1728" s="749" t="s">
        <v>690</v>
      </c>
      <c r="H1728" s="749">
        <v>126127</v>
      </c>
      <c r="I1728" s="749">
        <v>26127</v>
      </c>
      <c r="J1728" s="749" t="s">
        <v>2077</v>
      </c>
      <c r="K1728" s="749" t="s">
        <v>2078</v>
      </c>
      <c r="L1728" s="752">
        <v>3071.15</v>
      </c>
      <c r="M1728" s="752">
        <v>2</v>
      </c>
      <c r="N1728" s="753">
        <v>6142.3</v>
      </c>
    </row>
    <row r="1729" spans="1:14" ht="14.4" customHeight="1" x14ac:dyDescent="0.3">
      <c r="A1729" s="747" t="s">
        <v>629</v>
      </c>
      <c r="B1729" s="748" t="s">
        <v>630</v>
      </c>
      <c r="C1729" s="749" t="s">
        <v>677</v>
      </c>
      <c r="D1729" s="750" t="s">
        <v>678</v>
      </c>
      <c r="E1729" s="751">
        <v>50113013</v>
      </c>
      <c r="F1729" s="750" t="s">
        <v>942</v>
      </c>
      <c r="G1729" s="749" t="s">
        <v>687</v>
      </c>
      <c r="H1729" s="749">
        <v>116600</v>
      </c>
      <c r="I1729" s="749">
        <v>16600</v>
      </c>
      <c r="J1729" s="749" t="s">
        <v>1173</v>
      </c>
      <c r="K1729" s="749" t="s">
        <v>1174</v>
      </c>
      <c r="L1729" s="752">
        <v>43.86</v>
      </c>
      <c r="M1729" s="752">
        <v>45</v>
      </c>
      <c r="N1729" s="753">
        <v>1973.7</v>
      </c>
    </row>
    <row r="1730" spans="1:14" ht="14.4" customHeight="1" x14ac:dyDescent="0.3">
      <c r="A1730" s="747" t="s">
        <v>629</v>
      </c>
      <c r="B1730" s="748" t="s">
        <v>630</v>
      </c>
      <c r="C1730" s="749" t="s">
        <v>677</v>
      </c>
      <c r="D1730" s="750" t="s">
        <v>678</v>
      </c>
      <c r="E1730" s="751">
        <v>50113013</v>
      </c>
      <c r="F1730" s="750" t="s">
        <v>942</v>
      </c>
      <c r="G1730" s="749" t="s">
        <v>690</v>
      </c>
      <c r="H1730" s="749">
        <v>166269</v>
      </c>
      <c r="I1730" s="749">
        <v>166269</v>
      </c>
      <c r="J1730" s="749" t="s">
        <v>1384</v>
      </c>
      <c r="K1730" s="749" t="s">
        <v>1385</v>
      </c>
      <c r="L1730" s="752">
        <v>52.88</v>
      </c>
      <c r="M1730" s="752">
        <v>30</v>
      </c>
      <c r="N1730" s="753">
        <v>1586.4</v>
      </c>
    </row>
    <row r="1731" spans="1:14" ht="14.4" customHeight="1" x14ac:dyDescent="0.3">
      <c r="A1731" s="747" t="s">
        <v>629</v>
      </c>
      <c r="B1731" s="748" t="s">
        <v>630</v>
      </c>
      <c r="C1731" s="749" t="s">
        <v>677</v>
      </c>
      <c r="D1731" s="750" t="s">
        <v>678</v>
      </c>
      <c r="E1731" s="751">
        <v>50113013</v>
      </c>
      <c r="F1731" s="750" t="s">
        <v>942</v>
      </c>
      <c r="G1731" s="749" t="s">
        <v>690</v>
      </c>
      <c r="H1731" s="749">
        <v>166265</v>
      </c>
      <c r="I1731" s="749">
        <v>166265</v>
      </c>
      <c r="J1731" s="749" t="s">
        <v>996</v>
      </c>
      <c r="K1731" s="749" t="s">
        <v>980</v>
      </c>
      <c r="L1731" s="752">
        <v>33.39</v>
      </c>
      <c r="M1731" s="752">
        <v>20</v>
      </c>
      <c r="N1731" s="753">
        <v>667.8</v>
      </c>
    </row>
    <row r="1732" spans="1:14" ht="14.4" customHeight="1" x14ac:dyDescent="0.3">
      <c r="A1732" s="747" t="s">
        <v>629</v>
      </c>
      <c r="B1732" s="748" t="s">
        <v>630</v>
      </c>
      <c r="C1732" s="749" t="s">
        <v>677</v>
      </c>
      <c r="D1732" s="750" t="s">
        <v>678</v>
      </c>
      <c r="E1732" s="751">
        <v>50113013</v>
      </c>
      <c r="F1732" s="750" t="s">
        <v>942</v>
      </c>
      <c r="G1732" s="749" t="s">
        <v>690</v>
      </c>
      <c r="H1732" s="749">
        <v>118547</v>
      </c>
      <c r="I1732" s="749">
        <v>18547</v>
      </c>
      <c r="J1732" s="749" t="s">
        <v>1558</v>
      </c>
      <c r="K1732" s="749" t="s">
        <v>1559</v>
      </c>
      <c r="L1732" s="752">
        <v>124.61500000000001</v>
      </c>
      <c r="M1732" s="752">
        <v>4</v>
      </c>
      <c r="N1732" s="753">
        <v>498.46000000000004</v>
      </c>
    </row>
    <row r="1733" spans="1:14" ht="14.4" customHeight="1" x14ac:dyDescent="0.3">
      <c r="A1733" s="747" t="s">
        <v>629</v>
      </c>
      <c r="B1733" s="748" t="s">
        <v>630</v>
      </c>
      <c r="C1733" s="749" t="s">
        <v>677</v>
      </c>
      <c r="D1733" s="750" t="s">
        <v>678</v>
      </c>
      <c r="E1733" s="751">
        <v>50113013</v>
      </c>
      <c r="F1733" s="750" t="s">
        <v>942</v>
      </c>
      <c r="G1733" s="749" t="s">
        <v>687</v>
      </c>
      <c r="H1733" s="749">
        <v>142845</v>
      </c>
      <c r="I1733" s="749">
        <v>42845</v>
      </c>
      <c r="J1733" s="749" t="s">
        <v>999</v>
      </c>
      <c r="K1733" s="749" t="s">
        <v>1000</v>
      </c>
      <c r="L1733" s="752">
        <v>105.96000000000002</v>
      </c>
      <c r="M1733" s="752">
        <v>2</v>
      </c>
      <c r="N1733" s="753">
        <v>211.92000000000004</v>
      </c>
    </row>
    <row r="1734" spans="1:14" ht="14.4" customHeight="1" x14ac:dyDescent="0.3">
      <c r="A1734" s="747" t="s">
        <v>629</v>
      </c>
      <c r="B1734" s="748" t="s">
        <v>630</v>
      </c>
      <c r="C1734" s="749" t="s">
        <v>677</v>
      </c>
      <c r="D1734" s="750" t="s">
        <v>678</v>
      </c>
      <c r="E1734" s="751">
        <v>50113014</v>
      </c>
      <c r="F1734" s="750" t="s">
        <v>1001</v>
      </c>
      <c r="G1734" s="749" t="s">
        <v>687</v>
      </c>
      <c r="H1734" s="749">
        <v>113798</v>
      </c>
      <c r="I1734" s="749">
        <v>13798</v>
      </c>
      <c r="J1734" s="749" t="s">
        <v>1388</v>
      </c>
      <c r="K1734" s="749" t="s">
        <v>1389</v>
      </c>
      <c r="L1734" s="752">
        <v>107.52749999999999</v>
      </c>
      <c r="M1734" s="752">
        <v>16</v>
      </c>
      <c r="N1734" s="753">
        <v>1720.4399999999998</v>
      </c>
    </row>
    <row r="1735" spans="1:14" ht="14.4" customHeight="1" x14ac:dyDescent="0.3">
      <c r="A1735" s="747" t="s">
        <v>629</v>
      </c>
      <c r="B1735" s="748" t="s">
        <v>630</v>
      </c>
      <c r="C1735" s="749" t="s">
        <v>677</v>
      </c>
      <c r="D1735" s="750" t="s">
        <v>678</v>
      </c>
      <c r="E1735" s="751">
        <v>50113014</v>
      </c>
      <c r="F1735" s="750" t="s">
        <v>1001</v>
      </c>
      <c r="G1735" s="749" t="s">
        <v>690</v>
      </c>
      <c r="H1735" s="749">
        <v>64942</v>
      </c>
      <c r="I1735" s="749">
        <v>64942</v>
      </c>
      <c r="J1735" s="749" t="s">
        <v>1392</v>
      </c>
      <c r="K1735" s="749" t="s">
        <v>1393</v>
      </c>
      <c r="L1735" s="752">
        <v>2113.75</v>
      </c>
      <c r="M1735" s="752">
        <v>2</v>
      </c>
      <c r="N1735" s="753">
        <v>4227.5</v>
      </c>
    </row>
    <row r="1736" spans="1:14" ht="14.4" customHeight="1" x14ac:dyDescent="0.3">
      <c r="A1736" s="747" t="s">
        <v>629</v>
      </c>
      <c r="B1736" s="748" t="s">
        <v>630</v>
      </c>
      <c r="C1736" s="749" t="s">
        <v>677</v>
      </c>
      <c r="D1736" s="750" t="s">
        <v>678</v>
      </c>
      <c r="E1736" s="751">
        <v>50113014</v>
      </c>
      <c r="F1736" s="750" t="s">
        <v>1001</v>
      </c>
      <c r="G1736" s="749" t="s">
        <v>690</v>
      </c>
      <c r="H1736" s="749">
        <v>164401</v>
      </c>
      <c r="I1736" s="749">
        <v>164401</v>
      </c>
      <c r="J1736" s="749" t="s">
        <v>1176</v>
      </c>
      <c r="K1736" s="749" t="s">
        <v>1177</v>
      </c>
      <c r="L1736" s="752">
        <v>148.5</v>
      </c>
      <c r="M1736" s="752">
        <v>5</v>
      </c>
      <c r="N1736" s="753">
        <v>742.5</v>
      </c>
    </row>
    <row r="1737" spans="1:14" ht="14.4" customHeight="1" x14ac:dyDescent="0.3">
      <c r="A1737" s="747" t="s">
        <v>629</v>
      </c>
      <c r="B1737" s="748" t="s">
        <v>630</v>
      </c>
      <c r="C1737" s="749" t="s">
        <v>677</v>
      </c>
      <c r="D1737" s="750" t="s">
        <v>678</v>
      </c>
      <c r="E1737" s="751">
        <v>50113014</v>
      </c>
      <c r="F1737" s="750" t="s">
        <v>1001</v>
      </c>
      <c r="G1737" s="749" t="s">
        <v>690</v>
      </c>
      <c r="H1737" s="749">
        <v>207309</v>
      </c>
      <c r="I1737" s="749">
        <v>207309</v>
      </c>
      <c r="J1737" s="749" t="s">
        <v>2079</v>
      </c>
      <c r="K1737" s="749" t="s">
        <v>2080</v>
      </c>
      <c r="L1737" s="752">
        <v>117.81</v>
      </c>
      <c r="M1737" s="752">
        <v>9</v>
      </c>
      <c r="N1737" s="753">
        <v>1060.29</v>
      </c>
    </row>
    <row r="1738" spans="1:14" ht="14.4" customHeight="1" x14ac:dyDescent="0.3">
      <c r="A1738" s="747" t="s">
        <v>629</v>
      </c>
      <c r="B1738" s="748" t="s">
        <v>630</v>
      </c>
      <c r="C1738" s="749" t="s">
        <v>677</v>
      </c>
      <c r="D1738" s="750" t="s">
        <v>678</v>
      </c>
      <c r="E1738" s="751">
        <v>50113014</v>
      </c>
      <c r="F1738" s="750" t="s">
        <v>1001</v>
      </c>
      <c r="G1738" s="749" t="s">
        <v>631</v>
      </c>
      <c r="H1738" s="749">
        <v>205772</v>
      </c>
      <c r="I1738" s="749">
        <v>205772</v>
      </c>
      <c r="J1738" s="749" t="s">
        <v>2081</v>
      </c>
      <c r="K1738" s="749" t="s">
        <v>2082</v>
      </c>
      <c r="L1738" s="752">
        <v>366.63</v>
      </c>
      <c r="M1738" s="752">
        <v>1</v>
      </c>
      <c r="N1738" s="753">
        <v>366.63</v>
      </c>
    </row>
    <row r="1739" spans="1:14" ht="14.4" customHeight="1" x14ac:dyDescent="0.3">
      <c r="A1739" s="747" t="s">
        <v>629</v>
      </c>
      <c r="B1739" s="748" t="s">
        <v>630</v>
      </c>
      <c r="C1739" s="749" t="s">
        <v>677</v>
      </c>
      <c r="D1739" s="750" t="s">
        <v>678</v>
      </c>
      <c r="E1739" s="751">
        <v>50113014</v>
      </c>
      <c r="F1739" s="750" t="s">
        <v>1001</v>
      </c>
      <c r="G1739" s="749" t="s">
        <v>690</v>
      </c>
      <c r="H1739" s="749">
        <v>189220</v>
      </c>
      <c r="I1739" s="749">
        <v>189220</v>
      </c>
      <c r="J1739" s="749" t="s">
        <v>2083</v>
      </c>
      <c r="K1739" s="749" t="s">
        <v>2084</v>
      </c>
      <c r="L1739" s="752">
        <v>6764.33</v>
      </c>
      <c r="M1739" s="752">
        <v>1</v>
      </c>
      <c r="N1739" s="753">
        <v>6764.33</v>
      </c>
    </row>
    <row r="1740" spans="1:14" ht="14.4" customHeight="1" x14ac:dyDescent="0.3">
      <c r="A1740" s="747" t="s">
        <v>629</v>
      </c>
      <c r="B1740" s="748" t="s">
        <v>630</v>
      </c>
      <c r="C1740" s="749" t="s">
        <v>680</v>
      </c>
      <c r="D1740" s="750" t="s">
        <v>681</v>
      </c>
      <c r="E1740" s="751">
        <v>50113001</v>
      </c>
      <c r="F1740" s="750" t="s">
        <v>686</v>
      </c>
      <c r="G1740" s="749" t="s">
        <v>687</v>
      </c>
      <c r="H1740" s="749">
        <v>102529</v>
      </c>
      <c r="I1740" s="749">
        <v>2529</v>
      </c>
      <c r="J1740" s="749" t="s">
        <v>2085</v>
      </c>
      <c r="K1740" s="749" t="s">
        <v>2086</v>
      </c>
      <c r="L1740" s="752">
        <v>592.08000000000004</v>
      </c>
      <c r="M1740" s="752">
        <v>1</v>
      </c>
      <c r="N1740" s="753">
        <v>592.08000000000004</v>
      </c>
    </row>
    <row r="1741" spans="1:14" ht="14.4" customHeight="1" x14ac:dyDescent="0.3">
      <c r="A1741" s="747" t="s">
        <v>629</v>
      </c>
      <c r="B1741" s="748" t="s">
        <v>630</v>
      </c>
      <c r="C1741" s="749" t="s">
        <v>680</v>
      </c>
      <c r="D1741" s="750" t="s">
        <v>681</v>
      </c>
      <c r="E1741" s="751">
        <v>50113001</v>
      </c>
      <c r="F1741" s="750" t="s">
        <v>686</v>
      </c>
      <c r="G1741" s="749" t="s">
        <v>687</v>
      </c>
      <c r="H1741" s="749">
        <v>930661</v>
      </c>
      <c r="I1741" s="749">
        <v>0</v>
      </c>
      <c r="J1741" s="749" t="s">
        <v>1276</v>
      </c>
      <c r="K1741" s="749" t="s">
        <v>631</v>
      </c>
      <c r="L1741" s="752">
        <v>332.7638490651276</v>
      </c>
      <c r="M1741" s="752">
        <v>2</v>
      </c>
      <c r="N1741" s="753">
        <v>665.5276981302552</v>
      </c>
    </row>
    <row r="1742" spans="1:14" ht="14.4" customHeight="1" x14ac:dyDescent="0.3">
      <c r="A1742" s="747" t="s">
        <v>629</v>
      </c>
      <c r="B1742" s="748" t="s">
        <v>630</v>
      </c>
      <c r="C1742" s="749" t="s">
        <v>680</v>
      </c>
      <c r="D1742" s="750" t="s">
        <v>681</v>
      </c>
      <c r="E1742" s="751">
        <v>50113001</v>
      </c>
      <c r="F1742" s="750" t="s">
        <v>686</v>
      </c>
      <c r="G1742" s="749" t="s">
        <v>687</v>
      </c>
      <c r="H1742" s="749">
        <v>199826</v>
      </c>
      <c r="I1742" s="749">
        <v>99826</v>
      </c>
      <c r="J1742" s="749" t="s">
        <v>2055</v>
      </c>
      <c r="K1742" s="749" t="s">
        <v>2056</v>
      </c>
      <c r="L1742" s="752">
        <v>236.74</v>
      </c>
      <c r="M1742" s="752">
        <v>1</v>
      </c>
      <c r="N1742" s="753">
        <v>236.74</v>
      </c>
    </row>
    <row r="1743" spans="1:14" ht="14.4" customHeight="1" x14ac:dyDescent="0.3">
      <c r="A1743" s="747" t="s">
        <v>629</v>
      </c>
      <c r="B1743" s="748" t="s">
        <v>630</v>
      </c>
      <c r="C1743" s="749" t="s">
        <v>683</v>
      </c>
      <c r="D1743" s="750" t="s">
        <v>684</v>
      </c>
      <c r="E1743" s="751">
        <v>50113016</v>
      </c>
      <c r="F1743" s="750" t="s">
        <v>1639</v>
      </c>
      <c r="G1743" s="749" t="s">
        <v>687</v>
      </c>
      <c r="H1743" s="749">
        <v>209217</v>
      </c>
      <c r="I1743" s="749">
        <v>209217</v>
      </c>
      <c r="J1743" s="749" t="s">
        <v>2087</v>
      </c>
      <c r="K1743" s="749" t="s">
        <v>2088</v>
      </c>
      <c r="L1743" s="752">
        <v>17903.850000000002</v>
      </c>
      <c r="M1743" s="752">
        <v>34</v>
      </c>
      <c r="N1743" s="753">
        <v>608730.9</v>
      </c>
    </row>
    <row r="1744" spans="1:14" ht="14.4" customHeight="1" x14ac:dyDescent="0.3">
      <c r="A1744" s="747" t="s">
        <v>629</v>
      </c>
      <c r="B1744" s="748" t="s">
        <v>630</v>
      </c>
      <c r="C1744" s="749" t="s">
        <v>683</v>
      </c>
      <c r="D1744" s="750" t="s">
        <v>684</v>
      </c>
      <c r="E1744" s="751">
        <v>50113016</v>
      </c>
      <c r="F1744" s="750" t="s">
        <v>1639</v>
      </c>
      <c r="G1744" s="749" t="s">
        <v>687</v>
      </c>
      <c r="H1744" s="749">
        <v>209097</v>
      </c>
      <c r="I1744" s="749">
        <v>209097</v>
      </c>
      <c r="J1744" s="749" t="s">
        <v>2089</v>
      </c>
      <c r="K1744" s="749" t="s">
        <v>2090</v>
      </c>
      <c r="L1744" s="752">
        <v>19178.704179104472</v>
      </c>
      <c r="M1744" s="752">
        <v>67</v>
      </c>
      <c r="N1744" s="753">
        <v>1284973.1799999997</v>
      </c>
    </row>
    <row r="1745" spans="1:14" ht="14.4" customHeight="1" x14ac:dyDescent="0.3">
      <c r="A1745" s="747" t="s">
        <v>629</v>
      </c>
      <c r="B1745" s="748" t="s">
        <v>630</v>
      </c>
      <c r="C1745" s="749" t="s">
        <v>683</v>
      </c>
      <c r="D1745" s="750" t="s">
        <v>684</v>
      </c>
      <c r="E1745" s="751">
        <v>50113016</v>
      </c>
      <c r="F1745" s="750" t="s">
        <v>1639</v>
      </c>
      <c r="G1745" s="749" t="s">
        <v>690</v>
      </c>
      <c r="H1745" s="749">
        <v>194340</v>
      </c>
      <c r="I1745" s="749">
        <v>194340</v>
      </c>
      <c r="J1745" s="749" t="s">
        <v>2091</v>
      </c>
      <c r="K1745" s="749" t="s">
        <v>2092</v>
      </c>
      <c r="L1745" s="752">
        <v>5831.1000000000013</v>
      </c>
      <c r="M1745" s="752">
        <v>130</v>
      </c>
      <c r="N1745" s="753">
        <v>758043.00000000012</v>
      </c>
    </row>
    <row r="1746" spans="1:14" ht="14.4" customHeight="1" x14ac:dyDescent="0.3">
      <c r="A1746" s="747" t="s">
        <v>629</v>
      </c>
      <c r="B1746" s="748" t="s">
        <v>630</v>
      </c>
      <c r="C1746" s="749" t="s">
        <v>683</v>
      </c>
      <c r="D1746" s="750" t="s">
        <v>684</v>
      </c>
      <c r="E1746" s="751">
        <v>50113016</v>
      </c>
      <c r="F1746" s="750" t="s">
        <v>1639</v>
      </c>
      <c r="G1746" s="749" t="s">
        <v>687</v>
      </c>
      <c r="H1746" s="749">
        <v>185304</v>
      </c>
      <c r="I1746" s="749">
        <v>185304</v>
      </c>
      <c r="J1746" s="749" t="s">
        <v>1640</v>
      </c>
      <c r="K1746" s="749" t="s">
        <v>1641</v>
      </c>
      <c r="L1746" s="752">
        <v>429194.3</v>
      </c>
      <c r="M1746" s="752">
        <v>4</v>
      </c>
      <c r="N1746" s="753">
        <v>1716777.2</v>
      </c>
    </row>
    <row r="1747" spans="1:14" ht="14.4" customHeight="1" x14ac:dyDescent="0.3">
      <c r="A1747" s="747" t="s">
        <v>629</v>
      </c>
      <c r="B1747" s="748" t="s">
        <v>630</v>
      </c>
      <c r="C1747" s="749" t="s">
        <v>683</v>
      </c>
      <c r="D1747" s="750" t="s">
        <v>684</v>
      </c>
      <c r="E1747" s="751">
        <v>50113016</v>
      </c>
      <c r="F1747" s="750" t="s">
        <v>1639</v>
      </c>
      <c r="G1747" s="749" t="s">
        <v>690</v>
      </c>
      <c r="H1747" s="749">
        <v>126543</v>
      </c>
      <c r="I1747" s="749">
        <v>26543</v>
      </c>
      <c r="J1747" s="749" t="s">
        <v>2093</v>
      </c>
      <c r="K1747" s="749" t="s">
        <v>2094</v>
      </c>
      <c r="L1747" s="752">
        <v>10489.93</v>
      </c>
      <c r="M1747" s="752">
        <v>5.7190000000000003</v>
      </c>
      <c r="N1747" s="753">
        <v>59991.909670000001</v>
      </c>
    </row>
    <row r="1748" spans="1:14" ht="14.4" customHeight="1" x14ac:dyDescent="0.3">
      <c r="A1748" s="747" t="s">
        <v>629</v>
      </c>
      <c r="B1748" s="748" t="s">
        <v>630</v>
      </c>
      <c r="C1748" s="749" t="s">
        <v>683</v>
      </c>
      <c r="D1748" s="750" t="s">
        <v>684</v>
      </c>
      <c r="E1748" s="751">
        <v>50113016</v>
      </c>
      <c r="F1748" s="750" t="s">
        <v>1639</v>
      </c>
      <c r="G1748" s="749" t="s">
        <v>687</v>
      </c>
      <c r="H1748" s="749">
        <v>847870</v>
      </c>
      <c r="I1748" s="749">
        <v>167449</v>
      </c>
      <c r="J1748" s="749" t="s">
        <v>2095</v>
      </c>
      <c r="K1748" s="749" t="s">
        <v>2096</v>
      </c>
      <c r="L1748" s="752">
        <v>15160.259427499997</v>
      </c>
      <c r="M1748" s="752">
        <v>100</v>
      </c>
      <c r="N1748" s="753">
        <v>1516025.9427499997</v>
      </c>
    </row>
    <row r="1749" spans="1:14" ht="14.4" customHeight="1" x14ac:dyDescent="0.3">
      <c r="A1749" s="747" t="s">
        <v>629</v>
      </c>
      <c r="B1749" s="748" t="s">
        <v>630</v>
      </c>
      <c r="C1749" s="749" t="s">
        <v>683</v>
      </c>
      <c r="D1749" s="750" t="s">
        <v>684</v>
      </c>
      <c r="E1749" s="751">
        <v>50113016</v>
      </c>
      <c r="F1749" s="750" t="s">
        <v>1639</v>
      </c>
      <c r="G1749" s="749" t="s">
        <v>631</v>
      </c>
      <c r="H1749" s="749">
        <v>127283</v>
      </c>
      <c r="I1749" s="749">
        <v>27283</v>
      </c>
      <c r="J1749" s="749" t="s">
        <v>2097</v>
      </c>
      <c r="K1749" s="749" t="s">
        <v>2098</v>
      </c>
      <c r="L1749" s="752">
        <v>8356.010000000002</v>
      </c>
      <c r="M1749" s="752">
        <v>90</v>
      </c>
      <c r="N1749" s="753">
        <v>752040.90000000014</v>
      </c>
    </row>
    <row r="1750" spans="1:14" ht="14.4" customHeight="1" x14ac:dyDescent="0.3">
      <c r="A1750" s="747" t="s">
        <v>629</v>
      </c>
      <c r="B1750" s="748" t="s">
        <v>630</v>
      </c>
      <c r="C1750" s="749" t="s">
        <v>683</v>
      </c>
      <c r="D1750" s="750" t="s">
        <v>684</v>
      </c>
      <c r="E1750" s="751">
        <v>50113016</v>
      </c>
      <c r="F1750" s="750" t="s">
        <v>1639</v>
      </c>
      <c r="G1750" s="749" t="s">
        <v>687</v>
      </c>
      <c r="H1750" s="749">
        <v>210114</v>
      </c>
      <c r="I1750" s="749">
        <v>210114</v>
      </c>
      <c r="J1750" s="749" t="s">
        <v>2099</v>
      </c>
      <c r="K1750" s="749" t="s">
        <v>2100</v>
      </c>
      <c r="L1750" s="752">
        <v>10606.069999999998</v>
      </c>
      <c r="M1750" s="752">
        <v>12</v>
      </c>
      <c r="N1750" s="753">
        <v>127272.83999999998</v>
      </c>
    </row>
    <row r="1751" spans="1:14" ht="14.4" customHeight="1" thickBot="1" x14ac:dyDescent="0.35">
      <c r="A1751" s="754" t="s">
        <v>629</v>
      </c>
      <c r="B1751" s="755" t="s">
        <v>630</v>
      </c>
      <c r="C1751" s="756" t="s">
        <v>683</v>
      </c>
      <c r="D1751" s="757" t="s">
        <v>684</v>
      </c>
      <c r="E1751" s="758">
        <v>50113016</v>
      </c>
      <c r="F1751" s="757" t="s">
        <v>1639</v>
      </c>
      <c r="G1751" s="756" t="s">
        <v>687</v>
      </c>
      <c r="H1751" s="756">
        <v>210115</v>
      </c>
      <c r="I1751" s="756">
        <v>210115</v>
      </c>
      <c r="J1751" s="756" t="s">
        <v>2099</v>
      </c>
      <c r="K1751" s="756" t="s">
        <v>2101</v>
      </c>
      <c r="L1751" s="759">
        <v>21212.129999999997</v>
      </c>
      <c r="M1751" s="759">
        <v>68</v>
      </c>
      <c r="N1751" s="760">
        <v>1442424.8399999999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2102</v>
      </c>
      <c r="B5" s="745">
        <v>8015.83</v>
      </c>
      <c r="C5" s="765">
        <v>0.1087292397705249</v>
      </c>
      <c r="D5" s="745">
        <v>65707.025203600788</v>
      </c>
      <c r="E5" s="765">
        <v>0.89127076022947505</v>
      </c>
      <c r="F5" s="746">
        <v>73722.85520360079</v>
      </c>
    </row>
    <row r="6" spans="1:6" ht="14.4" customHeight="1" x14ac:dyDescent="0.3">
      <c r="A6" s="776" t="s">
        <v>2103</v>
      </c>
      <c r="B6" s="752">
        <v>362.80000000000007</v>
      </c>
      <c r="C6" s="766">
        <v>3.1635329408099318E-3</v>
      </c>
      <c r="D6" s="752">
        <v>114319.11000000004</v>
      </c>
      <c r="E6" s="766">
        <v>0.99683646705919005</v>
      </c>
      <c r="F6" s="753">
        <v>114681.91000000005</v>
      </c>
    </row>
    <row r="7" spans="1:6" ht="14.4" customHeight="1" x14ac:dyDescent="0.3">
      <c r="A7" s="776" t="s">
        <v>2104</v>
      </c>
      <c r="B7" s="752">
        <v>9509.4700000000012</v>
      </c>
      <c r="C7" s="766">
        <v>0.10558597135569082</v>
      </c>
      <c r="D7" s="752">
        <v>80554.293944218938</v>
      </c>
      <c r="E7" s="766">
        <v>0.89441402864430919</v>
      </c>
      <c r="F7" s="753">
        <v>90063.763944218939</v>
      </c>
    </row>
    <row r="8" spans="1:6" ht="14.4" customHeight="1" x14ac:dyDescent="0.3">
      <c r="A8" s="776" t="s">
        <v>2105</v>
      </c>
      <c r="B8" s="752">
        <v>5383.5099999999993</v>
      </c>
      <c r="C8" s="766">
        <v>0.18820329910145381</v>
      </c>
      <c r="D8" s="752">
        <v>23221.248926664393</v>
      </c>
      <c r="E8" s="766">
        <v>0.81179670089854628</v>
      </c>
      <c r="F8" s="753">
        <v>28604.758926664392</v>
      </c>
    </row>
    <row r="9" spans="1:6" ht="14.4" customHeight="1" x14ac:dyDescent="0.3">
      <c r="A9" s="776" t="s">
        <v>2106</v>
      </c>
      <c r="B9" s="752">
        <v>40536.959999999999</v>
      </c>
      <c r="C9" s="766">
        <v>0.17002513422889245</v>
      </c>
      <c r="D9" s="752">
        <v>197880.49624166393</v>
      </c>
      <c r="E9" s="766">
        <v>0.82997486577110757</v>
      </c>
      <c r="F9" s="753">
        <v>238417.45624166392</v>
      </c>
    </row>
    <row r="10" spans="1:6" ht="14.4" customHeight="1" x14ac:dyDescent="0.3">
      <c r="A10" s="776" t="s">
        <v>2107</v>
      </c>
      <c r="B10" s="752"/>
      <c r="C10" s="766">
        <v>0</v>
      </c>
      <c r="D10" s="752">
        <v>342.78</v>
      </c>
      <c r="E10" s="766">
        <v>1</v>
      </c>
      <c r="F10" s="753">
        <v>342.78</v>
      </c>
    </row>
    <row r="11" spans="1:6" ht="14.4" customHeight="1" x14ac:dyDescent="0.3">
      <c r="A11" s="776" t="s">
        <v>2108</v>
      </c>
      <c r="B11" s="752">
        <v>752040.89999999991</v>
      </c>
      <c r="C11" s="766">
        <v>0.47898381426439823</v>
      </c>
      <c r="D11" s="752">
        <v>818034.90966999996</v>
      </c>
      <c r="E11" s="766">
        <v>0.52101618573560171</v>
      </c>
      <c r="F11" s="753">
        <v>1570075.8096699999</v>
      </c>
    </row>
    <row r="12" spans="1:6" ht="14.4" customHeight="1" x14ac:dyDescent="0.3">
      <c r="A12" s="776" t="s">
        <v>2109</v>
      </c>
      <c r="B12" s="752"/>
      <c r="C12" s="766">
        <v>0</v>
      </c>
      <c r="D12" s="752">
        <v>294.24000000000012</v>
      </c>
      <c r="E12" s="766">
        <v>1</v>
      </c>
      <c r="F12" s="753">
        <v>294.24000000000012</v>
      </c>
    </row>
    <row r="13" spans="1:6" ht="14.4" customHeight="1" x14ac:dyDescent="0.3">
      <c r="A13" s="776" t="s">
        <v>2110</v>
      </c>
      <c r="B13" s="752">
        <v>1836.0899999999997</v>
      </c>
      <c r="C13" s="766">
        <v>6.6499559188149468E-2</v>
      </c>
      <c r="D13" s="752">
        <v>25774.468963332187</v>
      </c>
      <c r="E13" s="766">
        <v>0.93350044081185046</v>
      </c>
      <c r="F13" s="753">
        <v>27610.558963332187</v>
      </c>
    </row>
    <row r="14" spans="1:6" ht="14.4" customHeight="1" thickBot="1" x14ac:dyDescent="0.35">
      <c r="A14" s="777" t="s">
        <v>2111</v>
      </c>
      <c r="B14" s="768">
        <v>726.3599999999999</v>
      </c>
      <c r="C14" s="769">
        <v>2.4530122235854105E-2</v>
      </c>
      <c r="D14" s="768">
        <v>28884.580908330496</v>
      </c>
      <c r="E14" s="769">
        <v>0.97546987776414584</v>
      </c>
      <c r="F14" s="770">
        <v>29610.940908330496</v>
      </c>
    </row>
    <row r="15" spans="1:6" ht="14.4" customHeight="1" thickBot="1" x14ac:dyDescent="0.35">
      <c r="A15" s="771" t="s">
        <v>3</v>
      </c>
      <c r="B15" s="772">
        <v>818411.91999999981</v>
      </c>
      <c r="C15" s="773">
        <v>0.37655400678125311</v>
      </c>
      <c r="D15" s="772">
        <v>1355013.1538578107</v>
      </c>
      <c r="E15" s="773">
        <v>0.6234459932187465</v>
      </c>
      <c r="F15" s="774">
        <v>2173425.0738578113</v>
      </c>
    </row>
    <row r="16" spans="1:6" ht="14.4" customHeight="1" thickBot="1" x14ac:dyDescent="0.35"/>
    <row r="17" spans="1:6" ht="14.4" customHeight="1" x14ac:dyDescent="0.3">
      <c r="A17" s="775" t="s">
        <v>2112</v>
      </c>
      <c r="B17" s="745">
        <v>34435.119999999995</v>
      </c>
      <c r="C17" s="765">
        <v>1</v>
      </c>
      <c r="D17" s="745"/>
      <c r="E17" s="765">
        <v>0</v>
      </c>
      <c r="F17" s="746">
        <v>34435.119999999995</v>
      </c>
    </row>
    <row r="18" spans="1:6" ht="14.4" customHeight="1" x14ac:dyDescent="0.3">
      <c r="A18" s="776" t="s">
        <v>2113</v>
      </c>
      <c r="B18" s="752"/>
      <c r="C18" s="766">
        <v>0</v>
      </c>
      <c r="D18" s="752">
        <v>374.4799999999999</v>
      </c>
      <c r="E18" s="766">
        <v>1</v>
      </c>
      <c r="F18" s="753">
        <v>374.4799999999999</v>
      </c>
    </row>
    <row r="19" spans="1:6" ht="14.4" customHeight="1" x14ac:dyDescent="0.3">
      <c r="A19" s="776" t="s">
        <v>2114</v>
      </c>
      <c r="B19" s="752"/>
      <c r="C19" s="766">
        <v>0</v>
      </c>
      <c r="D19" s="752">
        <v>1095.6000000000001</v>
      </c>
      <c r="E19" s="766">
        <v>1</v>
      </c>
      <c r="F19" s="753">
        <v>1095.6000000000001</v>
      </c>
    </row>
    <row r="20" spans="1:6" ht="14.4" customHeight="1" x14ac:dyDescent="0.3">
      <c r="A20" s="776" t="s">
        <v>2115</v>
      </c>
      <c r="B20" s="752"/>
      <c r="C20" s="766">
        <v>0</v>
      </c>
      <c r="D20" s="752">
        <v>2267.3940000000002</v>
      </c>
      <c r="E20" s="766">
        <v>1</v>
      </c>
      <c r="F20" s="753">
        <v>2267.3940000000002</v>
      </c>
    </row>
    <row r="21" spans="1:6" ht="14.4" customHeight="1" x14ac:dyDescent="0.3">
      <c r="A21" s="776" t="s">
        <v>2116</v>
      </c>
      <c r="B21" s="752"/>
      <c r="C21" s="766">
        <v>0</v>
      </c>
      <c r="D21" s="752">
        <v>624.88000000000011</v>
      </c>
      <c r="E21" s="766">
        <v>1</v>
      </c>
      <c r="F21" s="753">
        <v>624.88000000000011</v>
      </c>
    </row>
    <row r="22" spans="1:6" ht="14.4" customHeight="1" x14ac:dyDescent="0.3">
      <c r="A22" s="776" t="s">
        <v>2117</v>
      </c>
      <c r="B22" s="752"/>
      <c r="C22" s="766">
        <v>0</v>
      </c>
      <c r="D22" s="752">
        <v>186.46</v>
      </c>
      <c r="E22" s="766">
        <v>1</v>
      </c>
      <c r="F22" s="753">
        <v>186.46</v>
      </c>
    </row>
    <row r="23" spans="1:6" ht="14.4" customHeight="1" x14ac:dyDescent="0.3">
      <c r="A23" s="776" t="s">
        <v>2118</v>
      </c>
      <c r="B23" s="752"/>
      <c r="C23" s="766">
        <v>0</v>
      </c>
      <c r="D23" s="752">
        <v>4254.1899999999996</v>
      </c>
      <c r="E23" s="766">
        <v>1</v>
      </c>
      <c r="F23" s="753">
        <v>4254.1899999999996</v>
      </c>
    </row>
    <row r="24" spans="1:6" ht="14.4" customHeight="1" x14ac:dyDescent="0.3">
      <c r="A24" s="776" t="s">
        <v>2119</v>
      </c>
      <c r="B24" s="752"/>
      <c r="C24" s="766">
        <v>0</v>
      </c>
      <c r="D24" s="752">
        <v>8970.7199999999993</v>
      </c>
      <c r="E24" s="766">
        <v>1</v>
      </c>
      <c r="F24" s="753">
        <v>8970.7199999999993</v>
      </c>
    </row>
    <row r="25" spans="1:6" ht="14.4" customHeight="1" x14ac:dyDescent="0.3">
      <c r="A25" s="776" t="s">
        <v>2120</v>
      </c>
      <c r="B25" s="752"/>
      <c r="C25" s="766">
        <v>0</v>
      </c>
      <c r="D25" s="752">
        <v>770.65000000000009</v>
      </c>
      <c r="E25" s="766">
        <v>1</v>
      </c>
      <c r="F25" s="753">
        <v>770.65000000000009</v>
      </c>
    </row>
    <row r="26" spans="1:6" ht="14.4" customHeight="1" x14ac:dyDescent="0.3">
      <c r="A26" s="776" t="s">
        <v>2121</v>
      </c>
      <c r="B26" s="752"/>
      <c r="C26" s="766">
        <v>0</v>
      </c>
      <c r="D26" s="752">
        <v>1324.1299999999999</v>
      </c>
      <c r="E26" s="766">
        <v>1</v>
      </c>
      <c r="F26" s="753">
        <v>1324.1299999999999</v>
      </c>
    </row>
    <row r="27" spans="1:6" ht="14.4" customHeight="1" x14ac:dyDescent="0.3">
      <c r="A27" s="776" t="s">
        <v>2122</v>
      </c>
      <c r="B27" s="752"/>
      <c r="C27" s="766">
        <v>0</v>
      </c>
      <c r="D27" s="752">
        <v>895.48</v>
      </c>
      <c r="E27" s="766">
        <v>1</v>
      </c>
      <c r="F27" s="753">
        <v>895.48</v>
      </c>
    </row>
    <row r="28" spans="1:6" ht="14.4" customHeight="1" x14ac:dyDescent="0.3">
      <c r="A28" s="776" t="s">
        <v>2123</v>
      </c>
      <c r="B28" s="752"/>
      <c r="C28" s="766">
        <v>0</v>
      </c>
      <c r="D28" s="752">
        <v>66.180000000000007</v>
      </c>
      <c r="E28" s="766">
        <v>1</v>
      </c>
      <c r="F28" s="753">
        <v>66.180000000000007</v>
      </c>
    </row>
    <row r="29" spans="1:6" ht="14.4" customHeight="1" x14ac:dyDescent="0.3">
      <c r="A29" s="776" t="s">
        <v>2124</v>
      </c>
      <c r="B29" s="752"/>
      <c r="C29" s="766">
        <v>0</v>
      </c>
      <c r="D29" s="752">
        <v>295.16999999999996</v>
      </c>
      <c r="E29" s="766">
        <v>1</v>
      </c>
      <c r="F29" s="753">
        <v>295.16999999999996</v>
      </c>
    </row>
    <row r="30" spans="1:6" ht="14.4" customHeight="1" x14ac:dyDescent="0.3">
      <c r="A30" s="776" t="s">
        <v>2125</v>
      </c>
      <c r="B30" s="752"/>
      <c r="C30" s="766">
        <v>0</v>
      </c>
      <c r="D30" s="752">
        <v>31.160000000000004</v>
      </c>
      <c r="E30" s="766">
        <v>1</v>
      </c>
      <c r="F30" s="753">
        <v>31.160000000000004</v>
      </c>
    </row>
    <row r="31" spans="1:6" ht="14.4" customHeight="1" x14ac:dyDescent="0.3">
      <c r="A31" s="776" t="s">
        <v>2126</v>
      </c>
      <c r="B31" s="752">
        <v>136.61000000000001</v>
      </c>
      <c r="C31" s="766">
        <v>1</v>
      </c>
      <c r="D31" s="752"/>
      <c r="E31" s="766">
        <v>0</v>
      </c>
      <c r="F31" s="753">
        <v>136.61000000000001</v>
      </c>
    </row>
    <row r="32" spans="1:6" ht="14.4" customHeight="1" x14ac:dyDescent="0.3">
      <c r="A32" s="776" t="s">
        <v>2127</v>
      </c>
      <c r="B32" s="752"/>
      <c r="C32" s="766">
        <v>0</v>
      </c>
      <c r="D32" s="752">
        <v>74.510000000000034</v>
      </c>
      <c r="E32" s="766">
        <v>1</v>
      </c>
      <c r="F32" s="753">
        <v>74.510000000000034</v>
      </c>
    </row>
    <row r="33" spans="1:6" ht="14.4" customHeight="1" x14ac:dyDescent="0.3">
      <c r="A33" s="776" t="s">
        <v>2128</v>
      </c>
      <c r="B33" s="752"/>
      <c r="C33" s="766">
        <v>0</v>
      </c>
      <c r="D33" s="752">
        <v>64243.08</v>
      </c>
      <c r="E33" s="766">
        <v>1</v>
      </c>
      <c r="F33" s="753">
        <v>64243.08</v>
      </c>
    </row>
    <row r="34" spans="1:6" ht="14.4" customHeight="1" x14ac:dyDescent="0.3">
      <c r="A34" s="776" t="s">
        <v>2129</v>
      </c>
      <c r="B34" s="752"/>
      <c r="C34" s="766">
        <v>0</v>
      </c>
      <c r="D34" s="752">
        <v>16126.74</v>
      </c>
      <c r="E34" s="766">
        <v>1</v>
      </c>
      <c r="F34" s="753">
        <v>16126.74</v>
      </c>
    </row>
    <row r="35" spans="1:6" ht="14.4" customHeight="1" x14ac:dyDescent="0.3">
      <c r="A35" s="776" t="s">
        <v>2130</v>
      </c>
      <c r="B35" s="752">
        <v>1088.5</v>
      </c>
      <c r="C35" s="766">
        <v>0.30213786479989785</v>
      </c>
      <c r="D35" s="752">
        <v>2514.16</v>
      </c>
      <c r="E35" s="766">
        <v>0.6978621352001021</v>
      </c>
      <c r="F35" s="753">
        <v>3602.66</v>
      </c>
    </row>
    <row r="36" spans="1:6" ht="14.4" customHeight="1" x14ac:dyDescent="0.3">
      <c r="A36" s="776" t="s">
        <v>2131</v>
      </c>
      <c r="B36" s="752"/>
      <c r="C36" s="766">
        <v>0</v>
      </c>
      <c r="D36" s="752">
        <v>6142.3</v>
      </c>
      <c r="E36" s="766">
        <v>1</v>
      </c>
      <c r="F36" s="753">
        <v>6142.3</v>
      </c>
    </row>
    <row r="37" spans="1:6" ht="14.4" customHeight="1" x14ac:dyDescent="0.3">
      <c r="A37" s="776" t="s">
        <v>2132</v>
      </c>
      <c r="B37" s="752"/>
      <c r="C37" s="766">
        <v>0</v>
      </c>
      <c r="D37" s="752">
        <v>2355.7500000000005</v>
      </c>
      <c r="E37" s="766">
        <v>1</v>
      </c>
      <c r="F37" s="753">
        <v>2355.7500000000005</v>
      </c>
    </row>
    <row r="38" spans="1:6" ht="14.4" customHeight="1" x14ac:dyDescent="0.3">
      <c r="A38" s="776" t="s">
        <v>2133</v>
      </c>
      <c r="B38" s="752">
        <v>7743.51</v>
      </c>
      <c r="C38" s="766">
        <v>1</v>
      </c>
      <c r="D38" s="752"/>
      <c r="E38" s="766">
        <v>0</v>
      </c>
      <c r="F38" s="753">
        <v>7743.51</v>
      </c>
    </row>
    <row r="39" spans="1:6" ht="14.4" customHeight="1" x14ac:dyDescent="0.3">
      <c r="A39" s="776" t="s">
        <v>2134</v>
      </c>
      <c r="B39" s="752"/>
      <c r="C39" s="766">
        <v>0</v>
      </c>
      <c r="D39" s="752">
        <v>55752.356999999989</v>
      </c>
      <c r="E39" s="766">
        <v>1</v>
      </c>
      <c r="F39" s="753">
        <v>55752.356999999989</v>
      </c>
    </row>
    <row r="40" spans="1:6" ht="14.4" customHeight="1" x14ac:dyDescent="0.3">
      <c r="A40" s="776" t="s">
        <v>2135</v>
      </c>
      <c r="B40" s="752">
        <v>265.82</v>
      </c>
      <c r="C40" s="766">
        <v>0.53409684548925052</v>
      </c>
      <c r="D40" s="752">
        <v>231.88000000000002</v>
      </c>
      <c r="E40" s="766">
        <v>0.46590315451074943</v>
      </c>
      <c r="F40" s="753">
        <v>497.70000000000005</v>
      </c>
    </row>
    <row r="41" spans="1:6" ht="14.4" customHeight="1" x14ac:dyDescent="0.3">
      <c r="A41" s="776" t="s">
        <v>2136</v>
      </c>
      <c r="B41" s="752"/>
      <c r="C41" s="766">
        <v>0</v>
      </c>
      <c r="D41" s="752">
        <v>5264.0499999999993</v>
      </c>
      <c r="E41" s="766">
        <v>1</v>
      </c>
      <c r="F41" s="753">
        <v>5264.0499999999993</v>
      </c>
    </row>
    <row r="42" spans="1:6" ht="14.4" customHeight="1" x14ac:dyDescent="0.3">
      <c r="A42" s="776" t="s">
        <v>2137</v>
      </c>
      <c r="B42" s="752"/>
      <c r="C42" s="766">
        <v>0</v>
      </c>
      <c r="D42" s="752">
        <v>9938.7270000000008</v>
      </c>
      <c r="E42" s="766">
        <v>1</v>
      </c>
      <c r="F42" s="753">
        <v>9938.7270000000008</v>
      </c>
    </row>
    <row r="43" spans="1:6" ht="14.4" customHeight="1" x14ac:dyDescent="0.3">
      <c r="A43" s="776" t="s">
        <v>2138</v>
      </c>
      <c r="B43" s="752"/>
      <c r="C43" s="766">
        <v>0</v>
      </c>
      <c r="D43" s="752">
        <v>4385.7199999999993</v>
      </c>
      <c r="E43" s="766">
        <v>1</v>
      </c>
      <c r="F43" s="753">
        <v>4385.7199999999993</v>
      </c>
    </row>
    <row r="44" spans="1:6" ht="14.4" customHeight="1" x14ac:dyDescent="0.3">
      <c r="A44" s="776" t="s">
        <v>2139</v>
      </c>
      <c r="B44" s="752"/>
      <c r="C44" s="766">
        <v>0</v>
      </c>
      <c r="D44" s="752">
        <v>13868.581333333328</v>
      </c>
      <c r="E44" s="766">
        <v>1</v>
      </c>
      <c r="F44" s="753">
        <v>13868.581333333328</v>
      </c>
    </row>
    <row r="45" spans="1:6" ht="14.4" customHeight="1" x14ac:dyDescent="0.3">
      <c r="A45" s="776" t="s">
        <v>2140</v>
      </c>
      <c r="B45" s="752"/>
      <c r="C45" s="766">
        <v>0</v>
      </c>
      <c r="D45" s="752">
        <v>12125.829855651082</v>
      </c>
      <c r="E45" s="766">
        <v>1</v>
      </c>
      <c r="F45" s="753">
        <v>12125.829855651082</v>
      </c>
    </row>
    <row r="46" spans="1:6" ht="14.4" customHeight="1" x14ac:dyDescent="0.3">
      <c r="A46" s="776" t="s">
        <v>2141</v>
      </c>
      <c r="B46" s="752">
        <v>366.63</v>
      </c>
      <c r="C46" s="766">
        <v>4.475873645658477E-2</v>
      </c>
      <c r="D46" s="752">
        <v>7824.62</v>
      </c>
      <c r="E46" s="766">
        <v>0.95524126354341521</v>
      </c>
      <c r="F46" s="753">
        <v>8191.25</v>
      </c>
    </row>
    <row r="47" spans="1:6" ht="14.4" customHeight="1" x14ac:dyDescent="0.3">
      <c r="A47" s="776" t="s">
        <v>2142</v>
      </c>
      <c r="B47" s="752"/>
      <c r="C47" s="766">
        <v>0</v>
      </c>
      <c r="D47" s="752">
        <v>10560.43</v>
      </c>
      <c r="E47" s="766">
        <v>1</v>
      </c>
      <c r="F47" s="753">
        <v>10560.43</v>
      </c>
    </row>
    <row r="48" spans="1:6" ht="14.4" customHeight="1" x14ac:dyDescent="0.3">
      <c r="A48" s="776" t="s">
        <v>2143</v>
      </c>
      <c r="B48" s="752"/>
      <c r="C48" s="766">
        <v>0</v>
      </c>
      <c r="D48" s="752">
        <v>7200.9000000000015</v>
      </c>
      <c r="E48" s="766">
        <v>1</v>
      </c>
      <c r="F48" s="753">
        <v>7200.9000000000015</v>
      </c>
    </row>
    <row r="49" spans="1:6" ht="14.4" customHeight="1" x14ac:dyDescent="0.3">
      <c r="A49" s="776" t="s">
        <v>2144</v>
      </c>
      <c r="B49" s="752"/>
      <c r="C49" s="766">
        <v>0</v>
      </c>
      <c r="D49" s="752">
        <v>8473.119999999999</v>
      </c>
      <c r="E49" s="766">
        <v>1</v>
      </c>
      <c r="F49" s="753">
        <v>8473.119999999999</v>
      </c>
    </row>
    <row r="50" spans="1:6" ht="14.4" customHeight="1" x14ac:dyDescent="0.3">
      <c r="A50" s="776" t="s">
        <v>2145</v>
      </c>
      <c r="B50" s="752"/>
      <c r="C50" s="766">
        <v>0</v>
      </c>
      <c r="D50" s="752">
        <v>9084.64</v>
      </c>
      <c r="E50" s="766">
        <v>1</v>
      </c>
      <c r="F50" s="753">
        <v>9084.64</v>
      </c>
    </row>
    <row r="51" spans="1:6" ht="14.4" customHeight="1" x14ac:dyDescent="0.3">
      <c r="A51" s="776" t="s">
        <v>2146</v>
      </c>
      <c r="B51" s="752"/>
      <c r="C51" s="766">
        <v>0</v>
      </c>
      <c r="D51" s="752">
        <v>1397.2502808546158</v>
      </c>
      <c r="E51" s="766">
        <v>1</v>
      </c>
      <c r="F51" s="753">
        <v>1397.2502808546158</v>
      </c>
    </row>
    <row r="52" spans="1:6" ht="14.4" customHeight="1" x14ac:dyDescent="0.3">
      <c r="A52" s="776" t="s">
        <v>2147</v>
      </c>
      <c r="B52" s="752"/>
      <c r="C52" s="766">
        <v>0</v>
      </c>
      <c r="D52" s="752">
        <v>2213.7749594139864</v>
      </c>
      <c r="E52" s="766">
        <v>1</v>
      </c>
      <c r="F52" s="753">
        <v>2213.7749594139864</v>
      </c>
    </row>
    <row r="53" spans="1:6" ht="14.4" customHeight="1" x14ac:dyDescent="0.3">
      <c r="A53" s="776" t="s">
        <v>2148</v>
      </c>
      <c r="B53" s="752"/>
      <c r="C53" s="766">
        <v>0</v>
      </c>
      <c r="D53" s="752">
        <v>59991.909669999994</v>
      </c>
      <c r="E53" s="766">
        <v>1</v>
      </c>
      <c r="F53" s="753">
        <v>59991.909669999994</v>
      </c>
    </row>
    <row r="54" spans="1:6" ht="14.4" customHeight="1" x14ac:dyDescent="0.3">
      <c r="A54" s="776" t="s">
        <v>2149</v>
      </c>
      <c r="B54" s="752">
        <v>752040.89999999991</v>
      </c>
      <c r="C54" s="766">
        <v>0.49801266009127038</v>
      </c>
      <c r="D54" s="752">
        <v>758043</v>
      </c>
      <c r="E54" s="766">
        <v>0.50198733990872957</v>
      </c>
      <c r="F54" s="753">
        <v>1510083.9</v>
      </c>
    </row>
    <row r="55" spans="1:6" ht="14.4" customHeight="1" x14ac:dyDescent="0.3">
      <c r="A55" s="776" t="s">
        <v>2150</v>
      </c>
      <c r="B55" s="752"/>
      <c r="C55" s="766">
        <v>0</v>
      </c>
      <c r="D55" s="752">
        <v>1021.8199999999999</v>
      </c>
      <c r="E55" s="766">
        <v>1</v>
      </c>
      <c r="F55" s="753">
        <v>1021.8199999999999</v>
      </c>
    </row>
    <row r="56" spans="1:6" ht="14.4" customHeight="1" x14ac:dyDescent="0.3">
      <c r="A56" s="776" t="s">
        <v>2151</v>
      </c>
      <c r="B56" s="752">
        <v>53.48</v>
      </c>
      <c r="C56" s="766">
        <v>0.1907887695765402</v>
      </c>
      <c r="D56" s="752">
        <v>226.83000000000004</v>
      </c>
      <c r="E56" s="766">
        <v>0.80921123042345977</v>
      </c>
      <c r="F56" s="753">
        <v>280.31000000000006</v>
      </c>
    </row>
    <row r="57" spans="1:6" ht="14.4" customHeight="1" x14ac:dyDescent="0.3">
      <c r="A57" s="776" t="s">
        <v>2152</v>
      </c>
      <c r="B57" s="752"/>
      <c r="C57" s="766">
        <v>0</v>
      </c>
      <c r="D57" s="752">
        <v>14513.56</v>
      </c>
      <c r="E57" s="766">
        <v>1</v>
      </c>
      <c r="F57" s="753">
        <v>14513.56</v>
      </c>
    </row>
    <row r="58" spans="1:6" ht="14.4" customHeight="1" x14ac:dyDescent="0.3">
      <c r="A58" s="776" t="s">
        <v>2153</v>
      </c>
      <c r="B58" s="752"/>
      <c r="C58" s="766">
        <v>0</v>
      </c>
      <c r="D58" s="752">
        <v>2540.12</v>
      </c>
      <c r="E58" s="766">
        <v>1</v>
      </c>
      <c r="F58" s="753">
        <v>2540.12</v>
      </c>
    </row>
    <row r="59" spans="1:6" ht="14.4" customHeight="1" x14ac:dyDescent="0.3">
      <c r="A59" s="776" t="s">
        <v>2154</v>
      </c>
      <c r="B59" s="752"/>
      <c r="C59" s="766">
        <v>0</v>
      </c>
      <c r="D59" s="752">
        <v>2200</v>
      </c>
      <c r="E59" s="766">
        <v>1</v>
      </c>
      <c r="F59" s="753">
        <v>2200</v>
      </c>
    </row>
    <row r="60" spans="1:6" ht="14.4" customHeight="1" x14ac:dyDescent="0.3">
      <c r="A60" s="776" t="s">
        <v>2155</v>
      </c>
      <c r="B60" s="752">
        <v>1040.28</v>
      </c>
      <c r="C60" s="766">
        <v>1</v>
      </c>
      <c r="D60" s="752"/>
      <c r="E60" s="766">
        <v>0</v>
      </c>
      <c r="F60" s="753">
        <v>1040.28</v>
      </c>
    </row>
    <row r="61" spans="1:6" ht="14.4" customHeight="1" x14ac:dyDescent="0.3">
      <c r="A61" s="776" t="s">
        <v>2156</v>
      </c>
      <c r="B61" s="752"/>
      <c r="C61" s="766">
        <v>0</v>
      </c>
      <c r="D61" s="752">
        <v>7040.8900000000021</v>
      </c>
      <c r="E61" s="766">
        <v>1</v>
      </c>
      <c r="F61" s="753">
        <v>7040.8900000000021</v>
      </c>
    </row>
    <row r="62" spans="1:6" ht="14.4" customHeight="1" x14ac:dyDescent="0.3">
      <c r="A62" s="776" t="s">
        <v>2157</v>
      </c>
      <c r="B62" s="752"/>
      <c r="C62" s="766">
        <v>0</v>
      </c>
      <c r="D62" s="752">
        <v>26039.199651655865</v>
      </c>
      <c r="E62" s="766">
        <v>1</v>
      </c>
      <c r="F62" s="753">
        <v>26039.199651655865</v>
      </c>
    </row>
    <row r="63" spans="1:6" ht="14.4" customHeight="1" x14ac:dyDescent="0.3">
      <c r="A63" s="776" t="s">
        <v>2158</v>
      </c>
      <c r="B63" s="752"/>
      <c r="C63" s="766">
        <v>0</v>
      </c>
      <c r="D63" s="752">
        <v>19675.379999999997</v>
      </c>
      <c r="E63" s="766">
        <v>1</v>
      </c>
      <c r="F63" s="753">
        <v>19675.379999999997</v>
      </c>
    </row>
    <row r="64" spans="1:6" ht="14.4" customHeight="1" x14ac:dyDescent="0.3">
      <c r="A64" s="776" t="s">
        <v>2159</v>
      </c>
      <c r="B64" s="752"/>
      <c r="C64" s="766">
        <v>0</v>
      </c>
      <c r="D64" s="752">
        <v>244.80999999999997</v>
      </c>
      <c r="E64" s="766">
        <v>1</v>
      </c>
      <c r="F64" s="753">
        <v>244.80999999999997</v>
      </c>
    </row>
    <row r="65" spans="1:6" ht="14.4" customHeight="1" x14ac:dyDescent="0.3">
      <c r="A65" s="776" t="s">
        <v>2160</v>
      </c>
      <c r="B65" s="752">
        <v>169.44</v>
      </c>
      <c r="C65" s="766">
        <v>0.18964262929924894</v>
      </c>
      <c r="D65" s="752">
        <v>724.0300000000002</v>
      </c>
      <c r="E65" s="766">
        <v>0.81035737070075098</v>
      </c>
      <c r="F65" s="753">
        <v>893.47000000000025</v>
      </c>
    </row>
    <row r="66" spans="1:6" ht="14.4" customHeight="1" x14ac:dyDescent="0.3">
      <c r="A66" s="776" t="s">
        <v>2161</v>
      </c>
      <c r="B66" s="752"/>
      <c r="C66" s="766">
        <v>0</v>
      </c>
      <c r="D66" s="752">
        <v>439.02000000000004</v>
      </c>
      <c r="E66" s="766">
        <v>1</v>
      </c>
      <c r="F66" s="753">
        <v>439.02000000000004</v>
      </c>
    </row>
    <row r="67" spans="1:6" ht="14.4" customHeight="1" x14ac:dyDescent="0.3">
      <c r="A67" s="776" t="s">
        <v>2162</v>
      </c>
      <c r="B67" s="752"/>
      <c r="C67" s="766">
        <v>0</v>
      </c>
      <c r="D67" s="752">
        <v>13293.29</v>
      </c>
      <c r="E67" s="766">
        <v>1</v>
      </c>
      <c r="F67" s="753">
        <v>13293.29</v>
      </c>
    </row>
    <row r="68" spans="1:6" ht="14.4" customHeight="1" x14ac:dyDescent="0.3">
      <c r="A68" s="776" t="s">
        <v>2163</v>
      </c>
      <c r="B68" s="752"/>
      <c r="C68" s="766">
        <v>0</v>
      </c>
      <c r="D68" s="752">
        <v>371.92000000000007</v>
      </c>
      <c r="E68" s="766">
        <v>1</v>
      </c>
      <c r="F68" s="753">
        <v>371.92000000000007</v>
      </c>
    </row>
    <row r="69" spans="1:6" ht="14.4" customHeight="1" x14ac:dyDescent="0.3">
      <c r="A69" s="776" t="s">
        <v>2164</v>
      </c>
      <c r="B69" s="752">
        <v>77.280000000000015</v>
      </c>
      <c r="C69" s="766">
        <v>1</v>
      </c>
      <c r="D69" s="752"/>
      <c r="E69" s="766">
        <v>0</v>
      </c>
      <c r="F69" s="753">
        <v>77.280000000000015</v>
      </c>
    </row>
    <row r="70" spans="1:6" ht="14.4" customHeight="1" x14ac:dyDescent="0.3">
      <c r="A70" s="776" t="s">
        <v>2165</v>
      </c>
      <c r="B70" s="752"/>
      <c r="C70" s="766">
        <v>0</v>
      </c>
      <c r="D70" s="752">
        <v>210.31999999999994</v>
      </c>
      <c r="E70" s="766">
        <v>1</v>
      </c>
      <c r="F70" s="753">
        <v>210.31999999999994</v>
      </c>
    </row>
    <row r="71" spans="1:6" ht="14.4" customHeight="1" x14ac:dyDescent="0.3">
      <c r="A71" s="776" t="s">
        <v>2166</v>
      </c>
      <c r="B71" s="752"/>
      <c r="C71" s="766">
        <v>0</v>
      </c>
      <c r="D71" s="752">
        <v>4548.8200000000006</v>
      </c>
      <c r="E71" s="766">
        <v>1</v>
      </c>
      <c r="F71" s="753">
        <v>4548.8200000000006</v>
      </c>
    </row>
    <row r="72" spans="1:6" ht="14.4" customHeight="1" x14ac:dyDescent="0.3">
      <c r="A72" s="776" t="s">
        <v>2167</v>
      </c>
      <c r="B72" s="752"/>
      <c r="C72" s="766">
        <v>0</v>
      </c>
      <c r="D72" s="752">
        <v>361.44</v>
      </c>
      <c r="E72" s="766">
        <v>1</v>
      </c>
      <c r="F72" s="753">
        <v>361.44</v>
      </c>
    </row>
    <row r="73" spans="1:6" ht="14.4" customHeight="1" x14ac:dyDescent="0.3">
      <c r="A73" s="776" t="s">
        <v>2168</v>
      </c>
      <c r="B73" s="752">
        <v>47.850000000000023</v>
      </c>
      <c r="C73" s="766">
        <v>0.10880440220110058</v>
      </c>
      <c r="D73" s="752">
        <v>391.93000000000006</v>
      </c>
      <c r="E73" s="766">
        <v>0.89119559779889945</v>
      </c>
      <c r="F73" s="753">
        <v>439.78000000000009</v>
      </c>
    </row>
    <row r="74" spans="1:6" ht="14.4" customHeight="1" x14ac:dyDescent="0.3">
      <c r="A74" s="776" t="s">
        <v>2169</v>
      </c>
      <c r="B74" s="752">
        <v>445.37</v>
      </c>
      <c r="C74" s="766">
        <v>0.26969238222114567</v>
      </c>
      <c r="D74" s="752">
        <v>1206.0300000000002</v>
      </c>
      <c r="E74" s="766">
        <v>0.73030761777885433</v>
      </c>
      <c r="F74" s="753">
        <v>1651.4</v>
      </c>
    </row>
    <row r="75" spans="1:6" ht="14.4" customHeight="1" x14ac:dyDescent="0.3">
      <c r="A75" s="776" t="s">
        <v>2170</v>
      </c>
      <c r="B75" s="752">
        <v>512.70000000000005</v>
      </c>
      <c r="C75" s="766">
        <v>1</v>
      </c>
      <c r="D75" s="752"/>
      <c r="E75" s="766">
        <v>0</v>
      </c>
      <c r="F75" s="753">
        <v>512.70000000000005</v>
      </c>
    </row>
    <row r="76" spans="1:6" ht="14.4" customHeight="1" x14ac:dyDescent="0.3">
      <c r="A76" s="776" t="s">
        <v>2171</v>
      </c>
      <c r="B76" s="752">
        <v>5186.8099999999995</v>
      </c>
      <c r="C76" s="766">
        <v>0.12948835123859756</v>
      </c>
      <c r="D76" s="752">
        <v>34869.380000000005</v>
      </c>
      <c r="E76" s="766">
        <v>0.87051164876140252</v>
      </c>
      <c r="F76" s="753">
        <v>40056.19</v>
      </c>
    </row>
    <row r="77" spans="1:6" ht="14.4" customHeight="1" x14ac:dyDescent="0.3">
      <c r="A77" s="776" t="s">
        <v>2172</v>
      </c>
      <c r="B77" s="752"/>
      <c r="C77" s="766">
        <v>0</v>
      </c>
      <c r="D77" s="752">
        <v>9690.5000000000018</v>
      </c>
      <c r="E77" s="766">
        <v>1</v>
      </c>
      <c r="F77" s="753">
        <v>9690.5000000000018</v>
      </c>
    </row>
    <row r="78" spans="1:6" ht="14.4" customHeight="1" x14ac:dyDescent="0.3">
      <c r="A78" s="776" t="s">
        <v>2173</v>
      </c>
      <c r="B78" s="752"/>
      <c r="C78" s="766">
        <v>0</v>
      </c>
      <c r="D78" s="752">
        <v>2249.61</v>
      </c>
      <c r="E78" s="766">
        <v>1</v>
      </c>
      <c r="F78" s="753">
        <v>2249.61</v>
      </c>
    </row>
    <row r="79" spans="1:6" ht="14.4" customHeight="1" x14ac:dyDescent="0.3">
      <c r="A79" s="776" t="s">
        <v>2174</v>
      </c>
      <c r="B79" s="752"/>
      <c r="C79" s="766">
        <v>0</v>
      </c>
      <c r="D79" s="752">
        <v>29458.440000000002</v>
      </c>
      <c r="E79" s="766">
        <v>1</v>
      </c>
      <c r="F79" s="753">
        <v>29458.440000000002</v>
      </c>
    </row>
    <row r="80" spans="1:6" ht="14.4" customHeight="1" x14ac:dyDescent="0.3">
      <c r="A80" s="776" t="s">
        <v>2175</v>
      </c>
      <c r="B80" s="752"/>
      <c r="C80" s="766">
        <v>0</v>
      </c>
      <c r="D80" s="752">
        <v>584.73</v>
      </c>
      <c r="E80" s="766">
        <v>1</v>
      </c>
      <c r="F80" s="753">
        <v>584.73</v>
      </c>
    </row>
    <row r="81" spans="1:6" ht="14.4" customHeight="1" x14ac:dyDescent="0.3">
      <c r="A81" s="776" t="s">
        <v>2176</v>
      </c>
      <c r="B81" s="752"/>
      <c r="C81" s="766">
        <v>0</v>
      </c>
      <c r="D81" s="752">
        <v>2499.3199999999997</v>
      </c>
      <c r="E81" s="766">
        <v>1</v>
      </c>
      <c r="F81" s="753">
        <v>2499.3199999999997</v>
      </c>
    </row>
    <row r="82" spans="1:6" ht="14.4" customHeight="1" thickBot="1" x14ac:dyDescent="0.35">
      <c r="A82" s="777" t="s">
        <v>2177</v>
      </c>
      <c r="B82" s="768">
        <v>14801.619999999999</v>
      </c>
      <c r="C82" s="769">
        <v>0.12711411422333085</v>
      </c>
      <c r="D82" s="768">
        <v>101641.94010690173</v>
      </c>
      <c r="E82" s="769">
        <v>0.87288588577666915</v>
      </c>
      <c r="F82" s="770">
        <v>116443.56010690173</v>
      </c>
    </row>
    <row r="83" spans="1:6" ht="14.4" customHeight="1" thickBot="1" x14ac:dyDescent="0.35">
      <c r="A83" s="771" t="s">
        <v>3</v>
      </c>
      <c r="B83" s="772">
        <v>818411.91999999981</v>
      </c>
      <c r="C83" s="773">
        <v>0.37655400678125317</v>
      </c>
      <c r="D83" s="772">
        <v>1355013.1538578109</v>
      </c>
      <c r="E83" s="773">
        <v>0.62344599321874672</v>
      </c>
      <c r="F83" s="774">
        <v>2173425.0738578108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2612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1005</v>
      </c>
      <c r="G3" s="47">
        <f>SUBTOTAL(9,G6:G1048576)</f>
        <v>818411.91999999993</v>
      </c>
      <c r="H3" s="48">
        <f>IF(M3=0,0,G3/M3)</f>
        <v>0.37655400678125334</v>
      </c>
      <c r="I3" s="47">
        <f>SUBTOTAL(9,I6:I1048576)</f>
        <v>2121.1709949000001</v>
      </c>
      <c r="J3" s="47">
        <f>SUBTOTAL(9,J6:J1048576)</f>
        <v>1355013.1538578109</v>
      </c>
      <c r="K3" s="48">
        <f>IF(M3=0,0,J3/M3)</f>
        <v>0.62344599321874694</v>
      </c>
      <c r="L3" s="47">
        <f>SUBTOTAL(9,L6:L1048576)</f>
        <v>3126.1709949000001</v>
      </c>
      <c r="M3" s="49">
        <f>SUBTOTAL(9,M6:M1048576)</f>
        <v>2173425.0738578103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648</v>
      </c>
      <c r="B6" s="741" t="s">
        <v>2178</v>
      </c>
      <c r="C6" s="741" t="s">
        <v>2179</v>
      </c>
      <c r="D6" s="741" t="s">
        <v>2180</v>
      </c>
      <c r="E6" s="741" t="s">
        <v>2181</v>
      </c>
      <c r="F6" s="745">
        <v>20</v>
      </c>
      <c r="G6" s="745">
        <v>1440.7999999999997</v>
      </c>
      <c r="H6" s="765">
        <v>1</v>
      </c>
      <c r="I6" s="745"/>
      <c r="J6" s="745"/>
      <c r="K6" s="765">
        <v>0</v>
      </c>
      <c r="L6" s="745">
        <v>20</v>
      </c>
      <c r="M6" s="746">
        <v>1440.7999999999997</v>
      </c>
    </row>
    <row r="7" spans="1:13" ht="14.4" customHeight="1" x14ac:dyDescent="0.3">
      <c r="A7" s="747" t="s">
        <v>648</v>
      </c>
      <c r="B7" s="748" t="s">
        <v>2182</v>
      </c>
      <c r="C7" s="748" t="s">
        <v>2183</v>
      </c>
      <c r="D7" s="748" t="s">
        <v>2184</v>
      </c>
      <c r="E7" s="748" t="s">
        <v>2185</v>
      </c>
      <c r="F7" s="752"/>
      <c r="G7" s="752"/>
      <c r="H7" s="766">
        <v>0</v>
      </c>
      <c r="I7" s="752">
        <v>1</v>
      </c>
      <c r="J7" s="752">
        <v>14.770000000000001</v>
      </c>
      <c r="K7" s="766">
        <v>1</v>
      </c>
      <c r="L7" s="752">
        <v>1</v>
      </c>
      <c r="M7" s="753">
        <v>14.770000000000001</v>
      </c>
    </row>
    <row r="8" spans="1:13" ht="14.4" customHeight="1" x14ac:dyDescent="0.3">
      <c r="A8" s="747" t="s">
        <v>648</v>
      </c>
      <c r="B8" s="748" t="s">
        <v>2186</v>
      </c>
      <c r="C8" s="748" t="s">
        <v>2187</v>
      </c>
      <c r="D8" s="748" t="s">
        <v>875</v>
      </c>
      <c r="E8" s="748" t="s">
        <v>2188</v>
      </c>
      <c r="F8" s="752"/>
      <c r="G8" s="752"/>
      <c r="H8" s="766">
        <v>0</v>
      </c>
      <c r="I8" s="752">
        <v>23</v>
      </c>
      <c r="J8" s="752">
        <v>1494.0799999999997</v>
      </c>
      <c r="K8" s="766">
        <v>1</v>
      </c>
      <c r="L8" s="752">
        <v>23</v>
      </c>
      <c r="M8" s="753">
        <v>1494.0799999999997</v>
      </c>
    </row>
    <row r="9" spans="1:13" ht="14.4" customHeight="1" x14ac:dyDescent="0.3">
      <c r="A9" s="747" t="s">
        <v>648</v>
      </c>
      <c r="B9" s="748" t="s">
        <v>2189</v>
      </c>
      <c r="C9" s="748" t="s">
        <v>2190</v>
      </c>
      <c r="D9" s="748" t="s">
        <v>2191</v>
      </c>
      <c r="E9" s="748" t="s">
        <v>2192</v>
      </c>
      <c r="F9" s="752"/>
      <c r="G9" s="752"/>
      <c r="H9" s="766">
        <v>0</v>
      </c>
      <c r="I9" s="752">
        <v>1</v>
      </c>
      <c r="J9" s="752">
        <v>314.27</v>
      </c>
      <c r="K9" s="766">
        <v>1</v>
      </c>
      <c r="L9" s="752">
        <v>1</v>
      </c>
      <c r="M9" s="753">
        <v>314.27</v>
      </c>
    </row>
    <row r="10" spans="1:13" ht="14.4" customHeight="1" x14ac:dyDescent="0.3">
      <c r="A10" s="747" t="s">
        <v>648</v>
      </c>
      <c r="B10" s="748" t="s">
        <v>2193</v>
      </c>
      <c r="C10" s="748" t="s">
        <v>2194</v>
      </c>
      <c r="D10" s="748" t="s">
        <v>1358</v>
      </c>
      <c r="E10" s="748" t="s">
        <v>2195</v>
      </c>
      <c r="F10" s="752"/>
      <c r="G10" s="752"/>
      <c r="H10" s="766">
        <v>0</v>
      </c>
      <c r="I10" s="752">
        <v>1</v>
      </c>
      <c r="J10" s="752">
        <v>114.92999999999999</v>
      </c>
      <c r="K10" s="766">
        <v>1</v>
      </c>
      <c r="L10" s="752">
        <v>1</v>
      </c>
      <c r="M10" s="753">
        <v>114.92999999999999</v>
      </c>
    </row>
    <row r="11" spans="1:13" ht="14.4" customHeight="1" x14ac:dyDescent="0.3">
      <c r="A11" s="747" t="s">
        <v>648</v>
      </c>
      <c r="B11" s="748" t="s">
        <v>2193</v>
      </c>
      <c r="C11" s="748" t="s">
        <v>2196</v>
      </c>
      <c r="D11" s="748" t="s">
        <v>2197</v>
      </c>
      <c r="E11" s="748" t="s">
        <v>2198</v>
      </c>
      <c r="F11" s="752"/>
      <c r="G11" s="752"/>
      <c r="H11" s="766">
        <v>0</v>
      </c>
      <c r="I11" s="752">
        <v>1</v>
      </c>
      <c r="J11" s="752">
        <v>111.31000000000002</v>
      </c>
      <c r="K11" s="766">
        <v>1</v>
      </c>
      <c r="L11" s="752">
        <v>1</v>
      </c>
      <c r="M11" s="753">
        <v>111.31000000000002</v>
      </c>
    </row>
    <row r="12" spans="1:13" ht="14.4" customHeight="1" x14ac:dyDescent="0.3">
      <c r="A12" s="747" t="s">
        <v>648</v>
      </c>
      <c r="B12" s="748" t="s">
        <v>2193</v>
      </c>
      <c r="C12" s="748" t="s">
        <v>2199</v>
      </c>
      <c r="D12" s="748" t="s">
        <v>951</v>
      </c>
      <c r="E12" s="748" t="s">
        <v>2200</v>
      </c>
      <c r="F12" s="752"/>
      <c r="G12" s="752"/>
      <c r="H12" s="766">
        <v>0</v>
      </c>
      <c r="I12" s="752">
        <v>13</v>
      </c>
      <c r="J12" s="752">
        <v>732.96</v>
      </c>
      <c r="K12" s="766">
        <v>1</v>
      </c>
      <c r="L12" s="752">
        <v>13</v>
      </c>
      <c r="M12" s="753">
        <v>732.96</v>
      </c>
    </row>
    <row r="13" spans="1:13" ht="14.4" customHeight="1" x14ac:dyDescent="0.3">
      <c r="A13" s="747" t="s">
        <v>648</v>
      </c>
      <c r="B13" s="748" t="s">
        <v>2201</v>
      </c>
      <c r="C13" s="748" t="s">
        <v>2202</v>
      </c>
      <c r="D13" s="748" t="s">
        <v>2203</v>
      </c>
      <c r="E13" s="748" t="s">
        <v>2204</v>
      </c>
      <c r="F13" s="752"/>
      <c r="G13" s="752"/>
      <c r="H13" s="766">
        <v>0</v>
      </c>
      <c r="I13" s="752">
        <v>8.1999999999999993</v>
      </c>
      <c r="J13" s="752">
        <v>3761.34</v>
      </c>
      <c r="K13" s="766">
        <v>1</v>
      </c>
      <c r="L13" s="752">
        <v>8.1999999999999993</v>
      </c>
      <c r="M13" s="753">
        <v>3761.34</v>
      </c>
    </row>
    <row r="14" spans="1:13" ht="14.4" customHeight="1" x14ac:dyDescent="0.3">
      <c r="A14" s="747" t="s">
        <v>648</v>
      </c>
      <c r="B14" s="748" t="s">
        <v>2205</v>
      </c>
      <c r="C14" s="748" t="s">
        <v>2206</v>
      </c>
      <c r="D14" s="748" t="s">
        <v>2207</v>
      </c>
      <c r="E14" s="748" t="s">
        <v>1555</v>
      </c>
      <c r="F14" s="752"/>
      <c r="G14" s="752"/>
      <c r="H14" s="766">
        <v>0</v>
      </c>
      <c r="I14" s="752">
        <v>1</v>
      </c>
      <c r="J14" s="752">
        <v>65.53</v>
      </c>
      <c r="K14" s="766">
        <v>1</v>
      </c>
      <c r="L14" s="752">
        <v>1</v>
      </c>
      <c r="M14" s="753">
        <v>65.53</v>
      </c>
    </row>
    <row r="15" spans="1:13" ht="14.4" customHeight="1" x14ac:dyDescent="0.3">
      <c r="A15" s="747" t="s">
        <v>648</v>
      </c>
      <c r="B15" s="748" t="s">
        <v>2208</v>
      </c>
      <c r="C15" s="748" t="s">
        <v>2209</v>
      </c>
      <c r="D15" s="748" t="s">
        <v>2210</v>
      </c>
      <c r="E15" s="748" t="s">
        <v>2211</v>
      </c>
      <c r="F15" s="752"/>
      <c r="G15" s="752"/>
      <c r="H15" s="766">
        <v>0</v>
      </c>
      <c r="I15" s="752">
        <v>1.3</v>
      </c>
      <c r="J15" s="752">
        <v>1580.9689999999998</v>
      </c>
      <c r="K15" s="766">
        <v>1</v>
      </c>
      <c r="L15" s="752">
        <v>1.3</v>
      </c>
      <c r="M15" s="753">
        <v>1580.9689999999998</v>
      </c>
    </row>
    <row r="16" spans="1:13" ht="14.4" customHeight="1" x14ac:dyDescent="0.3">
      <c r="A16" s="747" t="s">
        <v>648</v>
      </c>
      <c r="B16" s="748" t="s">
        <v>2212</v>
      </c>
      <c r="C16" s="748" t="s">
        <v>2213</v>
      </c>
      <c r="D16" s="748" t="s">
        <v>2214</v>
      </c>
      <c r="E16" s="748" t="s">
        <v>2215</v>
      </c>
      <c r="F16" s="752">
        <v>1</v>
      </c>
      <c r="G16" s="752">
        <v>73.27</v>
      </c>
      <c r="H16" s="766">
        <v>1</v>
      </c>
      <c r="I16" s="752"/>
      <c r="J16" s="752"/>
      <c r="K16" s="766">
        <v>0</v>
      </c>
      <c r="L16" s="752">
        <v>1</v>
      </c>
      <c r="M16" s="753">
        <v>73.27</v>
      </c>
    </row>
    <row r="17" spans="1:13" ht="14.4" customHeight="1" x14ac:dyDescent="0.3">
      <c r="A17" s="747" t="s">
        <v>648</v>
      </c>
      <c r="B17" s="748" t="s">
        <v>2216</v>
      </c>
      <c r="C17" s="748" t="s">
        <v>2217</v>
      </c>
      <c r="D17" s="748" t="s">
        <v>2218</v>
      </c>
      <c r="E17" s="748" t="s">
        <v>2219</v>
      </c>
      <c r="F17" s="752"/>
      <c r="G17" s="752"/>
      <c r="H17" s="766">
        <v>0</v>
      </c>
      <c r="I17" s="752">
        <v>1.5</v>
      </c>
      <c r="J17" s="752">
        <v>231</v>
      </c>
      <c r="K17" s="766">
        <v>1</v>
      </c>
      <c r="L17" s="752">
        <v>1.5</v>
      </c>
      <c r="M17" s="753">
        <v>231</v>
      </c>
    </row>
    <row r="18" spans="1:13" ht="14.4" customHeight="1" x14ac:dyDescent="0.3">
      <c r="A18" s="747" t="s">
        <v>648</v>
      </c>
      <c r="B18" s="748" t="s">
        <v>2220</v>
      </c>
      <c r="C18" s="748" t="s">
        <v>2221</v>
      </c>
      <c r="D18" s="748" t="s">
        <v>2222</v>
      </c>
      <c r="E18" s="748" t="s">
        <v>2223</v>
      </c>
      <c r="F18" s="752"/>
      <c r="G18" s="752"/>
      <c r="H18" s="766">
        <v>0</v>
      </c>
      <c r="I18" s="752">
        <v>2</v>
      </c>
      <c r="J18" s="752">
        <v>1123.02</v>
      </c>
      <c r="K18" s="766">
        <v>1</v>
      </c>
      <c r="L18" s="752">
        <v>2</v>
      </c>
      <c r="M18" s="753">
        <v>1123.02</v>
      </c>
    </row>
    <row r="19" spans="1:13" ht="14.4" customHeight="1" x14ac:dyDescent="0.3">
      <c r="A19" s="747" t="s">
        <v>648</v>
      </c>
      <c r="B19" s="748" t="s">
        <v>2224</v>
      </c>
      <c r="C19" s="748" t="s">
        <v>2225</v>
      </c>
      <c r="D19" s="748" t="s">
        <v>2226</v>
      </c>
      <c r="E19" s="748" t="s">
        <v>2227</v>
      </c>
      <c r="F19" s="752"/>
      <c r="G19" s="752"/>
      <c r="H19" s="766">
        <v>0</v>
      </c>
      <c r="I19" s="752">
        <v>10</v>
      </c>
      <c r="J19" s="752">
        <v>333.9</v>
      </c>
      <c r="K19" s="766">
        <v>1</v>
      </c>
      <c r="L19" s="752">
        <v>10</v>
      </c>
      <c r="M19" s="753">
        <v>333.9</v>
      </c>
    </row>
    <row r="20" spans="1:13" ht="14.4" customHeight="1" x14ac:dyDescent="0.3">
      <c r="A20" s="747" t="s">
        <v>648</v>
      </c>
      <c r="B20" s="748" t="s">
        <v>2228</v>
      </c>
      <c r="C20" s="748" t="s">
        <v>2229</v>
      </c>
      <c r="D20" s="748" t="s">
        <v>691</v>
      </c>
      <c r="E20" s="748" t="s">
        <v>692</v>
      </c>
      <c r="F20" s="752"/>
      <c r="G20" s="752"/>
      <c r="H20" s="766">
        <v>0</v>
      </c>
      <c r="I20" s="752">
        <v>2</v>
      </c>
      <c r="J20" s="752">
        <v>533.4</v>
      </c>
      <c r="K20" s="766">
        <v>1</v>
      </c>
      <c r="L20" s="752">
        <v>2</v>
      </c>
      <c r="M20" s="753">
        <v>533.4</v>
      </c>
    </row>
    <row r="21" spans="1:13" ht="14.4" customHeight="1" x14ac:dyDescent="0.3">
      <c r="A21" s="747" t="s">
        <v>648</v>
      </c>
      <c r="B21" s="748" t="s">
        <v>2230</v>
      </c>
      <c r="C21" s="748" t="s">
        <v>2231</v>
      </c>
      <c r="D21" s="748" t="s">
        <v>832</v>
      </c>
      <c r="E21" s="748" t="s">
        <v>2232</v>
      </c>
      <c r="F21" s="752"/>
      <c r="G21" s="752"/>
      <c r="H21" s="766">
        <v>0</v>
      </c>
      <c r="I21" s="752">
        <v>6</v>
      </c>
      <c r="J21" s="752">
        <v>303.84000000000003</v>
      </c>
      <c r="K21" s="766">
        <v>1</v>
      </c>
      <c r="L21" s="752">
        <v>6</v>
      </c>
      <c r="M21" s="753">
        <v>303.84000000000003</v>
      </c>
    </row>
    <row r="22" spans="1:13" ht="14.4" customHeight="1" x14ac:dyDescent="0.3">
      <c r="A22" s="747" t="s">
        <v>648</v>
      </c>
      <c r="B22" s="748" t="s">
        <v>2233</v>
      </c>
      <c r="C22" s="748" t="s">
        <v>2234</v>
      </c>
      <c r="D22" s="748" t="s">
        <v>2235</v>
      </c>
      <c r="E22" s="748" t="s">
        <v>2236</v>
      </c>
      <c r="F22" s="752"/>
      <c r="G22" s="752"/>
      <c r="H22" s="766">
        <v>0</v>
      </c>
      <c r="I22" s="752">
        <v>14</v>
      </c>
      <c r="J22" s="752">
        <v>2318.7999266643933</v>
      </c>
      <c r="K22" s="766">
        <v>1</v>
      </c>
      <c r="L22" s="752">
        <v>14</v>
      </c>
      <c r="M22" s="753">
        <v>2318.7999266643933</v>
      </c>
    </row>
    <row r="23" spans="1:13" ht="14.4" customHeight="1" x14ac:dyDescent="0.3">
      <c r="A23" s="747" t="s">
        <v>648</v>
      </c>
      <c r="B23" s="748" t="s">
        <v>2237</v>
      </c>
      <c r="C23" s="748" t="s">
        <v>2238</v>
      </c>
      <c r="D23" s="748" t="s">
        <v>736</v>
      </c>
      <c r="E23" s="748" t="s">
        <v>2239</v>
      </c>
      <c r="F23" s="752"/>
      <c r="G23" s="752"/>
      <c r="H23" s="766">
        <v>0</v>
      </c>
      <c r="I23" s="752">
        <v>1</v>
      </c>
      <c r="J23" s="752">
        <v>105.24000000000002</v>
      </c>
      <c r="K23" s="766">
        <v>1</v>
      </c>
      <c r="L23" s="752">
        <v>1</v>
      </c>
      <c r="M23" s="753">
        <v>105.24000000000002</v>
      </c>
    </row>
    <row r="24" spans="1:13" ht="14.4" customHeight="1" x14ac:dyDescent="0.3">
      <c r="A24" s="747" t="s">
        <v>648</v>
      </c>
      <c r="B24" s="748" t="s">
        <v>2240</v>
      </c>
      <c r="C24" s="748" t="s">
        <v>2241</v>
      </c>
      <c r="D24" s="748" t="s">
        <v>2242</v>
      </c>
      <c r="E24" s="748" t="s">
        <v>2243</v>
      </c>
      <c r="F24" s="752"/>
      <c r="G24" s="752"/>
      <c r="H24" s="766">
        <v>0</v>
      </c>
      <c r="I24" s="752">
        <v>7</v>
      </c>
      <c r="J24" s="752">
        <v>131.83000000000001</v>
      </c>
      <c r="K24" s="766">
        <v>1</v>
      </c>
      <c r="L24" s="752">
        <v>7</v>
      </c>
      <c r="M24" s="753">
        <v>131.83000000000001</v>
      </c>
    </row>
    <row r="25" spans="1:13" ht="14.4" customHeight="1" x14ac:dyDescent="0.3">
      <c r="A25" s="747" t="s">
        <v>648</v>
      </c>
      <c r="B25" s="748" t="s">
        <v>2244</v>
      </c>
      <c r="C25" s="748" t="s">
        <v>2245</v>
      </c>
      <c r="D25" s="748" t="s">
        <v>2246</v>
      </c>
      <c r="E25" s="748" t="s">
        <v>2247</v>
      </c>
      <c r="F25" s="752">
        <v>1</v>
      </c>
      <c r="G25" s="752">
        <v>169.44</v>
      </c>
      <c r="H25" s="766">
        <v>1</v>
      </c>
      <c r="I25" s="752"/>
      <c r="J25" s="752"/>
      <c r="K25" s="766">
        <v>0</v>
      </c>
      <c r="L25" s="752">
        <v>1</v>
      </c>
      <c r="M25" s="753">
        <v>169.44</v>
      </c>
    </row>
    <row r="26" spans="1:13" ht="14.4" customHeight="1" x14ac:dyDescent="0.3">
      <c r="A26" s="747" t="s">
        <v>648</v>
      </c>
      <c r="B26" s="748" t="s">
        <v>2248</v>
      </c>
      <c r="C26" s="748" t="s">
        <v>2249</v>
      </c>
      <c r="D26" s="748" t="s">
        <v>897</v>
      </c>
      <c r="E26" s="748" t="s">
        <v>2250</v>
      </c>
      <c r="F26" s="752"/>
      <c r="G26" s="752"/>
      <c r="H26" s="766">
        <v>0</v>
      </c>
      <c r="I26" s="752">
        <v>3</v>
      </c>
      <c r="J26" s="752">
        <v>149.45999999999998</v>
      </c>
      <c r="K26" s="766">
        <v>1</v>
      </c>
      <c r="L26" s="752">
        <v>3</v>
      </c>
      <c r="M26" s="753">
        <v>149.45999999999998</v>
      </c>
    </row>
    <row r="27" spans="1:13" ht="14.4" customHeight="1" x14ac:dyDescent="0.3">
      <c r="A27" s="747" t="s">
        <v>648</v>
      </c>
      <c r="B27" s="748" t="s">
        <v>2248</v>
      </c>
      <c r="C27" s="748" t="s">
        <v>2251</v>
      </c>
      <c r="D27" s="748" t="s">
        <v>2252</v>
      </c>
      <c r="E27" s="748" t="s">
        <v>2253</v>
      </c>
      <c r="F27" s="752"/>
      <c r="G27" s="752"/>
      <c r="H27" s="766">
        <v>0</v>
      </c>
      <c r="I27" s="752">
        <v>12</v>
      </c>
      <c r="J27" s="752">
        <v>974.40000000000032</v>
      </c>
      <c r="K27" s="766">
        <v>1</v>
      </c>
      <c r="L27" s="752">
        <v>12</v>
      </c>
      <c r="M27" s="753">
        <v>974.40000000000032</v>
      </c>
    </row>
    <row r="28" spans="1:13" ht="14.4" customHeight="1" x14ac:dyDescent="0.3">
      <c r="A28" s="747" t="s">
        <v>648</v>
      </c>
      <c r="B28" s="748" t="s">
        <v>2254</v>
      </c>
      <c r="C28" s="748" t="s">
        <v>2255</v>
      </c>
      <c r="D28" s="748" t="s">
        <v>936</v>
      </c>
      <c r="E28" s="748" t="s">
        <v>939</v>
      </c>
      <c r="F28" s="752"/>
      <c r="G28" s="752"/>
      <c r="H28" s="766">
        <v>0</v>
      </c>
      <c r="I28" s="752">
        <v>8</v>
      </c>
      <c r="J28" s="752">
        <v>694.62</v>
      </c>
      <c r="K28" s="766">
        <v>1</v>
      </c>
      <c r="L28" s="752">
        <v>8</v>
      </c>
      <c r="M28" s="753">
        <v>694.62</v>
      </c>
    </row>
    <row r="29" spans="1:13" ht="14.4" customHeight="1" x14ac:dyDescent="0.3">
      <c r="A29" s="747" t="s">
        <v>648</v>
      </c>
      <c r="B29" s="748" t="s">
        <v>2254</v>
      </c>
      <c r="C29" s="748" t="s">
        <v>2256</v>
      </c>
      <c r="D29" s="748" t="s">
        <v>759</v>
      </c>
      <c r="E29" s="748" t="s">
        <v>2257</v>
      </c>
      <c r="F29" s="752">
        <v>4</v>
      </c>
      <c r="G29" s="752">
        <v>407.35</v>
      </c>
      <c r="H29" s="766">
        <v>1</v>
      </c>
      <c r="I29" s="752"/>
      <c r="J29" s="752"/>
      <c r="K29" s="766">
        <v>0</v>
      </c>
      <c r="L29" s="752">
        <v>4</v>
      </c>
      <c r="M29" s="753">
        <v>407.35</v>
      </c>
    </row>
    <row r="30" spans="1:13" ht="14.4" customHeight="1" x14ac:dyDescent="0.3">
      <c r="A30" s="747" t="s">
        <v>648</v>
      </c>
      <c r="B30" s="748" t="s">
        <v>2254</v>
      </c>
      <c r="C30" s="748" t="s">
        <v>2258</v>
      </c>
      <c r="D30" s="748" t="s">
        <v>925</v>
      </c>
      <c r="E30" s="748" t="s">
        <v>916</v>
      </c>
      <c r="F30" s="752">
        <v>3</v>
      </c>
      <c r="G30" s="752">
        <v>528.11999999999989</v>
      </c>
      <c r="H30" s="766">
        <v>1</v>
      </c>
      <c r="I30" s="752"/>
      <c r="J30" s="752"/>
      <c r="K30" s="766">
        <v>0</v>
      </c>
      <c r="L30" s="752">
        <v>3</v>
      </c>
      <c r="M30" s="753">
        <v>528.11999999999989</v>
      </c>
    </row>
    <row r="31" spans="1:13" ht="14.4" customHeight="1" x14ac:dyDescent="0.3">
      <c r="A31" s="747" t="s">
        <v>648</v>
      </c>
      <c r="B31" s="748" t="s">
        <v>2254</v>
      </c>
      <c r="C31" s="748" t="s">
        <v>2259</v>
      </c>
      <c r="D31" s="748" t="s">
        <v>2260</v>
      </c>
      <c r="E31" s="748" t="s">
        <v>2261</v>
      </c>
      <c r="F31" s="752">
        <v>3</v>
      </c>
      <c r="G31" s="752">
        <v>565.11</v>
      </c>
      <c r="H31" s="766">
        <v>1</v>
      </c>
      <c r="I31" s="752"/>
      <c r="J31" s="752"/>
      <c r="K31" s="766">
        <v>0</v>
      </c>
      <c r="L31" s="752">
        <v>3</v>
      </c>
      <c r="M31" s="753">
        <v>565.11</v>
      </c>
    </row>
    <row r="32" spans="1:13" ht="14.4" customHeight="1" x14ac:dyDescent="0.3">
      <c r="A32" s="747" t="s">
        <v>648</v>
      </c>
      <c r="B32" s="748" t="s">
        <v>2254</v>
      </c>
      <c r="C32" s="748" t="s">
        <v>2262</v>
      </c>
      <c r="D32" s="748" t="s">
        <v>940</v>
      </c>
      <c r="E32" s="748" t="s">
        <v>2263</v>
      </c>
      <c r="F32" s="752"/>
      <c r="G32" s="752"/>
      <c r="H32" s="766">
        <v>0</v>
      </c>
      <c r="I32" s="752">
        <v>4</v>
      </c>
      <c r="J32" s="752">
        <v>789.76</v>
      </c>
      <c r="K32" s="766">
        <v>1</v>
      </c>
      <c r="L32" s="752">
        <v>4</v>
      </c>
      <c r="M32" s="753">
        <v>789.76</v>
      </c>
    </row>
    <row r="33" spans="1:13" ht="14.4" customHeight="1" x14ac:dyDescent="0.3">
      <c r="A33" s="747" t="s">
        <v>648</v>
      </c>
      <c r="B33" s="748" t="s">
        <v>2254</v>
      </c>
      <c r="C33" s="748" t="s">
        <v>2264</v>
      </c>
      <c r="D33" s="748" t="s">
        <v>922</v>
      </c>
      <c r="E33" s="748" t="s">
        <v>2265</v>
      </c>
      <c r="F33" s="752">
        <v>6</v>
      </c>
      <c r="G33" s="752">
        <v>1699.7399999999998</v>
      </c>
      <c r="H33" s="766">
        <v>1</v>
      </c>
      <c r="I33" s="752"/>
      <c r="J33" s="752"/>
      <c r="K33" s="766">
        <v>0</v>
      </c>
      <c r="L33" s="752">
        <v>6</v>
      </c>
      <c r="M33" s="753">
        <v>1699.7399999999998</v>
      </c>
    </row>
    <row r="34" spans="1:13" ht="14.4" customHeight="1" x14ac:dyDescent="0.3">
      <c r="A34" s="747" t="s">
        <v>648</v>
      </c>
      <c r="B34" s="748" t="s">
        <v>2254</v>
      </c>
      <c r="C34" s="748" t="s">
        <v>2266</v>
      </c>
      <c r="D34" s="748" t="s">
        <v>920</v>
      </c>
      <c r="E34" s="748" t="s">
        <v>2265</v>
      </c>
      <c r="F34" s="752">
        <v>2</v>
      </c>
      <c r="G34" s="752">
        <v>499.67999999999989</v>
      </c>
      <c r="H34" s="766">
        <v>1</v>
      </c>
      <c r="I34" s="752"/>
      <c r="J34" s="752"/>
      <c r="K34" s="766">
        <v>0</v>
      </c>
      <c r="L34" s="752">
        <v>2</v>
      </c>
      <c r="M34" s="753">
        <v>499.67999999999989</v>
      </c>
    </row>
    <row r="35" spans="1:13" ht="14.4" customHeight="1" x14ac:dyDescent="0.3">
      <c r="A35" s="747" t="s">
        <v>648</v>
      </c>
      <c r="B35" s="748" t="s">
        <v>2254</v>
      </c>
      <c r="C35" s="748" t="s">
        <v>2267</v>
      </c>
      <c r="D35" s="748" t="s">
        <v>926</v>
      </c>
      <c r="E35" s="748" t="s">
        <v>2268</v>
      </c>
      <c r="F35" s="752"/>
      <c r="G35" s="752"/>
      <c r="H35" s="766">
        <v>0</v>
      </c>
      <c r="I35" s="752">
        <v>6</v>
      </c>
      <c r="J35" s="752">
        <v>1884.4199999999996</v>
      </c>
      <c r="K35" s="766">
        <v>1</v>
      </c>
      <c r="L35" s="752">
        <v>6</v>
      </c>
      <c r="M35" s="753">
        <v>1884.4199999999996</v>
      </c>
    </row>
    <row r="36" spans="1:13" ht="14.4" customHeight="1" x14ac:dyDescent="0.3">
      <c r="A36" s="747" t="s">
        <v>648</v>
      </c>
      <c r="B36" s="748" t="s">
        <v>2254</v>
      </c>
      <c r="C36" s="748" t="s">
        <v>2269</v>
      </c>
      <c r="D36" s="748" t="s">
        <v>930</v>
      </c>
      <c r="E36" s="748" t="s">
        <v>2265</v>
      </c>
      <c r="F36" s="752"/>
      <c r="G36" s="752"/>
      <c r="H36" s="766">
        <v>0</v>
      </c>
      <c r="I36" s="752">
        <v>6</v>
      </c>
      <c r="J36" s="752">
        <v>1471.54</v>
      </c>
      <c r="K36" s="766">
        <v>1</v>
      </c>
      <c r="L36" s="752">
        <v>6</v>
      </c>
      <c r="M36" s="753">
        <v>1471.54</v>
      </c>
    </row>
    <row r="37" spans="1:13" ht="14.4" customHeight="1" x14ac:dyDescent="0.3">
      <c r="A37" s="747" t="s">
        <v>648</v>
      </c>
      <c r="B37" s="748" t="s">
        <v>2254</v>
      </c>
      <c r="C37" s="748" t="s">
        <v>2270</v>
      </c>
      <c r="D37" s="748" t="s">
        <v>915</v>
      </c>
      <c r="E37" s="748" t="s">
        <v>2257</v>
      </c>
      <c r="F37" s="752"/>
      <c r="G37" s="752"/>
      <c r="H37" s="766">
        <v>0</v>
      </c>
      <c r="I37" s="752">
        <v>3</v>
      </c>
      <c r="J37" s="752">
        <v>3985.8599999999997</v>
      </c>
      <c r="K37" s="766">
        <v>1</v>
      </c>
      <c r="L37" s="752">
        <v>3</v>
      </c>
      <c r="M37" s="753">
        <v>3985.8599999999997</v>
      </c>
    </row>
    <row r="38" spans="1:13" ht="14.4" customHeight="1" x14ac:dyDescent="0.3">
      <c r="A38" s="747" t="s">
        <v>653</v>
      </c>
      <c r="B38" s="748" t="s">
        <v>2271</v>
      </c>
      <c r="C38" s="748" t="s">
        <v>2272</v>
      </c>
      <c r="D38" s="748" t="s">
        <v>2273</v>
      </c>
      <c r="E38" s="748" t="s">
        <v>2274</v>
      </c>
      <c r="F38" s="752"/>
      <c r="G38" s="752"/>
      <c r="H38" s="766">
        <v>0</v>
      </c>
      <c r="I38" s="752">
        <v>1</v>
      </c>
      <c r="J38" s="752">
        <v>624.79999999999984</v>
      </c>
      <c r="K38" s="766">
        <v>1</v>
      </c>
      <c r="L38" s="752">
        <v>1</v>
      </c>
      <c r="M38" s="753">
        <v>624.79999999999984</v>
      </c>
    </row>
    <row r="39" spans="1:13" ht="14.4" customHeight="1" x14ac:dyDescent="0.3">
      <c r="A39" s="747" t="s">
        <v>653</v>
      </c>
      <c r="B39" s="748" t="s">
        <v>2275</v>
      </c>
      <c r="C39" s="748" t="s">
        <v>2276</v>
      </c>
      <c r="D39" s="748" t="s">
        <v>1063</v>
      </c>
      <c r="E39" s="748" t="s">
        <v>2277</v>
      </c>
      <c r="F39" s="752"/>
      <c r="G39" s="752"/>
      <c r="H39" s="766">
        <v>0</v>
      </c>
      <c r="I39" s="752">
        <v>1</v>
      </c>
      <c r="J39" s="752">
        <v>408.95</v>
      </c>
      <c r="K39" s="766">
        <v>1</v>
      </c>
      <c r="L39" s="752">
        <v>1</v>
      </c>
      <c r="M39" s="753">
        <v>408.95</v>
      </c>
    </row>
    <row r="40" spans="1:13" ht="14.4" customHeight="1" x14ac:dyDescent="0.3">
      <c r="A40" s="747" t="s">
        <v>653</v>
      </c>
      <c r="B40" s="748" t="s">
        <v>2278</v>
      </c>
      <c r="C40" s="748" t="s">
        <v>2279</v>
      </c>
      <c r="D40" s="748" t="s">
        <v>1034</v>
      </c>
      <c r="E40" s="748" t="s">
        <v>2280</v>
      </c>
      <c r="F40" s="752"/>
      <c r="G40" s="752"/>
      <c r="H40" s="766">
        <v>0</v>
      </c>
      <c r="I40" s="752">
        <v>1</v>
      </c>
      <c r="J40" s="752">
        <v>128.44</v>
      </c>
      <c r="K40" s="766">
        <v>1</v>
      </c>
      <c r="L40" s="752">
        <v>1</v>
      </c>
      <c r="M40" s="753">
        <v>128.44</v>
      </c>
    </row>
    <row r="41" spans="1:13" ht="14.4" customHeight="1" x14ac:dyDescent="0.3">
      <c r="A41" s="747" t="s">
        <v>653</v>
      </c>
      <c r="B41" s="748" t="s">
        <v>2281</v>
      </c>
      <c r="C41" s="748" t="s">
        <v>2282</v>
      </c>
      <c r="D41" s="748" t="s">
        <v>1069</v>
      </c>
      <c r="E41" s="748" t="s">
        <v>2283</v>
      </c>
      <c r="F41" s="752"/>
      <c r="G41" s="752"/>
      <c r="H41" s="766">
        <v>0</v>
      </c>
      <c r="I41" s="752">
        <v>2</v>
      </c>
      <c r="J41" s="752">
        <v>81.300000000000011</v>
      </c>
      <c r="K41" s="766">
        <v>1</v>
      </c>
      <c r="L41" s="752">
        <v>2</v>
      </c>
      <c r="M41" s="753">
        <v>81.300000000000011</v>
      </c>
    </row>
    <row r="42" spans="1:13" ht="14.4" customHeight="1" x14ac:dyDescent="0.3">
      <c r="A42" s="747" t="s">
        <v>653</v>
      </c>
      <c r="B42" s="748" t="s">
        <v>2182</v>
      </c>
      <c r="C42" s="748" t="s">
        <v>2183</v>
      </c>
      <c r="D42" s="748" t="s">
        <v>2184</v>
      </c>
      <c r="E42" s="748" t="s">
        <v>2185</v>
      </c>
      <c r="F42" s="752"/>
      <c r="G42" s="752"/>
      <c r="H42" s="766">
        <v>0</v>
      </c>
      <c r="I42" s="752">
        <v>1</v>
      </c>
      <c r="J42" s="752">
        <v>14.769999999999998</v>
      </c>
      <c r="K42" s="766">
        <v>1</v>
      </c>
      <c r="L42" s="752">
        <v>1</v>
      </c>
      <c r="M42" s="753">
        <v>14.769999999999998</v>
      </c>
    </row>
    <row r="43" spans="1:13" ht="14.4" customHeight="1" x14ac:dyDescent="0.3">
      <c r="A43" s="747" t="s">
        <v>653</v>
      </c>
      <c r="B43" s="748" t="s">
        <v>2186</v>
      </c>
      <c r="C43" s="748" t="s">
        <v>2284</v>
      </c>
      <c r="D43" s="748" t="s">
        <v>875</v>
      </c>
      <c r="E43" s="748" t="s">
        <v>2285</v>
      </c>
      <c r="F43" s="752"/>
      <c r="G43" s="752"/>
      <c r="H43" s="766">
        <v>0</v>
      </c>
      <c r="I43" s="752">
        <v>3</v>
      </c>
      <c r="J43" s="752">
        <v>511.5</v>
      </c>
      <c r="K43" s="766">
        <v>1</v>
      </c>
      <c r="L43" s="752">
        <v>3</v>
      </c>
      <c r="M43" s="753">
        <v>511.5</v>
      </c>
    </row>
    <row r="44" spans="1:13" ht="14.4" customHeight="1" x14ac:dyDescent="0.3">
      <c r="A44" s="747" t="s">
        <v>653</v>
      </c>
      <c r="B44" s="748" t="s">
        <v>2286</v>
      </c>
      <c r="C44" s="748" t="s">
        <v>2287</v>
      </c>
      <c r="D44" s="748" t="s">
        <v>2288</v>
      </c>
      <c r="E44" s="748" t="s">
        <v>2289</v>
      </c>
      <c r="F44" s="752"/>
      <c r="G44" s="752"/>
      <c r="H44" s="766">
        <v>0</v>
      </c>
      <c r="I44" s="752">
        <v>1</v>
      </c>
      <c r="J44" s="752">
        <v>61.110000000000014</v>
      </c>
      <c r="K44" s="766">
        <v>1</v>
      </c>
      <c r="L44" s="752">
        <v>1</v>
      </c>
      <c r="M44" s="753">
        <v>61.110000000000014</v>
      </c>
    </row>
    <row r="45" spans="1:13" ht="14.4" customHeight="1" x14ac:dyDescent="0.3">
      <c r="A45" s="747" t="s">
        <v>653</v>
      </c>
      <c r="B45" s="748" t="s">
        <v>2193</v>
      </c>
      <c r="C45" s="748" t="s">
        <v>2194</v>
      </c>
      <c r="D45" s="748" t="s">
        <v>1358</v>
      </c>
      <c r="E45" s="748" t="s">
        <v>2195</v>
      </c>
      <c r="F45" s="752"/>
      <c r="G45" s="752"/>
      <c r="H45" s="766">
        <v>0</v>
      </c>
      <c r="I45" s="752">
        <v>7</v>
      </c>
      <c r="J45" s="752">
        <v>802.23000000000013</v>
      </c>
      <c r="K45" s="766">
        <v>1</v>
      </c>
      <c r="L45" s="752">
        <v>7</v>
      </c>
      <c r="M45" s="753">
        <v>802.23000000000013</v>
      </c>
    </row>
    <row r="46" spans="1:13" ht="14.4" customHeight="1" x14ac:dyDescent="0.3">
      <c r="A46" s="747" t="s">
        <v>653</v>
      </c>
      <c r="B46" s="748" t="s">
        <v>2193</v>
      </c>
      <c r="C46" s="748" t="s">
        <v>2290</v>
      </c>
      <c r="D46" s="748" t="s">
        <v>2291</v>
      </c>
      <c r="E46" s="748" t="s">
        <v>2292</v>
      </c>
      <c r="F46" s="752"/>
      <c r="G46" s="752"/>
      <c r="H46" s="766">
        <v>0</v>
      </c>
      <c r="I46" s="752">
        <v>3</v>
      </c>
      <c r="J46" s="752">
        <v>303.46000000000004</v>
      </c>
      <c r="K46" s="766">
        <v>1</v>
      </c>
      <c r="L46" s="752">
        <v>3</v>
      </c>
      <c r="M46" s="753">
        <v>303.46000000000004</v>
      </c>
    </row>
    <row r="47" spans="1:13" ht="14.4" customHeight="1" x14ac:dyDescent="0.3">
      <c r="A47" s="747" t="s">
        <v>653</v>
      </c>
      <c r="B47" s="748" t="s">
        <v>2193</v>
      </c>
      <c r="C47" s="748" t="s">
        <v>2196</v>
      </c>
      <c r="D47" s="748" t="s">
        <v>2197</v>
      </c>
      <c r="E47" s="748" t="s">
        <v>2198</v>
      </c>
      <c r="F47" s="752"/>
      <c r="G47" s="752"/>
      <c r="H47" s="766">
        <v>0</v>
      </c>
      <c r="I47" s="752">
        <v>2</v>
      </c>
      <c r="J47" s="752">
        <v>220.46000000000004</v>
      </c>
      <c r="K47" s="766">
        <v>1</v>
      </c>
      <c r="L47" s="752">
        <v>2</v>
      </c>
      <c r="M47" s="753">
        <v>220.46000000000004</v>
      </c>
    </row>
    <row r="48" spans="1:13" ht="14.4" customHeight="1" x14ac:dyDescent="0.3">
      <c r="A48" s="747" t="s">
        <v>653</v>
      </c>
      <c r="B48" s="748" t="s">
        <v>2193</v>
      </c>
      <c r="C48" s="748" t="s">
        <v>2199</v>
      </c>
      <c r="D48" s="748" t="s">
        <v>951</v>
      </c>
      <c r="E48" s="748" t="s">
        <v>2200</v>
      </c>
      <c r="F48" s="752"/>
      <c r="G48" s="752"/>
      <c r="H48" s="766">
        <v>0</v>
      </c>
      <c r="I48" s="752">
        <v>8</v>
      </c>
      <c r="J48" s="752">
        <v>449.39000000000004</v>
      </c>
      <c r="K48" s="766">
        <v>1</v>
      </c>
      <c r="L48" s="752">
        <v>8</v>
      </c>
      <c r="M48" s="753">
        <v>449.39000000000004</v>
      </c>
    </row>
    <row r="49" spans="1:13" ht="14.4" customHeight="1" x14ac:dyDescent="0.3">
      <c r="A49" s="747" t="s">
        <v>653</v>
      </c>
      <c r="B49" s="748" t="s">
        <v>2201</v>
      </c>
      <c r="C49" s="748" t="s">
        <v>2202</v>
      </c>
      <c r="D49" s="748" t="s">
        <v>2203</v>
      </c>
      <c r="E49" s="748" t="s">
        <v>2204</v>
      </c>
      <c r="F49" s="752"/>
      <c r="G49" s="752"/>
      <c r="H49" s="766">
        <v>0</v>
      </c>
      <c r="I49" s="752">
        <v>4</v>
      </c>
      <c r="J49" s="752">
        <v>1834.8</v>
      </c>
      <c r="K49" s="766">
        <v>1</v>
      </c>
      <c r="L49" s="752">
        <v>4</v>
      </c>
      <c r="M49" s="753">
        <v>1834.8</v>
      </c>
    </row>
    <row r="50" spans="1:13" ht="14.4" customHeight="1" x14ac:dyDescent="0.3">
      <c r="A50" s="747" t="s">
        <v>653</v>
      </c>
      <c r="B50" s="748" t="s">
        <v>2293</v>
      </c>
      <c r="C50" s="748" t="s">
        <v>2294</v>
      </c>
      <c r="D50" s="748" t="s">
        <v>2295</v>
      </c>
      <c r="E50" s="748" t="s">
        <v>2296</v>
      </c>
      <c r="F50" s="752">
        <v>69</v>
      </c>
      <c r="G50" s="752">
        <v>1836.0899999999997</v>
      </c>
      <c r="H50" s="766">
        <v>1</v>
      </c>
      <c r="I50" s="752"/>
      <c r="J50" s="752"/>
      <c r="K50" s="766">
        <v>0</v>
      </c>
      <c r="L50" s="752">
        <v>69</v>
      </c>
      <c r="M50" s="753">
        <v>1836.0899999999997</v>
      </c>
    </row>
    <row r="51" spans="1:13" ht="14.4" customHeight="1" x14ac:dyDescent="0.3">
      <c r="A51" s="747" t="s">
        <v>653</v>
      </c>
      <c r="B51" s="748" t="s">
        <v>2208</v>
      </c>
      <c r="C51" s="748" t="s">
        <v>2209</v>
      </c>
      <c r="D51" s="748" t="s">
        <v>2210</v>
      </c>
      <c r="E51" s="748" t="s">
        <v>2211</v>
      </c>
      <c r="F51" s="752"/>
      <c r="G51" s="752"/>
      <c r="H51" s="766">
        <v>0</v>
      </c>
      <c r="I51" s="752">
        <v>7.3</v>
      </c>
      <c r="J51" s="752">
        <v>4747.2559999999994</v>
      </c>
      <c r="K51" s="766">
        <v>1</v>
      </c>
      <c r="L51" s="752">
        <v>7.3</v>
      </c>
      <c r="M51" s="753">
        <v>4747.2559999999994</v>
      </c>
    </row>
    <row r="52" spans="1:13" ht="14.4" customHeight="1" x14ac:dyDescent="0.3">
      <c r="A52" s="747" t="s">
        <v>653</v>
      </c>
      <c r="B52" s="748" t="s">
        <v>2216</v>
      </c>
      <c r="C52" s="748" t="s">
        <v>2217</v>
      </c>
      <c r="D52" s="748" t="s">
        <v>2218</v>
      </c>
      <c r="E52" s="748" t="s">
        <v>2219</v>
      </c>
      <c r="F52" s="752"/>
      <c r="G52" s="752"/>
      <c r="H52" s="766">
        <v>0</v>
      </c>
      <c r="I52" s="752">
        <v>5.5</v>
      </c>
      <c r="J52" s="752">
        <v>847</v>
      </c>
      <c r="K52" s="766">
        <v>1</v>
      </c>
      <c r="L52" s="752">
        <v>5.5</v>
      </c>
      <c r="M52" s="753">
        <v>847</v>
      </c>
    </row>
    <row r="53" spans="1:13" ht="14.4" customHeight="1" x14ac:dyDescent="0.3">
      <c r="A53" s="747" t="s">
        <v>653</v>
      </c>
      <c r="B53" s="748" t="s">
        <v>2220</v>
      </c>
      <c r="C53" s="748" t="s">
        <v>2221</v>
      </c>
      <c r="D53" s="748" t="s">
        <v>2222</v>
      </c>
      <c r="E53" s="748" t="s">
        <v>2223</v>
      </c>
      <c r="F53" s="752"/>
      <c r="G53" s="752"/>
      <c r="H53" s="766">
        <v>0</v>
      </c>
      <c r="I53" s="752">
        <v>1</v>
      </c>
      <c r="J53" s="752">
        <v>561.51</v>
      </c>
      <c r="K53" s="766">
        <v>1</v>
      </c>
      <c r="L53" s="752">
        <v>1</v>
      </c>
      <c r="M53" s="753">
        <v>561.51</v>
      </c>
    </row>
    <row r="54" spans="1:13" ht="14.4" customHeight="1" x14ac:dyDescent="0.3">
      <c r="A54" s="747" t="s">
        <v>653</v>
      </c>
      <c r="B54" s="748" t="s">
        <v>2297</v>
      </c>
      <c r="C54" s="748" t="s">
        <v>2298</v>
      </c>
      <c r="D54" s="748" t="s">
        <v>2299</v>
      </c>
      <c r="E54" s="748" t="s">
        <v>2300</v>
      </c>
      <c r="F54" s="752"/>
      <c r="G54" s="752"/>
      <c r="H54" s="766">
        <v>0</v>
      </c>
      <c r="I54" s="752">
        <v>6</v>
      </c>
      <c r="J54" s="752">
        <v>2239.413</v>
      </c>
      <c r="K54" s="766">
        <v>1</v>
      </c>
      <c r="L54" s="752">
        <v>6</v>
      </c>
      <c r="M54" s="753">
        <v>2239.413</v>
      </c>
    </row>
    <row r="55" spans="1:13" ht="14.4" customHeight="1" x14ac:dyDescent="0.3">
      <c r="A55" s="747" t="s">
        <v>653</v>
      </c>
      <c r="B55" s="748" t="s">
        <v>2301</v>
      </c>
      <c r="C55" s="748" t="s">
        <v>2302</v>
      </c>
      <c r="D55" s="748" t="s">
        <v>2303</v>
      </c>
      <c r="E55" s="748" t="s">
        <v>2304</v>
      </c>
      <c r="F55" s="752"/>
      <c r="G55" s="752"/>
      <c r="H55" s="766">
        <v>0</v>
      </c>
      <c r="I55" s="752">
        <v>1</v>
      </c>
      <c r="J55" s="752">
        <v>148.5</v>
      </c>
      <c r="K55" s="766">
        <v>1</v>
      </c>
      <c r="L55" s="752">
        <v>1</v>
      </c>
      <c r="M55" s="753">
        <v>148.5</v>
      </c>
    </row>
    <row r="56" spans="1:13" ht="14.4" customHeight="1" x14ac:dyDescent="0.3">
      <c r="A56" s="747" t="s">
        <v>653</v>
      </c>
      <c r="B56" s="748" t="s">
        <v>2230</v>
      </c>
      <c r="C56" s="748" t="s">
        <v>2305</v>
      </c>
      <c r="D56" s="748" t="s">
        <v>832</v>
      </c>
      <c r="E56" s="748" t="s">
        <v>1105</v>
      </c>
      <c r="F56" s="752"/>
      <c r="G56" s="752"/>
      <c r="H56" s="766">
        <v>0</v>
      </c>
      <c r="I56" s="752">
        <v>1</v>
      </c>
      <c r="J56" s="752">
        <v>33.67</v>
      </c>
      <c r="K56" s="766">
        <v>1</v>
      </c>
      <c r="L56" s="752">
        <v>1</v>
      </c>
      <c r="M56" s="753">
        <v>33.67</v>
      </c>
    </row>
    <row r="57" spans="1:13" ht="14.4" customHeight="1" x14ac:dyDescent="0.3">
      <c r="A57" s="747" t="s">
        <v>653</v>
      </c>
      <c r="B57" s="748" t="s">
        <v>2230</v>
      </c>
      <c r="C57" s="748" t="s">
        <v>2231</v>
      </c>
      <c r="D57" s="748" t="s">
        <v>832</v>
      </c>
      <c r="E57" s="748" t="s">
        <v>2232</v>
      </c>
      <c r="F57" s="752"/>
      <c r="G57" s="752"/>
      <c r="H57" s="766">
        <v>0</v>
      </c>
      <c r="I57" s="752">
        <v>22</v>
      </c>
      <c r="J57" s="752">
        <v>1114.08</v>
      </c>
      <c r="K57" s="766">
        <v>1</v>
      </c>
      <c r="L57" s="752">
        <v>22</v>
      </c>
      <c r="M57" s="753">
        <v>1114.08</v>
      </c>
    </row>
    <row r="58" spans="1:13" ht="14.4" customHeight="1" x14ac:dyDescent="0.3">
      <c r="A58" s="747" t="s">
        <v>653</v>
      </c>
      <c r="B58" s="748" t="s">
        <v>2233</v>
      </c>
      <c r="C58" s="748" t="s">
        <v>2234</v>
      </c>
      <c r="D58" s="748" t="s">
        <v>2235</v>
      </c>
      <c r="E58" s="748" t="s">
        <v>2236</v>
      </c>
      <c r="F58" s="752"/>
      <c r="G58" s="752"/>
      <c r="H58" s="766">
        <v>0</v>
      </c>
      <c r="I58" s="752">
        <v>12</v>
      </c>
      <c r="J58" s="752">
        <v>1979.9999633321963</v>
      </c>
      <c r="K58" s="766">
        <v>1</v>
      </c>
      <c r="L58" s="752">
        <v>12</v>
      </c>
      <c r="M58" s="753">
        <v>1979.9999633321963</v>
      </c>
    </row>
    <row r="59" spans="1:13" ht="14.4" customHeight="1" x14ac:dyDescent="0.3">
      <c r="A59" s="747" t="s">
        <v>653</v>
      </c>
      <c r="B59" s="748" t="s">
        <v>2233</v>
      </c>
      <c r="C59" s="748" t="s">
        <v>2306</v>
      </c>
      <c r="D59" s="748" t="s">
        <v>2235</v>
      </c>
      <c r="E59" s="748" t="s">
        <v>2307</v>
      </c>
      <c r="F59" s="752"/>
      <c r="G59" s="752"/>
      <c r="H59" s="766">
        <v>0</v>
      </c>
      <c r="I59" s="752">
        <v>11</v>
      </c>
      <c r="J59" s="752">
        <v>2480.5</v>
      </c>
      <c r="K59" s="766">
        <v>1</v>
      </c>
      <c r="L59" s="752">
        <v>11</v>
      </c>
      <c r="M59" s="753">
        <v>2480.5</v>
      </c>
    </row>
    <row r="60" spans="1:13" ht="14.4" customHeight="1" x14ac:dyDescent="0.3">
      <c r="A60" s="747" t="s">
        <v>653</v>
      </c>
      <c r="B60" s="748" t="s">
        <v>2308</v>
      </c>
      <c r="C60" s="748" t="s">
        <v>2309</v>
      </c>
      <c r="D60" s="748" t="s">
        <v>2310</v>
      </c>
      <c r="E60" s="748" t="s">
        <v>2311</v>
      </c>
      <c r="F60" s="752"/>
      <c r="G60" s="752"/>
      <c r="H60" s="766">
        <v>0</v>
      </c>
      <c r="I60" s="752">
        <v>1</v>
      </c>
      <c r="J60" s="752">
        <v>29.34</v>
      </c>
      <c r="K60" s="766">
        <v>1</v>
      </c>
      <c r="L60" s="752">
        <v>1</v>
      </c>
      <c r="M60" s="753">
        <v>29.34</v>
      </c>
    </row>
    <row r="61" spans="1:13" ht="14.4" customHeight="1" x14ac:dyDescent="0.3">
      <c r="A61" s="747" t="s">
        <v>653</v>
      </c>
      <c r="B61" s="748" t="s">
        <v>2308</v>
      </c>
      <c r="C61" s="748" t="s">
        <v>2312</v>
      </c>
      <c r="D61" s="748" t="s">
        <v>2310</v>
      </c>
      <c r="E61" s="748" t="s">
        <v>2313</v>
      </c>
      <c r="F61" s="752"/>
      <c r="G61" s="752"/>
      <c r="H61" s="766">
        <v>0</v>
      </c>
      <c r="I61" s="752">
        <v>2</v>
      </c>
      <c r="J61" s="752">
        <v>18.239999999999998</v>
      </c>
      <c r="K61" s="766">
        <v>1</v>
      </c>
      <c r="L61" s="752">
        <v>2</v>
      </c>
      <c r="M61" s="753">
        <v>18.239999999999998</v>
      </c>
    </row>
    <row r="62" spans="1:13" ht="14.4" customHeight="1" x14ac:dyDescent="0.3">
      <c r="A62" s="747" t="s">
        <v>653</v>
      </c>
      <c r="B62" s="748" t="s">
        <v>2314</v>
      </c>
      <c r="C62" s="748" t="s">
        <v>2315</v>
      </c>
      <c r="D62" s="748" t="s">
        <v>2316</v>
      </c>
      <c r="E62" s="748" t="s">
        <v>2317</v>
      </c>
      <c r="F62" s="752"/>
      <c r="G62" s="752"/>
      <c r="H62" s="766">
        <v>0</v>
      </c>
      <c r="I62" s="752">
        <v>3</v>
      </c>
      <c r="J62" s="752">
        <v>201.95999999999998</v>
      </c>
      <c r="K62" s="766">
        <v>1</v>
      </c>
      <c r="L62" s="752">
        <v>3</v>
      </c>
      <c r="M62" s="753">
        <v>201.95999999999998</v>
      </c>
    </row>
    <row r="63" spans="1:13" ht="14.4" customHeight="1" x14ac:dyDescent="0.3">
      <c r="A63" s="747" t="s">
        <v>653</v>
      </c>
      <c r="B63" s="748" t="s">
        <v>2314</v>
      </c>
      <c r="C63" s="748" t="s">
        <v>2318</v>
      </c>
      <c r="D63" s="748" t="s">
        <v>1080</v>
      </c>
      <c r="E63" s="748" t="s">
        <v>2319</v>
      </c>
      <c r="F63" s="752"/>
      <c r="G63" s="752"/>
      <c r="H63" s="766">
        <v>0</v>
      </c>
      <c r="I63" s="752">
        <v>3</v>
      </c>
      <c r="J63" s="752">
        <v>269.25000000000006</v>
      </c>
      <c r="K63" s="766">
        <v>1</v>
      </c>
      <c r="L63" s="752">
        <v>3</v>
      </c>
      <c r="M63" s="753">
        <v>269.25000000000006</v>
      </c>
    </row>
    <row r="64" spans="1:13" ht="14.4" customHeight="1" x14ac:dyDescent="0.3">
      <c r="A64" s="747" t="s">
        <v>653</v>
      </c>
      <c r="B64" s="748" t="s">
        <v>2314</v>
      </c>
      <c r="C64" s="748" t="s">
        <v>2320</v>
      </c>
      <c r="D64" s="748" t="s">
        <v>2316</v>
      </c>
      <c r="E64" s="748" t="s">
        <v>2321</v>
      </c>
      <c r="F64" s="752"/>
      <c r="G64" s="752"/>
      <c r="H64" s="766">
        <v>0</v>
      </c>
      <c r="I64" s="752">
        <v>2</v>
      </c>
      <c r="J64" s="752">
        <v>561.00000000000011</v>
      </c>
      <c r="K64" s="766">
        <v>1</v>
      </c>
      <c r="L64" s="752">
        <v>2</v>
      </c>
      <c r="M64" s="753">
        <v>561.00000000000011</v>
      </c>
    </row>
    <row r="65" spans="1:13" ht="14.4" customHeight="1" x14ac:dyDescent="0.3">
      <c r="A65" s="747" t="s">
        <v>653</v>
      </c>
      <c r="B65" s="748" t="s">
        <v>2248</v>
      </c>
      <c r="C65" s="748" t="s">
        <v>2249</v>
      </c>
      <c r="D65" s="748" t="s">
        <v>897</v>
      </c>
      <c r="E65" s="748" t="s">
        <v>2250</v>
      </c>
      <c r="F65" s="752"/>
      <c r="G65" s="752"/>
      <c r="H65" s="766">
        <v>0</v>
      </c>
      <c r="I65" s="752">
        <v>1</v>
      </c>
      <c r="J65" s="752">
        <v>49.820000000000022</v>
      </c>
      <c r="K65" s="766">
        <v>1</v>
      </c>
      <c r="L65" s="752">
        <v>1</v>
      </c>
      <c r="M65" s="753">
        <v>49.820000000000022</v>
      </c>
    </row>
    <row r="66" spans="1:13" ht="14.4" customHeight="1" x14ac:dyDescent="0.3">
      <c r="A66" s="747" t="s">
        <v>653</v>
      </c>
      <c r="B66" s="748" t="s">
        <v>2322</v>
      </c>
      <c r="C66" s="748" t="s">
        <v>2323</v>
      </c>
      <c r="D66" s="748" t="s">
        <v>1132</v>
      </c>
      <c r="E66" s="748" t="s">
        <v>2324</v>
      </c>
      <c r="F66" s="752"/>
      <c r="G66" s="752"/>
      <c r="H66" s="766">
        <v>0</v>
      </c>
      <c r="I66" s="752">
        <v>1</v>
      </c>
      <c r="J66" s="752">
        <v>65.03</v>
      </c>
      <c r="K66" s="766">
        <v>1</v>
      </c>
      <c r="L66" s="752">
        <v>1</v>
      </c>
      <c r="M66" s="753">
        <v>65.03</v>
      </c>
    </row>
    <row r="67" spans="1:13" ht="14.4" customHeight="1" x14ac:dyDescent="0.3">
      <c r="A67" s="747" t="s">
        <v>653</v>
      </c>
      <c r="B67" s="748" t="s">
        <v>2322</v>
      </c>
      <c r="C67" s="748" t="s">
        <v>2325</v>
      </c>
      <c r="D67" s="748" t="s">
        <v>1130</v>
      </c>
      <c r="E67" s="748" t="s">
        <v>2326</v>
      </c>
      <c r="F67" s="752"/>
      <c r="G67" s="752"/>
      <c r="H67" s="766">
        <v>0</v>
      </c>
      <c r="I67" s="752">
        <v>1</v>
      </c>
      <c r="J67" s="752">
        <v>99.86</v>
      </c>
      <c r="K67" s="766">
        <v>1</v>
      </c>
      <c r="L67" s="752">
        <v>1</v>
      </c>
      <c r="M67" s="753">
        <v>99.86</v>
      </c>
    </row>
    <row r="68" spans="1:13" ht="14.4" customHeight="1" x14ac:dyDescent="0.3">
      <c r="A68" s="747" t="s">
        <v>653</v>
      </c>
      <c r="B68" s="748" t="s">
        <v>2254</v>
      </c>
      <c r="C68" s="748" t="s">
        <v>2327</v>
      </c>
      <c r="D68" s="748" t="s">
        <v>1136</v>
      </c>
      <c r="E68" s="748" t="s">
        <v>1135</v>
      </c>
      <c r="F68" s="752"/>
      <c r="G68" s="752"/>
      <c r="H68" s="766">
        <v>0</v>
      </c>
      <c r="I68" s="752">
        <v>1</v>
      </c>
      <c r="J68" s="752">
        <v>164.73000000000002</v>
      </c>
      <c r="K68" s="766">
        <v>1</v>
      </c>
      <c r="L68" s="752">
        <v>1</v>
      </c>
      <c r="M68" s="753">
        <v>164.73000000000002</v>
      </c>
    </row>
    <row r="69" spans="1:13" ht="14.4" customHeight="1" x14ac:dyDescent="0.3">
      <c r="A69" s="747" t="s">
        <v>653</v>
      </c>
      <c r="B69" s="748" t="s">
        <v>2254</v>
      </c>
      <c r="C69" s="748" t="s">
        <v>2328</v>
      </c>
      <c r="D69" s="748" t="s">
        <v>2329</v>
      </c>
      <c r="E69" s="748" t="s">
        <v>2330</v>
      </c>
      <c r="F69" s="752"/>
      <c r="G69" s="752"/>
      <c r="H69" s="766">
        <v>0</v>
      </c>
      <c r="I69" s="752">
        <v>1</v>
      </c>
      <c r="J69" s="752">
        <v>639.1</v>
      </c>
      <c r="K69" s="766">
        <v>1</v>
      </c>
      <c r="L69" s="752">
        <v>1</v>
      </c>
      <c r="M69" s="753">
        <v>639.1</v>
      </c>
    </row>
    <row r="70" spans="1:13" ht="14.4" customHeight="1" x14ac:dyDescent="0.3">
      <c r="A70" s="747" t="s">
        <v>653</v>
      </c>
      <c r="B70" s="748" t="s">
        <v>2254</v>
      </c>
      <c r="C70" s="748" t="s">
        <v>2331</v>
      </c>
      <c r="D70" s="748" t="s">
        <v>1142</v>
      </c>
      <c r="E70" s="748" t="s">
        <v>1135</v>
      </c>
      <c r="F70" s="752"/>
      <c r="G70" s="752"/>
      <c r="H70" s="766">
        <v>0</v>
      </c>
      <c r="I70" s="752">
        <v>7</v>
      </c>
      <c r="J70" s="752">
        <v>858.82999999999993</v>
      </c>
      <c r="K70" s="766">
        <v>1</v>
      </c>
      <c r="L70" s="752">
        <v>7</v>
      </c>
      <c r="M70" s="753">
        <v>858.82999999999993</v>
      </c>
    </row>
    <row r="71" spans="1:13" ht="14.4" customHeight="1" x14ac:dyDescent="0.3">
      <c r="A71" s="747" t="s">
        <v>653</v>
      </c>
      <c r="B71" s="748" t="s">
        <v>2254</v>
      </c>
      <c r="C71" s="748" t="s">
        <v>2332</v>
      </c>
      <c r="D71" s="748" t="s">
        <v>1141</v>
      </c>
      <c r="E71" s="748" t="s">
        <v>1135</v>
      </c>
      <c r="F71" s="752"/>
      <c r="G71" s="752"/>
      <c r="H71" s="766">
        <v>0</v>
      </c>
      <c r="I71" s="752">
        <v>7</v>
      </c>
      <c r="J71" s="752">
        <v>858.82999999999993</v>
      </c>
      <c r="K71" s="766">
        <v>1</v>
      </c>
      <c r="L71" s="752">
        <v>7</v>
      </c>
      <c r="M71" s="753">
        <v>858.82999999999993</v>
      </c>
    </row>
    <row r="72" spans="1:13" ht="14.4" customHeight="1" x14ac:dyDescent="0.3">
      <c r="A72" s="747" t="s">
        <v>653</v>
      </c>
      <c r="B72" s="748" t="s">
        <v>2254</v>
      </c>
      <c r="C72" s="748" t="s">
        <v>2333</v>
      </c>
      <c r="D72" s="748" t="s">
        <v>1140</v>
      </c>
      <c r="E72" s="748" t="s">
        <v>1135</v>
      </c>
      <c r="F72" s="752"/>
      <c r="G72" s="752"/>
      <c r="H72" s="766">
        <v>0</v>
      </c>
      <c r="I72" s="752">
        <v>2</v>
      </c>
      <c r="J72" s="752">
        <v>259.93999999999994</v>
      </c>
      <c r="K72" s="766">
        <v>1</v>
      </c>
      <c r="L72" s="752">
        <v>2</v>
      </c>
      <c r="M72" s="753">
        <v>259.93999999999994</v>
      </c>
    </row>
    <row r="73" spans="1:13" ht="14.4" customHeight="1" x14ac:dyDescent="0.3">
      <c r="A73" s="747" t="s">
        <v>653</v>
      </c>
      <c r="B73" s="748" t="s">
        <v>2254</v>
      </c>
      <c r="C73" s="748" t="s">
        <v>2334</v>
      </c>
      <c r="D73" s="748" t="s">
        <v>1139</v>
      </c>
      <c r="E73" s="748" t="s">
        <v>1135</v>
      </c>
      <c r="F73" s="752"/>
      <c r="G73" s="752"/>
      <c r="H73" s="766">
        <v>0</v>
      </c>
      <c r="I73" s="752">
        <v>2</v>
      </c>
      <c r="J73" s="752">
        <v>259.93999999999994</v>
      </c>
      <c r="K73" s="766">
        <v>1</v>
      </c>
      <c r="L73" s="752">
        <v>2</v>
      </c>
      <c r="M73" s="753">
        <v>259.93999999999994</v>
      </c>
    </row>
    <row r="74" spans="1:13" ht="14.4" customHeight="1" x14ac:dyDescent="0.3">
      <c r="A74" s="747" t="s">
        <v>653</v>
      </c>
      <c r="B74" s="748" t="s">
        <v>2254</v>
      </c>
      <c r="C74" s="748" t="s">
        <v>2335</v>
      </c>
      <c r="D74" s="748" t="s">
        <v>1137</v>
      </c>
      <c r="E74" s="748" t="s">
        <v>1138</v>
      </c>
      <c r="F74" s="752"/>
      <c r="G74" s="752"/>
      <c r="H74" s="766">
        <v>0</v>
      </c>
      <c r="I74" s="752">
        <v>1</v>
      </c>
      <c r="J74" s="752">
        <v>1845.4600000000005</v>
      </c>
      <c r="K74" s="766">
        <v>1</v>
      </c>
      <c r="L74" s="752">
        <v>1</v>
      </c>
      <c r="M74" s="753">
        <v>1845.4600000000005</v>
      </c>
    </row>
    <row r="75" spans="1:13" ht="14.4" customHeight="1" x14ac:dyDescent="0.3">
      <c r="A75" s="747" t="s">
        <v>656</v>
      </c>
      <c r="B75" s="748" t="s">
        <v>2178</v>
      </c>
      <c r="C75" s="748" t="s">
        <v>2179</v>
      </c>
      <c r="D75" s="748" t="s">
        <v>2180</v>
      </c>
      <c r="E75" s="748" t="s">
        <v>2181</v>
      </c>
      <c r="F75" s="752">
        <v>60</v>
      </c>
      <c r="G75" s="752">
        <v>4322.3999999999996</v>
      </c>
      <c r="H75" s="766">
        <v>1</v>
      </c>
      <c r="I75" s="752"/>
      <c r="J75" s="752"/>
      <c r="K75" s="766">
        <v>0</v>
      </c>
      <c r="L75" s="752">
        <v>60</v>
      </c>
      <c r="M75" s="753">
        <v>4322.3999999999996</v>
      </c>
    </row>
    <row r="76" spans="1:13" ht="14.4" customHeight="1" x14ac:dyDescent="0.3">
      <c r="A76" s="747" t="s">
        <v>656</v>
      </c>
      <c r="B76" s="748" t="s">
        <v>2271</v>
      </c>
      <c r="C76" s="748" t="s">
        <v>2272</v>
      </c>
      <c r="D76" s="748" t="s">
        <v>2273</v>
      </c>
      <c r="E76" s="748" t="s">
        <v>2274</v>
      </c>
      <c r="F76" s="752"/>
      <c r="G76" s="752"/>
      <c r="H76" s="766">
        <v>0</v>
      </c>
      <c r="I76" s="752">
        <v>3</v>
      </c>
      <c r="J76" s="752">
        <v>1874.52</v>
      </c>
      <c r="K76" s="766">
        <v>1</v>
      </c>
      <c r="L76" s="752">
        <v>3</v>
      </c>
      <c r="M76" s="753">
        <v>1874.52</v>
      </c>
    </row>
    <row r="77" spans="1:13" ht="14.4" customHeight="1" x14ac:dyDescent="0.3">
      <c r="A77" s="747" t="s">
        <v>656</v>
      </c>
      <c r="B77" s="748" t="s">
        <v>2336</v>
      </c>
      <c r="C77" s="748" t="s">
        <v>2337</v>
      </c>
      <c r="D77" s="748" t="s">
        <v>2338</v>
      </c>
      <c r="E77" s="748" t="s">
        <v>2339</v>
      </c>
      <c r="F77" s="752"/>
      <c r="G77" s="752"/>
      <c r="H77" s="766">
        <v>0</v>
      </c>
      <c r="I77" s="752">
        <v>1</v>
      </c>
      <c r="J77" s="752">
        <v>360.13000000000005</v>
      </c>
      <c r="K77" s="766">
        <v>1</v>
      </c>
      <c r="L77" s="752">
        <v>1</v>
      </c>
      <c r="M77" s="753">
        <v>360.13000000000005</v>
      </c>
    </row>
    <row r="78" spans="1:13" ht="14.4" customHeight="1" x14ac:dyDescent="0.3">
      <c r="A78" s="747" t="s">
        <v>656</v>
      </c>
      <c r="B78" s="748" t="s">
        <v>2336</v>
      </c>
      <c r="C78" s="748" t="s">
        <v>2340</v>
      </c>
      <c r="D78" s="748" t="s">
        <v>2341</v>
      </c>
      <c r="E78" s="748" t="s">
        <v>2342</v>
      </c>
      <c r="F78" s="752"/>
      <c r="G78" s="752"/>
      <c r="H78" s="766">
        <v>0</v>
      </c>
      <c r="I78" s="752">
        <v>1</v>
      </c>
      <c r="J78" s="752">
        <v>406.01000000000005</v>
      </c>
      <c r="K78" s="766">
        <v>1</v>
      </c>
      <c r="L78" s="752">
        <v>1</v>
      </c>
      <c r="M78" s="753">
        <v>406.01000000000005</v>
      </c>
    </row>
    <row r="79" spans="1:13" ht="14.4" customHeight="1" x14ac:dyDescent="0.3">
      <c r="A79" s="747" t="s">
        <v>656</v>
      </c>
      <c r="B79" s="748" t="s">
        <v>2336</v>
      </c>
      <c r="C79" s="748" t="s">
        <v>2343</v>
      </c>
      <c r="D79" s="748" t="s">
        <v>2344</v>
      </c>
      <c r="E79" s="748" t="s">
        <v>1325</v>
      </c>
      <c r="F79" s="752"/>
      <c r="G79" s="752"/>
      <c r="H79" s="766">
        <v>0</v>
      </c>
      <c r="I79" s="752">
        <v>1</v>
      </c>
      <c r="J79" s="752">
        <v>671.45</v>
      </c>
      <c r="K79" s="766">
        <v>1</v>
      </c>
      <c r="L79" s="752">
        <v>1</v>
      </c>
      <c r="M79" s="753">
        <v>671.45</v>
      </c>
    </row>
    <row r="80" spans="1:13" ht="14.4" customHeight="1" x14ac:dyDescent="0.3">
      <c r="A80" s="747" t="s">
        <v>656</v>
      </c>
      <c r="B80" s="748" t="s">
        <v>2275</v>
      </c>
      <c r="C80" s="748" t="s">
        <v>2345</v>
      </c>
      <c r="D80" s="748" t="s">
        <v>1063</v>
      </c>
      <c r="E80" s="748" t="s">
        <v>2346</v>
      </c>
      <c r="F80" s="752"/>
      <c r="G80" s="752"/>
      <c r="H80" s="766">
        <v>0</v>
      </c>
      <c r="I80" s="752">
        <v>2</v>
      </c>
      <c r="J80" s="752">
        <v>1261.32</v>
      </c>
      <c r="K80" s="766">
        <v>1</v>
      </c>
      <c r="L80" s="752">
        <v>2</v>
      </c>
      <c r="M80" s="753">
        <v>1261.32</v>
      </c>
    </row>
    <row r="81" spans="1:13" ht="14.4" customHeight="1" x14ac:dyDescent="0.3">
      <c r="A81" s="747" t="s">
        <v>656</v>
      </c>
      <c r="B81" s="748" t="s">
        <v>2281</v>
      </c>
      <c r="C81" s="748" t="s">
        <v>2347</v>
      </c>
      <c r="D81" s="748" t="s">
        <v>1262</v>
      </c>
      <c r="E81" s="748" t="s">
        <v>2348</v>
      </c>
      <c r="F81" s="752"/>
      <c r="G81" s="752"/>
      <c r="H81" s="766">
        <v>0</v>
      </c>
      <c r="I81" s="752">
        <v>5</v>
      </c>
      <c r="J81" s="752">
        <v>299.64999999999998</v>
      </c>
      <c r="K81" s="766">
        <v>1</v>
      </c>
      <c r="L81" s="752">
        <v>5</v>
      </c>
      <c r="M81" s="753">
        <v>299.64999999999998</v>
      </c>
    </row>
    <row r="82" spans="1:13" ht="14.4" customHeight="1" x14ac:dyDescent="0.3">
      <c r="A82" s="747" t="s">
        <v>656</v>
      </c>
      <c r="B82" s="748" t="s">
        <v>2349</v>
      </c>
      <c r="C82" s="748" t="s">
        <v>2350</v>
      </c>
      <c r="D82" s="748" t="s">
        <v>2351</v>
      </c>
      <c r="E82" s="748" t="s">
        <v>2352</v>
      </c>
      <c r="F82" s="752"/>
      <c r="G82" s="752"/>
      <c r="H82" s="766">
        <v>0</v>
      </c>
      <c r="I82" s="752">
        <v>1</v>
      </c>
      <c r="J82" s="752">
        <v>21.32</v>
      </c>
      <c r="K82" s="766">
        <v>1</v>
      </c>
      <c r="L82" s="752">
        <v>1</v>
      </c>
      <c r="M82" s="753">
        <v>21.32</v>
      </c>
    </row>
    <row r="83" spans="1:13" ht="14.4" customHeight="1" x14ac:dyDescent="0.3">
      <c r="A83" s="747" t="s">
        <v>656</v>
      </c>
      <c r="B83" s="748" t="s">
        <v>2182</v>
      </c>
      <c r="C83" s="748" t="s">
        <v>2183</v>
      </c>
      <c r="D83" s="748" t="s">
        <v>2184</v>
      </c>
      <c r="E83" s="748" t="s">
        <v>2185</v>
      </c>
      <c r="F83" s="752"/>
      <c r="G83" s="752"/>
      <c r="H83" s="766">
        <v>0</v>
      </c>
      <c r="I83" s="752">
        <v>1</v>
      </c>
      <c r="J83" s="752">
        <v>14.770000000000001</v>
      </c>
      <c r="K83" s="766">
        <v>1</v>
      </c>
      <c r="L83" s="752">
        <v>1</v>
      </c>
      <c r="M83" s="753">
        <v>14.770000000000001</v>
      </c>
    </row>
    <row r="84" spans="1:13" ht="14.4" customHeight="1" x14ac:dyDescent="0.3">
      <c r="A84" s="747" t="s">
        <v>656</v>
      </c>
      <c r="B84" s="748" t="s">
        <v>2182</v>
      </c>
      <c r="C84" s="748" t="s">
        <v>2353</v>
      </c>
      <c r="D84" s="748" t="s">
        <v>2184</v>
      </c>
      <c r="E84" s="748" t="s">
        <v>2354</v>
      </c>
      <c r="F84" s="752"/>
      <c r="G84" s="752"/>
      <c r="H84" s="766">
        <v>0</v>
      </c>
      <c r="I84" s="752">
        <v>1</v>
      </c>
      <c r="J84" s="752">
        <v>30.179999999999993</v>
      </c>
      <c r="K84" s="766">
        <v>1</v>
      </c>
      <c r="L84" s="752">
        <v>1</v>
      </c>
      <c r="M84" s="753">
        <v>30.179999999999993</v>
      </c>
    </row>
    <row r="85" spans="1:13" ht="14.4" customHeight="1" x14ac:dyDescent="0.3">
      <c r="A85" s="747" t="s">
        <v>656</v>
      </c>
      <c r="B85" s="748" t="s">
        <v>2355</v>
      </c>
      <c r="C85" s="748" t="s">
        <v>2356</v>
      </c>
      <c r="D85" s="748" t="s">
        <v>1251</v>
      </c>
      <c r="E85" s="748" t="s">
        <v>2357</v>
      </c>
      <c r="F85" s="752"/>
      <c r="G85" s="752"/>
      <c r="H85" s="766">
        <v>0</v>
      </c>
      <c r="I85" s="752">
        <v>1</v>
      </c>
      <c r="J85" s="752">
        <v>74.510000000000034</v>
      </c>
      <c r="K85" s="766">
        <v>1</v>
      </c>
      <c r="L85" s="752">
        <v>1</v>
      </c>
      <c r="M85" s="753">
        <v>74.510000000000034</v>
      </c>
    </row>
    <row r="86" spans="1:13" ht="14.4" customHeight="1" x14ac:dyDescent="0.3">
      <c r="A86" s="747" t="s">
        <v>656</v>
      </c>
      <c r="B86" s="748" t="s">
        <v>2186</v>
      </c>
      <c r="C86" s="748" t="s">
        <v>2187</v>
      </c>
      <c r="D86" s="748" t="s">
        <v>875</v>
      </c>
      <c r="E86" s="748" t="s">
        <v>2188</v>
      </c>
      <c r="F86" s="752"/>
      <c r="G86" s="752"/>
      <c r="H86" s="766">
        <v>0</v>
      </c>
      <c r="I86" s="752">
        <v>22</v>
      </c>
      <c r="J86" s="752">
        <v>1429.17</v>
      </c>
      <c r="K86" s="766">
        <v>1</v>
      </c>
      <c r="L86" s="752">
        <v>22</v>
      </c>
      <c r="M86" s="753">
        <v>1429.17</v>
      </c>
    </row>
    <row r="87" spans="1:13" ht="14.4" customHeight="1" x14ac:dyDescent="0.3">
      <c r="A87" s="747" t="s">
        <v>656</v>
      </c>
      <c r="B87" s="748" t="s">
        <v>2186</v>
      </c>
      <c r="C87" s="748" t="s">
        <v>2358</v>
      </c>
      <c r="D87" s="748" t="s">
        <v>875</v>
      </c>
      <c r="E87" s="748" t="s">
        <v>2359</v>
      </c>
      <c r="F87" s="752"/>
      <c r="G87" s="752"/>
      <c r="H87" s="766">
        <v>0</v>
      </c>
      <c r="I87" s="752">
        <v>7</v>
      </c>
      <c r="J87" s="752">
        <v>2124.62</v>
      </c>
      <c r="K87" s="766">
        <v>1</v>
      </c>
      <c r="L87" s="752">
        <v>7</v>
      </c>
      <c r="M87" s="753">
        <v>2124.62</v>
      </c>
    </row>
    <row r="88" spans="1:13" ht="14.4" customHeight="1" x14ac:dyDescent="0.3">
      <c r="A88" s="747" t="s">
        <v>656</v>
      </c>
      <c r="B88" s="748" t="s">
        <v>2189</v>
      </c>
      <c r="C88" s="748" t="s">
        <v>2360</v>
      </c>
      <c r="D88" s="748" t="s">
        <v>2361</v>
      </c>
      <c r="E88" s="748" t="s">
        <v>2362</v>
      </c>
      <c r="F88" s="752">
        <v>20</v>
      </c>
      <c r="G88" s="752">
        <v>725.69999999999993</v>
      </c>
      <c r="H88" s="766">
        <v>1</v>
      </c>
      <c r="I88" s="752"/>
      <c r="J88" s="752"/>
      <c r="K88" s="766">
        <v>0</v>
      </c>
      <c r="L88" s="752">
        <v>20</v>
      </c>
      <c r="M88" s="753">
        <v>725.69999999999993</v>
      </c>
    </row>
    <row r="89" spans="1:13" ht="14.4" customHeight="1" x14ac:dyDescent="0.3">
      <c r="A89" s="747" t="s">
        <v>656</v>
      </c>
      <c r="B89" s="748" t="s">
        <v>2189</v>
      </c>
      <c r="C89" s="748" t="s">
        <v>2190</v>
      </c>
      <c r="D89" s="748" t="s">
        <v>2191</v>
      </c>
      <c r="E89" s="748" t="s">
        <v>2192</v>
      </c>
      <c r="F89" s="752"/>
      <c r="G89" s="752"/>
      <c r="H89" s="766">
        <v>0</v>
      </c>
      <c r="I89" s="752">
        <v>1</v>
      </c>
      <c r="J89" s="752">
        <v>314.27</v>
      </c>
      <c r="K89" s="766">
        <v>1</v>
      </c>
      <c r="L89" s="752">
        <v>1</v>
      </c>
      <c r="M89" s="753">
        <v>314.27</v>
      </c>
    </row>
    <row r="90" spans="1:13" ht="14.4" customHeight="1" x14ac:dyDescent="0.3">
      <c r="A90" s="747" t="s">
        <v>656</v>
      </c>
      <c r="B90" s="748" t="s">
        <v>2286</v>
      </c>
      <c r="C90" s="748" t="s">
        <v>2363</v>
      </c>
      <c r="D90" s="748" t="s">
        <v>2288</v>
      </c>
      <c r="E90" s="748" t="s">
        <v>2364</v>
      </c>
      <c r="F90" s="752"/>
      <c r="G90" s="752"/>
      <c r="H90" s="766">
        <v>0</v>
      </c>
      <c r="I90" s="752">
        <v>1</v>
      </c>
      <c r="J90" s="752">
        <v>131.13</v>
      </c>
      <c r="K90" s="766">
        <v>1</v>
      </c>
      <c r="L90" s="752">
        <v>1</v>
      </c>
      <c r="M90" s="753">
        <v>131.13</v>
      </c>
    </row>
    <row r="91" spans="1:13" ht="14.4" customHeight="1" x14ac:dyDescent="0.3">
      <c r="A91" s="747" t="s">
        <v>656</v>
      </c>
      <c r="B91" s="748" t="s">
        <v>2286</v>
      </c>
      <c r="C91" s="748" t="s">
        <v>2287</v>
      </c>
      <c r="D91" s="748" t="s">
        <v>2288</v>
      </c>
      <c r="E91" s="748" t="s">
        <v>2289</v>
      </c>
      <c r="F91" s="752"/>
      <c r="G91" s="752"/>
      <c r="H91" s="766">
        <v>0</v>
      </c>
      <c r="I91" s="752">
        <v>1</v>
      </c>
      <c r="J91" s="752">
        <v>61.110000000000007</v>
      </c>
      <c r="K91" s="766">
        <v>1</v>
      </c>
      <c r="L91" s="752">
        <v>1</v>
      </c>
      <c r="M91" s="753">
        <v>61.110000000000007</v>
      </c>
    </row>
    <row r="92" spans="1:13" ht="14.4" customHeight="1" x14ac:dyDescent="0.3">
      <c r="A92" s="747" t="s">
        <v>656</v>
      </c>
      <c r="B92" s="748" t="s">
        <v>2193</v>
      </c>
      <c r="C92" s="748" t="s">
        <v>2365</v>
      </c>
      <c r="D92" s="748" t="s">
        <v>1358</v>
      </c>
      <c r="E92" s="748" t="s">
        <v>2366</v>
      </c>
      <c r="F92" s="752"/>
      <c r="G92" s="752"/>
      <c r="H92" s="766">
        <v>0</v>
      </c>
      <c r="I92" s="752">
        <v>2</v>
      </c>
      <c r="J92" s="752">
        <v>335.08</v>
      </c>
      <c r="K92" s="766">
        <v>1</v>
      </c>
      <c r="L92" s="752">
        <v>2</v>
      </c>
      <c r="M92" s="753">
        <v>335.08</v>
      </c>
    </row>
    <row r="93" spans="1:13" ht="14.4" customHeight="1" x14ac:dyDescent="0.3">
      <c r="A93" s="747" t="s">
        <v>656</v>
      </c>
      <c r="B93" s="748" t="s">
        <v>2201</v>
      </c>
      <c r="C93" s="748" t="s">
        <v>2202</v>
      </c>
      <c r="D93" s="748" t="s">
        <v>2203</v>
      </c>
      <c r="E93" s="748" t="s">
        <v>2204</v>
      </c>
      <c r="F93" s="752"/>
      <c r="G93" s="752"/>
      <c r="H93" s="766">
        <v>0</v>
      </c>
      <c r="I93" s="752">
        <v>14</v>
      </c>
      <c r="J93" s="752">
        <v>6421.8</v>
      </c>
      <c r="K93" s="766">
        <v>1</v>
      </c>
      <c r="L93" s="752">
        <v>14</v>
      </c>
      <c r="M93" s="753">
        <v>6421.8</v>
      </c>
    </row>
    <row r="94" spans="1:13" ht="14.4" customHeight="1" x14ac:dyDescent="0.3">
      <c r="A94" s="747" t="s">
        <v>656</v>
      </c>
      <c r="B94" s="748" t="s">
        <v>2205</v>
      </c>
      <c r="C94" s="748" t="s">
        <v>2206</v>
      </c>
      <c r="D94" s="748" t="s">
        <v>2207</v>
      </c>
      <c r="E94" s="748" t="s">
        <v>1555</v>
      </c>
      <c r="F94" s="752"/>
      <c r="G94" s="752"/>
      <c r="H94" s="766">
        <v>0</v>
      </c>
      <c r="I94" s="752">
        <v>1</v>
      </c>
      <c r="J94" s="752">
        <v>65.529999999999987</v>
      </c>
      <c r="K94" s="766">
        <v>1</v>
      </c>
      <c r="L94" s="752">
        <v>1</v>
      </c>
      <c r="M94" s="753">
        <v>65.529999999999987</v>
      </c>
    </row>
    <row r="95" spans="1:13" ht="14.4" customHeight="1" x14ac:dyDescent="0.3">
      <c r="A95" s="747" t="s">
        <v>656</v>
      </c>
      <c r="B95" s="748" t="s">
        <v>2293</v>
      </c>
      <c r="C95" s="748" t="s">
        <v>2294</v>
      </c>
      <c r="D95" s="748" t="s">
        <v>2295</v>
      </c>
      <c r="E95" s="748" t="s">
        <v>2296</v>
      </c>
      <c r="F95" s="752">
        <v>162</v>
      </c>
      <c r="G95" s="752">
        <v>4310.82</v>
      </c>
      <c r="H95" s="766">
        <v>1</v>
      </c>
      <c r="I95" s="752"/>
      <c r="J95" s="752"/>
      <c r="K95" s="766">
        <v>0</v>
      </c>
      <c r="L95" s="752">
        <v>162</v>
      </c>
      <c r="M95" s="753">
        <v>4310.82</v>
      </c>
    </row>
    <row r="96" spans="1:13" ht="14.4" customHeight="1" x14ac:dyDescent="0.3">
      <c r="A96" s="747" t="s">
        <v>656</v>
      </c>
      <c r="B96" s="748" t="s">
        <v>2208</v>
      </c>
      <c r="C96" s="748" t="s">
        <v>2209</v>
      </c>
      <c r="D96" s="748" t="s">
        <v>2210</v>
      </c>
      <c r="E96" s="748" t="s">
        <v>2211</v>
      </c>
      <c r="F96" s="752"/>
      <c r="G96" s="752"/>
      <c r="H96" s="766">
        <v>0</v>
      </c>
      <c r="I96" s="752">
        <v>4.2</v>
      </c>
      <c r="J96" s="752">
        <v>2263.8000000000002</v>
      </c>
      <c r="K96" s="766">
        <v>1</v>
      </c>
      <c r="L96" s="752">
        <v>4.2</v>
      </c>
      <c r="M96" s="753">
        <v>2263.8000000000002</v>
      </c>
    </row>
    <row r="97" spans="1:13" ht="14.4" customHeight="1" x14ac:dyDescent="0.3">
      <c r="A97" s="747" t="s">
        <v>656</v>
      </c>
      <c r="B97" s="748" t="s">
        <v>2208</v>
      </c>
      <c r="C97" s="748" t="s">
        <v>2367</v>
      </c>
      <c r="D97" s="748" t="s">
        <v>2210</v>
      </c>
      <c r="E97" s="748" t="s">
        <v>2368</v>
      </c>
      <c r="F97" s="752"/>
      <c r="G97" s="752"/>
      <c r="H97" s="766">
        <v>0</v>
      </c>
      <c r="I97" s="752">
        <v>12.6</v>
      </c>
      <c r="J97" s="752">
        <v>21734.831999999999</v>
      </c>
      <c r="K97" s="766">
        <v>1</v>
      </c>
      <c r="L97" s="752">
        <v>12.6</v>
      </c>
      <c r="M97" s="753">
        <v>21734.831999999999</v>
      </c>
    </row>
    <row r="98" spans="1:13" ht="14.4" customHeight="1" x14ac:dyDescent="0.3">
      <c r="A98" s="747" t="s">
        <v>656</v>
      </c>
      <c r="B98" s="748" t="s">
        <v>2212</v>
      </c>
      <c r="C98" s="748" t="s">
        <v>2213</v>
      </c>
      <c r="D98" s="748" t="s">
        <v>2214</v>
      </c>
      <c r="E98" s="748" t="s">
        <v>2215</v>
      </c>
      <c r="F98" s="752">
        <v>1</v>
      </c>
      <c r="G98" s="752">
        <v>73.27</v>
      </c>
      <c r="H98" s="766">
        <v>1</v>
      </c>
      <c r="I98" s="752"/>
      <c r="J98" s="752"/>
      <c r="K98" s="766">
        <v>0</v>
      </c>
      <c r="L98" s="752">
        <v>1</v>
      </c>
      <c r="M98" s="753">
        <v>73.27</v>
      </c>
    </row>
    <row r="99" spans="1:13" ht="14.4" customHeight="1" x14ac:dyDescent="0.3">
      <c r="A99" s="747" t="s">
        <v>656</v>
      </c>
      <c r="B99" s="748" t="s">
        <v>2216</v>
      </c>
      <c r="C99" s="748" t="s">
        <v>2217</v>
      </c>
      <c r="D99" s="748" t="s">
        <v>2218</v>
      </c>
      <c r="E99" s="748" t="s">
        <v>2219</v>
      </c>
      <c r="F99" s="752"/>
      <c r="G99" s="752"/>
      <c r="H99" s="766">
        <v>0</v>
      </c>
      <c r="I99" s="752">
        <v>9.5</v>
      </c>
      <c r="J99" s="752">
        <v>1463</v>
      </c>
      <c r="K99" s="766">
        <v>1</v>
      </c>
      <c r="L99" s="752">
        <v>9.5</v>
      </c>
      <c r="M99" s="753">
        <v>1463</v>
      </c>
    </row>
    <row r="100" spans="1:13" ht="14.4" customHeight="1" x14ac:dyDescent="0.3">
      <c r="A100" s="747" t="s">
        <v>656</v>
      </c>
      <c r="B100" s="748" t="s">
        <v>2216</v>
      </c>
      <c r="C100" s="748" t="s">
        <v>2369</v>
      </c>
      <c r="D100" s="748" t="s">
        <v>2218</v>
      </c>
      <c r="E100" s="748" t="s">
        <v>2370</v>
      </c>
      <c r="F100" s="752"/>
      <c r="G100" s="752"/>
      <c r="H100" s="766">
        <v>0</v>
      </c>
      <c r="I100" s="752">
        <v>4.5</v>
      </c>
      <c r="J100" s="752">
        <v>1183.0499999999997</v>
      </c>
      <c r="K100" s="766">
        <v>1</v>
      </c>
      <c r="L100" s="752">
        <v>4.5</v>
      </c>
      <c r="M100" s="753">
        <v>1183.0499999999997</v>
      </c>
    </row>
    <row r="101" spans="1:13" ht="14.4" customHeight="1" x14ac:dyDescent="0.3">
      <c r="A101" s="747" t="s">
        <v>656</v>
      </c>
      <c r="B101" s="748" t="s">
        <v>2220</v>
      </c>
      <c r="C101" s="748" t="s">
        <v>2221</v>
      </c>
      <c r="D101" s="748" t="s">
        <v>2222</v>
      </c>
      <c r="E101" s="748" t="s">
        <v>2223</v>
      </c>
      <c r="F101" s="752"/>
      <c r="G101" s="752"/>
      <c r="H101" s="766">
        <v>0</v>
      </c>
      <c r="I101" s="752">
        <v>4</v>
      </c>
      <c r="J101" s="752">
        <v>2246.04</v>
      </c>
      <c r="K101" s="766">
        <v>1</v>
      </c>
      <c r="L101" s="752">
        <v>4</v>
      </c>
      <c r="M101" s="753">
        <v>2246.04</v>
      </c>
    </row>
    <row r="102" spans="1:13" ht="14.4" customHeight="1" x14ac:dyDescent="0.3">
      <c r="A102" s="747" t="s">
        <v>656</v>
      </c>
      <c r="B102" s="748" t="s">
        <v>2224</v>
      </c>
      <c r="C102" s="748" t="s">
        <v>2225</v>
      </c>
      <c r="D102" s="748" t="s">
        <v>2226</v>
      </c>
      <c r="E102" s="748" t="s">
        <v>2227</v>
      </c>
      <c r="F102" s="752"/>
      <c r="G102" s="752"/>
      <c r="H102" s="766">
        <v>0</v>
      </c>
      <c r="I102" s="752">
        <v>38</v>
      </c>
      <c r="J102" s="752">
        <v>1268.8200000000002</v>
      </c>
      <c r="K102" s="766">
        <v>1</v>
      </c>
      <c r="L102" s="752">
        <v>38</v>
      </c>
      <c r="M102" s="753">
        <v>1268.8200000000002</v>
      </c>
    </row>
    <row r="103" spans="1:13" ht="14.4" customHeight="1" x14ac:dyDescent="0.3">
      <c r="A103" s="747" t="s">
        <v>656</v>
      </c>
      <c r="B103" s="748" t="s">
        <v>2224</v>
      </c>
      <c r="C103" s="748" t="s">
        <v>2371</v>
      </c>
      <c r="D103" s="748" t="s">
        <v>2226</v>
      </c>
      <c r="E103" s="748" t="s">
        <v>2372</v>
      </c>
      <c r="F103" s="752"/>
      <c r="G103" s="752"/>
      <c r="H103" s="766">
        <v>0</v>
      </c>
      <c r="I103" s="752">
        <v>10</v>
      </c>
      <c r="J103" s="752">
        <v>528.79999999999984</v>
      </c>
      <c r="K103" s="766">
        <v>1</v>
      </c>
      <c r="L103" s="752">
        <v>10</v>
      </c>
      <c r="M103" s="753">
        <v>528.79999999999984</v>
      </c>
    </row>
    <row r="104" spans="1:13" ht="14.4" customHeight="1" x14ac:dyDescent="0.3">
      <c r="A104" s="747" t="s">
        <v>656</v>
      </c>
      <c r="B104" s="748" t="s">
        <v>2297</v>
      </c>
      <c r="C104" s="748" t="s">
        <v>2298</v>
      </c>
      <c r="D104" s="748" t="s">
        <v>2299</v>
      </c>
      <c r="E104" s="748" t="s">
        <v>2300</v>
      </c>
      <c r="F104" s="752"/>
      <c r="G104" s="752"/>
      <c r="H104" s="766">
        <v>0</v>
      </c>
      <c r="I104" s="752">
        <v>13.6</v>
      </c>
      <c r="J104" s="752">
        <v>5017.9920000000002</v>
      </c>
      <c r="K104" s="766">
        <v>1</v>
      </c>
      <c r="L104" s="752">
        <v>13.6</v>
      </c>
      <c r="M104" s="753">
        <v>5017.9920000000002</v>
      </c>
    </row>
    <row r="105" spans="1:13" ht="14.4" customHeight="1" x14ac:dyDescent="0.3">
      <c r="A105" s="747" t="s">
        <v>656</v>
      </c>
      <c r="B105" s="748" t="s">
        <v>2301</v>
      </c>
      <c r="C105" s="748" t="s">
        <v>2302</v>
      </c>
      <c r="D105" s="748" t="s">
        <v>2303</v>
      </c>
      <c r="E105" s="748" t="s">
        <v>2304</v>
      </c>
      <c r="F105" s="752"/>
      <c r="G105" s="752"/>
      <c r="H105" s="766">
        <v>0</v>
      </c>
      <c r="I105" s="752">
        <v>3</v>
      </c>
      <c r="J105" s="752">
        <v>445.5</v>
      </c>
      <c r="K105" s="766">
        <v>1</v>
      </c>
      <c r="L105" s="752">
        <v>3</v>
      </c>
      <c r="M105" s="753">
        <v>445.5</v>
      </c>
    </row>
    <row r="106" spans="1:13" ht="14.4" customHeight="1" x14ac:dyDescent="0.3">
      <c r="A106" s="747" t="s">
        <v>656</v>
      </c>
      <c r="B106" s="748" t="s">
        <v>2301</v>
      </c>
      <c r="C106" s="748" t="s">
        <v>2373</v>
      </c>
      <c r="D106" s="748" t="s">
        <v>1390</v>
      </c>
      <c r="E106" s="748" t="s">
        <v>2374</v>
      </c>
      <c r="F106" s="752"/>
      <c r="G106" s="752"/>
      <c r="H106" s="766">
        <v>0</v>
      </c>
      <c r="I106" s="752">
        <v>37</v>
      </c>
      <c r="J106" s="752">
        <v>2185.6198556510808</v>
      </c>
      <c r="K106" s="766">
        <v>1</v>
      </c>
      <c r="L106" s="752">
        <v>37</v>
      </c>
      <c r="M106" s="753">
        <v>2185.6198556510808</v>
      </c>
    </row>
    <row r="107" spans="1:13" ht="14.4" customHeight="1" x14ac:dyDescent="0.3">
      <c r="A107" s="747" t="s">
        <v>656</v>
      </c>
      <c r="B107" s="748" t="s">
        <v>2301</v>
      </c>
      <c r="C107" s="748" t="s">
        <v>2375</v>
      </c>
      <c r="D107" s="748" t="s">
        <v>1390</v>
      </c>
      <c r="E107" s="748" t="s">
        <v>2376</v>
      </c>
      <c r="F107" s="752"/>
      <c r="G107" s="752"/>
      <c r="H107" s="766">
        <v>0</v>
      </c>
      <c r="I107" s="752">
        <v>2</v>
      </c>
      <c r="J107" s="752">
        <v>4227.71</v>
      </c>
      <c r="K107" s="766">
        <v>1</v>
      </c>
      <c r="L107" s="752">
        <v>2</v>
      </c>
      <c r="M107" s="753">
        <v>4227.71</v>
      </c>
    </row>
    <row r="108" spans="1:13" ht="14.4" customHeight="1" x14ac:dyDescent="0.3">
      <c r="A108" s="747" t="s">
        <v>656</v>
      </c>
      <c r="B108" s="748" t="s">
        <v>2228</v>
      </c>
      <c r="C108" s="748" t="s">
        <v>2229</v>
      </c>
      <c r="D108" s="748" t="s">
        <v>691</v>
      </c>
      <c r="E108" s="748" t="s">
        <v>692</v>
      </c>
      <c r="F108" s="752"/>
      <c r="G108" s="752"/>
      <c r="H108" s="766">
        <v>0</v>
      </c>
      <c r="I108" s="752">
        <v>2</v>
      </c>
      <c r="J108" s="752">
        <v>533.40000000000009</v>
      </c>
      <c r="K108" s="766">
        <v>1</v>
      </c>
      <c r="L108" s="752">
        <v>2</v>
      </c>
      <c r="M108" s="753">
        <v>533.40000000000009</v>
      </c>
    </row>
    <row r="109" spans="1:13" ht="14.4" customHeight="1" x14ac:dyDescent="0.3">
      <c r="A109" s="747" t="s">
        <v>656</v>
      </c>
      <c r="B109" s="748" t="s">
        <v>2377</v>
      </c>
      <c r="C109" s="748" t="s">
        <v>2378</v>
      </c>
      <c r="D109" s="748" t="s">
        <v>1217</v>
      </c>
      <c r="E109" s="748" t="s">
        <v>2379</v>
      </c>
      <c r="F109" s="752"/>
      <c r="G109" s="752"/>
      <c r="H109" s="766">
        <v>0</v>
      </c>
      <c r="I109" s="752">
        <v>16</v>
      </c>
      <c r="J109" s="752">
        <v>8473.119999999999</v>
      </c>
      <c r="K109" s="766">
        <v>1</v>
      </c>
      <c r="L109" s="752">
        <v>16</v>
      </c>
      <c r="M109" s="753">
        <v>8473.119999999999</v>
      </c>
    </row>
    <row r="110" spans="1:13" ht="14.4" customHeight="1" x14ac:dyDescent="0.3">
      <c r="A110" s="747" t="s">
        <v>656</v>
      </c>
      <c r="B110" s="748" t="s">
        <v>2380</v>
      </c>
      <c r="C110" s="748" t="s">
        <v>2381</v>
      </c>
      <c r="D110" s="748" t="s">
        <v>1268</v>
      </c>
      <c r="E110" s="748" t="s">
        <v>1270</v>
      </c>
      <c r="F110" s="752"/>
      <c r="G110" s="752"/>
      <c r="H110" s="766">
        <v>0</v>
      </c>
      <c r="I110" s="752">
        <v>1</v>
      </c>
      <c r="J110" s="752">
        <v>292.77999999999997</v>
      </c>
      <c r="K110" s="766">
        <v>1</v>
      </c>
      <c r="L110" s="752">
        <v>1</v>
      </c>
      <c r="M110" s="753">
        <v>292.77999999999997</v>
      </c>
    </row>
    <row r="111" spans="1:13" ht="14.4" customHeight="1" x14ac:dyDescent="0.3">
      <c r="A111" s="747" t="s">
        <v>656</v>
      </c>
      <c r="B111" s="748" t="s">
        <v>2380</v>
      </c>
      <c r="C111" s="748" t="s">
        <v>2382</v>
      </c>
      <c r="D111" s="748" t="s">
        <v>1268</v>
      </c>
      <c r="E111" s="748" t="s">
        <v>1269</v>
      </c>
      <c r="F111" s="752"/>
      <c r="G111" s="752"/>
      <c r="H111" s="766">
        <v>0</v>
      </c>
      <c r="I111" s="752">
        <v>2</v>
      </c>
      <c r="J111" s="752">
        <v>729.04</v>
      </c>
      <c r="K111" s="766">
        <v>1</v>
      </c>
      <c r="L111" s="752">
        <v>2</v>
      </c>
      <c r="M111" s="753">
        <v>729.04</v>
      </c>
    </row>
    <row r="112" spans="1:13" ht="14.4" customHeight="1" x14ac:dyDescent="0.3">
      <c r="A112" s="747" t="s">
        <v>656</v>
      </c>
      <c r="B112" s="748" t="s">
        <v>2230</v>
      </c>
      <c r="C112" s="748" t="s">
        <v>2305</v>
      </c>
      <c r="D112" s="748" t="s">
        <v>832</v>
      </c>
      <c r="E112" s="748" t="s">
        <v>1105</v>
      </c>
      <c r="F112" s="752"/>
      <c r="G112" s="752"/>
      <c r="H112" s="766">
        <v>0</v>
      </c>
      <c r="I112" s="752">
        <v>3</v>
      </c>
      <c r="J112" s="752">
        <v>100.45</v>
      </c>
      <c r="K112" s="766">
        <v>1</v>
      </c>
      <c r="L112" s="752">
        <v>3</v>
      </c>
      <c r="M112" s="753">
        <v>100.45</v>
      </c>
    </row>
    <row r="113" spans="1:13" ht="14.4" customHeight="1" x14ac:dyDescent="0.3">
      <c r="A113" s="747" t="s">
        <v>656</v>
      </c>
      <c r="B113" s="748" t="s">
        <v>2230</v>
      </c>
      <c r="C113" s="748" t="s">
        <v>2231</v>
      </c>
      <c r="D113" s="748" t="s">
        <v>832</v>
      </c>
      <c r="E113" s="748" t="s">
        <v>2232</v>
      </c>
      <c r="F113" s="752"/>
      <c r="G113" s="752"/>
      <c r="H113" s="766">
        <v>0</v>
      </c>
      <c r="I113" s="752">
        <v>14</v>
      </c>
      <c r="J113" s="752">
        <v>709.11</v>
      </c>
      <c r="K113" s="766">
        <v>1</v>
      </c>
      <c r="L113" s="752">
        <v>14</v>
      </c>
      <c r="M113" s="753">
        <v>709.11</v>
      </c>
    </row>
    <row r="114" spans="1:13" ht="14.4" customHeight="1" x14ac:dyDescent="0.3">
      <c r="A114" s="747" t="s">
        <v>656</v>
      </c>
      <c r="B114" s="748" t="s">
        <v>2233</v>
      </c>
      <c r="C114" s="748" t="s">
        <v>2234</v>
      </c>
      <c r="D114" s="748" t="s">
        <v>2235</v>
      </c>
      <c r="E114" s="748" t="s">
        <v>2236</v>
      </c>
      <c r="F114" s="752"/>
      <c r="G114" s="752"/>
      <c r="H114" s="766">
        <v>0</v>
      </c>
      <c r="I114" s="752">
        <v>11</v>
      </c>
      <c r="J114" s="752">
        <v>1823.7999816660983</v>
      </c>
      <c r="K114" s="766">
        <v>1</v>
      </c>
      <c r="L114" s="752">
        <v>11</v>
      </c>
      <c r="M114" s="753">
        <v>1823.7999816660983</v>
      </c>
    </row>
    <row r="115" spans="1:13" ht="14.4" customHeight="1" x14ac:dyDescent="0.3">
      <c r="A115" s="747" t="s">
        <v>656</v>
      </c>
      <c r="B115" s="748" t="s">
        <v>2233</v>
      </c>
      <c r="C115" s="748" t="s">
        <v>2306</v>
      </c>
      <c r="D115" s="748" t="s">
        <v>2235</v>
      </c>
      <c r="E115" s="748" t="s">
        <v>2307</v>
      </c>
      <c r="F115" s="752"/>
      <c r="G115" s="752"/>
      <c r="H115" s="766">
        <v>0</v>
      </c>
      <c r="I115" s="752">
        <v>7</v>
      </c>
      <c r="J115" s="752">
        <v>1578.5</v>
      </c>
      <c r="K115" s="766">
        <v>1</v>
      </c>
      <c r="L115" s="752">
        <v>7</v>
      </c>
      <c r="M115" s="753">
        <v>1578.5</v>
      </c>
    </row>
    <row r="116" spans="1:13" ht="14.4" customHeight="1" x14ac:dyDescent="0.3">
      <c r="A116" s="747" t="s">
        <v>656</v>
      </c>
      <c r="B116" s="748" t="s">
        <v>2237</v>
      </c>
      <c r="C116" s="748" t="s">
        <v>2238</v>
      </c>
      <c r="D116" s="748" t="s">
        <v>736</v>
      </c>
      <c r="E116" s="748" t="s">
        <v>2239</v>
      </c>
      <c r="F116" s="752"/>
      <c r="G116" s="752"/>
      <c r="H116" s="766">
        <v>0</v>
      </c>
      <c r="I116" s="752">
        <v>1</v>
      </c>
      <c r="J116" s="752">
        <v>105.24</v>
      </c>
      <c r="K116" s="766">
        <v>1</v>
      </c>
      <c r="L116" s="752">
        <v>1</v>
      </c>
      <c r="M116" s="753">
        <v>105.24</v>
      </c>
    </row>
    <row r="117" spans="1:13" ht="14.4" customHeight="1" x14ac:dyDescent="0.3">
      <c r="A117" s="747" t="s">
        <v>656</v>
      </c>
      <c r="B117" s="748" t="s">
        <v>2237</v>
      </c>
      <c r="C117" s="748" t="s">
        <v>2383</v>
      </c>
      <c r="D117" s="748" t="s">
        <v>2384</v>
      </c>
      <c r="E117" s="748" t="s">
        <v>2385</v>
      </c>
      <c r="F117" s="752"/>
      <c r="G117" s="752"/>
      <c r="H117" s="766">
        <v>0</v>
      </c>
      <c r="I117" s="752">
        <v>1</v>
      </c>
      <c r="J117" s="752">
        <v>125.39000000000003</v>
      </c>
      <c r="K117" s="766">
        <v>1</v>
      </c>
      <c r="L117" s="752">
        <v>1</v>
      </c>
      <c r="M117" s="753">
        <v>125.39000000000003</v>
      </c>
    </row>
    <row r="118" spans="1:13" ht="14.4" customHeight="1" x14ac:dyDescent="0.3">
      <c r="A118" s="747" t="s">
        <v>656</v>
      </c>
      <c r="B118" s="748" t="s">
        <v>2308</v>
      </c>
      <c r="C118" s="748" t="s">
        <v>2386</v>
      </c>
      <c r="D118" s="748" t="s">
        <v>2310</v>
      </c>
      <c r="E118" s="748" t="s">
        <v>2387</v>
      </c>
      <c r="F118" s="752"/>
      <c r="G118" s="752"/>
      <c r="H118" s="766">
        <v>0</v>
      </c>
      <c r="I118" s="752">
        <v>2</v>
      </c>
      <c r="J118" s="752">
        <v>39.160000000000004</v>
      </c>
      <c r="K118" s="766">
        <v>1</v>
      </c>
      <c r="L118" s="752">
        <v>2</v>
      </c>
      <c r="M118" s="753">
        <v>39.160000000000004</v>
      </c>
    </row>
    <row r="119" spans="1:13" ht="14.4" customHeight="1" x14ac:dyDescent="0.3">
      <c r="A119" s="747" t="s">
        <v>656</v>
      </c>
      <c r="B119" s="748" t="s">
        <v>2308</v>
      </c>
      <c r="C119" s="748" t="s">
        <v>2312</v>
      </c>
      <c r="D119" s="748" t="s">
        <v>2310</v>
      </c>
      <c r="E119" s="748" t="s">
        <v>2313</v>
      </c>
      <c r="F119" s="752"/>
      <c r="G119" s="752"/>
      <c r="H119" s="766">
        <v>0</v>
      </c>
      <c r="I119" s="752">
        <v>5</v>
      </c>
      <c r="J119" s="752">
        <v>45.72</v>
      </c>
      <c r="K119" s="766">
        <v>1</v>
      </c>
      <c r="L119" s="752">
        <v>5</v>
      </c>
      <c r="M119" s="753">
        <v>45.72</v>
      </c>
    </row>
    <row r="120" spans="1:13" ht="14.4" customHeight="1" x14ac:dyDescent="0.3">
      <c r="A120" s="747" t="s">
        <v>656</v>
      </c>
      <c r="B120" s="748" t="s">
        <v>2314</v>
      </c>
      <c r="C120" s="748" t="s">
        <v>2388</v>
      </c>
      <c r="D120" s="748" t="s">
        <v>2316</v>
      </c>
      <c r="E120" s="748" t="s">
        <v>2389</v>
      </c>
      <c r="F120" s="752"/>
      <c r="G120" s="752"/>
      <c r="H120" s="766">
        <v>0</v>
      </c>
      <c r="I120" s="752">
        <v>2</v>
      </c>
      <c r="J120" s="752">
        <v>98.74</v>
      </c>
      <c r="K120" s="766">
        <v>1</v>
      </c>
      <c r="L120" s="752">
        <v>2</v>
      </c>
      <c r="M120" s="753">
        <v>98.74</v>
      </c>
    </row>
    <row r="121" spans="1:13" ht="14.4" customHeight="1" x14ac:dyDescent="0.3">
      <c r="A121" s="747" t="s">
        <v>656</v>
      </c>
      <c r="B121" s="748" t="s">
        <v>2314</v>
      </c>
      <c r="C121" s="748" t="s">
        <v>2315</v>
      </c>
      <c r="D121" s="748" t="s">
        <v>2316</v>
      </c>
      <c r="E121" s="748" t="s">
        <v>2317</v>
      </c>
      <c r="F121" s="752"/>
      <c r="G121" s="752"/>
      <c r="H121" s="766">
        <v>0</v>
      </c>
      <c r="I121" s="752">
        <v>2</v>
      </c>
      <c r="J121" s="752">
        <v>134.63999999999999</v>
      </c>
      <c r="K121" s="766">
        <v>1</v>
      </c>
      <c r="L121" s="752">
        <v>2</v>
      </c>
      <c r="M121" s="753">
        <v>134.63999999999999</v>
      </c>
    </row>
    <row r="122" spans="1:13" ht="14.4" customHeight="1" x14ac:dyDescent="0.3">
      <c r="A122" s="747" t="s">
        <v>656</v>
      </c>
      <c r="B122" s="748" t="s">
        <v>2314</v>
      </c>
      <c r="C122" s="748" t="s">
        <v>2318</v>
      </c>
      <c r="D122" s="748" t="s">
        <v>1080</v>
      </c>
      <c r="E122" s="748" t="s">
        <v>2319</v>
      </c>
      <c r="F122" s="752"/>
      <c r="G122" s="752"/>
      <c r="H122" s="766">
        <v>0</v>
      </c>
      <c r="I122" s="752">
        <v>1</v>
      </c>
      <c r="J122" s="752">
        <v>91.700000000000017</v>
      </c>
      <c r="K122" s="766">
        <v>1</v>
      </c>
      <c r="L122" s="752">
        <v>1</v>
      </c>
      <c r="M122" s="753">
        <v>91.700000000000017</v>
      </c>
    </row>
    <row r="123" spans="1:13" ht="14.4" customHeight="1" x14ac:dyDescent="0.3">
      <c r="A123" s="747" t="s">
        <v>656</v>
      </c>
      <c r="B123" s="748" t="s">
        <v>2390</v>
      </c>
      <c r="C123" s="748" t="s">
        <v>2391</v>
      </c>
      <c r="D123" s="748" t="s">
        <v>2392</v>
      </c>
      <c r="E123" s="748" t="s">
        <v>2393</v>
      </c>
      <c r="F123" s="752"/>
      <c r="G123" s="752"/>
      <c r="H123" s="766">
        <v>0</v>
      </c>
      <c r="I123" s="752">
        <v>1</v>
      </c>
      <c r="J123" s="752">
        <v>91.530000000000058</v>
      </c>
      <c r="K123" s="766">
        <v>1</v>
      </c>
      <c r="L123" s="752">
        <v>1</v>
      </c>
      <c r="M123" s="753">
        <v>91.530000000000058</v>
      </c>
    </row>
    <row r="124" spans="1:13" ht="14.4" customHeight="1" x14ac:dyDescent="0.3">
      <c r="A124" s="747" t="s">
        <v>656</v>
      </c>
      <c r="B124" s="748" t="s">
        <v>2394</v>
      </c>
      <c r="C124" s="748" t="s">
        <v>2395</v>
      </c>
      <c r="D124" s="748" t="s">
        <v>1199</v>
      </c>
      <c r="E124" s="748" t="s">
        <v>1200</v>
      </c>
      <c r="F124" s="752">
        <v>1</v>
      </c>
      <c r="G124" s="752">
        <v>77.280000000000015</v>
      </c>
      <c r="H124" s="766">
        <v>1</v>
      </c>
      <c r="I124" s="752"/>
      <c r="J124" s="752"/>
      <c r="K124" s="766">
        <v>0</v>
      </c>
      <c r="L124" s="752">
        <v>1</v>
      </c>
      <c r="M124" s="753">
        <v>77.280000000000015</v>
      </c>
    </row>
    <row r="125" spans="1:13" ht="14.4" customHeight="1" x14ac:dyDescent="0.3">
      <c r="A125" s="747" t="s">
        <v>656</v>
      </c>
      <c r="B125" s="748" t="s">
        <v>2396</v>
      </c>
      <c r="C125" s="748" t="s">
        <v>2397</v>
      </c>
      <c r="D125" s="748" t="s">
        <v>2398</v>
      </c>
      <c r="E125" s="748" t="s">
        <v>2399</v>
      </c>
      <c r="F125" s="752"/>
      <c r="G125" s="752"/>
      <c r="H125" s="766">
        <v>0</v>
      </c>
      <c r="I125" s="752">
        <v>1</v>
      </c>
      <c r="J125" s="752">
        <v>105.15999999999997</v>
      </c>
      <c r="K125" s="766">
        <v>1</v>
      </c>
      <c r="L125" s="752">
        <v>1</v>
      </c>
      <c r="M125" s="753">
        <v>105.15999999999997</v>
      </c>
    </row>
    <row r="126" spans="1:13" ht="14.4" customHeight="1" x14ac:dyDescent="0.3">
      <c r="A126" s="747" t="s">
        <v>656</v>
      </c>
      <c r="B126" s="748" t="s">
        <v>2248</v>
      </c>
      <c r="C126" s="748" t="s">
        <v>2249</v>
      </c>
      <c r="D126" s="748" t="s">
        <v>897</v>
      </c>
      <c r="E126" s="748" t="s">
        <v>2250</v>
      </c>
      <c r="F126" s="752"/>
      <c r="G126" s="752"/>
      <c r="H126" s="766">
        <v>0</v>
      </c>
      <c r="I126" s="752">
        <v>2</v>
      </c>
      <c r="J126" s="752">
        <v>99.640000000000015</v>
      </c>
      <c r="K126" s="766">
        <v>1</v>
      </c>
      <c r="L126" s="752">
        <v>2</v>
      </c>
      <c r="M126" s="753">
        <v>99.640000000000015</v>
      </c>
    </row>
    <row r="127" spans="1:13" ht="14.4" customHeight="1" x14ac:dyDescent="0.3">
      <c r="A127" s="747" t="s">
        <v>656</v>
      </c>
      <c r="B127" s="748" t="s">
        <v>2248</v>
      </c>
      <c r="C127" s="748" t="s">
        <v>2251</v>
      </c>
      <c r="D127" s="748" t="s">
        <v>2252</v>
      </c>
      <c r="E127" s="748" t="s">
        <v>2253</v>
      </c>
      <c r="F127" s="752"/>
      <c r="G127" s="752"/>
      <c r="H127" s="766">
        <v>0</v>
      </c>
      <c r="I127" s="752">
        <v>2</v>
      </c>
      <c r="J127" s="752">
        <v>162.40000000000003</v>
      </c>
      <c r="K127" s="766">
        <v>1</v>
      </c>
      <c r="L127" s="752">
        <v>2</v>
      </c>
      <c r="M127" s="753">
        <v>162.40000000000003</v>
      </c>
    </row>
    <row r="128" spans="1:13" ht="14.4" customHeight="1" x14ac:dyDescent="0.3">
      <c r="A128" s="747" t="s">
        <v>656</v>
      </c>
      <c r="B128" s="748" t="s">
        <v>2400</v>
      </c>
      <c r="C128" s="748" t="s">
        <v>2401</v>
      </c>
      <c r="D128" s="748" t="s">
        <v>1249</v>
      </c>
      <c r="E128" s="748" t="s">
        <v>2402</v>
      </c>
      <c r="F128" s="752"/>
      <c r="G128" s="752"/>
      <c r="H128" s="766">
        <v>0</v>
      </c>
      <c r="I128" s="752">
        <v>1</v>
      </c>
      <c r="J128" s="752">
        <v>91.220000000000013</v>
      </c>
      <c r="K128" s="766">
        <v>1</v>
      </c>
      <c r="L128" s="752">
        <v>1</v>
      </c>
      <c r="M128" s="753">
        <v>91.220000000000013</v>
      </c>
    </row>
    <row r="129" spans="1:13" ht="14.4" customHeight="1" x14ac:dyDescent="0.3">
      <c r="A129" s="747" t="s">
        <v>656</v>
      </c>
      <c r="B129" s="748" t="s">
        <v>2403</v>
      </c>
      <c r="C129" s="748" t="s">
        <v>2404</v>
      </c>
      <c r="D129" s="748" t="s">
        <v>1184</v>
      </c>
      <c r="E129" s="748" t="s">
        <v>2405</v>
      </c>
      <c r="F129" s="752"/>
      <c r="G129" s="752"/>
      <c r="H129" s="766">
        <v>0</v>
      </c>
      <c r="I129" s="752">
        <v>4</v>
      </c>
      <c r="J129" s="752">
        <v>137.00000000000003</v>
      </c>
      <c r="K129" s="766">
        <v>1</v>
      </c>
      <c r="L129" s="752">
        <v>4</v>
      </c>
      <c r="M129" s="753">
        <v>137.00000000000003</v>
      </c>
    </row>
    <row r="130" spans="1:13" ht="14.4" customHeight="1" x14ac:dyDescent="0.3">
      <c r="A130" s="747" t="s">
        <v>656</v>
      </c>
      <c r="B130" s="748" t="s">
        <v>2322</v>
      </c>
      <c r="C130" s="748" t="s">
        <v>2323</v>
      </c>
      <c r="D130" s="748" t="s">
        <v>1132</v>
      </c>
      <c r="E130" s="748" t="s">
        <v>2324</v>
      </c>
      <c r="F130" s="752"/>
      <c r="G130" s="752"/>
      <c r="H130" s="766">
        <v>0</v>
      </c>
      <c r="I130" s="752">
        <v>1</v>
      </c>
      <c r="J130" s="752">
        <v>65.03</v>
      </c>
      <c r="K130" s="766">
        <v>1</v>
      </c>
      <c r="L130" s="752">
        <v>1</v>
      </c>
      <c r="M130" s="753">
        <v>65.03</v>
      </c>
    </row>
    <row r="131" spans="1:13" ht="14.4" customHeight="1" x14ac:dyDescent="0.3">
      <c r="A131" s="747" t="s">
        <v>656</v>
      </c>
      <c r="B131" s="748" t="s">
        <v>2322</v>
      </c>
      <c r="C131" s="748" t="s">
        <v>2325</v>
      </c>
      <c r="D131" s="748" t="s">
        <v>1130</v>
      </c>
      <c r="E131" s="748" t="s">
        <v>2326</v>
      </c>
      <c r="F131" s="752"/>
      <c r="G131" s="752"/>
      <c r="H131" s="766">
        <v>0</v>
      </c>
      <c r="I131" s="752">
        <v>2</v>
      </c>
      <c r="J131" s="752">
        <v>199.72000000000003</v>
      </c>
      <c r="K131" s="766">
        <v>1</v>
      </c>
      <c r="L131" s="752">
        <v>2</v>
      </c>
      <c r="M131" s="753">
        <v>199.72000000000003</v>
      </c>
    </row>
    <row r="132" spans="1:13" ht="14.4" customHeight="1" x14ac:dyDescent="0.3">
      <c r="A132" s="747" t="s">
        <v>656</v>
      </c>
      <c r="B132" s="748" t="s">
        <v>2254</v>
      </c>
      <c r="C132" s="748" t="s">
        <v>2406</v>
      </c>
      <c r="D132" s="748" t="s">
        <v>1348</v>
      </c>
      <c r="E132" s="748" t="s">
        <v>1135</v>
      </c>
      <c r="F132" s="752"/>
      <c r="G132" s="752"/>
      <c r="H132" s="766">
        <v>0</v>
      </c>
      <c r="I132" s="752">
        <v>2</v>
      </c>
      <c r="J132" s="752">
        <v>268.08010690171642</v>
      </c>
      <c r="K132" s="766">
        <v>1</v>
      </c>
      <c r="L132" s="752">
        <v>2</v>
      </c>
      <c r="M132" s="753">
        <v>268.08010690171642</v>
      </c>
    </row>
    <row r="133" spans="1:13" ht="14.4" customHeight="1" x14ac:dyDescent="0.3">
      <c r="A133" s="747" t="s">
        <v>656</v>
      </c>
      <c r="B133" s="748" t="s">
        <v>2254</v>
      </c>
      <c r="C133" s="748" t="s">
        <v>2407</v>
      </c>
      <c r="D133" s="748" t="s">
        <v>1349</v>
      </c>
      <c r="E133" s="748" t="s">
        <v>1350</v>
      </c>
      <c r="F133" s="752"/>
      <c r="G133" s="752"/>
      <c r="H133" s="766">
        <v>0</v>
      </c>
      <c r="I133" s="752">
        <v>2</v>
      </c>
      <c r="J133" s="752">
        <v>271.19999999999993</v>
      </c>
      <c r="K133" s="766">
        <v>1</v>
      </c>
      <c r="L133" s="752">
        <v>2</v>
      </c>
      <c r="M133" s="753">
        <v>271.19999999999993</v>
      </c>
    </row>
    <row r="134" spans="1:13" ht="14.4" customHeight="1" x14ac:dyDescent="0.3">
      <c r="A134" s="747" t="s">
        <v>656</v>
      </c>
      <c r="B134" s="748" t="s">
        <v>2254</v>
      </c>
      <c r="C134" s="748" t="s">
        <v>2408</v>
      </c>
      <c r="D134" s="748" t="s">
        <v>1354</v>
      </c>
      <c r="E134" s="748" t="s">
        <v>2409</v>
      </c>
      <c r="F134" s="752"/>
      <c r="G134" s="752"/>
      <c r="H134" s="766">
        <v>0</v>
      </c>
      <c r="I134" s="752">
        <v>1</v>
      </c>
      <c r="J134" s="752">
        <v>111.95000000000003</v>
      </c>
      <c r="K134" s="766">
        <v>1</v>
      </c>
      <c r="L134" s="752">
        <v>1</v>
      </c>
      <c r="M134" s="753">
        <v>111.95000000000003</v>
      </c>
    </row>
    <row r="135" spans="1:13" ht="14.4" customHeight="1" x14ac:dyDescent="0.3">
      <c r="A135" s="747" t="s">
        <v>656</v>
      </c>
      <c r="B135" s="748" t="s">
        <v>2254</v>
      </c>
      <c r="C135" s="748" t="s">
        <v>2410</v>
      </c>
      <c r="D135" s="748" t="s">
        <v>1352</v>
      </c>
      <c r="E135" s="748" t="s">
        <v>2409</v>
      </c>
      <c r="F135" s="752"/>
      <c r="G135" s="752"/>
      <c r="H135" s="766">
        <v>0</v>
      </c>
      <c r="I135" s="752">
        <v>4</v>
      </c>
      <c r="J135" s="752">
        <v>447.80000000000013</v>
      </c>
      <c r="K135" s="766">
        <v>1</v>
      </c>
      <c r="L135" s="752">
        <v>4</v>
      </c>
      <c r="M135" s="753">
        <v>447.80000000000013</v>
      </c>
    </row>
    <row r="136" spans="1:13" ht="14.4" customHeight="1" x14ac:dyDescent="0.3">
      <c r="A136" s="747" t="s">
        <v>656</v>
      </c>
      <c r="B136" s="748" t="s">
        <v>2254</v>
      </c>
      <c r="C136" s="748" t="s">
        <v>2331</v>
      </c>
      <c r="D136" s="748" t="s">
        <v>1142</v>
      </c>
      <c r="E136" s="748" t="s">
        <v>1135</v>
      </c>
      <c r="F136" s="752"/>
      <c r="G136" s="752"/>
      <c r="H136" s="766">
        <v>0</v>
      </c>
      <c r="I136" s="752">
        <v>5</v>
      </c>
      <c r="J136" s="752">
        <v>613.45000000000005</v>
      </c>
      <c r="K136" s="766">
        <v>1</v>
      </c>
      <c r="L136" s="752">
        <v>5</v>
      </c>
      <c r="M136" s="753">
        <v>613.45000000000005</v>
      </c>
    </row>
    <row r="137" spans="1:13" ht="14.4" customHeight="1" x14ac:dyDescent="0.3">
      <c r="A137" s="747" t="s">
        <v>656</v>
      </c>
      <c r="B137" s="748" t="s">
        <v>2254</v>
      </c>
      <c r="C137" s="748" t="s">
        <v>2332</v>
      </c>
      <c r="D137" s="748" t="s">
        <v>1141</v>
      </c>
      <c r="E137" s="748" t="s">
        <v>1135</v>
      </c>
      <c r="F137" s="752"/>
      <c r="G137" s="752"/>
      <c r="H137" s="766">
        <v>0</v>
      </c>
      <c r="I137" s="752">
        <v>6</v>
      </c>
      <c r="J137" s="752">
        <v>736.1400000000001</v>
      </c>
      <c r="K137" s="766">
        <v>1</v>
      </c>
      <c r="L137" s="752">
        <v>6</v>
      </c>
      <c r="M137" s="753">
        <v>736.1400000000001</v>
      </c>
    </row>
    <row r="138" spans="1:13" ht="14.4" customHeight="1" x14ac:dyDescent="0.3">
      <c r="A138" s="747" t="s">
        <v>656</v>
      </c>
      <c r="B138" s="748" t="s">
        <v>2254</v>
      </c>
      <c r="C138" s="748" t="s">
        <v>2411</v>
      </c>
      <c r="D138" s="748" t="s">
        <v>1355</v>
      </c>
      <c r="E138" s="748" t="s">
        <v>1135</v>
      </c>
      <c r="F138" s="752"/>
      <c r="G138" s="752"/>
      <c r="H138" s="766">
        <v>0</v>
      </c>
      <c r="I138" s="752">
        <v>2</v>
      </c>
      <c r="J138" s="752">
        <v>291</v>
      </c>
      <c r="K138" s="766">
        <v>1</v>
      </c>
      <c r="L138" s="752">
        <v>2</v>
      </c>
      <c r="M138" s="753">
        <v>291</v>
      </c>
    </row>
    <row r="139" spans="1:13" ht="14.4" customHeight="1" x14ac:dyDescent="0.3">
      <c r="A139" s="747" t="s">
        <v>656</v>
      </c>
      <c r="B139" s="748" t="s">
        <v>2254</v>
      </c>
      <c r="C139" s="748" t="s">
        <v>2333</v>
      </c>
      <c r="D139" s="748" t="s">
        <v>1140</v>
      </c>
      <c r="E139" s="748" t="s">
        <v>1135</v>
      </c>
      <c r="F139" s="752"/>
      <c r="G139" s="752"/>
      <c r="H139" s="766">
        <v>0</v>
      </c>
      <c r="I139" s="752">
        <v>11</v>
      </c>
      <c r="J139" s="752">
        <v>1429.67</v>
      </c>
      <c r="K139" s="766">
        <v>1</v>
      </c>
      <c r="L139" s="752">
        <v>11</v>
      </c>
      <c r="M139" s="753">
        <v>1429.67</v>
      </c>
    </row>
    <row r="140" spans="1:13" ht="14.4" customHeight="1" x14ac:dyDescent="0.3">
      <c r="A140" s="747" t="s">
        <v>656</v>
      </c>
      <c r="B140" s="748" t="s">
        <v>2254</v>
      </c>
      <c r="C140" s="748" t="s">
        <v>2334</v>
      </c>
      <c r="D140" s="748" t="s">
        <v>1139</v>
      </c>
      <c r="E140" s="748" t="s">
        <v>1135</v>
      </c>
      <c r="F140" s="752"/>
      <c r="G140" s="752"/>
      <c r="H140" s="766">
        <v>0</v>
      </c>
      <c r="I140" s="752">
        <v>14</v>
      </c>
      <c r="J140" s="752">
        <v>1819.5800000000002</v>
      </c>
      <c r="K140" s="766">
        <v>1</v>
      </c>
      <c r="L140" s="752">
        <v>14</v>
      </c>
      <c r="M140" s="753">
        <v>1819.5800000000002</v>
      </c>
    </row>
    <row r="141" spans="1:13" ht="14.4" customHeight="1" x14ac:dyDescent="0.3">
      <c r="A141" s="747" t="s">
        <v>656</v>
      </c>
      <c r="B141" s="748" t="s">
        <v>2254</v>
      </c>
      <c r="C141" s="748" t="s">
        <v>2412</v>
      </c>
      <c r="D141" s="748" t="s">
        <v>1351</v>
      </c>
      <c r="E141" s="748" t="s">
        <v>1350</v>
      </c>
      <c r="F141" s="752"/>
      <c r="G141" s="752"/>
      <c r="H141" s="766">
        <v>0</v>
      </c>
      <c r="I141" s="752">
        <v>2</v>
      </c>
      <c r="J141" s="752">
        <v>271.20000000000005</v>
      </c>
      <c r="K141" s="766">
        <v>1</v>
      </c>
      <c r="L141" s="752">
        <v>2</v>
      </c>
      <c r="M141" s="753">
        <v>271.20000000000005</v>
      </c>
    </row>
    <row r="142" spans="1:13" ht="14.4" customHeight="1" x14ac:dyDescent="0.3">
      <c r="A142" s="747" t="s">
        <v>662</v>
      </c>
      <c r="B142" s="748" t="s">
        <v>2178</v>
      </c>
      <c r="C142" s="748" t="s">
        <v>2179</v>
      </c>
      <c r="D142" s="748" t="s">
        <v>2180</v>
      </c>
      <c r="E142" s="748" t="s">
        <v>2181</v>
      </c>
      <c r="F142" s="752">
        <v>8</v>
      </c>
      <c r="G142" s="752">
        <v>576.31999999999994</v>
      </c>
      <c r="H142" s="766">
        <v>1</v>
      </c>
      <c r="I142" s="752"/>
      <c r="J142" s="752"/>
      <c r="K142" s="766">
        <v>0</v>
      </c>
      <c r="L142" s="752">
        <v>8</v>
      </c>
      <c r="M142" s="753">
        <v>576.31999999999994</v>
      </c>
    </row>
    <row r="143" spans="1:13" ht="14.4" customHeight="1" x14ac:dyDescent="0.3">
      <c r="A143" s="747" t="s">
        <v>662</v>
      </c>
      <c r="B143" s="748" t="s">
        <v>2413</v>
      </c>
      <c r="C143" s="748" t="s">
        <v>2414</v>
      </c>
      <c r="D143" s="748" t="s">
        <v>2415</v>
      </c>
      <c r="E143" s="748" t="s">
        <v>2416</v>
      </c>
      <c r="F143" s="752"/>
      <c r="G143" s="752"/>
      <c r="H143" s="766">
        <v>0</v>
      </c>
      <c r="I143" s="752">
        <v>3</v>
      </c>
      <c r="J143" s="752">
        <v>821.7</v>
      </c>
      <c r="K143" s="766">
        <v>1</v>
      </c>
      <c r="L143" s="752">
        <v>3</v>
      </c>
      <c r="M143" s="753">
        <v>821.7</v>
      </c>
    </row>
    <row r="144" spans="1:13" ht="14.4" customHeight="1" x14ac:dyDescent="0.3">
      <c r="A144" s="747" t="s">
        <v>662</v>
      </c>
      <c r="B144" s="748" t="s">
        <v>2275</v>
      </c>
      <c r="C144" s="748" t="s">
        <v>2417</v>
      </c>
      <c r="D144" s="748" t="s">
        <v>1063</v>
      </c>
      <c r="E144" s="748" t="s">
        <v>2418</v>
      </c>
      <c r="F144" s="752"/>
      <c r="G144" s="752"/>
      <c r="H144" s="766">
        <v>0</v>
      </c>
      <c r="I144" s="752">
        <v>1</v>
      </c>
      <c r="J144" s="752">
        <v>913.65</v>
      </c>
      <c r="K144" s="766">
        <v>1</v>
      </c>
      <c r="L144" s="752">
        <v>1</v>
      </c>
      <c r="M144" s="753">
        <v>913.65</v>
      </c>
    </row>
    <row r="145" spans="1:13" ht="14.4" customHeight="1" x14ac:dyDescent="0.3">
      <c r="A145" s="747" t="s">
        <v>662</v>
      </c>
      <c r="B145" s="748" t="s">
        <v>2281</v>
      </c>
      <c r="C145" s="748" t="s">
        <v>2419</v>
      </c>
      <c r="D145" s="748" t="s">
        <v>1069</v>
      </c>
      <c r="E145" s="748" t="s">
        <v>2420</v>
      </c>
      <c r="F145" s="752"/>
      <c r="G145" s="752"/>
      <c r="H145" s="766">
        <v>0</v>
      </c>
      <c r="I145" s="752">
        <v>3</v>
      </c>
      <c r="J145" s="752">
        <v>128.25</v>
      </c>
      <c r="K145" s="766">
        <v>1</v>
      </c>
      <c r="L145" s="752">
        <v>3</v>
      </c>
      <c r="M145" s="753">
        <v>128.25</v>
      </c>
    </row>
    <row r="146" spans="1:13" ht="14.4" customHeight="1" x14ac:dyDescent="0.3">
      <c r="A146" s="747" t="s">
        <v>662</v>
      </c>
      <c r="B146" s="748" t="s">
        <v>2281</v>
      </c>
      <c r="C146" s="748" t="s">
        <v>2282</v>
      </c>
      <c r="D146" s="748" t="s">
        <v>1069</v>
      </c>
      <c r="E146" s="748" t="s">
        <v>2283</v>
      </c>
      <c r="F146" s="752"/>
      <c r="G146" s="752"/>
      <c r="H146" s="766">
        <v>0</v>
      </c>
      <c r="I146" s="752">
        <v>4</v>
      </c>
      <c r="J146" s="752">
        <v>159.38</v>
      </c>
      <c r="K146" s="766">
        <v>1</v>
      </c>
      <c r="L146" s="752">
        <v>4</v>
      </c>
      <c r="M146" s="753">
        <v>159.38</v>
      </c>
    </row>
    <row r="147" spans="1:13" ht="14.4" customHeight="1" x14ac:dyDescent="0.3">
      <c r="A147" s="747" t="s">
        <v>662</v>
      </c>
      <c r="B147" s="748" t="s">
        <v>2349</v>
      </c>
      <c r="C147" s="748" t="s">
        <v>2421</v>
      </c>
      <c r="D147" s="748" t="s">
        <v>2351</v>
      </c>
      <c r="E147" s="748" t="s">
        <v>2354</v>
      </c>
      <c r="F147" s="752"/>
      <c r="G147" s="752"/>
      <c r="H147" s="766">
        <v>0</v>
      </c>
      <c r="I147" s="752">
        <v>1</v>
      </c>
      <c r="J147" s="752">
        <v>8.66</v>
      </c>
      <c r="K147" s="766">
        <v>1</v>
      </c>
      <c r="L147" s="752">
        <v>1</v>
      </c>
      <c r="M147" s="753">
        <v>8.66</v>
      </c>
    </row>
    <row r="148" spans="1:13" ht="14.4" customHeight="1" x14ac:dyDescent="0.3">
      <c r="A148" s="747" t="s">
        <v>662</v>
      </c>
      <c r="B148" s="748" t="s">
        <v>2349</v>
      </c>
      <c r="C148" s="748" t="s">
        <v>2422</v>
      </c>
      <c r="D148" s="748" t="s">
        <v>2351</v>
      </c>
      <c r="E148" s="748" t="s">
        <v>2423</v>
      </c>
      <c r="F148" s="752"/>
      <c r="G148" s="752"/>
      <c r="H148" s="766">
        <v>0</v>
      </c>
      <c r="I148" s="752">
        <v>1</v>
      </c>
      <c r="J148" s="752">
        <v>14.99</v>
      </c>
      <c r="K148" s="766">
        <v>1</v>
      </c>
      <c r="L148" s="752">
        <v>1</v>
      </c>
      <c r="M148" s="753">
        <v>14.99</v>
      </c>
    </row>
    <row r="149" spans="1:13" ht="14.4" customHeight="1" x14ac:dyDescent="0.3">
      <c r="A149" s="747" t="s">
        <v>662</v>
      </c>
      <c r="B149" s="748" t="s">
        <v>2182</v>
      </c>
      <c r="C149" s="748" t="s">
        <v>2424</v>
      </c>
      <c r="D149" s="748" t="s">
        <v>2184</v>
      </c>
      <c r="E149" s="748" t="s">
        <v>2423</v>
      </c>
      <c r="F149" s="752"/>
      <c r="G149" s="752"/>
      <c r="H149" s="766">
        <v>0</v>
      </c>
      <c r="I149" s="752">
        <v>1</v>
      </c>
      <c r="J149" s="752">
        <v>60.359999999999985</v>
      </c>
      <c r="K149" s="766">
        <v>1</v>
      </c>
      <c r="L149" s="752">
        <v>1</v>
      </c>
      <c r="M149" s="753">
        <v>60.359999999999985</v>
      </c>
    </row>
    <row r="150" spans="1:13" ht="14.4" customHeight="1" x14ac:dyDescent="0.3">
      <c r="A150" s="747" t="s">
        <v>662</v>
      </c>
      <c r="B150" s="748" t="s">
        <v>2182</v>
      </c>
      <c r="C150" s="748" t="s">
        <v>2183</v>
      </c>
      <c r="D150" s="748" t="s">
        <v>2184</v>
      </c>
      <c r="E150" s="748" t="s">
        <v>2185</v>
      </c>
      <c r="F150" s="752"/>
      <c r="G150" s="752"/>
      <c r="H150" s="766">
        <v>0</v>
      </c>
      <c r="I150" s="752">
        <v>1</v>
      </c>
      <c r="J150" s="752">
        <v>14.769999999999998</v>
      </c>
      <c r="K150" s="766">
        <v>1</v>
      </c>
      <c r="L150" s="752">
        <v>1</v>
      </c>
      <c r="M150" s="753">
        <v>14.769999999999998</v>
      </c>
    </row>
    <row r="151" spans="1:13" ht="14.4" customHeight="1" x14ac:dyDescent="0.3">
      <c r="A151" s="747" t="s">
        <v>662</v>
      </c>
      <c r="B151" s="748" t="s">
        <v>2182</v>
      </c>
      <c r="C151" s="748" t="s">
        <v>2353</v>
      </c>
      <c r="D151" s="748" t="s">
        <v>2184</v>
      </c>
      <c r="E151" s="748" t="s">
        <v>2354</v>
      </c>
      <c r="F151" s="752"/>
      <c r="G151" s="752"/>
      <c r="H151" s="766">
        <v>0</v>
      </c>
      <c r="I151" s="752">
        <v>1</v>
      </c>
      <c r="J151" s="752">
        <v>30.179999999999993</v>
      </c>
      <c r="K151" s="766">
        <v>1</v>
      </c>
      <c r="L151" s="752">
        <v>1</v>
      </c>
      <c r="M151" s="753">
        <v>30.179999999999993</v>
      </c>
    </row>
    <row r="152" spans="1:13" ht="14.4" customHeight="1" x14ac:dyDescent="0.3">
      <c r="A152" s="747" t="s">
        <v>662</v>
      </c>
      <c r="B152" s="748" t="s">
        <v>2425</v>
      </c>
      <c r="C152" s="748" t="s">
        <v>2426</v>
      </c>
      <c r="D152" s="748" t="s">
        <v>2427</v>
      </c>
      <c r="E152" s="748" t="s">
        <v>2428</v>
      </c>
      <c r="F152" s="752"/>
      <c r="G152" s="752"/>
      <c r="H152" s="766">
        <v>0</v>
      </c>
      <c r="I152" s="752">
        <v>1</v>
      </c>
      <c r="J152" s="752">
        <v>12.870000000000003</v>
      </c>
      <c r="K152" s="766">
        <v>1</v>
      </c>
      <c r="L152" s="752">
        <v>1</v>
      </c>
      <c r="M152" s="753">
        <v>12.870000000000003</v>
      </c>
    </row>
    <row r="153" spans="1:13" ht="14.4" customHeight="1" x14ac:dyDescent="0.3">
      <c r="A153" s="747" t="s">
        <v>662</v>
      </c>
      <c r="B153" s="748" t="s">
        <v>2425</v>
      </c>
      <c r="C153" s="748" t="s">
        <v>2429</v>
      </c>
      <c r="D153" s="748" t="s">
        <v>1472</v>
      </c>
      <c r="E153" s="748" t="s">
        <v>2430</v>
      </c>
      <c r="F153" s="752"/>
      <c r="G153" s="752"/>
      <c r="H153" s="766">
        <v>0</v>
      </c>
      <c r="I153" s="752">
        <v>1</v>
      </c>
      <c r="J153" s="752">
        <v>18.290000000000003</v>
      </c>
      <c r="K153" s="766">
        <v>1</v>
      </c>
      <c r="L153" s="752">
        <v>1</v>
      </c>
      <c r="M153" s="753">
        <v>18.290000000000003</v>
      </c>
    </row>
    <row r="154" spans="1:13" ht="14.4" customHeight="1" x14ac:dyDescent="0.3">
      <c r="A154" s="747" t="s">
        <v>662</v>
      </c>
      <c r="B154" s="748" t="s">
        <v>2186</v>
      </c>
      <c r="C154" s="748" t="s">
        <v>2187</v>
      </c>
      <c r="D154" s="748" t="s">
        <v>875</v>
      </c>
      <c r="E154" s="748" t="s">
        <v>2188</v>
      </c>
      <c r="F154" s="752"/>
      <c r="G154" s="752"/>
      <c r="H154" s="766">
        <v>0</v>
      </c>
      <c r="I154" s="752">
        <v>7</v>
      </c>
      <c r="J154" s="752">
        <v>454.71999999999991</v>
      </c>
      <c r="K154" s="766">
        <v>1</v>
      </c>
      <c r="L154" s="752">
        <v>7</v>
      </c>
      <c r="M154" s="753">
        <v>454.71999999999991</v>
      </c>
    </row>
    <row r="155" spans="1:13" ht="14.4" customHeight="1" x14ac:dyDescent="0.3">
      <c r="A155" s="747" t="s">
        <v>662</v>
      </c>
      <c r="B155" s="748" t="s">
        <v>2286</v>
      </c>
      <c r="C155" s="748" t="s">
        <v>2431</v>
      </c>
      <c r="D155" s="748" t="s">
        <v>2432</v>
      </c>
      <c r="E155" s="748" t="s">
        <v>2433</v>
      </c>
      <c r="F155" s="752"/>
      <c r="G155" s="752"/>
      <c r="H155" s="766">
        <v>0</v>
      </c>
      <c r="I155" s="752">
        <v>1</v>
      </c>
      <c r="J155" s="752">
        <v>98.11999999999999</v>
      </c>
      <c r="K155" s="766">
        <v>1</v>
      </c>
      <c r="L155" s="752">
        <v>1</v>
      </c>
      <c r="M155" s="753">
        <v>98.11999999999999</v>
      </c>
    </row>
    <row r="156" spans="1:13" ht="14.4" customHeight="1" x14ac:dyDescent="0.3">
      <c r="A156" s="747" t="s">
        <v>662</v>
      </c>
      <c r="B156" s="748" t="s">
        <v>2286</v>
      </c>
      <c r="C156" s="748" t="s">
        <v>2434</v>
      </c>
      <c r="D156" s="748" t="s">
        <v>2288</v>
      </c>
      <c r="E156" s="748" t="s">
        <v>2435</v>
      </c>
      <c r="F156" s="752"/>
      <c r="G156" s="752"/>
      <c r="H156" s="766">
        <v>0</v>
      </c>
      <c r="I156" s="752">
        <v>3</v>
      </c>
      <c r="J156" s="752">
        <v>233.26</v>
      </c>
      <c r="K156" s="766">
        <v>1</v>
      </c>
      <c r="L156" s="752">
        <v>3</v>
      </c>
      <c r="M156" s="753">
        <v>233.26</v>
      </c>
    </row>
    <row r="157" spans="1:13" ht="14.4" customHeight="1" x14ac:dyDescent="0.3">
      <c r="A157" s="747" t="s">
        <v>662</v>
      </c>
      <c r="B157" s="748" t="s">
        <v>2193</v>
      </c>
      <c r="C157" s="748" t="s">
        <v>2194</v>
      </c>
      <c r="D157" s="748" t="s">
        <v>1358</v>
      </c>
      <c r="E157" s="748" t="s">
        <v>2195</v>
      </c>
      <c r="F157" s="752"/>
      <c r="G157" s="752"/>
      <c r="H157" s="766">
        <v>0</v>
      </c>
      <c r="I157" s="752">
        <v>12</v>
      </c>
      <c r="J157" s="752">
        <v>1372.3600000000001</v>
      </c>
      <c r="K157" s="766">
        <v>1</v>
      </c>
      <c r="L157" s="752">
        <v>12</v>
      </c>
      <c r="M157" s="753">
        <v>1372.3600000000001</v>
      </c>
    </row>
    <row r="158" spans="1:13" ht="14.4" customHeight="1" x14ac:dyDescent="0.3">
      <c r="A158" s="747" t="s">
        <v>662</v>
      </c>
      <c r="B158" s="748" t="s">
        <v>2193</v>
      </c>
      <c r="C158" s="748" t="s">
        <v>2196</v>
      </c>
      <c r="D158" s="748" t="s">
        <v>2197</v>
      </c>
      <c r="E158" s="748" t="s">
        <v>2198</v>
      </c>
      <c r="F158" s="752"/>
      <c r="G158" s="752"/>
      <c r="H158" s="766">
        <v>0</v>
      </c>
      <c r="I158" s="752">
        <v>1</v>
      </c>
      <c r="J158" s="752">
        <v>111.31000000000002</v>
      </c>
      <c r="K158" s="766">
        <v>1</v>
      </c>
      <c r="L158" s="752">
        <v>1</v>
      </c>
      <c r="M158" s="753">
        <v>111.31000000000002</v>
      </c>
    </row>
    <row r="159" spans="1:13" ht="14.4" customHeight="1" x14ac:dyDescent="0.3">
      <c r="A159" s="747" t="s">
        <v>662</v>
      </c>
      <c r="B159" s="748" t="s">
        <v>2193</v>
      </c>
      <c r="C159" s="748" t="s">
        <v>2199</v>
      </c>
      <c r="D159" s="748" t="s">
        <v>951</v>
      </c>
      <c r="E159" s="748" t="s">
        <v>2200</v>
      </c>
      <c r="F159" s="752"/>
      <c r="G159" s="752"/>
      <c r="H159" s="766">
        <v>0</v>
      </c>
      <c r="I159" s="752">
        <v>12</v>
      </c>
      <c r="J159" s="752">
        <v>675.47</v>
      </c>
      <c r="K159" s="766">
        <v>1</v>
      </c>
      <c r="L159" s="752">
        <v>12</v>
      </c>
      <c r="M159" s="753">
        <v>675.47</v>
      </c>
    </row>
    <row r="160" spans="1:13" ht="14.4" customHeight="1" x14ac:dyDescent="0.3">
      <c r="A160" s="747" t="s">
        <v>662</v>
      </c>
      <c r="B160" s="748" t="s">
        <v>2205</v>
      </c>
      <c r="C160" s="748" t="s">
        <v>2206</v>
      </c>
      <c r="D160" s="748" t="s">
        <v>2207</v>
      </c>
      <c r="E160" s="748" t="s">
        <v>1555</v>
      </c>
      <c r="F160" s="752"/>
      <c r="G160" s="752"/>
      <c r="H160" s="766">
        <v>0</v>
      </c>
      <c r="I160" s="752">
        <v>4</v>
      </c>
      <c r="J160" s="752">
        <v>259.56000000000006</v>
      </c>
      <c r="K160" s="766">
        <v>1</v>
      </c>
      <c r="L160" s="752">
        <v>4</v>
      </c>
      <c r="M160" s="753">
        <v>259.56000000000006</v>
      </c>
    </row>
    <row r="161" spans="1:13" ht="14.4" customHeight="1" x14ac:dyDescent="0.3">
      <c r="A161" s="747" t="s">
        <v>662</v>
      </c>
      <c r="B161" s="748" t="s">
        <v>2205</v>
      </c>
      <c r="C161" s="748" t="s">
        <v>2436</v>
      </c>
      <c r="D161" s="748" t="s">
        <v>2207</v>
      </c>
      <c r="E161" s="748" t="s">
        <v>1365</v>
      </c>
      <c r="F161" s="752"/>
      <c r="G161" s="752"/>
      <c r="H161" s="766">
        <v>0</v>
      </c>
      <c r="I161" s="752">
        <v>3</v>
      </c>
      <c r="J161" s="752">
        <v>380.82000000000005</v>
      </c>
      <c r="K161" s="766">
        <v>1</v>
      </c>
      <c r="L161" s="752">
        <v>3</v>
      </c>
      <c r="M161" s="753">
        <v>380.82000000000005</v>
      </c>
    </row>
    <row r="162" spans="1:13" ht="14.4" customHeight="1" x14ac:dyDescent="0.3">
      <c r="A162" s="747" t="s">
        <v>662</v>
      </c>
      <c r="B162" s="748" t="s">
        <v>2208</v>
      </c>
      <c r="C162" s="748" t="s">
        <v>2209</v>
      </c>
      <c r="D162" s="748" t="s">
        <v>2210</v>
      </c>
      <c r="E162" s="748" t="s">
        <v>2211</v>
      </c>
      <c r="F162" s="752"/>
      <c r="G162" s="752"/>
      <c r="H162" s="766">
        <v>0</v>
      </c>
      <c r="I162" s="752">
        <v>2</v>
      </c>
      <c r="J162" s="752">
        <v>2432.2600000000002</v>
      </c>
      <c r="K162" s="766">
        <v>1</v>
      </c>
      <c r="L162" s="752">
        <v>2</v>
      </c>
      <c r="M162" s="753">
        <v>2432.2600000000002</v>
      </c>
    </row>
    <row r="163" spans="1:13" ht="14.4" customHeight="1" x14ac:dyDescent="0.3">
      <c r="A163" s="747" t="s">
        <v>662</v>
      </c>
      <c r="B163" s="748" t="s">
        <v>2212</v>
      </c>
      <c r="C163" s="748" t="s">
        <v>2437</v>
      </c>
      <c r="D163" s="748" t="s">
        <v>2438</v>
      </c>
      <c r="E163" s="748" t="s">
        <v>2439</v>
      </c>
      <c r="F163" s="752"/>
      <c r="G163" s="752"/>
      <c r="H163" s="766">
        <v>0</v>
      </c>
      <c r="I163" s="752">
        <v>3</v>
      </c>
      <c r="J163" s="752">
        <v>231.88000000000002</v>
      </c>
      <c r="K163" s="766">
        <v>1</v>
      </c>
      <c r="L163" s="752">
        <v>3</v>
      </c>
      <c r="M163" s="753">
        <v>231.88000000000002</v>
      </c>
    </row>
    <row r="164" spans="1:13" ht="14.4" customHeight="1" x14ac:dyDescent="0.3">
      <c r="A164" s="747" t="s">
        <v>662</v>
      </c>
      <c r="B164" s="748" t="s">
        <v>2297</v>
      </c>
      <c r="C164" s="748" t="s">
        <v>2298</v>
      </c>
      <c r="D164" s="748" t="s">
        <v>2299</v>
      </c>
      <c r="E164" s="748" t="s">
        <v>2300</v>
      </c>
      <c r="F164" s="752"/>
      <c r="G164" s="752"/>
      <c r="H164" s="766">
        <v>0</v>
      </c>
      <c r="I164" s="752">
        <v>4.3000000000000007</v>
      </c>
      <c r="J164" s="752">
        <v>1586.5709999999999</v>
      </c>
      <c r="K164" s="766">
        <v>1</v>
      </c>
      <c r="L164" s="752">
        <v>4.3000000000000007</v>
      </c>
      <c r="M164" s="753">
        <v>1586.5709999999999</v>
      </c>
    </row>
    <row r="165" spans="1:13" ht="14.4" customHeight="1" x14ac:dyDescent="0.3">
      <c r="A165" s="747" t="s">
        <v>662</v>
      </c>
      <c r="B165" s="748" t="s">
        <v>2228</v>
      </c>
      <c r="C165" s="748" t="s">
        <v>2229</v>
      </c>
      <c r="D165" s="748" t="s">
        <v>691</v>
      </c>
      <c r="E165" s="748" t="s">
        <v>692</v>
      </c>
      <c r="F165" s="752"/>
      <c r="G165" s="752"/>
      <c r="H165" s="766">
        <v>0</v>
      </c>
      <c r="I165" s="752">
        <v>12</v>
      </c>
      <c r="J165" s="752">
        <v>3200.4000000000005</v>
      </c>
      <c r="K165" s="766">
        <v>1</v>
      </c>
      <c r="L165" s="752">
        <v>12</v>
      </c>
      <c r="M165" s="753">
        <v>3200.4000000000005</v>
      </c>
    </row>
    <row r="166" spans="1:13" ht="14.4" customHeight="1" x14ac:dyDescent="0.3">
      <c r="A166" s="747" t="s">
        <v>662</v>
      </c>
      <c r="B166" s="748" t="s">
        <v>2230</v>
      </c>
      <c r="C166" s="748" t="s">
        <v>2305</v>
      </c>
      <c r="D166" s="748" t="s">
        <v>832</v>
      </c>
      <c r="E166" s="748" t="s">
        <v>1105</v>
      </c>
      <c r="F166" s="752"/>
      <c r="G166" s="752"/>
      <c r="H166" s="766">
        <v>0</v>
      </c>
      <c r="I166" s="752">
        <v>2</v>
      </c>
      <c r="J166" s="752">
        <v>66.94</v>
      </c>
      <c r="K166" s="766">
        <v>1</v>
      </c>
      <c r="L166" s="752">
        <v>2</v>
      </c>
      <c r="M166" s="753">
        <v>66.94</v>
      </c>
    </row>
    <row r="167" spans="1:13" ht="14.4" customHeight="1" x14ac:dyDescent="0.3">
      <c r="A167" s="747" t="s">
        <v>662</v>
      </c>
      <c r="B167" s="748" t="s">
        <v>2230</v>
      </c>
      <c r="C167" s="748" t="s">
        <v>2231</v>
      </c>
      <c r="D167" s="748" t="s">
        <v>832</v>
      </c>
      <c r="E167" s="748" t="s">
        <v>2232</v>
      </c>
      <c r="F167" s="752"/>
      <c r="G167" s="752"/>
      <c r="H167" s="766">
        <v>0</v>
      </c>
      <c r="I167" s="752">
        <v>32</v>
      </c>
      <c r="J167" s="752">
        <v>1620.5800000000004</v>
      </c>
      <c r="K167" s="766">
        <v>1</v>
      </c>
      <c r="L167" s="752">
        <v>32</v>
      </c>
      <c r="M167" s="753">
        <v>1620.5800000000004</v>
      </c>
    </row>
    <row r="168" spans="1:13" ht="14.4" customHeight="1" x14ac:dyDescent="0.3">
      <c r="A168" s="747" t="s">
        <v>662</v>
      </c>
      <c r="B168" s="748" t="s">
        <v>2233</v>
      </c>
      <c r="C168" s="748" t="s">
        <v>2234</v>
      </c>
      <c r="D168" s="748" t="s">
        <v>2235</v>
      </c>
      <c r="E168" s="748" t="s">
        <v>2236</v>
      </c>
      <c r="F168" s="752"/>
      <c r="G168" s="752"/>
      <c r="H168" s="766">
        <v>0</v>
      </c>
      <c r="I168" s="752">
        <v>14</v>
      </c>
      <c r="J168" s="752">
        <v>2309.9999083304915</v>
      </c>
      <c r="K168" s="766">
        <v>1</v>
      </c>
      <c r="L168" s="752">
        <v>14</v>
      </c>
      <c r="M168" s="753">
        <v>2309.9999083304915</v>
      </c>
    </row>
    <row r="169" spans="1:13" ht="14.4" customHeight="1" x14ac:dyDescent="0.3">
      <c r="A169" s="747" t="s">
        <v>662</v>
      </c>
      <c r="B169" s="748" t="s">
        <v>2233</v>
      </c>
      <c r="C169" s="748" t="s">
        <v>2306</v>
      </c>
      <c r="D169" s="748" t="s">
        <v>2235</v>
      </c>
      <c r="E169" s="748" t="s">
        <v>2307</v>
      </c>
      <c r="F169" s="752"/>
      <c r="G169" s="752"/>
      <c r="H169" s="766">
        <v>0</v>
      </c>
      <c r="I169" s="752">
        <v>7</v>
      </c>
      <c r="J169" s="752">
        <v>1578.5</v>
      </c>
      <c r="K169" s="766">
        <v>1</v>
      </c>
      <c r="L169" s="752">
        <v>7</v>
      </c>
      <c r="M169" s="753">
        <v>1578.5</v>
      </c>
    </row>
    <row r="170" spans="1:13" ht="14.4" customHeight="1" x14ac:dyDescent="0.3">
      <c r="A170" s="747" t="s">
        <v>662</v>
      </c>
      <c r="B170" s="748" t="s">
        <v>2308</v>
      </c>
      <c r="C170" s="748" t="s">
        <v>2386</v>
      </c>
      <c r="D170" s="748" t="s">
        <v>2310</v>
      </c>
      <c r="E170" s="748" t="s">
        <v>2387</v>
      </c>
      <c r="F170" s="752"/>
      <c r="G170" s="752"/>
      <c r="H170" s="766">
        <v>0</v>
      </c>
      <c r="I170" s="752">
        <v>1</v>
      </c>
      <c r="J170" s="752">
        <v>19.580000000000002</v>
      </c>
      <c r="K170" s="766">
        <v>1</v>
      </c>
      <c r="L170" s="752">
        <v>1</v>
      </c>
      <c r="M170" s="753">
        <v>19.580000000000002</v>
      </c>
    </row>
    <row r="171" spans="1:13" ht="14.4" customHeight="1" x14ac:dyDescent="0.3">
      <c r="A171" s="747" t="s">
        <v>662</v>
      </c>
      <c r="B171" s="748" t="s">
        <v>2308</v>
      </c>
      <c r="C171" s="748" t="s">
        <v>2309</v>
      </c>
      <c r="D171" s="748" t="s">
        <v>2310</v>
      </c>
      <c r="E171" s="748" t="s">
        <v>2311</v>
      </c>
      <c r="F171" s="752"/>
      <c r="G171" s="752"/>
      <c r="H171" s="766">
        <v>0</v>
      </c>
      <c r="I171" s="752">
        <v>2</v>
      </c>
      <c r="J171" s="752">
        <v>58.68</v>
      </c>
      <c r="K171" s="766">
        <v>1</v>
      </c>
      <c r="L171" s="752">
        <v>2</v>
      </c>
      <c r="M171" s="753">
        <v>58.68</v>
      </c>
    </row>
    <row r="172" spans="1:13" ht="14.4" customHeight="1" x14ac:dyDescent="0.3">
      <c r="A172" s="747" t="s">
        <v>662</v>
      </c>
      <c r="B172" s="748" t="s">
        <v>2308</v>
      </c>
      <c r="C172" s="748" t="s">
        <v>2312</v>
      </c>
      <c r="D172" s="748" t="s">
        <v>2310</v>
      </c>
      <c r="E172" s="748" t="s">
        <v>2313</v>
      </c>
      <c r="F172" s="752"/>
      <c r="G172" s="752"/>
      <c r="H172" s="766">
        <v>0</v>
      </c>
      <c r="I172" s="752">
        <v>2</v>
      </c>
      <c r="J172" s="752">
        <v>18.239999999999998</v>
      </c>
      <c r="K172" s="766">
        <v>1</v>
      </c>
      <c r="L172" s="752">
        <v>2</v>
      </c>
      <c r="M172" s="753">
        <v>18.239999999999998</v>
      </c>
    </row>
    <row r="173" spans="1:13" ht="14.4" customHeight="1" x14ac:dyDescent="0.3">
      <c r="A173" s="747" t="s">
        <v>662</v>
      </c>
      <c r="B173" s="748" t="s">
        <v>2314</v>
      </c>
      <c r="C173" s="748" t="s">
        <v>2440</v>
      </c>
      <c r="D173" s="748" t="s">
        <v>2316</v>
      </c>
      <c r="E173" s="748" t="s">
        <v>2441</v>
      </c>
      <c r="F173" s="752"/>
      <c r="G173" s="752"/>
      <c r="H173" s="766">
        <v>0</v>
      </c>
      <c r="I173" s="752">
        <v>3</v>
      </c>
      <c r="J173" s="752">
        <v>286.21000000000004</v>
      </c>
      <c r="K173" s="766">
        <v>1</v>
      </c>
      <c r="L173" s="752">
        <v>3</v>
      </c>
      <c r="M173" s="753">
        <v>286.21000000000004</v>
      </c>
    </row>
    <row r="174" spans="1:13" ht="14.4" customHeight="1" x14ac:dyDescent="0.3">
      <c r="A174" s="747" t="s">
        <v>662</v>
      </c>
      <c r="B174" s="748" t="s">
        <v>2314</v>
      </c>
      <c r="C174" s="748" t="s">
        <v>2318</v>
      </c>
      <c r="D174" s="748" t="s">
        <v>1080</v>
      </c>
      <c r="E174" s="748" t="s">
        <v>2319</v>
      </c>
      <c r="F174" s="752"/>
      <c r="G174" s="752"/>
      <c r="H174" s="766">
        <v>0</v>
      </c>
      <c r="I174" s="752">
        <v>5</v>
      </c>
      <c r="J174" s="752">
        <v>452.65000000000009</v>
      </c>
      <c r="K174" s="766">
        <v>1</v>
      </c>
      <c r="L174" s="752">
        <v>5</v>
      </c>
      <c r="M174" s="753">
        <v>452.65000000000009</v>
      </c>
    </row>
    <row r="175" spans="1:13" ht="14.4" customHeight="1" x14ac:dyDescent="0.3">
      <c r="A175" s="747" t="s">
        <v>662</v>
      </c>
      <c r="B175" s="748" t="s">
        <v>2314</v>
      </c>
      <c r="C175" s="748" t="s">
        <v>2320</v>
      </c>
      <c r="D175" s="748" t="s">
        <v>2316</v>
      </c>
      <c r="E175" s="748" t="s">
        <v>2321</v>
      </c>
      <c r="F175" s="752"/>
      <c r="G175" s="752"/>
      <c r="H175" s="766">
        <v>0</v>
      </c>
      <c r="I175" s="752">
        <v>6</v>
      </c>
      <c r="J175" s="752">
        <v>1683.0000000000005</v>
      </c>
      <c r="K175" s="766">
        <v>1</v>
      </c>
      <c r="L175" s="752">
        <v>6</v>
      </c>
      <c r="M175" s="753">
        <v>1683.0000000000005</v>
      </c>
    </row>
    <row r="176" spans="1:13" ht="14.4" customHeight="1" x14ac:dyDescent="0.3">
      <c r="A176" s="747" t="s">
        <v>662</v>
      </c>
      <c r="B176" s="748" t="s">
        <v>2396</v>
      </c>
      <c r="C176" s="748" t="s">
        <v>2397</v>
      </c>
      <c r="D176" s="748" t="s">
        <v>2398</v>
      </c>
      <c r="E176" s="748" t="s">
        <v>2399</v>
      </c>
      <c r="F176" s="752"/>
      <c r="G176" s="752"/>
      <c r="H176" s="766">
        <v>0</v>
      </c>
      <c r="I176" s="752">
        <v>1</v>
      </c>
      <c r="J176" s="752">
        <v>105.15999999999997</v>
      </c>
      <c r="K176" s="766">
        <v>1</v>
      </c>
      <c r="L176" s="752">
        <v>1</v>
      </c>
      <c r="M176" s="753">
        <v>105.15999999999997</v>
      </c>
    </row>
    <row r="177" spans="1:13" ht="14.4" customHeight="1" x14ac:dyDescent="0.3">
      <c r="A177" s="747" t="s">
        <v>662</v>
      </c>
      <c r="B177" s="748" t="s">
        <v>2248</v>
      </c>
      <c r="C177" s="748" t="s">
        <v>2249</v>
      </c>
      <c r="D177" s="748" t="s">
        <v>897</v>
      </c>
      <c r="E177" s="748" t="s">
        <v>2250</v>
      </c>
      <c r="F177" s="752"/>
      <c r="G177" s="752"/>
      <c r="H177" s="766">
        <v>0</v>
      </c>
      <c r="I177" s="752">
        <v>2</v>
      </c>
      <c r="J177" s="752">
        <v>99.640000000000029</v>
      </c>
      <c r="K177" s="766">
        <v>1</v>
      </c>
      <c r="L177" s="752">
        <v>2</v>
      </c>
      <c r="M177" s="753">
        <v>99.640000000000029</v>
      </c>
    </row>
    <row r="178" spans="1:13" ht="14.4" customHeight="1" x14ac:dyDescent="0.3">
      <c r="A178" s="747" t="s">
        <v>662</v>
      </c>
      <c r="B178" s="748" t="s">
        <v>2322</v>
      </c>
      <c r="C178" s="748" t="s">
        <v>2442</v>
      </c>
      <c r="D178" s="748" t="s">
        <v>1535</v>
      </c>
      <c r="E178" s="748" t="s">
        <v>2443</v>
      </c>
      <c r="F178" s="752">
        <v>1</v>
      </c>
      <c r="G178" s="752">
        <v>150.04</v>
      </c>
      <c r="H178" s="766">
        <v>1</v>
      </c>
      <c r="I178" s="752"/>
      <c r="J178" s="752"/>
      <c r="K178" s="766">
        <v>0</v>
      </c>
      <c r="L178" s="752">
        <v>1</v>
      </c>
      <c r="M178" s="753">
        <v>150.04</v>
      </c>
    </row>
    <row r="179" spans="1:13" ht="14.4" customHeight="1" x14ac:dyDescent="0.3">
      <c r="A179" s="747" t="s">
        <v>662</v>
      </c>
      <c r="B179" s="748" t="s">
        <v>2322</v>
      </c>
      <c r="C179" s="748" t="s">
        <v>2444</v>
      </c>
      <c r="D179" s="748" t="s">
        <v>1130</v>
      </c>
      <c r="E179" s="748" t="s">
        <v>2445</v>
      </c>
      <c r="F179" s="752"/>
      <c r="G179" s="752"/>
      <c r="H179" s="766">
        <v>0</v>
      </c>
      <c r="I179" s="752">
        <v>2</v>
      </c>
      <c r="J179" s="752">
        <v>150</v>
      </c>
      <c r="K179" s="766">
        <v>1</v>
      </c>
      <c r="L179" s="752">
        <v>2</v>
      </c>
      <c r="M179" s="753">
        <v>150</v>
      </c>
    </row>
    <row r="180" spans="1:13" ht="14.4" customHeight="1" x14ac:dyDescent="0.3">
      <c r="A180" s="747" t="s">
        <v>662</v>
      </c>
      <c r="B180" s="748" t="s">
        <v>2322</v>
      </c>
      <c r="C180" s="748" t="s">
        <v>2323</v>
      </c>
      <c r="D180" s="748" t="s">
        <v>1132</v>
      </c>
      <c r="E180" s="748" t="s">
        <v>2324</v>
      </c>
      <c r="F180" s="752"/>
      <c r="G180" s="752"/>
      <c r="H180" s="766">
        <v>0</v>
      </c>
      <c r="I180" s="752">
        <v>1</v>
      </c>
      <c r="J180" s="752">
        <v>65.029999999999987</v>
      </c>
      <c r="K180" s="766">
        <v>1</v>
      </c>
      <c r="L180" s="752">
        <v>1</v>
      </c>
      <c r="M180" s="753">
        <v>65.029999999999987</v>
      </c>
    </row>
    <row r="181" spans="1:13" ht="14.4" customHeight="1" x14ac:dyDescent="0.3">
      <c r="A181" s="747" t="s">
        <v>662</v>
      </c>
      <c r="B181" s="748" t="s">
        <v>2322</v>
      </c>
      <c r="C181" s="748" t="s">
        <v>2325</v>
      </c>
      <c r="D181" s="748" t="s">
        <v>1130</v>
      </c>
      <c r="E181" s="748" t="s">
        <v>2326</v>
      </c>
      <c r="F181" s="752"/>
      <c r="G181" s="752"/>
      <c r="H181" s="766">
        <v>0</v>
      </c>
      <c r="I181" s="752">
        <v>1</v>
      </c>
      <c r="J181" s="752">
        <v>99.86</v>
      </c>
      <c r="K181" s="766">
        <v>1</v>
      </c>
      <c r="L181" s="752">
        <v>1</v>
      </c>
      <c r="M181" s="753">
        <v>99.86</v>
      </c>
    </row>
    <row r="182" spans="1:13" ht="14.4" customHeight="1" x14ac:dyDescent="0.3">
      <c r="A182" s="747" t="s">
        <v>662</v>
      </c>
      <c r="B182" s="748" t="s">
        <v>2254</v>
      </c>
      <c r="C182" s="748" t="s">
        <v>2446</v>
      </c>
      <c r="D182" s="748" t="s">
        <v>1542</v>
      </c>
      <c r="E182" s="748" t="s">
        <v>1543</v>
      </c>
      <c r="F182" s="752"/>
      <c r="G182" s="752"/>
      <c r="H182" s="766">
        <v>0</v>
      </c>
      <c r="I182" s="752">
        <v>1</v>
      </c>
      <c r="J182" s="752">
        <v>3252.14</v>
      </c>
      <c r="K182" s="766">
        <v>1</v>
      </c>
      <c r="L182" s="752">
        <v>1</v>
      </c>
      <c r="M182" s="753">
        <v>3252.14</v>
      </c>
    </row>
    <row r="183" spans="1:13" ht="14.4" customHeight="1" x14ac:dyDescent="0.3">
      <c r="A183" s="747" t="s">
        <v>662</v>
      </c>
      <c r="B183" s="748" t="s">
        <v>2254</v>
      </c>
      <c r="C183" s="748" t="s">
        <v>2447</v>
      </c>
      <c r="D183" s="748" t="s">
        <v>1546</v>
      </c>
      <c r="E183" s="748" t="s">
        <v>2409</v>
      </c>
      <c r="F183" s="752"/>
      <c r="G183" s="752"/>
      <c r="H183" s="766">
        <v>0</v>
      </c>
      <c r="I183" s="752">
        <v>1</v>
      </c>
      <c r="J183" s="752">
        <v>111.95</v>
      </c>
      <c r="K183" s="766">
        <v>1</v>
      </c>
      <c r="L183" s="752">
        <v>1</v>
      </c>
      <c r="M183" s="753">
        <v>111.95</v>
      </c>
    </row>
    <row r="184" spans="1:13" ht="14.4" customHeight="1" x14ac:dyDescent="0.3">
      <c r="A184" s="747" t="s">
        <v>662</v>
      </c>
      <c r="B184" s="748" t="s">
        <v>2254</v>
      </c>
      <c r="C184" s="748" t="s">
        <v>2408</v>
      </c>
      <c r="D184" s="748" t="s">
        <v>1354</v>
      </c>
      <c r="E184" s="748" t="s">
        <v>2409</v>
      </c>
      <c r="F184" s="752"/>
      <c r="G184" s="752"/>
      <c r="H184" s="766">
        <v>0</v>
      </c>
      <c r="I184" s="752">
        <v>2</v>
      </c>
      <c r="J184" s="752">
        <v>223.9</v>
      </c>
      <c r="K184" s="766">
        <v>1</v>
      </c>
      <c r="L184" s="752">
        <v>2</v>
      </c>
      <c r="M184" s="753">
        <v>223.9</v>
      </c>
    </row>
    <row r="185" spans="1:13" ht="14.4" customHeight="1" x14ac:dyDescent="0.3">
      <c r="A185" s="747" t="s">
        <v>662</v>
      </c>
      <c r="B185" s="748" t="s">
        <v>2254</v>
      </c>
      <c r="C185" s="748" t="s">
        <v>2410</v>
      </c>
      <c r="D185" s="748" t="s">
        <v>1352</v>
      </c>
      <c r="E185" s="748" t="s">
        <v>2409</v>
      </c>
      <c r="F185" s="752"/>
      <c r="G185" s="752"/>
      <c r="H185" s="766">
        <v>0</v>
      </c>
      <c r="I185" s="752">
        <v>2</v>
      </c>
      <c r="J185" s="752">
        <v>223.9</v>
      </c>
      <c r="K185" s="766">
        <v>1</v>
      </c>
      <c r="L185" s="752">
        <v>2</v>
      </c>
      <c r="M185" s="753">
        <v>223.9</v>
      </c>
    </row>
    <row r="186" spans="1:13" ht="14.4" customHeight="1" x14ac:dyDescent="0.3">
      <c r="A186" s="747" t="s">
        <v>662</v>
      </c>
      <c r="B186" s="748" t="s">
        <v>2254</v>
      </c>
      <c r="C186" s="748" t="s">
        <v>2448</v>
      </c>
      <c r="D186" s="748" t="s">
        <v>2449</v>
      </c>
      <c r="E186" s="748" t="s">
        <v>2409</v>
      </c>
      <c r="F186" s="752"/>
      <c r="G186" s="752"/>
      <c r="H186" s="766">
        <v>0</v>
      </c>
      <c r="I186" s="752">
        <v>1</v>
      </c>
      <c r="J186" s="752">
        <v>111.95</v>
      </c>
      <c r="K186" s="766">
        <v>1</v>
      </c>
      <c r="L186" s="752">
        <v>1</v>
      </c>
      <c r="M186" s="753">
        <v>111.95</v>
      </c>
    </row>
    <row r="187" spans="1:13" ht="14.4" customHeight="1" x14ac:dyDescent="0.3">
      <c r="A187" s="747" t="s">
        <v>662</v>
      </c>
      <c r="B187" s="748" t="s">
        <v>2254</v>
      </c>
      <c r="C187" s="748" t="s">
        <v>2450</v>
      </c>
      <c r="D187" s="748" t="s">
        <v>2451</v>
      </c>
      <c r="E187" s="748" t="s">
        <v>1435</v>
      </c>
      <c r="F187" s="752"/>
      <c r="G187" s="752"/>
      <c r="H187" s="766">
        <v>0</v>
      </c>
      <c r="I187" s="752">
        <v>2</v>
      </c>
      <c r="J187" s="752">
        <v>123.28000000000003</v>
      </c>
      <c r="K187" s="766">
        <v>1</v>
      </c>
      <c r="L187" s="752">
        <v>2</v>
      </c>
      <c r="M187" s="753">
        <v>123.28000000000003</v>
      </c>
    </row>
    <row r="188" spans="1:13" ht="14.4" customHeight="1" x14ac:dyDescent="0.3">
      <c r="A188" s="747" t="s">
        <v>662</v>
      </c>
      <c r="B188" s="748" t="s">
        <v>2254</v>
      </c>
      <c r="C188" s="748" t="s">
        <v>2452</v>
      </c>
      <c r="D188" s="748" t="s">
        <v>2453</v>
      </c>
      <c r="E188" s="748" t="s">
        <v>1435</v>
      </c>
      <c r="F188" s="752"/>
      <c r="G188" s="752"/>
      <c r="H188" s="766">
        <v>0</v>
      </c>
      <c r="I188" s="752">
        <v>2</v>
      </c>
      <c r="J188" s="752">
        <v>123.28000000000003</v>
      </c>
      <c r="K188" s="766">
        <v>1</v>
      </c>
      <c r="L188" s="752">
        <v>2</v>
      </c>
      <c r="M188" s="753">
        <v>123.28000000000003</v>
      </c>
    </row>
    <row r="189" spans="1:13" ht="14.4" customHeight="1" x14ac:dyDescent="0.3">
      <c r="A189" s="747" t="s">
        <v>662</v>
      </c>
      <c r="B189" s="748" t="s">
        <v>2254</v>
      </c>
      <c r="C189" s="748" t="s">
        <v>2454</v>
      </c>
      <c r="D189" s="748" t="s">
        <v>2455</v>
      </c>
      <c r="E189" s="748" t="s">
        <v>1435</v>
      </c>
      <c r="F189" s="752"/>
      <c r="G189" s="752"/>
      <c r="H189" s="766">
        <v>0</v>
      </c>
      <c r="I189" s="752">
        <v>2</v>
      </c>
      <c r="J189" s="752">
        <v>123.28000000000003</v>
      </c>
      <c r="K189" s="766">
        <v>1</v>
      </c>
      <c r="L189" s="752">
        <v>2</v>
      </c>
      <c r="M189" s="753">
        <v>123.28000000000003</v>
      </c>
    </row>
    <row r="190" spans="1:13" ht="14.4" customHeight="1" x14ac:dyDescent="0.3">
      <c r="A190" s="747" t="s">
        <v>662</v>
      </c>
      <c r="B190" s="748" t="s">
        <v>2254</v>
      </c>
      <c r="C190" s="748" t="s">
        <v>2456</v>
      </c>
      <c r="D190" s="748" t="s">
        <v>2457</v>
      </c>
      <c r="E190" s="748" t="s">
        <v>1435</v>
      </c>
      <c r="F190" s="752"/>
      <c r="G190" s="752"/>
      <c r="H190" s="766">
        <v>0</v>
      </c>
      <c r="I190" s="752">
        <v>2</v>
      </c>
      <c r="J190" s="752">
        <v>123.28000000000003</v>
      </c>
      <c r="K190" s="766">
        <v>1</v>
      </c>
      <c r="L190" s="752">
        <v>2</v>
      </c>
      <c r="M190" s="753">
        <v>123.28000000000003</v>
      </c>
    </row>
    <row r="191" spans="1:13" ht="14.4" customHeight="1" x14ac:dyDescent="0.3">
      <c r="A191" s="747" t="s">
        <v>662</v>
      </c>
      <c r="B191" s="748" t="s">
        <v>2254</v>
      </c>
      <c r="C191" s="748" t="s">
        <v>2458</v>
      </c>
      <c r="D191" s="748" t="s">
        <v>2459</v>
      </c>
      <c r="E191" s="748" t="s">
        <v>1435</v>
      </c>
      <c r="F191" s="752"/>
      <c r="G191" s="752"/>
      <c r="H191" s="766">
        <v>0</v>
      </c>
      <c r="I191" s="752">
        <v>2</v>
      </c>
      <c r="J191" s="752">
        <v>123.13999999999997</v>
      </c>
      <c r="K191" s="766">
        <v>1</v>
      </c>
      <c r="L191" s="752">
        <v>2</v>
      </c>
      <c r="M191" s="753">
        <v>123.13999999999997</v>
      </c>
    </row>
    <row r="192" spans="1:13" ht="14.4" customHeight="1" x14ac:dyDescent="0.3">
      <c r="A192" s="747" t="s">
        <v>662</v>
      </c>
      <c r="B192" s="748" t="s">
        <v>2254</v>
      </c>
      <c r="C192" s="748" t="s">
        <v>2331</v>
      </c>
      <c r="D192" s="748" t="s">
        <v>1142</v>
      </c>
      <c r="E192" s="748" t="s">
        <v>1135</v>
      </c>
      <c r="F192" s="752"/>
      <c r="G192" s="752"/>
      <c r="H192" s="766">
        <v>0</v>
      </c>
      <c r="I192" s="752">
        <v>6</v>
      </c>
      <c r="J192" s="752">
        <v>736.14</v>
      </c>
      <c r="K192" s="766">
        <v>1</v>
      </c>
      <c r="L192" s="752">
        <v>6</v>
      </c>
      <c r="M192" s="753">
        <v>736.14</v>
      </c>
    </row>
    <row r="193" spans="1:13" ht="14.4" customHeight="1" x14ac:dyDescent="0.3">
      <c r="A193" s="747" t="s">
        <v>662</v>
      </c>
      <c r="B193" s="748" t="s">
        <v>2254</v>
      </c>
      <c r="C193" s="748" t="s">
        <v>2332</v>
      </c>
      <c r="D193" s="748" t="s">
        <v>1141</v>
      </c>
      <c r="E193" s="748" t="s">
        <v>1135</v>
      </c>
      <c r="F193" s="752"/>
      <c r="G193" s="752"/>
      <c r="H193" s="766">
        <v>0</v>
      </c>
      <c r="I193" s="752">
        <v>4</v>
      </c>
      <c r="J193" s="752">
        <v>490.76</v>
      </c>
      <c r="K193" s="766">
        <v>1</v>
      </c>
      <c r="L193" s="752">
        <v>4</v>
      </c>
      <c r="M193" s="753">
        <v>490.76</v>
      </c>
    </row>
    <row r="194" spans="1:13" ht="14.4" customHeight="1" x14ac:dyDescent="0.3">
      <c r="A194" s="747" t="s">
        <v>662</v>
      </c>
      <c r="B194" s="748" t="s">
        <v>2254</v>
      </c>
      <c r="C194" s="748" t="s">
        <v>2460</v>
      </c>
      <c r="D194" s="748" t="s">
        <v>2461</v>
      </c>
      <c r="E194" s="748" t="s">
        <v>1545</v>
      </c>
      <c r="F194" s="752"/>
      <c r="G194" s="752"/>
      <c r="H194" s="766">
        <v>0</v>
      </c>
      <c r="I194" s="752">
        <v>4</v>
      </c>
      <c r="J194" s="752">
        <v>717.04</v>
      </c>
      <c r="K194" s="766">
        <v>1</v>
      </c>
      <c r="L194" s="752">
        <v>4</v>
      </c>
      <c r="M194" s="753">
        <v>717.04</v>
      </c>
    </row>
    <row r="195" spans="1:13" ht="14.4" customHeight="1" x14ac:dyDescent="0.3">
      <c r="A195" s="747" t="s">
        <v>662</v>
      </c>
      <c r="B195" s="748" t="s">
        <v>2254</v>
      </c>
      <c r="C195" s="748" t="s">
        <v>2333</v>
      </c>
      <c r="D195" s="748" t="s">
        <v>1140</v>
      </c>
      <c r="E195" s="748" t="s">
        <v>1135</v>
      </c>
      <c r="F195" s="752"/>
      <c r="G195" s="752"/>
      <c r="H195" s="766">
        <v>0</v>
      </c>
      <c r="I195" s="752">
        <v>1</v>
      </c>
      <c r="J195" s="752">
        <v>129.96999999999997</v>
      </c>
      <c r="K195" s="766">
        <v>1</v>
      </c>
      <c r="L195" s="752">
        <v>1</v>
      </c>
      <c r="M195" s="753">
        <v>129.96999999999997</v>
      </c>
    </row>
    <row r="196" spans="1:13" ht="14.4" customHeight="1" x14ac:dyDescent="0.3">
      <c r="A196" s="747" t="s">
        <v>662</v>
      </c>
      <c r="B196" s="748" t="s">
        <v>2254</v>
      </c>
      <c r="C196" s="748" t="s">
        <v>2334</v>
      </c>
      <c r="D196" s="748" t="s">
        <v>1139</v>
      </c>
      <c r="E196" s="748" t="s">
        <v>1135</v>
      </c>
      <c r="F196" s="752"/>
      <c r="G196" s="752"/>
      <c r="H196" s="766">
        <v>0</v>
      </c>
      <c r="I196" s="752">
        <v>1</v>
      </c>
      <c r="J196" s="752">
        <v>129.97</v>
      </c>
      <c r="K196" s="766">
        <v>1</v>
      </c>
      <c r="L196" s="752">
        <v>1</v>
      </c>
      <c r="M196" s="753">
        <v>129.97</v>
      </c>
    </row>
    <row r="197" spans="1:13" ht="14.4" customHeight="1" x14ac:dyDescent="0.3">
      <c r="A197" s="747" t="s">
        <v>662</v>
      </c>
      <c r="B197" s="748" t="s">
        <v>2254</v>
      </c>
      <c r="C197" s="748" t="s">
        <v>2462</v>
      </c>
      <c r="D197" s="748" t="s">
        <v>1549</v>
      </c>
      <c r="E197" s="748" t="s">
        <v>1435</v>
      </c>
      <c r="F197" s="752"/>
      <c r="G197" s="752"/>
      <c r="H197" s="766">
        <v>0</v>
      </c>
      <c r="I197" s="752">
        <v>10</v>
      </c>
      <c r="J197" s="752">
        <v>306.70000000000005</v>
      </c>
      <c r="K197" s="766">
        <v>1</v>
      </c>
      <c r="L197" s="752">
        <v>10</v>
      </c>
      <c r="M197" s="753">
        <v>306.70000000000005</v>
      </c>
    </row>
    <row r="198" spans="1:13" ht="14.4" customHeight="1" x14ac:dyDescent="0.3">
      <c r="A198" s="747" t="s">
        <v>665</v>
      </c>
      <c r="B198" s="748" t="s">
        <v>2463</v>
      </c>
      <c r="C198" s="748" t="s">
        <v>2464</v>
      </c>
      <c r="D198" s="748" t="s">
        <v>2465</v>
      </c>
      <c r="E198" s="748" t="s">
        <v>2466</v>
      </c>
      <c r="F198" s="752"/>
      <c r="G198" s="752"/>
      <c r="H198" s="766">
        <v>0</v>
      </c>
      <c r="I198" s="752">
        <v>6</v>
      </c>
      <c r="J198" s="752">
        <v>8970.7199999999993</v>
      </c>
      <c r="K198" s="766">
        <v>1</v>
      </c>
      <c r="L198" s="752">
        <v>6</v>
      </c>
      <c r="M198" s="753">
        <v>8970.7199999999993</v>
      </c>
    </row>
    <row r="199" spans="1:13" ht="14.4" customHeight="1" x14ac:dyDescent="0.3">
      <c r="A199" s="747" t="s">
        <v>665</v>
      </c>
      <c r="B199" s="748" t="s">
        <v>2281</v>
      </c>
      <c r="C199" s="748" t="s">
        <v>2282</v>
      </c>
      <c r="D199" s="748" t="s">
        <v>1069</v>
      </c>
      <c r="E199" s="748" t="s">
        <v>2283</v>
      </c>
      <c r="F199" s="752"/>
      <c r="G199" s="752"/>
      <c r="H199" s="766">
        <v>0</v>
      </c>
      <c r="I199" s="752">
        <v>1</v>
      </c>
      <c r="J199" s="752">
        <v>40.049999999999997</v>
      </c>
      <c r="K199" s="766">
        <v>1</v>
      </c>
      <c r="L199" s="752">
        <v>1</v>
      </c>
      <c r="M199" s="753">
        <v>40.049999999999997</v>
      </c>
    </row>
    <row r="200" spans="1:13" ht="14.4" customHeight="1" x14ac:dyDescent="0.3">
      <c r="A200" s="747" t="s">
        <v>665</v>
      </c>
      <c r="B200" s="748" t="s">
        <v>2467</v>
      </c>
      <c r="C200" s="748" t="s">
        <v>2468</v>
      </c>
      <c r="D200" s="748" t="s">
        <v>2469</v>
      </c>
      <c r="E200" s="748" t="s">
        <v>2470</v>
      </c>
      <c r="F200" s="752"/>
      <c r="G200" s="752"/>
      <c r="H200" s="766">
        <v>0</v>
      </c>
      <c r="I200" s="752">
        <v>4</v>
      </c>
      <c r="J200" s="752">
        <v>54618.080000000002</v>
      </c>
      <c r="K200" s="766">
        <v>1</v>
      </c>
      <c r="L200" s="752">
        <v>4</v>
      </c>
      <c r="M200" s="753">
        <v>54618.080000000002</v>
      </c>
    </row>
    <row r="201" spans="1:13" ht="14.4" customHeight="1" x14ac:dyDescent="0.3">
      <c r="A201" s="747" t="s">
        <v>665</v>
      </c>
      <c r="B201" s="748" t="s">
        <v>2189</v>
      </c>
      <c r="C201" s="748" t="s">
        <v>2360</v>
      </c>
      <c r="D201" s="748" t="s">
        <v>2361</v>
      </c>
      <c r="E201" s="748" t="s">
        <v>2362</v>
      </c>
      <c r="F201" s="752">
        <v>10</v>
      </c>
      <c r="G201" s="752">
        <v>362.80000000000007</v>
      </c>
      <c r="H201" s="766">
        <v>1</v>
      </c>
      <c r="I201" s="752"/>
      <c r="J201" s="752"/>
      <c r="K201" s="766">
        <v>0</v>
      </c>
      <c r="L201" s="752">
        <v>10</v>
      </c>
      <c r="M201" s="753">
        <v>362.80000000000007</v>
      </c>
    </row>
    <row r="202" spans="1:13" ht="14.4" customHeight="1" x14ac:dyDescent="0.3">
      <c r="A202" s="747" t="s">
        <v>665</v>
      </c>
      <c r="B202" s="748" t="s">
        <v>2189</v>
      </c>
      <c r="C202" s="748" t="s">
        <v>2190</v>
      </c>
      <c r="D202" s="748" t="s">
        <v>2191</v>
      </c>
      <c r="E202" s="748" t="s">
        <v>2192</v>
      </c>
      <c r="F202" s="752"/>
      <c r="G202" s="752"/>
      <c r="H202" s="766">
        <v>0</v>
      </c>
      <c r="I202" s="752">
        <v>5</v>
      </c>
      <c r="J202" s="752">
        <v>1571.35</v>
      </c>
      <c r="K202" s="766">
        <v>1</v>
      </c>
      <c r="L202" s="752">
        <v>5</v>
      </c>
      <c r="M202" s="753">
        <v>1571.35</v>
      </c>
    </row>
    <row r="203" spans="1:13" ht="14.4" customHeight="1" x14ac:dyDescent="0.3">
      <c r="A203" s="747" t="s">
        <v>665</v>
      </c>
      <c r="B203" s="748" t="s">
        <v>2471</v>
      </c>
      <c r="C203" s="748" t="s">
        <v>2472</v>
      </c>
      <c r="D203" s="748" t="s">
        <v>1585</v>
      </c>
      <c r="E203" s="748" t="s">
        <v>2473</v>
      </c>
      <c r="F203" s="752"/>
      <c r="G203" s="752"/>
      <c r="H203" s="766">
        <v>0</v>
      </c>
      <c r="I203" s="752">
        <v>2</v>
      </c>
      <c r="J203" s="752">
        <v>6988.2</v>
      </c>
      <c r="K203" s="766">
        <v>1</v>
      </c>
      <c r="L203" s="752">
        <v>2</v>
      </c>
      <c r="M203" s="753">
        <v>6988.2</v>
      </c>
    </row>
    <row r="204" spans="1:13" ht="14.4" customHeight="1" x14ac:dyDescent="0.3">
      <c r="A204" s="747" t="s">
        <v>665</v>
      </c>
      <c r="B204" s="748" t="s">
        <v>2471</v>
      </c>
      <c r="C204" s="748" t="s">
        <v>2474</v>
      </c>
      <c r="D204" s="748" t="s">
        <v>1585</v>
      </c>
      <c r="E204" s="748" t="s">
        <v>1586</v>
      </c>
      <c r="F204" s="752"/>
      <c r="G204" s="752"/>
      <c r="H204" s="766">
        <v>0</v>
      </c>
      <c r="I204" s="752">
        <v>2</v>
      </c>
      <c r="J204" s="752">
        <v>2096.44</v>
      </c>
      <c r="K204" s="766">
        <v>1</v>
      </c>
      <c r="L204" s="752">
        <v>2</v>
      </c>
      <c r="M204" s="753">
        <v>2096.44</v>
      </c>
    </row>
    <row r="205" spans="1:13" ht="14.4" customHeight="1" x14ac:dyDescent="0.3">
      <c r="A205" s="747" t="s">
        <v>665</v>
      </c>
      <c r="B205" s="748" t="s">
        <v>2308</v>
      </c>
      <c r="C205" s="748" t="s">
        <v>2386</v>
      </c>
      <c r="D205" s="748" t="s">
        <v>2310</v>
      </c>
      <c r="E205" s="748" t="s">
        <v>2387</v>
      </c>
      <c r="F205" s="752"/>
      <c r="G205" s="752"/>
      <c r="H205" s="766">
        <v>0</v>
      </c>
      <c r="I205" s="752">
        <v>1</v>
      </c>
      <c r="J205" s="752">
        <v>19.580000000000002</v>
      </c>
      <c r="K205" s="766">
        <v>1</v>
      </c>
      <c r="L205" s="752">
        <v>1</v>
      </c>
      <c r="M205" s="753">
        <v>19.580000000000002</v>
      </c>
    </row>
    <row r="206" spans="1:13" ht="14.4" customHeight="1" x14ac:dyDescent="0.3">
      <c r="A206" s="747" t="s">
        <v>665</v>
      </c>
      <c r="B206" s="748" t="s">
        <v>2308</v>
      </c>
      <c r="C206" s="748" t="s">
        <v>2312</v>
      </c>
      <c r="D206" s="748" t="s">
        <v>2310</v>
      </c>
      <c r="E206" s="748" t="s">
        <v>2313</v>
      </c>
      <c r="F206" s="752"/>
      <c r="G206" s="752"/>
      <c r="H206" s="766">
        <v>0</v>
      </c>
      <c r="I206" s="752">
        <v>1</v>
      </c>
      <c r="J206" s="752">
        <v>9.1199999999999992</v>
      </c>
      <c r="K206" s="766">
        <v>1</v>
      </c>
      <c r="L206" s="752">
        <v>1</v>
      </c>
      <c r="M206" s="753">
        <v>9.1199999999999992</v>
      </c>
    </row>
    <row r="207" spans="1:13" ht="14.4" customHeight="1" x14ac:dyDescent="0.3">
      <c r="A207" s="747" t="s">
        <v>665</v>
      </c>
      <c r="B207" s="748" t="s">
        <v>2248</v>
      </c>
      <c r="C207" s="748" t="s">
        <v>2249</v>
      </c>
      <c r="D207" s="748" t="s">
        <v>897</v>
      </c>
      <c r="E207" s="748" t="s">
        <v>2250</v>
      </c>
      <c r="F207" s="752"/>
      <c r="G207" s="752"/>
      <c r="H207" s="766">
        <v>0</v>
      </c>
      <c r="I207" s="752">
        <v>10</v>
      </c>
      <c r="J207" s="752">
        <v>498.2</v>
      </c>
      <c r="K207" s="766">
        <v>1</v>
      </c>
      <c r="L207" s="752">
        <v>10</v>
      </c>
      <c r="M207" s="753">
        <v>498.2</v>
      </c>
    </row>
    <row r="208" spans="1:13" ht="14.4" customHeight="1" x14ac:dyDescent="0.3">
      <c r="A208" s="747" t="s">
        <v>665</v>
      </c>
      <c r="B208" s="748" t="s">
        <v>2248</v>
      </c>
      <c r="C208" s="748" t="s">
        <v>2251</v>
      </c>
      <c r="D208" s="748" t="s">
        <v>2252</v>
      </c>
      <c r="E208" s="748" t="s">
        <v>2253</v>
      </c>
      <c r="F208" s="752"/>
      <c r="G208" s="752"/>
      <c r="H208" s="766">
        <v>0</v>
      </c>
      <c r="I208" s="752">
        <v>6</v>
      </c>
      <c r="J208" s="752">
        <v>487.2000000000001</v>
      </c>
      <c r="K208" s="766">
        <v>1</v>
      </c>
      <c r="L208" s="752">
        <v>6</v>
      </c>
      <c r="M208" s="753">
        <v>487.2000000000001</v>
      </c>
    </row>
    <row r="209" spans="1:13" ht="14.4" customHeight="1" x14ac:dyDescent="0.3">
      <c r="A209" s="747" t="s">
        <v>665</v>
      </c>
      <c r="B209" s="748" t="s">
        <v>2322</v>
      </c>
      <c r="C209" s="748" t="s">
        <v>2475</v>
      </c>
      <c r="D209" s="748" t="s">
        <v>1130</v>
      </c>
      <c r="E209" s="748" t="s">
        <v>2476</v>
      </c>
      <c r="F209" s="752"/>
      <c r="G209" s="752"/>
      <c r="H209" s="766">
        <v>0</v>
      </c>
      <c r="I209" s="752">
        <v>1</v>
      </c>
      <c r="J209" s="752">
        <v>29.850000000000005</v>
      </c>
      <c r="K209" s="766">
        <v>1</v>
      </c>
      <c r="L209" s="752">
        <v>1</v>
      </c>
      <c r="M209" s="753">
        <v>29.850000000000005</v>
      </c>
    </row>
    <row r="210" spans="1:13" ht="14.4" customHeight="1" x14ac:dyDescent="0.3">
      <c r="A210" s="747" t="s">
        <v>665</v>
      </c>
      <c r="B210" s="748" t="s">
        <v>2254</v>
      </c>
      <c r="C210" s="748" t="s">
        <v>2328</v>
      </c>
      <c r="D210" s="748" t="s">
        <v>2329</v>
      </c>
      <c r="E210" s="748" t="s">
        <v>2330</v>
      </c>
      <c r="F210" s="752"/>
      <c r="G210" s="752"/>
      <c r="H210" s="766">
        <v>0</v>
      </c>
      <c r="I210" s="752">
        <v>4</v>
      </c>
      <c r="J210" s="752">
        <v>2556.4</v>
      </c>
      <c r="K210" s="766">
        <v>1</v>
      </c>
      <c r="L210" s="752">
        <v>4</v>
      </c>
      <c r="M210" s="753">
        <v>2556.4</v>
      </c>
    </row>
    <row r="211" spans="1:13" ht="14.4" customHeight="1" x14ac:dyDescent="0.3">
      <c r="A211" s="747" t="s">
        <v>665</v>
      </c>
      <c r="B211" s="748" t="s">
        <v>2254</v>
      </c>
      <c r="C211" s="748" t="s">
        <v>2477</v>
      </c>
      <c r="D211" s="748" t="s">
        <v>1613</v>
      </c>
      <c r="E211" s="748" t="s">
        <v>2478</v>
      </c>
      <c r="F211" s="752"/>
      <c r="G211" s="752"/>
      <c r="H211" s="766">
        <v>0</v>
      </c>
      <c r="I211" s="752">
        <v>6</v>
      </c>
      <c r="J211" s="752">
        <v>36433.919999999998</v>
      </c>
      <c r="K211" s="766">
        <v>1</v>
      </c>
      <c r="L211" s="752">
        <v>6</v>
      </c>
      <c r="M211" s="753">
        <v>36433.919999999998</v>
      </c>
    </row>
    <row r="212" spans="1:13" ht="14.4" customHeight="1" x14ac:dyDescent="0.3">
      <c r="A212" s="747" t="s">
        <v>668</v>
      </c>
      <c r="B212" s="748" t="s">
        <v>2230</v>
      </c>
      <c r="C212" s="748" t="s">
        <v>2231</v>
      </c>
      <c r="D212" s="748" t="s">
        <v>832</v>
      </c>
      <c r="E212" s="748" t="s">
        <v>2232</v>
      </c>
      <c r="F212" s="752"/>
      <c r="G212" s="752"/>
      <c r="H212" s="766">
        <v>0</v>
      </c>
      <c r="I212" s="752">
        <v>1</v>
      </c>
      <c r="J212" s="752">
        <v>50.640000000000015</v>
      </c>
      <c r="K212" s="766">
        <v>1</v>
      </c>
      <c r="L212" s="752">
        <v>1</v>
      </c>
      <c r="M212" s="753">
        <v>50.640000000000015</v>
      </c>
    </row>
    <row r="213" spans="1:13" ht="14.4" customHeight="1" x14ac:dyDescent="0.3">
      <c r="A213" s="747" t="s">
        <v>668</v>
      </c>
      <c r="B213" s="748" t="s">
        <v>2248</v>
      </c>
      <c r="C213" s="748" t="s">
        <v>2251</v>
      </c>
      <c r="D213" s="748" t="s">
        <v>2252</v>
      </c>
      <c r="E213" s="748" t="s">
        <v>2253</v>
      </c>
      <c r="F213" s="752"/>
      <c r="G213" s="752"/>
      <c r="H213" s="766">
        <v>0</v>
      </c>
      <c r="I213" s="752">
        <v>3</v>
      </c>
      <c r="J213" s="752">
        <v>243.60000000000011</v>
      </c>
      <c r="K213" s="766">
        <v>1</v>
      </c>
      <c r="L213" s="752">
        <v>3</v>
      </c>
      <c r="M213" s="753">
        <v>243.60000000000011</v>
      </c>
    </row>
    <row r="214" spans="1:13" ht="14.4" customHeight="1" x14ac:dyDescent="0.3">
      <c r="A214" s="747" t="s">
        <v>671</v>
      </c>
      <c r="B214" s="748" t="s">
        <v>2189</v>
      </c>
      <c r="C214" s="748" t="s">
        <v>2190</v>
      </c>
      <c r="D214" s="748" t="s">
        <v>2191</v>
      </c>
      <c r="E214" s="748" t="s">
        <v>2192</v>
      </c>
      <c r="F214" s="752"/>
      <c r="G214" s="752"/>
      <c r="H214" s="766">
        <v>0</v>
      </c>
      <c r="I214" s="752">
        <v>1</v>
      </c>
      <c r="J214" s="752">
        <v>314.27</v>
      </c>
      <c r="K214" s="766">
        <v>1</v>
      </c>
      <c r="L214" s="752">
        <v>1</v>
      </c>
      <c r="M214" s="753">
        <v>314.27</v>
      </c>
    </row>
    <row r="215" spans="1:13" ht="14.4" customHeight="1" x14ac:dyDescent="0.3">
      <c r="A215" s="747" t="s">
        <v>671</v>
      </c>
      <c r="B215" s="748" t="s">
        <v>2322</v>
      </c>
      <c r="C215" s="748" t="s">
        <v>2479</v>
      </c>
      <c r="D215" s="748" t="s">
        <v>1130</v>
      </c>
      <c r="E215" s="748" t="s">
        <v>2480</v>
      </c>
      <c r="F215" s="752"/>
      <c r="G215" s="752"/>
      <c r="H215" s="766">
        <v>0</v>
      </c>
      <c r="I215" s="752">
        <v>1</v>
      </c>
      <c r="J215" s="752">
        <v>28.51</v>
      </c>
      <c r="K215" s="766">
        <v>1</v>
      </c>
      <c r="L215" s="752">
        <v>1</v>
      </c>
      <c r="M215" s="753">
        <v>28.51</v>
      </c>
    </row>
    <row r="216" spans="1:13" ht="14.4" customHeight="1" x14ac:dyDescent="0.3">
      <c r="A216" s="747" t="s">
        <v>674</v>
      </c>
      <c r="B216" s="748" t="s">
        <v>2178</v>
      </c>
      <c r="C216" s="748" t="s">
        <v>2179</v>
      </c>
      <c r="D216" s="748" t="s">
        <v>2180</v>
      </c>
      <c r="E216" s="748" t="s">
        <v>2181</v>
      </c>
      <c r="F216" s="752">
        <v>50</v>
      </c>
      <c r="G216" s="752">
        <v>3602</v>
      </c>
      <c r="H216" s="766">
        <v>1</v>
      </c>
      <c r="I216" s="752"/>
      <c r="J216" s="752"/>
      <c r="K216" s="766">
        <v>0</v>
      </c>
      <c r="L216" s="752">
        <v>50</v>
      </c>
      <c r="M216" s="753">
        <v>3602</v>
      </c>
    </row>
    <row r="217" spans="1:13" ht="14.4" customHeight="1" x14ac:dyDescent="0.3">
      <c r="A217" s="747" t="s">
        <v>674</v>
      </c>
      <c r="B217" s="748" t="s">
        <v>2481</v>
      </c>
      <c r="C217" s="748" t="s">
        <v>2482</v>
      </c>
      <c r="D217" s="748" t="s">
        <v>2483</v>
      </c>
      <c r="E217" s="748" t="s">
        <v>2484</v>
      </c>
      <c r="F217" s="752"/>
      <c r="G217" s="752"/>
      <c r="H217" s="766">
        <v>0</v>
      </c>
      <c r="I217" s="752">
        <v>17</v>
      </c>
      <c r="J217" s="752">
        <v>2267.3940000000002</v>
      </c>
      <c r="K217" s="766">
        <v>1</v>
      </c>
      <c r="L217" s="752">
        <v>17</v>
      </c>
      <c r="M217" s="753">
        <v>2267.3940000000002</v>
      </c>
    </row>
    <row r="218" spans="1:13" ht="14.4" customHeight="1" x14ac:dyDescent="0.3">
      <c r="A218" s="747" t="s">
        <v>674</v>
      </c>
      <c r="B218" s="748" t="s">
        <v>2485</v>
      </c>
      <c r="C218" s="748" t="s">
        <v>2486</v>
      </c>
      <c r="D218" s="748" t="s">
        <v>2487</v>
      </c>
      <c r="E218" s="748" t="s">
        <v>2488</v>
      </c>
      <c r="F218" s="752"/>
      <c r="G218" s="752"/>
      <c r="H218" s="766">
        <v>0</v>
      </c>
      <c r="I218" s="752">
        <v>1</v>
      </c>
      <c r="J218" s="752">
        <v>75.20999999999998</v>
      </c>
      <c r="K218" s="766">
        <v>1</v>
      </c>
      <c r="L218" s="752">
        <v>1</v>
      </c>
      <c r="M218" s="753">
        <v>75.20999999999998</v>
      </c>
    </row>
    <row r="219" spans="1:13" ht="14.4" customHeight="1" x14ac:dyDescent="0.3">
      <c r="A219" s="747" t="s">
        <v>674</v>
      </c>
      <c r="B219" s="748" t="s">
        <v>2485</v>
      </c>
      <c r="C219" s="748" t="s">
        <v>2489</v>
      </c>
      <c r="D219" s="748" t="s">
        <v>2490</v>
      </c>
      <c r="E219" s="748" t="s">
        <v>2491</v>
      </c>
      <c r="F219" s="752"/>
      <c r="G219" s="752"/>
      <c r="H219" s="766">
        <v>0</v>
      </c>
      <c r="I219" s="752">
        <v>1</v>
      </c>
      <c r="J219" s="752">
        <v>111.25000000000003</v>
      </c>
      <c r="K219" s="766">
        <v>1</v>
      </c>
      <c r="L219" s="752">
        <v>1</v>
      </c>
      <c r="M219" s="753">
        <v>111.25000000000003</v>
      </c>
    </row>
    <row r="220" spans="1:13" ht="14.4" customHeight="1" x14ac:dyDescent="0.3">
      <c r="A220" s="747" t="s">
        <v>674</v>
      </c>
      <c r="B220" s="748" t="s">
        <v>2275</v>
      </c>
      <c r="C220" s="748" t="s">
        <v>2345</v>
      </c>
      <c r="D220" s="748" t="s">
        <v>1063</v>
      </c>
      <c r="E220" s="748" t="s">
        <v>2346</v>
      </c>
      <c r="F220" s="752"/>
      <c r="G220" s="752"/>
      <c r="H220" s="766">
        <v>0</v>
      </c>
      <c r="I220" s="752">
        <v>2</v>
      </c>
      <c r="J220" s="752">
        <v>1261.32</v>
      </c>
      <c r="K220" s="766">
        <v>1</v>
      </c>
      <c r="L220" s="752">
        <v>2</v>
      </c>
      <c r="M220" s="753">
        <v>1261.32</v>
      </c>
    </row>
    <row r="221" spans="1:13" ht="14.4" customHeight="1" x14ac:dyDescent="0.3">
      <c r="A221" s="747" t="s">
        <v>674</v>
      </c>
      <c r="B221" s="748" t="s">
        <v>2278</v>
      </c>
      <c r="C221" s="748" t="s">
        <v>2279</v>
      </c>
      <c r="D221" s="748" t="s">
        <v>1034</v>
      </c>
      <c r="E221" s="748" t="s">
        <v>2280</v>
      </c>
      <c r="F221" s="752"/>
      <c r="G221" s="752"/>
      <c r="H221" s="766">
        <v>0</v>
      </c>
      <c r="I221" s="752">
        <v>1</v>
      </c>
      <c r="J221" s="752">
        <v>128.44000000000005</v>
      </c>
      <c r="K221" s="766">
        <v>1</v>
      </c>
      <c r="L221" s="752">
        <v>1</v>
      </c>
      <c r="M221" s="753">
        <v>128.44000000000005</v>
      </c>
    </row>
    <row r="222" spans="1:13" ht="14.4" customHeight="1" x14ac:dyDescent="0.3">
      <c r="A222" s="747" t="s">
        <v>674</v>
      </c>
      <c r="B222" s="748" t="s">
        <v>2492</v>
      </c>
      <c r="C222" s="748" t="s">
        <v>2493</v>
      </c>
      <c r="D222" s="748" t="s">
        <v>1752</v>
      </c>
      <c r="E222" s="748" t="s">
        <v>1753</v>
      </c>
      <c r="F222" s="752"/>
      <c r="G222" s="752"/>
      <c r="H222" s="766">
        <v>0</v>
      </c>
      <c r="I222" s="752">
        <v>8</v>
      </c>
      <c r="J222" s="752">
        <v>323.11999999999995</v>
      </c>
      <c r="K222" s="766">
        <v>1</v>
      </c>
      <c r="L222" s="752">
        <v>8</v>
      </c>
      <c r="M222" s="753">
        <v>323.11999999999995</v>
      </c>
    </row>
    <row r="223" spans="1:13" ht="14.4" customHeight="1" x14ac:dyDescent="0.3">
      <c r="A223" s="747" t="s">
        <v>674</v>
      </c>
      <c r="B223" s="748" t="s">
        <v>2492</v>
      </c>
      <c r="C223" s="748" t="s">
        <v>2494</v>
      </c>
      <c r="D223" s="748" t="s">
        <v>1750</v>
      </c>
      <c r="E223" s="748" t="s">
        <v>2495</v>
      </c>
      <c r="F223" s="752"/>
      <c r="G223" s="752"/>
      <c r="H223" s="766">
        <v>0</v>
      </c>
      <c r="I223" s="752">
        <v>1</v>
      </c>
      <c r="J223" s="752">
        <v>31.649999999999991</v>
      </c>
      <c r="K223" s="766">
        <v>1</v>
      </c>
      <c r="L223" s="752">
        <v>1</v>
      </c>
      <c r="M223" s="753">
        <v>31.649999999999991</v>
      </c>
    </row>
    <row r="224" spans="1:13" ht="14.4" customHeight="1" x14ac:dyDescent="0.3">
      <c r="A224" s="747" t="s">
        <v>674</v>
      </c>
      <c r="B224" s="748" t="s">
        <v>2281</v>
      </c>
      <c r="C224" s="748" t="s">
        <v>2282</v>
      </c>
      <c r="D224" s="748" t="s">
        <v>1069</v>
      </c>
      <c r="E224" s="748" t="s">
        <v>2283</v>
      </c>
      <c r="F224" s="752"/>
      <c r="G224" s="752"/>
      <c r="H224" s="766">
        <v>0</v>
      </c>
      <c r="I224" s="752">
        <v>2</v>
      </c>
      <c r="J224" s="752">
        <v>80.09999999999998</v>
      </c>
      <c r="K224" s="766">
        <v>1</v>
      </c>
      <c r="L224" s="752">
        <v>2</v>
      </c>
      <c r="M224" s="753">
        <v>80.09999999999998</v>
      </c>
    </row>
    <row r="225" spans="1:13" ht="14.4" customHeight="1" x14ac:dyDescent="0.3">
      <c r="A225" s="747" t="s">
        <v>674</v>
      </c>
      <c r="B225" s="748" t="s">
        <v>2349</v>
      </c>
      <c r="C225" s="748" t="s">
        <v>2350</v>
      </c>
      <c r="D225" s="748" t="s">
        <v>2351</v>
      </c>
      <c r="E225" s="748" t="s">
        <v>2352</v>
      </c>
      <c r="F225" s="752"/>
      <c r="G225" s="752"/>
      <c r="H225" s="766">
        <v>0</v>
      </c>
      <c r="I225" s="752">
        <v>1</v>
      </c>
      <c r="J225" s="752">
        <v>21.21</v>
      </c>
      <c r="K225" s="766">
        <v>1</v>
      </c>
      <c r="L225" s="752">
        <v>1</v>
      </c>
      <c r="M225" s="753">
        <v>21.21</v>
      </c>
    </row>
    <row r="226" spans="1:13" ht="14.4" customHeight="1" x14ac:dyDescent="0.3">
      <c r="A226" s="747" t="s">
        <v>674</v>
      </c>
      <c r="B226" s="748" t="s">
        <v>2182</v>
      </c>
      <c r="C226" s="748" t="s">
        <v>2183</v>
      </c>
      <c r="D226" s="748" t="s">
        <v>2184</v>
      </c>
      <c r="E226" s="748" t="s">
        <v>2185</v>
      </c>
      <c r="F226" s="752"/>
      <c r="G226" s="752"/>
      <c r="H226" s="766">
        <v>0</v>
      </c>
      <c r="I226" s="752">
        <v>1</v>
      </c>
      <c r="J226" s="752">
        <v>14.770000000000001</v>
      </c>
      <c r="K226" s="766">
        <v>1</v>
      </c>
      <c r="L226" s="752">
        <v>1</v>
      </c>
      <c r="M226" s="753">
        <v>14.770000000000001</v>
      </c>
    </row>
    <row r="227" spans="1:13" ht="14.4" customHeight="1" x14ac:dyDescent="0.3">
      <c r="A227" s="747" t="s">
        <v>674</v>
      </c>
      <c r="B227" s="748" t="s">
        <v>2182</v>
      </c>
      <c r="C227" s="748" t="s">
        <v>2496</v>
      </c>
      <c r="D227" s="748" t="s">
        <v>2184</v>
      </c>
      <c r="E227" s="748" t="s">
        <v>2497</v>
      </c>
      <c r="F227" s="752"/>
      <c r="G227" s="752"/>
      <c r="H227" s="766">
        <v>0</v>
      </c>
      <c r="I227" s="752">
        <v>1</v>
      </c>
      <c r="J227" s="752">
        <v>100.60000000000004</v>
      </c>
      <c r="K227" s="766">
        <v>1</v>
      </c>
      <c r="L227" s="752">
        <v>1</v>
      </c>
      <c r="M227" s="753">
        <v>100.60000000000004</v>
      </c>
    </row>
    <row r="228" spans="1:13" ht="14.4" customHeight="1" x14ac:dyDescent="0.3">
      <c r="A228" s="747" t="s">
        <v>674</v>
      </c>
      <c r="B228" s="748" t="s">
        <v>2186</v>
      </c>
      <c r="C228" s="748" t="s">
        <v>2498</v>
      </c>
      <c r="D228" s="748" t="s">
        <v>875</v>
      </c>
      <c r="E228" s="748" t="s">
        <v>2499</v>
      </c>
      <c r="F228" s="752"/>
      <c r="G228" s="752"/>
      <c r="H228" s="766">
        <v>0</v>
      </c>
      <c r="I228" s="752">
        <v>5</v>
      </c>
      <c r="J228" s="752">
        <v>859.05000000000018</v>
      </c>
      <c r="K228" s="766">
        <v>1</v>
      </c>
      <c r="L228" s="752">
        <v>5</v>
      </c>
      <c r="M228" s="753">
        <v>859.05000000000018</v>
      </c>
    </row>
    <row r="229" spans="1:13" ht="14.4" customHeight="1" x14ac:dyDescent="0.3">
      <c r="A229" s="747" t="s">
        <v>674</v>
      </c>
      <c r="B229" s="748" t="s">
        <v>2186</v>
      </c>
      <c r="C229" s="748" t="s">
        <v>2187</v>
      </c>
      <c r="D229" s="748" t="s">
        <v>875</v>
      </c>
      <c r="E229" s="748" t="s">
        <v>2188</v>
      </c>
      <c r="F229" s="752"/>
      <c r="G229" s="752"/>
      <c r="H229" s="766">
        <v>0</v>
      </c>
      <c r="I229" s="752">
        <v>10</v>
      </c>
      <c r="J229" s="752">
        <v>649.65</v>
      </c>
      <c r="K229" s="766">
        <v>1</v>
      </c>
      <c r="L229" s="752">
        <v>10</v>
      </c>
      <c r="M229" s="753">
        <v>649.65</v>
      </c>
    </row>
    <row r="230" spans="1:13" ht="14.4" customHeight="1" x14ac:dyDescent="0.3">
      <c r="A230" s="747" t="s">
        <v>674</v>
      </c>
      <c r="B230" s="748" t="s">
        <v>2186</v>
      </c>
      <c r="C230" s="748" t="s">
        <v>2500</v>
      </c>
      <c r="D230" s="748" t="s">
        <v>875</v>
      </c>
      <c r="E230" s="748" t="s">
        <v>2501</v>
      </c>
      <c r="F230" s="752"/>
      <c r="G230" s="752"/>
      <c r="H230" s="766">
        <v>0</v>
      </c>
      <c r="I230" s="752">
        <v>7</v>
      </c>
      <c r="J230" s="752">
        <v>486.80000000000007</v>
      </c>
      <c r="K230" s="766">
        <v>1</v>
      </c>
      <c r="L230" s="752">
        <v>7</v>
      </c>
      <c r="M230" s="753">
        <v>486.80000000000007</v>
      </c>
    </row>
    <row r="231" spans="1:13" ht="14.4" customHeight="1" x14ac:dyDescent="0.3">
      <c r="A231" s="747" t="s">
        <v>674</v>
      </c>
      <c r="B231" s="748" t="s">
        <v>2186</v>
      </c>
      <c r="C231" s="748" t="s">
        <v>2284</v>
      </c>
      <c r="D231" s="748" t="s">
        <v>875</v>
      </c>
      <c r="E231" s="748" t="s">
        <v>2285</v>
      </c>
      <c r="F231" s="752"/>
      <c r="G231" s="752"/>
      <c r="H231" s="766">
        <v>0</v>
      </c>
      <c r="I231" s="752">
        <v>14</v>
      </c>
      <c r="J231" s="752">
        <v>2386.88</v>
      </c>
      <c r="K231" s="766">
        <v>1</v>
      </c>
      <c r="L231" s="752">
        <v>14</v>
      </c>
      <c r="M231" s="753">
        <v>2386.88</v>
      </c>
    </row>
    <row r="232" spans="1:13" ht="14.4" customHeight="1" x14ac:dyDescent="0.3">
      <c r="A232" s="747" t="s">
        <v>674</v>
      </c>
      <c r="B232" s="748" t="s">
        <v>2186</v>
      </c>
      <c r="C232" s="748" t="s">
        <v>2358</v>
      </c>
      <c r="D232" s="748" t="s">
        <v>875</v>
      </c>
      <c r="E232" s="748" t="s">
        <v>2359</v>
      </c>
      <c r="F232" s="752"/>
      <c r="G232" s="752"/>
      <c r="H232" s="766">
        <v>0</v>
      </c>
      <c r="I232" s="752">
        <v>5</v>
      </c>
      <c r="J232" s="752">
        <v>1507.84</v>
      </c>
      <c r="K232" s="766">
        <v>1</v>
      </c>
      <c r="L232" s="752">
        <v>5</v>
      </c>
      <c r="M232" s="753">
        <v>1507.84</v>
      </c>
    </row>
    <row r="233" spans="1:13" ht="14.4" customHeight="1" x14ac:dyDescent="0.3">
      <c r="A233" s="747" t="s">
        <v>674</v>
      </c>
      <c r="B233" s="748" t="s">
        <v>2193</v>
      </c>
      <c r="C233" s="748" t="s">
        <v>2365</v>
      </c>
      <c r="D233" s="748" t="s">
        <v>1358</v>
      </c>
      <c r="E233" s="748" t="s">
        <v>2366</v>
      </c>
      <c r="F233" s="752"/>
      <c r="G233" s="752"/>
      <c r="H233" s="766">
        <v>0</v>
      </c>
      <c r="I233" s="752">
        <v>7</v>
      </c>
      <c r="J233" s="752">
        <v>1172.7800000000002</v>
      </c>
      <c r="K233" s="766">
        <v>1</v>
      </c>
      <c r="L233" s="752">
        <v>7</v>
      </c>
      <c r="M233" s="753">
        <v>1172.7800000000002</v>
      </c>
    </row>
    <row r="234" spans="1:13" ht="14.4" customHeight="1" x14ac:dyDescent="0.3">
      <c r="A234" s="747" t="s">
        <v>674</v>
      </c>
      <c r="B234" s="748" t="s">
        <v>2193</v>
      </c>
      <c r="C234" s="748" t="s">
        <v>2194</v>
      </c>
      <c r="D234" s="748" t="s">
        <v>1358</v>
      </c>
      <c r="E234" s="748" t="s">
        <v>2195</v>
      </c>
      <c r="F234" s="752"/>
      <c r="G234" s="752"/>
      <c r="H234" s="766">
        <v>0</v>
      </c>
      <c r="I234" s="752">
        <v>2</v>
      </c>
      <c r="J234" s="752">
        <v>228.72000000000006</v>
      </c>
      <c r="K234" s="766">
        <v>1</v>
      </c>
      <c r="L234" s="752">
        <v>2</v>
      </c>
      <c r="M234" s="753">
        <v>228.72000000000006</v>
      </c>
    </row>
    <row r="235" spans="1:13" ht="14.4" customHeight="1" x14ac:dyDescent="0.3">
      <c r="A235" s="747" t="s">
        <v>674</v>
      </c>
      <c r="B235" s="748" t="s">
        <v>2193</v>
      </c>
      <c r="C235" s="748" t="s">
        <v>2199</v>
      </c>
      <c r="D235" s="748" t="s">
        <v>951</v>
      </c>
      <c r="E235" s="748" t="s">
        <v>2200</v>
      </c>
      <c r="F235" s="752"/>
      <c r="G235" s="752"/>
      <c r="H235" s="766">
        <v>0</v>
      </c>
      <c r="I235" s="752">
        <v>9</v>
      </c>
      <c r="J235" s="752">
        <v>506.34000000000003</v>
      </c>
      <c r="K235" s="766">
        <v>1</v>
      </c>
      <c r="L235" s="752">
        <v>9</v>
      </c>
      <c r="M235" s="753">
        <v>506.34000000000003</v>
      </c>
    </row>
    <row r="236" spans="1:13" ht="14.4" customHeight="1" x14ac:dyDescent="0.3">
      <c r="A236" s="747" t="s">
        <v>674</v>
      </c>
      <c r="B236" s="748" t="s">
        <v>2201</v>
      </c>
      <c r="C236" s="748" t="s">
        <v>2202</v>
      </c>
      <c r="D236" s="748" t="s">
        <v>2203</v>
      </c>
      <c r="E236" s="748" t="s">
        <v>2204</v>
      </c>
      <c r="F236" s="752"/>
      <c r="G236" s="752"/>
      <c r="H236" s="766">
        <v>0</v>
      </c>
      <c r="I236" s="752">
        <v>17</v>
      </c>
      <c r="J236" s="752">
        <v>7807.7999999999993</v>
      </c>
      <c r="K236" s="766">
        <v>1</v>
      </c>
      <c r="L236" s="752">
        <v>17</v>
      </c>
      <c r="M236" s="753">
        <v>7807.7999999999993</v>
      </c>
    </row>
    <row r="237" spans="1:13" ht="14.4" customHeight="1" x14ac:dyDescent="0.3">
      <c r="A237" s="747" t="s">
        <v>674</v>
      </c>
      <c r="B237" s="748" t="s">
        <v>2205</v>
      </c>
      <c r="C237" s="748" t="s">
        <v>2206</v>
      </c>
      <c r="D237" s="748" t="s">
        <v>2207</v>
      </c>
      <c r="E237" s="748" t="s">
        <v>1555</v>
      </c>
      <c r="F237" s="752"/>
      <c r="G237" s="752"/>
      <c r="H237" s="766">
        <v>0</v>
      </c>
      <c r="I237" s="752">
        <v>5</v>
      </c>
      <c r="J237" s="752">
        <v>327.65999999999997</v>
      </c>
      <c r="K237" s="766">
        <v>1</v>
      </c>
      <c r="L237" s="752">
        <v>5</v>
      </c>
      <c r="M237" s="753">
        <v>327.65999999999997</v>
      </c>
    </row>
    <row r="238" spans="1:13" ht="14.4" customHeight="1" x14ac:dyDescent="0.3">
      <c r="A238" s="747" t="s">
        <v>674</v>
      </c>
      <c r="B238" s="748" t="s">
        <v>2205</v>
      </c>
      <c r="C238" s="748" t="s">
        <v>2436</v>
      </c>
      <c r="D238" s="748" t="s">
        <v>2207</v>
      </c>
      <c r="E238" s="748" t="s">
        <v>1365</v>
      </c>
      <c r="F238" s="752"/>
      <c r="G238" s="752"/>
      <c r="H238" s="766">
        <v>0</v>
      </c>
      <c r="I238" s="752">
        <v>6</v>
      </c>
      <c r="J238" s="752">
        <v>758.19</v>
      </c>
      <c r="K238" s="766">
        <v>1</v>
      </c>
      <c r="L238" s="752">
        <v>6</v>
      </c>
      <c r="M238" s="753">
        <v>758.19</v>
      </c>
    </row>
    <row r="239" spans="1:13" ht="14.4" customHeight="1" x14ac:dyDescent="0.3">
      <c r="A239" s="747" t="s">
        <v>674</v>
      </c>
      <c r="B239" s="748" t="s">
        <v>2208</v>
      </c>
      <c r="C239" s="748" t="s">
        <v>2367</v>
      </c>
      <c r="D239" s="748" t="s">
        <v>2210</v>
      </c>
      <c r="E239" s="748" t="s">
        <v>2368</v>
      </c>
      <c r="F239" s="752"/>
      <c r="G239" s="752"/>
      <c r="H239" s="766">
        <v>0</v>
      </c>
      <c r="I239" s="752">
        <v>3</v>
      </c>
      <c r="J239" s="752">
        <v>2755.5</v>
      </c>
      <c r="K239" s="766">
        <v>1</v>
      </c>
      <c r="L239" s="752">
        <v>3</v>
      </c>
      <c r="M239" s="753">
        <v>2755.5</v>
      </c>
    </row>
    <row r="240" spans="1:13" ht="14.4" customHeight="1" x14ac:dyDescent="0.3">
      <c r="A240" s="747" t="s">
        <v>674</v>
      </c>
      <c r="B240" s="748" t="s">
        <v>2220</v>
      </c>
      <c r="C240" s="748" t="s">
        <v>2221</v>
      </c>
      <c r="D240" s="748" t="s">
        <v>2222</v>
      </c>
      <c r="E240" s="748" t="s">
        <v>2223</v>
      </c>
      <c r="F240" s="752"/>
      <c r="G240" s="752"/>
      <c r="H240" s="766">
        <v>0</v>
      </c>
      <c r="I240" s="752">
        <v>6.5</v>
      </c>
      <c r="J240" s="752">
        <v>3649.8150000000001</v>
      </c>
      <c r="K240" s="766">
        <v>1</v>
      </c>
      <c r="L240" s="752">
        <v>6.5</v>
      </c>
      <c r="M240" s="753">
        <v>3649.8150000000001</v>
      </c>
    </row>
    <row r="241" spans="1:13" ht="14.4" customHeight="1" x14ac:dyDescent="0.3">
      <c r="A241" s="747" t="s">
        <v>674</v>
      </c>
      <c r="B241" s="748" t="s">
        <v>2297</v>
      </c>
      <c r="C241" s="748" t="s">
        <v>2298</v>
      </c>
      <c r="D241" s="748" t="s">
        <v>2299</v>
      </c>
      <c r="E241" s="748" t="s">
        <v>2300</v>
      </c>
      <c r="F241" s="752"/>
      <c r="G241" s="752"/>
      <c r="H241" s="766">
        <v>0</v>
      </c>
      <c r="I241" s="752">
        <v>2.2999999999999998</v>
      </c>
      <c r="J241" s="752">
        <v>848.63100000000009</v>
      </c>
      <c r="K241" s="766">
        <v>1</v>
      </c>
      <c r="L241" s="752">
        <v>2.2999999999999998</v>
      </c>
      <c r="M241" s="753">
        <v>848.63100000000009</v>
      </c>
    </row>
    <row r="242" spans="1:13" ht="14.4" customHeight="1" x14ac:dyDescent="0.3">
      <c r="A242" s="747" t="s">
        <v>674</v>
      </c>
      <c r="B242" s="748" t="s">
        <v>2301</v>
      </c>
      <c r="C242" s="748" t="s">
        <v>2302</v>
      </c>
      <c r="D242" s="748" t="s">
        <v>2303</v>
      </c>
      <c r="E242" s="748" t="s">
        <v>2304</v>
      </c>
      <c r="F242" s="752"/>
      <c r="G242" s="752"/>
      <c r="H242" s="766">
        <v>0</v>
      </c>
      <c r="I242" s="752">
        <v>1</v>
      </c>
      <c r="J242" s="752">
        <v>148.5</v>
      </c>
      <c r="K242" s="766">
        <v>1</v>
      </c>
      <c r="L242" s="752">
        <v>1</v>
      </c>
      <c r="M242" s="753">
        <v>148.5</v>
      </c>
    </row>
    <row r="243" spans="1:13" ht="14.4" customHeight="1" x14ac:dyDescent="0.3">
      <c r="A243" s="747" t="s">
        <v>674</v>
      </c>
      <c r="B243" s="748" t="s">
        <v>2502</v>
      </c>
      <c r="C243" s="748" t="s">
        <v>2503</v>
      </c>
      <c r="D243" s="748" t="s">
        <v>2504</v>
      </c>
      <c r="E243" s="748" t="s">
        <v>2505</v>
      </c>
      <c r="F243" s="752"/>
      <c r="G243" s="752"/>
      <c r="H243" s="766">
        <v>0</v>
      </c>
      <c r="I243" s="752">
        <v>1</v>
      </c>
      <c r="J243" s="752">
        <v>10560.43</v>
      </c>
      <c r="K243" s="766">
        <v>1</v>
      </c>
      <c r="L243" s="752">
        <v>1</v>
      </c>
      <c r="M243" s="753">
        <v>10560.43</v>
      </c>
    </row>
    <row r="244" spans="1:13" ht="14.4" customHeight="1" x14ac:dyDescent="0.3">
      <c r="A244" s="747" t="s">
        <v>674</v>
      </c>
      <c r="B244" s="748" t="s">
        <v>2506</v>
      </c>
      <c r="C244" s="748" t="s">
        <v>2507</v>
      </c>
      <c r="D244" s="748" t="s">
        <v>2508</v>
      </c>
      <c r="E244" s="748" t="s">
        <v>2509</v>
      </c>
      <c r="F244" s="752"/>
      <c r="G244" s="752"/>
      <c r="H244" s="766">
        <v>0</v>
      </c>
      <c r="I244" s="752">
        <v>8.5768187000000005</v>
      </c>
      <c r="J244" s="752">
        <v>896.2780979038439</v>
      </c>
      <c r="K244" s="766">
        <v>1</v>
      </c>
      <c r="L244" s="752">
        <v>8.5768187000000005</v>
      </c>
      <c r="M244" s="753">
        <v>896.2780979038439</v>
      </c>
    </row>
    <row r="245" spans="1:13" ht="14.4" customHeight="1" x14ac:dyDescent="0.3">
      <c r="A245" s="747" t="s">
        <v>674</v>
      </c>
      <c r="B245" s="748" t="s">
        <v>2506</v>
      </c>
      <c r="C245" s="748" t="s">
        <v>2510</v>
      </c>
      <c r="D245" s="748" t="s">
        <v>2508</v>
      </c>
      <c r="E245" s="748" t="s">
        <v>2511</v>
      </c>
      <c r="F245" s="752"/>
      <c r="G245" s="752"/>
      <c r="H245" s="766">
        <v>0</v>
      </c>
      <c r="I245" s="752">
        <v>2.88</v>
      </c>
      <c r="J245" s="752">
        <v>456.19116484624681</v>
      </c>
      <c r="K245" s="766">
        <v>1</v>
      </c>
      <c r="L245" s="752">
        <v>2.88</v>
      </c>
      <c r="M245" s="753">
        <v>456.19116484624681</v>
      </c>
    </row>
    <row r="246" spans="1:13" ht="14.4" customHeight="1" x14ac:dyDescent="0.3">
      <c r="A246" s="747" t="s">
        <v>674</v>
      </c>
      <c r="B246" s="748" t="s">
        <v>2506</v>
      </c>
      <c r="C246" s="748" t="s">
        <v>2512</v>
      </c>
      <c r="D246" s="748" t="s">
        <v>2508</v>
      </c>
      <c r="E246" s="748" t="s">
        <v>2513</v>
      </c>
      <c r="F246" s="752"/>
      <c r="G246" s="752"/>
      <c r="H246" s="766">
        <v>0</v>
      </c>
      <c r="I246" s="752">
        <v>0.13800000000000001</v>
      </c>
      <c r="J246" s="752">
        <v>44.781018104525231</v>
      </c>
      <c r="K246" s="766">
        <v>1</v>
      </c>
      <c r="L246" s="752">
        <v>0.13800000000000001</v>
      </c>
      <c r="M246" s="753">
        <v>44.781018104525231</v>
      </c>
    </row>
    <row r="247" spans="1:13" ht="14.4" customHeight="1" x14ac:dyDescent="0.3">
      <c r="A247" s="747" t="s">
        <v>674</v>
      </c>
      <c r="B247" s="748" t="s">
        <v>2514</v>
      </c>
      <c r="C247" s="748" t="s">
        <v>2515</v>
      </c>
      <c r="D247" s="748" t="s">
        <v>1720</v>
      </c>
      <c r="E247" s="748" t="s">
        <v>1722</v>
      </c>
      <c r="F247" s="752"/>
      <c r="G247" s="752"/>
      <c r="H247" s="766">
        <v>0</v>
      </c>
      <c r="I247" s="752">
        <v>27.165176200000005</v>
      </c>
      <c r="J247" s="752">
        <v>1980.9837864607521</v>
      </c>
      <c r="K247" s="766">
        <v>1</v>
      </c>
      <c r="L247" s="752">
        <v>27.165176200000005</v>
      </c>
      <c r="M247" s="753">
        <v>1980.9837864607521</v>
      </c>
    </row>
    <row r="248" spans="1:13" ht="14.4" customHeight="1" x14ac:dyDescent="0.3">
      <c r="A248" s="747" t="s">
        <v>674</v>
      </c>
      <c r="B248" s="748" t="s">
        <v>2514</v>
      </c>
      <c r="C248" s="748" t="s">
        <v>2516</v>
      </c>
      <c r="D248" s="748" t="s">
        <v>1720</v>
      </c>
      <c r="E248" s="748" t="s">
        <v>1721</v>
      </c>
      <c r="F248" s="752"/>
      <c r="G248" s="752"/>
      <c r="H248" s="766">
        <v>0</v>
      </c>
      <c r="I248" s="752">
        <v>1.0919999999999999</v>
      </c>
      <c r="J248" s="752">
        <v>232.79117295323468</v>
      </c>
      <c r="K248" s="766">
        <v>1</v>
      </c>
      <c r="L248" s="752">
        <v>1.0919999999999999</v>
      </c>
      <c r="M248" s="753">
        <v>232.79117295323468</v>
      </c>
    </row>
    <row r="249" spans="1:13" ht="14.4" customHeight="1" x14ac:dyDescent="0.3">
      <c r="A249" s="747" t="s">
        <v>674</v>
      </c>
      <c r="B249" s="748" t="s">
        <v>2517</v>
      </c>
      <c r="C249" s="748" t="s">
        <v>2518</v>
      </c>
      <c r="D249" s="748" t="s">
        <v>1670</v>
      </c>
      <c r="E249" s="748" t="s">
        <v>1671</v>
      </c>
      <c r="F249" s="752"/>
      <c r="G249" s="752"/>
      <c r="H249" s="766">
        <v>0</v>
      </c>
      <c r="I249" s="752">
        <v>4</v>
      </c>
      <c r="J249" s="752">
        <v>64.800000000000011</v>
      </c>
      <c r="K249" s="766">
        <v>1</v>
      </c>
      <c r="L249" s="752">
        <v>4</v>
      </c>
      <c r="M249" s="753">
        <v>64.800000000000011</v>
      </c>
    </row>
    <row r="250" spans="1:13" ht="14.4" customHeight="1" x14ac:dyDescent="0.3">
      <c r="A250" s="747" t="s">
        <v>674</v>
      </c>
      <c r="B250" s="748" t="s">
        <v>2517</v>
      </c>
      <c r="C250" s="748" t="s">
        <v>2519</v>
      </c>
      <c r="D250" s="748" t="s">
        <v>1670</v>
      </c>
      <c r="E250" s="748" t="s">
        <v>1672</v>
      </c>
      <c r="F250" s="752"/>
      <c r="G250" s="752"/>
      <c r="H250" s="766">
        <v>0</v>
      </c>
      <c r="I250" s="752">
        <v>3</v>
      </c>
      <c r="J250" s="752">
        <v>162.03000000000003</v>
      </c>
      <c r="K250" s="766">
        <v>1</v>
      </c>
      <c r="L250" s="752">
        <v>3</v>
      </c>
      <c r="M250" s="753">
        <v>162.03000000000003</v>
      </c>
    </row>
    <row r="251" spans="1:13" ht="14.4" customHeight="1" x14ac:dyDescent="0.3">
      <c r="A251" s="747" t="s">
        <v>674</v>
      </c>
      <c r="B251" s="748" t="s">
        <v>2517</v>
      </c>
      <c r="C251" s="748" t="s">
        <v>2520</v>
      </c>
      <c r="D251" s="748" t="s">
        <v>2521</v>
      </c>
      <c r="E251" s="748" t="s">
        <v>2522</v>
      </c>
      <c r="F251" s="752">
        <v>2</v>
      </c>
      <c r="G251" s="752">
        <v>53.48</v>
      </c>
      <c r="H251" s="766">
        <v>1</v>
      </c>
      <c r="I251" s="752"/>
      <c r="J251" s="752"/>
      <c r="K251" s="766">
        <v>0</v>
      </c>
      <c r="L251" s="752">
        <v>2</v>
      </c>
      <c r="M251" s="753">
        <v>53.48</v>
      </c>
    </row>
    <row r="252" spans="1:13" ht="14.4" customHeight="1" x14ac:dyDescent="0.3">
      <c r="A252" s="747" t="s">
        <v>674</v>
      </c>
      <c r="B252" s="748" t="s">
        <v>2523</v>
      </c>
      <c r="C252" s="748" t="s">
        <v>2524</v>
      </c>
      <c r="D252" s="748" t="s">
        <v>2525</v>
      </c>
      <c r="E252" s="748" t="s">
        <v>2526</v>
      </c>
      <c r="F252" s="752"/>
      <c r="G252" s="752"/>
      <c r="H252" s="766">
        <v>0</v>
      </c>
      <c r="I252" s="752">
        <v>4</v>
      </c>
      <c r="J252" s="752">
        <v>1637.8599999999997</v>
      </c>
      <c r="K252" s="766">
        <v>1</v>
      </c>
      <c r="L252" s="752">
        <v>4</v>
      </c>
      <c r="M252" s="753">
        <v>1637.8599999999997</v>
      </c>
    </row>
    <row r="253" spans="1:13" ht="14.4" customHeight="1" x14ac:dyDescent="0.3">
      <c r="A253" s="747" t="s">
        <v>674</v>
      </c>
      <c r="B253" s="748" t="s">
        <v>2523</v>
      </c>
      <c r="C253" s="748" t="s">
        <v>2527</v>
      </c>
      <c r="D253" s="748" t="s">
        <v>2525</v>
      </c>
      <c r="E253" s="748" t="s">
        <v>2528</v>
      </c>
      <c r="F253" s="752"/>
      <c r="G253" s="752"/>
      <c r="H253" s="766">
        <v>0</v>
      </c>
      <c r="I253" s="752">
        <v>15</v>
      </c>
      <c r="J253" s="752">
        <v>12875.7</v>
      </c>
      <c r="K253" s="766">
        <v>1</v>
      </c>
      <c r="L253" s="752">
        <v>15</v>
      </c>
      <c r="M253" s="753">
        <v>12875.7</v>
      </c>
    </row>
    <row r="254" spans="1:13" ht="14.4" customHeight="1" x14ac:dyDescent="0.3">
      <c r="A254" s="747" t="s">
        <v>674</v>
      </c>
      <c r="B254" s="748" t="s">
        <v>2230</v>
      </c>
      <c r="C254" s="748" t="s">
        <v>2305</v>
      </c>
      <c r="D254" s="748" t="s">
        <v>832</v>
      </c>
      <c r="E254" s="748" t="s">
        <v>1105</v>
      </c>
      <c r="F254" s="752"/>
      <c r="G254" s="752"/>
      <c r="H254" s="766">
        <v>0</v>
      </c>
      <c r="I254" s="752">
        <v>9</v>
      </c>
      <c r="J254" s="752">
        <v>305.55</v>
      </c>
      <c r="K254" s="766">
        <v>1</v>
      </c>
      <c r="L254" s="752">
        <v>9</v>
      </c>
      <c r="M254" s="753">
        <v>305.55</v>
      </c>
    </row>
    <row r="255" spans="1:13" ht="14.4" customHeight="1" x14ac:dyDescent="0.3">
      <c r="A255" s="747" t="s">
        <v>674</v>
      </c>
      <c r="B255" s="748" t="s">
        <v>2230</v>
      </c>
      <c r="C255" s="748" t="s">
        <v>2231</v>
      </c>
      <c r="D255" s="748" t="s">
        <v>832</v>
      </c>
      <c r="E255" s="748" t="s">
        <v>2232</v>
      </c>
      <c r="F255" s="752"/>
      <c r="G255" s="752"/>
      <c r="H255" s="766">
        <v>0</v>
      </c>
      <c r="I255" s="752">
        <v>19</v>
      </c>
      <c r="J255" s="752">
        <v>962.36000000000013</v>
      </c>
      <c r="K255" s="766">
        <v>1</v>
      </c>
      <c r="L255" s="752">
        <v>19</v>
      </c>
      <c r="M255" s="753">
        <v>962.36000000000013</v>
      </c>
    </row>
    <row r="256" spans="1:13" ht="14.4" customHeight="1" x14ac:dyDescent="0.3">
      <c r="A256" s="747" t="s">
        <v>674</v>
      </c>
      <c r="B256" s="748" t="s">
        <v>2233</v>
      </c>
      <c r="C256" s="748" t="s">
        <v>2234</v>
      </c>
      <c r="D256" s="748" t="s">
        <v>2235</v>
      </c>
      <c r="E256" s="748" t="s">
        <v>2236</v>
      </c>
      <c r="F256" s="752"/>
      <c r="G256" s="752"/>
      <c r="H256" s="766">
        <v>0</v>
      </c>
      <c r="I256" s="752">
        <v>16</v>
      </c>
      <c r="J256" s="752">
        <v>2666.3999633321964</v>
      </c>
      <c r="K256" s="766">
        <v>1</v>
      </c>
      <c r="L256" s="752">
        <v>16</v>
      </c>
      <c r="M256" s="753">
        <v>2666.3999633321964</v>
      </c>
    </row>
    <row r="257" spans="1:13" ht="14.4" customHeight="1" x14ac:dyDescent="0.3">
      <c r="A257" s="747" t="s">
        <v>674</v>
      </c>
      <c r="B257" s="748" t="s">
        <v>2233</v>
      </c>
      <c r="C257" s="748" t="s">
        <v>2306</v>
      </c>
      <c r="D257" s="748" t="s">
        <v>2235</v>
      </c>
      <c r="E257" s="748" t="s">
        <v>2307</v>
      </c>
      <c r="F257" s="752"/>
      <c r="G257" s="752"/>
      <c r="H257" s="766">
        <v>0</v>
      </c>
      <c r="I257" s="752">
        <v>10</v>
      </c>
      <c r="J257" s="752">
        <v>2255</v>
      </c>
      <c r="K257" s="766">
        <v>1</v>
      </c>
      <c r="L257" s="752">
        <v>10</v>
      </c>
      <c r="M257" s="753">
        <v>2255</v>
      </c>
    </row>
    <row r="258" spans="1:13" ht="14.4" customHeight="1" x14ac:dyDescent="0.3">
      <c r="A258" s="747" t="s">
        <v>674</v>
      </c>
      <c r="B258" s="748" t="s">
        <v>2308</v>
      </c>
      <c r="C258" s="748" t="s">
        <v>2386</v>
      </c>
      <c r="D258" s="748" t="s">
        <v>2310</v>
      </c>
      <c r="E258" s="748" t="s">
        <v>2387</v>
      </c>
      <c r="F258" s="752"/>
      <c r="G258" s="752"/>
      <c r="H258" s="766">
        <v>0</v>
      </c>
      <c r="I258" s="752">
        <v>5</v>
      </c>
      <c r="J258" s="752">
        <v>97.9</v>
      </c>
      <c r="K258" s="766">
        <v>1</v>
      </c>
      <c r="L258" s="752">
        <v>5</v>
      </c>
      <c r="M258" s="753">
        <v>97.9</v>
      </c>
    </row>
    <row r="259" spans="1:13" ht="14.4" customHeight="1" x14ac:dyDescent="0.3">
      <c r="A259" s="747" t="s">
        <v>674</v>
      </c>
      <c r="B259" s="748" t="s">
        <v>2308</v>
      </c>
      <c r="C259" s="748" t="s">
        <v>2312</v>
      </c>
      <c r="D259" s="748" t="s">
        <v>2310</v>
      </c>
      <c r="E259" s="748" t="s">
        <v>2313</v>
      </c>
      <c r="F259" s="752"/>
      <c r="G259" s="752"/>
      <c r="H259" s="766">
        <v>0</v>
      </c>
      <c r="I259" s="752">
        <v>5</v>
      </c>
      <c r="J259" s="752">
        <v>45.599999999999994</v>
      </c>
      <c r="K259" s="766">
        <v>1</v>
      </c>
      <c r="L259" s="752">
        <v>5</v>
      </c>
      <c r="M259" s="753">
        <v>45.599999999999994</v>
      </c>
    </row>
    <row r="260" spans="1:13" ht="14.4" customHeight="1" x14ac:dyDescent="0.3">
      <c r="A260" s="747" t="s">
        <v>674</v>
      </c>
      <c r="B260" s="748" t="s">
        <v>2314</v>
      </c>
      <c r="C260" s="748" t="s">
        <v>2440</v>
      </c>
      <c r="D260" s="748" t="s">
        <v>2316</v>
      </c>
      <c r="E260" s="748" t="s">
        <v>2441</v>
      </c>
      <c r="F260" s="752"/>
      <c r="G260" s="752"/>
      <c r="H260" s="766">
        <v>0</v>
      </c>
      <c r="I260" s="752">
        <v>4</v>
      </c>
      <c r="J260" s="752">
        <v>381.44</v>
      </c>
      <c r="K260" s="766">
        <v>1</v>
      </c>
      <c r="L260" s="752">
        <v>4</v>
      </c>
      <c r="M260" s="753">
        <v>381.44</v>
      </c>
    </row>
    <row r="261" spans="1:13" ht="14.4" customHeight="1" x14ac:dyDescent="0.3">
      <c r="A261" s="747" t="s">
        <v>674</v>
      </c>
      <c r="B261" s="748" t="s">
        <v>2390</v>
      </c>
      <c r="C261" s="748" t="s">
        <v>2391</v>
      </c>
      <c r="D261" s="748" t="s">
        <v>2392</v>
      </c>
      <c r="E261" s="748" t="s">
        <v>2393</v>
      </c>
      <c r="F261" s="752"/>
      <c r="G261" s="752"/>
      <c r="H261" s="766">
        <v>0</v>
      </c>
      <c r="I261" s="752">
        <v>2</v>
      </c>
      <c r="J261" s="752">
        <v>183.07000000000002</v>
      </c>
      <c r="K261" s="766">
        <v>1</v>
      </c>
      <c r="L261" s="752">
        <v>2</v>
      </c>
      <c r="M261" s="753">
        <v>183.07000000000002</v>
      </c>
    </row>
    <row r="262" spans="1:13" ht="14.4" customHeight="1" x14ac:dyDescent="0.3">
      <c r="A262" s="747" t="s">
        <v>674</v>
      </c>
      <c r="B262" s="748" t="s">
        <v>2248</v>
      </c>
      <c r="C262" s="748" t="s">
        <v>2251</v>
      </c>
      <c r="D262" s="748" t="s">
        <v>2252</v>
      </c>
      <c r="E262" s="748" t="s">
        <v>2253</v>
      </c>
      <c r="F262" s="752"/>
      <c r="G262" s="752"/>
      <c r="H262" s="766">
        <v>0</v>
      </c>
      <c r="I262" s="752">
        <v>3</v>
      </c>
      <c r="J262" s="752">
        <v>243.60000000000005</v>
      </c>
      <c r="K262" s="766">
        <v>1</v>
      </c>
      <c r="L262" s="752">
        <v>3</v>
      </c>
      <c r="M262" s="753">
        <v>243.60000000000005</v>
      </c>
    </row>
    <row r="263" spans="1:13" ht="14.4" customHeight="1" x14ac:dyDescent="0.3">
      <c r="A263" s="747" t="s">
        <v>674</v>
      </c>
      <c r="B263" s="748" t="s">
        <v>2403</v>
      </c>
      <c r="C263" s="748" t="s">
        <v>2529</v>
      </c>
      <c r="D263" s="748" t="s">
        <v>1184</v>
      </c>
      <c r="E263" s="748" t="s">
        <v>2530</v>
      </c>
      <c r="F263" s="752"/>
      <c r="G263" s="752"/>
      <c r="H263" s="766">
        <v>0</v>
      </c>
      <c r="I263" s="752">
        <v>3</v>
      </c>
      <c r="J263" s="752">
        <v>117.93000000000002</v>
      </c>
      <c r="K263" s="766">
        <v>1</v>
      </c>
      <c r="L263" s="752">
        <v>3</v>
      </c>
      <c r="M263" s="753">
        <v>117.93000000000002</v>
      </c>
    </row>
    <row r="264" spans="1:13" ht="14.4" customHeight="1" x14ac:dyDescent="0.3">
      <c r="A264" s="747" t="s">
        <v>674</v>
      </c>
      <c r="B264" s="748" t="s">
        <v>2403</v>
      </c>
      <c r="C264" s="748" t="s">
        <v>2404</v>
      </c>
      <c r="D264" s="748" t="s">
        <v>1184</v>
      </c>
      <c r="E264" s="748" t="s">
        <v>2405</v>
      </c>
      <c r="F264" s="752"/>
      <c r="G264" s="752"/>
      <c r="H264" s="766">
        <v>0</v>
      </c>
      <c r="I264" s="752">
        <v>2</v>
      </c>
      <c r="J264" s="752">
        <v>69.000000000000014</v>
      </c>
      <c r="K264" s="766">
        <v>1</v>
      </c>
      <c r="L264" s="752">
        <v>2</v>
      </c>
      <c r="M264" s="753">
        <v>69.000000000000014</v>
      </c>
    </row>
    <row r="265" spans="1:13" ht="14.4" customHeight="1" x14ac:dyDescent="0.3">
      <c r="A265" s="747" t="s">
        <v>674</v>
      </c>
      <c r="B265" s="748" t="s">
        <v>2403</v>
      </c>
      <c r="C265" s="748" t="s">
        <v>2531</v>
      </c>
      <c r="D265" s="748" t="s">
        <v>1673</v>
      </c>
      <c r="E265" s="748" t="s">
        <v>2405</v>
      </c>
      <c r="F265" s="752">
        <v>1</v>
      </c>
      <c r="G265" s="752">
        <v>47.850000000000023</v>
      </c>
      <c r="H265" s="766">
        <v>1</v>
      </c>
      <c r="I265" s="752"/>
      <c r="J265" s="752"/>
      <c r="K265" s="766">
        <v>0</v>
      </c>
      <c r="L265" s="752">
        <v>1</v>
      </c>
      <c r="M265" s="753">
        <v>47.850000000000023</v>
      </c>
    </row>
    <row r="266" spans="1:13" ht="14.4" customHeight="1" x14ac:dyDescent="0.3">
      <c r="A266" s="747" t="s">
        <v>674</v>
      </c>
      <c r="B266" s="748" t="s">
        <v>2322</v>
      </c>
      <c r="C266" s="748" t="s">
        <v>2444</v>
      </c>
      <c r="D266" s="748" t="s">
        <v>1130</v>
      </c>
      <c r="E266" s="748" t="s">
        <v>2445</v>
      </c>
      <c r="F266" s="752"/>
      <c r="G266" s="752"/>
      <c r="H266" s="766">
        <v>0</v>
      </c>
      <c r="I266" s="752">
        <v>1</v>
      </c>
      <c r="J266" s="752">
        <v>74.999999999999986</v>
      </c>
      <c r="K266" s="766">
        <v>1</v>
      </c>
      <c r="L266" s="752">
        <v>1</v>
      </c>
      <c r="M266" s="753">
        <v>74.999999999999986</v>
      </c>
    </row>
    <row r="267" spans="1:13" ht="14.4" customHeight="1" x14ac:dyDescent="0.3">
      <c r="A267" s="747" t="s">
        <v>674</v>
      </c>
      <c r="B267" s="748" t="s">
        <v>2322</v>
      </c>
      <c r="C267" s="748" t="s">
        <v>2323</v>
      </c>
      <c r="D267" s="748" t="s">
        <v>1132</v>
      </c>
      <c r="E267" s="748" t="s">
        <v>2324</v>
      </c>
      <c r="F267" s="752"/>
      <c r="G267" s="752"/>
      <c r="H267" s="766">
        <v>0</v>
      </c>
      <c r="I267" s="752">
        <v>1</v>
      </c>
      <c r="J267" s="752">
        <v>63.32</v>
      </c>
      <c r="K267" s="766">
        <v>1</v>
      </c>
      <c r="L267" s="752">
        <v>1</v>
      </c>
      <c r="M267" s="753">
        <v>63.32</v>
      </c>
    </row>
    <row r="268" spans="1:13" ht="14.4" customHeight="1" x14ac:dyDescent="0.3">
      <c r="A268" s="747" t="s">
        <v>674</v>
      </c>
      <c r="B268" s="748" t="s">
        <v>2322</v>
      </c>
      <c r="C268" s="748" t="s">
        <v>2475</v>
      </c>
      <c r="D268" s="748" t="s">
        <v>1130</v>
      </c>
      <c r="E268" s="748" t="s">
        <v>2476</v>
      </c>
      <c r="F268" s="752"/>
      <c r="G268" s="752"/>
      <c r="H268" s="766">
        <v>0</v>
      </c>
      <c r="I268" s="752">
        <v>2</v>
      </c>
      <c r="J268" s="752">
        <v>59.74</v>
      </c>
      <c r="K268" s="766">
        <v>1</v>
      </c>
      <c r="L268" s="752">
        <v>2</v>
      </c>
      <c r="M268" s="753">
        <v>59.74</v>
      </c>
    </row>
    <row r="269" spans="1:13" ht="14.4" customHeight="1" x14ac:dyDescent="0.3">
      <c r="A269" s="747" t="s">
        <v>674</v>
      </c>
      <c r="B269" s="748" t="s">
        <v>2254</v>
      </c>
      <c r="C269" s="748" t="s">
        <v>2262</v>
      </c>
      <c r="D269" s="748" t="s">
        <v>940</v>
      </c>
      <c r="E269" s="748" t="s">
        <v>2263</v>
      </c>
      <c r="F269" s="752"/>
      <c r="G269" s="752"/>
      <c r="H269" s="766">
        <v>0</v>
      </c>
      <c r="I269" s="752">
        <v>2</v>
      </c>
      <c r="J269" s="752">
        <v>391.98</v>
      </c>
      <c r="K269" s="766">
        <v>1</v>
      </c>
      <c r="L269" s="752">
        <v>2</v>
      </c>
      <c r="M269" s="753">
        <v>391.98</v>
      </c>
    </row>
    <row r="270" spans="1:13" ht="14.4" customHeight="1" x14ac:dyDescent="0.3">
      <c r="A270" s="747" t="s">
        <v>674</v>
      </c>
      <c r="B270" s="748" t="s">
        <v>2254</v>
      </c>
      <c r="C270" s="748" t="s">
        <v>2332</v>
      </c>
      <c r="D270" s="748" t="s">
        <v>1141</v>
      </c>
      <c r="E270" s="748" t="s">
        <v>1135</v>
      </c>
      <c r="F270" s="752"/>
      <c r="G270" s="752"/>
      <c r="H270" s="766">
        <v>0</v>
      </c>
      <c r="I270" s="752">
        <v>3</v>
      </c>
      <c r="J270" s="752">
        <v>368.07</v>
      </c>
      <c r="K270" s="766">
        <v>1</v>
      </c>
      <c r="L270" s="752">
        <v>3</v>
      </c>
      <c r="M270" s="753">
        <v>368.07</v>
      </c>
    </row>
    <row r="271" spans="1:13" ht="14.4" customHeight="1" x14ac:dyDescent="0.3">
      <c r="A271" s="747" t="s">
        <v>674</v>
      </c>
      <c r="B271" s="748" t="s">
        <v>2254</v>
      </c>
      <c r="C271" s="748" t="s">
        <v>2532</v>
      </c>
      <c r="D271" s="748" t="s">
        <v>1855</v>
      </c>
      <c r="E271" s="748" t="s">
        <v>1856</v>
      </c>
      <c r="F271" s="752">
        <v>1</v>
      </c>
      <c r="G271" s="752">
        <v>4312.5</v>
      </c>
      <c r="H271" s="766">
        <v>1</v>
      </c>
      <c r="I271" s="752"/>
      <c r="J271" s="752"/>
      <c r="K271" s="766">
        <v>0</v>
      </c>
      <c r="L271" s="752">
        <v>1</v>
      </c>
      <c r="M271" s="753">
        <v>4312.5</v>
      </c>
    </row>
    <row r="272" spans="1:13" ht="14.4" customHeight="1" x14ac:dyDescent="0.3">
      <c r="A272" s="747" t="s">
        <v>677</v>
      </c>
      <c r="B272" s="748" t="s">
        <v>2178</v>
      </c>
      <c r="C272" s="748" t="s">
        <v>2179</v>
      </c>
      <c r="D272" s="748" t="s">
        <v>2180</v>
      </c>
      <c r="E272" s="748" t="s">
        <v>2181</v>
      </c>
      <c r="F272" s="752">
        <v>340</v>
      </c>
      <c r="G272" s="752">
        <v>24493.599999999999</v>
      </c>
      <c r="H272" s="766">
        <v>1</v>
      </c>
      <c r="I272" s="752"/>
      <c r="J272" s="752"/>
      <c r="K272" s="766">
        <v>0</v>
      </c>
      <c r="L272" s="752">
        <v>340</v>
      </c>
      <c r="M272" s="753">
        <v>24493.599999999999</v>
      </c>
    </row>
    <row r="273" spans="1:13" ht="14.4" customHeight="1" x14ac:dyDescent="0.3">
      <c r="A273" s="747" t="s">
        <v>677</v>
      </c>
      <c r="B273" s="748" t="s">
        <v>2533</v>
      </c>
      <c r="C273" s="748" t="s">
        <v>2534</v>
      </c>
      <c r="D273" s="748" t="s">
        <v>1918</v>
      </c>
      <c r="E273" s="748" t="s">
        <v>2535</v>
      </c>
      <c r="F273" s="752"/>
      <c r="G273" s="752"/>
      <c r="H273" s="766">
        <v>0</v>
      </c>
      <c r="I273" s="752">
        <v>20</v>
      </c>
      <c r="J273" s="752">
        <v>331.59999999999991</v>
      </c>
      <c r="K273" s="766">
        <v>1</v>
      </c>
      <c r="L273" s="752">
        <v>20</v>
      </c>
      <c r="M273" s="753">
        <v>331.59999999999991</v>
      </c>
    </row>
    <row r="274" spans="1:13" ht="14.4" customHeight="1" x14ac:dyDescent="0.3">
      <c r="A274" s="747" t="s">
        <v>677</v>
      </c>
      <c r="B274" s="748" t="s">
        <v>2533</v>
      </c>
      <c r="C274" s="748" t="s">
        <v>2536</v>
      </c>
      <c r="D274" s="748" t="s">
        <v>2537</v>
      </c>
      <c r="E274" s="748" t="s">
        <v>2538</v>
      </c>
      <c r="F274" s="752"/>
      <c r="G274" s="752"/>
      <c r="H274" s="766">
        <v>0</v>
      </c>
      <c r="I274" s="752">
        <v>1</v>
      </c>
      <c r="J274" s="752">
        <v>42.879999999999995</v>
      </c>
      <c r="K274" s="766">
        <v>1</v>
      </c>
      <c r="L274" s="752">
        <v>1</v>
      </c>
      <c r="M274" s="753">
        <v>42.879999999999995</v>
      </c>
    </row>
    <row r="275" spans="1:13" ht="14.4" customHeight="1" x14ac:dyDescent="0.3">
      <c r="A275" s="747" t="s">
        <v>677</v>
      </c>
      <c r="B275" s="748" t="s">
        <v>2413</v>
      </c>
      <c r="C275" s="748" t="s">
        <v>2414</v>
      </c>
      <c r="D275" s="748" t="s">
        <v>2415</v>
      </c>
      <c r="E275" s="748" t="s">
        <v>2416</v>
      </c>
      <c r="F275" s="752"/>
      <c r="G275" s="752"/>
      <c r="H275" s="766">
        <v>0</v>
      </c>
      <c r="I275" s="752">
        <v>1</v>
      </c>
      <c r="J275" s="752">
        <v>273.90000000000003</v>
      </c>
      <c r="K275" s="766">
        <v>1</v>
      </c>
      <c r="L275" s="752">
        <v>1</v>
      </c>
      <c r="M275" s="753">
        <v>273.90000000000003</v>
      </c>
    </row>
    <row r="276" spans="1:13" ht="14.4" customHeight="1" x14ac:dyDescent="0.3">
      <c r="A276" s="747" t="s">
        <v>677</v>
      </c>
      <c r="B276" s="748" t="s">
        <v>2539</v>
      </c>
      <c r="C276" s="748" t="s">
        <v>2540</v>
      </c>
      <c r="D276" s="748" t="s">
        <v>2022</v>
      </c>
      <c r="E276" s="748" t="s">
        <v>2541</v>
      </c>
      <c r="F276" s="752"/>
      <c r="G276" s="752"/>
      <c r="H276" s="766">
        <v>0</v>
      </c>
      <c r="I276" s="752">
        <v>6</v>
      </c>
      <c r="J276" s="752">
        <v>624.88000000000011</v>
      </c>
      <c r="K276" s="766">
        <v>1</v>
      </c>
      <c r="L276" s="752">
        <v>6</v>
      </c>
      <c r="M276" s="753">
        <v>624.88000000000011</v>
      </c>
    </row>
    <row r="277" spans="1:13" ht="14.4" customHeight="1" x14ac:dyDescent="0.3">
      <c r="A277" s="747" t="s">
        <v>677</v>
      </c>
      <c r="B277" s="748" t="s">
        <v>2336</v>
      </c>
      <c r="C277" s="748" t="s">
        <v>2340</v>
      </c>
      <c r="D277" s="748" t="s">
        <v>2341</v>
      </c>
      <c r="E277" s="748" t="s">
        <v>2342</v>
      </c>
      <c r="F277" s="752"/>
      <c r="G277" s="752"/>
      <c r="H277" s="766">
        <v>0</v>
      </c>
      <c r="I277" s="752">
        <v>2</v>
      </c>
      <c r="J277" s="752">
        <v>812.02</v>
      </c>
      <c r="K277" s="766">
        <v>1</v>
      </c>
      <c r="L277" s="752">
        <v>2</v>
      </c>
      <c r="M277" s="753">
        <v>812.02</v>
      </c>
    </row>
    <row r="278" spans="1:13" ht="14.4" customHeight="1" x14ac:dyDescent="0.3">
      <c r="A278" s="747" t="s">
        <v>677</v>
      </c>
      <c r="B278" s="748" t="s">
        <v>2275</v>
      </c>
      <c r="C278" s="748" t="s">
        <v>2276</v>
      </c>
      <c r="D278" s="748" t="s">
        <v>1063</v>
      </c>
      <c r="E278" s="748" t="s">
        <v>2277</v>
      </c>
      <c r="F278" s="752"/>
      <c r="G278" s="752"/>
      <c r="H278" s="766">
        <v>0</v>
      </c>
      <c r="I278" s="752">
        <v>1</v>
      </c>
      <c r="J278" s="752">
        <v>408.95</v>
      </c>
      <c r="K278" s="766">
        <v>1</v>
      </c>
      <c r="L278" s="752">
        <v>1</v>
      </c>
      <c r="M278" s="753">
        <v>408.95</v>
      </c>
    </row>
    <row r="279" spans="1:13" ht="14.4" customHeight="1" x14ac:dyDescent="0.3">
      <c r="A279" s="747" t="s">
        <v>677</v>
      </c>
      <c r="B279" s="748" t="s">
        <v>2278</v>
      </c>
      <c r="C279" s="748" t="s">
        <v>2279</v>
      </c>
      <c r="D279" s="748" t="s">
        <v>1034</v>
      </c>
      <c r="E279" s="748" t="s">
        <v>2280</v>
      </c>
      <c r="F279" s="752"/>
      <c r="G279" s="752"/>
      <c r="H279" s="766">
        <v>0</v>
      </c>
      <c r="I279" s="752">
        <v>4</v>
      </c>
      <c r="J279" s="752">
        <v>513.7700000000001</v>
      </c>
      <c r="K279" s="766">
        <v>1</v>
      </c>
      <c r="L279" s="752">
        <v>4</v>
      </c>
      <c r="M279" s="753">
        <v>513.7700000000001</v>
      </c>
    </row>
    <row r="280" spans="1:13" ht="14.4" customHeight="1" x14ac:dyDescent="0.3">
      <c r="A280" s="747" t="s">
        <v>677</v>
      </c>
      <c r="B280" s="748" t="s">
        <v>2492</v>
      </c>
      <c r="C280" s="748" t="s">
        <v>2493</v>
      </c>
      <c r="D280" s="748" t="s">
        <v>1752</v>
      </c>
      <c r="E280" s="748" t="s">
        <v>1753</v>
      </c>
      <c r="F280" s="752"/>
      <c r="G280" s="752"/>
      <c r="H280" s="766">
        <v>0</v>
      </c>
      <c r="I280" s="752">
        <v>24</v>
      </c>
      <c r="J280" s="752">
        <v>969.3599999999999</v>
      </c>
      <c r="K280" s="766">
        <v>1</v>
      </c>
      <c r="L280" s="752">
        <v>24</v>
      </c>
      <c r="M280" s="753">
        <v>969.3599999999999</v>
      </c>
    </row>
    <row r="281" spans="1:13" ht="14.4" customHeight="1" x14ac:dyDescent="0.3">
      <c r="A281" s="747" t="s">
        <v>677</v>
      </c>
      <c r="B281" s="748" t="s">
        <v>2281</v>
      </c>
      <c r="C281" s="748" t="s">
        <v>2542</v>
      </c>
      <c r="D281" s="748" t="s">
        <v>1262</v>
      </c>
      <c r="E281" s="748" t="s">
        <v>2543</v>
      </c>
      <c r="F281" s="752"/>
      <c r="G281" s="752"/>
      <c r="H281" s="766">
        <v>0</v>
      </c>
      <c r="I281" s="752">
        <v>1</v>
      </c>
      <c r="J281" s="752">
        <v>66.699999999999974</v>
      </c>
      <c r="K281" s="766">
        <v>1</v>
      </c>
      <c r="L281" s="752">
        <v>1</v>
      </c>
      <c r="M281" s="753">
        <v>66.699999999999974</v>
      </c>
    </row>
    <row r="282" spans="1:13" ht="14.4" customHeight="1" x14ac:dyDescent="0.3">
      <c r="A282" s="747" t="s">
        <v>677</v>
      </c>
      <c r="B282" s="748" t="s">
        <v>2281</v>
      </c>
      <c r="C282" s="748" t="s">
        <v>2282</v>
      </c>
      <c r="D282" s="748" t="s">
        <v>1069</v>
      </c>
      <c r="E282" s="748" t="s">
        <v>2283</v>
      </c>
      <c r="F282" s="752"/>
      <c r="G282" s="752"/>
      <c r="H282" s="766">
        <v>0</v>
      </c>
      <c r="I282" s="752">
        <v>1</v>
      </c>
      <c r="J282" s="752">
        <v>40.04999999999999</v>
      </c>
      <c r="K282" s="766">
        <v>1</v>
      </c>
      <c r="L282" s="752">
        <v>1</v>
      </c>
      <c r="M282" s="753">
        <v>40.04999999999999</v>
      </c>
    </row>
    <row r="283" spans="1:13" ht="14.4" customHeight="1" x14ac:dyDescent="0.3">
      <c r="A283" s="747" t="s">
        <v>677</v>
      </c>
      <c r="B283" s="748" t="s">
        <v>2544</v>
      </c>
      <c r="C283" s="748" t="s">
        <v>2545</v>
      </c>
      <c r="D283" s="748" t="s">
        <v>2043</v>
      </c>
      <c r="E283" s="748" t="s">
        <v>2044</v>
      </c>
      <c r="F283" s="752">
        <v>1</v>
      </c>
      <c r="G283" s="752">
        <v>136.61000000000001</v>
      </c>
      <c r="H283" s="766">
        <v>1</v>
      </c>
      <c r="I283" s="752"/>
      <c r="J283" s="752"/>
      <c r="K283" s="766">
        <v>0</v>
      </c>
      <c r="L283" s="752">
        <v>1</v>
      </c>
      <c r="M283" s="753">
        <v>136.61000000000001</v>
      </c>
    </row>
    <row r="284" spans="1:13" ht="14.4" customHeight="1" x14ac:dyDescent="0.3">
      <c r="A284" s="747" t="s">
        <v>677</v>
      </c>
      <c r="B284" s="748" t="s">
        <v>2467</v>
      </c>
      <c r="C284" s="748" t="s">
        <v>2546</v>
      </c>
      <c r="D284" s="748" t="s">
        <v>2547</v>
      </c>
      <c r="E284" s="748" t="s">
        <v>2548</v>
      </c>
      <c r="F284" s="752"/>
      <c r="G284" s="752"/>
      <c r="H284" s="766">
        <v>0</v>
      </c>
      <c r="I284" s="752">
        <v>7</v>
      </c>
      <c r="J284" s="752">
        <v>9625</v>
      </c>
      <c r="K284" s="766">
        <v>1</v>
      </c>
      <c r="L284" s="752">
        <v>7</v>
      </c>
      <c r="M284" s="753">
        <v>9625</v>
      </c>
    </row>
    <row r="285" spans="1:13" ht="14.4" customHeight="1" x14ac:dyDescent="0.3">
      <c r="A285" s="747" t="s">
        <v>677</v>
      </c>
      <c r="B285" s="748" t="s">
        <v>2186</v>
      </c>
      <c r="C285" s="748" t="s">
        <v>2187</v>
      </c>
      <c r="D285" s="748" t="s">
        <v>875</v>
      </c>
      <c r="E285" s="748" t="s">
        <v>2188</v>
      </c>
      <c r="F285" s="752"/>
      <c r="G285" s="752"/>
      <c r="H285" s="766">
        <v>0</v>
      </c>
      <c r="I285" s="752">
        <v>65</v>
      </c>
      <c r="J285" s="752">
        <v>4222.43</v>
      </c>
      <c r="K285" s="766">
        <v>1</v>
      </c>
      <c r="L285" s="752">
        <v>65</v>
      </c>
      <c r="M285" s="753">
        <v>4222.43</v>
      </c>
    </row>
    <row r="286" spans="1:13" ht="14.4" customHeight="1" x14ac:dyDescent="0.3">
      <c r="A286" s="747" t="s">
        <v>677</v>
      </c>
      <c r="B286" s="748" t="s">
        <v>2549</v>
      </c>
      <c r="C286" s="748" t="s">
        <v>2550</v>
      </c>
      <c r="D286" s="748" t="s">
        <v>2551</v>
      </c>
      <c r="E286" s="748" t="s">
        <v>2552</v>
      </c>
      <c r="F286" s="752"/>
      <c r="G286" s="752"/>
      <c r="H286" s="766">
        <v>0</v>
      </c>
      <c r="I286" s="752">
        <v>2</v>
      </c>
      <c r="J286" s="752">
        <v>6142.3</v>
      </c>
      <c r="K286" s="766">
        <v>1</v>
      </c>
      <c r="L286" s="752">
        <v>2</v>
      </c>
      <c r="M286" s="753">
        <v>6142.3</v>
      </c>
    </row>
    <row r="287" spans="1:13" ht="14.4" customHeight="1" x14ac:dyDescent="0.3">
      <c r="A287" s="747" t="s">
        <v>677</v>
      </c>
      <c r="B287" s="748" t="s">
        <v>2193</v>
      </c>
      <c r="C287" s="748" t="s">
        <v>2365</v>
      </c>
      <c r="D287" s="748" t="s">
        <v>1358</v>
      </c>
      <c r="E287" s="748" t="s">
        <v>2366</v>
      </c>
      <c r="F287" s="752"/>
      <c r="G287" s="752"/>
      <c r="H287" s="766">
        <v>0</v>
      </c>
      <c r="I287" s="752">
        <v>3</v>
      </c>
      <c r="J287" s="752">
        <v>502.61999999999995</v>
      </c>
      <c r="K287" s="766">
        <v>1</v>
      </c>
      <c r="L287" s="752">
        <v>3</v>
      </c>
      <c r="M287" s="753">
        <v>502.61999999999995</v>
      </c>
    </row>
    <row r="288" spans="1:13" ht="14.4" customHeight="1" x14ac:dyDescent="0.3">
      <c r="A288" s="747" t="s">
        <v>677</v>
      </c>
      <c r="B288" s="748" t="s">
        <v>2193</v>
      </c>
      <c r="C288" s="748" t="s">
        <v>2194</v>
      </c>
      <c r="D288" s="748" t="s">
        <v>1358</v>
      </c>
      <c r="E288" s="748" t="s">
        <v>2195</v>
      </c>
      <c r="F288" s="752"/>
      <c r="G288" s="752"/>
      <c r="H288" s="766">
        <v>0</v>
      </c>
      <c r="I288" s="752">
        <v>11</v>
      </c>
      <c r="J288" s="752">
        <v>1259.6600000000003</v>
      </c>
      <c r="K288" s="766">
        <v>1</v>
      </c>
      <c r="L288" s="752">
        <v>11</v>
      </c>
      <c r="M288" s="753">
        <v>1259.6600000000003</v>
      </c>
    </row>
    <row r="289" spans="1:13" ht="14.4" customHeight="1" x14ac:dyDescent="0.3">
      <c r="A289" s="747" t="s">
        <v>677</v>
      </c>
      <c r="B289" s="748" t="s">
        <v>2193</v>
      </c>
      <c r="C289" s="748" t="s">
        <v>2196</v>
      </c>
      <c r="D289" s="748" t="s">
        <v>2197</v>
      </c>
      <c r="E289" s="748" t="s">
        <v>2198</v>
      </c>
      <c r="F289" s="752"/>
      <c r="G289" s="752"/>
      <c r="H289" s="766">
        <v>0</v>
      </c>
      <c r="I289" s="752">
        <v>2</v>
      </c>
      <c r="J289" s="752">
        <v>222.62000000000003</v>
      </c>
      <c r="K289" s="766">
        <v>1</v>
      </c>
      <c r="L289" s="752">
        <v>2</v>
      </c>
      <c r="M289" s="753">
        <v>222.62000000000003</v>
      </c>
    </row>
    <row r="290" spans="1:13" ht="14.4" customHeight="1" x14ac:dyDescent="0.3">
      <c r="A290" s="747" t="s">
        <v>677</v>
      </c>
      <c r="B290" s="748" t="s">
        <v>2193</v>
      </c>
      <c r="C290" s="748" t="s">
        <v>2553</v>
      </c>
      <c r="D290" s="748" t="s">
        <v>2554</v>
      </c>
      <c r="E290" s="748" t="s">
        <v>2555</v>
      </c>
      <c r="F290" s="752"/>
      <c r="G290" s="752"/>
      <c r="H290" s="766">
        <v>0</v>
      </c>
      <c r="I290" s="752">
        <v>4</v>
      </c>
      <c r="J290" s="752">
        <v>343.28</v>
      </c>
      <c r="K290" s="766">
        <v>1</v>
      </c>
      <c r="L290" s="752">
        <v>4</v>
      </c>
      <c r="M290" s="753">
        <v>343.28</v>
      </c>
    </row>
    <row r="291" spans="1:13" ht="14.4" customHeight="1" x14ac:dyDescent="0.3">
      <c r="A291" s="747" t="s">
        <v>677</v>
      </c>
      <c r="B291" s="748" t="s">
        <v>2193</v>
      </c>
      <c r="C291" s="748" t="s">
        <v>2199</v>
      </c>
      <c r="D291" s="748" t="s">
        <v>951</v>
      </c>
      <c r="E291" s="748" t="s">
        <v>2200</v>
      </c>
      <c r="F291" s="752"/>
      <c r="G291" s="752"/>
      <c r="H291" s="766">
        <v>0</v>
      </c>
      <c r="I291" s="752">
        <v>4</v>
      </c>
      <c r="J291" s="752">
        <v>225.52000000000004</v>
      </c>
      <c r="K291" s="766">
        <v>1</v>
      </c>
      <c r="L291" s="752">
        <v>4</v>
      </c>
      <c r="M291" s="753">
        <v>225.52000000000004</v>
      </c>
    </row>
    <row r="292" spans="1:13" ht="14.4" customHeight="1" x14ac:dyDescent="0.3">
      <c r="A292" s="747" t="s">
        <v>677</v>
      </c>
      <c r="B292" s="748" t="s">
        <v>2201</v>
      </c>
      <c r="C292" s="748" t="s">
        <v>2202</v>
      </c>
      <c r="D292" s="748" t="s">
        <v>2203</v>
      </c>
      <c r="E292" s="748" t="s">
        <v>2204</v>
      </c>
      <c r="F292" s="752"/>
      <c r="G292" s="752"/>
      <c r="H292" s="766">
        <v>0</v>
      </c>
      <c r="I292" s="752">
        <v>21</v>
      </c>
      <c r="J292" s="752">
        <v>9632.7000000000007</v>
      </c>
      <c r="K292" s="766">
        <v>1</v>
      </c>
      <c r="L292" s="752">
        <v>21</v>
      </c>
      <c r="M292" s="753">
        <v>9632.7000000000007</v>
      </c>
    </row>
    <row r="293" spans="1:13" ht="14.4" customHeight="1" x14ac:dyDescent="0.3">
      <c r="A293" s="747" t="s">
        <v>677</v>
      </c>
      <c r="B293" s="748" t="s">
        <v>2205</v>
      </c>
      <c r="C293" s="748" t="s">
        <v>2436</v>
      </c>
      <c r="D293" s="748" t="s">
        <v>2207</v>
      </c>
      <c r="E293" s="748" t="s">
        <v>1365</v>
      </c>
      <c r="F293" s="752"/>
      <c r="G293" s="752"/>
      <c r="H293" s="766">
        <v>0</v>
      </c>
      <c r="I293" s="752">
        <v>4</v>
      </c>
      <c r="J293" s="752">
        <v>498.46000000000004</v>
      </c>
      <c r="K293" s="766">
        <v>1</v>
      </c>
      <c r="L293" s="752">
        <v>4</v>
      </c>
      <c r="M293" s="753">
        <v>498.46000000000004</v>
      </c>
    </row>
    <row r="294" spans="1:13" ht="14.4" customHeight="1" x14ac:dyDescent="0.3">
      <c r="A294" s="747" t="s">
        <v>677</v>
      </c>
      <c r="B294" s="748" t="s">
        <v>2293</v>
      </c>
      <c r="C294" s="748" t="s">
        <v>2294</v>
      </c>
      <c r="D294" s="748" t="s">
        <v>2295</v>
      </c>
      <c r="E294" s="748" t="s">
        <v>2296</v>
      </c>
      <c r="F294" s="752">
        <v>60</v>
      </c>
      <c r="G294" s="752">
        <v>1596.6000000000001</v>
      </c>
      <c r="H294" s="766">
        <v>1</v>
      </c>
      <c r="I294" s="752"/>
      <c r="J294" s="752"/>
      <c r="K294" s="766">
        <v>0</v>
      </c>
      <c r="L294" s="752">
        <v>60</v>
      </c>
      <c r="M294" s="753">
        <v>1596.6000000000001</v>
      </c>
    </row>
    <row r="295" spans="1:13" ht="14.4" customHeight="1" x14ac:dyDescent="0.3">
      <c r="A295" s="747" t="s">
        <v>677</v>
      </c>
      <c r="B295" s="748" t="s">
        <v>2208</v>
      </c>
      <c r="C295" s="748" t="s">
        <v>2209</v>
      </c>
      <c r="D295" s="748" t="s">
        <v>2210</v>
      </c>
      <c r="E295" s="748" t="s">
        <v>2211</v>
      </c>
      <c r="F295" s="752"/>
      <c r="G295" s="752"/>
      <c r="H295" s="766">
        <v>0</v>
      </c>
      <c r="I295" s="752">
        <v>17</v>
      </c>
      <c r="J295" s="752">
        <v>13225.779999999999</v>
      </c>
      <c r="K295" s="766">
        <v>1</v>
      </c>
      <c r="L295" s="752">
        <v>17</v>
      </c>
      <c r="M295" s="753">
        <v>13225.779999999999</v>
      </c>
    </row>
    <row r="296" spans="1:13" ht="14.4" customHeight="1" x14ac:dyDescent="0.3">
      <c r="A296" s="747" t="s">
        <v>677</v>
      </c>
      <c r="B296" s="748" t="s">
        <v>2208</v>
      </c>
      <c r="C296" s="748" t="s">
        <v>2367</v>
      </c>
      <c r="D296" s="748" t="s">
        <v>2210</v>
      </c>
      <c r="E296" s="748" t="s">
        <v>2368</v>
      </c>
      <c r="F296" s="752"/>
      <c r="G296" s="752"/>
      <c r="H296" s="766">
        <v>0</v>
      </c>
      <c r="I296" s="752">
        <v>5</v>
      </c>
      <c r="J296" s="752">
        <v>7011.96</v>
      </c>
      <c r="K296" s="766">
        <v>1</v>
      </c>
      <c r="L296" s="752">
        <v>5</v>
      </c>
      <c r="M296" s="753">
        <v>7011.96</v>
      </c>
    </row>
    <row r="297" spans="1:13" ht="14.4" customHeight="1" x14ac:dyDescent="0.3">
      <c r="A297" s="747" t="s">
        <v>677</v>
      </c>
      <c r="B297" s="748" t="s">
        <v>2212</v>
      </c>
      <c r="C297" s="748" t="s">
        <v>2556</v>
      </c>
      <c r="D297" s="748" t="s">
        <v>2557</v>
      </c>
      <c r="E297" s="748" t="s">
        <v>2558</v>
      </c>
      <c r="F297" s="752">
        <v>1</v>
      </c>
      <c r="G297" s="752">
        <v>119.28000000000003</v>
      </c>
      <c r="H297" s="766">
        <v>1</v>
      </c>
      <c r="I297" s="752"/>
      <c r="J297" s="752"/>
      <c r="K297" s="766">
        <v>0</v>
      </c>
      <c r="L297" s="752">
        <v>1</v>
      </c>
      <c r="M297" s="753">
        <v>119.28000000000003</v>
      </c>
    </row>
    <row r="298" spans="1:13" ht="14.4" customHeight="1" x14ac:dyDescent="0.3">
      <c r="A298" s="747" t="s">
        <v>677</v>
      </c>
      <c r="B298" s="748" t="s">
        <v>2216</v>
      </c>
      <c r="C298" s="748" t="s">
        <v>2217</v>
      </c>
      <c r="D298" s="748" t="s">
        <v>2218</v>
      </c>
      <c r="E298" s="748" t="s">
        <v>2219</v>
      </c>
      <c r="F298" s="752"/>
      <c r="G298" s="752"/>
      <c r="H298" s="766">
        <v>0</v>
      </c>
      <c r="I298" s="752">
        <v>10</v>
      </c>
      <c r="J298" s="752">
        <v>1540</v>
      </c>
      <c r="K298" s="766">
        <v>1</v>
      </c>
      <c r="L298" s="752">
        <v>10</v>
      </c>
      <c r="M298" s="753">
        <v>1540</v>
      </c>
    </row>
    <row r="299" spans="1:13" ht="14.4" customHeight="1" x14ac:dyDescent="0.3">
      <c r="A299" s="747" t="s">
        <v>677</v>
      </c>
      <c r="B299" s="748" t="s">
        <v>2220</v>
      </c>
      <c r="C299" s="748" t="s">
        <v>2221</v>
      </c>
      <c r="D299" s="748" t="s">
        <v>2222</v>
      </c>
      <c r="E299" s="748" t="s">
        <v>2223</v>
      </c>
      <c r="F299" s="752"/>
      <c r="G299" s="752"/>
      <c r="H299" s="766">
        <v>0</v>
      </c>
      <c r="I299" s="752">
        <v>4.2</v>
      </c>
      <c r="J299" s="752">
        <v>2358.3419999999996</v>
      </c>
      <c r="K299" s="766">
        <v>1</v>
      </c>
      <c r="L299" s="752">
        <v>4.2</v>
      </c>
      <c r="M299" s="753">
        <v>2358.3419999999996</v>
      </c>
    </row>
    <row r="300" spans="1:13" ht="14.4" customHeight="1" x14ac:dyDescent="0.3">
      <c r="A300" s="747" t="s">
        <v>677</v>
      </c>
      <c r="B300" s="748" t="s">
        <v>2224</v>
      </c>
      <c r="C300" s="748" t="s">
        <v>2225</v>
      </c>
      <c r="D300" s="748" t="s">
        <v>2226</v>
      </c>
      <c r="E300" s="748" t="s">
        <v>2227</v>
      </c>
      <c r="F300" s="752"/>
      <c r="G300" s="752"/>
      <c r="H300" s="766">
        <v>0</v>
      </c>
      <c r="I300" s="752">
        <v>20</v>
      </c>
      <c r="J300" s="752">
        <v>667.8</v>
      </c>
      <c r="K300" s="766">
        <v>1</v>
      </c>
      <c r="L300" s="752">
        <v>20</v>
      </c>
      <c r="M300" s="753">
        <v>667.8</v>
      </c>
    </row>
    <row r="301" spans="1:13" ht="14.4" customHeight="1" x14ac:dyDescent="0.3">
      <c r="A301" s="747" t="s">
        <v>677</v>
      </c>
      <c r="B301" s="748" t="s">
        <v>2224</v>
      </c>
      <c r="C301" s="748" t="s">
        <v>2371</v>
      </c>
      <c r="D301" s="748" t="s">
        <v>2226</v>
      </c>
      <c r="E301" s="748" t="s">
        <v>2372</v>
      </c>
      <c r="F301" s="752"/>
      <c r="G301" s="752"/>
      <c r="H301" s="766">
        <v>0</v>
      </c>
      <c r="I301" s="752">
        <v>30</v>
      </c>
      <c r="J301" s="752">
        <v>1586.4</v>
      </c>
      <c r="K301" s="766">
        <v>1</v>
      </c>
      <c r="L301" s="752">
        <v>30</v>
      </c>
      <c r="M301" s="753">
        <v>1586.4</v>
      </c>
    </row>
    <row r="302" spans="1:13" ht="14.4" customHeight="1" x14ac:dyDescent="0.3">
      <c r="A302" s="747" t="s">
        <v>677</v>
      </c>
      <c r="B302" s="748" t="s">
        <v>2297</v>
      </c>
      <c r="C302" s="748" t="s">
        <v>2298</v>
      </c>
      <c r="D302" s="748" t="s">
        <v>2299</v>
      </c>
      <c r="E302" s="748" t="s">
        <v>2300</v>
      </c>
      <c r="F302" s="752"/>
      <c r="G302" s="752"/>
      <c r="H302" s="766">
        <v>0</v>
      </c>
      <c r="I302" s="752">
        <v>11.099999999999989</v>
      </c>
      <c r="J302" s="752">
        <v>4175.9743333333299</v>
      </c>
      <c r="K302" s="766">
        <v>1</v>
      </c>
      <c r="L302" s="752">
        <v>11.099999999999989</v>
      </c>
      <c r="M302" s="753">
        <v>4175.9743333333299</v>
      </c>
    </row>
    <row r="303" spans="1:13" ht="14.4" customHeight="1" x14ac:dyDescent="0.3">
      <c r="A303" s="747" t="s">
        <v>677</v>
      </c>
      <c r="B303" s="748" t="s">
        <v>2301</v>
      </c>
      <c r="C303" s="748" t="s">
        <v>2302</v>
      </c>
      <c r="D303" s="748" t="s">
        <v>2303</v>
      </c>
      <c r="E303" s="748" t="s">
        <v>2304</v>
      </c>
      <c r="F303" s="752"/>
      <c r="G303" s="752"/>
      <c r="H303" s="766">
        <v>0</v>
      </c>
      <c r="I303" s="752">
        <v>5</v>
      </c>
      <c r="J303" s="752">
        <v>742.5</v>
      </c>
      <c r="K303" s="766">
        <v>1</v>
      </c>
      <c r="L303" s="752">
        <v>5</v>
      </c>
      <c r="M303" s="753">
        <v>742.5</v>
      </c>
    </row>
    <row r="304" spans="1:13" ht="14.4" customHeight="1" x14ac:dyDescent="0.3">
      <c r="A304" s="747" t="s">
        <v>677</v>
      </c>
      <c r="B304" s="748" t="s">
        <v>2301</v>
      </c>
      <c r="C304" s="748" t="s">
        <v>2375</v>
      </c>
      <c r="D304" s="748" t="s">
        <v>1390</v>
      </c>
      <c r="E304" s="748" t="s">
        <v>2376</v>
      </c>
      <c r="F304" s="752"/>
      <c r="G304" s="752"/>
      <c r="H304" s="766">
        <v>0</v>
      </c>
      <c r="I304" s="752">
        <v>2</v>
      </c>
      <c r="J304" s="752">
        <v>4227.5</v>
      </c>
      <c r="K304" s="766">
        <v>1</v>
      </c>
      <c r="L304" s="752">
        <v>2</v>
      </c>
      <c r="M304" s="753">
        <v>4227.5</v>
      </c>
    </row>
    <row r="305" spans="1:13" ht="14.4" customHeight="1" x14ac:dyDescent="0.3">
      <c r="A305" s="747" t="s">
        <v>677</v>
      </c>
      <c r="B305" s="748" t="s">
        <v>2559</v>
      </c>
      <c r="C305" s="748" t="s">
        <v>2560</v>
      </c>
      <c r="D305" s="748" t="s">
        <v>2561</v>
      </c>
      <c r="E305" s="748" t="s">
        <v>2562</v>
      </c>
      <c r="F305" s="752"/>
      <c r="G305" s="752"/>
      <c r="H305" s="766">
        <v>0</v>
      </c>
      <c r="I305" s="752">
        <v>1</v>
      </c>
      <c r="J305" s="752">
        <v>6764.33</v>
      </c>
      <c r="K305" s="766">
        <v>1</v>
      </c>
      <c r="L305" s="752">
        <v>1</v>
      </c>
      <c r="M305" s="753">
        <v>6764.33</v>
      </c>
    </row>
    <row r="306" spans="1:13" ht="14.4" customHeight="1" x14ac:dyDescent="0.3">
      <c r="A306" s="747" t="s">
        <v>677</v>
      </c>
      <c r="B306" s="748" t="s">
        <v>2559</v>
      </c>
      <c r="C306" s="748" t="s">
        <v>2563</v>
      </c>
      <c r="D306" s="748" t="s">
        <v>2081</v>
      </c>
      <c r="E306" s="748" t="s">
        <v>2082</v>
      </c>
      <c r="F306" s="752">
        <v>1</v>
      </c>
      <c r="G306" s="752">
        <v>366.63</v>
      </c>
      <c r="H306" s="766">
        <v>1</v>
      </c>
      <c r="I306" s="752"/>
      <c r="J306" s="752"/>
      <c r="K306" s="766">
        <v>0</v>
      </c>
      <c r="L306" s="752">
        <v>1</v>
      </c>
      <c r="M306" s="753">
        <v>366.63</v>
      </c>
    </row>
    <row r="307" spans="1:13" ht="14.4" customHeight="1" x14ac:dyDescent="0.3">
      <c r="A307" s="747" t="s">
        <v>677</v>
      </c>
      <c r="B307" s="748" t="s">
        <v>2559</v>
      </c>
      <c r="C307" s="748" t="s">
        <v>2564</v>
      </c>
      <c r="D307" s="748" t="s">
        <v>2079</v>
      </c>
      <c r="E307" s="748" t="s">
        <v>2082</v>
      </c>
      <c r="F307" s="752"/>
      <c r="G307" s="752"/>
      <c r="H307" s="766">
        <v>0</v>
      </c>
      <c r="I307" s="752">
        <v>9</v>
      </c>
      <c r="J307" s="752">
        <v>1060.29</v>
      </c>
      <c r="K307" s="766">
        <v>1</v>
      </c>
      <c r="L307" s="752">
        <v>9</v>
      </c>
      <c r="M307" s="753">
        <v>1060.29</v>
      </c>
    </row>
    <row r="308" spans="1:13" ht="14.4" customHeight="1" x14ac:dyDescent="0.3">
      <c r="A308" s="747" t="s">
        <v>677</v>
      </c>
      <c r="B308" s="748" t="s">
        <v>2228</v>
      </c>
      <c r="C308" s="748" t="s">
        <v>2229</v>
      </c>
      <c r="D308" s="748" t="s">
        <v>691</v>
      </c>
      <c r="E308" s="748" t="s">
        <v>692</v>
      </c>
      <c r="F308" s="752"/>
      <c r="G308" s="752"/>
      <c r="H308" s="766">
        <v>0</v>
      </c>
      <c r="I308" s="752">
        <v>11</v>
      </c>
      <c r="J308" s="752">
        <v>2933.7</v>
      </c>
      <c r="K308" s="766">
        <v>1</v>
      </c>
      <c r="L308" s="752">
        <v>11</v>
      </c>
      <c r="M308" s="753">
        <v>2933.7</v>
      </c>
    </row>
    <row r="309" spans="1:13" ht="14.4" customHeight="1" x14ac:dyDescent="0.3">
      <c r="A309" s="747" t="s">
        <v>677</v>
      </c>
      <c r="B309" s="748" t="s">
        <v>2565</v>
      </c>
      <c r="C309" s="748" t="s">
        <v>2566</v>
      </c>
      <c r="D309" s="748" t="s">
        <v>2567</v>
      </c>
      <c r="E309" s="748" t="s">
        <v>2568</v>
      </c>
      <c r="F309" s="752"/>
      <c r="G309" s="752"/>
      <c r="H309" s="766">
        <v>0</v>
      </c>
      <c r="I309" s="752">
        <v>24</v>
      </c>
      <c r="J309" s="752">
        <v>1970.8800000000003</v>
      </c>
      <c r="K309" s="766">
        <v>1</v>
      </c>
      <c r="L309" s="752">
        <v>24</v>
      </c>
      <c r="M309" s="753">
        <v>1970.8800000000003</v>
      </c>
    </row>
    <row r="310" spans="1:13" ht="14.4" customHeight="1" x14ac:dyDescent="0.3">
      <c r="A310" s="747" t="s">
        <v>677</v>
      </c>
      <c r="B310" s="748" t="s">
        <v>2565</v>
      </c>
      <c r="C310" s="748" t="s">
        <v>2569</v>
      </c>
      <c r="D310" s="748" t="s">
        <v>2567</v>
      </c>
      <c r="E310" s="748" t="s">
        <v>2570</v>
      </c>
      <c r="F310" s="752"/>
      <c r="G310" s="752"/>
      <c r="H310" s="766">
        <v>0</v>
      </c>
      <c r="I310" s="752">
        <v>48</v>
      </c>
      <c r="J310" s="752">
        <v>32898.5</v>
      </c>
      <c r="K310" s="766">
        <v>1</v>
      </c>
      <c r="L310" s="752">
        <v>48</v>
      </c>
      <c r="M310" s="753">
        <v>32898.5</v>
      </c>
    </row>
    <row r="311" spans="1:13" ht="14.4" customHeight="1" x14ac:dyDescent="0.3">
      <c r="A311" s="747" t="s">
        <v>677</v>
      </c>
      <c r="B311" s="748" t="s">
        <v>2565</v>
      </c>
      <c r="C311" s="748" t="s">
        <v>2571</v>
      </c>
      <c r="D311" s="748" t="s">
        <v>2035</v>
      </c>
      <c r="E311" s="748" t="s">
        <v>2036</v>
      </c>
      <c r="F311" s="752">
        <v>36</v>
      </c>
      <c r="G311" s="752">
        <v>5186.8099999999995</v>
      </c>
      <c r="H311" s="766">
        <v>1</v>
      </c>
      <c r="I311" s="752"/>
      <c r="J311" s="752"/>
      <c r="K311" s="766">
        <v>0</v>
      </c>
      <c r="L311" s="752">
        <v>36</v>
      </c>
      <c r="M311" s="753">
        <v>5186.8099999999995</v>
      </c>
    </row>
    <row r="312" spans="1:13" ht="14.4" customHeight="1" x14ac:dyDescent="0.3">
      <c r="A312" s="747" t="s">
        <v>677</v>
      </c>
      <c r="B312" s="748" t="s">
        <v>2572</v>
      </c>
      <c r="C312" s="748" t="s">
        <v>2573</v>
      </c>
      <c r="D312" s="748" t="s">
        <v>2018</v>
      </c>
      <c r="E312" s="748" t="s">
        <v>2574</v>
      </c>
      <c r="F312" s="752"/>
      <c r="G312" s="752"/>
      <c r="H312" s="766">
        <v>0</v>
      </c>
      <c r="I312" s="752">
        <v>22</v>
      </c>
      <c r="J312" s="752">
        <v>2540.12</v>
      </c>
      <c r="K312" s="766">
        <v>1</v>
      </c>
      <c r="L312" s="752">
        <v>22</v>
      </c>
      <c r="M312" s="753">
        <v>2540.12</v>
      </c>
    </row>
    <row r="313" spans="1:13" ht="14.4" customHeight="1" x14ac:dyDescent="0.3">
      <c r="A313" s="747" t="s">
        <v>677</v>
      </c>
      <c r="B313" s="748" t="s">
        <v>2575</v>
      </c>
      <c r="C313" s="748" t="s">
        <v>2576</v>
      </c>
      <c r="D313" s="748" t="s">
        <v>2577</v>
      </c>
      <c r="E313" s="748" t="s">
        <v>2578</v>
      </c>
      <c r="F313" s="752"/>
      <c r="G313" s="752"/>
      <c r="H313" s="766">
        <v>0</v>
      </c>
      <c r="I313" s="752">
        <v>20</v>
      </c>
      <c r="J313" s="752">
        <v>2200</v>
      </c>
      <c r="K313" s="766">
        <v>1</v>
      </c>
      <c r="L313" s="752">
        <v>20</v>
      </c>
      <c r="M313" s="753">
        <v>2200</v>
      </c>
    </row>
    <row r="314" spans="1:13" ht="14.4" customHeight="1" x14ac:dyDescent="0.3">
      <c r="A314" s="747" t="s">
        <v>677</v>
      </c>
      <c r="B314" s="748" t="s">
        <v>2579</v>
      </c>
      <c r="C314" s="748" t="s">
        <v>2580</v>
      </c>
      <c r="D314" s="748" t="s">
        <v>2581</v>
      </c>
      <c r="E314" s="748" t="s">
        <v>2582</v>
      </c>
      <c r="F314" s="752">
        <v>6</v>
      </c>
      <c r="G314" s="752">
        <v>1040.28</v>
      </c>
      <c r="H314" s="766">
        <v>1</v>
      </c>
      <c r="I314" s="752"/>
      <c r="J314" s="752"/>
      <c r="K314" s="766">
        <v>0</v>
      </c>
      <c r="L314" s="752">
        <v>6</v>
      </c>
      <c r="M314" s="753">
        <v>1040.28</v>
      </c>
    </row>
    <row r="315" spans="1:13" ht="14.4" customHeight="1" x14ac:dyDescent="0.3">
      <c r="A315" s="747" t="s">
        <v>677</v>
      </c>
      <c r="B315" s="748" t="s">
        <v>2230</v>
      </c>
      <c r="C315" s="748" t="s">
        <v>2305</v>
      </c>
      <c r="D315" s="748" t="s">
        <v>832</v>
      </c>
      <c r="E315" s="748" t="s">
        <v>1105</v>
      </c>
      <c r="F315" s="752"/>
      <c r="G315" s="752"/>
      <c r="H315" s="766">
        <v>0</v>
      </c>
      <c r="I315" s="752">
        <v>6</v>
      </c>
      <c r="J315" s="752">
        <v>203.73</v>
      </c>
      <c r="K315" s="766">
        <v>1</v>
      </c>
      <c r="L315" s="752">
        <v>6</v>
      </c>
      <c r="M315" s="753">
        <v>203.73</v>
      </c>
    </row>
    <row r="316" spans="1:13" ht="14.4" customHeight="1" x14ac:dyDescent="0.3">
      <c r="A316" s="747" t="s">
        <v>677</v>
      </c>
      <c r="B316" s="748" t="s">
        <v>2230</v>
      </c>
      <c r="C316" s="748" t="s">
        <v>2231</v>
      </c>
      <c r="D316" s="748" t="s">
        <v>832</v>
      </c>
      <c r="E316" s="748" t="s">
        <v>2232</v>
      </c>
      <c r="F316" s="752"/>
      <c r="G316" s="752"/>
      <c r="H316" s="766">
        <v>0</v>
      </c>
      <c r="I316" s="752">
        <v>31</v>
      </c>
      <c r="J316" s="752">
        <v>1569.94</v>
      </c>
      <c r="K316" s="766">
        <v>1</v>
      </c>
      <c r="L316" s="752">
        <v>31</v>
      </c>
      <c r="M316" s="753">
        <v>1569.94</v>
      </c>
    </row>
    <row r="317" spans="1:13" ht="14.4" customHeight="1" x14ac:dyDescent="0.3">
      <c r="A317" s="747" t="s">
        <v>677</v>
      </c>
      <c r="B317" s="748" t="s">
        <v>2233</v>
      </c>
      <c r="C317" s="748" t="s">
        <v>2234</v>
      </c>
      <c r="D317" s="748" t="s">
        <v>2235</v>
      </c>
      <c r="E317" s="748" t="s">
        <v>2236</v>
      </c>
      <c r="F317" s="752"/>
      <c r="G317" s="752"/>
      <c r="H317" s="766">
        <v>0</v>
      </c>
      <c r="I317" s="752">
        <v>22</v>
      </c>
      <c r="J317" s="752">
        <v>3665.1999083304913</v>
      </c>
      <c r="K317" s="766">
        <v>1</v>
      </c>
      <c r="L317" s="752">
        <v>22</v>
      </c>
      <c r="M317" s="753">
        <v>3665.1999083304913</v>
      </c>
    </row>
    <row r="318" spans="1:13" ht="14.4" customHeight="1" x14ac:dyDescent="0.3">
      <c r="A318" s="747" t="s">
        <v>677</v>
      </c>
      <c r="B318" s="748" t="s">
        <v>2233</v>
      </c>
      <c r="C318" s="748" t="s">
        <v>2306</v>
      </c>
      <c r="D318" s="748" t="s">
        <v>2235</v>
      </c>
      <c r="E318" s="748" t="s">
        <v>2307</v>
      </c>
      <c r="F318" s="752"/>
      <c r="G318" s="752"/>
      <c r="H318" s="766">
        <v>0</v>
      </c>
      <c r="I318" s="752">
        <v>15</v>
      </c>
      <c r="J318" s="752">
        <v>3382.5</v>
      </c>
      <c r="K318" s="766">
        <v>1</v>
      </c>
      <c r="L318" s="752">
        <v>15</v>
      </c>
      <c r="M318" s="753">
        <v>3382.5</v>
      </c>
    </row>
    <row r="319" spans="1:13" ht="14.4" customHeight="1" x14ac:dyDescent="0.3">
      <c r="A319" s="747" t="s">
        <v>677</v>
      </c>
      <c r="B319" s="748" t="s">
        <v>2237</v>
      </c>
      <c r="C319" s="748" t="s">
        <v>2583</v>
      </c>
      <c r="D319" s="748" t="s">
        <v>736</v>
      </c>
      <c r="E319" s="748" t="s">
        <v>2584</v>
      </c>
      <c r="F319" s="752"/>
      <c r="G319" s="752"/>
      <c r="H319" s="766">
        <v>0</v>
      </c>
      <c r="I319" s="752">
        <v>37</v>
      </c>
      <c r="J319" s="752">
        <v>18627.02</v>
      </c>
      <c r="K319" s="766">
        <v>1</v>
      </c>
      <c r="L319" s="752">
        <v>37</v>
      </c>
      <c r="M319" s="753">
        <v>18627.02</v>
      </c>
    </row>
    <row r="320" spans="1:13" ht="14.4" customHeight="1" x14ac:dyDescent="0.3">
      <c r="A320" s="747" t="s">
        <v>677</v>
      </c>
      <c r="B320" s="748" t="s">
        <v>2237</v>
      </c>
      <c r="C320" s="748" t="s">
        <v>2238</v>
      </c>
      <c r="D320" s="748" t="s">
        <v>736</v>
      </c>
      <c r="E320" s="748" t="s">
        <v>2239</v>
      </c>
      <c r="F320" s="752"/>
      <c r="G320" s="752"/>
      <c r="H320" s="766">
        <v>0</v>
      </c>
      <c r="I320" s="752">
        <v>4</v>
      </c>
      <c r="J320" s="752">
        <v>420.95999999999992</v>
      </c>
      <c r="K320" s="766">
        <v>1</v>
      </c>
      <c r="L320" s="752">
        <v>4</v>
      </c>
      <c r="M320" s="753">
        <v>420.95999999999992</v>
      </c>
    </row>
    <row r="321" spans="1:13" ht="14.4" customHeight="1" x14ac:dyDescent="0.3">
      <c r="A321" s="747" t="s">
        <v>677</v>
      </c>
      <c r="B321" s="748" t="s">
        <v>2237</v>
      </c>
      <c r="C321" s="748" t="s">
        <v>2585</v>
      </c>
      <c r="D321" s="748" t="s">
        <v>2586</v>
      </c>
      <c r="E321" s="748" t="s">
        <v>2587</v>
      </c>
      <c r="F321" s="752"/>
      <c r="G321" s="752"/>
      <c r="H321" s="766">
        <v>0</v>
      </c>
      <c r="I321" s="752">
        <v>5</v>
      </c>
      <c r="J321" s="752">
        <v>291.52999999999997</v>
      </c>
      <c r="K321" s="766">
        <v>1</v>
      </c>
      <c r="L321" s="752">
        <v>5</v>
      </c>
      <c r="M321" s="753">
        <v>291.52999999999997</v>
      </c>
    </row>
    <row r="322" spans="1:13" ht="14.4" customHeight="1" x14ac:dyDescent="0.3">
      <c r="A322" s="747" t="s">
        <v>677</v>
      </c>
      <c r="B322" s="748" t="s">
        <v>2240</v>
      </c>
      <c r="C322" s="748" t="s">
        <v>2241</v>
      </c>
      <c r="D322" s="748" t="s">
        <v>2242</v>
      </c>
      <c r="E322" s="748" t="s">
        <v>2243</v>
      </c>
      <c r="F322" s="752"/>
      <c r="G322" s="752"/>
      <c r="H322" s="766">
        <v>0</v>
      </c>
      <c r="I322" s="752">
        <v>6</v>
      </c>
      <c r="J322" s="752">
        <v>112.97999999999999</v>
      </c>
      <c r="K322" s="766">
        <v>1</v>
      </c>
      <c r="L322" s="752">
        <v>6</v>
      </c>
      <c r="M322" s="753">
        <v>112.97999999999999</v>
      </c>
    </row>
    <row r="323" spans="1:13" ht="14.4" customHeight="1" x14ac:dyDescent="0.3">
      <c r="A323" s="747" t="s">
        <v>677</v>
      </c>
      <c r="B323" s="748" t="s">
        <v>2244</v>
      </c>
      <c r="C323" s="748" t="s">
        <v>2588</v>
      </c>
      <c r="D323" s="748" t="s">
        <v>2589</v>
      </c>
      <c r="E323" s="748" t="s">
        <v>2590</v>
      </c>
      <c r="F323" s="752"/>
      <c r="G323" s="752"/>
      <c r="H323" s="766">
        <v>0</v>
      </c>
      <c r="I323" s="752">
        <v>1</v>
      </c>
      <c r="J323" s="752">
        <v>724.0300000000002</v>
      </c>
      <c r="K323" s="766">
        <v>1</v>
      </c>
      <c r="L323" s="752">
        <v>1</v>
      </c>
      <c r="M323" s="753">
        <v>724.0300000000002</v>
      </c>
    </row>
    <row r="324" spans="1:13" ht="14.4" customHeight="1" x14ac:dyDescent="0.3">
      <c r="A324" s="747" t="s">
        <v>677</v>
      </c>
      <c r="B324" s="748" t="s">
        <v>2308</v>
      </c>
      <c r="C324" s="748" t="s">
        <v>2386</v>
      </c>
      <c r="D324" s="748" t="s">
        <v>2310</v>
      </c>
      <c r="E324" s="748" t="s">
        <v>2387</v>
      </c>
      <c r="F324" s="752"/>
      <c r="G324" s="752"/>
      <c r="H324" s="766">
        <v>0</v>
      </c>
      <c r="I324" s="752">
        <v>1</v>
      </c>
      <c r="J324" s="752">
        <v>19.580000000000002</v>
      </c>
      <c r="K324" s="766">
        <v>1</v>
      </c>
      <c r="L324" s="752">
        <v>1</v>
      </c>
      <c r="M324" s="753">
        <v>19.580000000000002</v>
      </c>
    </row>
    <row r="325" spans="1:13" ht="14.4" customHeight="1" x14ac:dyDescent="0.3">
      <c r="A325" s="747" t="s">
        <v>677</v>
      </c>
      <c r="B325" s="748" t="s">
        <v>2308</v>
      </c>
      <c r="C325" s="748" t="s">
        <v>2312</v>
      </c>
      <c r="D325" s="748" t="s">
        <v>2310</v>
      </c>
      <c r="E325" s="748" t="s">
        <v>2313</v>
      </c>
      <c r="F325" s="752"/>
      <c r="G325" s="752"/>
      <c r="H325" s="766">
        <v>0</v>
      </c>
      <c r="I325" s="752">
        <v>2</v>
      </c>
      <c r="J325" s="752">
        <v>18.28</v>
      </c>
      <c r="K325" s="766">
        <v>1</v>
      </c>
      <c r="L325" s="752">
        <v>2</v>
      </c>
      <c r="M325" s="753">
        <v>18.28</v>
      </c>
    </row>
    <row r="326" spans="1:13" ht="14.4" customHeight="1" x14ac:dyDescent="0.3">
      <c r="A326" s="747" t="s">
        <v>677</v>
      </c>
      <c r="B326" s="748" t="s">
        <v>2314</v>
      </c>
      <c r="C326" s="748" t="s">
        <v>2315</v>
      </c>
      <c r="D326" s="748" t="s">
        <v>2316</v>
      </c>
      <c r="E326" s="748" t="s">
        <v>2317</v>
      </c>
      <c r="F326" s="752"/>
      <c r="G326" s="752"/>
      <c r="H326" s="766">
        <v>0</v>
      </c>
      <c r="I326" s="752">
        <v>13</v>
      </c>
      <c r="J326" s="752">
        <v>875.15999999999985</v>
      </c>
      <c r="K326" s="766">
        <v>1</v>
      </c>
      <c r="L326" s="752">
        <v>13</v>
      </c>
      <c r="M326" s="753">
        <v>875.15999999999985</v>
      </c>
    </row>
    <row r="327" spans="1:13" ht="14.4" customHeight="1" x14ac:dyDescent="0.3">
      <c r="A327" s="747" t="s">
        <v>677</v>
      </c>
      <c r="B327" s="748" t="s">
        <v>2314</v>
      </c>
      <c r="C327" s="748" t="s">
        <v>2440</v>
      </c>
      <c r="D327" s="748" t="s">
        <v>2316</v>
      </c>
      <c r="E327" s="748" t="s">
        <v>2441</v>
      </c>
      <c r="F327" s="752"/>
      <c r="G327" s="752"/>
      <c r="H327" s="766">
        <v>0</v>
      </c>
      <c r="I327" s="752">
        <v>6</v>
      </c>
      <c r="J327" s="752">
        <v>572.18000000000006</v>
      </c>
      <c r="K327" s="766">
        <v>1</v>
      </c>
      <c r="L327" s="752">
        <v>6</v>
      </c>
      <c r="M327" s="753">
        <v>572.18000000000006</v>
      </c>
    </row>
    <row r="328" spans="1:13" ht="14.4" customHeight="1" x14ac:dyDescent="0.3">
      <c r="A328" s="747" t="s">
        <v>677</v>
      </c>
      <c r="B328" s="748" t="s">
        <v>2314</v>
      </c>
      <c r="C328" s="748" t="s">
        <v>2318</v>
      </c>
      <c r="D328" s="748" t="s">
        <v>1080</v>
      </c>
      <c r="E328" s="748" t="s">
        <v>2319</v>
      </c>
      <c r="F328" s="752"/>
      <c r="G328" s="752"/>
      <c r="H328" s="766">
        <v>0</v>
      </c>
      <c r="I328" s="752">
        <v>1</v>
      </c>
      <c r="J328" s="752">
        <v>91.700000000000017</v>
      </c>
      <c r="K328" s="766">
        <v>1</v>
      </c>
      <c r="L328" s="752">
        <v>1</v>
      </c>
      <c r="M328" s="753">
        <v>91.700000000000017</v>
      </c>
    </row>
    <row r="329" spans="1:13" ht="14.4" customHeight="1" x14ac:dyDescent="0.3">
      <c r="A329" s="747" t="s">
        <v>677</v>
      </c>
      <c r="B329" s="748" t="s">
        <v>2314</v>
      </c>
      <c r="C329" s="748" t="s">
        <v>2320</v>
      </c>
      <c r="D329" s="748" t="s">
        <v>2316</v>
      </c>
      <c r="E329" s="748" t="s">
        <v>2321</v>
      </c>
      <c r="F329" s="752"/>
      <c r="G329" s="752"/>
      <c r="H329" s="766">
        <v>0</v>
      </c>
      <c r="I329" s="752">
        <v>27</v>
      </c>
      <c r="J329" s="752">
        <v>7593.66</v>
      </c>
      <c r="K329" s="766">
        <v>1</v>
      </c>
      <c r="L329" s="752">
        <v>27</v>
      </c>
      <c r="M329" s="753">
        <v>7593.66</v>
      </c>
    </row>
    <row r="330" spans="1:13" ht="14.4" customHeight="1" x14ac:dyDescent="0.3">
      <c r="A330" s="747" t="s">
        <v>677</v>
      </c>
      <c r="B330" s="748" t="s">
        <v>2390</v>
      </c>
      <c r="C330" s="748" t="s">
        <v>2591</v>
      </c>
      <c r="D330" s="748" t="s">
        <v>2592</v>
      </c>
      <c r="E330" s="748" t="s">
        <v>2593</v>
      </c>
      <c r="F330" s="752"/>
      <c r="G330" s="752"/>
      <c r="H330" s="766">
        <v>0</v>
      </c>
      <c r="I330" s="752">
        <v>1</v>
      </c>
      <c r="J330" s="752">
        <v>97.319999999999965</v>
      </c>
      <c r="K330" s="766">
        <v>1</v>
      </c>
      <c r="L330" s="752">
        <v>1</v>
      </c>
      <c r="M330" s="753">
        <v>97.319999999999965</v>
      </c>
    </row>
    <row r="331" spans="1:13" ht="14.4" customHeight="1" x14ac:dyDescent="0.3">
      <c r="A331" s="747" t="s">
        <v>677</v>
      </c>
      <c r="B331" s="748" t="s">
        <v>2248</v>
      </c>
      <c r="C331" s="748" t="s">
        <v>2249</v>
      </c>
      <c r="D331" s="748" t="s">
        <v>897</v>
      </c>
      <c r="E331" s="748" t="s">
        <v>2250</v>
      </c>
      <c r="F331" s="752"/>
      <c r="G331" s="752"/>
      <c r="H331" s="766">
        <v>0</v>
      </c>
      <c r="I331" s="752">
        <v>13</v>
      </c>
      <c r="J331" s="752">
        <v>647.6600000000002</v>
      </c>
      <c r="K331" s="766">
        <v>1</v>
      </c>
      <c r="L331" s="752">
        <v>13</v>
      </c>
      <c r="M331" s="753">
        <v>647.6600000000002</v>
      </c>
    </row>
    <row r="332" spans="1:13" ht="14.4" customHeight="1" x14ac:dyDescent="0.3">
      <c r="A332" s="747" t="s">
        <v>677</v>
      </c>
      <c r="B332" s="748" t="s">
        <v>2248</v>
      </c>
      <c r="C332" s="748" t="s">
        <v>2251</v>
      </c>
      <c r="D332" s="748" t="s">
        <v>2252</v>
      </c>
      <c r="E332" s="748" t="s">
        <v>2253</v>
      </c>
      <c r="F332" s="752"/>
      <c r="G332" s="752"/>
      <c r="H332" s="766">
        <v>0</v>
      </c>
      <c r="I332" s="752">
        <v>11</v>
      </c>
      <c r="J332" s="752">
        <v>893.20000000000027</v>
      </c>
      <c r="K332" s="766">
        <v>1</v>
      </c>
      <c r="L332" s="752">
        <v>11</v>
      </c>
      <c r="M332" s="753">
        <v>893.20000000000027</v>
      </c>
    </row>
    <row r="333" spans="1:13" ht="14.4" customHeight="1" x14ac:dyDescent="0.3">
      <c r="A333" s="747" t="s">
        <v>677</v>
      </c>
      <c r="B333" s="748" t="s">
        <v>2594</v>
      </c>
      <c r="C333" s="748" t="s">
        <v>2595</v>
      </c>
      <c r="D333" s="748" t="s">
        <v>2596</v>
      </c>
      <c r="E333" s="748" t="s">
        <v>2597</v>
      </c>
      <c r="F333" s="752">
        <v>1</v>
      </c>
      <c r="G333" s="752">
        <v>512.70000000000005</v>
      </c>
      <c r="H333" s="766">
        <v>1</v>
      </c>
      <c r="I333" s="752"/>
      <c r="J333" s="752"/>
      <c r="K333" s="766">
        <v>0</v>
      </c>
      <c r="L333" s="752">
        <v>1</v>
      </c>
      <c r="M333" s="753">
        <v>512.70000000000005</v>
      </c>
    </row>
    <row r="334" spans="1:13" ht="14.4" customHeight="1" x14ac:dyDescent="0.3">
      <c r="A334" s="747" t="s">
        <v>677</v>
      </c>
      <c r="B334" s="748" t="s">
        <v>2400</v>
      </c>
      <c r="C334" s="748" t="s">
        <v>2401</v>
      </c>
      <c r="D334" s="748" t="s">
        <v>1249</v>
      </c>
      <c r="E334" s="748" t="s">
        <v>2402</v>
      </c>
      <c r="F334" s="752"/>
      <c r="G334" s="752"/>
      <c r="H334" s="766">
        <v>0</v>
      </c>
      <c r="I334" s="752">
        <v>1</v>
      </c>
      <c r="J334" s="752">
        <v>91.319999999999979</v>
      </c>
      <c r="K334" s="766">
        <v>1</v>
      </c>
      <c r="L334" s="752">
        <v>1</v>
      </c>
      <c r="M334" s="753">
        <v>91.319999999999979</v>
      </c>
    </row>
    <row r="335" spans="1:13" ht="14.4" customHeight="1" x14ac:dyDescent="0.3">
      <c r="A335" s="747" t="s">
        <v>677</v>
      </c>
      <c r="B335" s="748" t="s">
        <v>2400</v>
      </c>
      <c r="C335" s="748" t="s">
        <v>2598</v>
      </c>
      <c r="D335" s="748" t="s">
        <v>1951</v>
      </c>
      <c r="E335" s="748" t="s">
        <v>2599</v>
      </c>
      <c r="F335" s="752"/>
      <c r="G335" s="752"/>
      <c r="H335" s="766">
        <v>0</v>
      </c>
      <c r="I335" s="752">
        <v>2</v>
      </c>
      <c r="J335" s="752">
        <v>178.89999999999998</v>
      </c>
      <c r="K335" s="766">
        <v>1</v>
      </c>
      <c r="L335" s="752">
        <v>2</v>
      </c>
      <c r="M335" s="753">
        <v>178.89999999999998</v>
      </c>
    </row>
    <row r="336" spans="1:13" ht="14.4" customHeight="1" x14ac:dyDescent="0.3">
      <c r="A336" s="747" t="s">
        <v>677</v>
      </c>
      <c r="B336" s="748" t="s">
        <v>2403</v>
      </c>
      <c r="C336" s="748" t="s">
        <v>2404</v>
      </c>
      <c r="D336" s="748" t="s">
        <v>1184</v>
      </c>
      <c r="E336" s="748" t="s">
        <v>2405</v>
      </c>
      <c r="F336" s="752"/>
      <c r="G336" s="752"/>
      <c r="H336" s="766">
        <v>0</v>
      </c>
      <c r="I336" s="752">
        <v>2</v>
      </c>
      <c r="J336" s="752">
        <v>68.000000000000014</v>
      </c>
      <c r="K336" s="766">
        <v>1</v>
      </c>
      <c r="L336" s="752">
        <v>2</v>
      </c>
      <c r="M336" s="753">
        <v>68.000000000000014</v>
      </c>
    </row>
    <row r="337" spans="1:13" ht="14.4" customHeight="1" x14ac:dyDescent="0.3">
      <c r="A337" s="747" t="s">
        <v>677</v>
      </c>
      <c r="B337" s="748" t="s">
        <v>2322</v>
      </c>
      <c r="C337" s="748" t="s">
        <v>2442</v>
      </c>
      <c r="D337" s="748" t="s">
        <v>1535</v>
      </c>
      <c r="E337" s="748" t="s">
        <v>2443</v>
      </c>
      <c r="F337" s="752">
        <v>2</v>
      </c>
      <c r="G337" s="752">
        <v>295.33000000000004</v>
      </c>
      <c r="H337" s="766">
        <v>1</v>
      </c>
      <c r="I337" s="752"/>
      <c r="J337" s="752"/>
      <c r="K337" s="766">
        <v>0</v>
      </c>
      <c r="L337" s="752">
        <v>2</v>
      </c>
      <c r="M337" s="753">
        <v>295.33000000000004</v>
      </c>
    </row>
    <row r="338" spans="1:13" ht="14.4" customHeight="1" x14ac:dyDescent="0.3">
      <c r="A338" s="747" t="s">
        <v>677</v>
      </c>
      <c r="B338" s="748" t="s">
        <v>2322</v>
      </c>
      <c r="C338" s="748" t="s">
        <v>2479</v>
      </c>
      <c r="D338" s="748" t="s">
        <v>1130</v>
      </c>
      <c r="E338" s="748" t="s">
        <v>2480</v>
      </c>
      <c r="F338" s="752"/>
      <c r="G338" s="752"/>
      <c r="H338" s="766">
        <v>0</v>
      </c>
      <c r="I338" s="752">
        <v>3</v>
      </c>
      <c r="J338" s="752">
        <v>85.51</v>
      </c>
      <c r="K338" s="766">
        <v>1</v>
      </c>
      <c r="L338" s="752">
        <v>3</v>
      </c>
      <c r="M338" s="753">
        <v>85.51</v>
      </c>
    </row>
    <row r="339" spans="1:13" ht="14.4" customHeight="1" x14ac:dyDescent="0.3">
      <c r="A339" s="747" t="s">
        <v>677</v>
      </c>
      <c r="B339" s="748" t="s">
        <v>2322</v>
      </c>
      <c r="C339" s="748" t="s">
        <v>2475</v>
      </c>
      <c r="D339" s="748" t="s">
        <v>1130</v>
      </c>
      <c r="E339" s="748" t="s">
        <v>2476</v>
      </c>
      <c r="F339" s="752"/>
      <c r="G339" s="752"/>
      <c r="H339" s="766">
        <v>0</v>
      </c>
      <c r="I339" s="752">
        <v>4</v>
      </c>
      <c r="J339" s="752">
        <v>119.57000000000001</v>
      </c>
      <c r="K339" s="766">
        <v>1</v>
      </c>
      <c r="L339" s="752">
        <v>4</v>
      </c>
      <c r="M339" s="753">
        <v>119.57000000000001</v>
      </c>
    </row>
    <row r="340" spans="1:13" ht="14.4" customHeight="1" x14ac:dyDescent="0.3">
      <c r="A340" s="747" t="s">
        <v>677</v>
      </c>
      <c r="B340" s="748" t="s">
        <v>2254</v>
      </c>
      <c r="C340" s="748" t="s">
        <v>2255</v>
      </c>
      <c r="D340" s="748" t="s">
        <v>936</v>
      </c>
      <c r="E340" s="748" t="s">
        <v>939</v>
      </c>
      <c r="F340" s="752"/>
      <c r="G340" s="752"/>
      <c r="H340" s="766">
        <v>0</v>
      </c>
      <c r="I340" s="752">
        <v>124</v>
      </c>
      <c r="J340" s="752">
        <v>10766.92</v>
      </c>
      <c r="K340" s="766">
        <v>1</v>
      </c>
      <c r="L340" s="752">
        <v>124</v>
      </c>
      <c r="M340" s="753">
        <v>10766.92</v>
      </c>
    </row>
    <row r="341" spans="1:13" ht="14.4" customHeight="1" x14ac:dyDescent="0.3">
      <c r="A341" s="747" t="s">
        <v>677</v>
      </c>
      <c r="B341" s="748" t="s">
        <v>2254</v>
      </c>
      <c r="C341" s="748" t="s">
        <v>2256</v>
      </c>
      <c r="D341" s="748" t="s">
        <v>759</v>
      </c>
      <c r="E341" s="748" t="s">
        <v>2257</v>
      </c>
      <c r="F341" s="752">
        <v>1</v>
      </c>
      <c r="G341" s="752">
        <v>100.72000000000003</v>
      </c>
      <c r="H341" s="766">
        <v>1</v>
      </c>
      <c r="I341" s="752"/>
      <c r="J341" s="752"/>
      <c r="K341" s="766">
        <v>0</v>
      </c>
      <c r="L341" s="752">
        <v>1</v>
      </c>
      <c r="M341" s="753">
        <v>100.72000000000003</v>
      </c>
    </row>
    <row r="342" spans="1:13" ht="14.4" customHeight="1" x14ac:dyDescent="0.3">
      <c r="A342" s="747" t="s">
        <v>677</v>
      </c>
      <c r="B342" s="748" t="s">
        <v>2254</v>
      </c>
      <c r="C342" s="748" t="s">
        <v>2262</v>
      </c>
      <c r="D342" s="748" t="s">
        <v>940</v>
      </c>
      <c r="E342" s="748" t="s">
        <v>2263</v>
      </c>
      <c r="F342" s="752"/>
      <c r="G342" s="752"/>
      <c r="H342" s="766">
        <v>0</v>
      </c>
      <c r="I342" s="752">
        <v>1</v>
      </c>
      <c r="J342" s="752">
        <v>195.98999999999998</v>
      </c>
      <c r="K342" s="766">
        <v>1</v>
      </c>
      <c r="L342" s="752">
        <v>1</v>
      </c>
      <c r="M342" s="753">
        <v>195.98999999999998</v>
      </c>
    </row>
    <row r="343" spans="1:13" ht="14.4" customHeight="1" x14ac:dyDescent="0.3">
      <c r="A343" s="747" t="s">
        <v>677</v>
      </c>
      <c r="B343" s="748" t="s">
        <v>2254</v>
      </c>
      <c r="C343" s="748" t="s">
        <v>2600</v>
      </c>
      <c r="D343" s="748" t="s">
        <v>1356</v>
      </c>
      <c r="E343" s="748" t="s">
        <v>939</v>
      </c>
      <c r="F343" s="752"/>
      <c r="G343" s="752"/>
      <c r="H343" s="766">
        <v>0</v>
      </c>
      <c r="I343" s="752">
        <v>16</v>
      </c>
      <c r="J343" s="752">
        <v>870.08</v>
      </c>
      <c r="K343" s="766">
        <v>1</v>
      </c>
      <c r="L343" s="752">
        <v>16</v>
      </c>
      <c r="M343" s="753">
        <v>870.08</v>
      </c>
    </row>
    <row r="344" spans="1:13" ht="14.4" customHeight="1" x14ac:dyDescent="0.3">
      <c r="A344" s="747" t="s">
        <v>677</v>
      </c>
      <c r="B344" s="748" t="s">
        <v>2254</v>
      </c>
      <c r="C344" s="748" t="s">
        <v>2601</v>
      </c>
      <c r="D344" s="748" t="s">
        <v>2061</v>
      </c>
      <c r="E344" s="748" t="s">
        <v>939</v>
      </c>
      <c r="F344" s="752">
        <v>40</v>
      </c>
      <c r="G344" s="752">
        <v>6688.4</v>
      </c>
      <c r="H344" s="766">
        <v>1</v>
      </c>
      <c r="I344" s="752"/>
      <c r="J344" s="752"/>
      <c r="K344" s="766">
        <v>0</v>
      </c>
      <c r="L344" s="752">
        <v>40</v>
      </c>
      <c r="M344" s="753">
        <v>6688.4</v>
      </c>
    </row>
    <row r="345" spans="1:13" ht="14.4" customHeight="1" x14ac:dyDescent="0.3">
      <c r="A345" s="747" t="s">
        <v>677</v>
      </c>
      <c r="B345" s="748" t="s">
        <v>2254</v>
      </c>
      <c r="C345" s="748" t="s">
        <v>2408</v>
      </c>
      <c r="D345" s="748" t="s">
        <v>1354</v>
      </c>
      <c r="E345" s="748" t="s">
        <v>2409</v>
      </c>
      <c r="F345" s="752"/>
      <c r="G345" s="752"/>
      <c r="H345" s="766">
        <v>0</v>
      </c>
      <c r="I345" s="752">
        <v>2</v>
      </c>
      <c r="J345" s="752">
        <v>223.90000000000003</v>
      </c>
      <c r="K345" s="766">
        <v>1</v>
      </c>
      <c r="L345" s="752">
        <v>2</v>
      </c>
      <c r="M345" s="753">
        <v>223.90000000000003</v>
      </c>
    </row>
    <row r="346" spans="1:13" ht="14.4" customHeight="1" x14ac:dyDescent="0.3">
      <c r="A346" s="747" t="s">
        <v>677</v>
      </c>
      <c r="B346" s="748" t="s">
        <v>2254</v>
      </c>
      <c r="C346" s="748" t="s">
        <v>2410</v>
      </c>
      <c r="D346" s="748" t="s">
        <v>1352</v>
      </c>
      <c r="E346" s="748" t="s">
        <v>2409</v>
      </c>
      <c r="F346" s="752"/>
      <c r="G346" s="752"/>
      <c r="H346" s="766">
        <v>0</v>
      </c>
      <c r="I346" s="752">
        <v>3</v>
      </c>
      <c r="J346" s="752">
        <v>335.85</v>
      </c>
      <c r="K346" s="766">
        <v>1</v>
      </c>
      <c r="L346" s="752">
        <v>3</v>
      </c>
      <c r="M346" s="753">
        <v>335.85</v>
      </c>
    </row>
    <row r="347" spans="1:13" ht="14.4" customHeight="1" x14ac:dyDescent="0.3">
      <c r="A347" s="747" t="s">
        <v>677</v>
      </c>
      <c r="B347" s="748" t="s">
        <v>2254</v>
      </c>
      <c r="C347" s="748" t="s">
        <v>2448</v>
      </c>
      <c r="D347" s="748" t="s">
        <v>2449</v>
      </c>
      <c r="E347" s="748" t="s">
        <v>2409</v>
      </c>
      <c r="F347" s="752"/>
      <c r="G347" s="752"/>
      <c r="H347" s="766">
        <v>0</v>
      </c>
      <c r="I347" s="752">
        <v>2</v>
      </c>
      <c r="J347" s="752">
        <v>223.89999999999998</v>
      </c>
      <c r="K347" s="766">
        <v>1</v>
      </c>
      <c r="L347" s="752">
        <v>2</v>
      </c>
      <c r="M347" s="753">
        <v>223.89999999999998</v>
      </c>
    </row>
    <row r="348" spans="1:13" ht="14.4" customHeight="1" x14ac:dyDescent="0.3">
      <c r="A348" s="747" t="s">
        <v>677</v>
      </c>
      <c r="B348" s="748" t="s">
        <v>2254</v>
      </c>
      <c r="C348" s="748" t="s">
        <v>2331</v>
      </c>
      <c r="D348" s="748" t="s">
        <v>1142</v>
      </c>
      <c r="E348" s="748" t="s">
        <v>1135</v>
      </c>
      <c r="F348" s="752"/>
      <c r="G348" s="752"/>
      <c r="H348" s="766">
        <v>0</v>
      </c>
      <c r="I348" s="752">
        <v>7</v>
      </c>
      <c r="J348" s="752">
        <v>858.83000000000015</v>
      </c>
      <c r="K348" s="766">
        <v>1</v>
      </c>
      <c r="L348" s="752">
        <v>7</v>
      </c>
      <c r="M348" s="753">
        <v>858.83000000000015</v>
      </c>
    </row>
    <row r="349" spans="1:13" ht="14.4" customHeight="1" x14ac:dyDescent="0.3">
      <c r="A349" s="747" t="s">
        <v>677</v>
      </c>
      <c r="B349" s="748" t="s">
        <v>2254</v>
      </c>
      <c r="C349" s="748" t="s">
        <v>2332</v>
      </c>
      <c r="D349" s="748" t="s">
        <v>1141</v>
      </c>
      <c r="E349" s="748" t="s">
        <v>1135</v>
      </c>
      <c r="F349" s="752"/>
      <c r="G349" s="752"/>
      <c r="H349" s="766">
        <v>0</v>
      </c>
      <c r="I349" s="752">
        <v>9</v>
      </c>
      <c r="J349" s="752">
        <v>1104.21</v>
      </c>
      <c r="K349" s="766">
        <v>1</v>
      </c>
      <c r="L349" s="752">
        <v>9</v>
      </c>
      <c r="M349" s="753">
        <v>1104.21</v>
      </c>
    </row>
    <row r="350" spans="1:13" ht="14.4" customHeight="1" x14ac:dyDescent="0.3">
      <c r="A350" s="747" t="s">
        <v>677</v>
      </c>
      <c r="B350" s="748" t="s">
        <v>2254</v>
      </c>
      <c r="C350" s="748" t="s">
        <v>2333</v>
      </c>
      <c r="D350" s="748" t="s">
        <v>1140</v>
      </c>
      <c r="E350" s="748" t="s">
        <v>1135</v>
      </c>
      <c r="F350" s="752"/>
      <c r="G350" s="752"/>
      <c r="H350" s="766">
        <v>0</v>
      </c>
      <c r="I350" s="752">
        <v>6</v>
      </c>
      <c r="J350" s="752">
        <v>779.82</v>
      </c>
      <c r="K350" s="766">
        <v>1</v>
      </c>
      <c r="L350" s="752">
        <v>6</v>
      </c>
      <c r="M350" s="753">
        <v>779.82</v>
      </c>
    </row>
    <row r="351" spans="1:13" ht="14.4" customHeight="1" x14ac:dyDescent="0.3">
      <c r="A351" s="747" t="s">
        <v>677</v>
      </c>
      <c r="B351" s="748" t="s">
        <v>2254</v>
      </c>
      <c r="C351" s="748" t="s">
        <v>2334</v>
      </c>
      <c r="D351" s="748" t="s">
        <v>1139</v>
      </c>
      <c r="E351" s="748" t="s">
        <v>1135</v>
      </c>
      <c r="F351" s="752"/>
      <c r="G351" s="752"/>
      <c r="H351" s="766">
        <v>0</v>
      </c>
      <c r="I351" s="752">
        <v>8</v>
      </c>
      <c r="J351" s="752">
        <v>1039.7600000000002</v>
      </c>
      <c r="K351" s="766">
        <v>1</v>
      </c>
      <c r="L351" s="752">
        <v>8</v>
      </c>
      <c r="M351" s="753">
        <v>1039.7600000000002</v>
      </c>
    </row>
    <row r="352" spans="1:13" ht="14.4" customHeight="1" x14ac:dyDescent="0.3">
      <c r="A352" s="747" t="s">
        <v>677</v>
      </c>
      <c r="B352" s="748" t="s">
        <v>2254</v>
      </c>
      <c r="C352" s="748" t="s">
        <v>2335</v>
      </c>
      <c r="D352" s="748" t="s">
        <v>1137</v>
      </c>
      <c r="E352" s="748" t="s">
        <v>1138</v>
      </c>
      <c r="F352" s="752"/>
      <c r="G352" s="752"/>
      <c r="H352" s="766">
        <v>0</v>
      </c>
      <c r="I352" s="752">
        <v>10</v>
      </c>
      <c r="J352" s="752">
        <v>18468.530000000002</v>
      </c>
      <c r="K352" s="766">
        <v>1</v>
      </c>
      <c r="L352" s="752">
        <v>10</v>
      </c>
      <c r="M352" s="753">
        <v>18468.530000000002</v>
      </c>
    </row>
    <row r="353" spans="1:13" ht="14.4" customHeight="1" x14ac:dyDescent="0.3">
      <c r="A353" s="747" t="s">
        <v>683</v>
      </c>
      <c r="B353" s="748" t="s">
        <v>2602</v>
      </c>
      <c r="C353" s="748" t="s">
        <v>2603</v>
      </c>
      <c r="D353" s="748" t="s">
        <v>2604</v>
      </c>
      <c r="E353" s="748" t="s">
        <v>2605</v>
      </c>
      <c r="F353" s="752"/>
      <c r="G353" s="752"/>
      <c r="H353" s="766">
        <v>0</v>
      </c>
      <c r="I353" s="752">
        <v>5.7189999999999994</v>
      </c>
      <c r="J353" s="752">
        <v>59991.909669999994</v>
      </c>
      <c r="K353" s="766">
        <v>1</v>
      </c>
      <c r="L353" s="752">
        <v>5.7189999999999994</v>
      </c>
      <c r="M353" s="753">
        <v>59991.909669999994</v>
      </c>
    </row>
    <row r="354" spans="1:13" ht="14.4" customHeight="1" x14ac:dyDescent="0.3">
      <c r="A354" s="747" t="s">
        <v>683</v>
      </c>
      <c r="B354" s="748" t="s">
        <v>2606</v>
      </c>
      <c r="C354" s="748" t="s">
        <v>2607</v>
      </c>
      <c r="D354" s="748" t="s">
        <v>2608</v>
      </c>
      <c r="E354" s="748" t="s">
        <v>2609</v>
      </c>
      <c r="F354" s="752"/>
      <c r="G354" s="752"/>
      <c r="H354" s="766">
        <v>0</v>
      </c>
      <c r="I354" s="752">
        <v>130</v>
      </c>
      <c r="J354" s="752">
        <v>758043</v>
      </c>
      <c r="K354" s="766">
        <v>1</v>
      </c>
      <c r="L354" s="752">
        <v>130</v>
      </c>
      <c r="M354" s="753">
        <v>758043</v>
      </c>
    </row>
    <row r="355" spans="1:13" ht="14.4" customHeight="1" thickBot="1" x14ac:dyDescent="0.35">
      <c r="A355" s="754" t="s">
        <v>683</v>
      </c>
      <c r="B355" s="755" t="s">
        <v>2606</v>
      </c>
      <c r="C355" s="755" t="s">
        <v>2610</v>
      </c>
      <c r="D355" s="755" t="s">
        <v>2611</v>
      </c>
      <c r="E355" s="755" t="s">
        <v>2609</v>
      </c>
      <c r="F355" s="759">
        <v>90</v>
      </c>
      <c r="G355" s="759">
        <v>752040.89999999991</v>
      </c>
      <c r="H355" s="767">
        <v>1</v>
      </c>
      <c r="I355" s="759"/>
      <c r="J355" s="759"/>
      <c r="K355" s="767">
        <v>0</v>
      </c>
      <c r="L355" s="759">
        <v>90</v>
      </c>
      <c r="M355" s="760">
        <v>752040.89999999991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4862</v>
      </c>
      <c r="C3" s="396">
        <f>SUM(C6:C1048576)</f>
        <v>457</v>
      </c>
      <c r="D3" s="396">
        <f>SUM(D6:D1048576)</f>
        <v>512</v>
      </c>
      <c r="E3" s="397">
        <f>SUM(E6:E1048576)</f>
        <v>194</v>
      </c>
      <c r="F3" s="394">
        <f>IF(SUM($B3:$E3)=0,"",B3/SUM($B3:$E3))</f>
        <v>0.80697095435684651</v>
      </c>
      <c r="G3" s="392">
        <f t="shared" ref="G3:I3" si="0">IF(SUM($B3:$E3)=0,"",C3/SUM($B3:$E3))</f>
        <v>7.5850622406639007E-2</v>
      </c>
      <c r="H3" s="392">
        <f t="shared" si="0"/>
        <v>8.4979253112033193E-2</v>
      </c>
      <c r="I3" s="393">
        <f t="shared" si="0"/>
        <v>3.2199170124481327E-2</v>
      </c>
      <c r="J3" s="396">
        <f>SUM(J6:J1048576)</f>
        <v>619</v>
      </c>
      <c r="K3" s="396">
        <f>SUM(K6:K1048576)</f>
        <v>314</v>
      </c>
      <c r="L3" s="396">
        <f>SUM(L6:L1048576)</f>
        <v>512</v>
      </c>
      <c r="M3" s="397">
        <f>SUM(M6:M1048576)</f>
        <v>31</v>
      </c>
      <c r="N3" s="394">
        <f>IF(SUM($J3:$M3)=0,"",J3/SUM($J3:$M3))</f>
        <v>0.41937669376693765</v>
      </c>
      <c r="O3" s="392">
        <f t="shared" ref="O3:Q3" si="1">IF(SUM($J3:$M3)=0,"",K3/SUM($J3:$M3))</f>
        <v>0.2127371273712737</v>
      </c>
      <c r="P3" s="392">
        <f t="shared" si="1"/>
        <v>0.34688346883468835</v>
      </c>
      <c r="Q3" s="393">
        <f t="shared" si="1"/>
        <v>2.1002710027100271E-2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2613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2105</v>
      </c>
      <c r="B7" s="798">
        <v>595</v>
      </c>
      <c r="C7" s="752">
        <v>64</v>
      </c>
      <c r="D7" s="752">
        <v>58</v>
      </c>
      <c r="E7" s="753"/>
      <c r="F7" s="795">
        <v>0.8298465829846583</v>
      </c>
      <c r="G7" s="766">
        <v>8.926080892608089E-2</v>
      </c>
      <c r="H7" s="766">
        <v>8.0892608089260812E-2</v>
      </c>
      <c r="I7" s="801">
        <v>0</v>
      </c>
      <c r="J7" s="798">
        <v>100</v>
      </c>
      <c r="K7" s="752">
        <v>44</v>
      </c>
      <c r="L7" s="752">
        <v>58</v>
      </c>
      <c r="M7" s="753"/>
      <c r="N7" s="795">
        <v>0.49504950495049505</v>
      </c>
      <c r="O7" s="766">
        <v>0.21782178217821782</v>
      </c>
      <c r="P7" s="766">
        <v>0.28712871287128711</v>
      </c>
      <c r="Q7" s="789">
        <v>0</v>
      </c>
    </row>
    <row r="8" spans="1:17" ht="14.4" customHeight="1" x14ac:dyDescent="0.3">
      <c r="A8" s="792" t="s">
        <v>2110</v>
      </c>
      <c r="B8" s="798">
        <v>431</v>
      </c>
      <c r="C8" s="752">
        <v>27</v>
      </c>
      <c r="D8" s="752">
        <v>74</v>
      </c>
      <c r="E8" s="753"/>
      <c r="F8" s="795">
        <v>0.81015037593984962</v>
      </c>
      <c r="G8" s="766">
        <v>5.0751879699248117E-2</v>
      </c>
      <c r="H8" s="766">
        <v>0.13909774436090225</v>
      </c>
      <c r="I8" s="801">
        <v>0</v>
      </c>
      <c r="J8" s="798">
        <v>66</v>
      </c>
      <c r="K8" s="752">
        <v>17</v>
      </c>
      <c r="L8" s="752">
        <v>74</v>
      </c>
      <c r="M8" s="753"/>
      <c r="N8" s="795">
        <v>0.42038216560509556</v>
      </c>
      <c r="O8" s="766">
        <v>0.10828025477707007</v>
      </c>
      <c r="P8" s="766">
        <v>0.4713375796178344</v>
      </c>
      <c r="Q8" s="789">
        <v>0</v>
      </c>
    </row>
    <row r="9" spans="1:17" ht="14.4" customHeight="1" x14ac:dyDescent="0.3">
      <c r="A9" s="792" t="s">
        <v>2104</v>
      </c>
      <c r="B9" s="798">
        <v>604</v>
      </c>
      <c r="C9" s="752">
        <v>70</v>
      </c>
      <c r="D9" s="752">
        <v>115</v>
      </c>
      <c r="E9" s="753"/>
      <c r="F9" s="795">
        <v>0.76552598225602031</v>
      </c>
      <c r="G9" s="766">
        <v>8.8719898605830169E-2</v>
      </c>
      <c r="H9" s="766">
        <v>0.14575411913814956</v>
      </c>
      <c r="I9" s="801">
        <v>0</v>
      </c>
      <c r="J9" s="798">
        <v>77</v>
      </c>
      <c r="K9" s="752">
        <v>53</v>
      </c>
      <c r="L9" s="752">
        <v>115</v>
      </c>
      <c r="M9" s="753"/>
      <c r="N9" s="795">
        <v>0.31428571428571428</v>
      </c>
      <c r="O9" s="766">
        <v>0.21632653061224491</v>
      </c>
      <c r="P9" s="766">
        <v>0.46938775510204084</v>
      </c>
      <c r="Q9" s="789">
        <v>0</v>
      </c>
    </row>
    <row r="10" spans="1:17" ht="14.4" customHeight="1" x14ac:dyDescent="0.3">
      <c r="A10" s="792" t="s">
        <v>2614</v>
      </c>
      <c r="B10" s="798"/>
      <c r="C10" s="752"/>
      <c r="D10" s="752">
        <v>58</v>
      </c>
      <c r="E10" s="753"/>
      <c r="F10" s="795">
        <v>0</v>
      </c>
      <c r="G10" s="766">
        <v>0</v>
      </c>
      <c r="H10" s="766">
        <v>1</v>
      </c>
      <c r="I10" s="801">
        <v>0</v>
      </c>
      <c r="J10" s="798"/>
      <c r="K10" s="752"/>
      <c r="L10" s="752">
        <v>58</v>
      </c>
      <c r="M10" s="753"/>
      <c r="N10" s="795">
        <v>0</v>
      </c>
      <c r="O10" s="766">
        <v>0</v>
      </c>
      <c r="P10" s="766">
        <v>1</v>
      </c>
      <c r="Q10" s="789">
        <v>0</v>
      </c>
    </row>
    <row r="11" spans="1:17" ht="14.4" customHeight="1" x14ac:dyDescent="0.3">
      <c r="A11" s="792" t="s">
        <v>2111</v>
      </c>
      <c r="B11" s="798">
        <v>601</v>
      </c>
      <c r="C11" s="752">
        <v>28</v>
      </c>
      <c r="D11" s="752">
        <v>40</v>
      </c>
      <c r="E11" s="753"/>
      <c r="F11" s="795">
        <v>0.89835575485799701</v>
      </c>
      <c r="G11" s="766">
        <v>4.1853512705530643E-2</v>
      </c>
      <c r="H11" s="766">
        <v>5.9790732436472344E-2</v>
      </c>
      <c r="I11" s="801">
        <v>0</v>
      </c>
      <c r="J11" s="798">
        <v>72</v>
      </c>
      <c r="K11" s="752">
        <v>21</v>
      </c>
      <c r="L11" s="752">
        <v>40</v>
      </c>
      <c r="M11" s="753"/>
      <c r="N11" s="795">
        <v>0.54135338345864659</v>
      </c>
      <c r="O11" s="766">
        <v>0.15789473684210525</v>
      </c>
      <c r="P11" s="766">
        <v>0.3007518796992481</v>
      </c>
      <c r="Q11" s="789">
        <v>0</v>
      </c>
    </row>
    <row r="12" spans="1:17" ht="14.4" customHeight="1" x14ac:dyDescent="0.3">
      <c r="A12" s="792" t="s">
        <v>2103</v>
      </c>
      <c r="B12" s="798">
        <v>285</v>
      </c>
      <c r="C12" s="752">
        <v>18</v>
      </c>
      <c r="D12" s="752"/>
      <c r="E12" s="753"/>
      <c r="F12" s="795">
        <v>0.94059405940594054</v>
      </c>
      <c r="G12" s="766">
        <v>5.9405940594059403E-2</v>
      </c>
      <c r="H12" s="766">
        <v>0</v>
      </c>
      <c r="I12" s="801">
        <v>0</v>
      </c>
      <c r="J12" s="798">
        <v>71</v>
      </c>
      <c r="K12" s="752">
        <v>17</v>
      </c>
      <c r="L12" s="752"/>
      <c r="M12" s="753"/>
      <c r="N12" s="795">
        <v>0.80681818181818177</v>
      </c>
      <c r="O12" s="766">
        <v>0.19318181818181818</v>
      </c>
      <c r="P12" s="766">
        <v>0</v>
      </c>
      <c r="Q12" s="789">
        <v>0</v>
      </c>
    </row>
    <row r="13" spans="1:17" ht="14.4" customHeight="1" x14ac:dyDescent="0.3">
      <c r="A13" s="792" t="s">
        <v>2109</v>
      </c>
      <c r="B13" s="798">
        <v>62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21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2107</v>
      </c>
      <c r="B14" s="798">
        <v>43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18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" customHeight="1" x14ac:dyDescent="0.3">
      <c r="A15" s="792" t="s">
        <v>2102</v>
      </c>
      <c r="B15" s="798">
        <v>755</v>
      </c>
      <c r="C15" s="752">
        <v>120</v>
      </c>
      <c r="D15" s="752">
        <v>23</v>
      </c>
      <c r="E15" s="753"/>
      <c r="F15" s="795">
        <v>0.84075723830734972</v>
      </c>
      <c r="G15" s="766">
        <v>0.133630289532294</v>
      </c>
      <c r="H15" s="766">
        <v>2.5612472160356347E-2</v>
      </c>
      <c r="I15" s="801">
        <v>0</v>
      </c>
      <c r="J15" s="798">
        <v>90</v>
      </c>
      <c r="K15" s="752">
        <v>76</v>
      </c>
      <c r="L15" s="752">
        <v>23</v>
      </c>
      <c r="M15" s="753"/>
      <c r="N15" s="795">
        <v>0.47619047619047616</v>
      </c>
      <c r="O15" s="766">
        <v>0.40211640211640209</v>
      </c>
      <c r="P15" s="766">
        <v>0.12169312169312169</v>
      </c>
      <c r="Q15" s="789">
        <v>0</v>
      </c>
    </row>
    <row r="16" spans="1:17" ht="14.4" customHeight="1" x14ac:dyDescent="0.3">
      <c r="A16" s="792" t="s">
        <v>2106</v>
      </c>
      <c r="B16" s="798">
        <v>1463</v>
      </c>
      <c r="C16" s="752">
        <v>129</v>
      </c>
      <c r="D16" s="752">
        <v>144</v>
      </c>
      <c r="E16" s="753"/>
      <c r="F16" s="795">
        <v>0.842741935483871</v>
      </c>
      <c r="G16" s="766">
        <v>7.4308755760368661E-2</v>
      </c>
      <c r="H16" s="766">
        <v>8.294930875576037E-2</v>
      </c>
      <c r="I16" s="801">
        <v>0</v>
      </c>
      <c r="J16" s="798">
        <v>96</v>
      </c>
      <c r="K16" s="752">
        <v>85</v>
      </c>
      <c r="L16" s="752">
        <v>144</v>
      </c>
      <c r="M16" s="753"/>
      <c r="N16" s="795">
        <v>0.29538461538461541</v>
      </c>
      <c r="O16" s="766">
        <v>0.26153846153846155</v>
      </c>
      <c r="P16" s="766">
        <v>0.44307692307692309</v>
      </c>
      <c r="Q16" s="789">
        <v>0</v>
      </c>
    </row>
    <row r="17" spans="1:17" ht="14.4" customHeight="1" x14ac:dyDescent="0.3">
      <c r="A17" s="792" t="s">
        <v>2615</v>
      </c>
      <c r="B17" s="798">
        <v>23</v>
      </c>
      <c r="C17" s="752">
        <v>1</v>
      </c>
      <c r="D17" s="752"/>
      <c r="E17" s="753"/>
      <c r="F17" s="795">
        <v>0.95833333333333337</v>
      </c>
      <c r="G17" s="766">
        <v>4.1666666666666664E-2</v>
      </c>
      <c r="H17" s="766">
        <v>0</v>
      </c>
      <c r="I17" s="801">
        <v>0</v>
      </c>
      <c r="J17" s="798">
        <v>8</v>
      </c>
      <c r="K17" s="752">
        <v>1</v>
      </c>
      <c r="L17" s="752"/>
      <c r="M17" s="753"/>
      <c r="N17" s="795">
        <v>0.88888888888888884</v>
      </c>
      <c r="O17" s="766">
        <v>0.1111111111111111</v>
      </c>
      <c r="P17" s="766">
        <v>0</v>
      </c>
      <c r="Q17" s="789">
        <v>0</v>
      </c>
    </row>
    <row r="18" spans="1:17" ht="14.4" customHeight="1" thickBot="1" x14ac:dyDescent="0.35">
      <c r="A18" s="793" t="s">
        <v>2108</v>
      </c>
      <c r="B18" s="799"/>
      <c r="C18" s="759"/>
      <c r="D18" s="759"/>
      <c r="E18" s="760">
        <v>194</v>
      </c>
      <c r="F18" s="796">
        <v>0</v>
      </c>
      <c r="G18" s="767">
        <v>0</v>
      </c>
      <c r="H18" s="767">
        <v>0</v>
      </c>
      <c r="I18" s="802">
        <v>1</v>
      </c>
      <c r="J18" s="799"/>
      <c r="K18" s="759"/>
      <c r="L18" s="759"/>
      <c r="M18" s="760">
        <v>31</v>
      </c>
      <c r="N18" s="796">
        <v>0</v>
      </c>
      <c r="O18" s="767">
        <v>0</v>
      </c>
      <c r="P18" s="767">
        <v>0</v>
      </c>
      <c r="Q18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10</v>
      </c>
      <c r="B5" s="730" t="s">
        <v>2616</v>
      </c>
      <c r="C5" s="733">
        <v>26907073.159999963</v>
      </c>
      <c r="D5" s="733">
        <v>9476</v>
      </c>
      <c r="E5" s="733">
        <v>18858820.32999998</v>
      </c>
      <c r="F5" s="803">
        <v>0.70088709455160991</v>
      </c>
      <c r="G5" s="733">
        <v>5214</v>
      </c>
      <c r="H5" s="803">
        <v>0.55023216547066278</v>
      </c>
      <c r="I5" s="733">
        <v>8048252.8299999852</v>
      </c>
      <c r="J5" s="803">
        <v>0.29911290544839014</v>
      </c>
      <c r="K5" s="733">
        <v>4262</v>
      </c>
      <c r="L5" s="803">
        <v>0.44976783452933727</v>
      </c>
      <c r="M5" s="733" t="s">
        <v>73</v>
      </c>
      <c r="N5" s="270"/>
    </row>
    <row r="6" spans="1:14" ht="14.4" customHeight="1" x14ac:dyDescent="0.3">
      <c r="A6" s="729">
        <v>10</v>
      </c>
      <c r="B6" s="730" t="s">
        <v>2617</v>
      </c>
      <c r="C6" s="733">
        <v>915889.72</v>
      </c>
      <c r="D6" s="733">
        <v>143</v>
      </c>
      <c r="E6" s="733">
        <v>7142.29</v>
      </c>
      <c r="F6" s="803">
        <v>7.7981986739626254E-3</v>
      </c>
      <c r="G6" s="733">
        <v>6</v>
      </c>
      <c r="H6" s="803">
        <v>4.195804195804196E-2</v>
      </c>
      <c r="I6" s="733">
        <v>908747.42999999993</v>
      </c>
      <c r="J6" s="803">
        <v>0.9922018013260373</v>
      </c>
      <c r="K6" s="733">
        <v>137</v>
      </c>
      <c r="L6" s="803">
        <v>0.95804195804195802</v>
      </c>
      <c r="M6" s="733" t="s">
        <v>1</v>
      </c>
      <c r="N6" s="270"/>
    </row>
    <row r="7" spans="1:14" ht="14.4" customHeight="1" x14ac:dyDescent="0.3">
      <c r="A7" s="729">
        <v>10</v>
      </c>
      <c r="B7" s="730" t="s">
        <v>2618</v>
      </c>
      <c r="C7" s="733">
        <v>20959997.779999964</v>
      </c>
      <c r="D7" s="733">
        <v>7720.5</v>
      </c>
      <c r="E7" s="733">
        <v>16399602.439999979</v>
      </c>
      <c r="F7" s="803">
        <v>0.78242386340558134</v>
      </c>
      <c r="G7" s="733">
        <v>4239.5</v>
      </c>
      <c r="H7" s="803">
        <v>0.54912246616151805</v>
      </c>
      <c r="I7" s="733">
        <v>4560395.3399999868</v>
      </c>
      <c r="J7" s="803">
        <v>0.2175761365944188</v>
      </c>
      <c r="K7" s="733">
        <v>3481</v>
      </c>
      <c r="L7" s="803">
        <v>0.45087753383848195</v>
      </c>
      <c r="M7" s="733" t="s">
        <v>1</v>
      </c>
      <c r="N7" s="270"/>
    </row>
    <row r="8" spans="1:14" ht="14.4" customHeight="1" x14ac:dyDescent="0.3">
      <c r="A8" s="729">
        <v>10</v>
      </c>
      <c r="B8" s="730" t="s">
        <v>2619</v>
      </c>
      <c r="C8" s="733">
        <v>55866.849999999991</v>
      </c>
      <c r="D8" s="733">
        <v>415.5</v>
      </c>
      <c r="E8" s="733">
        <v>55676.829999999994</v>
      </c>
      <c r="F8" s="803">
        <v>0.99659869851262428</v>
      </c>
      <c r="G8" s="733">
        <v>293.5</v>
      </c>
      <c r="H8" s="803">
        <v>0.70637785800240671</v>
      </c>
      <c r="I8" s="733">
        <v>190.02</v>
      </c>
      <c r="J8" s="803">
        <v>3.401301487375788E-3</v>
      </c>
      <c r="K8" s="733">
        <v>122</v>
      </c>
      <c r="L8" s="803">
        <v>0.29362214199759323</v>
      </c>
      <c r="M8" s="733" t="s">
        <v>1</v>
      </c>
      <c r="N8" s="270"/>
    </row>
    <row r="9" spans="1:14" ht="14.4" customHeight="1" x14ac:dyDescent="0.3">
      <c r="A9" s="729">
        <v>10</v>
      </c>
      <c r="B9" s="730" t="s">
        <v>2620</v>
      </c>
      <c r="C9" s="733">
        <v>4975318.8099999987</v>
      </c>
      <c r="D9" s="733">
        <v>1197</v>
      </c>
      <c r="E9" s="733">
        <v>2396398.77</v>
      </c>
      <c r="F9" s="803">
        <v>0.48165732921143212</v>
      </c>
      <c r="G9" s="733">
        <v>675</v>
      </c>
      <c r="H9" s="803">
        <v>0.56390977443609025</v>
      </c>
      <c r="I9" s="733">
        <v>2578920.0399999986</v>
      </c>
      <c r="J9" s="803">
        <v>0.51834267078856788</v>
      </c>
      <c r="K9" s="733">
        <v>522</v>
      </c>
      <c r="L9" s="803">
        <v>0.43609022556390975</v>
      </c>
      <c r="M9" s="733" t="s">
        <v>1</v>
      </c>
      <c r="N9" s="270"/>
    </row>
    <row r="10" spans="1:14" ht="14.4" customHeight="1" x14ac:dyDescent="0.3">
      <c r="A10" s="729" t="s">
        <v>629</v>
      </c>
      <c r="B10" s="730" t="s">
        <v>3</v>
      </c>
      <c r="C10" s="733">
        <v>26907073.159999963</v>
      </c>
      <c r="D10" s="733">
        <v>9476</v>
      </c>
      <c r="E10" s="733">
        <v>18858820.32999998</v>
      </c>
      <c r="F10" s="803">
        <v>0.70088709455160991</v>
      </c>
      <c r="G10" s="733">
        <v>5214</v>
      </c>
      <c r="H10" s="803">
        <v>0.55023216547066278</v>
      </c>
      <c r="I10" s="733">
        <v>8048252.8299999852</v>
      </c>
      <c r="J10" s="803">
        <v>0.29911290544839014</v>
      </c>
      <c r="K10" s="733">
        <v>4262</v>
      </c>
      <c r="L10" s="803">
        <v>0.44976783452933727</v>
      </c>
      <c r="M10" s="733" t="s">
        <v>647</v>
      </c>
      <c r="N10" s="270"/>
    </row>
    <row r="12" spans="1:14" ht="14.4" customHeight="1" x14ac:dyDescent="0.3">
      <c r="A12" s="729">
        <v>10</v>
      </c>
      <c r="B12" s="730" t="s">
        <v>2616</v>
      </c>
      <c r="C12" s="733" t="s">
        <v>631</v>
      </c>
      <c r="D12" s="733" t="s">
        <v>631</v>
      </c>
      <c r="E12" s="733" t="s">
        <v>631</v>
      </c>
      <c r="F12" s="803" t="s">
        <v>631</v>
      </c>
      <c r="G12" s="733" t="s">
        <v>631</v>
      </c>
      <c r="H12" s="803" t="s">
        <v>631</v>
      </c>
      <c r="I12" s="733" t="s">
        <v>631</v>
      </c>
      <c r="J12" s="803" t="s">
        <v>631</v>
      </c>
      <c r="K12" s="733" t="s">
        <v>631</v>
      </c>
      <c r="L12" s="803" t="s">
        <v>631</v>
      </c>
      <c r="M12" s="733" t="s">
        <v>73</v>
      </c>
      <c r="N12" s="270"/>
    </row>
    <row r="13" spans="1:14" ht="14.4" customHeight="1" x14ac:dyDescent="0.3">
      <c r="A13" s="729" t="s">
        <v>2621</v>
      </c>
      <c r="B13" s="730" t="s">
        <v>2617</v>
      </c>
      <c r="C13" s="733">
        <v>915889.72</v>
      </c>
      <c r="D13" s="733">
        <v>143</v>
      </c>
      <c r="E13" s="733">
        <v>7142.29</v>
      </c>
      <c r="F13" s="803">
        <v>7.7981986739626254E-3</v>
      </c>
      <c r="G13" s="733">
        <v>6</v>
      </c>
      <c r="H13" s="803">
        <v>4.195804195804196E-2</v>
      </c>
      <c r="I13" s="733">
        <v>908747.42999999993</v>
      </c>
      <c r="J13" s="803">
        <v>0.9922018013260373</v>
      </c>
      <c r="K13" s="733">
        <v>137</v>
      </c>
      <c r="L13" s="803">
        <v>0.95804195804195802</v>
      </c>
      <c r="M13" s="733" t="s">
        <v>1</v>
      </c>
      <c r="N13" s="270"/>
    </row>
    <row r="14" spans="1:14" ht="14.4" customHeight="1" x14ac:dyDescent="0.3">
      <c r="A14" s="729" t="s">
        <v>2621</v>
      </c>
      <c r="B14" s="730" t="s">
        <v>2618</v>
      </c>
      <c r="C14" s="733">
        <v>1067569.6100000001</v>
      </c>
      <c r="D14" s="733">
        <v>367.5</v>
      </c>
      <c r="E14" s="733">
        <v>808715.19</v>
      </c>
      <c r="F14" s="803">
        <v>0.75752923502571401</v>
      </c>
      <c r="G14" s="733">
        <v>274.5</v>
      </c>
      <c r="H14" s="803">
        <v>0.74693877551020404</v>
      </c>
      <c r="I14" s="733">
        <v>258854.42000000007</v>
      </c>
      <c r="J14" s="803">
        <v>0.24247076497428588</v>
      </c>
      <c r="K14" s="733">
        <v>93</v>
      </c>
      <c r="L14" s="803">
        <v>0.2530612244897959</v>
      </c>
      <c r="M14" s="733" t="s">
        <v>1</v>
      </c>
      <c r="N14" s="270"/>
    </row>
    <row r="15" spans="1:14" ht="14.4" customHeight="1" x14ac:dyDescent="0.3">
      <c r="A15" s="729" t="s">
        <v>2621</v>
      </c>
      <c r="B15" s="730" t="s">
        <v>2619</v>
      </c>
      <c r="C15" s="733">
        <v>12439.73</v>
      </c>
      <c r="D15" s="733">
        <v>71.5</v>
      </c>
      <c r="E15" s="733">
        <v>12439.73</v>
      </c>
      <c r="F15" s="803">
        <v>1</v>
      </c>
      <c r="G15" s="733">
        <v>62.5</v>
      </c>
      <c r="H15" s="803">
        <v>0.87412587412587417</v>
      </c>
      <c r="I15" s="733">
        <v>0</v>
      </c>
      <c r="J15" s="803">
        <v>0</v>
      </c>
      <c r="K15" s="733">
        <v>9</v>
      </c>
      <c r="L15" s="803">
        <v>0.12587412587412589</v>
      </c>
      <c r="M15" s="733" t="s">
        <v>1</v>
      </c>
      <c r="N15" s="270"/>
    </row>
    <row r="16" spans="1:14" ht="14.4" customHeight="1" x14ac:dyDescent="0.3">
      <c r="A16" s="729" t="s">
        <v>2621</v>
      </c>
      <c r="B16" s="730" t="s">
        <v>2620</v>
      </c>
      <c r="C16" s="733">
        <v>3661035.09</v>
      </c>
      <c r="D16" s="733">
        <v>896</v>
      </c>
      <c r="E16" s="733">
        <v>2274826.54</v>
      </c>
      <c r="F16" s="803">
        <v>0.62136157782634094</v>
      </c>
      <c r="G16" s="733">
        <v>552</v>
      </c>
      <c r="H16" s="803">
        <v>0.6160714285714286</v>
      </c>
      <c r="I16" s="733">
        <v>1386208.5499999998</v>
      </c>
      <c r="J16" s="803">
        <v>0.37863842217365906</v>
      </c>
      <c r="K16" s="733">
        <v>344</v>
      </c>
      <c r="L16" s="803">
        <v>0.38392857142857145</v>
      </c>
      <c r="M16" s="733" t="s">
        <v>1</v>
      </c>
      <c r="N16" s="270"/>
    </row>
    <row r="17" spans="1:14" ht="14.4" customHeight="1" x14ac:dyDescent="0.3">
      <c r="A17" s="729" t="s">
        <v>2621</v>
      </c>
      <c r="B17" s="730" t="s">
        <v>2622</v>
      </c>
      <c r="C17" s="733">
        <v>5656934.1500000004</v>
      </c>
      <c r="D17" s="733">
        <v>1478</v>
      </c>
      <c r="E17" s="733">
        <v>3103123.75</v>
      </c>
      <c r="F17" s="803">
        <v>0.54855221356960637</v>
      </c>
      <c r="G17" s="733">
        <v>895</v>
      </c>
      <c r="H17" s="803">
        <v>0.60554803788903921</v>
      </c>
      <c r="I17" s="733">
        <v>2553810.4</v>
      </c>
      <c r="J17" s="803">
        <v>0.45144778643039352</v>
      </c>
      <c r="K17" s="733">
        <v>583</v>
      </c>
      <c r="L17" s="803">
        <v>0.39445196211096079</v>
      </c>
      <c r="M17" s="733" t="s">
        <v>651</v>
      </c>
      <c r="N17" s="270"/>
    </row>
    <row r="18" spans="1:14" ht="14.4" customHeight="1" x14ac:dyDescent="0.3">
      <c r="A18" s="729" t="s">
        <v>631</v>
      </c>
      <c r="B18" s="730" t="s">
        <v>631</v>
      </c>
      <c r="C18" s="733" t="s">
        <v>631</v>
      </c>
      <c r="D18" s="733" t="s">
        <v>631</v>
      </c>
      <c r="E18" s="733" t="s">
        <v>631</v>
      </c>
      <c r="F18" s="803" t="s">
        <v>631</v>
      </c>
      <c r="G18" s="733" t="s">
        <v>631</v>
      </c>
      <c r="H18" s="803" t="s">
        <v>631</v>
      </c>
      <c r="I18" s="733" t="s">
        <v>631</v>
      </c>
      <c r="J18" s="803" t="s">
        <v>631</v>
      </c>
      <c r="K18" s="733" t="s">
        <v>631</v>
      </c>
      <c r="L18" s="803" t="s">
        <v>631</v>
      </c>
      <c r="M18" s="733" t="s">
        <v>652</v>
      </c>
      <c r="N18" s="270"/>
    </row>
    <row r="19" spans="1:14" ht="14.4" customHeight="1" x14ac:dyDescent="0.3">
      <c r="A19" s="729" t="s">
        <v>2623</v>
      </c>
      <c r="B19" s="730" t="s">
        <v>2618</v>
      </c>
      <c r="C19" s="733">
        <v>5480.1100000000006</v>
      </c>
      <c r="D19" s="733">
        <v>15</v>
      </c>
      <c r="E19" s="733">
        <v>1776</v>
      </c>
      <c r="F19" s="803">
        <v>0.32408108596360291</v>
      </c>
      <c r="G19" s="733">
        <v>7</v>
      </c>
      <c r="H19" s="803">
        <v>0.46666666666666667</v>
      </c>
      <c r="I19" s="733">
        <v>3704.11</v>
      </c>
      <c r="J19" s="803">
        <v>0.67591891403639703</v>
      </c>
      <c r="K19" s="733">
        <v>8</v>
      </c>
      <c r="L19" s="803">
        <v>0.53333333333333333</v>
      </c>
      <c r="M19" s="733" t="s">
        <v>1</v>
      </c>
      <c r="N19" s="270"/>
    </row>
    <row r="20" spans="1:14" ht="14.4" customHeight="1" x14ac:dyDescent="0.3">
      <c r="A20" s="729" t="s">
        <v>2623</v>
      </c>
      <c r="B20" s="730" t="s">
        <v>2619</v>
      </c>
      <c r="C20" s="733">
        <v>0</v>
      </c>
      <c r="D20" s="733">
        <v>4</v>
      </c>
      <c r="E20" s="733">
        <v>0</v>
      </c>
      <c r="F20" s="803" t="s">
        <v>631</v>
      </c>
      <c r="G20" s="733">
        <v>4</v>
      </c>
      <c r="H20" s="803">
        <v>1</v>
      </c>
      <c r="I20" s="733" t="s">
        <v>631</v>
      </c>
      <c r="J20" s="803" t="s">
        <v>631</v>
      </c>
      <c r="K20" s="733" t="s">
        <v>631</v>
      </c>
      <c r="L20" s="803">
        <v>0</v>
      </c>
      <c r="M20" s="733" t="s">
        <v>1</v>
      </c>
      <c r="N20" s="270"/>
    </row>
    <row r="21" spans="1:14" ht="14.4" customHeight="1" x14ac:dyDescent="0.3">
      <c r="A21" s="729" t="s">
        <v>2623</v>
      </c>
      <c r="B21" s="730" t="s">
        <v>2620</v>
      </c>
      <c r="C21" s="733">
        <v>1150</v>
      </c>
      <c r="D21" s="733">
        <v>1</v>
      </c>
      <c r="E21" s="733">
        <v>1150</v>
      </c>
      <c r="F21" s="803">
        <v>1</v>
      </c>
      <c r="G21" s="733">
        <v>1</v>
      </c>
      <c r="H21" s="803">
        <v>1</v>
      </c>
      <c r="I21" s="733" t="s">
        <v>631</v>
      </c>
      <c r="J21" s="803">
        <v>0</v>
      </c>
      <c r="K21" s="733" t="s">
        <v>631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2623</v>
      </c>
      <c r="B22" s="730" t="s">
        <v>2624</v>
      </c>
      <c r="C22" s="733">
        <v>6630.1100000000006</v>
      </c>
      <c r="D22" s="733">
        <v>20</v>
      </c>
      <c r="E22" s="733">
        <v>2926</v>
      </c>
      <c r="F22" s="803">
        <v>0.4413199780999108</v>
      </c>
      <c r="G22" s="733">
        <v>12</v>
      </c>
      <c r="H22" s="803">
        <v>0.6</v>
      </c>
      <c r="I22" s="733">
        <v>3704.11</v>
      </c>
      <c r="J22" s="803">
        <v>0.55868002190008914</v>
      </c>
      <c r="K22" s="733">
        <v>8</v>
      </c>
      <c r="L22" s="803">
        <v>0.4</v>
      </c>
      <c r="M22" s="733" t="s">
        <v>651</v>
      </c>
      <c r="N22" s="270"/>
    </row>
    <row r="23" spans="1:14" ht="14.4" customHeight="1" x14ac:dyDescent="0.3">
      <c r="A23" s="729" t="s">
        <v>631</v>
      </c>
      <c r="B23" s="730" t="s">
        <v>631</v>
      </c>
      <c r="C23" s="733" t="s">
        <v>631</v>
      </c>
      <c r="D23" s="733" t="s">
        <v>631</v>
      </c>
      <c r="E23" s="733" t="s">
        <v>631</v>
      </c>
      <c r="F23" s="803" t="s">
        <v>631</v>
      </c>
      <c r="G23" s="733" t="s">
        <v>631</v>
      </c>
      <c r="H23" s="803" t="s">
        <v>631</v>
      </c>
      <c r="I23" s="733" t="s">
        <v>631</v>
      </c>
      <c r="J23" s="803" t="s">
        <v>631</v>
      </c>
      <c r="K23" s="733" t="s">
        <v>631</v>
      </c>
      <c r="L23" s="803" t="s">
        <v>631</v>
      </c>
      <c r="M23" s="733" t="s">
        <v>652</v>
      </c>
      <c r="N23" s="270"/>
    </row>
    <row r="24" spans="1:14" ht="14.4" customHeight="1" x14ac:dyDescent="0.3">
      <c r="A24" s="729" t="s">
        <v>2625</v>
      </c>
      <c r="B24" s="730" t="s">
        <v>2618</v>
      </c>
      <c r="C24" s="733">
        <v>773497.45999999985</v>
      </c>
      <c r="D24" s="733">
        <v>1489</v>
      </c>
      <c r="E24" s="733">
        <v>559794.50999999966</v>
      </c>
      <c r="F24" s="803">
        <v>0.72371861440889507</v>
      </c>
      <c r="G24" s="733">
        <v>766</v>
      </c>
      <c r="H24" s="803">
        <v>0.51443922095366013</v>
      </c>
      <c r="I24" s="733">
        <v>213702.95000000016</v>
      </c>
      <c r="J24" s="803">
        <v>0.27628138559110482</v>
      </c>
      <c r="K24" s="733">
        <v>723</v>
      </c>
      <c r="L24" s="803">
        <v>0.48556077904633982</v>
      </c>
      <c r="M24" s="733" t="s">
        <v>1</v>
      </c>
      <c r="N24" s="270"/>
    </row>
    <row r="25" spans="1:14" ht="14.4" customHeight="1" x14ac:dyDescent="0.3">
      <c r="A25" s="729" t="s">
        <v>2625</v>
      </c>
      <c r="B25" s="730" t="s">
        <v>2619</v>
      </c>
      <c r="C25" s="733">
        <v>578.14</v>
      </c>
      <c r="D25" s="733">
        <v>108</v>
      </c>
      <c r="E25" s="733">
        <v>578.14</v>
      </c>
      <c r="F25" s="803">
        <v>1</v>
      </c>
      <c r="G25" s="733">
        <v>68</v>
      </c>
      <c r="H25" s="803">
        <v>0.62962962962962965</v>
      </c>
      <c r="I25" s="733">
        <v>0</v>
      </c>
      <c r="J25" s="803">
        <v>0</v>
      </c>
      <c r="K25" s="733">
        <v>40</v>
      </c>
      <c r="L25" s="803">
        <v>0.37037037037037035</v>
      </c>
      <c r="M25" s="733" t="s">
        <v>1</v>
      </c>
      <c r="N25" s="270"/>
    </row>
    <row r="26" spans="1:14" ht="14.4" customHeight="1" x14ac:dyDescent="0.3">
      <c r="A26" s="729" t="s">
        <v>2625</v>
      </c>
      <c r="B26" s="730" t="s">
        <v>2620</v>
      </c>
      <c r="C26" s="733">
        <v>22000.879999999997</v>
      </c>
      <c r="D26" s="733">
        <v>40</v>
      </c>
      <c r="E26" s="733">
        <v>13671.88</v>
      </c>
      <c r="F26" s="803">
        <v>0.62142423393973334</v>
      </c>
      <c r="G26" s="733">
        <v>28</v>
      </c>
      <c r="H26" s="803">
        <v>0.7</v>
      </c>
      <c r="I26" s="733">
        <v>8329</v>
      </c>
      <c r="J26" s="803">
        <v>0.37857576606026672</v>
      </c>
      <c r="K26" s="733">
        <v>12</v>
      </c>
      <c r="L26" s="803">
        <v>0.3</v>
      </c>
      <c r="M26" s="733" t="s">
        <v>1</v>
      </c>
      <c r="N26" s="270"/>
    </row>
    <row r="27" spans="1:14" ht="14.4" customHeight="1" x14ac:dyDescent="0.3">
      <c r="A27" s="729" t="s">
        <v>2625</v>
      </c>
      <c r="B27" s="730" t="s">
        <v>2626</v>
      </c>
      <c r="C27" s="733">
        <v>796076.47999999986</v>
      </c>
      <c r="D27" s="733">
        <v>1637</v>
      </c>
      <c r="E27" s="733">
        <v>574044.52999999968</v>
      </c>
      <c r="F27" s="803">
        <v>0.7210921870220306</v>
      </c>
      <c r="G27" s="733">
        <v>862</v>
      </c>
      <c r="H27" s="803">
        <v>0.52657299938912649</v>
      </c>
      <c r="I27" s="733">
        <v>222031.95000000016</v>
      </c>
      <c r="J27" s="803">
        <v>0.2789078129779694</v>
      </c>
      <c r="K27" s="733">
        <v>775</v>
      </c>
      <c r="L27" s="803">
        <v>0.47342700061087356</v>
      </c>
      <c r="M27" s="733" t="s">
        <v>651</v>
      </c>
      <c r="N27" s="270"/>
    </row>
    <row r="28" spans="1:14" ht="14.4" customHeight="1" x14ac:dyDescent="0.3">
      <c r="A28" s="729" t="s">
        <v>631</v>
      </c>
      <c r="B28" s="730" t="s">
        <v>631</v>
      </c>
      <c r="C28" s="733" t="s">
        <v>631</v>
      </c>
      <c r="D28" s="733" t="s">
        <v>631</v>
      </c>
      <c r="E28" s="733" t="s">
        <v>631</v>
      </c>
      <c r="F28" s="803" t="s">
        <v>631</v>
      </c>
      <c r="G28" s="733" t="s">
        <v>631</v>
      </c>
      <c r="H28" s="803" t="s">
        <v>631</v>
      </c>
      <c r="I28" s="733" t="s">
        <v>631</v>
      </c>
      <c r="J28" s="803" t="s">
        <v>631</v>
      </c>
      <c r="K28" s="733" t="s">
        <v>631</v>
      </c>
      <c r="L28" s="803" t="s">
        <v>631</v>
      </c>
      <c r="M28" s="733" t="s">
        <v>652</v>
      </c>
      <c r="N28" s="270"/>
    </row>
    <row r="29" spans="1:14" ht="14.4" customHeight="1" x14ac:dyDescent="0.3">
      <c r="A29" s="729" t="s">
        <v>2627</v>
      </c>
      <c r="B29" s="730" t="s">
        <v>2620</v>
      </c>
      <c r="C29" s="733">
        <v>508.20000000000005</v>
      </c>
      <c r="D29" s="733">
        <v>1</v>
      </c>
      <c r="E29" s="733" t="s">
        <v>631</v>
      </c>
      <c r="F29" s="803">
        <v>0</v>
      </c>
      <c r="G29" s="733" t="s">
        <v>631</v>
      </c>
      <c r="H29" s="803">
        <v>0</v>
      </c>
      <c r="I29" s="733">
        <v>508.20000000000005</v>
      </c>
      <c r="J29" s="803">
        <v>1</v>
      </c>
      <c r="K29" s="733">
        <v>1</v>
      </c>
      <c r="L29" s="803">
        <v>1</v>
      </c>
      <c r="M29" s="733" t="s">
        <v>1</v>
      </c>
      <c r="N29" s="270"/>
    </row>
    <row r="30" spans="1:14" ht="14.4" customHeight="1" x14ac:dyDescent="0.3">
      <c r="A30" s="729" t="s">
        <v>2627</v>
      </c>
      <c r="B30" s="730" t="s">
        <v>2628</v>
      </c>
      <c r="C30" s="733">
        <v>508.20000000000005</v>
      </c>
      <c r="D30" s="733">
        <v>1</v>
      </c>
      <c r="E30" s="733" t="s">
        <v>631</v>
      </c>
      <c r="F30" s="803">
        <v>0</v>
      </c>
      <c r="G30" s="733" t="s">
        <v>631</v>
      </c>
      <c r="H30" s="803">
        <v>0</v>
      </c>
      <c r="I30" s="733">
        <v>508.20000000000005</v>
      </c>
      <c r="J30" s="803">
        <v>1</v>
      </c>
      <c r="K30" s="733">
        <v>1</v>
      </c>
      <c r="L30" s="803">
        <v>1</v>
      </c>
      <c r="M30" s="733" t="s">
        <v>651</v>
      </c>
      <c r="N30" s="270"/>
    </row>
    <row r="31" spans="1:14" ht="14.4" customHeight="1" x14ac:dyDescent="0.3">
      <c r="A31" s="729" t="s">
        <v>631</v>
      </c>
      <c r="B31" s="730" t="s">
        <v>631</v>
      </c>
      <c r="C31" s="733" t="s">
        <v>631</v>
      </c>
      <c r="D31" s="733" t="s">
        <v>631</v>
      </c>
      <c r="E31" s="733" t="s">
        <v>631</v>
      </c>
      <c r="F31" s="803" t="s">
        <v>631</v>
      </c>
      <c r="G31" s="733" t="s">
        <v>631</v>
      </c>
      <c r="H31" s="803" t="s">
        <v>631</v>
      </c>
      <c r="I31" s="733" t="s">
        <v>631</v>
      </c>
      <c r="J31" s="803" t="s">
        <v>631</v>
      </c>
      <c r="K31" s="733" t="s">
        <v>631</v>
      </c>
      <c r="L31" s="803" t="s">
        <v>631</v>
      </c>
      <c r="M31" s="733" t="s">
        <v>652</v>
      </c>
      <c r="N31" s="270"/>
    </row>
    <row r="32" spans="1:14" ht="14.4" customHeight="1" x14ac:dyDescent="0.3">
      <c r="A32" s="729" t="s">
        <v>2629</v>
      </c>
      <c r="B32" s="730" t="s">
        <v>2618</v>
      </c>
      <c r="C32" s="733">
        <v>780735.60000000009</v>
      </c>
      <c r="D32" s="733">
        <v>547.5</v>
      </c>
      <c r="E32" s="733">
        <v>332456.03999999992</v>
      </c>
      <c r="F32" s="803">
        <v>0.42582410741869575</v>
      </c>
      <c r="G32" s="733">
        <v>261.5</v>
      </c>
      <c r="H32" s="803">
        <v>0.47762557077625573</v>
      </c>
      <c r="I32" s="733">
        <v>448279.56000000017</v>
      </c>
      <c r="J32" s="803">
        <v>0.57417589258130419</v>
      </c>
      <c r="K32" s="733">
        <v>286</v>
      </c>
      <c r="L32" s="803">
        <v>0.52237442922374433</v>
      </c>
      <c r="M32" s="733" t="s">
        <v>1</v>
      </c>
      <c r="N32" s="270"/>
    </row>
    <row r="33" spans="1:14" ht="14.4" customHeight="1" x14ac:dyDescent="0.3">
      <c r="A33" s="729" t="s">
        <v>2629</v>
      </c>
      <c r="B33" s="730" t="s">
        <v>2619</v>
      </c>
      <c r="C33" s="733">
        <v>190.02</v>
      </c>
      <c r="D33" s="733">
        <v>22.5</v>
      </c>
      <c r="E33" s="733">
        <v>0</v>
      </c>
      <c r="F33" s="803">
        <v>0</v>
      </c>
      <c r="G33" s="733">
        <v>11.5</v>
      </c>
      <c r="H33" s="803">
        <v>0.51111111111111107</v>
      </c>
      <c r="I33" s="733">
        <v>190.02</v>
      </c>
      <c r="J33" s="803">
        <v>1</v>
      </c>
      <c r="K33" s="733">
        <v>11</v>
      </c>
      <c r="L33" s="803">
        <v>0.48888888888888887</v>
      </c>
      <c r="M33" s="733" t="s">
        <v>1</v>
      </c>
      <c r="N33" s="270"/>
    </row>
    <row r="34" spans="1:14" ht="14.4" customHeight="1" x14ac:dyDescent="0.3">
      <c r="A34" s="729" t="s">
        <v>2629</v>
      </c>
      <c r="B34" s="730" t="s">
        <v>2620</v>
      </c>
      <c r="C34" s="733">
        <v>1114060.95</v>
      </c>
      <c r="D34" s="733">
        <v>121</v>
      </c>
      <c r="E34" s="733">
        <v>200</v>
      </c>
      <c r="F34" s="803">
        <v>1.7952339142665401E-4</v>
      </c>
      <c r="G34" s="733">
        <v>2</v>
      </c>
      <c r="H34" s="803">
        <v>1.6528925619834711E-2</v>
      </c>
      <c r="I34" s="733">
        <v>1113860.95</v>
      </c>
      <c r="J34" s="803">
        <v>0.99982047660857332</v>
      </c>
      <c r="K34" s="733">
        <v>119</v>
      </c>
      <c r="L34" s="803">
        <v>0.98347107438016534</v>
      </c>
      <c r="M34" s="733" t="s">
        <v>1</v>
      </c>
      <c r="N34" s="270"/>
    </row>
    <row r="35" spans="1:14" ht="14.4" customHeight="1" x14ac:dyDescent="0.3">
      <c r="A35" s="729" t="s">
        <v>2629</v>
      </c>
      <c r="B35" s="730" t="s">
        <v>2630</v>
      </c>
      <c r="C35" s="733">
        <v>1894986.57</v>
      </c>
      <c r="D35" s="733">
        <v>691</v>
      </c>
      <c r="E35" s="733">
        <v>332656.03999999992</v>
      </c>
      <c r="F35" s="803">
        <v>0.17554532853496682</v>
      </c>
      <c r="G35" s="733">
        <v>275</v>
      </c>
      <c r="H35" s="803">
        <v>0.39797395079594788</v>
      </c>
      <c r="I35" s="733">
        <v>1562330.5300000003</v>
      </c>
      <c r="J35" s="803">
        <v>0.82445467146503326</v>
      </c>
      <c r="K35" s="733">
        <v>416</v>
      </c>
      <c r="L35" s="803">
        <v>0.60202604920405212</v>
      </c>
      <c r="M35" s="733" t="s">
        <v>651</v>
      </c>
      <c r="N35" s="270"/>
    </row>
    <row r="36" spans="1:14" ht="14.4" customHeight="1" x14ac:dyDescent="0.3">
      <c r="A36" s="729" t="s">
        <v>631</v>
      </c>
      <c r="B36" s="730" t="s">
        <v>631</v>
      </c>
      <c r="C36" s="733" t="s">
        <v>631</v>
      </c>
      <c r="D36" s="733" t="s">
        <v>631</v>
      </c>
      <c r="E36" s="733" t="s">
        <v>631</v>
      </c>
      <c r="F36" s="803" t="s">
        <v>631</v>
      </c>
      <c r="G36" s="733" t="s">
        <v>631</v>
      </c>
      <c r="H36" s="803" t="s">
        <v>631</v>
      </c>
      <c r="I36" s="733" t="s">
        <v>631</v>
      </c>
      <c r="J36" s="803" t="s">
        <v>631</v>
      </c>
      <c r="K36" s="733" t="s">
        <v>631</v>
      </c>
      <c r="L36" s="803" t="s">
        <v>631</v>
      </c>
      <c r="M36" s="733" t="s">
        <v>652</v>
      </c>
      <c r="N36" s="270"/>
    </row>
    <row r="37" spans="1:14" ht="14.4" customHeight="1" x14ac:dyDescent="0.3">
      <c r="A37" s="729" t="s">
        <v>2631</v>
      </c>
      <c r="B37" s="730" t="s">
        <v>2618</v>
      </c>
      <c r="C37" s="733">
        <v>2007219.8699999992</v>
      </c>
      <c r="D37" s="733">
        <v>1804</v>
      </c>
      <c r="E37" s="733">
        <v>1205956.44</v>
      </c>
      <c r="F37" s="803">
        <v>0.60080933734479247</v>
      </c>
      <c r="G37" s="733">
        <v>870</v>
      </c>
      <c r="H37" s="803">
        <v>0.48226164079822614</v>
      </c>
      <c r="I37" s="733">
        <v>801263.42999999935</v>
      </c>
      <c r="J37" s="803">
        <v>0.39919066265520764</v>
      </c>
      <c r="K37" s="733">
        <v>934</v>
      </c>
      <c r="L37" s="803">
        <v>0.5177383592017738</v>
      </c>
      <c r="M37" s="733" t="s">
        <v>1</v>
      </c>
      <c r="N37" s="270"/>
    </row>
    <row r="38" spans="1:14" ht="14.4" customHeight="1" x14ac:dyDescent="0.3">
      <c r="A38" s="729" t="s">
        <v>2631</v>
      </c>
      <c r="B38" s="730" t="s">
        <v>2619</v>
      </c>
      <c r="C38" s="733">
        <v>0</v>
      </c>
      <c r="D38" s="733">
        <v>12</v>
      </c>
      <c r="E38" s="733">
        <v>0</v>
      </c>
      <c r="F38" s="803" t="s">
        <v>631</v>
      </c>
      <c r="G38" s="733">
        <v>8</v>
      </c>
      <c r="H38" s="803">
        <v>0.66666666666666663</v>
      </c>
      <c r="I38" s="733">
        <v>0</v>
      </c>
      <c r="J38" s="803" t="s">
        <v>631</v>
      </c>
      <c r="K38" s="733">
        <v>4</v>
      </c>
      <c r="L38" s="803">
        <v>0.33333333333333331</v>
      </c>
      <c r="M38" s="733" t="s">
        <v>1</v>
      </c>
      <c r="N38" s="270"/>
    </row>
    <row r="39" spans="1:14" ht="14.4" customHeight="1" x14ac:dyDescent="0.3">
      <c r="A39" s="729" t="s">
        <v>2631</v>
      </c>
      <c r="B39" s="730" t="s">
        <v>2620</v>
      </c>
      <c r="C39" s="733">
        <v>98227.82</v>
      </c>
      <c r="D39" s="733">
        <v>80</v>
      </c>
      <c r="E39" s="733">
        <v>65813</v>
      </c>
      <c r="F39" s="803">
        <v>0.67000367105775116</v>
      </c>
      <c r="G39" s="733">
        <v>58</v>
      </c>
      <c r="H39" s="803">
        <v>0.72499999999999998</v>
      </c>
      <c r="I39" s="733">
        <v>32414.82</v>
      </c>
      <c r="J39" s="803">
        <v>0.32999632894224873</v>
      </c>
      <c r="K39" s="733">
        <v>22</v>
      </c>
      <c r="L39" s="803">
        <v>0.27500000000000002</v>
      </c>
      <c r="M39" s="733" t="s">
        <v>1</v>
      </c>
      <c r="N39" s="270"/>
    </row>
    <row r="40" spans="1:14" ht="14.4" customHeight="1" x14ac:dyDescent="0.3">
      <c r="A40" s="729" t="s">
        <v>2631</v>
      </c>
      <c r="B40" s="730" t="s">
        <v>2632</v>
      </c>
      <c r="C40" s="733">
        <v>2105447.689999999</v>
      </c>
      <c r="D40" s="733">
        <v>1896</v>
      </c>
      <c r="E40" s="733">
        <v>1271769.44</v>
      </c>
      <c r="F40" s="803">
        <v>0.60403753844865204</v>
      </c>
      <c r="G40" s="733">
        <v>936</v>
      </c>
      <c r="H40" s="803">
        <v>0.49367088607594939</v>
      </c>
      <c r="I40" s="733">
        <v>833678.2499999993</v>
      </c>
      <c r="J40" s="803">
        <v>0.39596246155134812</v>
      </c>
      <c r="K40" s="733">
        <v>960</v>
      </c>
      <c r="L40" s="803">
        <v>0.50632911392405067</v>
      </c>
      <c r="M40" s="733" t="s">
        <v>651</v>
      </c>
      <c r="N40" s="270"/>
    </row>
    <row r="41" spans="1:14" ht="14.4" customHeight="1" x14ac:dyDescent="0.3">
      <c r="A41" s="729" t="s">
        <v>631</v>
      </c>
      <c r="B41" s="730" t="s">
        <v>631</v>
      </c>
      <c r="C41" s="733" t="s">
        <v>631</v>
      </c>
      <c r="D41" s="733" t="s">
        <v>631</v>
      </c>
      <c r="E41" s="733" t="s">
        <v>631</v>
      </c>
      <c r="F41" s="803" t="s">
        <v>631</v>
      </c>
      <c r="G41" s="733" t="s">
        <v>631</v>
      </c>
      <c r="H41" s="803" t="s">
        <v>631</v>
      </c>
      <c r="I41" s="733" t="s">
        <v>631</v>
      </c>
      <c r="J41" s="803" t="s">
        <v>631</v>
      </c>
      <c r="K41" s="733" t="s">
        <v>631</v>
      </c>
      <c r="L41" s="803" t="s">
        <v>631</v>
      </c>
      <c r="M41" s="733" t="s">
        <v>652</v>
      </c>
      <c r="N41" s="270"/>
    </row>
    <row r="42" spans="1:14" ht="14.4" customHeight="1" x14ac:dyDescent="0.3">
      <c r="A42" s="729" t="s">
        <v>2633</v>
      </c>
      <c r="B42" s="730" t="s">
        <v>2618</v>
      </c>
      <c r="C42" s="733">
        <v>798354.00000000023</v>
      </c>
      <c r="D42" s="733">
        <v>165</v>
      </c>
      <c r="E42" s="733">
        <v>549510.70000000019</v>
      </c>
      <c r="F42" s="803">
        <v>0.68830456163556519</v>
      </c>
      <c r="G42" s="733">
        <v>97.5</v>
      </c>
      <c r="H42" s="803">
        <v>0.59090909090909094</v>
      </c>
      <c r="I42" s="733">
        <v>248843.30000000002</v>
      </c>
      <c r="J42" s="803">
        <v>0.31169543836443475</v>
      </c>
      <c r="K42" s="733">
        <v>67.5</v>
      </c>
      <c r="L42" s="803">
        <v>0.40909090909090912</v>
      </c>
      <c r="M42" s="733" t="s">
        <v>1</v>
      </c>
      <c r="N42" s="270"/>
    </row>
    <row r="43" spans="1:14" ht="14.4" customHeight="1" x14ac:dyDescent="0.3">
      <c r="A43" s="729" t="s">
        <v>2633</v>
      </c>
      <c r="B43" s="730" t="s">
        <v>2619</v>
      </c>
      <c r="C43" s="733">
        <v>40129.159999999996</v>
      </c>
      <c r="D43" s="733">
        <v>12</v>
      </c>
      <c r="E43" s="733">
        <v>40129.159999999996</v>
      </c>
      <c r="F43" s="803">
        <v>1</v>
      </c>
      <c r="G43" s="733">
        <v>10.5</v>
      </c>
      <c r="H43" s="803">
        <v>0.875</v>
      </c>
      <c r="I43" s="733">
        <v>0</v>
      </c>
      <c r="J43" s="803">
        <v>0</v>
      </c>
      <c r="K43" s="733">
        <v>1.5</v>
      </c>
      <c r="L43" s="803">
        <v>0.125</v>
      </c>
      <c r="M43" s="733" t="s">
        <v>1</v>
      </c>
      <c r="N43" s="270"/>
    </row>
    <row r="44" spans="1:14" ht="14.4" customHeight="1" x14ac:dyDescent="0.3">
      <c r="A44" s="729" t="s">
        <v>2633</v>
      </c>
      <c r="B44" s="730" t="s">
        <v>2620</v>
      </c>
      <c r="C44" s="733">
        <v>42056.35</v>
      </c>
      <c r="D44" s="733">
        <v>29</v>
      </c>
      <c r="E44" s="733">
        <v>22353.11</v>
      </c>
      <c r="F44" s="803">
        <v>0.53150380382510609</v>
      </c>
      <c r="G44" s="733">
        <v>18</v>
      </c>
      <c r="H44" s="803">
        <v>0.62068965517241381</v>
      </c>
      <c r="I44" s="733">
        <v>19703.239999999998</v>
      </c>
      <c r="J44" s="803">
        <v>0.46849619617489391</v>
      </c>
      <c r="K44" s="733">
        <v>11</v>
      </c>
      <c r="L44" s="803">
        <v>0.37931034482758619</v>
      </c>
      <c r="M44" s="733" t="s">
        <v>1</v>
      </c>
      <c r="N44" s="270"/>
    </row>
    <row r="45" spans="1:14" ht="14.4" customHeight="1" x14ac:dyDescent="0.3">
      <c r="A45" s="729" t="s">
        <v>2633</v>
      </c>
      <c r="B45" s="730" t="s">
        <v>2634</v>
      </c>
      <c r="C45" s="733">
        <v>880539.51000000024</v>
      </c>
      <c r="D45" s="733">
        <v>206</v>
      </c>
      <c r="E45" s="733">
        <v>611992.9700000002</v>
      </c>
      <c r="F45" s="803">
        <v>0.69502045399416545</v>
      </c>
      <c r="G45" s="733">
        <v>126</v>
      </c>
      <c r="H45" s="803">
        <v>0.61165048543689315</v>
      </c>
      <c r="I45" s="733">
        <v>268546.54000000004</v>
      </c>
      <c r="J45" s="803">
        <v>0.30497954600583449</v>
      </c>
      <c r="K45" s="733">
        <v>80</v>
      </c>
      <c r="L45" s="803">
        <v>0.38834951456310679</v>
      </c>
      <c r="M45" s="733" t="s">
        <v>651</v>
      </c>
      <c r="N45" s="270"/>
    </row>
    <row r="46" spans="1:14" ht="14.4" customHeight="1" x14ac:dyDescent="0.3">
      <c r="A46" s="729" t="s">
        <v>631</v>
      </c>
      <c r="B46" s="730" t="s">
        <v>631</v>
      </c>
      <c r="C46" s="733" t="s">
        <v>631</v>
      </c>
      <c r="D46" s="733" t="s">
        <v>631</v>
      </c>
      <c r="E46" s="733" t="s">
        <v>631</v>
      </c>
      <c r="F46" s="803" t="s">
        <v>631</v>
      </c>
      <c r="G46" s="733" t="s">
        <v>631</v>
      </c>
      <c r="H46" s="803" t="s">
        <v>631</v>
      </c>
      <c r="I46" s="733" t="s">
        <v>631</v>
      </c>
      <c r="J46" s="803" t="s">
        <v>631</v>
      </c>
      <c r="K46" s="733" t="s">
        <v>631</v>
      </c>
      <c r="L46" s="803" t="s">
        <v>631</v>
      </c>
      <c r="M46" s="733" t="s">
        <v>652</v>
      </c>
      <c r="N46" s="270"/>
    </row>
    <row r="47" spans="1:14" ht="14.4" customHeight="1" x14ac:dyDescent="0.3">
      <c r="A47" s="729" t="s">
        <v>2635</v>
      </c>
      <c r="B47" s="730" t="s">
        <v>2618</v>
      </c>
      <c r="C47" s="733">
        <v>170991.49999999991</v>
      </c>
      <c r="D47" s="733">
        <v>186</v>
      </c>
      <c r="E47" s="733">
        <v>140924.21999999991</v>
      </c>
      <c r="F47" s="803">
        <v>0.82415921259243874</v>
      </c>
      <c r="G47" s="733">
        <v>120.5</v>
      </c>
      <c r="H47" s="803">
        <v>0.64784946236559138</v>
      </c>
      <c r="I47" s="733">
        <v>30067.279999999988</v>
      </c>
      <c r="J47" s="803">
        <v>0.17584078740756121</v>
      </c>
      <c r="K47" s="733">
        <v>65.5</v>
      </c>
      <c r="L47" s="803">
        <v>0.35215053763440862</v>
      </c>
      <c r="M47" s="733" t="s">
        <v>1</v>
      </c>
      <c r="N47" s="270"/>
    </row>
    <row r="48" spans="1:14" ht="14.4" customHeight="1" x14ac:dyDescent="0.3">
      <c r="A48" s="729" t="s">
        <v>2635</v>
      </c>
      <c r="B48" s="730" t="s">
        <v>2619</v>
      </c>
      <c r="C48" s="733">
        <v>0</v>
      </c>
      <c r="D48" s="733">
        <v>24</v>
      </c>
      <c r="E48" s="733">
        <v>0</v>
      </c>
      <c r="F48" s="803" t="s">
        <v>631</v>
      </c>
      <c r="G48" s="733">
        <v>22.5</v>
      </c>
      <c r="H48" s="803">
        <v>0.9375</v>
      </c>
      <c r="I48" s="733">
        <v>0</v>
      </c>
      <c r="J48" s="803" t="s">
        <v>631</v>
      </c>
      <c r="K48" s="733">
        <v>1.5</v>
      </c>
      <c r="L48" s="803">
        <v>6.25E-2</v>
      </c>
      <c r="M48" s="733" t="s">
        <v>1</v>
      </c>
      <c r="N48" s="270"/>
    </row>
    <row r="49" spans="1:14" ht="14.4" customHeight="1" x14ac:dyDescent="0.3">
      <c r="A49" s="729" t="s">
        <v>2635</v>
      </c>
      <c r="B49" s="730" t="s">
        <v>2620</v>
      </c>
      <c r="C49" s="733">
        <v>3892.99</v>
      </c>
      <c r="D49" s="733">
        <v>7</v>
      </c>
      <c r="E49" s="733">
        <v>3392.99</v>
      </c>
      <c r="F49" s="803">
        <v>0.87156401634733194</v>
      </c>
      <c r="G49" s="733">
        <v>6</v>
      </c>
      <c r="H49" s="803">
        <v>0.8571428571428571</v>
      </c>
      <c r="I49" s="733">
        <v>500</v>
      </c>
      <c r="J49" s="803">
        <v>0.12843598365266801</v>
      </c>
      <c r="K49" s="733">
        <v>1</v>
      </c>
      <c r="L49" s="803">
        <v>0.14285714285714285</v>
      </c>
      <c r="M49" s="733" t="s">
        <v>1</v>
      </c>
      <c r="N49" s="270"/>
    </row>
    <row r="50" spans="1:14" ht="14.4" customHeight="1" x14ac:dyDescent="0.3">
      <c r="A50" s="729" t="s">
        <v>2635</v>
      </c>
      <c r="B50" s="730" t="s">
        <v>2636</v>
      </c>
      <c r="C50" s="733">
        <v>174884.4899999999</v>
      </c>
      <c r="D50" s="733">
        <v>217</v>
      </c>
      <c r="E50" s="733">
        <v>144317.2099999999</v>
      </c>
      <c r="F50" s="803">
        <v>0.82521446012736743</v>
      </c>
      <c r="G50" s="733">
        <v>149</v>
      </c>
      <c r="H50" s="803">
        <v>0.68663594470046085</v>
      </c>
      <c r="I50" s="733">
        <v>30567.279999999988</v>
      </c>
      <c r="J50" s="803">
        <v>0.17478553987263254</v>
      </c>
      <c r="K50" s="733">
        <v>68</v>
      </c>
      <c r="L50" s="803">
        <v>0.31336405529953915</v>
      </c>
      <c r="M50" s="733" t="s">
        <v>651</v>
      </c>
      <c r="N50" s="270"/>
    </row>
    <row r="51" spans="1:14" ht="14.4" customHeight="1" x14ac:dyDescent="0.3">
      <c r="A51" s="729" t="s">
        <v>631</v>
      </c>
      <c r="B51" s="730" t="s">
        <v>631</v>
      </c>
      <c r="C51" s="733" t="s">
        <v>631</v>
      </c>
      <c r="D51" s="733" t="s">
        <v>631</v>
      </c>
      <c r="E51" s="733" t="s">
        <v>631</v>
      </c>
      <c r="F51" s="803" t="s">
        <v>631</v>
      </c>
      <c r="G51" s="733" t="s">
        <v>631</v>
      </c>
      <c r="H51" s="803" t="s">
        <v>631</v>
      </c>
      <c r="I51" s="733" t="s">
        <v>631</v>
      </c>
      <c r="J51" s="803" t="s">
        <v>631</v>
      </c>
      <c r="K51" s="733" t="s">
        <v>631</v>
      </c>
      <c r="L51" s="803" t="s">
        <v>631</v>
      </c>
      <c r="M51" s="733" t="s">
        <v>652</v>
      </c>
      <c r="N51" s="270"/>
    </row>
    <row r="52" spans="1:14" ht="14.4" customHeight="1" x14ac:dyDescent="0.3">
      <c r="A52" s="729" t="s">
        <v>2637</v>
      </c>
      <c r="B52" s="730" t="s">
        <v>2618</v>
      </c>
      <c r="C52" s="733">
        <v>26020.170000000006</v>
      </c>
      <c r="D52" s="733">
        <v>75.5</v>
      </c>
      <c r="E52" s="733">
        <v>19484.590000000007</v>
      </c>
      <c r="F52" s="803">
        <v>0.74882639121881234</v>
      </c>
      <c r="G52" s="733">
        <v>35.5</v>
      </c>
      <c r="H52" s="803">
        <v>0.47019867549668876</v>
      </c>
      <c r="I52" s="733">
        <v>6535.58</v>
      </c>
      <c r="J52" s="803">
        <v>0.25117360878118777</v>
      </c>
      <c r="K52" s="733">
        <v>40</v>
      </c>
      <c r="L52" s="803">
        <v>0.5298013245033113</v>
      </c>
      <c r="M52" s="733" t="s">
        <v>1</v>
      </c>
      <c r="N52" s="270"/>
    </row>
    <row r="53" spans="1:14" ht="14.4" customHeight="1" x14ac:dyDescent="0.3">
      <c r="A53" s="729" t="s">
        <v>2637</v>
      </c>
      <c r="B53" s="730" t="s">
        <v>2619</v>
      </c>
      <c r="C53" s="733">
        <v>0</v>
      </c>
      <c r="D53" s="733">
        <v>19.5</v>
      </c>
      <c r="E53" s="733">
        <v>0</v>
      </c>
      <c r="F53" s="803" t="s">
        <v>631</v>
      </c>
      <c r="G53" s="733">
        <v>9.5</v>
      </c>
      <c r="H53" s="803">
        <v>0.48717948717948717</v>
      </c>
      <c r="I53" s="733">
        <v>0</v>
      </c>
      <c r="J53" s="803" t="s">
        <v>631</v>
      </c>
      <c r="K53" s="733">
        <v>10</v>
      </c>
      <c r="L53" s="803">
        <v>0.51282051282051277</v>
      </c>
      <c r="M53" s="733" t="s">
        <v>1</v>
      </c>
      <c r="N53" s="270"/>
    </row>
    <row r="54" spans="1:14" ht="14.4" customHeight="1" x14ac:dyDescent="0.3">
      <c r="A54" s="729" t="s">
        <v>2637</v>
      </c>
      <c r="B54" s="730" t="s">
        <v>2638</v>
      </c>
      <c r="C54" s="733">
        <v>26020.170000000006</v>
      </c>
      <c r="D54" s="733">
        <v>95</v>
      </c>
      <c r="E54" s="733">
        <v>19484.590000000007</v>
      </c>
      <c r="F54" s="803">
        <v>0.74882639121881234</v>
      </c>
      <c r="G54" s="733">
        <v>45</v>
      </c>
      <c r="H54" s="803">
        <v>0.47368421052631576</v>
      </c>
      <c r="I54" s="733">
        <v>6535.58</v>
      </c>
      <c r="J54" s="803">
        <v>0.25117360878118777</v>
      </c>
      <c r="K54" s="733">
        <v>50</v>
      </c>
      <c r="L54" s="803">
        <v>0.52631578947368418</v>
      </c>
      <c r="M54" s="733" t="s">
        <v>651</v>
      </c>
      <c r="N54" s="270"/>
    </row>
    <row r="55" spans="1:14" ht="14.4" customHeight="1" x14ac:dyDescent="0.3">
      <c r="A55" s="729" t="s">
        <v>631</v>
      </c>
      <c r="B55" s="730" t="s">
        <v>631</v>
      </c>
      <c r="C55" s="733" t="s">
        <v>631</v>
      </c>
      <c r="D55" s="733" t="s">
        <v>631</v>
      </c>
      <c r="E55" s="733" t="s">
        <v>631</v>
      </c>
      <c r="F55" s="803" t="s">
        <v>631</v>
      </c>
      <c r="G55" s="733" t="s">
        <v>631</v>
      </c>
      <c r="H55" s="803" t="s">
        <v>631</v>
      </c>
      <c r="I55" s="733" t="s">
        <v>631</v>
      </c>
      <c r="J55" s="803" t="s">
        <v>631</v>
      </c>
      <c r="K55" s="733" t="s">
        <v>631</v>
      </c>
      <c r="L55" s="803" t="s">
        <v>631</v>
      </c>
      <c r="M55" s="733" t="s">
        <v>652</v>
      </c>
      <c r="N55" s="270"/>
    </row>
    <row r="56" spans="1:14" ht="14.4" customHeight="1" x14ac:dyDescent="0.3">
      <c r="A56" s="729" t="s">
        <v>2639</v>
      </c>
      <c r="B56" s="730" t="s">
        <v>2618</v>
      </c>
      <c r="C56" s="733">
        <v>2200363.0000000014</v>
      </c>
      <c r="D56" s="733">
        <v>859.5</v>
      </c>
      <c r="E56" s="733">
        <v>1531769.0400000007</v>
      </c>
      <c r="F56" s="803">
        <v>0.69614379081996913</v>
      </c>
      <c r="G56" s="733">
        <v>547.5</v>
      </c>
      <c r="H56" s="803">
        <v>0.63699825479930194</v>
      </c>
      <c r="I56" s="733">
        <v>668593.96000000054</v>
      </c>
      <c r="J56" s="803">
        <v>0.30385620918003081</v>
      </c>
      <c r="K56" s="733">
        <v>312</v>
      </c>
      <c r="L56" s="803">
        <v>0.36300174520069806</v>
      </c>
      <c r="M56" s="733" t="s">
        <v>1</v>
      </c>
      <c r="N56" s="270"/>
    </row>
    <row r="57" spans="1:14" ht="14.4" customHeight="1" x14ac:dyDescent="0.3">
      <c r="A57" s="729" t="s">
        <v>2639</v>
      </c>
      <c r="B57" s="730" t="s">
        <v>2619</v>
      </c>
      <c r="C57" s="733">
        <v>2529.8000000000002</v>
      </c>
      <c r="D57" s="733">
        <v>59.5</v>
      </c>
      <c r="E57" s="733">
        <v>2529.8000000000002</v>
      </c>
      <c r="F57" s="803">
        <v>1</v>
      </c>
      <c r="G57" s="733">
        <v>52.5</v>
      </c>
      <c r="H57" s="803">
        <v>0.88235294117647056</v>
      </c>
      <c r="I57" s="733">
        <v>0</v>
      </c>
      <c r="J57" s="803">
        <v>0</v>
      </c>
      <c r="K57" s="733">
        <v>7</v>
      </c>
      <c r="L57" s="803">
        <v>0.11764705882352941</v>
      </c>
      <c r="M57" s="733" t="s">
        <v>1</v>
      </c>
      <c r="N57" s="270"/>
    </row>
    <row r="58" spans="1:14" ht="14.4" customHeight="1" x14ac:dyDescent="0.3">
      <c r="A58" s="729" t="s">
        <v>2639</v>
      </c>
      <c r="B58" s="730" t="s">
        <v>2640</v>
      </c>
      <c r="C58" s="733">
        <v>2202892.8000000012</v>
      </c>
      <c r="D58" s="733">
        <v>919</v>
      </c>
      <c r="E58" s="733">
        <v>1534298.8400000008</v>
      </c>
      <c r="F58" s="803">
        <v>0.69649273900209763</v>
      </c>
      <c r="G58" s="733">
        <v>600</v>
      </c>
      <c r="H58" s="803">
        <v>0.65288356909684442</v>
      </c>
      <c r="I58" s="733">
        <v>668593.96000000054</v>
      </c>
      <c r="J58" s="803">
        <v>0.30350726099790248</v>
      </c>
      <c r="K58" s="733">
        <v>319</v>
      </c>
      <c r="L58" s="803">
        <v>0.34711643090315558</v>
      </c>
      <c r="M58" s="733" t="s">
        <v>651</v>
      </c>
      <c r="N58" s="270"/>
    </row>
    <row r="59" spans="1:14" ht="14.4" customHeight="1" x14ac:dyDescent="0.3">
      <c r="A59" s="729" t="s">
        <v>631</v>
      </c>
      <c r="B59" s="730" t="s">
        <v>631</v>
      </c>
      <c r="C59" s="733" t="s">
        <v>631</v>
      </c>
      <c r="D59" s="733" t="s">
        <v>631</v>
      </c>
      <c r="E59" s="733" t="s">
        <v>631</v>
      </c>
      <c r="F59" s="803" t="s">
        <v>631</v>
      </c>
      <c r="G59" s="733" t="s">
        <v>631</v>
      </c>
      <c r="H59" s="803" t="s">
        <v>631</v>
      </c>
      <c r="I59" s="733" t="s">
        <v>631</v>
      </c>
      <c r="J59" s="803" t="s">
        <v>631</v>
      </c>
      <c r="K59" s="733" t="s">
        <v>631</v>
      </c>
      <c r="L59" s="803" t="s">
        <v>631</v>
      </c>
      <c r="M59" s="733" t="s">
        <v>652</v>
      </c>
      <c r="N59" s="270"/>
    </row>
    <row r="60" spans="1:14" ht="14.4" customHeight="1" x14ac:dyDescent="0.3">
      <c r="A60" s="729" t="s">
        <v>2641</v>
      </c>
      <c r="B60" s="730" t="s">
        <v>2618</v>
      </c>
      <c r="C60" s="733">
        <v>179159.57</v>
      </c>
      <c r="D60" s="733">
        <v>177.5</v>
      </c>
      <c r="E60" s="733">
        <v>73993.300000000017</v>
      </c>
      <c r="F60" s="803">
        <v>0.41300221919487756</v>
      </c>
      <c r="G60" s="733">
        <v>66</v>
      </c>
      <c r="H60" s="803">
        <v>0.37183098591549296</v>
      </c>
      <c r="I60" s="733">
        <v>105166.27</v>
      </c>
      <c r="J60" s="803">
        <v>0.58699778080512255</v>
      </c>
      <c r="K60" s="733">
        <v>111.5</v>
      </c>
      <c r="L60" s="803">
        <v>0.62816901408450709</v>
      </c>
      <c r="M60" s="733" t="s">
        <v>1</v>
      </c>
      <c r="N60" s="270"/>
    </row>
    <row r="61" spans="1:14" ht="14.4" customHeight="1" x14ac:dyDescent="0.3">
      <c r="A61" s="729" t="s">
        <v>2641</v>
      </c>
      <c r="B61" s="730" t="s">
        <v>2619</v>
      </c>
      <c r="C61" s="733">
        <v>0</v>
      </c>
      <c r="D61" s="733">
        <v>43.5</v>
      </c>
      <c r="E61" s="733">
        <v>0</v>
      </c>
      <c r="F61" s="803" t="s">
        <v>631</v>
      </c>
      <c r="G61" s="733">
        <v>25</v>
      </c>
      <c r="H61" s="803">
        <v>0.57471264367816088</v>
      </c>
      <c r="I61" s="733">
        <v>0</v>
      </c>
      <c r="J61" s="803" t="s">
        <v>631</v>
      </c>
      <c r="K61" s="733">
        <v>18.5</v>
      </c>
      <c r="L61" s="803">
        <v>0.42528735632183906</v>
      </c>
      <c r="M61" s="733" t="s">
        <v>1</v>
      </c>
      <c r="N61" s="270"/>
    </row>
    <row r="62" spans="1:14" ht="14.4" customHeight="1" x14ac:dyDescent="0.3">
      <c r="A62" s="729" t="s">
        <v>2641</v>
      </c>
      <c r="B62" s="730" t="s">
        <v>2642</v>
      </c>
      <c r="C62" s="733">
        <v>179159.57</v>
      </c>
      <c r="D62" s="733">
        <v>221</v>
      </c>
      <c r="E62" s="733">
        <v>73993.300000000017</v>
      </c>
      <c r="F62" s="803">
        <v>0.41300221919487756</v>
      </c>
      <c r="G62" s="733">
        <v>91</v>
      </c>
      <c r="H62" s="803">
        <v>0.41176470588235292</v>
      </c>
      <c r="I62" s="733">
        <v>105166.27</v>
      </c>
      <c r="J62" s="803">
        <v>0.58699778080512255</v>
      </c>
      <c r="K62" s="733">
        <v>130</v>
      </c>
      <c r="L62" s="803">
        <v>0.58823529411764708</v>
      </c>
      <c r="M62" s="733" t="s">
        <v>651</v>
      </c>
      <c r="N62" s="270"/>
    </row>
    <row r="63" spans="1:14" ht="14.4" customHeight="1" x14ac:dyDescent="0.3">
      <c r="A63" s="729" t="s">
        <v>631</v>
      </c>
      <c r="B63" s="730" t="s">
        <v>631</v>
      </c>
      <c r="C63" s="733" t="s">
        <v>631</v>
      </c>
      <c r="D63" s="733" t="s">
        <v>631</v>
      </c>
      <c r="E63" s="733" t="s">
        <v>631</v>
      </c>
      <c r="F63" s="803" t="s">
        <v>631</v>
      </c>
      <c r="G63" s="733" t="s">
        <v>631</v>
      </c>
      <c r="H63" s="803" t="s">
        <v>631</v>
      </c>
      <c r="I63" s="733" t="s">
        <v>631</v>
      </c>
      <c r="J63" s="803" t="s">
        <v>631</v>
      </c>
      <c r="K63" s="733" t="s">
        <v>631</v>
      </c>
      <c r="L63" s="803" t="s">
        <v>631</v>
      </c>
      <c r="M63" s="733" t="s">
        <v>652</v>
      </c>
      <c r="N63" s="270"/>
    </row>
    <row r="64" spans="1:14" ht="14.4" customHeight="1" x14ac:dyDescent="0.3">
      <c r="A64" s="729" t="s">
        <v>2643</v>
      </c>
      <c r="B64" s="730" t="s">
        <v>2618</v>
      </c>
      <c r="C64" s="733">
        <v>15554.269999999997</v>
      </c>
      <c r="D64" s="733">
        <v>171.5</v>
      </c>
      <c r="E64" s="733">
        <v>12342.989999999998</v>
      </c>
      <c r="F64" s="803">
        <v>0.79354350927430217</v>
      </c>
      <c r="G64" s="733">
        <v>127.5</v>
      </c>
      <c r="H64" s="803">
        <v>0.7434402332361516</v>
      </c>
      <c r="I64" s="733">
        <v>3211.2799999999997</v>
      </c>
      <c r="J64" s="803">
        <v>0.20645649072569786</v>
      </c>
      <c r="K64" s="733">
        <v>44</v>
      </c>
      <c r="L64" s="803">
        <v>0.2565597667638484</v>
      </c>
      <c r="M64" s="733" t="s">
        <v>1</v>
      </c>
      <c r="N64" s="270"/>
    </row>
    <row r="65" spans="1:14" ht="14.4" customHeight="1" x14ac:dyDescent="0.3">
      <c r="A65" s="729" t="s">
        <v>2643</v>
      </c>
      <c r="B65" s="730" t="s">
        <v>2619</v>
      </c>
      <c r="C65" s="733">
        <v>0</v>
      </c>
      <c r="D65" s="733">
        <v>4.5</v>
      </c>
      <c r="E65" s="733">
        <v>0</v>
      </c>
      <c r="F65" s="803" t="s">
        <v>631</v>
      </c>
      <c r="G65" s="733">
        <v>2.5</v>
      </c>
      <c r="H65" s="803">
        <v>0.55555555555555558</v>
      </c>
      <c r="I65" s="733">
        <v>0</v>
      </c>
      <c r="J65" s="803" t="s">
        <v>631</v>
      </c>
      <c r="K65" s="733">
        <v>2</v>
      </c>
      <c r="L65" s="803">
        <v>0.44444444444444442</v>
      </c>
      <c r="M65" s="733" t="s">
        <v>1</v>
      </c>
      <c r="N65" s="270"/>
    </row>
    <row r="66" spans="1:14" ht="14.4" customHeight="1" x14ac:dyDescent="0.3">
      <c r="A66" s="729" t="s">
        <v>2643</v>
      </c>
      <c r="B66" s="730" t="s">
        <v>2620</v>
      </c>
      <c r="C66" s="733">
        <v>500</v>
      </c>
      <c r="D66" s="733">
        <v>1</v>
      </c>
      <c r="E66" s="733" t="s">
        <v>631</v>
      </c>
      <c r="F66" s="803">
        <v>0</v>
      </c>
      <c r="G66" s="733" t="s">
        <v>631</v>
      </c>
      <c r="H66" s="803">
        <v>0</v>
      </c>
      <c r="I66" s="733">
        <v>500</v>
      </c>
      <c r="J66" s="803">
        <v>1</v>
      </c>
      <c r="K66" s="733">
        <v>1</v>
      </c>
      <c r="L66" s="803">
        <v>1</v>
      </c>
      <c r="M66" s="733" t="s">
        <v>1</v>
      </c>
      <c r="N66" s="270"/>
    </row>
    <row r="67" spans="1:14" ht="14.4" customHeight="1" x14ac:dyDescent="0.3">
      <c r="A67" s="729" t="s">
        <v>2643</v>
      </c>
      <c r="B67" s="730" t="s">
        <v>2644</v>
      </c>
      <c r="C67" s="733">
        <v>16054.269999999997</v>
      </c>
      <c r="D67" s="733">
        <v>177</v>
      </c>
      <c r="E67" s="733">
        <v>12342.989999999998</v>
      </c>
      <c r="F67" s="803">
        <v>0.76882910278698446</v>
      </c>
      <c r="G67" s="733">
        <v>130</v>
      </c>
      <c r="H67" s="803">
        <v>0.7344632768361582</v>
      </c>
      <c r="I67" s="733">
        <v>3711.2799999999997</v>
      </c>
      <c r="J67" s="803">
        <v>0.23117089721301562</v>
      </c>
      <c r="K67" s="733">
        <v>47</v>
      </c>
      <c r="L67" s="803">
        <v>0.2655367231638418</v>
      </c>
      <c r="M67" s="733" t="s">
        <v>651</v>
      </c>
      <c r="N67" s="270"/>
    </row>
    <row r="68" spans="1:14" ht="14.4" customHeight="1" x14ac:dyDescent="0.3">
      <c r="A68" s="729" t="s">
        <v>631</v>
      </c>
      <c r="B68" s="730" t="s">
        <v>631</v>
      </c>
      <c r="C68" s="733" t="s">
        <v>631</v>
      </c>
      <c r="D68" s="733" t="s">
        <v>631</v>
      </c>
      <c r="E68" s="733" t="s">
        <v>631</v>
      </c>
      <c r="F68" s="803" t="s">
        <v>631</v>
      </c>
      <c r="G68" s="733" t="s">
        <v>631</v>
      </c>
      <c r="H68" s="803" t="s">
        <v>631</v>
      </c>
      <c r="I68" s="733" t="s">
        <v>631</v>
      </c>
      <c r="J68" s="803" t="s">
        <v>631</v>
      </c>
      <c r="K68" s="733" t="s">
        <v>631</v>
      </c>
      <c r="L68" s="803" t="s">
        <v>631</v>
      </c>
      <c r="M68" s="733" t="s">
        <v>652</v>
      </c>
      <c r="N68" s="270"/>
    </row>
    <row r="69" spans="1:14" ht="14.4" customHeight="1" x14ac:dyDescent="0.3">
      <c r="A69" s="729" t="s">
        <v>2645</v>
      </c>
      <c r="B69" s="730" t="s">
        <v>2618</v>
      </c>
      <c r="C69" s="733">
        <v>12801507.179999998</v>
      </c>
      <c r="D69" s="733">
        <v>454.5</v>
      </c>
      <c r="E69" s="733">
        <v>11089560.539999997</v>
      </c>
      <c r="F69" s="803">
        <v>0.86626991525852504</v>
      </c>
      <c r="G69" s="733">
        <v>296.5</v>
      </c>
      <c r="H69" s="803">
        <v>0.65236523652365241</v>
      </c>
      <c r="I69" s="733">
        <v>1711946.6400000004</v>
      </c>
      <c r="J69" s="803">
        <v>0.13373008474147499</v>
      </c>
      <c r="K69" s="733">
        <v>158</v>
      </c>
      <c r="L69" s="803">
        <v>0.34763476347634764</v>
      </c>
      <c r="M69" s="733" t="s">
        <v>1</v>
      </c>
      <c r="N69" s="270"/>
    </row>
    <row r="70" spans="1:14" ht="14.4" customHeight="1" x14ac:dyDescent="0.3">
      <c r="A70" s="729" t="s">
        <v>2645</v>
      </c>
      <c r="B70" s="730" t="s">
        <v>2619</v>
      </c>
      <c r="C70" s="733">
        <v>0</v>
      </c>
      <c r="D70" s="733">
        <v>13.5</v>
      </c>
      <c r="E70" s="733">
        <v>0</v>
      </c>
      <c r="F70" s="803" t="s">
        <v>631</v>
      </c>
      <c r="G70" s="733">
        <v>7.5</v>
      </c>
      <c r="H70" s="803">
        <v>0.55555555555555558</v>
      </c>
      <c r="I70" s="733">
        <v>0</v>
      </c>
      <c r="J70" s="803" t="s">
        <v>631</v>
      </c>
      <c r="K70" s="733">
        <v>6</v>
      </c>
      <c r="L70" s="803">
        <v>0.44444444444444442</v>
      </c>
      <c r="M70" s="733" t="s">
        <v>1</v>
      </c>
      <c r="N70" s="270"/>
    </row>
    <row r="71" spans="1:14" ht="14.4" customHeight="1" x14ac:dyDescent="0.3">
      <c r="A71" s="729" t="s">
        <v>2645</v>
      </c>
      <c r="B71" s="730" t="s">
        <v>2620</v>
      </c>
      <c r="C71" s="733">
        <v>13861.25</v>
      </c>
      <c r="D71" s="733">
        <v>8</v>
      </c>
      <c r="E71" s="733">
        <v>12491.25</v>
      </c>
      <c r="F71" s="803">
        <v>0.90116331499684377</v>
      </c>
      <c r="G71" s="733">
        <v>5</v>
      </c>
      <c r="H71" s="803">
        <v>0.625</v>
      </c>
      <c r="I71" s="733">
        <v>1370</v>
      </c>
      <c r="J71" s="803">
        <v>9.8836685003156274E-2</v>
      </c>
      <c r="K71" s="733">
        <v>3</v>
      </c>
      <c r="L71" s="803">
        <v>0.375</v>
      </c>
      <c r="M71" s="733" t="s">
        <v>1</v>
      </c>
      <c r="N71" s="270"/>
    </row>
    <row r="72" spans="1:14" ht="14.4" customHeight="1" x14ac:dyDescent="0.3">
      <c r="A72" s="729" t="s">
        <v>2645</v>
      </c>
      <c r="B72" s="730" t="s">
        <v>2646</v>
      </c>
      <c r="C72" s="733">
        <v>12815368.429999998</v>
      </c>
      <c r="D72" s="733">
        <v>476</v>
      </c>
      <c r="E72" s="733">
        <v>11102051.789999997</v>
      </c>
      <c r="F72" s="803">
        <v>0.86630765636130835</v>
      </c>
      <c r="G72" s="733">
        <v>309</v>
      </c>
      <c r="H72" s="803">
        <v>0.64915966386554624</v>
      </c>
      <c r="I72" s="733">
        <v>1713316.6400000004</v>
      </c>
      <c r="J72" s="803">
        <v>0.13369234363869167</v>
      </c>
      <c r="K72" s="733">
        <v>167</v>
      </c>
      <c r="L72" s="803">
        <v>0.35084033613445376</v>
      </c>
      <c r="M72" s="733" t="s">
        <v>651</v>
      </c>
      <c r="N72" s="270"/>
    </row>
    <row r="73" spans="1:14" ht="14.4" customHeight="1" x14ac:dyDescent="0.3">
      <c r="A73" s="729" t="s">
        <v>631</v>
      </c>
      <c r="B73" s="730" t="s">
        <v>631</v>
      </c>
      <c r="C73" s="733" t="s">
        <v>631</v>
      </c>
      <c r="D73" s="733" t="s">
        <v>631</v>
      </c>
      <c r="E73" s="733" t="s">
        <v>631</v>
      </c>
      <c r="F73" s="803" t="s">
        <v>631</v>
      </c>
      <c r="G73" s="733" t="s">
        <v>631</v>
      </c>
      <c r="H73" s="803" t="s">
        <v>631</v>
      </c>
      <c r="I73" s="733" t="s">
        <v>631</v>
      </c>
      <c r="J73" s="803" t="s">
        <v>631</v>
      </c>
      <c r="K73" s="733" t="s">
        <v>631</v>
      </c>
      <c r="L73" s="803" t="s">
        <v>631</v>
      </c>
      <c r="M73" s="733" t="s">
        <v>652</v>
      </c>
      <c r="N73" s="270"/>
    </row>
    <row r="74" spans="1:14" ht="14.4" customHeight="1" x14ac:dyDescent="0.3">
      <c r="A74" s="729" t="s">
        <v>2647</v>
      </c>
      <c r="B74" s="730" t="s">
        <v>2618</v>
      </c>
      <c r="C74" s="733">
        <v>84153.610000000015</v>
      </c>
      <c r="D74" s="733">
        <v>1006</v>
      </c>
      <c r="E74" s="733">
        <v>50176.340000000018</v>
      </c>
      <c r="F74" s="803">
        <v>0.59624702968773424</v>
      </c>
      <c r="G74" s="733">
        <v>568.5</v>
      </c>
      <c r="H74" s="803">
        <v>0.56510934393638168</v>
      </c>
      <c r="I74" s="733">
        <v>33977.269999999997</v>
      </c>
      <c r="J74" s="803">
        <v>0.40375297031226576</v>
      </c>
      <c r="K74" s="733">
        <v>437.5</v>
      </c>
      <c r="L74" s="803">
        <v>0.43489065606361826</v>
      </c>
      <c r="M74" s="733" t="s">
        <v>1</v>
      </c>
      <c r="N74" s="270"/>
    </row>
    <row r="75" spans="1:14" ht="14.4" customHeight="1" x14ac:dyDescent="0.3">
      <c r="A75" s="729" t="s">
        <v>2647</v>
      </c>
      <c r="B75" s="730" t="s">
        <v>2619</v>
      </c>
      <c r="C75" s="733">
        <v>0</v>
      </c>
      <c r="D75" s="733">
        <v>5</v>
      </c>
      <c r="E75" s="733">
        <v>0</v>
      </c>
      <c r="F75" s="803" t="s">
        <v>631</v>
      </c>
      <c r="G75" s="733">
        <v>2.5</v>
      </c>
      <c r="H75" s="803">
        <v>0.5</v>
      </c>
      <c r="I75" s="733">
        <v>0</v>
      </c>
      <c r="J75" s="803" t="s">
        <v>631</v>
      </c>
      <c r="K75" s="733">
        <v>2.5</v>
      </c>
      <c r="L75" s="803">
        <v>0.5</v>
      </c>
      <c r="M75" s="733" t="s">
        <v>1</v>
      </c>
      <c r="N75" s="270"/>
    </row>
    <row r="76" spans="1:14" ht="14.4" customHeight="1" x14ac:dyDescent="0.3">
      <c r="A76" s="729" t="s">
        <v>2647</v>
      </c>
      <c r="B76" s="730" t="s">
        <v>2620</v>
      </c>
      <c r="C76" s="733">
        <v>500</v>
      </c>
      <c r="D76" s="733">
        <v>1</v>
      </c>
      <c r="E76" s="733" t="s">
        <v>631</v>
      </c>
      <c r="F76" s="803">
        <v>0</v>
      </c>
      <c r="G76" s="733" t="s">
        <v>631</v>
      </c>
      <c r="H76" s="803">
        <v>0</v>
      </c>
      <c r="I76" s="733">
        <v>500</v>
      </c>
      <c r="J76" s="803">
        <v>1</v>
      </c>
      <c r="K76" s="733">
        <v>1</v>
      </c>
      <c r="L76" s="803">
        <v>1</v>
      </c>
      <c r="M76" s="733" t="s">
        <v>1</v>
      </c>
      <c r="N76" s="270"/>
    </row>
    <row r="77" spans="1:14" ht="14.4" customHeight="1" x14ac:dyDescent="0.3">
      <c r="A77" s="729" t="s">
        <v>2647</v>
      </c>
      <c r="B77" s="730" t="s">
        <v>2648</v>
      </c>
      <c r="C77" s="733">
        <v>84653.610000000015</v>
      </c>
      <c r="D77" s="733">
        <v>1012</v>
      </c>
      <c r="E77" s="733">
        <v>50176.340000000018</v>
      </c>
      <c r="F77" s="803">
        <v>0.59272534272312793</v>
      </c>
      <c r="G77" s="733">
        <v>571</v>
      </c>
      <c r="H77" s="803">
        <v>0.56422924901185767</v>
      </c>
      <c r="I77" s="733">
        <v>34477.269999999997</v>
      </c>
      <c r="J77" s="803">
        <v>0.40727465727687207</v>
      </c>
      <c r="K77" s="733">
        <v>441</v>
      </c>
      <c r="L77" s="803">
        <v>0.43577075098814227</v>
      </c>
      <c r="M77" s="733" t="s">
        <v>651</v>
      </c>
      <c r="N77" s="270"/>
    </row>
    <row r="78" spans="1:14" ht="14.4" customHeight="1" x14ac:dyDescent="0.3">
      <c r="A78" s="729" t="s">
        <v>631</v>
      </c>
      <c r="B78" s="730" t="s">
        <v>631</v>
      </c>
      <c r="C78" s="733" t="s">
        <v>631</v>
      </c>
      <c r="D78" s="733" t="s">
        <v>631</v>
      </c>
      <c r="E78" s="733" t="s">
        <v>631</v>
      </c>
      <c r="F78" s="803" t="s">
        <v>631</v>
      </c>
      <c r="G78" s="733" t="s">
        <v>631</v>
      </c>
      <c r="H78" s="803" t="s">
        <v>631</v>
      </c>
      <c r="I78" s="733" t="s">
        <v>631</v>
      </c>
      <c r="J78" s="803" t="s">
        <v>631</v>
      </c>
      <c r="K78" s="733" t="s">
        <v>631</v>
      </c>
      <c r="L78" s="803" t="s">
        <v>631</v>
      </c>
      <c r="M78" s="733" t="s">
        <v>652</v>
      </c>
      <c r="N78" s="270"/>
    </row>
    <row r="79" spans="1:14" ht="14.4" customHeight="1" x14ac:dyDescent="0.3">
      <c r="A79" s="729" t="s">
        <v>2649</v>
      </c>
      <c r="B79" s="730" t="s">
        <v>2618</v>
      </c>
      <c r="C79" s="733">
        <v>49391.829999999994</v>
      </c>
      <c r="D79" s="733">
        <v>402</v>
      </c>
      <c r="E79" s="733">
        <v>23142.539999999997</v>
      </c>
      <c r="F79" s="803">
        <v>0.4685499605906483</v>
      </c>
      <c r="G79" s="733">
        <v>201</v>
      </c>
      <c r="H79" s="803">
        <v>0.5</v>
      </c>
      <c r="I79" s="733">
        <v>26249.289999999997</v>
      </c>
      <c r="J79" s="803">
        <v>0.53145003940935176</v>
      </c>
      <c r="K79" s="733">
        <v>201</v>
      </c>
      <c r="L79" s="803">
        <v>0.5</v>
      </c>
      <c r="M79" s="733" t="s">
        <v>1</v>
      </c>
      <c r="N79" s="270"/>
    </row>
    <row r="80" spans="1:14" ht="14.4" customHeight="1" x14ac:dyDescent="0.3">
      <c r="A80" s="729" t="s">
        <v>2649</v>
      </c>
      <c r="B80" s="730" t="s">
        <v>2619</v>
      </c>
      <c r="C80" s="733">
        <v>0</v>
      </c>
      <c r="D80" s="733">
        <v>16</v>
      </c>
      <c r="E80" s="733">
        <v>0</v>
      </c>
      <c r="F80" s="803" t="s">
        <v>631</v>
      </c>
      <c r="G80" s="733">
        <v>7</v>
      </c>
      <c r="H80" s="803">
        <v>0.4375</v>
      </c>
      <c r="I80" s="733">
        <v>0</v>
      </c>
      <c r="J80" s="803" t="s">
        <v>631</v>
      </c>
      <c r="K80" s="733">
        <v>9</v>
      </c>
      <c r="L80" s="803">
        <v>0.5625</v>
      </c>
      <c r="M80" s="733" t="s">
        <v>1</v>
      </c>
      <c r="N80" s="270"/>
    </row>
    <row r="81" spans="1:14" ht="14.4" customHeight="1" x14ac:dyDescent="0.3">
      <c r="A81" s="729" t="s">
        <v>2649</v>
      </c>
      <c r="B81" s="730" t="s">
        <v>2620</v>
      </c>
      <c r="C81" s="733">
        <v>17525.28</v>
      </c>
      <c r="D81" s="733">
        <v>12</v>
      </c>
      <c r="E81" s="733">
        <v>2500</v>
      </c>
      <c r="F81" s="803">
        <v>0.14265107319255385</v>
      </c>
      <c r="G81" s="733">
        <v>5</v>
      </c>
      <c r="H81" s="803">
        <v>0.41666666666666669</v>
      </c>
      <c r="I81" s="733">
        <v>15025.28</v>
      </c>
      <c r="J81" s="803">
        <v>0.85734892680744623</v>
      </c>
      <c r="K81" s="733">
        <v>7</v>
      </c>
      <c r="L81" s="803">
        <v>0.58333333333333337</v>
      </c>
      <c r="M81" s="733" t="s">
        <v>1</v>
      </c>
      <c r="N81" s="270"/>
    </row>
    <row r="82" spans="1:14" ht="14.4" customHeight="1" x14ac:dyDescent="0.3">
      <c r="A82" s="729" t="s">
        <v>2649</v>
      </c>
      <c r="B82" s="730" t="s">
        <v>2650</v>
      </c>
      <c r="C82" s="733">
        <v>66917.109999999986</v>
      </c>
      <c r="D82" s="733">
        <v>430</v>
      </c>
      <c r="E82" s="733">
        <v>25642.539999999997</v>
      </c>
      <c r="F82" s="803">
        <v>0.38319855714031886</v>
      </c>
      <c r="G82" s="733">
        <v>213</v>
      </c>
      <c r="H82" s="803">
        <v>0.49534883720930234</v>
      </c>
      <c r="I82" s="733">
        <v>41274.57</v>
      </c>
      <c r="J82" s="803">
        <v>0.6168014428596813</v>
      </c>
      <c r="K82" s="733">
        <v>217</v>
      </c>
      <c r="L82" s="803">
        <v>0.50465116279069766</v>
      </c>
      <c r="M82" s="733" t="s">
        <v>651</v>
      </c>
      <c r="N82" s="270"/>
    </row>
    <row r="83" spans="1:14" ht="14.4" customHeight="1" x14ac:dyDescent="0.3">
      <c r="A83" s="729" t="s">
        <v>631</v>
      </c>
      <c r="B83" s="730" t="s">
        <v>631</v>
      </c>
      <c r="C83" s="733" t="s">
        <v>631</v>
      </c>
      <c r="D83" s="733" t="s">
        <v>631</v>
      </c>
      <c r="E83" s="733" t="s">
        <v>631</v>
      </c>
      <c r="F83" s="803" t="s">
        <v>631</v>
      </c>
      <c r="G83" s="733" t="s">
        <v>631</v>
      </c>
      <c r="H83" s="803" t="s">
        <v>631</v>
      </c>
      <c r="I83" s="733" t="s">
        <v>631</v>
      </c>
      <c r="J83" s="803" t="s">
        <v>631</v>
      </c>
      <c r="K83" s="733" t="s">
        <v>631</v>
      </c>
      <c r="L83" s="803" t="s">
        <v>631</v>
      </c>
      <c r="M83" s="733" t="s">
        <v>652</v>
      </c>
      <c r="N83" s="270"/>
    </row>
    <row r="84" spans="1:14" ht="14.4" customHeight="1" x14ac:dyDescent="0.3">
      <c r="A84" s="729" t="s">
        <v>629</v>
      </c>
      <c r="B84" s="730" t="s">
        <v>2651</v>
      </c>
      <c r="C84" s="733">
        <v>26907073.159999996</v>
      </c>
      <c r="D84" s="733">
        <v>9476</v>
      </c>
      <c r="E84" s="733">
        <v>18858820.329999998</v>
      </c>
      <c r="F84" s="803">
        <v>0.70088709455160969</v>
      </c>
      <c r="G84" s="733">
        <v>5214</v>
      </c>
      <c r="H84" s="803">
        <v>0.55023216547066278</v>
      </c>
      <c r="I84" s="733">
        <v>8048252.8300000019</v>
      </c>
      <c r="J84" s="803">
        <v>0.29911290544839042</v>
      </c>
      <c r="K84" s="733">
        <v>4262</v>
      </c>
      <c r="L84" s="803">
        <v>0.44976783452933727</v>
      </c>
      <c r="M84" s="733" t="s">
        <v>647</v>
      </c>
      <c r="N84" s="270"/>
    </row>
    <row r="85" spans="1:14" ht="14.4" customHeight="1" x14ac:dyDescent="0.3">
      <c r="A85" s="804" t="s">
        <v>301</v>
      </c>
    </row>
    <row r="86" spans="1:14" ht="14.4" customHeight="1" x14ac:dyDescent="0.3">
      <c r="A86" s="805" t="s">
        <v>2652</v>
      </c>
    </row>
    <row r="87" spans="1:14" ht="14.4" customHeight="1" x14ac:dyDescent="0.3">
      <c r="A87" s="804" t="s">
        <v>2653</v>
      </c>
    </row>
  </sheetData>
  <autoFilter ref="A4:M4"/>
  <mergeCells count="4">
    <mergeCell ref="E3:H3"/>
    <mergeCell ref="C3:D3"/>
    <mergeCell ref="I3:L3"/>
    <mergeCell ref="A1:L1"/>
  </mergeCells>
  <conditionalFormatting sqref="F4 F11 F85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84">
    <cfRule type="expression" dxfId="49" priority="4">
      <formula>AND(LEFT(M12,6)&lt;&gt;"mezera",M12&lt;&gt;"")</formula>
    </cfRule>
  </conditionalFormatting>
  <conditionalFormatting sqref="A12:A84">
    <cfRule type="expression" dxfId="48" priority="2">
      <formula>AND(M12&lt;&gt;"",M12&lt;&gt;"mezeraKL")</formula>
    </cfRule>
  </conditionalFormatting>
  <conditionalFormatting sqref="F12:F84">
    <cfRule type="cellIs" dxfId="47" priority="1" operator="lessThan">
      <formula>0.6</formula>
    </cfRule>
  </conditionalFormatting>
  <conditionalFormatting sqref="B12:L84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84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2654</v>
      </c>
      <c r="B5" s="797">
        <v>36686.51</v>
      </c>
      <c r="C5" s="741">
        <v>1</v>
      </c>
      <c r="D5" s="810">
        <v>70</v>
      </c>
      <c r="E5" s="813" t="s">
        <v>2654</v>
      </c>
      <c r="F5" s="797">
        <v>11602.79</v>
      </c>
      <c r="G5" s="765">
        <v>0.31626856847380685</v>
      </c>
      <c r="H5" s="745">
        <v>41</v>
      </c>
      <c r="I5" s="788">
        <v>0.58571428571428574</v>
      </c>
      <c r="J5" s="816">
        <v>25083.72</v>
      </c>
      <c r="K5" s="765">
        <v>0.68373143152619309</v>
      </c>
      <c r="L5" s="745">
        <v>29</v>
      </c>
      <c r="M5" s="788">
        <v>0.41428571428571431</v>
      </c>
    </row>
    <row r="6" spans="1:13" ht="14.4" customHeight="1" x14ac:dyDescent="0.3">
      <c r="A6" s="807" t="s">
        <v>2655</v>
      </c>
      <c r="B6" s="798">
        <v>324.89999999999998</v>
      </c>
      <c r="C6" s="748">
        <v>1</v>
      </c>
      <c r="D6" s="811">
        <v>2</v>
      </c>
      <c r="E6" s="814" t="s">
        <v>2655</v>
      </c>
      <c r="F6" s="798">
        <v>324.89999999999998</v>
      </c>
      <c r="G6" s="766">
        <v>1</v>
      </c>
      <c r="H6" s="752">
        <v>2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2656</v>
      </c>
      <c r="B7" s="798">
        <v>43305.189999999995</v>
      </c>
      <c r="C7" s="748">
        <v>1</v>
      </c>
      <c r="D7" s="811">
        <v>105</v>
      </c>
      <c r="E7" s="814" t="s">
        <v>2656</v>
      </c>
      <c r="F7" s="798">
        <v>29297.709999999995</v>
      </c>
      <c r="G7" s="766">
        <v>0.67654038696054675</v>
      </c>
      <c r="H7" s="752">
        <v>54</v>
      </c>
      <c r="I7" s="789">
        <v>0.51428571428571423</v>
      </c>
      <c r="J7" s="817">
        <v>14007.48</v>
      </c>
      <c r="K7" s="766">
        <v>0.32345961303945325</v>
      </c>
      <c r="L7" s="752">
        <v>51</v>
      </c>
      <c r="M7" s="789">
        <v>0.48571428571428571</v>
      </c>
    </row>
    <row r="8" spans="1:13" ht="14.4" customHeight="1" x14ac:dyDescent="0.3">
      <c r="A8" s="807" t="s">
        <v>2657</v>
      </c>
      <c r="B8" s="798">
        <v>14242.590000000002</v>
      </c>
      <c r="C8" s="748">
        <v>1</v>
      </c>
      <c r="D8" s="811">
        <v>56</v>
      </c>
      <c r="E8" s="814" t="s">
        <v>2657</v>
      </c>
      <c r="F8" s="798">
        <v>11717.490000000002</v>
      </c>
      <c r="G8" s="766">
        <v>0.82270780806019128</v>
      </c>
      <c r="H8" s="752">
        <v>36</v>
      </c>
      <c r="I8" s="789">
        <v>0.6428571428571429</v>
      </c>
      <c r="J8" s="817">
        <v>2525.1</v>
      </c>
      <c r="K8" s="766">
        <v>0.17729219193980866</v>
      </c>
      <c r="L8" s="752">
        <v>20</v>
      </c>
      <c r="M8" s="789">
        <v>0.35714285714285715</v>
      </c>
    </row>
    <row r="9" spans="1:13" ht="14.4" customHeight="1" x14ac:dyDescent="0.3">
      <c r="A9" s="807" t="s">
        <v>2658</v>
      </c>
      <c r="B9" s="798">
        <v>13445.59</v>
      </c>
      <c r="C9" s="748">
        <v>1</v>
      </c>
      <c r="D9" s="811">
        <v>51</v>
      </c>
      <c r="E9" s="814" t="s">
        <v>2658</v>
      </c>
      <c r="F9" s="798">
        <v>10730.779999999999</v>
      </c>
      <c r="G9" s="766">
        <v>0.79808918760723768</v>
      </c>
      <c r="H9" s="752">
        <v>32</v>
      </c>
      <c r="I9" s="789">
        <v>0.62745098039215685</v>
      </c>
      <c r="J9" s="817">
        <v>2714.8100000000004</v>
      </c>
      <c r="K9" s="766">
        <v>0.20191081239276226</v>
      </c>
      <c r="L9" s="752">
        <v>19</v>
      </c>
      <c r="M9" s="789">
        <v>0.37254901960784315</v>
      </c>
    </row>
    <row r="10" spans="1:13" ht="14.4" customHeight="1" x14ac:dyDescent="0.3">
      <c r="A10" s="807" t="s">
        <v>2659</v>
      </c>
      <c r="B10" s="798">
        <v>11617.16</v>
      </c>
      <c r="C10" s="748">
        <v>1</v>
      </c>
      <c r="D10" s="811">
        <v>32</v>
      </c>
      <c r="E10" s="814" t="s">
        <v>2659</v>
      </c>
      <c r="F10" s="798">
        <v>6792.67</v>
      </c>
      <c r="G10" s="766">
        <v>0.58471003240034569</v>
      </c>
      <c r="H10" s="752">
        <v>15</v>
      </c>
      <c r="I10" s="789">
        <v>0.46875</v>
      </c>
      <c r="J10" s="817">
        <v>4824.49</v>
      </c>
      <c r="K10" s="766">
        <v>0.41528996759965431</v>
      </c>
      <c r="L10" s="752">
        <v>17</v>
      </c>
      <c r="M10" s="789">
        <v>0.53125</v>
      </c>
    </row>
    <row r="11" spans="1:13" ht="14.4" customHeight="1" x14ac:dyDescent="0.3">
      <c r="A11" s="807" t="s">
        <v>2660</v>
      </c>
      <c r="B11" s="798">
        <v>210.69</v>
      </c>
      <c r="C11" s="748">
        <v>1</v>
      </c>
      <c r="D11" s="811">
        <v>1</v>
      </c>
      <c r="E11" s="814" t="s">
        <v>2660</v>
      </c>
      <c r="F11" s="798"/>
      <c r="G11" s="766">
        <v>0</v>
      </c>
      <c r="H11" s="752"/>
      <c r="I11" s="789">
        <v>0</v>
      </c>
      <c r="J11" s="817">
        <v>210.69</v>
      </c>
      <c r="K11" s="766">
        <v>1</v>
      </c>
      <c r="L11" s="752">
        <v>1</v>
      </c>
      <c r="M11" s="789">
        <v>1</v>
      </c>
    </row>
    <row r="12" spans="1:13" ht="14.4" customHeight="1" x14ac:dyDescent="0.3">
      <c r="A12" s="807" t="s">
        <v>2661</v>
      </c>
      <c r="B12" s="798">
        <v>221047.33999999997</v>
      </c>
      <c r="C12" s="748">
        <v>1</v>
      </c>
      <c r="D12" s="811">
        <v>173</v>
      </c>
      <c r="E12" s="814" t="s">
        <v>2661</v>
      </c>
      <c r="F12" s="798">
        <v>134693.68</v>
      </c>
      <c r="G12" s="766">
        <v>0.60934313889504399</v>
      </c>
      <c r="H12" s="752">
        <v>71</v>
      </c>
      <c r="I12" s="789">
        <v>0.41040462427745666</v>
      </c>
      <c r="J12" s="817">
        <v>86353.659999999989</v>
      </c>
      <c r="K12" s="766">
        <v>0.39065686110495607</v>
      </c>
      <c r="L12" s="752">
        <v>102</v>
      </c>
      <c r="M12" s="789">
        <v>0.58959537572254339</v>
      </c>
    </row>
    <row r="13" spans="1:13" ht="14.4" customHeight="1" x14ac:dyDescent="0.3">
      <c r="A13" s="807" t="s">
        <v>2662</v>
      </c>
      <c r="B13" s="798">
        <v>1529.4499999999998</v>
      </c>
      <c r="C13" s="748">
        <v>1</v>
      </c>
      <c r="D13" s="811">
        <v>22</v>
      </c>
      <c r="E13" s="814" t="s">
        <v>2662</v>
      </c>
      <c r="F13" s="798">
        <v>759.41</v>
      </c>
      <c r="G13" s="766">
        <v>0.49652489456994348</v>
      </c>
      <c r="H13" s="752">
        <v>10</v>
      </c>
      <c r="I13" s="789">
        <v>0.45454545454545453</v>
      </c>
      <c r="J13" s="817">
        <v>770.04</v>
      </c>
      <c r="K13" s="766">
        <v>0.50347510543005658</v>
      </c>
      <c r="L13" s="752">
        <v>12</v>
      </c>
      <c r="M13" s="789">
        <v>0.54545454545454541</v>
      </c>
    </row>
    <row r="14" spans="1:13" ht="14.4" customHeight="1" x14ac:dyDescent="0.3">
      <c r="A14" s="807" t="s">
        <v>2663</v>
      </c>
      <c r="B14" s="798">
        <v>90379.920000000013</v>
      </c>
      <c r="C14" s="748">
        <v>1</v>
      </c>
      <c r="D14" s="811">
        <v>91</v>
      </c>
      <c r="E14" s="814" t="s">
        <v>2663</v>
      </c>
      <c r="F14" s="798">
        <v>59771.530000000006</v>
      </c>
      <c r="G14" s="766">
        <v>0.66133638976445208</v>
      </c>
      <c r="H14" s="752">
        <v>41</v>
      </c>
      <c r="I14" s="789">
        <v>0.45054945054945056</v>
      </c>
      <c r="J14" s="817">
        <v>30608.39</v>
      </c>
      <c r="K14" s="766">
        <v>0.33866361023554786</v>
      </c>
      <c r="L14" s="752">
        <v>50</v>
      </c>
      <c r="M14" s="789">
        <v>0.5494505494505495</v>
      </c>
    </row>
    <row r="15" spans="1:13" ht="14.4" customHeight="1" x14ac:dyDescent="0.3">
      <c r="A15" s="807" t="s">
        <v>2664</v>
      </c>
      <c r="B15" s="798">
        <v>907.19999999999993</v>
      </c>
      <c r="C15" s="748">
        <v>1</v>
      </c>
      <c r="D15" s="811">
        <v>14</v>
      </c>
      <c r="E15" s="814" t="s">
        <v>2664</v>
      </c>
      <c r="F15" s="798">
        <v>741.56</v>
      </c>
      <c r="G15" s="766">
        <v>0.81741622574955908</v>
      </c>
      <c r="H15" s="752">
        <v>11</v>
      </c>
      <c r="I15" s="789">
        <v>0.7857142857142857</v>
      </c>
      <c r="J15" s="817">
        <v>165.64</v>
      </c>
      <c r="K15" s="766">
        <v>0.18258377425044092</v>
      </c>
      <c r="L15" s="752">
        <v>3</v>
      </c>
      <c r="M15" s="789">
        <v>0.21428571428571427</v>
      </c>
    </row>
    <row r="16" spans="1:13" ht="14.4" customHeight="1" x14ac:dyDescent="0.3">
      <c r="A16" s="807" t="s">
        <v>2665</v>
      </c>
      <c r="B16" s="798">
        <v>201692.30000000005</v>
      </c>
      <c r="C16" s="748">
        <v>1</v>
      </c>
      <c r="D16" s="811">
        <v>277</v>
      </c>
      <c r="E16" s="814" t="s">
        <v>2665</v>
      </c>
      <c r="F16" s="798">
        <v>85310.070000000022</v>
      </c>
      <c r="G16" s="766">
        <v>0.42297137768769555</v>
      </c>
      <c r="H16" s="752">
        <v>126</v>
      </c>
      <c r="I16" s="789">
        <v>0.45487364620938631</v>
      </c>
      <c r="J16" s="817">
        <v>116382.23000000001</v>
      </c>
      <c r="K16" s="766">
        <v>0.57702862231230434</v>
      </c>
      <c r="L16" s="752">
        <v>151</v>
      </c>
      <c r="M16" s="789">
        <v>0.54512635379061369</v>
      </c>
    </row>
    <row r="17" spans="1:13" ht="14.4" customHeight="1" x14ac:dyDescent="0.3">
      <c r="A17" s="807" t="s">
        <v>2666</v>
      </c>
      <c r="B17" s="798">
        <v>2258.6799999999998</v>
      </c>
      <c r="C17" s="748">
        <v>1</v>
      </c>
      <c r="D17" s="811">
        <v>34</v>
      </c>
      <c r="E17" s="814" t="s">
        <v>2666</v>
      </c>
      <c r="F17" s="798">
        <v>1365.6799999999998</v>
      </c>
      <c r="G17" s="766">
        <v>0.60463633626720026</v>
      </c>
      <c r="H17" s="752">
        <v>22</v>
      </c>
      <c r="I17" s="789">
        <v>0.6470588235294118</v>
      </c>
      <c r="J17" s="817">
        <v>893</v>
      </c>
      <c r="K17" s="766">
        <v>0.39536366373279974</v>
      </c>
      <c r="L17" s="752">
        <v>12</v>
      </c>
      <c r="M17" s="789">
        <v>0.35294117647058826</v>
      </c>
    </row>
    <row r="18" spans="1:13" ht="14.4" customHeight="1" x14ac:dyDescent="0.3">
      <c r="A18" s="807" t="s">
        <v>2667</v>
      </c>
      <c r="B18" s="798">
        <v>2132.2199999999998</v>
      </c>
      <c r="C18" s="748">
        <v>1</v>
      </c>
      <c r="D18" s="811">
        <v>16</v>
      </c>
      <c r="E18" s="814" t="s">
        <v>2667</v>
      </c>
      <c r="F18" s="798">
        <v>1945.87</v>
      </c>
      <c r="G18" s="766">
        <v>0.91260282710039309</v>
      </c>
      <c r="H18" s="752">
        <v>14</v>
      </c>
      <c r="I18" s="789">
        <v>0.875</v>
      </c>
      <c r="J18" s="817">
        <v>186.35</v>
      </c>
      <c r="K18" s="766">
        <v>8.7397172899606981E-2</v>
      </c>
      <c r="L18" s="752">
        <v>2</v>
      </c>
      <c r="M18" s="789">
        <v>0.125</v>
      </c>
    </row>
    <row r="19" spans="1:13" ht="14.4" customHeight="1" x14ac:dyDescent="0.3">
      <c r="A19" s="807" t="s">
        <v>2668</v>
      </c>
      <c r="B19" s="798">
        <v>8697.2400000000016</v>
      </c>
      <c r="C19" s="748">
        <v>1</v>
      </c>
      <c r="D19" s="811">
        <v>87</v>
      </c>
      <c r="E19" s="814" t="s">
        <v>2668</v>
      </c>
      <c r="F19" s="798">
        <v>4237.1000000000013</v>
      </c>
      <c r="G19" s="766">
        <v>0.48717754138094388</v>
      </c>
      <c r="H19" s="752">
        <v>43</v>
      </c>
      <c r="I19" s="789">
        <v>0.4942528735632184</v>
      </c>
      <c r="J19" s="817">
        <v>4460.1400000000003</v>
      </c>
      <c r="K19" s="766">
        <v>0.51282245861905607</v>
      </c>
      <c r="L19" s="752">
        <v>44</v>
      </c>
      <c r="M19" s="789">
        <v>0.50574712643678166</v>
      </c>
    </row>
    <row r="20" spans="1:13" ht="14.4" customHeight="1" x14ac:dyDescent="0.3">
      <c r="A20" s="807" t="s">
        <v>2669</v>
      </c>
      <c r="B20" s="798">
        <v>11937.11</v>
      </c>
      <c r="C20" s="748">
        <v>1</v>
      </c>
      <c r="D20" s="811">
        <v>19</v>
      </c>
      <c r="E20" s="814" t="s">
        <v>2669</v>
      </c>
      <c r="F20" s="798">
        <v>7592.87</v>
      </c>
      <c r="G20" s="766">
        <v>0.63607271776837104</v>
      </c>
      <c r="H20" s="752">
        <v>14</v>
      </c>
      <c r="I20" s="789">
        <v>0.73684210526315785</v>
      </c>
      <c r="J20" s="817">
        <v>4344.2400000000007</v>
      </c>
      <c r="K20" s="766">
        <v>0.36392728223162896</v>
      </c>
      <c r="L20" s="752">
        <v>5</v>
      </c>
      <c r="M20" s="789">
        <v>0.26315789473684209</v>
      </c>
    </row>
    <row r="21" spans="1:13" ht="14.4" customHeight="1" x14ac:dyDescent="0.3">
      <c r="A21" s="807" t="s">
        <v>2670</v>
      </c>
      <c r="B21" s="798">
        <v>557687.76</v>
      </c>
      <c r="C21" s="748">
        <v>1</v>
      </c>
      <c r="D21" s="811">
        <v>375</v>
      </c>
      <c r="E21" s="814" t="s">
        <v>2670</v>
      </c>
      <c r="F21" s="798">
        <v>285468.77999999997</v>
      </c>
      <c r="G21" s="766">
        <v>0.51187922790344187</v>
      </c>
      <c r="H21" s="752">
        <v>148</v>
      </c>
      <c r="I21" s="789">
        <v>0.39466666666666667</v>
      </c>
      <c r="J21" s="817">
        <v>272218.98</v>
      </c>
      <c r="K21" s="766">
        <v>0.48812077209655808</v>
      </c>
      <c r="L21" s="752">
        <v>227</v>
      </c>
      <c r="M21" s="789">
        <v>0.60533333333333328</v>
      </c>
    </row>
    <row r="22" spans="1:13" ht="14.4" customHeight="1" x14ac:dyDescent="0.3">
      <c r="A22" s="807" t="s">
        <v>2671</v>
      </c>
      <c r="B22" s="798">
        <v>1547258.3300000003</v>
      </c>
      <c r="C22" s="748">
        <v>1</v>
      </c>
      <c r="D22" s="811">
        <v>397</v>
      </c>
      <c r="E22" s="814" t="s">
        <v>2671</v>
      </c>
      <c r="F22" s="798">
        <v>128451.32999999999</v>
      </c>
      <c r="G22" s="766">
        <v>8.3018670838243255E-2</v>
      </c>
      <c r="H22" s="752">
        <v>119</v>
      </c>
      <c r="I22" s="789">
        <v>0.29974811083123426</v>
      </c>
      <c r="J22" s="817">
        <v>1418807.0000000002</v>
      </c>
      <c r="K22" s="766">
        <v>0.91698132916175668</v>
      </c>
      <c r="L22" s="752">
        <v>278</v>
      </c>
      <c r="M22" s="789">
        <v>0.7002518891687658</v>
      </c>
    </row>
    <row r="23" spans="1:13" ht="14.4" customHeight="1" x14ac:dyDescent="0.3">
      <c r="A23" s="807" t="s">
        <v>2672</v>
      </c>
      <c r="B23" s="798">
        <v>1527.46</v>
      </c>
      <c r="C23" s="748">
        <v>1</v>
      </c>
      <c r="D23" s="811">
        <v>31</v>
      </c>
      <c r="E23" s="814" t="s">
        <v>2672</v>
      </c>
      <c r="F23" s="798">
        <v>748.46</v>
      </c>
      <c r="G23" s="766">
        <v>0.49000301153549031</v>
      </c>
      <c r="H23" s="752">
        <v>12</v>
      </c>
      <c r="I23" s="789">
        <v>0.38709677419354838</v>
      </c>
      <c r="J23" s="817">
        <v>779</v>
      </c>
      <c r="K23" s="766">
        <v>0.50999698846450969</v>
      </c>
      <c r="L23" s="752">
        <v>19</v>
      </c>
      <c r="M23" s="789">
        <v>0.61290322580645162</v>
      </c>
    </row>
    <row r="24" spans="1:13" ht="14.4" customHeight="1" x14ac:dyDescent="0.3">
      <c r="A24" s="807" t="s">
        <v>2673</v>
      </c>
      <c r="B24" s="798">
        <v>4247.66</v>
      </c>
      <c r="C24" s="748">
        <v>1</v>
      </c>
      <c r="D24" s="811">
        <v>27</v>
      </c>
      <c r="E24" s="814" t="s">
        <v>2673</v>
      </c>
      <c r="F24" s="798">
        <v>2666.83</v>
      </c>
      <c r="G24" s="766">
        <v>0.62783509037917351</v>
      </c>
      <c r="H24" s="752">
        <v>16</v>
      </c>
      <c r="I24" s="789">
        <v>0.59259259259259256</v>
      </c>
      <c r="J24" s="817">
        <v>1580.83</v>
      </c>
      <c r="K24" s="766">
        <v>0.37216490962082655</v>
      </c>
      <c r="L24" s="752">
        <v>11</v>
      </c>
      <c r="M24" s="789">
        <v>0.40740740740740738</v>
      </c>
    </row>
    <row r="25" spans="1:13" ht="14.4" customHeight="1" x14ac:dyDescent="0.3">
      <c r="A25" s="807" t="s">
        <v>2674</v>
      </c>
      <c r="B25" s="798">
        <v>2280.96</v>
      </c>
      <c r="C25" s="748">
        <v>1</v>
      </c>
      <c r="D25" s="811">
        <v>37</v>
      </c>
      <c r="E25" s="814" t="s">
        <v>2674</v>
      </c>
      <c r="F25" s="798">
        <v>805.5</v>
      </c>
      <c r="G25" s="766">
        <v>0.35314078282828282</v>
      </c>
      <c r="H25" s="752">
        <v>16</v>
      </c>
      <c r="I25" s="789">
        <v>0.43243243243243246</v>
      </c>
      <c r="J25" s="817">
        <v>1475.46</v>
      </c>
      <c r="K25" s="766">
        <v>0.64685921717171713</v>
      </c>
      <c r="L25" s="752">
        <v>21</v>
      </c>
      <c r="M25" s="789">
        <v>0.56756756756756754</v>
      </c>
    </row>
    <row r="26" spans="1:13" ht="14.4" customHeight="1" x14ac:dyDescent="0.3">
      <c r="A26" s="807" t="s">
        <v>2675</v>
      </c>
      <c r="B26" s="798">
        <v>799.32</v>
      </c>
      <c r="C26" s="748">
        <v>1</v>
      </c>
      <c r="D26" s="811">
        <v>13</v>
      </c>
      <c r="E26" s="814" t="s">
        <v>2675</v>
      </c>
      <c r="F26" s="798">
        <v>787.57</v>
      </c>
      <c r="G26" s="766">
        <v>0.98530000500425363</v>
      </c>
      <c r="H26" s="752">
        <v>12</v>
      </c>
      <c r="I26" s="789">
        <v>0.92307692307692313</v>
      </c>
      <c r="J26" s="817">
        <v>11.75</v>
      </c>
      <c r="K26" s="766">
        <v>1.4699994995746384E-2</v>
      </c>
      <c r="L26" s="752">
        <v>1</v>
      </c>
      <c r="M26" s="789">
        <v>7.6923076923076927E-2</v>
      </c>
    </row>
    <row r="27" spans="1:13" ht="14.4" customHeight="1" x14ac:dyDescent="0.3">
      <c r="A27" s="807" t="s">
        <v>2676</v>
      </c>
      <c r="B27" s="798">
        <v>3457.6499999999996</v>
      </c>
      <c r="C27" s="748">
        <v>1</v>
      </c>
      <c r="D27" s="811">
        <v>43</v>
      </c>
      <c r="E27" s="814" t="s">
        <v>2676</v>
      </c>
      <c r="F27" s="798">
        <v>1931.51</v>
      </c>
      <c r="G27" s="766">
        <v>0.55861929345075423</v>
      </c>
      <c r="H27" s="752">
        <v>23</v>
      </c>
      <c r="I27" s="789">
        <v>0.53488372093023251</v>
      </c>
      <c r="J27" s="817">
        <v>1526.1399999999999</v>
      </c>
      <c r="K27" s="766">
        <v>0.44138070654924588</v>
      </c>
      <c r="L27" s="752">
        <v>20</v>
      </c>
      <c r="M27" s="789">
        <v>0.46511627906976744</v>
      </c>
    </row>
    <row r="28" spans="1:13" ht="14.4" customHeight="1" x14ac:dyDescent="0.3">
      <c r="A28" s="807" t="s">
        <v>2677</v>
      </c>
      <c r="B28" s="798">
        <v>18553.71</v>
      </c>
      <c r="C28" s="748">
        <v>1</v>
      </c>
      <c r="D28" s="811">
        <v>53</v>
      </c>
      <c r="E28" s="814" t="s">
        <v>2677</v>
      </c>
      <c r="F28" s="798">
        <v>13994.23</v>
      </c>
      <c r="G28" s="766">
        <v>0.75425507890335686</v>
      </c>
      <c r="H28" s="752">
        <v>26</v>
      </c>
      <c r="I28" s="789">
        <v>0.49056603773584906</v>
      </c>
      <c r="J28" s="817">
        <v>4559.4799999999996</v>
      </c>
      <c r="K28" s="766">
        <v>0.2457449210966432</v>
      </c>
      <c r="L28" s="752">
        <v>27</v>
      </c>
      <c r="M28" s="789">
        <v>0.50943396226415094</v>
      </c>
    </row>
    <row r="29" spans="1:13" ht="14.4" customHeight="1" x14ac:dyDescent="0.3">
      <c r="A29" s="807" t="s">
        <v>2678</v>
      </c>
      <c r="B29" s="798">
        <v>970805.53999999957</v>
      </c>
      <c r="C29" s="748">
        <v>1</v>
      </c>
      <c r="D29" s="811">
        <v>444</v>
      </c>
      <c r="E29" s="814" t="s">
        <v>2678</v>
      </c>
      <c r="F29" s="798">
        <v>648272.64999999967</v>
      </c>
      <c r="G29" s="766">
        <v>0.66776776943403104</v>
      </c>
      <c r="H29" s="752">
        <v>293</v>
      </c>
      <c r="I29" s="789">
        <v>0.65990990990990994</v>
      </c>
      <c r="J29" s="817">
        <v>322532.88999999996</v>
      </c>
      <c r="K29" s="766">
        <v>0.33223223056596907</v>
      </c>
      <c r="L29" s="752">
        <v>151</v>
      </c>
      <c r="M29" s="789">
        <v>0.34009009009009011</v>
      </c>
    </row>
    <row r="30" spans="1:13" ht="14.4" customHeight="1" x14ac:dyDescent="0.3">
      <c r="A30" s="807" t="s">
        <v>2679</v>
      </c>
      <c r="B30" s="798">
        <v>12946.559999999998</v>
      </c>
      <c r="C30" s="748">
        <v>1</v>
      </c>
      <c r="D30" s="811">
        <v>58</v>
      </c>
      <c r="E30" s="814" t="s">
        <v>2679</v>
      </c>
      <c r="F30" s="798">
        <v>9844.1699999999964</v>
      </c>
      <c r="G30" s="766">
        <v>0.76036954990360361</v>
      </c>
      <c r="H30" s="752">
        <v>27</v>
      </c>
      <c r="I30" s="789">
        <v>0.46551724137931033</v>
      </c>
      <c r="J30" s="817">
        <v>3102.3900000000008</v>
      </c>
      <c r="K30" s="766">
        <v>0.23963045009639636</v>
      </c>
      <c r="L30" s="752">
        <v>31</v>
      </c>
      <c r="M30" s="789">
        <v>0.53448275862068961</v>
      </c>
    </row>
    <row r="31" spans="1:13" ht="14.4" customHeight="1" x14ac:dyDescent="0.3">
      <c r="A31" s="807" t="s">
        <v>2680</v>
      </c>
      <c r="B31" s="798">
        <v>33192.110000000008</v>
      </c>
      <c r="C31" s="748">
        <v>1</v>
      </c>
      <c r="D31" s="811">
        <v>181</v>
      </c>
      <c r="E31" s="814" t="s">
        <v>2680</v>
      </c>
      <c r="F31" s="798">
        <v>24066.590000000007</v>
      </c>
      <c r="G31" s="766">
        <v>0.72506960238442208</v>
      </c>
      <c r="H31" s="752">
        <v>113</v>
      </c>
      <c r="I31" s="789">
        <v>0.62430939226519333</v>
      </c>
      <c r="J31" s="817">
        <v>9125.52</v>
      </c>
      <c r="K31" s="766">
        <v>0.27493039761557786</v>
      </c>
      <c r="L31" s="752">
        <v>68</v>
      </c>
      <c r="M31" s="789">
        <v>0.37569060773480661</v>
      </c>
    </row>
    <row r="32" spans="1:13" ht="14.4" customHeight="1" x14ac:dyDescent="0.3">
      <c r="A32" s="807" t="s">
        <v>2681</v>
      </c>
      <c r="B32" s="798">
        <v>1917.3600000000001</v>
      </c>
      <c r="C32" s="748">
        <v>1</v>
      </c>
      <c r="D32" s="811">
        <v>19</v>
      </c>
      <c r="E32" s="814" t="s">
        <v>2681</v>
      </c>
      <c r="F32" s="798">
        <v>1624.7</v>
      </c>
      <c r="G32" s="766">
        <v>0.84736304084783243</v>
      </c>
      <c r="H32" s="752">
        <v>15</v>
      </c>
      <c r="I32" s="789">
        <v>0.78947368421052633</v>
      </c>
      <c r="J32" s="817">
        <v>292.66000000000003</v>
      </c>
      <c r="K32" s="766">
        <v>0.15263695915216757</v>
      </c>
      <c r="L32" s="752">
        <v>4</v>
      </c>
      <c r="M32" s="789">
        <v>0.21052631578947367</v>
      </c>
    </row>
    <row r="33" spans="1:13" ht="14.4" customHeight="1" x14ac:dyDescent="0.3">
      <c r="A33" s="807" t="s">
        <v>2682</v>
      </c>
      <c r="B33" s="798">
        <v>602721.17999999993</v>
      </c>
      <c r="C33" s="748">
        <v>1</v>
      </c>
      <c r="D33" s="811">
        <v>558</v>
      </c>
      <c r="E33" s="814" t="s">
        <v>2682</v>
      </c>
      <c r="F33" s="798">
        <v>398487.24999999994</v>
      </c>
      <c r="G33" s="766">
        <v>0.66114691705375273</v>
      </c>
      <c r="H33" s="752">
        <v>292</v>
      </c>
      <c r="I33" s="789">
        <v>0.52329749103942658</v>
      </c>
      <c r="J33" s="817">
        <v>204233.93000000005</v>
      </c>
      <c r="K33" s="766">
        <v>0.33885308294624733</v>
      </c>
      <c r="L33" s="752">
        <v>266</v>
      </c>
      <c r="M33" s="789">
        <v>0.47670250896057348</v>
      </c>
    </row>
    <row r="34" spans="1:13" ht="14.4" customHeight="1" x14ac:dyDescent="0.3">
      <c r="A34" s="807" t="s">
        <v>2683</v>
      </c>
      <c r="B34" s="798">
        <v>583513.95000000019</v>
      </c>
      <c r="C34" s="748">
        <v>1</v>
      </c>
      <c r="D34" s="811">
        <v>555</v>
      </c>
      <c r="E34" s="814" t="s">
        <v>2683</v>
      </c>
      <c r="F34" s="798">
        <v>380019.4800000001</v>
      </c>
      <c r="G34" s="766">
        <v>0.6512603169127319</v>
      </c>
      <c r="H34" s="752">
        <v>307</v>
      </c>
      <c r="I34" s="789">
        <v>0.55315315315315317</v>
      </c>
      <c r="J34" s="817">
        <v>203494.47000000003</v>
      </c>
      <c r="K34" s="766">
        <v>0.34873968308726805</v>
      </c>
      <c r="L34" s="752">
        <v>248</v>
      </c>
      <c r="M34" s="789">
        <v>0.44684684684684683</v>
      </c>
    </row>
    <row r="35" spans="1:13" ht="14.4" customHeight="1" x14ac:dyDescent="0.3">
      <c r="A35" s="807" t="s">
        <v>2684</v>
      </c>
      <c r="B35" s="798">
        <v>38785.359999999986</v>
      </c>
      <c r="C35" s="748">
        <v>1</v>
      </c>
      <c r="D35" s="811">
        <v>396</v>
      </c>
      <c r="E35" s="814" t="s">
        <v>2684</v>
      </c>
      <c r="F35" s="798">
        <v>24185.879999999983</v>
      </c>
      <c r="G35" s="766">
        <v>0.62358271265240262</v>
      </c>
      <c r="H35" s="752">
        <v>243</v>
      </c>
      <c r="I35" s="789">
        <v>0.61363636363636365</v>
      </c>
      <c r="J35" s="817">
        <v>14599.48</v>
      </c>
      <c r="K35" s="766">
        <v>0.37641728734759727</v>
      </c>
      <c r="L35" s="752">
        <v>153</v>
      </c>
      <c r="M35" s="789">
        <v>0.38636363636363635</v>
      </c>
    </row>
    <row r="36" spans="1:13" ht="14.4" customHeight="1" x14ac:dyDescent="0.3">
      <c r="A36" s="807" t="s">
        <v>2685</v>
      </c>
      <c r="B36" s="798">
        <v>23572.79</v>
      </c>
      <c r="C36" s="748">
        <v>1</v>
      </c>
      <c r="D36" s="811">
        <v>41</v>
      </c>
      <c r="E36" s="814" t="s">
        <v>2685</v>
      </c>
      <c r="F36" s="798">
        <v>20915.010000000002</v>
      </c>
      <c r="G36" s="766">
        <v>0.88725220900877666</v>
      </c>
      <c r="H36" s="752">
        <v>27</v>
      </c>
      <c r="I36" s="789">
        <v>0.65853658536585369</v>
      </c>
      <c r="J36" s="817">
        <v>2657.78</v>
      </c>
      <c r="K36" s="766">
        <v>0.11274779099122335</v>
      </c>
      <c r="L36" s="752">
        <v>14</v>
      </c>
      <c r="M36" s="789">
        <v>0.34146341463414637</v>
      </c>
    </row>
    <row r="37" spans="1:13" ht="14.4" customHeight="1" x14ac:dyDescent="0.3">
      <c r="A37" s="807" t="s">
        <v>2686</v>
      </c>
      <c r="B37" s="798">
        <v>5708.3300000000008</v>
      </c>
      <c r="C37" s="748">
        <v>1</v>
      </c>
      <c r="D37" s="811">
        <v>44</v>
      </c>
      <c r="E37" s="814" t="s">
        <v>2686</v>
      </c>
      <c r="F37" s="798">
        <v>4178.3200000000006</v>
      </c>
      <c r="G37" s="766">
        <v>0.73196889458037639</v>
      </c>
      <c r="H37" s="752">
        <v>25</v>
      </c>
      <c r="I37" s="789">
        <v>0.56818181818181823</v>
      </c>
      <c r="J37" s="817">
        <v>1530.01</v>
      </c>
      <c r="K37" s="766">
        <v>0.26803110541962355</v>
      </c>
      <c r="L37" s="752">
        <v>19</v>
      </c>
      <c r="M37" s="789">
        <v>0.43181818181818182</v>
      </c>
    </row>
    <row r="38" spans="1:13" ht="14.4" customHeight="1" x14ac:dyDescent="0.3">
      <c r="A38" s="807" t="s">
        <v>2687</v>
      </c>
      <c r="B38" s="798">
        <v>52772.77</v>
      </c>
      <c r="C38" s="748">
        <v>1</v>
      </c>
      <c r="D38" s="811">
        <v>31</v>
      </c>
      <c r="E38" s="814" t="s">
        <v>2687</v>
      </c>
      <c r="F38" s="798">
        <v>52104.85</v>
      </c>
      <c r="G38" s="766">
        <v>0.9873434727796172</v>
      </c>
      <c r="H38" s="752">
        <v>28</v>
      </c>
      <c r="I38" s="789">
        <v>0.90322580645161288</v>
      </c>
      <c r="J38" s="817">
        <v>667.92</v>
      </c>
      <c r="K38" s="766">
        <v>1.2656527220382784E-2</v>
      </c>
      <c r="L38" s="752">
        <v>3</v>
      </c>
      <c r="M38" s="789">
        <v>9.6774193548387094E-2</v>
      </c>
    </row>
    <row r="39" spans="1:13" ht="14.4" customHeight="1" x14ac:dyDescent="0.3">
      <c r="A39" s="807" t="s">
        <v>2688</v>
      </c>
      <c r="B39" s="798">
        <v>31155.020000000004</v>
      </c>
      <c r="C39" s="748">
        <v>1</v>
      </c>
      <c r="D39" s="811">
        <v>96</v>
      </c>
      <c r="E39" s="814" t="s">
        <v>2688</v>
      </c>
      <c r="F39" s="798">
        <v>26442.930000000004</v>
      </c>
      <c r="G39" s="766">
        <v>0.8487534272165449</v>
      </c>
      <c r="H39" s="752">
        <v>57</v>
      </c>
      <c r="I39" s="789">
        <v>0.59375</v>
      </c>
      <c r="J39" s="817">
        <v>4712.09</v>
      </c>
      <c r="K39" s="766">
        <v>0.1512465727834551</v>
      </c>
      <c r="L39" s="752">
        <v>39</v>
      </c>
      <c r="M39" s="789">
        <v>0.40625</v>
      </c>
    </row>
    <row r="40" spans="1:13" ht="14.4" customHeight="1" x14ac:dyDescent="0.3">
      <c r="A40" s="807" t="s">
        <v>2689</v>
      </c>
      <c r="B40" s="798">
        <v>326080.23</v>
      </c>
      <c r="C40" s="748">
        <v>1</v>
      </c>
      <c r="D40" s="811">
        <v>271</v>
      </c>
      <c r="E40" s="814" t="s">
        <v>2689</v>
      </c>
      <c r="F40" s="798">
        <v>188339.58000000002</v>
      </c>
      <c r="G40" s="766">
        <v>0.5775866264569306</v>
      </c>
      <c r="H40" s="752">
        <v>146</v>
      </c>
      <c r="I40" s="789">
        <v>0.53874538745387457</v>
      </c>
      <c r="J40" s="817">
        <v>137740.65</v>
      </c>
      <c r="K40" s="766">
        <v>0.42241337354306946</v>
      </c>
      <c r="L40" s="752">
        <v>125</v>
      </c>
      <c r="M40" s="789">
        <v>0.46125461254612549</v>
      </c>
    </row>
    <row r="41" spans="1:13" ht="14.4" customHeight="1" x14ac:dyDescent="0.3">
      <c r="A41" s="807" t="s">
        <v>2690</v>
      </c>
      <c r="B41" s="798">
        <v>208.32</v>
      </c>
      <c r="C41" s="748">
        <v>1</v>
      </c>
      <c r="D41" s="811">
        <v>3</v>
      </c>
      <c r="E41" s="814" t="s">
        <v>2690</v>
      </c>
      <c r="F41" s="798">
        <v>208.32</v>
      </c>
      <c r="G41" s="766">
        <v>1</v>
      </c>
      <c r="H41" s="752">
        <v>3</v>
      </c>
      <c r="I41" s="789">
        <v>1</v>
      </c>
      <c r="J41" s="817"/>
      <c r="K41" s="766">
        <v>0</v>
      </c>
      <c r="L41" s="752"/>
      <c r="M41" s="789">
        <v>0</v>
      </c>
    </row>
    <row r="42" spans="1:13" ht="14.4" customHeight="1" x14ac:dyDescent="0.3">
      <c r="A42" s="807" t="s">
        <v>2691</v>
      </c>
      <c r="B42" s="798">
        <v>107471.78</v>
      </c>
      <c r="C42" s="748">
        <v>1</v>
      </c>
      <c r="D42" s="811">
        <v>135</v>
      </c>
      <c r="E42" s="814" t="s">
        <v>2691</v>
      </c>
      <c r="F42" s="798">
        <v>84315.49</v>
      </c>
      <c r="G42" s="766">
        <v>0.78453608938085895</v>
      </c>
      <c r="H42" s="752">
        <v>91</v>
      </c>
      <c r="I42" s="789">
        <v>0.67407407407407405</v>
      </c>
      <c r="J42" s="817">
        <v>23156.289999999997</v>
      </c>
      <c r="K42" s="766">
        <v>0.21546391061914111</v>
      </c>
      <c r="L42" s="752">
        <v>44</v>
      </c>
      <c r="M42" s="789">
        <v>0.32592592592592595</v>
      </c>
    </row>
    <row r="43" spans="1:13" ht="14.4" customHeight="1" x14ac:dyDescent="0.3">
      <c r="A43" s="807" t="s">
        <v>2692</v>
      </c>
      <c r="B43" s="798">
        <v>754.91000000000008</v>
      </c>
      <c r="C43" s="748">
        <v>1</v>
      </c>
      <c r="D43" s="811">
        <v>9</v>
      </c>
      <c r="E43" s="814" t="s">
        <v>2692</v>
      </c>
      <c r="F43" s="798">
        <v>362.94000000000005</v>
      </c>
      <c r="G43" s="766">
        <v>0.48077254242227552</v>
      </c>
      <c r="H43" s="752">
        <v>5</v>
      </c>
      <c r="I43" s="789">
        <v>0.55555555555555558</v>
      </c>
      <c r="J43" s="817">
        <v>391.97</v>
      </c>
      <c r="K43" s="766">
        <v>0.51922745757772448</v>
      </c>
      <c r="L43" s="752">
        <v>4</v>
      </c>
      <c r="M43" s="789">
        <v>0.44444444444444442</v>
      </c>
    </row>
    <row r="44" spans="1:13" ht="14.4" customHeight="1" x14ac:dyDescent="0.3">
      <c r="A44" s="807" t="s">
        <v>2693</v>
      </c>
      <c r="B44" s="798">
        <v>8858.2000000000007</v>
      </c>
      <c r="C44" s="748">
        <v>1</v>
      </c>
      <c r="D44" s="811">
        <v>36</v>
      </c>
      <c r="E44" s="814" t="s">
        <v>2693</v>
      </c>
      <c r="F44" s="798">
        <v>7670.6</v>
      </c>
      <c r="G44" s="766">
        <v>0.86593213068117669</v>
      </c>
      <c r="H44" s="752">
        <v>28</v>
      </c>
      <c r="I44" s="789">
        <v>0.77777777777777779</v>
      </c>
      <c r="J44" s="817">
        <v>1187.5999999999999</v>
      </c>
      <c r="K44" s="766">
        <v>0.13406786931882322</v>
      </c>
      <c r="L44" s="752">
        <v>8</v>
      </c>
      <c r="M44" s="789">
        <v>0.22222222222222221</v>
      </c>
    </row>
    <row r="45" spans="1:13" ht="14.4" customHeight="1" x14ac:dyDescent="0.3">
      <c r="A45" s="807" t="s">
        <v>2694</v>
      </c>
      <c r="B45" s="798">
        <v>21842.459999999992</v>
      </c>
      <c r="C45" s="748">
        <v>1</v>
      </c>
      <c r="D45" s="811">
        <v>34</v>
      </c>
      <c r="E45" s="814" t="s">
        <v>2694</v>
      </c>
      <c r="F45" s="798">
        <v>19386.839999999993</v>
      </c>
      <c r="G45" s="766">
        <v>0.88757584997294259</v>
      </c>
      <c r="H45" s="752">
        <v>18</v>
      </c>
      <c r="I45" s="789">
        <v>0.52941176470588236</v>
      </c>
      <c r="J45" s="817">
        <v>2455.62</v>
      </c>
      <c r="K45" s="766">
        <v>0.11242415002705743</v>
      </c>
      <c r="L45" s="752">
        <v>16</v>
      </c>
      <c r="M45" s="789">
        <v>0.47058823529411764</v>
      </c>
    </row>
    <row r="46" spans="1:13" ht="14.4" customHeight="1" x14ac:dyDescent="0.3">
      <c r="A46" s="807" t="s">
        <v>2695</v>
      </c>
      <c r="B46" s="798">
        <v>28619.539999999997</v>
      </c>
      <c r="C46" s="748">
        <v>1</v>
      </c>
      <c r="D46" s="811">
        <v>73</v>
      </c>
      <c r="E46" s="814" t="s">
        <v>2695</v>
      </c>
      <c r="F46" s="798">
        <v>22219.85</v>
      </c>
      <c r="G46" s="766">
        <v>0.77638739127183742</v>
      </c>
      <c r="H46" s="752">
        <v>26</v>
      </c>
      <c r="I46" s="789">
        <v>0.35616438356164382</v>
      </c>
      <c r="J46" s="817">
        <v>6399.69</v>
      </c>
      <c r="K46" s="766">
        <v>0.22361260872816266</v>
      </c>
      <c r="L46" s="752">
        <v>47</v>
      </c>
      <c r="M46" s="789">
        <v>0.64383561643835618</v>
      </c>
    </row>
    <row r="47" spans="1:13" ht="14.4" customHeight="1" x14ac:dyDescent="0.3">
      <c r="A47" s="807" t="s">
        <v>2696</v>
      </c>
      <c r="B47" s="798">
        <v>16590.170000000006</v>
      </c>
      <c r="C47" s="748">
        <v>1</v>
      </c>
      <c r="D47" s="811">
        <v>48</v>
      </c>
      <c r="E47" s="814" t="s">
        <v>2696</v>
      </c>
      <c r="F47" s="798">
        <v>4822.42</v>
      </c>
      <c r="G47" s="766">
        <v>0.29067936012711132</v>
      </c>
      <c r="H47" s="752">
        <v>16</v>
      </c>
      <c r="I47" s="789">
        <v>0.33333333333333331</v>
      </c>
      <c r="J47" s="817">
        <v>11767.750000000004</v>
      </c>
      <c r="K47" s="766">
        <v>0.70932063987288851</v>
      </c>
      <c r="L47" s="752">
        <v>32</v>
      </c>
      <c r="M47" s="789">
        <v>0.66666666666666663</v>
      </c>
    </row>
    <row r="48" spans="1:13" ht="14.4" customHeight="1" x14ac:dyDescent="0.3">
      <c r="A48" s="807" t="s">
        <v>2697</v>
      </c>
      <c r="B48" s="798">
        <v>831.75</v>
      </c>
      <c r="C48" s="748">
        <v>1</v>
      </c>
      <c r="D48" s="811">
        <v>6</v>
      </c>
      <c r="E48" s="814" t="s">
        <v>2697</v>
      </c>
      <c r="F48" s="798">
        <v>558.02</v>
      </c>
      <c r="G48" s="766">
        <v>0.67089870754433423</v>
      </c>
      <c r="H48" s="752">
        <v>4</v>
      </c>
      <c r="I48" s="789">
        <v>0.66666666666666663</v>
      </c>
      <c r="J48" s="817">
        <v>273.73</v>
      </c>
      <c r="K48" s="766">
        <v>0.32910129245566577</v>
      </c>
      <c r="L48" s="752">
        <v>2</v>
      </c>
      <c r="M48" s="789">
        <v>0.33333333333333331</v>
      </c>
    </row>
    <row r="49" spans="1:13" ht="14.4" customHeight="1" x14ac:dyDescent="0.3">
      <c r="A49" s="807" t="s">
        <v>2698</v>
      </c>
      <c r="B49" s="798">
        <v>42396.590000000004</v>
      </c>
      <c r="C49" s="748">
        <v>1</v>
      </c>
      <c r="D49" s="811">
        <v>54</v>
      </c>
      <c r="E49" s="814" t="s">
        <v>2698</v>
      </c>
      <c r="F49" s="798">
        <v>26214.58</v>
      </c>
      <c r="G49" s="766">
        <v>0.61831812416989196</v>
      </c>
      <c r="H49" s="752">
        <v>31</v>
      </c>
      <c r="I49" s="789">
        <v>0.57407407407407407</v>
      </c>
      <c r="J49" s="817">
        <v>16182.010000000002</v>
      </c>
      <c r="K49" s="766">
        <v>0.38168187583010804</v>
      </c>
      <c r="L49" s="752">
        <v>23</v>
      </c>
      <c r="M49" s="789">
        <v>0.42592592592592593</v>
      </c>
    </row>
    <row r="50" spans="1:13" ht="14.4" customHeight="1" x14ac:dyDescent="0.3">
      <c r="A50" s="807" t="s">
        <v>2699</v>
      </c>
      <c r="B50" s="798">
        <v>1223.3900000000001</v>
      </c>
      <c r="C50" s="748">
        <v>1</v>
      </c>
      <c r="D50" s="811">
        <v>17</v>
      </c>
      <c r="E50" s="814" t="s">
        <v>2699</v>
      </c>
      <c r="F50" s="798">
        <v>868.8900000000001</v>
      </c>
      <c r="G50" s="766">
        <v>0.71023140617464586</v>
      </c>
      <c r="H50" s="752">
        <v>11</v>
      </c>
      <c r="I50" s="789">
        <v>0.6470588235294118</v>
      </c>
      <c r="J50" s="817">
        <v>354.5</v>
      </c>
      <c r="K50" s="766">
        <v>0.28976859382535414</v>
      </c>
      <c r="L50" s="752">
        <v>6</v>
      </c>
      <c r="M50" s="789">
        <v>0.35294117647058826</v>
      </c>
    </row>
    <row r="51" spans="1:13" ht="14.4" customHeight="1" x14ac:dyDescent="0.3">
      <c r="A51" s="807" t="s">
        <v>2700</v>
      </c>
      <c r="B51" s="798">
        <v>3108.08</v>
      </c>
      <c r="C51" s="748">
        <v>1</v>
      </c>
      <c r="D51" s="811">
        <v>25</v>
      </c>
      <c r="E51" s="814" t="s">
        <v>2700</v>
      </c>
      <c r="F51" s="798">
        <v>2090.63</v>
      </c>
      <c r="G51" s="766">
        <v>0.6726435612982935</v>
      </c>
      <c r="H51" s="752">
        <v>12</v>
      </c>
      <c r="I51" s="789">
        <v>0.48</v>
      </c>
      <c r="J51" s="817">
        <v>1017.45</v>
      </c>
      <c r="K51" s="766">
        <v>0.32735643870170655</v>
      </c>
      <c r="L51" s="752">
        <v>13</v>
      </c>
      <c r="M51" s="789">
        <v>0.52</v>
      </c>
    </row>
    <row r="52" spans="1:13" ht="14.4" customHeight="1" x14ac:dyDescent="0.3">
      <c r="A52" s="807" t="s">
        <v>2701</v>
      </c>
      <c r="B52" s="798">
        <v>47528.009999999995</v>
      </c>
      <c r="C52" s="748">
        <v>1</v>
      </c>
      <c r="D52" s="811">
        <v>115</v>
      </c>
      <c r="E52" s="814" t="s">
        <v>2701</v>
      </c>
      <c r="F52" s="798">
        <v>25100.22</v>
      </c>
      <c r="G52" s="766">
        <v>0.52811426356794666</v>
      </c>
      <c r="H52" s="752">
        <v>49</v>
      </c>
      <c r="I52" s="789">
        <v>0.42608695652173911</v>
      </c>
      <c r="J52" s="817">
        <v>22427.789999999997</v>
      </c>
      <c r="K52" s="766">
        <v>0.47188573643205345</v>
      </c>
      <c r="L52" s="752">
        <v>66</v>
      </c>
      <c r="M52" s="789">
        <v>0.57391304347826089</v>
      </c>
    </row>
    <row r="53" spans="1:13" ht="14.4" customHeight="1" x14ac:dyDescent="0.3">
      <c r="A53" s="807" t="s">
        <v>2702</v>
      </c>
      <c r="B53" s="798">
        <v>11289.7</v>
      </c>
      <c r="C53" s="748">
        <v>1</v>
      </c>
      <c r="D53" s="811">
        <v>67</v>
      </c>
      <c r="E53" s="814" t="s">
        <v>2702</v>
      </c>
      <c r="F53" s="798">
        <v>8516.93</v>
      </c>
      <c r="G53" s="766">
        <v>0.75439825681816164</v>
      </c>
      <c r="H53" s="752">
        <v>44</v>
      </c>
      <c r="I53" s="789">
        <v>0.65671641791044777</v>
      </c>
      <c r="J53" s="817">
        <v>2772.77</v>
      </c>
      <c r="K53" s="766">
        <v>0.24560174318183831</v>
      </c>
      <c r="L53" s="752">
        <v>23</v>
      </c>
      <c r="M53" s="789">
        <v>0.34328358208955223</v>
      </c>
    </row>
    <row r="54" spans="1:13" ht="14.4" customHeight="1" x14ac:dyDescent="0.3">
      <c r="A54" s="807" t="s">
        <v>2703</v>
      </c>
      <c r="B54" s="798">
        <v>0</v>
      </c>
      <c r="C54" s="748"/>
      <c r="D54" s="811">
        <v>1</v>
      </c>
      <c r="E54" s="814" t="s">
        <v>2703</v>
      </c>
      <c r="F54" s="798"/>
      <c r="G54" s="766"/>
      <c r="H54" s="752"/>
      <c r="I54" s="789">
        <v>0</v>
      </c>
      <c r="J54" s="817">
        <v>0</v>
      </c>
      <c r="K54" s="766"/>
      <c r="L54" s="752">
        <v>1</v>
      </c>
      <c r="M54" s="789">
        <v>1</v>
      </c>
    </row>
    <row r="55" spans="1:13" ht="14.4" customHeight="1" x14ac:dyDescent="0.3">
      <c r="A55" s="807" t="s">
        <v>2704</v>
      </c>
      <c r="B55" s="798">
        <v>336464.33999999997</v>
      </c>
      <c r="C55" s="748">
        <v>1</v>
      </c>
      <c r="D55" s="811">
        <v>263</v>
      </c>
      <c r="E55" s="814" t="s">
        <v>2704</v>
      </c>
      <c r="F55" s="798">
        <v>238234.91</v>
      </c>
      <c r="G55" s="766">
        <v>0.70805396494618134</v>
      </c>
      <c r="H55" s="752">
        <v>157</v>
      </c>
      <c r="I55" s="789">
        <v>0.59695817490494296</v>
      </c>
      <c r="J55" s="817">
        <v>98229.429999999978</v>
      </c>
      <c r="K55" s="766">
        <v>0.29194603505381872</v>
      </c>
      <c r="L55" s="752">
        <v>106</v>
      </c>
      <c r="M55" s="789">
        <v>0.40304182509505704</v>
      </c>
    </row>
    <row r="56" spans="1:13" ht="14.4" customHeight="1" x14ac:dyDescent="0.3">
      <c r="A56" s="807" t="s">
        <v>2705</v>
      </c>
      <c r="B56" s="798">
        <v>2003.1000000000001</v>
      </c>
      <c r="C56" s="748">
        <v>1</v>
      </c>
      <c r="D56" s="811">
        <v>31</v>
      </c>
      <c r="E56" s="814" t="s">
        <v>2705</v>
      </c>
      <c r="F56" s="798">
        <v>1565.69</v>
      </c>
      <c r="G56" s="766">
        <v>0.78163346812440715</v>
      </c>
      <c r="H56" s="752">
        <v>23</v>
      </c>
      <c r="I56" s="789">
        <v>0.74193548387096775</v>
      </c>
      <c r="J56" s="817">
        <v>437.41</v>
      </c>
      <c r="K56" s="766">
        <v>0.21836653187559282</v>
      </c>
      <c r="L56" s="752">
        <v>8</v>
      </c>
      <c r="M56" s="789">
        <v>0.25806451612903225</v>
      </c>
    </row>
    <row r="57" spans="1:13" ht="14.4" customHeight="1" x14ac:dyDescent="0.3">
      <c r="A57" s="807" t="s">
        <v>2706</v>
      </c>
      <c r="B57" s="798">
        <v>77799.520000000019</v>
      </c>
      <c r="C57" s="748">
        <v>1</v>
      </c>
      <c r="D57" s="811">
        <v>66</v>
      </c>
      <c r="E57" s="814" t="s">
        <v>2706</v>
      </c>
      <c r="F57" s="798">
        <v>62863.930000000008</v>
      </c>
      <c r="G57" s="766">
        <v>0.80802465105183163</v>
      </c>
      <c r="H57" s="752">
        <v>28</v>
      </c>
      <c r="I57" s="789">
        <v>0.42424242424242425</v>
      </c>
      <c r="J57" s="817">
        <v>14935.590000000004</v>
      </c>
      <c r="K57" s="766">
        <v>0.19197534894816831</v>
      </c>
      <c r="L57" s="752">
        <v>38</v>
      </c>
      <c r="M57" s="789">
        <v>0.5757575757575758</v>
      </c>
    </row>
    <row r="58" spans="1:13" ht="14.4" customHeight="1" x14ac:dyDescent="0.3">
      <c r="A58" s="807" t="s">
        <v>2707</v>
      </c>
      <c r="B58" s="798">
        <v>21411.22</v>
      </c>
      <c r="C58" s="748">
        <v>1</v>
      </c>
      <c r="D58" s="811">
        <v>121</v>
      </c>
      <c r="E58" s="814" t="s">
        <v>2707</v>
      </c>
      <c r="F58" s="798">
        <v>17509.98</v>
      </c>
      <c r="G58" s="766">
        <v>0.8177945955438316</v>
      </c>
      <c r="H58" s="752">
        <v>71</v>
      </c>
      <c r="I58" s="789">
        <v>0.58677685950413228</v>
      </c>
      <c r="J58" s="817">
        <v>3901.2400000000007</v>
      </c>
      <c r="K58" s="766">
        <v>0.18220540445616834</v>
      </c>
      <c r="L58" s="752">
        <v>50</v>
      </c>
      <c r="M58" s="789">
        <v>0.41322314049586778</v>
      </c>
    </row>
    <row r="59" spans="1:13" ht="14.4" customHeight="1" x14ac:dyDescent="0.3">
      <c r="A59" s="807" t="s">
        <v>2708</v>
      </c>
      <c r="B59" s="798">
        <v>855812.7200000002</v>
      </c>
      <c r="C59" s="748">
        <v>1</v>
      </c>
      <c r="D59" s="811">
        <v>279</v>
      </c>
      <c r="E59" s="814" t="s">
        <v>2708</v>
      </c>
      <c r="F59" s="798">
        <v>615103.56000000017</v>
      </c>
      <c r="G59" s="766">
        <v>0.71873617396105072</v>
      </c>
      <c r="H59" s="752">
        <v>185</v>
      </c>
      <c r="I59" s="789">
        <v>0.6630824372759857</v>
      </c>
      <c r="J59" s="817">
        <v>240709.16</v>
      </c>
      <c r="K59" s="766">
        <v>0.28126382603894923</v>
      </c>
      <c r="L59" s="752">
        <v>94</v>
      </c>
      <c r="M59" s="789">
        <v>0.33691756272401435</v>
      </c>
    </row>
    <row r="60" spans="1:13" ht="14.4" customHeight="1" x14ac:dyDescent="0.3">
      <c r="A60" s="807" t="s">
        <v>2709</v>
      </c>
      <c r="B60" s="798">
        <v>779.88</v>
      </c>
      <c r="C60" s="748">
        <v>1</v>
      </c>
      <c r="D60" s="811">
        <v>2</v>
      </c>
      <c r="E60" s="814" t="s">
        <v>2709</v>
      </c>
      <c r="F60" s="798">
        <v>622.04</v>
      </c>
      <c r="G60" s="766">
        <v>0.79760988870082572</v>
      </c>
      <c r="H60" s="752">
        <v>1</v>
      </c>
      <c r="I60" s="789">
        <v>0.5</v>
      </c>
      <c r="J60" s="817">
        <v>157.84</v>
      </c>
      <c r="K60" s="766">
        <v>0.20239011129917422</v>
      </c>
      <c r="L60" s="752">
        <v>1</v>
      </c>
      <c r="M60" s="789">
        <v>0.5</v>
      </c>
    </row>
    <row r="61" spans="1:13" ht="14.4" customHeight="1" x14ac:dyDescent="0.3">
      <c r="A61" s="807" t="s">
        <v>2710</v>
      </c>
      <c r="B61" s="798">
        <v>6164020.6999999983</v>
      </c>
      <c r="C61" s="748">
        <v>1</v>
      </c>
      <c r="D61" s="811">
        <v>1540</v>
      </c>
      <c r="E61" s="814" t="s">
        <v>2710</v>
      </c>
      <c r="F61" s="798">
        <v>3607250.4299999988</v>
      </c>
      <c r="G61" s="766">
        <v>0.58521062883516917</v>
      </c>
      <c r="H61" s="752">
        <v>919</v>
      </c>
      <c r="I61" s="789">
        <v>0.5967532467532467</v>
      </c>
      <c r="J61" s="817">
        <v>2556770.2699999996</v>
      </c>
      <c r="K61" s="766">
        <v>0.41478937116483083</v>
      </c>
      <c r="L61" s="752">
        <v>621</v>
      </c>
      <c r="M61" s="789">
        <v>0.40324675324675324</v>
      </c>
    </row>
    <row r="62" spans="1:13" ht="14.4" customHeight="1" x14ac:dyDescent="0.3">
      <c r="A62" s="807" t="s">
        <v>2711</v>
      </c>
      <c r="B62" s="798">
        <v>155490.00999999998</v>
      </c>
      <c r="C62" s="748">
        <v>1</v>
      </c>
      <c r="D62" s="811">
        <v>44</v>
      </c>
      <c r="E62" s="814" t="s">
        <v>2711</v>
      </c>
      <c r="F62" s="798">
        <v>152024.15999999997</v>
      </c>
      <c r="G62" s="766">
        <v>0.9777101435648502</v>
      </c>
      <c r="H62" s="752">
        <v>22</v>
      </c>
      <c r="I62" s="789">
        <v>0.5</v>
      </c>
      <c r="J62" s="817">
        <v>3465.85</v>
      </c>
      <c r="K62" s="766">
        <v>2.228985643514976E-2</v>
      </c>
      <c r="L62" s="752">
        <v>22</v>
      </c>
      <c r="M62" s="789">
        <v>0.5</v>
      </c>
    </row>
    <row r="63" spans="1:13" ht="14.4" customHeight="1" x14ac:dyDescent="0.3">
      <c r="A63" s="807" t="s">
        <v>2712</v>
      </c>
      <c r="B63" s="798">
        <v>858.79</v>
      </c>
      <c r="C63" s="748">
        <v>1</v>
      </c>
      <c r="D63" s="811">
        <v>6</v>
      </c>
      <c r="E63" s="814" t="s">
        <v>2712</v>
      </c>
      <c r="F63" s="798">
        <v>835.28</v>
      </c>
      <c r="G63" s="766">
        <v>0.97262427368739734</v>
      </c>
      <c r="H63" s="752">
        <v>5</v>
      </c>
      <c r="I63" s="789">
        <v>0.83333333333333337</v>
      </c>
      <c r="J63" s="817">
        <v>23.51</v>
      </c>
      <c r="K63" s="766">
        <v>2.7375726312602617E-2</v>
      </c>
      <c r="L63" s="752">
        <v>1</v>
      </c>
      <c r="M63" s="789">
        <v>0.16666666666666666</v>
      </c>
    </row>
    <row r="64" spans="1:13" ht="14.4" customHeight="1" x14ac:dyDescent="0.3">
      <c r="A64" s="807" t="s">
        <v>2713</v>
      </c>
      <c r="B64" s="798">
        <v>2815.1099999999997</v>
      </c>
      <c r="C64" s="748">
        <v>1</v>
      </c>
      <c r="D64" s="811">
        <v>20</v>
      </c>
      <c r="E64" s="814" t="s">
        <v>2713</v>
      </c>
      <c r="F64" s="798">
        <v>2458.4299999999998</v>
      </c>
      <c r="G64" s="766">
        <v>0.87329802387828548</v>
      </c>
      <c r="H64" s="752">
        <v>13</v>
      </c>
      <c r="I64" s="789">
        <v>0.65</v>
      </c>
      <c r="J64" s="817">
        <v>356.68</v>
      </c>
      <c r="K64" s="766">
        <v>0.12670197612171463</v>
      </c>
      <c r="L64" s="752">
        <v>7</v>
      </c>
      <c r="M64" s="789">
        <v>0.35</v>
      </c>
    </row>
    <row r="65" spans="1:13" ht="14.4" customHeight="1" x14ac:dyDescent="0.3">
      <c r="A65" s="807" t="s">
        <v>2714</v>
      </c>
      <c r="B65" s="798">
        <v>3995.4400000000005</v>
      </c>
      <c r="C65" s="748">
        <v>1</v>
      </c>
      <c r="D65" s="811">
        <v>18</v>
      </c>
      <c r="E65" s="814" t="s">
        <v>2714</v>
      </c>
      <c r="F65" s="798">
        <v>1332.98</v>
      </c>
      <c r="G65" s="766">
        <v>0.33362533287948259</v>
      </c>
      <c r="H65" s="752">
        <v>7</v>
      </c>
      <c r="I65" s="789">
        <v>0.3888888888888889</v>
      </c>
      <c r="J65" s="817">
        <v>2662.4600000000005</v>
      </c>
      <c r="K65" s="766">
        <v>0.66637466712051741</v>
      </c>
      <c r="L65" s="752">
        <v>11</v>
      </c>
      <c r="M65" s="789">
        <v>0.61111111111111116</v>
      </c>
    </row>
    <row r="66" spans="1:13" ht="14.4" customHeight="1" x14ac:dyDescent="0.3">
      <c r="A66" s="807" t="s">
        <v>2715</v>
      </c>
      <c r="B66" s="798">
        <v>8500.98</v>
      </c>
      <c r="C66" s="748">
        <v>1</v>
      </c>
      <c r="D66" s="811">
        <v>14</v>
      </c>
      <c r="E66" s="814" t="s">
        <v>2715</v>
      </c>
      <c r="F66" s="798">
        <v>7990.18</v>
      </c>
      <c r="G66" s="766">
        <v>0.93991281005248817</v>
      </c>
      <c r="H66" s="752">
        <v>9</v>
      </c>
      <c r="I66" s="789">
        <v>0.6428571428571429</v>
      </c>
      <c r="J66" s="817">
        <v>510.80000000000007</v>
      </c>
      <c r="K66" s="766">
        <v>6.0087189947511943E-2</v>
      </c>
      <c r="L66" s="752">
        <v>5</v>
      </c>
      <c r="M66" s="789">
        <v>0.35714285714285715</v>
      </c>
    </row>
    <row r="67" spans="1:13" ht="14.4" customHeight="1" x14ac:dyDescent="0.3">
      <c r="A67" s="807" t="s">
        <v>2716</v>
      </c>
      <c r="B67" s="798">
        <v>85.26</v>
      </c>
      <c r="C67" s="748">
        <v>1</v>
      </c>
      <c r="D67" s="811">
        <v>2</v>
      </c>
      <c r="E67" s="814" t="s">
        <v>2716</v>
      </c>
      <c r="F67" s="798">
        <v>85.26</v>
      </c>
      <c r="G67" s="766">
        <v>1</v>
      </c>
      <c r="H67" s="752">
        <v>2</v>
      </c>
      <c r="I67" s="789">
        <v>1</v>
      </c>
      <c r="J67" s="817"/>
      <c r="K67" s="766">
        <v>0</v>
      </c>
      <c r="L67" s="752"/>
      <c r="M67" s="789">
        <v>0</v>
      </c>
    </row>
    <row r="68" spans="1:13" ht="14.4" customHeight="1" x14ac:dyDescent="0.3">
      <c r="A68" s="807" t="s">
        <v>2717</v>
      </c>
      <c r="B68" s="798">
        <v>80424</v>
      </c>
      <c r="C68" s="748">
        <v>1</v>
      </c>
      <c r="D68" s="811">
        <v>590</v>
      </c>
      <c r="E68" s="814" t="s">
        <v>2717</v>
      </c>
      <c r="F68" s="798">
        <v>31417.45</v>
      </c>
      <c r="G68" s="766">
        <v>0.39064769223117479</v>
      </c>
      <c r="H68" s="752">
        <v>282</v>
      </c>
      <c r="I68" s="789">
        <v>0.47796610169491527</v>
      </c>
      <c r="J68" s="817">
        <v>49006.55</v>
      </c>
      <c r="K68" s="766">
        <v>0.60935230776882521</v>
      </c>
      <c r="L68" s="752">
        <v>308</v>
      </c>
      <c r="M68" s="789">
        <v>0.52203389830508473</v>
      </c>
    </row>
    <row r="69" spans="1:13" ht="14.4" customHeight="1" x14ac:dyDescent="0.3">
      <c r="A69" s="807" t="s">
        <v>2718</v>
      </c>
      <c r="B69" s="798">
        <v>1319.7099999999998</v>
      </c>
      <c r="C69" s="748">
        <v>1</v>
      </c>
      <c r="D69" s="811">
        <v>26</v>
      </c>
      <c r="E69" s="814" t="s">
        <v>2718</v>
      </c>
      <c r="F69" s="798">
        <v>270.32</v>
      </c>
      <c r="G69" s="766">
        <v>0.20483287995089833</v>
      </c>
      <c r="H69" s="752">
        <v>7</v>
      </c>
      <c r="I69" s="789">
        <v>0.26923076923076922</v>
      </c>
      <c r="J69" s="817">
        <v>1049.3899999999999</v>
      </c>
      <c r="K69" s="766">
        <v>0.79516712004910173</v>
      </c>
      <c r="L69" s="752">
        <v>19</v>
      </c>
      <c r="M69" s="789">
        <v>0.73076923076923073</v>
      </c>
    </row>
    <row r="70" spans="1:13" ht="14.4" customHeight="1" x14ac:dyDescent="0.3">
      <c r="A70" s="807" t="s">
        <v>2719</v>
      </c>
      <c r="B70" s="798">
        <v>1210510.7300000002</v>
      </c>
      <c r="C70" s="748">
        <v>1</v>
      </c>
      <c r="D70" s="811">
        <v>649</v>
      </c>
      <c r="E70" s="814" t="s">
        <v>2719</v>
      </c>
      <c r="F70" s="798">
        <v>807946.64</v>
      </c>
      <c r="G70" s="766">
        <v>0.66744277434038102</v>
      </c>
      <c r="H70" s="752">
        <v>353</v>
      </c>
      <c r="I70" s="789">
        <v>0.54391371340523886</v>
      </c>
      <c r="J70" s="817">
        <v>402564.09000000014</v>
      </c>
      <c r="K70" s="766">
        <v>0.33255722565961893</v>
      </c>
      <c r="L70" s="752">
        <v>296</v>
      </c>
      <c r="M70" s="789">
        <v>0.45608628659476119</v>
      </c>
    </row>
    <row r="71" spans="1:13" ht="14.4" customHeight="1" thickBot="1" x14ac:dyDescent="0.35">
      <c r="A71" s="808" t="s">
        <v>2720</v>
      </c>
      <c r="B71" s="799">
        <v>12214660.609999996</v>
      </c>
      <c r="C71" s="755">
        <v>1</v>
      </c>
      <c r="D71" s="812">
        <v>462</v>
      </c>
      <c r="E71" s="815" t="s">
        <v>2720</v>
      </c>
      <c r="F71" s="799">
        <v>10528753.629999995</v>
      </c>
      <c r="G71" s="767">
        <v>0.86197676433025339</v>
      </c>
      <c r="H71" s="759">
        <v>315</v>
      </c>
      <c r="I71" s="790">
        <v>0.68181818181818177</v>
      </c>
      <c r="J71" s="818">
        <v>1685906.9800000004</v>
      </c>
      <c r="K71" s="767">
        <v>0.13802323566974661</v>
      </c>
      <c r="L71" s="759">
        <v>147</v>
      </c>
      <c r="M71" s="790">
        <v>0.31818181818181818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0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5683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26907073.159999974</v>
      </c>
      <c r="N3" s="70">
        <f>SUBTOTAL(9,N7:N1048576)</f>
        <v>34188</v>
      </c>
      <c r="O3" s="70">
        <f>SUBTOTAL(9,O7:O1048576)</f>
        <v>9476</v>
      </c>
      <c r="P3" s="70">
        <f>SUBTOTAL(9,P7:P1048576)</f>
        <v>18858820.329999983</v>
      </c>
      <c r="Q3" s="71">
        <f>IF(M3=0,0,P3/M3)</f>
        <v>0.7008870945516098</v>
      </c>
      <c r="R3" s="70">
        <f>SUBTOTAL(9,R7:R1048576)</f>
        <v>20386</v>
      </c>
      <c r="S3" s="71">
        <f>IF(N3=0,0,R3/N3)</f>
        <v>0.59629109629109633</v>
      </c>
      <c r="T3" s="70">
        <f>SUBTOTAL(9,T7:T1048576)</f>
        <v>5214</v>
      </c>
      <c r="U3" s="72">
        <f>IF(O3=0,0,T3/O3)</f>
        <v>0.55023216547066278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10</v>
      </c>
      <c r="B7" s="825" t="s">
        <v>2616</v>
      </c>
      <c r="C7" s="825" t="s">
        <v>2625</v>
      </c>
      <c r="D7" s="826" t="s">
        <v>5669</v>
      </c>
      <c r="E7" s="827" t="s">
        <v>2657</v>
      </c>
      <c r="F7" s="825" t="s">
        <v>2618</v>
      </c>
      <c r="G7" s="825" t="s">
        <v>2721</v>
      </c>
      <c r="H7" s="825" t="s">
        <v>631</v>
      </c>
      <c r="I7" s="825" t="s">
        <v>2722</v>
      </c>
      <c r="J7" s="825" t="s">
        <v>1498</v>
      </c>
      <c r="K7" s="825" t="s">
        <v>2723</v>
      </c>
      <c r="L7" s="828">
        <v>57.76</v>
      </c>
      <c r="M7" s="828">
        <v>57.76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10</v>
      </c>
      <c r="B8" s="832" t="s">
        <v>2616</v>
      </c>
      <c r="C8" s="832" t="s">
        <v>2625</v>
      </c>
      <c r="D8" s="833" t="s">
        <v>5669</v>
      </c>
      <c r="E8" s="834" t="s">
        <v>2657</v>
      </c>
      <c r="F8" s="832" t="s">
        <v>2618</v>
      </c>
      <c r="G8" s="832" t="s">
        <v>2724</v>
      </c>
      <c r="H8" s="832" t="s">
        <v>631</v>
      </c>
      <c r="I8" s="832" t="s">
        <v>2725</v>
      </c>
      <c r="J8" s="832" t="s">
        <v>2726</v>
      </c>
      <c r="K8" s="832" t="s">
        <v>2727</v>
      </c>
      <c r="L8" s="835">
        <v>36.76</v>
      </c>
      <c r="M8" s="835">
        <v>73.52</v>
      </c>
      <c r="N8" s="832">
        <v>2</v>
      </c>
      <c r="O8" s="836">
        <v>2</v>
      </c>
      <c r="P8" s="835">
        <v>73.52</v>
      </c>
      <c r="Q8" s="837">
        <v>1</v>
      </c>
      <c r="R8" s="832">
        <v>2</v>
      </c>
      <c r="S8" s="837">
        <v>1</v>
      </c>
      <c r="T8" s="836">
        <v>2</v>
      </c>
      <c r="U8" s="838">
        <v>1</v>
      </c>
    </row>
    <row r="9" spans="1:21" ht="14.4" customHeight="1" x14ac:dyDescent="0.3">
      <c r="A9" s="831">
        <v>10</v>
      </c>
      <c r="B9" s="832" t="s">
        <v>2616</v>
      </c>
      <c r="C9" s="832" t="s">
        <v>2625</v>
      </c>
      <c r="D9" s="833" t="s">
        <v>5669</v>
      </c>
      <c r="E9" s="834" t="s">
        <v>2657</v>
      </c>
      <c r="F9" s="832" t="s">
        <v>2618</v>
      </c>
      <c r="G9" s="832" t="s">
        <v>2724</v>
      </c>
      <c r="H9" s="832" t="s">
        <v>631</v>
      </c>
      <c r="I9" s="832" t="s">
        <v>2728</v>
      </c>
      <c r="J9" s="832" t="s">
        <v>2729</v>
      </c>
      <c r="K9" s="832" t="s">
        <v>2730</v>
      </c>
      <c r="L9" s="835">
        <v>25.06</v>
      </c>
      <c r="M9" s="835">
        <v>25.06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10</v>
      </c>
      <c r="B10" s="832" t="s">
        <v>2616</v>
      </c>
      <c r="C10" s="832" t="s">
        <v>2625</v>
      </c>
      <c r="D10" s="833" t="s">
        <v>5669</v>
      </c>
      <c r="E10" s="834" t="s">
        <v>2657</v>
      </c>
      <c r="F10" s="832" t="s">
        <v>2618</v>
      </c>
      <c r="G10" s="832" t="s">
        <v>2731</v>
      </c>
      <c r="H10" s="832" t="s">
        <v>631</v>
      </c>
      <c r="I10" s="832" t="s">
        <v>2732</v>
      </c>
      <c r="J10" s="832" t="s">
        <v>2733</v>
      </c>
      <c r="K10" s="832" t="s">
        <v>2734</v>
      </c>
      <c r="L10" s="835">
        <v>102.31</v>
      </c>
      <c r="M10" s="835">
        <v>102.31</v>
      </c>
      <c r="N10" s="832">
        <v>1</v>
      </c>
      <c r="O10" s="836">
        <v>1</v>
      </c>
      <c r="P10" s="835">
        <v>102.31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10</v>
      </c>
      <c r="B11" s="832" t="s">
        <v>2616</v>
      </c>
      <c r="C11" s="832" t="s">
        <v>2625</v>
      </c>
      <c r="D11" s="833" t="s">
        <v>5669</v>
      </c>
      <c r="E11" s="834" t="s">
        <v>2657</v>
      </c>
      <c r="F11" s="832" t="s">
        <v>2618</v>
      </c>
      <c r="G11" s="832" t="s">
        <v>2735</v>
      </c>
      <c r="H11" s="832" t="s">
        <v>631</v>
      </c>
      <c r="I11" s="832" t="s">
        <v>2736</v>
      </c>
      <c r="J11" s="832" t="s">
        <v>2737</v>
      </c>
      <c r="K11" s="832" t="s">
        <v>2738</v>
      </c>
      <c r="L11" s="835">
        <v>42.63</v>
      </c>
      <c r="M11" s="835">
        <v>42.63</v>
      </c>
      <c r="N11" s="832">
        <v>1</v>
      </c>
      <c r="O11" s="836">
        <v>0.5</v>
      </c>
      <c r="P11" s="835">
        <v>42.63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10</v>
      </c>
      <c r="B12" s="832" t="s">
        <v>2616</v>
      </c>
      <c r="C12" s="832" t="s">
        <v>2625</v>
      </c>
      <c r="D12" s="833" t="s">
        <v>5669</v>
      </c>
      <c r="E12" s="834" t="s">
        <v>2657</v>
      </c>
      <c r="F12" s="832" t="s">
        <v>2618</v>
      </c>
      <c r="G12" s="832" t="s">
        <v>2735</v>
      </c>
      <c r="H12" s="832" t="s">
        <v>631</v>
      </c>
      <c r="I12" s="832" t="s">
        <v>2739</v>
      </c>
      <c r="J12" s="832" t="s">
        <v>2737</v>
      </c>
      <c r="K12" s="832" t="s">
        <v>1555</v>
      </c>
      <c r="L12" s="835">
        <v>85.27</v>
      </c>
      <c r="M12" s="835">
        <v>85.27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10</v>
      </c>
      <c r="B13" s="832" t="s">
        <v>2616</v>
      </c>
      <c r="C13" s="832" t="s">
        <v>2625</v>
      </c>
      <c r="D13" s="833" t="s">
        <v>5669</v>
      </c>
      <c r="E13" s="834" t="s">
        <v>2657</v>
      </c>
      <c r="F13" s="832" t="s">
        <v>2618</v>
      </c>
      <c r="G13" s="832" t="s">
        <v>2735</v>
      </c>
      <c r="H13" s="832" t="s">
        <v>690</v>
      </c>
      <c r="I13" s="832" t="s">
        <v>2206</v>
      </c>
      <c r="J13" s="832" t="s">
        <v>2207</v>
      </c>
      <c r="K13" s="832" t="s">
        <v>1555</v>
      </c>
      <c r="L13" s="835">
        <v>85.27</v>
      </c>
      <c r="M13" s="835">
        <v>170.54</v>
      </c>
      <c r="N13" s="832">
        <v>2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10</v>
      </c>
      <c r="B14" s="832" t="s">
        <v>2616</v>
      </c>
      <c r="C14" s="832" t="s">
        <v>2625</v>
      </c>
      <c r="D14" s="833" t="s">
        <v>5669</v>
      </c>
      <c r="E14" s="834" t="s">
        <v>2657</v>
      </c>
      <c r="F14" s="832" t="s">
        <v>2618</v>
      </c>
      <c r="G14" s="832" t="s">
        <v>2740</v>
      </c>
      <c r="H14" s="832" t="s">
        <v>631</v>
      </c>
      <c r="I14" s="832" t="s">
        <v>2741</v>
      </c>
      <c r="J14" s="832" t="s">
        <v>695</v>
      </c>
      <c r="K14" s="832" t="s">
        <v>2742</v>
      </c>
      <c r="L14" s="835">
        <v>29.39</v>
      </c>
      <c r="M14" s="835">
        <v>29.39</v>
      </c>
      <c r="N14" s="832">
        <v>1</v>
      </c>
      <c r="O14" s="836">
        <v>0.5</v>
      </c>
      <c r="P14" s="835">
        <v>29.39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10</v>
      </c>
      <c r="B15" s="832" t="s">
        <v>2616</v>
      </c>
      <c r="C15" s="832" t="s">
        <v>2625</v>
      </c>
      <c r="D15" s="833" t="s">
        <v>5669</v>
      </c>
      <c r="E15" s="834" t="s">
        <v>2657</v>
      </c>
      <c r="F15" s="832" t="s">
        <v>2618</v>
      </c>
      <c r="G15" s="832" t="s">
        <v>2740</v>
      </c>
      <c r="H15" s="832" t="s">
        <v>631</v>
      </c>
      <c r="I15" s="832" t="s">
        <v>2743</v>
      </c>
      <c r="J15" s="832" t="s">
        <v>695</v>
      </c>
      <c r="K15" s="832" t="s">
        <v>2744</v>
      </c>
      <c r="L15" s="835">
        <v>58.77</v>
      </c>
      <c r="M15" s="835">
        <v>58.77</v>
      </c>
      <c r="N15" s="832">
        <v>1</v>
      </c>
      <c r="O15" s="836">
        <v>0.5</v>
      </c>
      <c r="P15" s="835">
        <v>58.77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10</v>
      </c>
      <c r="B16" s="832" t="s">
        <v>2616</v>
      </c>
      <c r="C16" s="832" t="s">
        <v>2625</v>
      </c>
      <c r="D16" s="833" t="s">
        <v>5669</v>
      </c>
      <c r="E16" s="834" t="s">
        <v>2657</v>
      </c>
      <c r="F16" s="832" t="s">
        <v>2618</v>
      </c>
      <c r="G16" s="832" t="s">
        <v>2740</v>
      </c>
      <c r="H16" s="832" t="s">
        <v>690</v>
      </c>
      <c r="I16" s="832" t="s">
        <v>2745</v>
      </c>
      <c r="J16" s="832" t="s">
        <v>2746</v>
      </c>
      <c r="K16" s="832" t="s">
        <v>2747</v>
      </c>
      <c r="L16" s="835">
        <v>58.77</v>
      </c>
      <c r="M16" s="835">
        <v>58.77</v>
      </c>
      <c r="N16" s="832">
        <v>1</v>
      </c>
      <c r="O16" s="836">
        <v>1</v>
      </c>
      <c r="P16" s="835">
        <v>58.77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10</v>
      </c>
      <c r="B17" s="832" t="s">
        <v>2616</v>
      </c>
      <c r="C17" s="832" t="s">
        <v>2625</v>
      </c>
      <c r="D17" s="833" t="s">
        <v>5669</v>
      </c>
      <c r="E17" s="834" t="s">
        <v>2657</v>
      </c>
      <c r="F17" s="832" t="s">
        <v>2618</v>
      </c>
      <c r="G17" s="832" t="s">
        <v>2748</v>
      </c>
      <c r="H17" s="832" t="s">
        <v>631</v>
      </c>
      <c r="I17" s="832" t="s">
        <v>2749</v>
      </c>
      <c r="J17" s="832" t="s">
        <v>1583</v>
      </c>
      <c r="K17" s="832" t="s">
        <v>2750</v>
      </c>
      <c r="L17" s="835">
        <v>236.03</v>
      </c>
      <c r="M17" s="835">
        <v>944.12</v>
      </c>
      <c r="N17" s="832">
        <v>4</v>
      </c>
      <c r="O17" s="836">
        <v>3</v>
      </c>
      <c r="P17" s="835">
        <v>472.06</v>
      </c>
      <c r="Q17" s="837">
        <v>0.5</v>
      </c>
      <c r="R17" s="832">
        <v>2</v>
      </c>
      <c r="S17" s="837">
        <v>0.5</v>
      </c>
      <c r="T17" s="836">
        <v>1</v>
      </c>
      <c r="U17" s="838">
        <v>0.33333333333333331</v>
      </c>
    </row>
    <row r="18" spans="1:21" ht="14.4" customHeight="1" x14ac:dyDescent="0.3">
      <c r="A18" s="831">
        <v>10</v>
      </c>
      <c r="B18" s="832" t="s">
        <v>2616</v>
      </c>
      <c r="C18" s="832" t="s">
        <v>2625</v>
      </c>
      <c r="D18" s="833" t="s">
        <v>5669</v>
      </c>
      <c r="E18" s="834" t="s">
        <v>2657</v>
      </c>
      <c r="F18" s="832" t="s">
        <v>2618</v>
      </c>
      <c r="G18" s="832" t="s">
        <v>2751</v>
      </c>
      <c r="H18" s="832" t="s">
        <v>631</v>
      </c>
      <c r="I18" s="832" t="s">
        <v>2752</v>
      </c>
      <c r="J18" s="832" t="s">
        <v>756</v>
      </c>
      <c r="K18" s="832" t="s">
        <v>2753</v>
      </c>
      <c r="L18" s="835">
        <v>92.85</v>
      </c>
      <c r="M18" s="835">
        <v>185.7</v>
      </c>
      <c r="N18" s="832">
        <v>2</v>
      </c>
      <c r="O18" s="836">
        <v>1</v>
      </c>
      <c r="P18" s="835">
        <v>185.7</v>
      </c>
      <c r="Q18" s="837">
        <v>1</v>
      </c>
      <c r="R18" s="832">
        <v>2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10</v>
      </c>
      <c r="B19" s="832" t="s">
        <v>2616</v>
      </c>
      <c r="C19" s="832" t="s">
        <v>2625</v>
      </c>
      <c r="D19" s="833" t="s">
        <v>5669</v>
      </c>
      <c r="E19" s="834" t="s">
        <v>2657</v>
      </c>
      <c r="F19" s="832" t="s">
        <v>2618</v>
      </c>
      <c r="G19" s="832" t="s">
        <v>2754</v>
      </c>
      <c r="H19" s="832" t="s">
        <v>631</v>
      </c>
      <c r="I19" s="832" t="s">
        <v>2755</v>
      </c>
      <c r="J19" s="832" t="s">
        <v>862</v>
      </c>
      <c r="K19" s="832" t="s">
        <v>2756</v>
      </c>
      <c r="L19" s="835">
        <v>0</v>
      </c>
      <c r="M19" s="835">
        <v>0</v>
      </c>
      <c r="N19" s="832">
        <v>1</v>
      </c>
      <c r="O19" s="836">
        <v>0.5</v>
      </c>
      <c r="P19" s="835">
        <v>0</v>
      </c>
      <c r="Q19" s="837"/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10</v>
      </c>
      <c r="B20" s="832" t="s">
        <v>2616</v>
      </c>
      <c r="C20" s="832" t="s">
        <v>2625</v>
      </c>
      <c r="D20" s="833" t="s">
        <v>5669</v>
      </c>
      <c r="E20" s="834" t="s">
        <v>2657</v>
      </c>
      <c r="F20" s="832" t="s">
        <v>2618</v>
      </c>
      <c r="G20" s="832" t="s">
        <v>2757</v>
      </c>
      <c r="H20" s="832" t="s">
        <v>631</v>
      </c>
      <c r="I20" s="832" t="s">
        <v>2758</v>
      </c>
      <c r="J20" s="832" t="s">
        <v>1036</v>
      </c>
      <c r="K20" s="832" t="s">
        <v>2759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10</v>
      </c>
      <c r="B21" s="832" t="s">
        <v>2616</v>
      </c>
      <c r="C21" s="832" t="s">
        <v>2625</v>
      </c>
      <c r="D21" s="833" t="s">
        <v>5669</v>
      </c>
      <c r="E21" s="834" t="s">
        <v>2657</v>
      </c>
      <c r="F21" s="832" t="s">
        <v>2618</v>
      </c>
      <c r="G21" s="832" t="s">
        <v>2760</v>
      </c>
      <c r="H21" s="832" t="s">
        <v>631</v>
      </c>
      <c r="I21" s="832" t="s">
        <v>2761</v>
      </c>
      <c r="J21" s="832" t="s">
        <v>903</v>
      </c>
      <c r="K21" s="832" t="s">
        <v>2762</v>
      </c>
      <c r="L21" s="835">
        <v>94.7</v>
      </c>
      <c r="M21" s="835">
        <v>94.7</v>
      </c>
      <c r="N21" s="832">
        <v>1</v>
      </c>
      <c r="O21" s="836">
        <v>0.5</v>
      </c>
      <c r="P21" s="835">
        <v>94.7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10</v>
      </c>
      <c r="B22" s="832" t="s">
        <v>2616</v>
      </c>
      <c r="C22" s="832" t="s">
        <v>2625</v>
      </c>
      <c r="D22" s="833" t="s">
        <v>5669</v>
      </c>
      <c r="E22" s="834" t="s">
        <v>2657</v>
      </c>
      <c r="F22" s="832" t="s">
        <v>2618</v>
      </c>
      <c r="G22" s="832" t="s">
        <v>2763</v>
      </c>
      <c r="H22" s="832" t="s">
        <v>631</v>
      </c>
      <c r="I22" s="832" t="s">
        <v>2764</v>
      </c>
      <c r="J22" s="832" t="s">
        <v>983</v>
      </c>
      <c r="K22" s="832" t="s">
        <v>2765</v>
      </c>
      <c r="L22" s="835">
        <v>89.91</v>
      </c>
      <c r="M22" s="835">
        <v>89.91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10</v>
      </c>
      <c r="B23" s="832" t="s">
        <v>2616</v>
      </c>
      <c r="C23" s="832" t="s">
        <v>2625</v>
      </c>
      <c r="D23" s="833" t="s">
        <v>5669</v>
      </c>
      <c r="E23" s="834" t="s">
        <v>2657</v>
      </c>
      <c r="F23" s="832" t="s">
        <v>2618</v>
      </c>
      <c r="G23" s="832" t="s">
        <v>2766</v>
      </c>
      <c r="H23" s="832" t="s">
        <v>631</v>
      </c>
      <c r="I23" s="832" t="s">
        <v>2767</v>
      </c>
      <c r="J23" s="832" t="s">
        <v>746</v>
      </c>
      <c r="K23" s="832" t="s">
        <v>2768</v>
      </c>
      <c r="L23" s="835">
        <v>27.28</v>
      </c>
      <c r="M23" s="835">
        <v>27.28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10</v>
      </c>
      <c r="B24" s="832" t="s">
        <v>2616</v>
      </c>
      <c r="C24" s="832" t="s">
        <v>2625</v>
      </c>
      <c r="D24" s="833" t="s">
        <v>5669</v>
      </c>
      <c r="E24" s="834" t="s">
        <v>2657</v>
      </c>
      <c r="F24" s="832" t="s">
        <v>2618</v>
      </c>
      <c r="G24" s="832" t="s">
        <v>2769</v>
      </c>
      <c r="H24" s="832" t="s">
        <v>631</v>
      </c>
      <c r="I24" s="832" t="s">
        <v>2770</v>
      </c>
      <c r="J24" s="832" t="s">
        <v>972</v>
      </c>
      <c r="K24" s="832" t="s">
        <v>2771</v>
      </c>
      <c r="L24" s="835">
        <v>111.72</v>
      </c>
      <c r="M24" s="835">
        <v>223.44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10</v>
      </c>
      <c r="B25" s="832" t="s">
        <v>2616</v>
      </c>
      <c r="C25" s="832" t="s">
        <v>2625</v>
      </c>
      <c r="D25" s="833" t="s">
        <v>5669</v>
      </c>
      <c r="E25" s="834" t="s">
        <v>2657</v>
      </c>
      <c r="F25" s="832" t="s">
        <v>2618</v>
      </c>
      <c r="G25" s="832" t="s">
        <v>2769</v>
      </c>
      <c r="H25" s="832" t="s">
        <v>631</v>
      </c>
      <c r="I25" s="832" t="s">
        <v>2772</v>
      </c>
      <c r="J25" s="832" t="s">
        <v>972</v>
      </c>
      <c r="K25" s="832" t="s">
        <v>2773</v>
      </c>
      <c r="L25" s="835">
        <v>131.66999999999999</v>
      </c>
      <c r="M25" s="835">
        <v>395.01</v>
      </c>
      <c r="N25" s="832">
        <v>3</v>
      </c>
      <c r="O25" s="836">
        <v>2</v>
      </c>
      <c r="P25" s="835">
        <v>131.66999999999999</v>
      </c>
      <c r="Q25" s="837">
        <v>0.33333333333333331</v>
      </c>
      <c r="R25" s="832">
        <v>1</v>
      </c>
      <c r="S25" s="837">
        <v>0.33333333333333331</v>
      </c>
      <c r="T25" s="836">
        <v>1</v>
      </c>
      <c r="U25" s="838">
        <v>0.5</v>
      </c>
    </row>
    <row r="26" spans="1:21" ht="14.4" customHeight="1" x14ac:dyDescent="0.3">
      <c r="A26" s="831">
        <v>10</v>
      </c>
      <c r="B26" s="832" t="s">
        <v>2616</v>
      </c>
      <c r="C26" s="832" t="s">
        <v>2625</v>
      </c>
      <c r="D26" s="833" t="s">
        <v>5669</v>
      </c>
      <c r="E26" s="834" t="s">
        <v>2657</v>
      </c>
      <c r="F26" s="832" t="s">
        <v>2618</v>
      </c>
      <c r="G26" s="832" t="s">
        <v>2769</v>
      </c>
      <c r="H26" s="832" t="s">
        <v>631</v>
      </c>
      <c r="I26" s="832" t="s">
        <v>2774</v>
      </c>
      <c r="J26" s="832" t="s">
        <v>972</v>
      </c>
      <c r="K26" s="832" t="s">
        <v>2775</v>
      </c>
      <c r="L26" s="835">
        <v>83.79</v>
      </c>
      <c r="M26" s="835">
        <v>83.79</v>
      </c>
      <c r="N26" s="832">
        <v>1</v>
      </c>
      <c r="O26" s="836">
        <v>0.5</v>
      </c>
      <c r="P26" s="835">
        <v>83.79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10</v>
      </c>
      <c r="B27" s="832" t="s">
        <v>2616</v>
      </c>
      <c r="C27" s="832" t="s">
        <v>2625</v>
      </c>
      <c r="D27" s="833" t="s">
        <v>5669</v>
      </c>
      <c r="E27" s="834" t="s">
        <v>2657</v>
      </c>
      <c r="F27" s="832" t="s">
        <v>2618</v>
      </c>
      <c r="G27" s="832" t="s">
        <v>2769</v>
      </c>
      <c r="H27" s="832" t="s">
        <v>631</v>
      </c>
      <c r="I27" s="832" t="s">
        <v>2776</v>
      </c>
      <c r="J27" s="832" t="s">
        <v>972</v>
      </c>
      <c r="K27" s="832" t="s">
        <v>973</v>
      </c>
      <c r="L27" s="835">
        <v>65.83</v>
      </c>
      <c r="M27" s="835">
        <v>131.66</v>
      </c>
      <c r="N27" s="832">
        <v>2</v>
      </c>
      <c r="O27" s="836">
        <v>2</v>
      </c>
      <c r="P27" s="835">
        <v>131.66</v>
      </c>
      <c r="Q27" s="837">
        <v>1</v>
      </c>
      <c r="R27" s="832">
        <v>2</v>
      </c>
      <c r="S27" s="837">
        <v>1</v>
      </c>
      <c r="T27" s="836">
        <v>2</v>
      </c>
      <c r="U27" s="838">
        <v>1</v>
      </c>
    </row>
    <row r="28" spans="1:21" ht="14.4" customHeight="1" x14ac:dyDescent="0.3">
      <c r="A28" s="831">
        <v>10</v>
      </c>
      <c r="B28" s="832" t="s">
        <v>2616</v>
      </c>
      <c r="C28" s="832" t="s">
        <v>2625</v>
      </c>
      <c r="D28" s="833" t="s">
        <v>5669</v>
      </c>
      <c r="E28" s="834" t="s">
        <v>2657</v>
      </c>
      <c r="F28" s="832" t="s">
        <v>2618</v>
      </c>
      <c r="G28" s="832" t="s">
        <v>2777</v>
      </c>
      <c r="H28" s="832" t="s">
        <v>631</v>
      </c>
      <c r="I28" s="832" t="s">
        <v>2778</v>
      </c>
      <c r="J28" s="832" t="s">
        <v>1377</v>
      </c>
      <c r="K28" s="832" t="s">
        <v>2779</v>
      </c>
      <c r="L28" s="835">
        <v>69.59</v>
      </c>
      <c r="M28" s="835">
        <v>139.18</v>
      </c>
      <c r="N28" s="832">
        <v>2</v>
      </c>
      <c r="O28" s="836">
        <v>1.5</v>
      </c>
      <c r="P28" s="835">
        <v>139.18</v>
      </c>
      <c r="Q28" s="837">
        <v>1</v>
      </c>
      <c r="R28" s="832">
        <v>2</v>
      </c>
      <c r="S28" s="837">
        <v>1</v>
      </c>
      <c r="T28" s="836">
        <v>1.5</v>
      </c>
      <c r="U28" s="838">
        <v>1</v>
      </c>
    </row>
    <row r="29" spans="1:21" ht="14.4" customHeight="1" x14ac:dyDescent="0.3">
      <c r="A29" s="831">
        <v>10</v>
      </c>
      <c r="B29" s="832" t="s">
        <v>2616</v>
      </c>
      <c r="C29" s="832" t="s">
        <v>2625</v>
      </c>
      <c r="D29" s="833" t="s">
        <v>5669</v>
      </c>
      <c r="E29" s="834" t="s">
        <v>2657</v>
      </c>
      <c r="F29" s="832" t="s">
        <v>2618</v>
      </c>
      <c r="G29" s="832" t="s">
        <v>2780</v>
      </c>
      <c r="H29" s="832" t="s">
        <v>631</v>
      </c>
      <c r="I29" s="832" t="s">
        <v>2781</v>
      </c>
      <c r="J29" s="832" t="s">
        <v>1333</v>
      </c>
      <c r="K29" s="832" t="s">
        <v>2782</v>
      </c>
      <c r="L29" s="835">
        <v>90.95</v>
      </c>
      <c r="M29" s="835">
        <v>181.9</v>
      </c>
      <c r="N29" s="832">
        <v>2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10</v>
      </c>
      <c r="B30" s="832" t="s">
        <v>2616</v>
      </c>
      <c r="C30" s="832" t="s">
        <v>2625</v>
      </c>
      <c r="D30" s="833" t="s">
        <v>5669</v>
      </c>
      <c r="E30" s="834" t="s">
        <v>2657</v>
      </c>
      <c r="F30" s="832" t="s">
        <v>2618</v>
      </c>
      <c r="G30" s="832" t="s">
        <v>2783</v>
      </c>
      <c r="H30" s="832" t="s">
        <v>631</v>
      </c>
      <c r="I30" s="832" t="s">
        <v>2784</v>
      </c>
      <c r="J30" s="832" t="s">
        <v>1376</v>
      </c>
      <c r="K30" s="832" t="s">
        <v>2785</v>
      </c>
      <c r="L30" s="835">
        <v>34.19</v>
      </c>
      <c r="M30" s="835">
        <v>170.95</v>
      </c>
      <c r="N30" s="832">
        <v>5</v>
      </c>
      <c r="O30" s="836">
        <v>2</v>
      </c>
      <c r="P30" s="835">
        <v>136.76</v>
      </c>
      <c r="Q30" s="837">
        <v>0.8</v>
      </c>
      <c r="R30" s="832">
        <v>4</v>
      </c>
      <c r="S30" s="837">
        <v>0.8</v>
      </c>
      <c r="T30" s="836">
        <v>1</v>
      </c>
      <c r="U30" s="838">
        <v>0.5</v>
      </c>
    </row>
    <row r="31" spans="1:21" ht="14.4" customHeight="1" x14ac:dyDescent="0.3">
      <c r="A31" s="831">
        <v>10</v>
      </c>
      <c r="B31" s="832" t="s">
        <v>2616</v>
      </c>
      <c r="C31" s="832" t="s">
        <v>2625</v>
      </c>
      <c r="D31" s="833" t="s">
        <v>5669</v>
      </c>
      <c r="E31" s="834" t="s">
        <v>2657</v>
      </c>
      <c r="F31" s="832" t="s">
        <v>2618</v>
      </c>
      <c r="G31" s="832" t="s">
        <v>2786</v>
      </c>
      <c r="H31" s="832" t="s">
        <v>631</v>
      </c>
      <c r="I31" s="832" t="s">
        <v>2787</v>
      </c>
      <c r="J31" s="832" t="s">
        <v>1869</v>
      </c>
      <c r="K31" s="832" t="s">
        <v>2788</v>
      </c>
      <c r="L31" s="835">
        <v>69.59</v>
      </c>
      <c r="M31" s="835">
        <v>208.77</v>
      </c>
      <c r="N31" s="832">
        <v>3</v>
      </c>
      <c r="O31" s="836">
        <v>2</v>
      </c>
      <c r="P31" s="835">
        <v>139.18</v>
      </c>
      <c r="Q31" s="837">
        <v>0.66666666666666663</v>
      </c>
      <c r="R31" s="832">
        <v>2</v>
      </c>
      <c r="S31" s="837">
        <v>0.66666666666666663</v>
      </c>
      <c r="T31" s="836">
        <v>1</v>
      </c>
      <c r="U31" s="838">
        <v>0.5</v>
      </c>
    </row>
    <row r="32" spans="1:21" ht="14.4" customHeight="1" x14ac:dyDescent="0.3">
      <c r="A32" s="831">
        <v>10</v>
      </c>
      <c r="B32" s="832" t="s">
        <v>2616</v>
      </c>
      <c r="C32" s="832" t="s">
        <v>2625</v>
      </c>
      <c r="D32" s="833" t="s">
        <v>5669</v>
      </c>
      <c r="E32" s="834" t="s">
        <v>2657</v>
      </c>
      <c r="F32" s="832" t="s">
        <v>2618</v>
      </c>
      <c r="G32" s="832" t="s">
        <v>2789</v>
      </c>
      <c r="H32" s="832" t="s">
        <v>631</v>
      </c>
      <c r="I32" s="832" t="s">
        <v>2790</v>
      </c>
      <c r="J32" s="832" t="s">
        <v>2791</v>
      </c>
      <c r="K32" s="832" t="s">
        <v>2792</v>
      </c>
      <c r="L32" s="835">
        <v>21.92</v>
      </c>
      <c r="M32" s="835">
        <v>43.84</v>
      </c>
      <c r="N32" s="832">
        <v>2</v>
      </c>
      <c r="O32" s="836">
        <v>2</v>
      </c>
      <c r="P32" s="835">
        <v>21.92</v>
      </c>
      <c r="Q32" s="837">
        <v>0.5</v>
      </c>
      <c r="R32" s="832">
        <v>1</v>
      </c>
      <c r="S32" s="837">
        <v>0.5</v>
      </c>
      <c r="T32" s="836">
        <v>1</v>
      </c>
      <c r="U32" s="838">
        <v>0.5</v>
      </c>
    </row>
    <row r="33" spans="1:21" ht="14.4" customHeight="1" x14ac:dyDescent="0.3">
      <c r="A33" s="831">
        <v>10</v>
      </c>
      <c r="B33" s="832" t="s">
        <v>2616</v>
      </c>
      <c r="C33" s="832" t="s">
        <v>2625</v>
      </c>
      <c r="D33" s="833" t="s">
        <v>5669</v>
      </c>
      <c r="E33" s="834" t="s">
        <v>2657</v>
      </c>
      <c r="F33" s="832" t="s">
        <v>2618</v>
      </c>
      <c r="G33" s="832" t="s">
        <v>2793</v>
      </c>
      <c r="H33" s="832" t="s">
        <v>690</v>
      </c>
      <c r="I33" s="832" t="s">
        <v>2249</v>
      </c>
      <c r="J33" s="832" t="s">
        <v>897</v>
      </c>
      <c r="K33" s="832" t="s">
        <v>2250</v>
      </c>
      <c r="L33" s="835">
        <v>63.75</v>
      </c>
      <c r="M33" s="835">
        <v>255</v>
      </c>
      <c r="N33" s="832">
        <v>4</v>
      </c>
      <c r="O33" s="836">
        <v>3</v>
      </c>
      <c r="P33" s="835">
        <v>191.25</v>
      </c>
      <c r="Q33" s="837">
        <v>0.75</v>
      </c>
      <c r="R33" s="832">
        <v>3</v>
      </c>
      <c r="S33" s="837">
        <v>0.75</v>
      </c>
      <c r="T33" s="836">
        <v>2</v>
      </c>
      <c r="U33" s="838">
        <v>0.66666666666666663</v>
      </c>
    </row>
    <row r="34" spans="1:21" ht="14.4" customHeight="1" x14ac:dyDescent="0.3">
      <c r="A34" s="831">
        <v>10</v>
      </c>
      <c r="B34" s="832" t="s">
        <v>2616</v>
      </c>
      <c r="C34" s="832" t="s">
        <v>2625</v>
      </c>
      <c r="D34" s="833" t="s">
        <v>5669</v>
      </c>
      <c r="E34" s="834" t="s">
        <v>2657</v>
      </c>
      <c r="F34" s="832" t="s">
        <v>2618</v>
      </c>
      <c r="G34" s="832" t="s">
        <v>2794</v>
      </c>
      <c r="H34" s="832" t="s">
        <v>631</v>
      </c>
      <c r="I34" s="832" t="s">
        <v>2795</v>
      </c>
      <c r="J34" s="832" t="s">
        <v>2796</v>
      </c>
      <c r="K34" s="832" t="s">
        <v>2797</v>
      </c>
      <c r="L34" s="835">
        <v>140.97</v>
      </c>
      <c r="M34" s="835">
        <v>140.97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10</v>
      </c>
      <c r="B35" s="832" t="s">
        <v>2616</v>
      </c>
      <c r="C35" s="832" t="s">
        <v>2625</v>
      </c>
      <c r="D35" s="833" t="s">
        <v>5669</v>
      </c>
      <c r="E35" s="834" t="s">
        <v>2657</v>
      </c>
      <c r="F35" s="832" t="s">
        <v>2618</v>
      </c>
      <c r="G35" s="832" t="s">
        <v>2798</v>
      </c>
      <c r="H35" s="832" t="s">
        <v>631</v>
      </c>
      <c r="I35" s="832" t="s">
        <v>2799</v>
      </c>
      <c r="J35" s="832" t="s">
        <v>2800</v>
      </c>
      <c r="K35" s="832" t="s">
        <v>2801</v>
      </c>
      <c r="L35" s="835">
        <v>42.54</v>
      </c>
      <c r="M35" s="835">
        <v>85.08</v>
      </c>
      <c r="N35" s="832">
        <v>2</v>
      </c>
      <c r="O35" s="836">
        <v>0.5</v>
      </c>
      <c r="P35" s="835">
        <v>85.08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10</v>
      </c>
      <c r="B36" s="832" t="s">
        <v>2616</v>
      </c>
      <c r="C36" s="832" t="s">
        <v>2625</v>
      </c>
      <c r="D36" s="833" t="s">
        <v>5669</v>
      </c>
      <c r="E36" s="834" t="s">
        <v>2657</v>
      </c>
      <c r="F36" s="832" t="s">
        <v>2618</v>
      </c>
      <c r="G36" s="832" t="s">
        <v>2798</v>
      </c>
      <c r="H36" s="832" t="s">
        <v>631</v>
      </c>
      <c r="I36" s="832" t="s">
        <v>2802</v>
      </c>
      <c r="J36" s="832" t="s">
        <v>1170</v>
      </c>
      <c r="K36" s="832" t="s">
        <v>1171</v>
      </c>
      <c r="L36" s="835">
        <v>60.28</v>
      </c>
      <c r="M36" s="835">
        <v>60.28</v>
      </c>
      <c r="N36" s="832">
        <v>1</v>
      </c>
      <c r="O36" s="836">
        <v>1</v>
      </c>
      <c r="P36" s="835">
        <v>60.28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10</v>
      </c>
      <c r="B37" s="832" t="s">
        <v>2616</v>
      </c>
      <c r="C37" s="832" t="s">
        <v>2625</v>
      </c>
      <c r="D37" s="833" t="s">
        <v>5669</v>
      </c>
      <c r="E37" s="834" t="s">
        <v>2657</v>
      </c>
      <c r="F37" s="832" t="s">
        <v>2618</v>
      </c>
      <c r="G37" s="832" t="s">
        <v>2798</v>
      </c>
      <c r="H37" s="832" t="s">
        <v>631</v>
      </c>
      <c r="I37" s="832" t="s">
        <v>2803</v>
      </c>
      <c r="J37" s="832" t="s">
        <v>2800</v>
      </c>
      <c r="K37" s="832" t="s">
        <v>2804</v>
      </c>
      <c r="L37" s="835">
        <v>59.56</v>
      </c>
      <c r="M37" s="835">
        <v>59.56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10</v>
      </c>
      <c r="B38" s="832" t="s">
        <v>2616</v>
      </c>
      <c r="C38" s="832" t="s">
        <v>2625</v>
      </c>
      <c r="D38" s="833" t="s">
        <v>5669</v>
      </c>
      <c r="E38" s="834" t="s">
        <v>2657</v>
      </c>
      <c r="F38" s="832" t="s">
        <v>2618</v>
      </c>
      <c r="G38" s="832" t="s">
        <v>2805</v>
      </c>
      <c r="H38" s="832" t="s">
        <v>631</v>
      </c>
      <c r="I38" s="832" t="s">
        <v>2806</v>
      </c>
      <c r="J38" s="832" t="s">
        <v>1173</v>
      </c>
      <c r="K38" s="832" t="s">
        <v>2807</v>
      </c>
      <c r="L38" s="835">
        <v>219.37</v>
      </c>
      <c r="M38" s="835">
        <v>877.48</v>
      </c>
      <c r="N38" s="832">
        <v>4</v>
      </c>
      <c r="O38" s="836">
        <v>0.5</v>
      </c>
      <c r="P38" s="835">
        <v>877.48</v>
      </c>
      <c r="Q38" s="837">
        <v>1</v>
      </c>
      <c r="R38" s="832">
        <v>4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10</v>
      </c>
      <c r="B39" s="832" t="s">
        <v>2616</v>
      </c>
      <c r="C39" s="832" t="s">
        <v>2625</v>
      </c>
      <c r="D39" s="833" t="s">
        <v>5669</v>
      </c>
      <c r="E39" s="834" t="s">
        <v>2657</v>
      </c>
      <c r="F39" s="832" t="s">
        <v>2618</v>
      </c>
      <c r="G39" s="832" t="s">
        <v>2808</v>
      </c>
      <c r="H39" s="832" t="s">
        <v>631</v>
      </c>
      <c r="I39" s="832" t="s">
        <v>2809</v>
      </c>
      <c r="J39" s="832" t="s">
        <v>2810</v>
      </c>
      <c r="K39" s="832" t="s">
        <v>2811</v>
      </c>
      <c r="L39" s="835">
        <v>38.56</v>
      </c>
      <c r="M39" s="835">
        <v>38.56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10</v>
      </c>
      <c r="B40" s="832" t="s">
        <v>2616</v>
      </c>
      <c r="C40" s="832" t="s">
        <v>2625</v>
      </c>
      <c r="D40" s="833" t="s">
        <v>5669</v>
      </c>
      <c r="E40" s="834" t="s">
        <v>2657</v>
      </c>
      <c r="F40" s="832" t="s">
        <v>2618</v>
      </c>
      <c r="G40" s="832" t="s">
        <v>2812</v>
      </c>
      <c r="H40" s="832" t="s">
        <v>631</v>
      </c>
      <c r="I40" s="832" t="s">
        <v>2813</v>
      </c>
      <c r="J40" s="832" t="s">
        <v>991</v>
      </c>
      <c r="K40" s="832" t="s">
        <v>995</v>
      </c>
      <c r="L40" s="835">
        <v>61.97</v>
      </c>
      <c r="M40" s="835">
        <v>185.91</v>
      </c>
      <c r="N40" s="832">
        <v>3</v>
      </c>
      <c r="O40" s="836">
        <v>2.5</v>
      </c>
      <c r="P40" s="835">
        <v>185.91</v>
      </c>
      <c r="Q40" s="837">
        <v>1</v>
      </c>
      <c r="R40" s="832">
        <v>3</v>
      </c>
      <c r="S40" s="837">
        <v>1</v>
      </c>
      <c r="T40" s="836">
        <v>2.5</v>
      </c>
      <c r="U40" s="838">
        <v>1</v>
      </c>
    </row>
    <row r="41" spans="1:21" ht="14.4" customHeight="1" x14ac:dyDescent="0.3">
      <c r="A41" s="831">
        <v>10</v>
      </c>
      <c r="B41" s="832" t="s">
        <v>2616</v>
      </c>
      <c r="C41" s="832" t="s">
        <v>2625</v>
      </c>
      <c r="D41" s="833" t="s">
        <v>5669</v>
      </c>
      <c r="E41" s="834" t="s">
        <v>2657</v>
      </c>
      <c r="F41" s="832" t="s">
        <v>2618</v>
      </c>
      <c r="G41" s="832" t="s">
        <v>2812</v>
      </c>
      <c r="H41" s="832" t="s">
        <v>631</v>
      </c>
      <c r="I41" s="832" t="s">
        <v>2814</v>
      </c>
      <c r="J41" s="832" t="s">
        <v>991</v>
      </c>
      <c r="K41" s="832" t="s">
        <v>993</v>
      </c>
      <c r="L41" s="835">
        <v>61.97</v>
      </c>
      <c r="M41" s="835">
        <v>61.97</v>
      </c>
      <c r="N41" s="832">
        <v>1</v>
      </c>
      <c r="O41" s="836">
        <v>0.5</v>
      </c>
      <c r="P41" s="835">
        <v>61.97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10</v>
      </c>
      <c r="B42" s="832" t="s">
        <v>2616</v>
      </c>
      <c r="C42" s="832" t="s">
        <v>2625</v>
      </c>
      <c r="D42" s="833" t="s">
        <v>5669</v>
      </c>
      <c r="E42" s="834" t="s">
        <v>2657</v>
      </c>
      <c r="F42" s="832" t="s">
        <v>2618</v>
      </c>
      <c r="G42" s="832" t="s">
        <v>2815</v>
      </c>
      <c r="H42" s="832" t="s">
        <v>631</v>
      </c>
      <c r="I42" s="832" t="s">
        <v>2816</v>
      </c>
      <c r="J42" s="832" t="s">
        <v>2817</v>
      </c>
      <c r="K42" s="832" t="s">
        <v>2818</v>
      </c>
      <c r="L42" s="835">
        <v>154.36000000000001</v>
      </c>
      <c r="M42" s="835">
        <v>154.36000000000001</v>
      </c>
      <c r="N42" s="832">
        <v>1</v>
      </c>
      <c r="O42" s="836">
        <v>1</v>
      </c>
      <c r="P42" s="835">
        <v>154.36000000000001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10</v>
      </c>
      <c r="B43" s="832" t="s">
        <v>2616</v>
      </c>
      <c r="C43" s="832" t="s">
        <v>2625</v>
      </c>
      <c r="D43" s="833" t="s">
        <v>5669</v>
      </c>
      <c r="E43" s="834" t="s">
        <v>2657</v>
      </c>
      <c r="F43" s="832" t="s">
        <v>2618</v>
      </c>
      <c r="G43" s="832" t="s">
        <v>2815</v>
      </c>
      <c r="H43" s="832" t="s">
        <v>690</v>
      </c>
      <c r="I43" s="832" t="s">
        <v>2199</v>
      </c>
      <c r="J43" s="832" t="s">
        <v>951</v>
      </c>
      <c r="K43" s="832" t="s">
        <v>2200</v>
      </c>
      <c r="L43" s="835">
        <v>75.73</v>
      </c>
      <c r="M43" s="835">
        <v>75.73</v>
      </c>
      <c r="N43" s="832">
        <v>1</v>
      </c>
      <c r="O43" s="836">
        <v>1</v>
      </c>
      <c r="P43" s="835">
        <v>75.73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10</v>
      </c>
      <c r="B44" s="832" t="s">
        <v>2616</v>
      </c>
      <c r="C44" s="832" t="s">
        <v>2625</v>
      </c>
      <c r="D44" s="833" t="s">
        <v>5669</v>
      </c>
      <c r="E44" s="834" t="s">
        <v>2657</v>
      </c>
      <c r="F44" s="832" t="s">
        <v>2618</v>
      </c>
      <c r="G44" s="832" t="s">
        <v>2819</v>
      </c>
      <c r="H44" s="832" t="s">
        <v>690</v>
      </c>
      <c r="I44" s="832" t="s">
        <v>2820</v>
      </c>
      <c r="J44" s="832" t="s">
        <v>2288</v>
      </c>
      <c r="K44" s="832" t="s">
        <v>2821</v>
      </c>
      <c r="L44" s="835">
        <v>94.28</v>
      </c>
      <c r="M44" s="835">
        <v>94.28</v>
      </c>
      <c r="N44" s="832">
        <v>1</v>
      </c>
      <c r="O44" s="836">
        <v>1</v>
      </c>
      <c r="P44" s="835">
        <v>94.28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10</v>
      </c>
      <c r="B45" s="832" t="s">
        <v>2616</v>
      </c>
      <c r="C45" s="832" t="s">
        <v>2625</v>
      </c>
      <c r="D45" s="833" t="s">
        <v>5669</v>
      </c>
      <c r="E45" s="834" t="s">
        <v>2657</v>
      </c>
      <c r="F45" s="832" t="s">
        <v>2619</v>
      </c>
      <c r="G45" s="832" t="s">
        <v>2822</v>
      </c>
      <c r="H45" s="832" t="s">
        <v>631</v>
      </c>
      <c r="I45" s="832" t="s">
        <v>2823</v>
      </c>
      <c r="J45" s="832" t="s">
        <v>2824</v>
      </c>
      <c r="K45" s="832"/>
      <c r="L45" s="835">
        <v>0</v>
      </c>
      <c r="M45" s="835">
        <v>0</v>
      </c>
      <c r="N45" s="832">
        <v>5</v>
      </c>
      <c r="O45" s="836">
        <v>5</v>
      </c>
      <c r="P45" s="835">
        <v>0</v>
      </c>
      <c r="Q45" s="837"/>
      <c r="R45" s="832">
        <v>4</v>
      </c>
      <c r="S45" s="837">
        <v>0.8</v>
      </c>
      <c r="T45" s="836">
        <v>4</v>
      </c>
      <c r="U45" s="838">
        <v>0.8</v>
      </c>
    </row>
    <row r="46" spans="1:21" ht="14.4" customHeight="1" x14ac:dyDescent="0.3">
      <c r="A46" s="831">
        <v>10</v>
      </c>
      <c r="B46" s="832" t="s">
        <v>2616</v>
      </c>
      <c r="C46" s="832" t="s">
        <v>2625</v>
      </c>
      <c r="D46" s="833" t="s">
        <v>5669</v>
      </c>
      <c r="E46" s="834" t="s">
        <v>2657</v>
      </c>
      <c r="F46" s="832" t="s">
        <v>2620</v>
      </c>
      <c r="G46" s="832" t="s">
        <v>2825</v>
      </c>
      <c r="H46" s="832" t="s">
        <v>631</v>
      </c>
      <c r="I46" s="832" t="s">
        <v>2826</v>
      </c>
      <c r="J46" s="832" t="s">
        <v>2827</v>
      </c>
      <c r="K46" s="832" t="s">
        <v>2828</v>
      </c>
      <c r="L46" s="835">
        <v>500</v>
      </c>
      <c r="M46" s="835">
        <v>1500</v>
      </c>
      <c r="N46" s="832">
        <v>3</v>
      </c>
      <c r="O46" s="836">
        <v>3</v>
      </c>
      <c r="P46" s="835">
        <v>1000</v>
      </c>
      <c r="Q46" s="837">
        <v>0.66666666666666663</v>
      </c>
      <c r="R46" s="832">
        <v>2</v>
      </c>
      <c r="S46" s="837">
        <v>0.66666666666666663</v>
      </c>
      <c r="T46" s="836">
        <v>2</v>
      </c>
      <c r="U46" s="838">
        <v>0.66666666666666663</v>
      </c>
    </row>
    <row r="47" spans="1:21" ht="14.4" customHeight="1" x14ac:dyDescent="0.3">
      <c r="A47" s="831">
        <v>10</v>
      </c>
      <c r="B47" s="832" t="s">
        <v>2616</v>
      </c>
      <c r="C47" s="832" t="s">
        <v>2625</v>
      </c>
      <c r="D47" s="833" t="s">
        <v>5669</v>
      </c>
      <c r="E47" s="834" t="s">
        <v>2661</v>
      </c>
      <c r="F47" s="832" t="s">
        <v>2618</v>
      </c>
      <c r="G47" s="832" t="s">
        <v>2829</v>
      </c>
      <c r="H47" s="832" t="s">
        <v>631</v>
      </c>
      <c r="I47" s="832" t="s">
        <v>2830</v>
      </c>
      <c r="J47" s="832" t="s">
        <v>1260</v>
      </c>
      <c r="K47" s="832" t="s">
        <v>2831</v>
      </c>
      <c r="L47" s="835">
        <v>263.26</v>
      </c>
      <c r="M47" s="835">
        <v>2106.08</v>
      </c>
      <c r="N47" s="832">
        <v>8</v>
      </c>
      <c r="O47" s="836">
        <v>1</v>
      </c>
      <c r="P47" s="835">
        <v>2106.08</v>
      </c>
      <c r="Q47" s="837">
        <v>1</v>
      </c>
      <c r="R47" s="832">
        <v>8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10</v>
      </c>
      <c r="B48" s="832" t="s">
        <v>2616</v>
      </c>
      <c r="C48" s="832" t="s">
        <v>2625</v>
      </c>
      <c r="D48" s="833" t="s">
        <v>5669</v>
      </c>
      <c r="E48" s="834" t="s">
        <v>2661</v>
      </c>
      <c r="F48" s="832" t="s">
        <v>2618</v>
      </c>
      <c r="G48" s="832" t="s">
        <v>2829</v>
      </c>
      <c r="H48" s="832" t="s">
        <v>631</v>
      </c>
      <c r="I48" s="832" t="s">
        <v>2830</v>
      </c>
      <c r="J48" s="832" t="s">
        <v>1260</v>
      </c>
      <c r="K48" s="832" t="s">
        <v>2831</v>
      </c>
      <c r="L48" s="835">
        <v>247.17</v>
      </c>
      <c r="M48" s="835">
        <v>741.51</v>
      </c>
      <c r="N48" s="832">
        <v>3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10</v>
      </c>
      <c r="B49" s="832" t="s">
        <v>2616</v>
      </c>
      <c r="C49" s="832" t="s">
        <v>2625</v>
      </c>
      <c r="D49" s="833" t="s">
        <v>5669</v>
      </c>
      <c r="E49" s="834" t="s">
        <v>2661</v>
      </c>
      <c r="F49" s="832" t="s">
        <v>2618</v>
      </c>
      <c r="G49" s="832" t="s">
        <v>2832</v>
      </c>
      <c r="H49" s="832" t="s">
        <v>690</v>
      </c>
      <c r="I49" s="832" t="s">
        <v>2519</v>
      </c>
      <c r="J49" s="832" t="s">
        <v>1670</v>
      </c>
      <c r="K49" s="832" t="s">
        <v>1672</v>
      </c>
      <c r="L49" s="835">
        <v>72.55</v>
      </c>
      <c r="M49" s="835">
        <v>145.1</v>
      </c>
      <c r="N49" s="832">
        <v>2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10</v>
      </c>
      <c r="B50" s="832" t="s">
        <v>2616</v>
      </c>
      <c r="C50" s="832" t="s">
        <v>2625</v>
      </c>
      <c r="D50" s="833" t="s">
        <v>5669</v>
      </c>
      <c r="E50" s="834" t="s">
        <v>2661</v>
      </c>
      <c r="F50" s="832" t="s">
        <v>2618</v>
      </c>
      <c r="G50" s="832" t="s">
        <v>2833</v>
      </c>
      <c r="H50" s="832" t="s">
        <v>631</v>
      </c>
      <c r="I50" s="832" t="s">
        <v>2834</v>
      </c>
      <c r="J50" s="832" t="s">
        <v>2835</v>
      </c>
      <c r="K50" s="832" t="s">
        <v>2497</v>
      </c>
      <c r="L50" s="835">
        <v>103.64</v>
      </c>
      <c r="M50" s="835">
        <v>103.64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10</v>
      </c>
      <c r="B51" s="832" t="s">
        <v>2616</v>
      </c>
      <c r="C51" s="832" t="s">
        <v>2625</v>
      </c>
      <c r="D51" s="833" t="s">
        <v>5669</v>
      </c>
      <c r="E51" s="834" t="s">
        <v>2661</v>
      </c>
      <c r="F51" s="832" t="s">
        <v>2618</v>
      </c>
      <c r="G51" s="832" t="s">
        <v>2833</v>
      </c>
      <c r="H51" s="832" t="s">
        <v>690</v>
      </c>
      <c r="I51" s="832" t="s">
        <v>2350</v>
      </c>
      <c r="J51" s="832" t="s">
        <v>2351</v>
      </c>
      <c r="K51" s="832" t="s">
        <v>2352</v>
      </c>
      <c r="L51" s="835">
        <v>93.27</v>
      </c>
      <c r="M51" s="835">
        <v>93.27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10</v>
      </c>
      <c r="B52" s="832" t="s">
        <v>2616</v>
      </c>
      <c r="C52" s="832" t="s">
        <v>2625</v>
      </c>
      <c r="D52" s="833" t="s">
        <v>5669</v>
      </c>
      <c r="E52" s="834" t="s">
        <v>2661</v>
      </c>
      <c r="F52" s="832" t="s">
        <v>2618</v>
      </c>
      <c r="G52" s="832" t="s">
        <v>2833</v>
      </c>
      <c r="H52" s="832" t="s">
        <v>690</v>
      </c>
      <c r="I52" s="832" t="s">
        <v>2836</v>
      </c>
      <c r="J52" s="832" t="s">
        <v>2351</v>
      </c>
      <c r="K52" s="832" t="s">
        <v>2837</v>
      </c>
      <c r="L52" s="835">
        <v>186.55</v>
      </c>
      <c r="M52" s="835">
        <v>186.55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10</v>
      </c>
      <c r="B53" s="832" t="s">
        <v>2616</v>
      </c>
      <c r="C53" s="832" t="s">
        <v>2625</v>
      </c>
      <c r="D53" s="833" t="s">
        <v>5669</v>
      </c>
      <c r="E53" s="834" t="s">
        <v>2661</v>
      </c>
      <c r="F53" s="832" t="s">
        <v>2618</v>
      </c>
      <c r="G53" s="832" t="s">
        <v>2833</v>
      </c>
      <c r="H53" s="832" t="s">
        <v>690</v>
      </c>
      <c r="I53" s="832" t="s">
        <v>2421</v>
      </c>
      <c r="J53" s="832" t="s">
        <v>2351</v>
      </c>
      <c r="K53" s="832" t="s">
        <v>2354</v>
      </c>
      <c r="L53" s="835">
        <v>31.09</v>
      </c>
      <c r="M53" s="835">
        <v>31.09</v>
      </c>
      <c r="N53" s="832">
        <v>1</v>
      </c>
      <c r="O53" s="836">
        <v>0.5</v>
      </c>
      <c r="P53" s="835">
        <v>31.09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10</v>
      </c>
      <c r="B54" s="832" t="s">
        <v>2616</v>
      </c>
      <c r="C54" s="832" t="s">
        <v>2625</v>
      </c>
      <c r="D54" s="833" t="s">
        <v>5669</v>
      </c>
      <c r="E54" s="834" t="s">
        <v>2661</v>
      </c>
      <c r="F54" s="832" t="s">
        <v>2618</v>
      </c>
      <c r="G54" s="832" t="s">
        <v>2838</v>
      </c>
      <c r="H54" s="832" t="s">
        <v>631</v>
      </c>
      <c r="I54" s="832" t="s">
        <v>2839</v>
      </c>
      <c r="J54" s="832" t="s">
        <v>2840</v>
      </c>
      <c r="K54" s="832" t="s">
        <v>1269</v>
      </c>
      <c r="L54" s="835">
        <v>318.16000000000003</v>
      </c>
      <c r="M54" s="835">
        <v>318.16000000000003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10</v>
      </c>
      <c r="B55" s="832" t="s">
        <v>2616</v>
      </c>
      <c r="C55" s="832" t="s">
        <v>2625</v>
      </c>
      <c r="D55" s="833" t="s">
        <v>5669</v>
      </c>
      <c r="E55" s="834" t="s">
        <v>2661</v>
      </c>
      <c r="F55" s="832" t="s">
        <v>2618</v>
      </c>
      <c r="G55" s="832" t="s">
        <v>2838</v>
      </c>
      <c r="H55" s="832" t="s">
        <v>631</v>
      </c>
      <c r="I55" s="832" t="s">
        <v>2841</v>
      </c>
      <c r="J55" s="832" t="s">
        <v>2840</v>
      </c>
      <c r="K55" s="832" t="s">
        <v>1270</v>
      </c>
      <c r="L55" s="835">
        <v>184.65</v>
      </c>
      <c r="M55" s="835">
        <v>184.65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10</v>
      </c>
      <c r="B56" s="832" t="s">
        <v>2616</v>
      </c>
      <c r="C56" s="832" t="s">
        <v>2625</v>
      </c>
      <c r="D56" s="833" t="s">
        <v>5669</v>
      </c>
      <c r="E56" s="834" t="s">
        <v>2661</v>
      </c>
      <c r="F56" s="832" t="s">
        <v>2618</v>
      </c>
      <c r="G56" s="832" t="s">
        <v>2842</v>
      </c>
      <c r="H56" s="832" t="s">
        <v>631</v>
      </c>
      <c r="I56" s="832" t="s">
        <v>2843</v>
      </c>
      <c r="J56" s="832" t="s">
        <v>2844</v>
      </c>
      <c r="K56" s="832" t="s">
        <v>2845</v>
      </c>
      <c r="L56" s="835">
        <v>76.709999999999994</v>
      </c>
      <c r="M56" s="835">
        <v>76.709999999999994</v>
      </c>
      <c r="N56" s="832">
        <v>1</v>
      </c>
      <c r="O56" s="836">
        <v>1</v>
      </c>
      <c r="P56" s="835">
        <v>76.709999999999994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10</v>
      </c>
      <c r="B57" s="832" t="s">
        <v>2616</v>
      </c>
      <c r="C57" s="832" t="s">
        <v>2625</v>
      </c>
      <c r="D57" s="833" t="s">
        <v>5669</v>
      </c>
      <c r="E57" s="834" t="s">
        <v>2661</v>
      </c>
      <c r="F57" s="832" t="s">
        <v>2618</v>
      </c>
      <c r="G57" s="832" t="s">
        <v>2731</v>
      </c>
      <c r="H57" s="832" t="s">
        <v>631</v>
      </c>
      <c r="I57" s="832" t="s">
        <v>2846</v>
      </c>
      <c r="J57" s="832" t="s">
        <v>2847</v>
      </c>
      <c r="K57" s="832" t="s">
        <v>1365</v>
      </c>
      <c r="L57" s="835">
        <v>170.52</v>
      </c>
      <c r="M57" s="835">
        <v>170.52</v>
      </c>
      <c r="N57" s="832">
        <v>1</v>
      </c>
      <c r="O57" s="836">
        <v>1</v>
      </c>
      <c r="P57" s="835">
        <v>170.52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10</v>
      </c>
      <c r="B58" s="832" t="s">
        <v>2616</v>
      </c>
      <c r="C58" s="832" t="s">
        <v>2625</v>
      </c>
      <c r="D58" s="833" t="s">
        <v>5669</v>
      </c>
      <c r="E58" s="834" t="s">
        <v>2661</v>
      </c>
      <c r="F58" s="832" t="s">
        <v>2618</v>
      </c>
      <c r="G58" s="832" t="s">
        <v>2735</v>
      </c>
      <c r="H58" s="832" t="s">
        <v>631</v>
      </c>
      <c r="I58" s="832" t="s">
        <v>2739</v>
      </c>
      <c r="J58" s="832" t="s">
        <v>2737</v>
      </c>
      <c r="K58" s="832" t="s">
        <v>1555</v>
      </c>
      <c r="L58" s="835">
        <v>85.27</v>
      </c>
      <c r="M58" s="835">
        <v>170.54</v>
      </c>
      <c r="N58" s="832">
        <v>2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10</v>
      </c>
      <c r="B59" s="832" t="s">
        <v>2616</v>
      </c>
      <c r="C59" s="832" t="s">
        <v>2625</v>
      </c>
      <c r="D59" s="833" t="s">
        <v>5669</v>
      </c>
      <c r="E59" s="834" t="s">
        <v>2661</v>
      </c>
      <c r="F59" s="832" t="s">
        <v>2618</v>
      </c>
      <c r="G59" s="832" t="s">
        <v>2735</v>
      </c>
      <c r="H59" s="832" t="s">
        <v>690</v>
      </c>
      <c r="I59" s="832" t="s">
        <v>2206</v>
      </c>
      <c r="J59" s="832" t="s">
        <v>2207</v>
      </c>
      <c r="K59" s="832" t="s">
        <v>1555</v>
      </c>
      <c r="L59" s="835">
        <v>85.27</v>
      </c>
      <c r="M59" s="835">
        <v>170.54</v>
      </c>
      <c r="N59" s="832">
        <v>2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10</v>
      </c>
      <c r="B60" s="832" t="s">
        <v>2616</v>
      </c>
      <c r="C60" s="832" t="s">
        <v>2625</v>
      </c>
      <c r="D60" s="833" t="s">
        <v>5669</v>
      </c>
      <c r="E60" s="834" t="s">
        <v>2661</v>
      </c>
      <c r="F60" s="832" t="s">
        <v>2618</v>
      </c>
      <c r="G60" s="832" t="s">
        <v>2848</v>
      </c>
      <c r="H60" s="832" t="s">
        <v>631</v>
      </c>
      <c r="I60" s="832" t="s">
        <v>2849</v>
      </c>
      <c r="J60" s="832" t="s">
        <v>2850</v>
      </c>
      <c r="K60" s="832" t="s">
        <v>2497</v>
      </c>
      <c r="L60" s="835">
        <v>25.97</v>
      </c>
      <c r="M60" s="835">
        <v>25.97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10</v>
      </c>
      <c r="B61" s="832" t="s">
        <v>2616</v>
      </c>
      <c r="C61" s="832" t="s">
        <v>2625</v>
      </c>
      <c r="D61" s="833" t="s">
        <v>5669</v>
      </c>
      <c r="E61" s="834" t="s">
        <v>2661</v>
      </c>
      <c r="F61" s="832" t="s">
        <v>2618</v>
      </c>
      <c r="G61" s="832" t="s">
        <v>2851</v>
      </c>
      <c r="H61" s="832" t="s">
        <v>631</v>
      </c>
      <c r="I61" s="832" t="s">
        <v>2852</v>
      </c>
      <c r="J61" s="832" t="s">
        <v>2853</v>
      </c>
      <c r="K61" s="832" t="s">
        <v>2854</v>
      </c>
      <c r="L61" s="835">
        <v>79.64</v>
      </c>
      <c r="M61" s="835">
        <v>238.92000000000002</v>
      </c>
      <c r="N61" s="832">
        <v>3</v>
      </c>
      <c r="O61" s="836">
        <v>1.5</v>
      </c>
      <c r="P61" s="835">
        <v>159.28</v>
      </c>
      <c r="Q61" s="837">
        <v>0.66666666666666663</v>
      </c>
      <c r="R61" s="832">
        <v>2</v>
      </c>
      <c r="S61" s="837">
        <v>0.66666666666666663</v>
      </c>
      <c r="T61" s="836">
        <v>0.5</v>
      </c>
      <c r="U61" s="838">
        <v>0.33333333333333331</v>
      </c>
    </row>
    <row r="62" spans="1:21" ht="14.4" customHeight="1" x14ac:dyDescent="0.3">
      <c r="A62" s="831">
        <v>10</v>
      </c>
      <c r="B62" s="832" t="s">
        <v>2616</v>
      </c>
      <c r="C62" s="832" t="s">
        <v>2625</v>
      </c>
      <c r="D62" s="833" t="s">
        <v>5669</v>
      </c>
      <c r="E62" s="834" t="s">
        <v>2661</v>
      </c>
      <c r="F62" s="832" t="s">
        <v>2618</v>
      </c>
      <c r="G62" s="832" t="s">
        <v>2851</v>
      </c>
      <c r="H62" s="832" t="s">
        <v>631</v>
      </c>
      <c r="I62" s="832" t="s">
        <v>2855</v>
      </c>
      <c r="J62" s="832" t="s">
        <v>2853</v>
      </c>
      <c r="K62" s="832" t="s">
        <v>2854</v>
      </c>
      <c r="L62" s="835">
        <v>79.64</v>
      </c>
      <c r="M62" s="835">
        <v>79.64</v>
      </c>
      <c r="N62" s="832">
        <v>1</v>
      </c>
      <c r="O62" s="836">
        <v>1</v>
      </c>
      <c r="P62" s="835">
        <v>79.64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10</v>
      </c>
      <c r="B63" s="832" t="s">
        <v>2616</v>
      </c>
      <c r="C63" s="832" t="s">
        <v>2625</v>
      </c>
      <c r="D63" s="833" t="s">
        <v>5669</v>
      </c>
      <c r="E63" s="834" t="s">
        <v>2661</v>
      </c>
      <c r="F63" s="832" t="s">
        <v>2618</v>
      </c>
      <c r="G63" s="832" t="s">
        <v>2856</v>
      </c>
      <c r="H63" s="832" t="s">
        <v>631</v>
      </c>
      <c r="I63" s="832" t="s">
        <v>2857</v>
      </c>
      <c r="J63" s="832" t="s">
        <v>1808</v>
      </c>
      <c r="K63" s="832" t="s">
        <v>2858</v>
      </c>
      <c r="L63" s="835">
        <v>178.94</v>
      </c>
      <c r="M63" s="835">
        <v>1252.58</v>
      </c>
      <c r="N63" s="832">
        <v>7</v>
      </c>
      <c r="O63" s="836">
        <v>3.5</v>
      </c>
      <c r="P63" s="835">
        <v>715.76</v>
      </c>
      <c r="Q63" s="837">
        <v>0.57142857142857151</v>
      </c>
      <c r="R63" s="832">
        <v>4</v>
      </c>
      <c r="S63" s="837">
        <v>0.5714285714285714</v>
      </c>
      <c r="T63" s="836">
        <v>1.5</v>
      </c>
      <c r="U63" s="838">
        <v>0.42857142857142855</v>
      </c>
    </row>
    <row r="64" spans="1:21" ht="14.4" customHeight="1" x14ac:dyDescent="0.3">
      <c r="A64" s="831">
        <v>10</v>
      </c>
      <c r="B64" s="832" t="s">
        <v>2616</v>
      </c>
      <c r="C64" s="832" t="s">
        <v>2625</v>
      </c>
      <c r="D64" s="833" t="s">
        <v>5669</v>
      </c>
      <c r="E64" s="834" t="s">
        <v>2661</v>
      </c>
      <c r="F64" s="832" t="s">
        <v>2618</v>
      </c>
      <c r="G64" s="832" t="s">
        <v>2859</v>
      </c>
      <c r="H64" s="832" t="s">
        <v>631</v>
      </c>
      <c r="I64" s="832" t="s">
        <v>2860</v>
      </c>
      <c r="J64" s="832" t="s">
        <v>793</v>
      </c>
      <c r="K64" s="832" t="s">
        <v>2861</v>
      </c>
      <c r="L64" s="835">
        <v>75.05</v>
      </c>
      <c r="M64" s="835">
        <v>225.14999999999998</v>
      </c>
      <c r="N64" s="832">
        <v>3</v>
      </c>
      <c r="O64" s="836">
        <v>1.5</v>
      </c>
      <c r="P64" s="835">
        <v>150.1</v>
      </c>
      <c r="Q64" s="837">
        <v>0.66666666666666674</v>
      </c>
      <c r="R64" s="832">
        <v>2</v>
      </c>
      <c r="S64" s="837">
        <v>0.66666666666666663</v>
      </c>
      <c r="T64" s="836">
        <v>1</v>
      </c>
      <c r="U64" s="838">
        <v>0.66666666666666663</v>
      </c>
    </row>
    <row r="65" spans="1:21" ht="14.4" customHeight="1" x14ac:dyDescent="0.3">
      <c r="A65" s="831">
        <v>10</v>
      </c>
      <c r="B65" s="832" t="s">
        <v>2616</v>
      </c>
      <c r="C65" s="832" t="s">
        <v>2625</v>
      </c>
      <c r="D65" s="833" t="s">
        <v>5669</v>
      </c>
      <c r="E65" s="834" t="s">
        <v>2661</v>
      </c>
      <c r="F65" s="832" t="s">
        <v>2618</v>
      </c>
      <c r="G65" s="832" t="s">
        <v>2760</v>
      </c>
      <c r="H65" s="832" t="s">
        <v>631</v>
      </c>
      <c r="I65" s="832" t="s">
        <v>2761</v>
      </c>
      <c r="J65" s="832" t="s">
        <v>903</v>
      </c>
      <c r="K65" s="832" t="s">
        <v>2762</v>
      </c>
      <c r="L65" s="835">
        <v>94.7</v>
      </c>
      <c r="M65" s="835">
        <v>8901.799999999992</v>
      </c>
      <c r="N65" s="832">
        <v>94</v>
      </c>
      <c r="O65" s="836">
        <v>80</v>
      </c>
      <c r="P65" s="835">
        <v>2462.1999999999998</v>
      </c>
      <c r="Q65" s="837">
        <v>0.2765957446808513</v>
      </c>
      <c r="R65" s="832">
        <v>26</v>
      </c>
      <c r="S65" s="837">
        <v>0.27659574468085107</v>
      </c>
      <c r="T65" s="836">
        <v>19</v>
      </c>
      <c r="U65" s="838">
        <v>0.23749999999999999</v>
      </c>
    </row>
    <row r="66" spans="1:21" ht="14.4" customHeight="1" x14ac:dyDescent="0.3">
      <c r="A66" s="831">
        <v>10</v>
      </c>
      <c r="B66" s="832" t="s">
        <v>2616</v>
      </c>
      <c r="C66" s="832" t="s">
        <v>2625</v>
      </c>
      <c r="D66" s="833" t="s">
        <v>5669</v>
      </c>
      <c r="E66" s="834" t="s">
        <v>2661</v>
      </c>
      <c r="F66" s="832" t="s">
        <v>2618</v>
      </c>
      <c r="G66" s="832" t="s">
        <v>2862</v>
      </c>
      <c r="H66" s="832" t="s">
        <v>631</v>
      </c>
      <c r="I66" s="832" t="s">
        <v>2863</v>
      </c>
      <c r="J66" s="832" t="s">
        <v>1266</v>
      </c>
      <c r="K66" s="832" t="s">
        <v>1267</v>
      </c>
      <c r="L66" s="835">
        <v>35.25</v>
      </c>
      <c r="M66" s="835">
        <v>105.75</v>
      </c>
      <c r="N66" s="832">
        <v>3</v>
      </c>
      <c r="O66" s="836">
        <v>1</v>
      </c>
      <c r="P66" s="835">
        <v>105.75</v>
      </c>
      <c r="Q66" s="837">
        <v>1</v>
      </c>
      <c r="R66" s="832">
        <v>3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10</v>
      </c>
      <c r="B67" s="832" t="s">
        <v>2616</v>
      </c>
      <c r="C67" s="832" t="s">
        <v>2625</v>
      </c>
      <c r="D67" s="833" t="s">
        <v>5669</v>
      </c>
      <c r="E67" s="834" t="s">
        <v>2661</v>
      </c>
      <c r="F67" s="832" t="s">
        <v>2618</v>
      </c>
      <c r="G67" s="832" t="s">
        <v>2864</v>
      </c>
      <c r="H67" s="832" t="s">
        <v>631</v>
      </c>
      <c r="I67" s="832" t="s">
        <v>2865</v>
      </c>
      <c r="J67" s="832" t="s">
        <v>2866</v>
      </c>
      <c r="K67" s="832" t="s">
        <v>2867</v>
      </c>
      <c r="L67" s="835">
        <v>45.89</v>
      </c>
      <c r="M67" s="835">
        <v>367.12</v>
      </c>
      <c r="N67" s="832">
        <v>8</v>
      </c>
      <c r="O67" s="836">
        <v>1.5</v>
      </c>
      <c r="P67" s="835">
        <v>229.45000000000002</v>
      </c>
      <c r="Q67" s="837">
        <v>0.625</v>
      </c>
      <c r="R67" s="832">
        <v>5</v>
      </c>
      <c r="S67" s="837">
        <v>0.625</v>
      </c>
      <c r="T67" s="836">
        <v>1</v>
      </c>
      <c r="U67" s="838">
        <v>0.66666666666666663</v>
      </c>
    </row>
    <row r="68" spans="1:21" ht="14.4" customHeight="1" x14ac:dyDescent="0.3">
      <c r="A68" s="831">
        <v>10</v>
      </c>
      <c r="B68" s="832" t="s">
        <v>2616</v>
      </c>
      <c r="C68" s="832" t="s">
        <v>2625</v>
      </c>
      <c r="D68" s="833" t="s">
        <v>5669</v>
      </c>
      <c r="E68" s="834" t="s">
        <v>2661</v>
      </c>
      <c r="F68" s="832" t="s">
        <v>2618</v>
      </c>
      <c r="G68" s="832" t="s">
        <v>2868</v>
      </c>
      <c r="H68" s="832" t="s">
        <v>631</v>
      </c>
      <c r="I68" s="832" t="s">
        <v>2869</v>
      </c>
      <c r="J68" s="832" t="s">
        <v>1677</v>
      </c>
      <c r="K68" s="832" t="s">
        <v>1672</v>
      </c>
      <c r="L68" s="835">
        <v>58.62</v>
      </c>
      <c r="M68" s="835">
        <v>234.48</v>
      </c>
      <c r="N68" s="832">
        <v>4</v>
      </c>
      <c r="O68" s="836">
        <v>3</v>
      </c>
      <c r="P68" s="835">
        <v>175.85999999999999</v>
      </c>
      <c r="Q68" s="837">
        <v>0.75</v>
      </c>
      <c r="R68" s="832">
        <v>3</v>
      </c>
      <c r="S68" s="837">
        <v>0.75</v>
      </c>
      <c r="T68" s="836">
        <v>2.5</v>
      </c>
      <c r="U68" s="838">
        <v>0.83333333333333337</v>
      </c>
    </row>
    <row r="69" spans="1:21" ht="14.4" customHeight="1" x14ac:dyDescent="0.3">
      <c r="A69" s="831">
        <v>10</v>
      </c>
      <c r="B69" s="832" t="s">
        <v>2616</v>
      </c>
      <c r="C69" s="832" t="s">
        <v>2625</v>
      </c>
      <c r="D69" s="833" t="s">
        <v>5669</v>
      </c>
      <c r="E69" s="834" t="s">
        <v>2661</v>
      </c>
      <c r="F69" s="832" t="s">
        <v>2618</v>
      </c>
      <c r="G69" s="832" t="s">
        <v>2870</v>
      </c>
      <c r="H69" s="832" t="s">
        <v>631</v>
      </c>
      <c r="I69" s="832" t="s">
        <v>2871</v>
      </c>
      <c r="J69" s="832" t="s">
        <v>2872</v>
      </c>
      <c r="K69" s="832" t="s">
        <v>2873</v>
      </c>
      <c r="L69" s="835">
        <v>73.150000000000006</v>
      </c>
      <c r="M69" s="835">
        <v>658.35</v>
      </c>
      <c r="N69" s="832">
        <v>9</v>
      </c>
      <c r="O69" s="836">
        <v>4.5</v>
      </c>
      <c r="P69" s="835">
        <v>292.60000000000002</v>
      </c>
      <c r="Q69" s="837">
        <v>0.44444444444444448</v>
      </c>
      <c r="R69" s="832">
        <v>4</v>
      </c>
      <c r="S69" s="837">
        <v>0.44444444444444442</v>
      </c>
      <c r="T69" s="836">
        <v>2</v>
      </c>
      <c r="U69" s="838">
        <v>0.44444444444444442</v>
      </c>
    </row>
    <row r="70" spans="1:21" ht="14.4" customHeight="1" x14ac:dyDescent="0.3">
      <c r="A70" s="831">
        <v>10</v>
      </c>
      <c r="B70" s="832" t="s">
        <v>2616</v>
      </c>
      <c r="C70" s="832" t="s">
        <v>2625</v>
      </c>
      <c r="D70" s="833" t="s">
        <v>5669</v>
      </c>
      <c r="E70" s="834" t="s">
        <v>2661</v>
      </c>
      <c r="F70" s="832" t="s">
        <v>2618</v>
      </c>
      <c r="G70" s="832" t="s">
        <v>2870</v>
      </c>
      <c r="H70" s="832" t="s">
        <v>631</v>
      </c>
      <c r="I70" s="832" t="s">
        <v>2871</v>
      </c>
      <c r="J70" s="832" t="s">
        <v>2872</v>
      </c>
      <c r="K70" s="832" t="s">
        <v>2873</v>
      </c>
      <c r="L70" s="835">
        <v>88.76</v>
      </c>
      <c r="M70" s="835">
        <v>355.04</v>
      </c>
      <c r="N70" s="832">
        <v>4</v>
      </c>
      <c r="O70" s="836">
        <v>2.5</v>
      </c>
      <c r="P70" s="835">
        <v>177.52</v>
      </c>
      <c r="Q70" s="837">
        <v>0.5</v>
      </c>
      <c r="R70" s="832">
        <v>2</v>
      </c>
      <c r="S70" s="837">
        <v>0.5</v>
      </c>
      <c r="T70" s="836">
        <v>1</v>
      </c>
      <c r="U70" s="838">
        <v>0.4</v>
      </c>
    </row>
    <row r="71" spans="1:21" ht="14.4" customHeight="1" x14ac:dyDescent="0.3">
      <c r="A71" s="831">
        <v>10</v>
      </c>
      <c r="B71" s="832" t="s">
        <v>2616</v>
      </c>
      <c r="C71" s="832" t="s">
        <v>2625</v>
      </c>
      <c r="D71" s="833" t="s">
        <v>5669</v>
      </c>
      <c r="E71" s="834" t="s">
        <v>2661</v>
      </c>
      <c r="F71" s="832" t="s">
        <v>2618</v>
      </c>
      <c r="G71" s="832" t="s">
        <v>2874</v>
      </c>
      <c r="H71" s="832" t="s">
        <v>631</v>
      </c>
      <c r="I71" s="832" t="s">
        <v>2875</v>
      </c>
      <c r="J71" s="832" t="s">
        <v>1795</v>
      </c>
      <c r="K71" s="832" t="s">
        <v>2876</v>
      </c>
      <c r="L71" s="835">
        <v>443.19</v>
      </c>
      <c r="M71" s="835">
        <v>886.38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10</v>
      </c>
      <c r="B72" s="832" t="s">
        <v>2616</v>
      </c>
      <c r="C72" s="832" t="s">
        <v>2625</v>
      </c>
      <c r="D72" s="833" t="s">
        <v>5669</v>
      </c>
      <c r="E72" s="834" t="s">
        <v>2661</v>
      </c>
      <c r="F72" s="832" t="s">
        <v>2618</v>
      </c>
      <c r="G72" s="832" t="s">
        <v>2874</v>
      </c>
      <c r="H72" s="832" t="s">
        <v>631</v>
      </c>
      <c r="I72" s="832" t="s">
        <v>2877</v>
      </c>
      <c r="J72" s="832" t="s">
        <v>1795</v>
      </c>
      <c r="K72" s="832" t="s">
        <v>2878</v>
      </c>
      <c r="L72" s="835">
        <v>688.56</v>
      </c>
      <c r="M72" s="835">
        <v>688.56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10</v>
      </c>
      <c r="B73" s="832" t="s">
        <v>2616</v>
      </c>
      <c r="C73" s="832" t="s">
        <v>2625</v>
      </c>
      <c r="D73" s="833" t="s">
        <v>5669</v>
      </c>
      <c r="E73" s="834" t="s">
        <v>2661</v>
      </c>
      <c r="F73" s="832" t="s">
        <v>2618</v>
      </c>
      <c r="G73" s="832" t="s">
        <v>2874</v>
      </c>
      <c r="H73" s="832" t="s">
        <v>690</v>
      </c>
      <c r="I73" s="832" t="s">
        <v>2879</v>
      </c>
      <c r="J73" s="832" t="s">
        <v>2880</v>
      </c>
      <c r="K73" s="832" t="s">
        <v>2881</v>
      </c>
      <c r="L73" s="835">
        <v>2090.3000000000002</v>
      </c>
      <c r="M73" s="835">
        <v>27173.9</v>
      </c>
      <c r="N73" s="832">
        <v>13</v>
      </c>
      <c r="O73" s="836">
        <v>3</v>
      </c>
      <c r="P73" s="835">
        <v>12541.800000000001</v>
      </c>
      <c r="Q73" s="837">
        <v>0.46153846153846156</v>
      </c>
      <c r="R73" s="832">
        <v>6</v>
      </c>
      <c r="S73" s="837">
        <v>0.46153846153846156</v>
      </c>
      <c r="T73" s="836">
        <v>1.5</v>
      </c>
      <c r="U73" s="838">
        <v>0.5</v>
      </c>
    </row>
    <row r="74" spans="1:21" ht="14.4" customHeight="1" x14ac:dyDescent="0.3">
      <c r="A74" s="831">
        <v>10</v>
      </c>
      <c r="B74" s="832" t="s">
        <v>2616</v>
      </c>
      <c r="C74" s="832" t="s">
        <v>2625</v>
      </c>
      <c r="D74" s="833" t="s">
        <v>5669</v>
      </c>
      <c r="E74" s="834" t="s">
        <v>2661</v>
      </c>
      <c r="F74" s="832" t="s">
        <v>2618</v>
      </c>
      <c r="G74" s="832" t="s">
        <v>2874</v>
      </c>
      <c r="H74" s="832" t="s">
        <v>690</v>
      </c>
      <c r="I74" s="832" t="s">
        <v>2882</v>
      </c>
      <c r="J74" s="832" t="s">
        <v>2880</v>
      </c>
      <c r="K74" s="832" t="s">
        <v>2883</v>
      </c>
      <c r="L74" s="835">
        <v>2587.27</v>
      </c>
      <c r="M74" s="835">
        <v>20698.16</v>
      </c>
      <c r="N74" s="832">
        <v>8</v>
      </c>
      <c r="O74" s="836">
        <v>1</v>
      </c>
      <c r="P74" s="835">
        <v>20698.16</v>
      </c>
      <c r="Q74" s="837">
        <v>1</v>
      </c>
      <c r="R74" s="832">
        <v>8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10</v>
      </c>
      <c r="B75" s="832" t="s">
        <v>2616</v>
      </c>
      <c r="C75" s="832" t="s">
        <v>2625</v>
      </c>
      <c r="D75" s="833" t="s">
        <v>5669</v>
      </c>
      <c r="E75" s="834" t="s">
        <v>2661</v>
      </c>
      <c r="F75" s="832" t="s">
        <v>2618</v>
      </c>
      <c r="G75" s="832" t="s">
        <v>2874</v>
      </c>
      <c r="H75" s="832" t="s">
        <v>690</v>
      </c>
      <c r="I75" s="832" t="s">
        <v>2884</v>
      </c>
      <c r="J75" s="832" t="s">
        <v>2880</v>
      </c>
      <c r="K75" s="832" t="s">
        <v>2885</v>
      </c>
      <c r="L75" s="835">
        <v>2357.61</v>
      </c>
      <c r="M75" s="835">
        <v>84873.96</v>
      </c>
      <c r="N75" s="832">
        <v>36</v>
      </c>
      <c r="O75" s="836">
        <v>7</v>
      </c>
      <c r="P75" s="835">
        <v>40079.370000000003</v>
      </c>
      <c r="Q75" s="837">
        <v>0.47222222222222221</v>
      </c>
      <c r="R75" s="832">
        <v>17</v>
      </c>
      <c r="S75" s="837">
        <v>0.47222222222222221</v>
      </c>
      <c r="T75" s="836">
        <v>4</v>
      </c>
      <c r="U75" s="838">
        <v>0.5714285714285714</v>
      </c>
    </row>
    <row r="76" spans="1:21" ht="14.4" customHeight="1" x14ac:dyDescent="0.3">
      <c r="A76" s="831">
        <v>10</v>
      </c>
      <c r="B76" s="832" t="s">
        <v>2616</v>
      </c>
      <c r="C76" s="832" t="s">
        <v>2625</v>
      </c>
      <c r="D76" s="833" t="s">
        <v>5669</v>
      </c>
      <c r="E76" s="834" t="s">
        <v>2661</v>
      </c>
      <c r="F76" s="832" t="s">
        <v>2618</v>
      </c>
      <c r="G76" s="832" t="s">
        <v>2874</v>
      </c>
      <c r="H76" s="832" t="s">
        <v>690</v>
      </c>
      <c r="I76" s="832" t="s">
        <v>2886</v>
      </c>
      <c r="J76" s="832" t="s">
        <v>2880</v>
      </c>
      <c r="K76" s="832" t="s">
        <v>2887</v>
      </c>
      <c r="L76" s="835">
        <v>1766.03</v>
      </c>
      <c r="M76" s="835">
        <v>21192.36</v>
      </c>
      <c r="N76" s="832">
        <v>12</v>
      </c>
      <c r="O76" s="836">
        <v>3.5</v>
      </c>
      <c r="P76" s="835">
        <v>15894.27</v>
      </c>
      <c r="Q76" s="837">
        <v>0.75</v>
      </c>
      <c r="R76" s="832">
        <v>9</v>
      </c>
      <c r="S76" s="837">
        <v>0.75</v>
      </c>
      <c r="T76" s="836">
        <v>2.5</v>
      </c>
      <c r="U76" s="838">
        <v>0.7142857142857143</v>
      </c>
    </row>
    <row r="77" spans="1:21" ht="14.4" customHeight="1" x14ac:dyDescent="0.3">
      <c r="A77" s="831">
        <v>10</v>
      </c>
      <c r="B77" s="832" t="s">
        <v>2616</v>
      </c>
      <c r="C77" s="832" t="s">
        <v>2625</v>
      </c>
      <c r="D77" s="833" t="s">
        <v>5669</v>
      </c>
      <c r="E77" s="834" t="s">
        <v>2661</v>
      </c>
      <c r="F77" s="832" t="s">
        <v>2618</v>
      </c>
      <c r="G77" s="832" t="s">
        <v>2874</v>
      </c>
      <c r="H77" s="832" t="s">
        <v>631</v>
      </c>
      <c r="I77" s="832" t="s">
        <v>2888</v>
      </c>
      <c r="J77" s="832" t="s">
        <v>2880</v>
      </c>
      <c r="K77" s="832" t="s">
        <v>2889</v>
      </c>
      <c r="L77" s="835">
        <v>1843.34</v>
      </c>
      <c r="M77" s="835">
        <v>14746.72</v>
      </c>
      <c r="N77" s="832">
        <v>8</v>
      </c>
      <c r="O77" s="836">
        <v>2.5</v>
      </c>
      <c r="P77" s="835">
        <v>14746.72</v>
      </c>
      <c r="Q77" s="837">
        <v>1</v>
      </c>
      <c r="R77" s="832">
        <v>8</v>
      </c>
      <c r="S77" s="837">
        <v>1</v>
      </c>
      <c r="T77" s="836">
        <v>2.5</v>
      </c>
      <c r="U77" s="838">
        <v>1</v>
      </c>
    </row>
    <row r="78" spans="1:21" ht="14.4" customHeight="1" x14ac:dyDescent="0.3">
      <c r="A78" s="831">
        <v>10</v>
      </c>
      <c r="B78" s="832" t="s">
        <v>2616</v>
      </c>
      <c r="C78" s="832" t="s">
        <v>2625</v>
      </c>
      <c r="D78" s="833" t="s">
        <v>5669</v>
      </c>
      <c r="E78" s="834" t="s">
        <v>2661</v>
      </c>
      <c r="F78" s="832" t="s">
        <v>2618</v>
      </c>
      <c r="G78" s="832" t="s">
        <v>2874</v>
      </c>
      <c r="H78" s="832" t="s">
        <v>690</v>
      </c>
      <c r="I78" s="832" t="s">
        <v>2890</v>
      </c>
      <c r="J78" s="832" t="s">
        <v>2880</v>
      </c>
      <c r="K78" s="832" t="s">
        <v>2891</v>
      </c>
      <c r="L78" s="835">
        <v>1567.07</v>
      </c>
      <c r="M78" s="835">
        <v>9402.42</v>
      </c>
      <c r="N78" s="832">
        <v>6</v>
      </c>
      <c r="O78" s="836">
        <v>1.5</v>
      </c>
      <c r="P78" s="835">
        <v>4701.21</v>
      </c>
      <c r="Q78" s="837">
        <v>0.5</v>
      </c>
      <c r="R78" s="832">
        <v>3</v>
      </c>
      <c r="S78" s="837">
        <v>0.5</v>
      </c>
      <c r="T78" s="836">
        <v>0.5</v>
      </c>
      <c r="U78" s="838">
        <v>0.33333333333333331</v>
      </c>
    </row>
    <row r="79" spans="1:21" ht="14.4" customHeight="1" x14ac:dyDescent="0.3">
      <c r="A79" s="831">
        <v>10</v>
      </c>
      <c r="B79" s="832" t="s">
        <v>2616</v>
      </c>
      <c r="C79" s="832" t="s">
        <v>2625</v>
      </c>
      <c r="D79" s="833" t="s">
        <v>5669</v>
      </c>
      <c r="E79" s="834" t="s">
        <v>2661</v>
      </c>
      <c r="F79" s="832" t="s">
        <v>2618</v>
      </c>
      <c r="G79" s="832" t="s">
        <v>2874</v>
      </c>
      <c r="H79" s="832" t="s">
        <v>631</v>
      </c>
      <c r="I79" s="832" t="s">
        <v>2892</v>
      </c>
      <c r="J79" s="832" t="s">
        <v>2880</v>
      </c>
      <c r="K79" s="832" t="s">
        <v>2893</v>
      </c>
      <c r="L79" s="835">
        <v>2119.54</v>
      </c>
      <c r="M79" s="835">
        <v>8478.16</v>
      </c>
      <c r="N79" s="832">
        <v>4</v>
      </c>
      <c r="O79" s="836">
        <v>0.5</v>
      </c>
      <c r="P79" s="835">
        <v>8478.16</v>
      </c>
      <c r="Q79" s="837">
        <v>1</v>
      </c>
      <c r="R79" s="832">
        <v>4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10</v>
      </c>
      <c r="B80" s="832" t="s">
        <v>2616</v>
      </c>
      <c r="C80" s="832" t="s">
        <v>2625</v>
      </c>
      <c r="D80" s="833" t="s">
        <v>5669</v>
      </c>
      <c r="E80" s="834" t="s">
        <v>2661</v>
      </c>
      <c r="F80" s="832" t="s">
        <v>2618</v>
      </c>
      <c r="G80" s="832" t="s">
        <v>2894</v>
      </c>
      <c r="H80" s="832" t="s">
        <v>631</v>
      </c>
      <c r="I80" s="832" t="s">
        <v>2895</v>
      </c>
      <c r="J80" s="832" t="s">
        <v>2896</v>
      </c>
      <c r="K80" s="832" t="s">
        <v>2897</v>
      </c>
      <c r="L80" s="835">
        <v>134.47999999999999</v>
      </c>
      <c r="M80" s="835">
        <v>134.47999999999999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10</v>
      </c>
      <c r="B81" s="832" t="s">
        <v>2616</v>
      </c>
      <c r="C81" s="832" t="s">
        <v>2625</v>
      </c>
      <c r="D81" s="833" t="s">
        <v>5669</v>
      </c>
      <c r="E81" s="834" t="s">
        <v>2661</v>
      </c>
      <c r="F81" s="832" t="s">
        <v>2618</v>
      </c>
      <c r="G81" s="832" t="s">
        <v>2898</v>
      </c>
      <c r="H81" s="832" t="s">
        <v>631</v>
      </c>
      <c r="I81" s="832" t="s">
        <v>2899</v>
      </c>
      <c r="J81" s="832" t="s">
        <v>2900</v>
      </c>
      <c r="K81" s="832" t="s">
        <v>2901</v>
      </c>
      <c r="L81" s="835">
        <v>0</v>
      </c>
      <c r="M81" s="835">
        <v>0</v>
      </c>
      <c r="N81" s="832">
        <v>1</v>
      </c>
      <c r="O81" s="836">
        <v>0.5</v>
      </c>
      <c r="P81" s="835">
        <v>0</v>
      </c>
      <c r="Q81" s="837"/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10</v>
      </c>
      <c r="B82" s="832" t="s">
        <v>2616</v>
      </c>
      <c r="C82" s="832" t="s">
        <v>2625</v>
      </c>
      <c r="D82" s="833" t="s">
        <v>5669</v>
      </c>
      <c r="E82" s="834" t="s">
        <v>2661</v>
      </c>
      <c r="F82" s="832" t="s">
        <v>2618</v>
      </c>
      <c r="G82" s="832" t="s">
        <v>2902</v>
      </c>
      <c r="H82" s="832" t="s">
        <v>631</v>
      </c>
      <c r="I82" s="832" t="s">
        <v>2903</v>
      </c>
      <c r="J82" s="832" t="s">
        <v>1022</v>
      </c>
      <c r="K82" s="832" t="s">
        <v>2904</v>
      </c>
      <c r="L82" s="835">
        <v>17.62</v>
      </c>
      <c r="M82" s="835">
        <v>17.62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10</v>
      </c>
      <c r="B83" s="832" t="s">
        <v>2616</v>
      </c>
      <c r="C83" s="832" t="s">
        <v>2625</v>
      </c>
      <c r="D83" s="833" t="s">
        <v>5669</v>
      </c>
      <c r="E83" s="834" t="s">
        <v>2661</v>
      </c>
      <c r="F83" s="832" t="s">
        <v>2618</v>
      </c>
      <c r="G83" s="832" t="s">
        <v>2902</v>
      </c>
      <c r="H83" s="832" t="s">
        <v>631</v>
      </c>
      <c r="I83" s="832" t="s">
        <v>2905</v>
      </c>
      <c r="J83" s="832" t="s">
        <v>1022</v>
      </c>
      <c r="K83" s="832" t="s">
        <v>1671</v>
      </c>
      <c r="L83" s="835">
        <v>35.25</v>
      </c>
      <c r="M83" s="835">
        <v>176.25</v>
      </c>
      <c r="N83" s="832">
        <v>5</v>
      </c>
      <c r="O83" s="836">
        <v>4</v>
      </c>
      <c r="P83" s="835">
        <v>70.5</v>
      </c>
      <c r="Q83" s="837">
        <v>0.4</v>
      </c>
      <c r="R83" s="832">
        <v>2</v>
      </c>
      <c r="S83" s="837">
        <v>0.4</v>
      </c>
      <c r="T83" s="836">
        <v>1.5</v>
      </c>
      <c r="U83" s="838">
        <v>0.375</v>
      </c>
    </row>
    <row r="84" spans="1:21" ht="14.4" customHeight="1" x14ac:dyDescent="0.3">
      <c r="A84" s="831">
        <v>10</v>
      </c>
      <c r="B84" s="832" t="s">
        <v>2616</v>
      </c>
      <c r="C84" s="832" t="s">
        <v>2625</v>
      </c>
      <c r="D84" s="833" t="s">
        <v>5669</v>
      </c>
      <c r="E84" s="834" t="s">
        <v>2661</v>
      </c>
      <c r="F84" s="832" t="s">
        <v>2618</v>
      </c>
      <c r="G84" s="832" t="s">
        <v>2906</v>
      </c>
      <c r="H84" s="832" t="s">
        <v>631</v>
      </c>
      <c r="I84" s="832" t="s">
        <v>2907</v>
      </c>
      <c r="J84" s="832" t="s">
        <v>1067</v>
      </c>
      <c r="K84" s="832" t="s">
        <v>2908</v>
      </c>
      <c r="L84" s="835">
        <v>32.25</v>
      </c>
      <c r="M84" s="835">
        <v>161.25</v>
      </c>
      <c r="N84" s="832">
        <v>5</v>
      </c>
      <c r="O84" s="836">
        <v>3</v>
      </c>
      <c r="P84" s="835">
        <v>32.25</v>
      </c>
      <c r="Q84" s="837">
        <v>0.2</v>
      </c>
      <c r="R84" s="832">
        <v>1</v>
      </c>
      <c r="S84" s="837">
        <v>0.2</v>
      </c>
      <c r="T84" s="836">
        <v>0.5</v>
      </c>
      <c r="U84" s="838">
        <v>0.16666666666666666</v>
      </c>
    </row>
    <row r="85" spans="1:21" ht="14.4" customHeight="1" x14ac:dyDescent="0.3">
      <c r="A85" s="831">
        <v>10</v>
      </c>
      <c r="B85" s="832" t="s">
        <v>2616</v>
      </c>
      <c r="C85" s="832" t="s">
        <v>2625</v>
      </c>
      <c r="D85" s="833" t="s">
        <v>5669</v>
      </c>
      <c r="E85" s="834" t="s">
        <v>2661</v>
      </c>
      <c r="F85" s="832" t="s">
        <v>2618</v>
      </c>
      <c r="G85" s="832" t="s">
        <v>2906</v>
      </c>
      <c r="H85" s="832" t="s">
        <v>631</v>
      </c>
      <c r="I85" s="832" t="s">
        <v>2909</v>
      </c>
      <c r="J85" s="832" t="s">
        <v>1067</v>
      </c>
      <c r="K85" s="832" t="s">
        <v>2910</v>
      </c>
      <c r="L85" s="835">
        <v>103.67</v>
      </c>
      <c r="M85" s="835">
        <v>311.01</v>
      </c>
      <c r="N85" s="832">
        <v>3</v>
      </c>
      <c r="O85" s="836">
        <v>1.5</v>
      </c>
      <c r="P85" s="835">
        <v>207.34</v>
      </c>
      <c r="Q85" s="837">
        <v>0.66666666666666674</v>
      </c>
      <c r="R85" s="832">
        <v>2</v>
      </c>
      <c r="S85" s="837">
        <v>0.66666666666666663</v>
      </c>
      <c r="T85" s="836">
        <v>1</v>
      </c>
      <c r="U85" s="838">
        <v>0.66666666666666663</v>
      </c>
    </row>
    <row r="86" spans="1:21" ht="14.4" customHeight="1" x14ac:dyDescent="0.3">
      <c r="A86" s="831">
        <v>10</v>
      </c>
      <c r="B86" s="832" t="s">
        <v>2616</v>
      </c>
      <c r="C86" s="832" t="s">
        <v>2625</v>
      </c>
      <c r="D86" s="833" t="s">
        <v>5669</v>
      </c>
      <c r="E86" s="834" t="s">
        <v>2661</v>
      </c>
      <c r="F86" s="832" t="s">
        <v>2618</v>
      </c>
      <c r="G86" s="832" t="s">
        <v>2906</v>
      </c>
      <c r="H86" s="832" t="s">
        <v>631</v>
      </c>
      <c r="I86" s="832" t="s">
        <v>2911</v>
      </c>
      <c r="J86" s="832" t="s">
        <v>2912</v>
      </c>
      <c r="K86" s="832" t="s">
        <v>2913</v>
      </c>
      <c r="L86" s="835">
        <v>64.5</v>
      </c>
      <c r="M86" s="835">
        <v>580.5</v>
      </c>
      <c r="N86" s="832">
        <v>9</v>
      </c>
      <c r="O86" s="836">
        <v>2.5</v>
      </c>
      <c r="P86" s="835">
        <v>129</v>
      </c>
      <c r="Q86" s="837">
        <v>0.22222222222222221</v>
      </c>
      <c r="R86" s="832">
        <v>2</v>
      </c>
      <c r="S86" s="837">
        <v>0.22222222222222221</v>
      </c>
      <c r="T86" s="836">
        <v>0.5</v>
      </c>
      <c r="U86" s="838">
        <v>0.2</v>
      </c>
    </row>
    <row r="87" spans="1:21" ht="14.4" customHeight="1" x14ac:dyDescent="0.3">
      <c r="A87" s="831">
        <v>10</v>
      </c>
      <c r="B87" s="832" t="s">
        <v>2616</v>
      </c>
      <c r="C87" s="832" t="s">
        <v>2625</v>
      </c>
      <c r="D87" s="833" t="s">
        <v>5669</v>
      </c>
      <c r="E87" s="834" t="s">
        <v>2661</v>
      </c>
      <c r="F87" s="832" t="s">
        <v>2618</v>
      </c>
      <c r="G87" s="832" t="s">
        <v>2906</v>
      </c>
      <c r="H87" s="832" t="s">
        <v>631</v>
      </c>
      <c r="I87" s="832" t="s">
        <v>2914</v>
      </c>
      <c r="J87" s="832" t="s">
        <v>770</v>
      </c>
      <c r="K87" s="832" t="s">
        <v>2915</v>
      </c>
      <c r="L87" s="835">
        <v>0</v>
      </c>
      <c r="M87" s="835">
        <v>0</v>
      </c>
      <c r="N87" s="832">
        <v>3</v>
      </c>
      <c r="O87" s="836">
        <v>3</v>
      </c>
      <c r="P87" s="835">
        <v>0</v>
      </c>
      <c r="Q87" s="837"/>
      <c r="R87" s="832">
        <v>3</v>
      </c>
      <c r="S87" s="837">
        <v>1</v>
      </c>
      <c r="T87" s="836">
        <v>3</v>
      </c>
      <c r="U87" s="838">
        <v>1</v>
      </c>
    </row>
    <row r="88" spans="1:21" ht="14.4" customHeight="1" x14ac:dyDescent="0.3">
      <c r="A88" s="831">
        <v>10</v>
      </c>
      <c r="B88" s="832" t="s">
        <v>2616</v>
      </c>
      <c r="C88" s="832" t="s">
        <v>2625</v>
      </c>
      <c r="D88" s="833" t="s">
        <v>5669</v>
      </c>
      <c r="E88" s="834" t="s">
        <v>2661</v>
      </c>
      <c r="F88" s="832" t="s">
        <v>2618</v>
      </c>
      <c r="G88" s="832" t="s">
        <v>2916</v>
      </c>
      <c r="H88" s="832" t="s">
        <v>690</v>
      </c>
      <c r="I88" s="832" t="s">
        <v>2917</v>
      </c>
      <c r="J88" s="832" t="s">
        <v>2918</v>
      </c>
      <c r="K88" s="832" t="s">
        <v>2919</v>
      </c>
      <c r="L88" s="835">
        <v>453.18</v>
      </c>
      <c r="M88" s="835">
        <v>1812.72</v>
      </c>
      <c r="N88" s="832">
        <v>4</v>
      </c>
      <c r="O88" s="836">
        <v>3</v>
      </c>
      <c r="P88" s="835">
        <v>906.36</v>
      </c>
      <c r="Q88" s="837">
        <v>0.5</v>
      </c>
      <c r="R88" s="832">
        <v>2</v>
      </c>
      <c r="S88" s="837">
        <v>0.5</v>
      </c>
      <c r="T88" s="836">
        <v>2</v>
      </c>
      <c r="U88" s="838">
        <v>0.66666666666666663</v>
      </c>
    </row>
    <row r="89" spans="1:21" ht="14.4" customHeight="1" x14ac:dyDescent="0.3">
      <c r="A89" s="831">
        <v>10</v>
      </c>
      <c r="B89" s="832" t="s">
        <v>2616</v>
      </c>
      <c r="C89" s="832" t="s">
        <v>2625</v>
      </c>
      <c r="D89" s="833" t="s">
        <v>5669</v>
      </c>
      <c r="E89" s="834" t="s">
        <v>2661</v>
      </c>
      <c r="F89" s="832" t="s">
        <v>2618</v>
      </c>
      <c r="G89" s="832" t="s">
        <v>2789</v>
      </c>
      <c r="H89" s="832" t="s">
        <v>631</v>
      </c>
      <c r="I89" s="832" t="s">
        <v>2790</v>
      </c>
      <c r="J89" s="832" t="s">
        <v>2791</v>
      </c>
      <c r="K89" s="832" t="s">
        <v>2792</v>
      </c>
      <c r="L89" s="835">
        <v>21.92</v>
      </c>
      <c r="M89" s="835">
        <v>328.8</v>
      </c>
      <c r="N89" s="832">
        <v>15</v>
      </c>
      <c r="O89" s="836">
        <v>1.5</v>
      </c>
      <c r="P89" s="835">
        <v>219.20000000000002</v>
      </c>
      <c r="Q89" s="837">
        <v>0.66666666666666674</v>
      </c>
      <c r="R89" s="832">
        <v>10</v>
      </c>
      <c r="S89" s="837">
        <v>0.66666666666666663</v>
      </c>
      <c r="T89" s="836">
        <v>1</v>
      </c>
      <c r="U89" s="838">
        <v>0.66666666666666663</v>
      </c>
    </row>
    <row r="90" spans="1:21" ht="14.4" customHeight="1" x14ac:dyDescent="0.3">
      <c r="A90" s="831">
        <v>10</v>
      </c>
      <c r="B90" s="832" t="s">
        <v>2616</v>
      </c>
      <c r="C90" s="832" t="s">
        <v>2625</v>
      </c>
      <c r="D90" s="833" t="s">
        <v>5669</v>
      </c>
      <c r="E90" s="834" t="s">
        <v>2661</v>
      </c>
      <c r="F90" s="832" t="s">
        <v>2618</v>
      </c>
      <c r="G90" s="832" t="s">
        <v>2789</v>
      </c>
      <c r="H90" s="832" t="s">
        <v>631</v>
      </c>
      <c r="I90" s="832" t="s">
        <v>2920</v>
      </c>
      <c r="J90" s="832" t="s">
        <v>2791</v>
      </c>
      <c r="K90" s="832" t="s">
        <v>2921</v>
      </c>
      <c r="L90" s="835">
        <v>87.67</v>
      </c>
      <c r="M90" s="835">
        <v>789.03</v>
      </c>
      <c r="N90" s="832">
        <v>9</v>
      </c>
      <c r="O90" s="836">
        <v>1.5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10</v>
      </c>
      <c r="B91" s="832" t="s">
        <v>2616</v>
      </c>
      <c r="C91" s="832" t="s">
        <v>2625</v>
      </c>
      <c r="D91" s="833" t="s">
        <v>5669</v>
      </c>
      <c r="E91" s="834" t="s">
        <v>2661</v>
      </c>
      <c r="F91" s="832" t="s">
        <v>2618</v>
      </c>
      <c r="G91" s="832" t="s">
        <v>2798</v>
      </c>
      <c r="H91" s="832" t="s">
        <v>631</v>
      </c>
      <c r="I91" s="832" t="s">
        <v>2802</v>
      </c>
      <c r="J91" s="832" t="s">
        <v>1170</v>
      </c>
      <c r="K91" s="832" t="s">
        <v>1171</v>
      </c>
      <c r="L91" s="835">
        <v>60.28</v>
      </c>
      <c r="M91" s="835">
        <v>60.28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10</v>
      </c>
      <c r="B92" s="832" t="s">
        <v>2616</v>
      </c>
      <c r="C92" s="832" t="s">
        <v>2625</v>
      </c>
      <c r="D92" s="833" t="s">
        <v>5669</v>
      </c>
      <c r="E92" s="834" t="s">
        <v>2661</v>
      </c>
      <c r="F92" s="832" t="s">
        <v>2618</v>
      </c>
      <c r="G92" s="832" t="s">
        <v>2922</v>
      </c>
      <c r="H92" s="832" t="s">
        <v>631</v>
      </c>
      <c r="I92" s="832" t="s">
        <v>2923</v>
      </c>
      <c r="J92" s="832" t="s">
        <v>2924</v>
      </c>
      <c r="K92" s="832" t="s">
        <v>2861</v>
      </c>
      <c r="L92" s="835">
        <v>282.05</v>
      </c>
      <c r="M92" s="835">
        <v>1128.2</v>
      </c>
      <c r="N92" s="832">
        <v>4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10</v>
      </c>
      <c r="B93" s="832" t="s">
        <v>2616</v>
      </c>
      <c r="C93" s="832" t="s">
        <v>2625</v>
      </c>
      <c r="D93" s="833" t="s">
        <v>5669</v>
      </c>
      <c r="E93" s="834" t="s">
        <v>2661</v>
      </c>
      <c r="F93" s="832" t="s">
        <v>2618</v>
      </c>
      <c r="G93" s="832" t="s">
        <v>2925</v>
      </c>
      <c r="H93" s="832" t="s">
        <v>631</v>
      </c>
      <c r="I93" s="832" t="s">
        <v>2926</v>
      </c>
      <c r="J93" s="832" t="s">
        <v>2927</v>
      </c>
      <c r="K93" s="832" t="s">
        <v>2928</v>
      </c>
      <c r="L93" s="835">
        <v>25.12</v>
      </c>
      <c r="M93" s="835">
        <v>25.12</v>
      </c>
      <c r="N93" s="832">
        <v>1</v>
      </c>
      <c r="O93" s="836">
        <v>1</v>
      </c>
      <c r="P93" s="835">
        <v>25.12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10</v>
      </c>
      <c r="B94" s="832" t="s">
        <v>2616</v>
      </c>
      <c r="C94" s="832" t="s">
        <v>2625</v>
      </c>
      <c r="D94" s="833" t="s">
        <v>5669</v>
      </c>
      <c r="E94" s="834" t="s">
        <v>2661</v>
      </c>
      <c r="F94" s="832" t="s">
        <v>2618</v>
      </c>
      <c r="G94" s="832" t="s">
        <v>2925</v>
      </c>
      <c r="H94" s="832" t="s">
        <v>631</v>
      </c>
      <c r="I94" s="832" t="s">
        <v>2929</v>
      </c>
      <c r="J94" s="832" t="s">
        <v>2930</v>
      </c>
      <c r="K94" s="832" t="s">
        <v>2931</v>
      </c>
      <c r="L94" s="835">
        <v>941.26</v>
      </c>
      <c r="M94" s="835">
        <v>8471.34</v>
      </c>
      <c r="N94" s="832">
        <v>9</v>
      </c>
      <c r="O94" s="836">
        <v>9</v>
      </c>
      <c r="P94" s="835">
        <v>7530.0800000000008</v>
      </c>
      <c r="Q94" s="837">
        <v>0.88888888888888895</v>
      </c>
      <c r="R94" s="832">
        <v>8</v>
      </c>
      <c r="S94" s="837">
        <v>0.88888888888888884</v>
      </c>
      <c r="T94" s="836">
        <v>8</v>
      </c>
      <c r="U94" s="838">
        <v>0.88888888888888884</v>
      </c>
    </row>
    <row r="95" spans="1:21" ht="14.4" customHeight="1" x14ac:dyDescent="0.3">
      <c r="A95" s="831">
        <v>10</v>
      </c>
      <c r="B95" s="832" t="s">
        <v>2616</v>
      </c>
      <c r="C95" s="832" t="s">
        <v>2625</v>
      </c>
      <c r="D95" s="833" t="s">
        <v>5669</v>
      </c>
      <c r="E95" s="834" t="s">
        <v>2661</v>
      </c>
      <c r="F95" s="832" t="s">
        <v>2618</v>
      </c>
      <c r="G95" s="832" t="s">
        <v>2932</v>
      </c>
      <c r="H95" s="832" t="s">
        <v>631</v>
      </c>
      <c r="I95" s="832" t="s">
        <v>2933</v>
      </c>
      <c r="J95" s="832" t="s">
        <v>1208</v>
      </c>
      <c r="K95" s="832" t="s">
        <v>2934</v>
      </c>
      <c r="L95" s="835">
        <v>0</v>
      </c>
      <c r="M95" s="835">
        <v>0</v>
      </c>
      <c r="N95" s="832">
        <v>2</v>
      </c>
      <c r="O95" s="836">
        <v>1</v>
      </c>
      <c r="P95" s="835">
        <v>0</v>
      </c>
      <c r="Q95" s="837"/>
      <c r="R95" s="832">
        <v>2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10</v>
      </c>
      <c r="B96" s="832" t="s">
        <v>2616</v>
      </c>
      <c r="C96" s="832" t="s">
        <v>2625</v>
      </c>
      <c r="D96" s="833" t="s">
        <v>5669</v>
      </c>
      <c r="E96" s="834" t="s">
        <v>2661</v>
      </c>
      <c r="F96" s="832" t="s">
        <v>2618</v>
      </c>
      <c r="G96" s="832" t="s">
        <v>2935</v>
      </c>
      <c r="H96" s="832" t="s">
        <v>631</v>
      </c>
      <c r="I96" s="832" t="s">
        <v>2936</v>
      </c>
      <c r="J96" s="832" t="s">
        <v>2937</v>
      </c>
      <c r="K96" s="832" t="s">
        <v>2938</v>
      </c>
      <c r="L96" s="835">
        <v>311.02</v>
      </c>
      <c r="M96" s="835">
        <v>622.04</v>
      </c>
      <c r="N96" s="832">
        <v>2</v>
      </c>
      <c r="O96" s="836">
        <v>1</v>
      </c>
      <c r="P96" s="835">
        <v>311.02</v>
      </c>
      <c r="Q96" s="837">
        <v>0.5</v>
      </c>
      <c r="R96" s="832">
        <v>1</v>
      </c>
      <c r="S96" s="837">
        <v>0.5</v>
      </c>
      <c r="T96" s="836">
        <v>0.5</v>
      </c>
      <c r="U96" s="838">
        <v>0.5</v>
      </c>
    </row>
    <row r="97" spans="1:21" ht="14.4" customHeight="1" x14ac:dyDescent="0.3">
      <c r="A97" s="831">
        <v>10</v>
      </c>
      <c r="B97" s="832" t="s">
        <v>2616</v>
      </c>
      <c r="C97" s="832" t="s">
        <v>2625</v>
      </c>
      <c r="D97" s="833" t="s">
        <v>5669</v>
      </c>
      <c r="E97" s="834" t="s">
        <v>2661</v>
      </c>
      <c r="F97" s="832" t="s">
        <v>2618</v>
      </c>
      <c r="G97" s="832" t="s">
        <v>2935</v>
      </c>
      <c r="H97" s="832" t="s">
        <v>631</v>
      </c>
      <c r="I97" s="832" t="s">
        <v>2939</v>
      </c>
      <c r="J97" s="832" t="s">
        <v>2940</v>
      </c>
      <c r="K97" s="832" t="s">
        <v>2941</v>
      </c>
      <c r="L97" s="835">
        <v>0</v>
      </c>
      <c r="M97" s="835">
        <v>0</v>
      </c>
      <c r="N97" s="832">
        <v>2</v>
      </c>
      <c r="O97" s="836">
        <v>0.5</v>
      </c>
      <c r="P97" s="835">
        <v>0</v>
      </c>
      <c r="Q97" s="837"/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10</v>
      </c>
      <c r="B98" s="832" t="s">
        <v>2616</v>
      </c>
      <c r="C98" s="832" t="s">
        <v>2625</v>
      </c>
      <c r="D98" s="833" t="s">
        <v>5669</v>
      </c>
      <c r="E98" s="834" t="s">
        <v>2661</v>
      </c>
      <c r="F98" s="832" t="s">
        <v>2618</v>
      </c>
      <c r="G98" s="832" t="s">
        <v>2935</v>
      </c>
      <c r="H98" s="832" t="s">
        <v>631</v>
      </c>
      <c r="I98" s="832" t="s">
        <v>2942</v>
      </c>
      <c r="J98" s="832" t="s">
        <v>2943</v>
      </c>
      <c r="K98" s="832" t="s">
        <v>2944</v>
      </c>
      <c r="L98" s="835">
        <v>286.56</v>
      </c>
      <c r="M98" s="835">
        <v>573.12</v>
      </c>
      <c r="N98" s="832">
        <v>2</v>
      </c>
      <c r="O98" s="836">
        <v>1</v>
      </c>
      <c r="P98" s="835">
        <v>573.12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10</v>
      </c>
      <c r="B99" s="832" t="s">
        <v>2616</v>
      </c>
      <c r="C99" s="832" t="s">
        <v>2625</v>
      </c>
      <c r="D99" s="833" t="s">
        <v>5669</v>
      </c>
      <c r="E99" s="834" t="s">
        <v>2661</v>
      </c>
      <c r="F99" s="832" t="s">
        <v>2618</v>
      </c>
      <c r="G99" s="832" t="s">
        <v>2815</v>
      </c>
      <c r="H99" s="832" t="s">
        <v>690</v>
      </c>
      <c r="I99" s="832" t="s">
        <v>2194</v>
      </c>
      <c r="J99" s="832" t="s">
        <v>1358</v>
      </c>
      <c r="K99" s="832" t="s">
        <v>2195</v>
      </c>
      <c r="L99" s="835">
        <v>154.36000000000001</v>
      </c>
      <c r="M99" s="835">
        <v>617.44000000000005</v>
      </c>
      <c r="N99" s="832">
        <v>4</v>
      </c>
      <c r="O99" s="836">
        <v>2.5</v>
      </c>
      <c r="P99" s="835">
        <v>463.08000000000004</v>
      </c>
      <c r="Q99" s="837">
        <v>0.75</v>
      </c>
      <c r="R99" s="832">
        <v>3</v>
      </c>
      <c r="S99" s="837">
        <v>0.75</v>
      </c>
      <c r="T99" s="836">
        <v>1.5</v>
      </c>
      <c r="U99" s="838">
        <v>0.6</v>
      </c>
    </row>
    <row r="100" spans="1:21" ht="14.4" customHeight="1" x14ac:dyDescent="0.3">
      <c r="A100" s="831">
        <v>10</v>
      </c>
      <c r="B100" s="832" t="s">
        <v>2616</v>
      </c>
      <c r="C100" s="832" t="s">
        <v>2625</v>
      </c>
      <c r="D100" s="833" t="s">
        <v>5669</v>
      </c>
      <c r="E100" s="834" t="s">
        <v>2661</v>
      </c>
      <c r="F100" s="832" t="s">
        <v>2618</v>
      </c>
      <c r="G100" s="832" t="s">
        <v>2945</v>
      </c>
      <c r="H100" s="832" t="s">
        <v>631</v>
      </c>
      <c r="I100" s="832" t="s">
        <v>2946</v>
      </c>
      <c r="J100" s="832" t="s">
        <v>1256</v>
      </c>
      <c r="K100" s="832" t="s">
        <v>2947</v>
      </c>
      <c r="L100" s="835">
        <v>0</v>
      </c>
      <c r="M100" s="835">
        <v>0</v>
      </c>
      <c r="N100" s="832">
        <v>1</v>
      </c>
      <c r="O100" s="836">
        <v>1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10</v>
      </c>
      <c r="B101" s="832" t="s">
        <v>2616</v>
      </c>
      <c r="C101" s="832" t="s">
        <v>2625</v>
      </c>
      <c r="D101" s="833" t="s">
        <v>5669</v>
      </c>
      <c r="E101" s="834" t="s">
        <v>2661</v>
      </c>
      <c r="F101" s="832" t="s">
        <v>2619</v>
      </c>
      <c r="G101" s="832" t="s">
        <v>2822</v>
      </c>
      <c r="H101" s="832" t="s">
        <v>631</v>
      </c>
      <c r="I101" s="832" t="s">
        <v>2948</v>
      </c>
      <c r="J101" s="832" t="s">
        <v>2824</v>
      </c>
      <c r="K101" s="832"/>
      <c r="L101" s="835">
        <v>0</v>
      </c>
      <c r="M101" s="835">
        <v>0</v>
      </c>
      <c r="N101" s="832">
        <v>1</v>
      </c>
      <c r="O101" s="836">
        <v>1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10</v>
      </c>
      <c r="B102" s="832" t="s">
        <v>2616</v>
      </c>
      <c r="C102" s="832" t="s">
        <v>2625</v>
      </c>
      <c r="D102" s="833" t="s">
        <v>5669</v>
      </c>
      <c r="E102" s="834" t="s">
        <v>2664</v>
      </c>
      <c r="F102" s="832" t="s">
        <v>2618</v>
      </c>
      <c r="G102" s="832" t="s">
        <v>2949</v>
      </c>
      <c r="H102" s="832" t="s">
        <v>631</v>
      </c>
      <c r="I102" s="832" t="s">
        <v>2950</v>
      </c>
      <c r="J102" s="832" t="s">
        <v>1423</v>
      </c>
      <c r="K102" s="832" t="s">
        <v>1424</v>
      </c>
      <c r="L102" s="835">
        <v>0</v>
      </c>
      <c r="M102" s="835">
        <v>0</v>
      </c>
      <c r="N102" s="832">
        <v>1</v>
      </c>
      <c r="O102" s="836">
        <v>1</v>
      </c>
      <c r="P102" s="835">
        <v>0</v>
      </c>
      <c r="Q102" s="837"/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10</v>
      </c>
      <c r="B103" s="832" t="s">
        <v>2616</v>
      </c>
      <c r="C103" s="832" t="s">
        <v>2625</v>
      </c>
      <c r="D103" s="833" t="s">
        <v>5669</v>
      </c>
      <c r="E103" s="834" t="s">
        <v>2664</v>
      </c>
      <c r="F103" s="832" t="s">
        <v>2618</v>
      </c>
      <c r="G103" s="832" t="s">
        <v>2951</v>
      </c>
      <c r="H103" s="832" t="s">
        <v>631</v>
      </c>
      <c r="I103" s="832" t="s">
        <v>2952</v>
      </c>
      <c r="J103" s="832" t="s">
        <v>2953</v>
      </c>
      <c r="K103" s="832" t="s">
        <v>2954</v>
      </c>
      <c r="L103" s="835">
        <v>0</v>
      </c>
      <c r="M103" s="835">
        <v>0</v>
      </c>
      <c r="N103" s="832">
        <v>1</v>
      </c>
      <c r="O103" s="836">
        <v>0.5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10</v>
      </c>
      <c r="B104" s="832" t="s">
        <v>2616</v>
      </c>
      <c r="C104" s="832" t="s">
        <v>2625</v>
      </c>
      <c r="D104" s="833" t="s">
        <v>5669</v>
      </c>
      <c r="E104" s="834" t="s">
        <v>2664</v>
      </c>
      <c r="F104" s="832" t="s">
        <v>2618</v>
      </c>
      <c r="G104" s="832" t="s">
        <v>2955</v>
      </c>
      <c r="H104" s="832" t="s">
        <v>631</v>
      </c>
      <c r="I104" s="832" t="s">
        <v>2956</v>
      </c>
      <c r="J104" s="832" t="s">
        <v>740</v>
      </c>
      <c r="K104" s="832" t="s">
        <v>2957</v>
      </c>
      <c r="L104" s="835">
        <v>161.52000000000001</v>
      </c>
      <c r="M104" s="835">
        <v>161.52000000000001</v>
      </c>
      <c r="N104" s="832">
        <v>1</v>
      </c>
      <c r="O104" s="836">
        <v>1</v>
      </c>
      <c r="P104" s="835">
        <v>161.52000000000001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10</v>
      </c>
      <c r="B105" s="832" t="s">
        <v>2616</v>
      </c>
      <c r="C105" s="832" t="s">
        <v>2625</v>
      </c>
      <c r="D105" s="833" t="s">
        <v>5669</v>
      </c>
      <c r="E105" s="834" t="s">
        <v>2664</v>
      </c>
      <c r="F105" s="832" t="s">
        <v>2618</v>
      </c>
      <c r="G105" s="832" t="s">
        <v>2958</v>
      </c>
      <c r="H105" s="832" t="s">
        <v>631</v>
      </c>
      <c r="I105" s="832" t="s">
        <v>2959</v>
      </c>
      <c r="J105" s="832" t="s">
        <v>2960</v>
      </c>
      <c r="K105" s="832" t="s">
        <v>2961</v>
      </c>
      <c r="L105" s="835">
        <v>0</v>
      </c>
      <c r="M105" s="835">
        <v>0</v>
      </c>
      <c r="N105" s="832">
        <v>1</v>
      </c>
      <c r="O105" s="836">
        <v>0.5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10</v>
      </c>
      <c r="B106" s="832" t="s">
        <v>2616</v>
      </c>
      <c r="C106" s="832" t="s">
        <v>2625</v>
      </c>
      <c r="D106" s="833" t="s">
        <v>5669</v>
      </c>
      <c r="E106" s="834" t="s">
        <v>2665</v>
      </c>
      <c r="F106" s="832" t="s">
        <v>2618</v>
      </c>
      <c r="G106" s="832" t="s">
        <v>2832</v>
      </c>
      <c r="H106" s="832" t="s">
        <v>690</v>
      </c>
      <c r="I106" s="832" t="s">
        <v>2519</v>
      </c>
      <c r="J106" s="832" t="s">
        <v>1670</v>
      </c>
      <c r="K106" s="832" t="s">
        <v>1672</v>
      </c>
      <c r="L106" s="835">
        <v>72.55</v>
      </c>
      <c r="M106" s="835">
        <v>217.64999999999998</v>
      </c>
      <c r="N106" s="832">
        <v>3</v>
      </c>
      <c r="O106" s="836">
        <v>1.5</v>
      </c>
      <c r="P106" s="835">
        <v>72.55</v>
      </c>
      <c r="Q106" s="837">
        <v>0.33333333333333337</v>
      </c>
      <c r="R106" s="832">
        <v>1</v>
      </c>
      <c r="S106" s="837">
        <v>0.33333333333333331</v>
      </c>
      <c r="T106" s="836">
        <v>0.5</v>
      </c>
      <c r="U106" s="838">
        <v>0.33333333333333331</v>
      </c>
    </row>
    <row r="107" spans="1:21" ht="14.4" customHeight="1" x14ac:dyDescent="0.3">
      <c r="A107" s="831">
        <v>10</v>
      </c>
      <c r="B107" s="832" t="s">
        <v>2616</v>
      </c>
      <c r="C107" s="832" t="s">
        <v>2625</v>
      </c>
      <c r="D107" s="833" t="s">
        <v>5669</v>
      </c>
      <c r="E107" s="834" t="s">
        <v>2665</v>
      </c>
      <c r="F107" s="832" t="s">
        <v>2618</v>
      </c>
      <c r="G107" s="832" t="s">
        <v>2962</v>
      </c>
      <c r="H107" s="832" t="s">
        <v>631</v>
      </c>
      <c r="I107" s="832" t="s">
        <v>2963</v>
      </c>
      <c r="J107" s="832" t="s">
        <v>824</v>
      </c>
      <c r="K107" s="832" t="s">
        <v>825</v>
      </c>
      <c r="L107" s="835">
        <v>0</v>
      </c>
      <c r="M107" s="835">
        <v>0</v>
      </c>
      <c r="N107" s="832">
        <v>1</v>
      </c>
      <c r="O107" s="836">
        <v>0.5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10</v>
      </c>
      <c r="B108" s="832" t="s">
        <v>2616</v>
      </c>
      <c r="C108" s="832" t="s">
        <v>2625</v>
      </c>
      <c r="D108" s="833" t="s">
        <v>5669</v>
      </c>
      <c r="E108" s="834" t="s">
        <v>2665</v>
      </c>
      <c r="F108" s="832" t="s">
        <v>2618</v>
      </c>
      <c r="G108" s="832" t="s">
        <v>2833</v>
      </c>
      <c r="H108" s="832" t="s">
        <v>690</v>
      </c>
      <c r="I108" s="832" t="s">
        <v>2836</v>
      </c>
      <c r="J108" s="832" t="s">
        <v>2351</v>
      </c>
      <c r="K108" s="832" t="s">
        <v>2837</v>
      </c>
      <c r="L108" s="835">
        <v>186.55</v>
      </c>
      <c r="M108" s="835">
        <v>186.55</v>
      </c>
      <c r="N108" s="832">
        <v>1</v>
      </c>
      <c r="O108" s="836">
        <v>1</v>
      </c>
      <c r="P108" s="835">
        <v>186.55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10</v>
      </c>
      <c r="B109" s="832" t="s">
        <v>2616</v>
      </c>
      <c r="C109" s="832" t="s">
        <v>2625</v>
      </c>
      <c r="D109" s="833" t="s">
        <v>5669</v>
      </c>
      <c r="E109" s="834" t="s">
        <v>2665</v>
      </c>
      <c r="F109" s="832" t="s">
        <v>2618</v>
      </c>
      <c r="G109" s="832" t="s">
        <v>2964</v>
      </c>
      <c r="H109" s="832" t="s">
        <v>631</v>
      </c>
      <c r="I109" s="832" t="s">
        <v>2965</v>
      </c>
      <c r="J109" s="832" t="s">
        <v>2966</v>
      </c>
      <c r="K109" s="832" t="s">
        <v>2967</v>
      </c>
      <c r="L109" s="835">
        <v>590.26</v>
      </c>
      <c r="M109" s="835">
        <v>1180.52</v>
      </c>
      <c r="N109" s="832">
        <v>2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10</v>
      </c>
      <c r="B110" s="832" t="s">
        <v>2616</v>
      </c>
      <c r="C110" s="832" t="s">
        <v>2625</v>
      </c>
      <c r="D110" s="833" t="s">
        <v>5669</v>
      </c>
      <c r="E110" s="834" t="s">
        <v>2665</v>
      </c>
      <c r="F110" s="832" t="s">
        <v>2618</v>
      </c>
      <c r="G110" s="832" t="s">
        <v>2968</v>
      </c>
      <c r="H110" s="832" t="s">
        <v>631</v>
      </c>
      <c r="I110" s="832" t="s">
        <v>2969</v>
      </c>
      <c r="J110" s="832" t="s">
        <v>2970</v>
      </c>
      <c r="K110" s="832" t="s">
        <v>2971</v>
      </c>
      <c r="L110" s="835">
        <v>80.23</v>
      </c>
      <c r="M110" s="835">
        <v>160.46</v>
      </c>
      <c r="N110" s="832">
        <v>2</v>
      </c>
      <c r="O110" s="836">
        <v>1</v>
      </c>
      <c r="P110" s="835">
        <v>160.46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10</v>
      </c>
      <c r="B111" s="832" t="s">
        <v>2616</v>
      </c>
      <c r="C111" s="832" t="s">
        <v>2625</v>
      </c>
      <c r="D111" s="833" t="s">
        <v>5669</v>
      </c>
      <c r="E111" s="834" t="s">
        <v>2665</v>
      </c>
      <c r="F111" s="832" t="s">
        <v>2618</v>
      </c>
      <c r="G111" s="832" t="s">
        <v>2972</v>
      </c>
      <c r="H111" s="832" t="s">
        <v>631</v>
      </c>
      <c r="I111" s="832" t="s">
        <v>2973</v>
      </c>
      <c r="J111" s="832" t="s">
        <v>2974</v>
      </c>
      <c r="K111" s="832" t="s">
        <v>2975</v>
      </c>
      <c r="L111" s="835">
        <v>196.2</v>
      </c>
      <c r="M111" s="835">
        <v>196.2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10</v>
      </c>
      <c r="B112" s="832" t="s">
        <v>2616</v>
      </c>
      <c r="C112" s="832" t="s">
        <v>2625</v>
      </c>
      <c r="D112" s="833" t="s">
        <v>5669</v>
      </c>
      <c r="E112" s="834" t="s">
        <v>2665</v>
      </c>
      <c r="F112" s="832" t="s">
        <v>2618</v>
      </c>
      <c r="G112" s="832" t="s">
        <v>2842</v>
      </c>
      <c r="H112" s="832" t="s">
        <v>631</v>
      </c>
      <c r="I112" s="832" t="s">
        <v>2976</v>
      </c>
      <c r="J112" s="832" t="s">
        <v>2844</v>
      </c>
      <c r="K112" s="832" t="s">
        <v>2977</v>
      </c>
      <c r="L112" s="835">
        <v>46.03</v>
      </c>
      <c r="M112" s="835">
        <v>92.06</v>
      </c>
      <c r="N112" s="832">
        <v>2</v>
      </c>
      <c r="O112" s="836">
        <v>1.5</v>
      </c>
      <c r="P112" s="835">
        <v>92.06</v>
      </c>
      <c r="Q112" s="837">
        <v>1</v>
      </c>
      <c r="R112" s="832">
        <v>2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10</v>
      </c>
      <c r="B113" s="832" t="s">
        <v>2616</v>
      </c>
      <c r="C113" s="832" t="s">
        <v>2625</v>
      </c>
      <c r="D113" s="833" t="s">
        <v>5669</v>
      </c>
      <c r="E113" s="834" t="s">
        <v>2665</v>
      </c>
      <c r="F113" s="832" t="s">
        <v>2618</v>
      </c>
      <c r="G113" s="832" t="s">
        <v>2978</v>
      </c>
      <c r="H113" s="832" t="s">
        <v>631</v>
      </c>
      <c r="I113" s="832" t="s">
        <v>2979</v>
      </c>
      <c r="J113" s="832" t="s">
        <v>2980</v>
      </c>
      <c r="K113" s="832" t="s">
        <v>2981</v>
      </c>
      <c r="L113" s="835">
        <v>58.77</v>
      </c>
      <c r="M113" s="835">
        <v>58.77</v>
      </c>
      <c r="N113" s="832">
        <v>1</v>
      </c>
      <c r="O113" s="836">
        <v>0.5</v>
      </c>
      <c r="P113" s="835">
        <v>58.77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10</v>
      </c>
      <c r="B114" s="832" t="s">
        <v>2616</v>
      </c>
      <c r="C114" s="832" t="s">
        <v>2625</v>
      </c>
      <c r="D114" s="833" t="s">
        <v>5669</v>
      </c>
      <c r="E114" s="834" t="s">
        <v>2665</v>
      </c>
      <c r="F114" s="832" t="s">
        <v>2618</v>
      </c>
      <c r="G114" s="832" t="s">
        <v>2978</v>
      </c>
      <c r="H114" s="832" t="s">
        <v>631</v>
      </c>
      <c r="I114" s="832" t="s">
        <v>2982</v>
      </c>
      <c r="J114" s="832" t="s">
        <v>2980</v>
      </c>
      <c r="K114" s="832" t="s">
        <v>2983</v>
      </c>
      <c r="L114" s="835">
        <v>97.96</v>
      </c>
      <c r="M114" s="835">
        <v>97.96</v>
      </c>
      <c r="N114" s="832">
        <v>1</v>
      </c>
      <c r="O114" s="836">
        <v>0.5</v>
      </c>
      <c r="P114" s="835">
        <v>97.96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10</v>
      </c>
      <c r="B115" s="832" t="s">
        <v>2616</v>
      </c>
      <c r="C115" s="832" t="s">
        <v>2625</v>
      </c>
      <c r="D115" s="833" t="s">
        <v>5669</v>
      </c>
      <c r="E115" s="834" t="s">
        <v>2665</v>
      </c>
      <c r="F115" s="832" t="s">
        <v>2618</v>
      </c>
      <c r="G115" s="832" t="s">
        <v>2984</v>
      </c>
      <c r="H115" s="832" t="s">
        <v>631</v>
      </c>
      <c r="I115" s="832" t="s">
        <v>2985</v>
      </c>
      <c r="J115" s="832" t="s">
        <v>2986</v>
      </c>
      <c r="K115" s="832" t="s">
        <v>2987</v>
      </c>
      <c r="L115" s="835">
        <v>359.45</v>
      </c>
      <c r="M115" s="835">
        <v>359.45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10</v>
      </c>
      <c r="B116" s="832" t="s">
        <v>2616</v>
      </c>
      <c r="C116" s="832" t="s">
        <v>2625</v>
      </c>
      <c r="D116" s="833" t="s">
        <v>5669</v>
      </c>
      <c r="E116" s="834" t="s">
        <v>2665</v>
      </c>
      <c r="F116" s="832" t="s">
        <v>2618</v>
      </c>
      <c r="G116" s="832" t="s">
        <v>2984</v>
      </c>
      <c r="H116" s="832" t="s">
        <v>631</v>
      </c>
      <c r="I116" s="832" t="s">
        <v>2988</v>
      </c>
      <c r="J116" s="832" t="s">
        <v>2986</v>
      </c>
      <c r="K116" s="832" t="s">
        <v>2989</v>
      </c>
      <c r="L116" s="835">
        <v>718.91</v>
      </c>
      <c r="M116" s="835">
        <v>718.91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10</v>
      </c>
      <c r="B117" s="832" t="s">
        <v>2616</v>
      </c>
      <c r="C117" s="832" t="s">
        <v>2625</v>
      </c>
      <c r="D117" s="833" t="s">
        <v>5669</v>
      </c>
      <c r="E117" s="834" t="s">
        <v>2665</v>
      </c>
      <c r="F117" s="832" t="s">
        <v>2618</v>
      </c>
      <c r="G117" s="832" t="s">
        <v>2984</v>
      </c>
      <c r="H117" s="832" t="s">
        <v>631</v>
      </c>
      <c r="I117" s="832" t="s">
        <v>2990</v>
      </c>
      <c r="J117" s="832" t="s">
        <v>2986</v>
      </c>
      <c r="K117" s="832" t="s">
        <v>2991</v>
      </c>
      <c r="L117" s="835">
        <v>1437.8</v>
      </c>
      <c r="M117" s="835">
        <v>4313.3999999999996</v>
      </c>
      <c r="N117" s="832">
        <v>3</v>
      </c>
      <c r="O117" s="836">
        <v>1.5</v>
      </c>
      <c r="P117" s="835">
        <v>2875.6</v>
      </c>
      <c r="Q117" s="837">
        <v>0.66666666666666674</v>
      </c>
      <c r="R117" s="832">
        <v>2</v>
      </c>
      <c r="S117" s="837">
        <v>0.66666666666666663</v>
      </c>
      <c r="T117" s="836">
        <v>0.5</v>
      </c>
      <c r="U117" s="838">
        <v>0.33333333333333331</v>
      </c>
    </row>
    <row r="118" spans="1:21" ht="14.4" customHeight="1" x14ac:dyDescent="0.3">
      <c r="A118" s="831">
        <v>10</v>
      </c>
      <c r="B118" s="832" t="s">
        <v>2616</v>
      </c>
      <c r="C118" s="832" t="s">
        <v>2625</v>
      </c>
      <c r="D118" s="833" t="s">
        <v>5669</v>
      </c>
      <c r="E118" s="834" t="s">
        <v>2665</v>
      </c>
      <c r="F118" s="832" t="s">
        <v>2618</v>
      </c>
      <c r="G118" s="832" t="s">
        <v>2748</v>
      </c>
      <c r="H118" s="832" t="s">
        <v>631</v>
      </c>
      <c r="I118" s="832" t="s">
        <v>2992</v>
      </c>
      <c r="J118" s="832" t="s">
        <v>844</v>
      </c>
      <c r="K118" s="832" t="s">
        <v>2993</v>
      </c>
      <c r="L118" s="835">
        <v>147.85</v>
      </c>
      <c r="M118" s="835">
        <v>147.85</v>
      </c>
      <c r="N118" s="832">
        <v>1</v>
      </c>
      <c r="O118" s="836">
        <v>1</v>
      </c>
      <c r="P118" s="835">
        <v>147.85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10</v>
      </c>
      <c r="B119" s="832" t="s">
        <v>2616</v>
      </c>
      <c r="C119" s="832" t="s">
        <v>2625</v>
      </c>
      <c r="D119" s="833" t="s">
        <v>5669</v>
      </c>
      <c r="E119" s="834" t="s">
        <v>2665</v>
      </c>
      <c r="F119" s="832" t="s">
        <v>2618</v>
      </c>
      <c r="G119" s="832" t="s">
        <v>2994</v>
      </c>
      <c r="H119" s="832" t="s">
        <v>631</v>
      </c>
      <c r="I119" s="832" t="s">
        <v>2995</v>
      </c>
      <c r="J119" s="832" t="s">
        <v>761</v>
      </c>
      <c r="K119" s="832" t="s">
        <v>762</v>
      </c>
      <c r="L119" s="835">
        <v>0</v>
      </c>
      <c r="M119" s="835">
        <v>0</v>
      </c>
      <c r="N119" s="832">
        <v>2</v>
      </c>
      <c r="O119" s="836">
        <v>1</v>
      </c>
      <c r="P119" s="835">
        <v>0</v>
      </c>
      <c r="Q119" s="837"/>
      <c r="R119" s="832">
        <v>1</v>
      </c>
      <c r="S119" s="837">
        <v>0.5</v>
      </c>
      <c r="T119" s="836">
        <v>0.5</v>
      </c>
      <c r="U119" s="838">
        <v>0.5</v>
      </c>
    </row>
    <row r="120" spans="1:21" ht="14.4" customHeight="1" x14ac:dyDescent="0.3">
      <c r="A120" s="831">
        <v>10</v>
      </c>
      <c r="B120" s="832" t="s">
        <v>2616</v>
      </c>
      <c r="C120" s="832" t="s">
        <v>2625</v>
      </c>
      <c r="D120" s="833" t="s">
        <v>5669</v>
      </c>
      <c r="E120" s="834" t="s">
        <v>2665</v>
      </c>
      <c r="F120" s="832" t="s">
        <v>2618</v>
      </c>
      <c r="G120" s="832" t="s">
        <v>2996</v>
      </c>
      <c r="H120" s="832" t="s">
        <v>631</v>
      </c>
      <c r="I120" s="832" t="s">
        <v>2997</v>
      </c>
      <c r="J120" s="832" t="s">
        <v>2998</v>
      </c>
      <c r="K120" s="832" t="s">
        <v>2999</v>
      </c>
      <c r="L120" s="835">
        <v>93.49</v>
      </c>
      <c r="M120" s="835">
        <v>93.49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10</v>
      </c>
      <c r="B121" s="832" t="s">
        <v>2616</v>
      </c>
      <c r="C121" s="832" t="s">
        <v>2625</v>
      </c>
      <c r="D121" s="833" t="s">
        <v>5669</v>
      </c>
      <c r="E121" s="834" t="s">
        <v>2665</v>
      </c>
      <c r="F121" s="832" t="s">
        <v>2618</v>
      </c>
      <c r="G121" s="832" t="s">
        <v>2848</v>
      </c>
      <c r="H121" s="832" t="s">
        <v>631</v>
      </c>
      <c r="I121" s="832" t="s">
        <v>2849</v>
      </c>
      <c r="J121" s="832" t="s">
        <v>2850</v>
      </c>
      <c r="K121" s="832" t="s">
        <v>2497</v>
      </c>
      <c r="L121" s="835">
        <v>25.97</v>
      </c>
      <c r="M121" s="835">
        <v>25.97</v>
      </c>
      <c r="N121" s="832">
        <v>1</v>
      </c>
      <c r="O121" s="836">
        <v>0.5</v>
      </c>
      <c r="P121" s="835">
        <v>25.97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10</v>
      </c>
      <c r="B122" s="832" t="s">
        <v>2616</v>
      </c>
      <c r="C122" s="832" t="s">
        <v>2625</v>
      </c>
      <c r="D122" s="833" t="s">
        <v>5669</v>
      </c>
      <c r="E122" s="834" t="s">
        <v>2665</v>
      </c>
      <c r="F122" s="832" t="s">
        <v>2618</v>
      </c>
      <c r="G122" s="832" t="s">
        <v>3000</v>
      </c>
      <c r="H122" s="832" t="s">
        <v>631</v>
      </c>
      <c r="I122" s="832" t="s">
        <v>3001</v>
      </c>
      <c r="J122" s="832" t="s">
        <v>3002</v>
      </c>
      <c r="K122" s="832" t="s">
        <v>3003</v>
      </c>
      <c r="L122" s="835">
        <v>121.07</v>
      </c>
      <c r="M122" s="835">
        <v>121.07</v>
      </c>
      <c r="N122" s="832">
        <v>1</v>
      </c>
      <c r="O122" s="836">
        <v>0.5</v>
      </c>
      <c r="P122" s="835">
        <v>121.07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10</v>
      </c>
      <c r="B123" s="832" t="s">
        <v>2616</v>
      </c>
      <c r="C123" s="832" t="s">
        <v>2625</v>
      </c>
      <c r="D123" s="833" t="s">
        <v>5669</v>
      </c>
      <c r="E123" s="834" t="s">
        <v>2665</v>
      </c>
      <c r="F123" s="832" t="s">
        <v>2618</v>
      </c>
      <c r="G123" s="832" t="s">
        <v>2760</v>
      </c>
      <c r="H123" s="832" t="s">
        <v>631</v>
      </c>
      <c r="I123" s="832" t="s">
        <v>2761</v>
      </c>
      <c r="J123" s="832" t="s">
        <v>903</v>
      </c>
      <c r="K123" s="832" t="s">
        <v>2762</v>
      </c>
      <c r="L123" s="835">
        <v>94.7</v>
      </c>
      <c r="M123" s="835">
        <v>284.10000000000002</v>
      </c>
      <c r="N123" s="832">
        <v>3</v>
      </c>
      <c r="O123" s="836">
        <v>3</v>
      </c>
      <c r="P123" s="835">
        <v>94.7</v>
      </c>
      <c r="Q123" s="837">
        <v>0.33333333333333331</v>
      </c>
      <c r="R123" s="832">
        <v>1</v>
      </c>
      <c r="S123" s="837">
        <v>0.33333333333333331</v>
      </c>
      <c r="T123" s="836">
        <v>1</v>
      </c>
      <c r="U123" s="838">
        <v>0.33333333333333331</v>
      </c>
    </row>
    <row r="124" spans="1:21" ht="14.4" customHeight="1" x14ac:dyDescent="0.3">
      <c r="A124" s="831">
        <v>10</v>
      </c>
      <c r="B124" s="832" t="s">
        <v>2616</v>
      </c>
      <c r="C124" s="832" t="s">
        <v>2625</v>
      </c>
      <c r="D124" s="833" t="s">
        <v>5669</v>
      </c>
      <c r="E124" s="834" t="s">
        <v>2665</v>
      </c>
      <c r="F124" s="832" t="s">
        <v>2618</v>
      </c>
      <c r="G124" s="832" t="s">
        <v>2862</v>
      </c>
      <c r="H124" s="832" t="s">
        <v>631</v>
      </c>
      <c r="I124" s="832" t="s">
        <v>3004</v>
      </c>
      <c r="J124" s="832" t="s">
        <v>1445</v>
      </c>
      <c r="K124" s="832" t="s">
        <v>3005</v>
      </c>
      <c r="L124" s="835">
        <v>0</v>
      </c>
      <c r="M124" s="835">
        <v>0</v>
      </c>
      <c r="N124" s="832">
        <v>1</v>
      </c>
      <c r="O124" s="836">
        <v>1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10</v>
      </c>
      <c r="B125" s="832" t="s">
        <v>2616</v>
      </c>
      <c r="C125" s="832" t="s">
        <v>2625</v>
      </c>
      <c r="D125" s="833" t="s">
        <v>5669</v>
      </c>
      <c r="E125" s="834" t="s">
        <v>2665</v>
      </c>
      <c r="F125" s="832" t="s">
        <v>2618</v>
      </c>
      <c r="G125" s="832" t="s">
        <v>2763</v>
      </c>
      <c r="H125" s="832" t="s">
        <v>631</v>
      </c>
      <c r="I125" s="832" t="s">
        <v>2764</v>
      </c>
      <c r="J125" s="832" t="s">
        <v>983</v>
      </c>
      <c r="K125" s="832" t="s">
        <v>2765</v>
      </c>
      <c r="L125" s="835">
        <v>89.91</v>
      </c>
      <c r="M125" s="835">
        <v>89.91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10</v>
      </c>
      <c r="B126" s="832" t="s">
        <v>2616</v>
      </c>
      <c r="C126" s="832" t="s">
        <v>2625</v>
      </c>
      <c r="D126" s="833" t="s">
        <v>5669</v>
      </c>
      <c r="E126" s="834" t="s">
        <v>2665</v>
      </c>
      <c r="F126" s="832" t="s">
        <v>2618</v>
      </c>
      <c r="G126" s="832" t="s">
        <v>3006</v>
      </c>
      <c r="H126" s="832" t="s">
        <v>631</v>
      </c>
      <c r="I126" s="832" t="s">
        <v>3007</v>
      </c>
      <c r="J126" s="832" t="s">
        <v>1073</v>
      </c>
      <c r="K126" s="832" t="s">
        <v>3008</v>
      </c>
      <c r="L126" s="835">
        <v>0</v>
      </c>
      <c r="M126" s="835">
        <v>0</v>
      </c>
      <c r="N126" s="832">
        <v>1</v>
      </c>
      <c r="O126" s="836">
        <v>1</v>
      </c>
      <c r="P126" s="835"/>
      <c r="Q126" s="837"/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10</v>
      </c>
      <c r="B127" s="832" t="s">
        <v>2616</v>
      </c>
      <c r="C127" s="832" t="s">
        <v>2625</v>
      </c>
      <c r="D127" s="833" t="s">
        <v>5669</v>
      </c>
      <c r="E127" s="834" t="s">
        <v>2665</v>
      </c>
      <c r="F127" s="832" t="s">
        <v>2618</v>
      </c>
      <c r="G127" s="832" t="s">
        <v>3009</v>
      </c>
      <c r="H127" s="832" t="s">
        <v>631</v>
      </c>
      <c r="I127" s="832" t="s">
        <v>3010</v>
      </c>
      <c r="J127" s="832" t="s">
        <v>3011</v>
      </c>
      <c r="K127" s="832" t="s">
        <v>3012</v>
      </c>
      <c r="L127" s="835">
        <v>95.57</v>
      </c>
      <c r="M127" s="835">
        <v>95.57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10</v>
      </c>
      <c r="B128" s="832" t="s">
        <v>2616</v>
      </c>
      <c r="C128" s="832" t="s">
        <v>2625</v>
      </c>
      <c r="D128" s="833" t="s">
        <v>5669</v>
      </c>
      <c r="E128" s="834" t="s">
        <v>2665</v>
      </c>
      <c r="F128" s="832" t="s">
        <v>2618</v>
      </c>
      <c r="G128" s="832" t="s">
        <v>3013</v>
      </c>
      <c r="H128" s="832" t="s">
        <v>631</v>
      </c>
      <c r="I128" s="832" t="s">
        <v>3014</v>
      </c>
      <c r="J128" s="832" t="s">
        <v>734</v>
      </c>
      <c r="K128" s="832" t="s">
        <v>735</v>
      </c>
      <c r="L128" s="835">
        <v>38.5</v>
      </c>
      <c r="M128" s="835">
        <v>77</v>
      </c>
      <c r="N128" s="832">
        <v>2</v>
      </c>
      <c r="O128" s="836">
        <v>0.5</v>
      </c>
      <c r="P128" s="835">
        <v>77</v>
      </c>
      <c r="Q128" s="837">
        <v>1</v>
      </c>
      <c r="R128" s="832">
        <v>2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10</v>
      </c>
      <c r="B129" s="832" t="s">
        <v>2616</v>
      </c>
      <c r="C129" s="832" t="s">
        <v>2625</v>
      </c>
      <c r="D129" s="833" t="s">
        <v>5669</v>
      </c>
      <c r="E129" s="834" t="s">
        <v>2665</v>
      </c>
      <c r="F129" s="832" t="s">
        <v>2618</v>
      </c>
      <c r="G129" s="832" t="s">
        <v>3015</v>
      </c>
      <c r="H129" s="832" t="s">
        <v>631</v>
      </c>
      <c r="I129" s="832" t="s">
        <v>3016</v>
      </c>
      <c r="J129" s="832" t="s">
        <v>1161</v>
      </c>
      <c r="K129" s="832" t="s">
        <v>2971</v>
      </c>
      <c r="L129" s="835">
        <v>61.97</v>
      </c>
      <c r="M129" s="835">
        <v>309.85000000000002</v>
      </c>
      <c r="N129" s="832">
        <v>5</v>
      </c>
      <c r="O129" s="836">
        <v>4.5</v>
      </c>
      <c r="P129" s="835">
        <v>123.94</v>
      </c>
      <c r="Q129" s="837">
        <v>0.39999999999999997</v>
      </c>
      <c r="R129" s="832">
        <v>2</v>
      </c>
      <c r="S129" s="837">
        <v>0.4</v>
      </c>
      <c r="T129" s="836">
        <v>1.5</v>
      </c>
      <c r="U129" s="838">
        <v>0.33333333333333331</v>
      </c>
    </row>
    <row r="130" spans="1:21" ht="14.4" customHeight="1" x14ac:dyDescent="0.3">
      <c r="A130" s="831">
        <v>10</v>
      </c>
      <c r="B130" s="832" t="s">
        <v>2616</v>
      </c>
      <c r="C130" s="832" t="s">
        <v>2625</v>
      </c>
      <c r="D130" s="833" t="s">
        <v>5669</v>
      </c>
      <c r="E130" s="834" t="s">
        <v>2665</v>
      </c>
      <c r="F130" s="832" t="s">
        <v>2618</v>
      </c>
      <c r="G130" s="832" t="s">
        <v>3017</v>
      </c>
      <c r="H130" s="832" t="s">
        <v>690</v>
      </c>
      <c r="I130" s="832" t="s">
        <v>3018</v>
      </c>
      <c r="J130" s="832" t="s">
        <v>3019</v>
      </c>
      <c r="K130" s="832" t="s">
        <v>3020</v>
      </c>
      <c r="L130" s="835">
        <v>32.25</v>
      </c>
      <c r="M130" s="835">
        <v>32.25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10</v>
      </c>
      <c r="B131" s="832" t="s">
        <v>2616</v>
      </c>
      <c r="C131" s="832" t="s">
        <v>2625</v>
      </c>
      <c r="D131" s="833" t="s">
        <v>5669</v>
      </c>
      <c r="E131" s="834" t="s">
        <v>2665</v>
      </c>
      <c r="F131" s="832" t="s">
        <v>2618</v>
      </c>
      <c r="G131" s="832" t="s">
        <v>3021</v>
      </c>
      <c r="H131" s="832" t="s">
        <v>631</v>
      </c>
      <c r="I131" s="832" t="s">
        <v>3022</v>
      </c>
      <c r="J131" s="832" t="s">
        <v>3023</v>
      </c>
      <c r="K131" s="832" t="s">
        <v>3024</v>
      </c>
      <c r="L131" s="835">
        <v>0</v>
      </c>
      <c r="M131" s="835">
        <v>0</v>
      </c>
      <c r="N131" s="832">
        <v>1</v>
      </c>
      <c r="O131" s="836">
        <v>1</v>
      </c>
      <c r="P131" s="835">
        <v>0</v>
      </c>
      <c r="Q131" s="837"/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10</v>
      </c>
      <c r="B132" s="832" t="s">
        <v>2616</v>
      </c>
      <c r="C132" s="832" t="s">
        <v>2625</v>
      </c>
      <c r="D132" s="833" t="s">
        <v>5669</v>
      </c>
      <c r="E132" s="834" t="s">
        <v>2665</v>
      </c>
      <c r="F132" s="832" t="s">
        <v>2618</v>
      </c>
      <c r="G132" s="832" t="s">
        <v>3025</v>
      </c>
      <c r="H132" s="832" t="s">
        <v>690</v>
      </c>
      <c r="I132" s="832" t="s">
        <v>2429</v>
      </c>
      <c r="J132" s="832" t="s">
        <v>1472</v>
      </c>
      <c r="K132" s="832" t="s">
        <v>2430</v>
      </c>
      <c r="L132" s="835">
        <v>39.549999999999997</v>
      </c>
      <c r="M132" s="835">
        <v>39.549999999999997</v>
      </c>
      <c r="N132" s="832">
        <v>1</v>
      </c>
      <c r="O132" s="836">
        <v>0.5</v>
      </c>
      <c r="P132" s="835">
        <v>39.549999999999997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10</v>
      </c>
      <c r="B133" s="832" t="s">
        <v>2616</v>
      </c>
      <c r="C133" s="832" t="s">
        <v>2625</v>
      </c>
      <c r="D133" s="833" t="s">
        <v>5669</v>
      </c>
      <c r="E133" s="834" t="s">
        <v>2665</v>
      </c>
      <c r="F133" s="832" t="s">
        <v>2618</v>
      </c>
      <c r="G133" s="832" t="s">
        <v>3026</v>
      </c>
      <c r="H133" s="832" t="s">
        <v>690</v>
      </c>
      <c r="I133" s="832" t="s">
        <v>2397</v>
      </c>
      <c r="J133" s="832" t="s">
        <v>2398</v>
      </c>
      <c r="K133" s="832" t="s">
        <v>2399</v>
      </c>
      <c r="L133" s="835">
        <v>141.25</v>
      </c>
      <c r="M133" s="835">
        <v>141.25</v>
      </c>
      <c r="N133" s="832">
        <v>1</v>
      </c>
      <c r="O133" s="836">
        <v>1</v>
      </c>
      <c r="P133" s="835">
        <v>141.25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10</v>
      </c>
      <c r="B134" s="832" t="s">
        <v>2616</v>
      </c>
      <c r="C134" s="832" t="s">
        <v>2625</v>
      </c>
      <c r="D134" s="833" t="s">
        <v>5669</v>
      </c>
      <c r="E134" s="834" t="s">
        <v>2665</v>
      </c>
      <c r="F134" s="832" t="s">
        <v>2618</v>
      </c>
      <c r="G134" s="832" t="s">
        <v>3027</v>
      </c>
      <c r="H134" s="832" t="s">
        <v>631</v>
      </c>
      <c r="I134" s="832" t="s">
        <v>3028</v>
      </c>
      <c r="J134" s="832" t="s">
        <v>1002</v>
      </c>
      <c r="K134" s="832" t="s">
        <v>3029</v>
      </c>
      <c r="L134" s="835">
        <v>0</v>
      </c>
      <c r="M134" s="835">
        <v>0</v>
      </c>
      <c r="N134" s="832">
        <v>1</v>
      </c>
      <c r="O134" s="836">
        <v>0.5</v>
      </c>
      <c r="P134" s="835">
        <v>0</v>
      </c>
      <c r="Q134" s="837"/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10</v>
      </c>
      <c r="B135" s="832" t="s">
        <v>2616</v>
      </c>
      <c r="C135" s="832" t="s">
        <v>2625</v>
      </c>
      <c r="D135" s="833" t="s">
        <v>5669</v>
      </c>
      <c r="E135" s="834" t="s">
        <v>2665</v>
      </c>
      <c r="F135" s="832" t="s">
        <v>2618</v>
      </c>
      <c r="G135" s="832" t="s">
        <v>2902</v>
      </c>
      <c r="H135" s="832" t="s">
        <v>631</v>
      </c>
      <c r="I135" s="832" t="s">
        <v>2903</v>
      </c>
      <c r="J135" s="832" t="s">
        <v>1022</v>
      </c>
      <c r="K135" s="832" t="s">
        <v>2904</v>
      </c>
      <c r="L135" s="835">
        <v>17.62</v>
      </c>
      <c r="M135" s="835">
        <v>17.62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10</v>
      </c>
      <c r="B136" s="832" t="s">
        <v>2616</v>
      </c>
      <c r="C136" s="832" t="s">
        <v>2625</v>
      </c>
      <c r="D136" s="833" t="s">
        <v>5669</v>
      </c>
      <c r="E136" s="834" t="s">
        <v>2665</v>
      </c>
      <c r="F136" s="832" t="s">
        <v>2618</v>
      </c>
      <c r="G136" s="832" t="s">
        <v>2906</v>
      </c>
      <c r="H136" s="832" t="s">
        <v>631</v>
      </c>
      <c r="I136" s="832" t="s">
        <v>2909</v>
      </c>
      <c r="J136" s="832" t="s">
        <v>1067</v>
      </c>
      <c r="K136" s="832" t="s">
        <v>2910</v>
      </c>
      <c r="L136" s="835">
        <v>103.67</v>
      </c>
      <c r="M136" s="835">
        <v>414.68</v>
      </c>
      <c r="N136" s="832">
        <v>4</v>
      </c>
      <c r="O136" s="836">
        <v>2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10</v>
      </c>
      <c r="B137" s="832" t="s">
        <v>2616</v>
      </c>
      <c r="C137" s="832" t="s">
        <v>2625</v>
      </c>
      <c r="D137" s="833" t="s">
        <v>5669</v>
      </c>
      <c r="E137" s="834" t="s">
        <v>2665</v>
      </c>
      <c r="F137" s="832" t="s">
        <v>2618</v>
      </c>
      <c r="G137" s="832" t="s">
        <v>2906</v>
      </c>
      <c r="H137" s="832" t="s">
        <v>631</v>
      </c>
      <c r="I137" s="832" t="s">
        <v>2914</v>
      </c>
      <c r="J137" s="832" t="s">
        <v>770</v>
      </c>
      <c r="K137" s="832" t="s">
        <v>2915</v>
      </c>
      <c r="L137" s="835">
        <v>0</v>
      </c>
      <c r="M137" s="835">
        <v>0</v>
      </c>
      <c r="N137" s="832">
        <v>4</v>
      </c>
      <c r="O137" s="836">
        <v>2</v>
      </c>
      <c r="P137" s="835">
        <v>0</v>
      </c>
      <c r="Q137" s="837"/>
      <c r="R137" s="832">
        <v>3</v>
      </c>
      <c r="S137" s="837">
        <v>0.75</v>
      </c>
      <c r="T137" s="836">
        <v>1</v>
      </c>
      <c r="U137" s="838">
        <v>0.5</v>
      </c>
    </row>
    <row r="138" spans="1:21" ht="14.4" customHeight="1" x14ac:dyDescent="0.3">
      <c r="A138" s="831">
        <v>10</v>
      </c>
      <c r="B138" s="832" t="s">
        <v>2616</v>
      </c>
      <c r="C138" s="832" t="s">
        <v>2625</v>
      </c>
      <c r="D138" s="833" t="s">
        <v>5669</v>
      </c>
      <c r="E138" s="834" t="s">
        <v>2665</v>
      </c>
      <c r="F138" s="832" t="s">
        <v>2618</v>
      </c>
      <c r="G138" s="832" t="s">
        <v>3030</v>
      </c>
      <c r="H138" s="832" t="s">
        <v>690</v>
      </c>
      <c r="I138" s="832" t="s">
        <v>2282</v>
      </c>
      <c r="J138" s="832" t="s">
        <v>1069</v>
      </c>
      <c r="K138" s="832" t="s">
        <v>2283</v>
      </c>
      <c r="L138" s="835">
        <v>0</v>
      </c>
      <c r="M138" s="835">
        <v>0</v>
      </c>
      <c r="N138" s="832">
        <v>1</v>
      </c>
      <c r="O138" s="836">
        <v>0.5</v>
      </c>
      <c r="P138" s="835">
        <v>0</v>
      </c>
      <c r="Q138" s="837"/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10</v>
      </c>
      <c r="B139" s="832" t="s">
        <v>2616</v>
      </c>
      <c r="C139" s="832" t="s">
        <v>2625</v>
      </c>
      <c r="D139" s="833" t="s">
        <v>5669</v>
      </c>
      <c r="E139" s="834" t="s">
        <v>2665</v>
      </c>
      <c r="F139" s="832" t="s">
        <v>2618</v>
      </c>
      <c r="G139" s="832" t="s">
        <v>3030</v>
      </c>
      <c r="H139" s="832" t="s">
        <v>690</v>
      </c>
      <c r="I139" s="832" t="s">
        <v>2347</v>
      </c>
      <c r="J139" s="832" t="s">
        <v>1262</v>
      </c>
      <c r="K139" s="832" t="s">
        <v>2348</v>
      </c>
      <c r="L139" s="835">
        <v>0</v>
      </c>
      <c r="M139" s="835">
        <v>0</v>
      </c>
      <c r="N139" s="832">
        <v>1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10</v>
      </c>
      <c r="B140" s="832" t="s">
        <v>2616</v>
      </c>
      <c r="C140" s="832" t="s">
        <v>2625</v>
      </c>
      <c r="D140" s="833" t="s">
        <v>5669</v>
      </c>
      <c r="E140" s="834" t="s">
        <v>2665</v>
      </c>
      <c r="F140" s="832" t="s">
        <v>2618</v>
      </c>
      <c r="G140" s="832" t="s">
        <v>3031</v>
      </c>
      <c r="H140" s="832" t="s">
        <v>631</v>
      </c>
      <c r="I140" s="832" t="s">
        <v>3032</v>
      </c>
      <c r="J140" s="832" t="s">
        <v>3033</v>
      </c>
      <c r="K140" s="832" t="s">
        <v>2354</v>
      </c>
      <c r="L140" s="835">
        <v>59.92</v>
      </c>
      <c r="M140" s="835">
        <v>239.68</v>
      </c>
      <c r="N140" s="832">
        <v>4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10</v>
      </c>
      <c r="B141" s="832" t="s">
        <v>2616</v>
      </c>
      <c r="C141" s="832" t="s">
        <v>2625</v>
      </c>
      <c r="D141" s="833" t="s">
        <v>5669</v>
      </c>
      <c r="E141" s="834" t="s">
        <v>2665</v>
      </c>
      <c r="F141" s="832" t="s">
        <v>2618</v>
      </c>
      <c r="G141" s="832" t="s">
        <v>3034</v>
      </c>
      <c r="H141" s="832" t="s">
        <v>631</v>
      </c>
      <c r="I141" s="832" t="s">
        <v>3035</v>
      </c>
      <c r="J141" s="832" t="s">
        <v>3036</v>
      </c>
      <c r="K141" s="832" t="s">
        <v>3037</v>
      </c>
      <c r="L141" s="835">
        <v>330.1</v>
      </c>
      <c r="M141" s="835">
        <v>1650.5</v>
      </c>
      <c r="N141" s="832">
        <v>5</v>
      </c>
      <c r="O141" s="836">
        <v>1</v>
      </c>
      <c r="P141" s="835">
        <v>1650.5</v>
      </c>
      <c r="Q141" s="837">
        <v>1</v>
      </c>
      <c r="R141" s="832">
        <v>5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10</v>
      </c>
      <c r="B142" s="832" t="s">
        <v>2616</v>
      </c>
      <c r="C142" s="832" t="s">
        <v>2625</v>
      </c>
      <c r="D142" s="833" t="s">
        <v>5669</v>
      </c>
      <c r="E142" s="834" t="s">
        <v>2665</v>
      </c>
      <c r="F142" s="832" t="s">
        <v>2618</v>
      </c>
      <c r="G142" s="832" t="s">
        <v>3038</v>
      </c>
      <c r="H142" s="832" t="s">
        <v>631</v>
      </c>
      <c r="I142" s="832" t="s">
        <v>3039</v>
      </c>
      <c r="J142" s="832" t="s">
        <v>3040</v>
      </c>
      <c r="K142" s="832" t="s">
        <v>3041</v>
      </c>
      <c r="L142" s="835">
        <v>0</v>
      </c>
      <c r="M142" s="835">
        <v>0</v>
      </c>
      <c r="N142" s="832">
        <v>1</v>
      </c>
      <c r="O142" s="836">
        <v>1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10</v>
      </c>
      <c r="B143" s="832" t="s">
        <v>2616</v>
      </c>
      <c r="C143" s="832" t="s">
        <v>2625</v>
      </c>
      <c r="D143" s="833" t="s">
        <v>5669</v>
      </c>
      <c r="E143" s="834" t="s">
        <v>2665</v>
      </c>
      <c r="F143" s="832" t="s">
        <v>2618</v>
      </c>
      <c r="G143" s="832" t="s">
        <v>3042</v>
      </c>
      <c r="H143" s="832" t="s">
        <v>631</v>
      </c>
      <c r="I143" s="832" t="s">
        <v>3043</v>
      </c>
      <c r="J143" s="832" t="s">
        <v>1182</v>
      </c>
      <c r="K143" s="832" t="s">
        <v>3044</v>
      </c>
      <c r="L143" s="835">
        <v>127.91</v>
      </c>
      <c r="M143" s="835">
        <v>127.91</v>
      </c>
      <c r="N143" s="832">
        <v>1</v>
      </c>
      <c r="O143" s="836">
        <v>0.5</v>
      </c>
      <c r="P143" s="835">
        <v>127.91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10</v>
      </c>
      <c r="B144" s="832" t="s">
        <v>2616</v>
      </c>
      <c r="C144" s="832" t="s">
        <v>2625</v>
      </c>
      <c r="D144" s="833" t="s">
        <v>5669</v>
      </c>
      <c r="E144" s="834" t="s">
        <v>2665</v>
      </c>
      <c r="F144" s="832" t="s">
        <v>2618</v>
      </c>
      <c r="G144" s="832" t="s">
        <v>2789</v>
      </c>
      <c r="H144" s="832" t="s">
        <v>631</v>
      </c>
      <c r="I144" s="832" t="s">
        <v>2790</v>
      </c>
      <c r="J144" s="832" t="s">
        <v>2791</v>
      </c>
      <c r="K144" s="832" t="s">
        <v>2792</v>
      </c>
      <c r="L144" s="835">
        <v>21.92</v>
      </c>
      <c r="M144" s="835">
        <v>87.68</v>
      </c>
      <c r="N144" s="832">
        <v>4</v>
      </c>
      <c r="O144" s="836">
        <v>1.5</v>
      </c>
      <c r="P144" s="835">
        <v>87.68</v>
      </c>
      <c r="Q144" s="837">
        <v>1</v>
      </c>
      <c r="R144" s="832">
        <v>4</v>
      </c>
      <c r="S144" s="837">
        <v>1</v>
      </c>
      <c r="T144" s="836">
        <v>1.5</v>
      </c>
      <c r="U144" s="838">
        <v>1</v>
      </c>
    </row>
    <row r="145" spans="1:21" ht="14.4" customHeight="1" x14ac:dyDescent="0.3">
      <c r="A145" s="831">
        <v>10</v>
      </c>
      <c r="B145" s="832" t="s">
        <v>2616</v>
      </c>
      <c r="C145" s="832" t="s">
        <v>2625</v>
      </c>
      <c r="D145" s="833" t="s">
        <v>5669</v>
      </c>
      <c r="E145" s="834" t="s">
        <v>2665</v>
      </c>
      <c r="F145" s="832" t="s">
        <v>2618</v>
      </c>
      <c r="G145" s="832" t="s">
        <v>2789</v>
      </c>
      <c r="H145" s="832" t="s">
        <v>631</v>
      </c>
      <c r="I145" s="832" t="s">
        <v>2920</v>
      </c>
      <c r="J145" s="832" t="s">
        <v>2791</v>
      </c>
      <c r="K145" s="832" t="s">
        <v>2921</v>
      </c>
      <c r="L145" s="835">
        <v>87.67</v>
      </c>
      <c r="M145" s="835">
        <v>263.01</v>
      </c>
      <c r="N145" s="832">
        <v>3</v>
      </c>
      <c r="O145" s="836">
        <v>2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10</v>
      </c>
      <c r="B146" s="832" t="s">
        <v>2616</v>
      </c>
      <c r="C146" s="832" t="s">
        <v>2625</v>
      </c>
      <c r="D146" s="833" t="s">
        <v>5669</v>
      </c>
      <c r="E146" s="834" t="s">
        <v>2665</v>
      </c>
      <c r="F146" s="832" t="s">
        <v>2618</v>
      </c>
      <c r="G146" s="832" t="s">
        <v>3045</v>
      </c>
      <c r="H146" s="832" t="s">
        <v>690</v>
      </c>
      <c r="I146" s="832" t="s">
        <v>2183</v>
      </c>
      <c r="J146" s="832" t="s">
        <v>2184</v>
      </c>
      <c r="K146" s="832" t="s">
        <v>2185</v>
      </c>
      <c r="L146" s="835">
        <v>10.34</v>
      </c>
      <c r="M146" s="835">
        <v>62.04</v>
      </c>
      <c r="N146" s="832">
        <v>6</v>
      </c>
      <c r="O146" s="836">
        <v>2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10</v>
      </c>
      <c r="B147" s="832" t="s">
        <v>2616</v>
      </c>
      <c r="C147" s="832" t="s">
        <v>2625</v>
      </c>
      <c r="D147" s="833" t="s">
        <v>5669</v>
      </c>
      <c r="E147" s="834" t="s">
        <v>2665</v>
      </c>
      <c r="F147" s="832" t="s">
        <v>2618</v>
      </c>
      <c r="G147" s="832" t="s">
        <v>2798</v>
      </c>
      <c r="H147" s="832" t="s">
        <v>631</v>
      </c>
      <c r="I147" s="832" t="s">
        <v>2799</v>
      </c>
      <c r="J147" s="832" t="s">
        <v>2800</v>
      </c>
      <c r="K147" s="832" t="s">
        <v>2801</v>
      </c>
      <c r="L147" s="835">
        <v>42.54</v>
      </c>
      <c r="M147" s="835">
        <v>85.08</v>
      </c>
      <c r="N147" s="832">
        <v>2</v>
      </c>
      <c r="O147" s="836">
        <v>1.5</v>
      </c>
      <c r="P147" s="835">
        <v>42.54</v>
      </c>
      <c r="Q147" s="837">
        <v>0.5</v>
      </c>
      <c r="R147" s="832">
        <v>1</v>
      </c>
      <c r="S147" s="837">
        <v>0.5</v>
      </c>
      <c r="T147" s="836">
        <v>1</v>
      </c>
      <c r="U147" s="838">
        <v>0.66666666666666663</v>
      </c>
    </row>
    <row r="148" spans="1:21" ht="14.4" customHeight="1" x14ac:dyDescent="0.3">
      <c r="A148" s="831">
        <v>10</v>
      </c>
      <c r="B148" s="832" t="s">
        <v>2616</v>
      </c>
      <c r="C148" s="832" t="s">
        <v>2625</v>
      </c>
      <c r="D148" s="833" t="s">
        <v>5669</v>
      </c>
      <c r="E148" s="834" t="s">
        <v>2665</v>
      </c>
      <c r="F148" s="832" t="s">
        <v>2618</v>
      </c>
      <c r="G148" s="832" t="s">
        <v>2798</v>
      </c>
      <c r="H148" s="832" t="s">
        <v>631</v>
      </c>
      <c r="I148" s="832" t="s">
        <v>2802</v>
      </c>
      <c r="J148" s="832" t="s">
        <v>1170</v>
      </c>
      <c r="K148" s="832" t="s">
        <v>1171</v>
      </c>
      <c r="L148" s="835">
        <v>60.28</v>
      </c>
      <c r="M148" s="835">
        <v>180.84</v>
      </c>
      <c r="N148" s="832">
        <v>3</v>
      </c>
      <c r="O148" s="836">
        <v>3</v>
      </c>
      <c r="P148" s="835">
        <v>60.28</v>
      </c>
      <c r="Q148" s="837">
        <v>0.33333333333333331</v>
      </c>
      <c r="R148" s="832">
        <v>1</v>
      </c>
      <c r="S148" s="837">
        <v>0.33333333333333331</v>
      </c>
      <c r="T148" s="836">
        <v>1</v>
      </c>
      <c r="U148" s="838">
        <v>0.33333333333333331</v>
      </c>
    </row>
    <row r="149" spans="1:21" ht="14.4" customHeight="1" x14ac:dyDescent="0.3">
      <c r="A149" s="831">
        <v>10</v>
      </c>
      <c r="B149" s="832" t="s">
        <v>2616</v>
      </c>
      <c r="C149" s="832" t="s">
        <v>2625</v>
      </c>
      <c r="D149" s="833" t="s">
        <v>5669</v>
      </c>
      <c r="E149" s="834" t="s">
        <v>2665</v>
      </c>
      <c r="F149" s="832" t="s">
        <v>2618</v>
      </c>
      <c r="G149" s="832" t="s">
        <v>3046</v>
      </c>
      <c r="H149" s="832" t="s">
        <v>631</v>
      </c>
      <c r="I149" s="832" t="s">
        <v>3047</v>
      </c>
      <c r="J149" s="832" t="s">
        <v>3048</v>
      </c>
      <c r="K149" s="832" t="s">
        <v>3049</v>
      </c>
      <c r="L149" s="835">
        <v>1927.21</v>
      </c>
      <c r="M149" s="835">
        <v>11563.26</v>
      </c>
      <c r="N149" s="832">
        <v>6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10</v>
      </c>
      <c r="B150" s="832" t="s">
        <v>2616</v>
      </c>
      <c r="C150" s="832" t="s">
        <v>2625</v>
      </c>
      <c r="D150" s="833" t="s">
        <v>5669</v>
      </c>
      <c r="E150" s="834" t="s">
        <v>2665</v>
      </c>
      <c r="F150" s="832" t="s">
        <v>2618</v>
      </c>
      <c r="G150" s="832" t="s">
        <v>2812</v>
      </c>
      <c r="H150" s="832" t="s">
        <v>631</v>
      </c>
      <c r="I150" s="832" t="s">
        <v>2813</v>
      </c>
      <c r="J150" s="832" t="s">
        <v>991</v>
      </c>
      <c r="K150" s="832" t="s">
        <v>995</v>
      </c>
      <c r="L150" s="835">
        <v>61.97</v>
      </c>
      <c r="M150" s="835">
        <v>61.97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10</v>
      </c>
      <c r="B151" s="832" t="s">
        <v>2616</v>
      </c>
      <c r="C151" s="832" t="s">
        <v>2625</v>
      </c>
      <c r="D151" s="833" t="s">
        <v>5669</v>
      </c>
      <c r="E151" s="834" t="s">
        <v>2665</v>
      </c>
      <c r="F151" s="832" t="s">
        <v>2618</v>
      </c>
      <c r="G151" s="832" t="s">
        <v>2925</v>
      </c>
      <c r="H151" s="832" t="s">
        <v>631</v>
      </c>
      <c r="I151" s="832" t="s">
        <v>3050</v>
      </c>
      <c r="J151" s="832" t="s">
        <v>3051</v>
      </c>
      <c r="K151" s="832" t="s">
        <v>3052</v>
      </c>
      <c r="L151" s="835">
        <v>25.12</v>
      </c>
      <c r="M151" s="835">
        <v>25.12</v>
      </c>
      <c r="N151" s="832">
        <v>1</v>
      </c>
      <c r="O151" s="836">
        <v>1</v>
      </c>
      <c r="P151" s="835">
        <v>25.12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10</v>
      </c>
      <c r="B152" s="832" t="s">
        <v>2616</v>
      </c>
      <c r="C152" s="832" t="s">
        <v>2625</v>
      </c>
      <c r="D152" s="833" t="s">
        <v>5669</v>
      </c>
      <c r="E152" s="834" t="s">
        <v>2665</v>
      </c>
      <c r="F152" s="832" t="s">
        <v>2618</v>
      </c>
      <c r="G152" s="832" t="s">
        <v>3053</v>
      </c>
      <c r="H152" s="832" t="s">
        <v>690</v>
      </c>
      <c r="I152" s="832" t="s">
        <v>3054</v>
      </c>
      <c r="J152" s="832" t="s">
        <v>3055</v>
      </c>
      <c r="K152" s="832" t="s">
        <v>3056</v>
      </c>
      <c r="L152" s="835">
        <v>0</v>
      </c>
      <c r="M152" s="835">
        <v>0</v>
      </c>
      <c r="N152" s="832">
        <v>1</v>
      </c>
      <c r="O152" s="836">
        <v>1</v>
      </c>
      <c r="P152" s="835">
        <v>0</v>
      </c>
      <c r="Q152" s="837"/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10</v>
      </c>
      <c r="B153" s="832" t="s">
        <v>2616</v>
      </c>
      <c r="C153" s="832" t="s">
        <v>2625</v>
      </c>
      <c r="D153" s="833" t="s">
        <v>5669</v>
      </c>
      <c r="E153" s="834" t="s">
        <v>2665</v>
      </c>
      <c r="F153" s="832" t="s">
        <v>2618</v>
      </c>
      <c r="G153" s="832" t="s">
        <v>3057</v>
      </c>
      <c r="H153" s="832" t="s">
        <v>690</v>
      </c>
      <c r="I153" s="832" t="s">
        <v>3058</v>
      </c>
      <c r="J153" s="832" t="s">
        <v>3059</v>
      </c>
      <c r="K153" s="832" t="s">
        <v>3060</v>
      </c>
      <c r="L153" s="835">
        <v>327.49</v>
      </c>
      <c r="M153" s="835">
        <v>327.49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10</v>
      </c>
      <c r="B154" s="832" t="s">
        <v>2616</v>
      </c>
      <c r="C154" s="832" t="s">
        <v>2625</v>
      </c>
      <c r="D154" s="833" t="s">
        <v>5669</v>
      </c>
      <c r="E154" s="834" t="s">
        <v>2665</v>
      </c>
      <c r="F154" s="832" t="s">
        <v>2618</v>
      </c>
      <c r="G154" s="832" t="s">
        <v>2815</v>
      </c>
      <c r="H154" s="832" t="s">
        <v>690</v>
      </c>
      <c r="I154" s="832" t="s">
        <v>2194</v>
      </c>
      <c r="J154" s="832" t="s">
        <v>1358</v>
      </c>
      <c r="K154" s="832" t="s">
        <v>2195</v>
      </c>
      <c r="L154" s="835">
        <v>154.36000000000001</v>
      </c>
      <c r="M154" s="835">
        <v>154.36000000000001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10</v>
      </c>
      <c r="B155" s="832" t="s">
        <v>2616</v>
      </c>
      <c r="C155" s="832" t="s">
        <v>2625</v>
      </c>
      <c r="D155" s="833" t="s">
        <v>5669</v>
      </c>
      <c r="E155" s="834" t="s">
        <v>2665</v>
      </c>
      <c r="F155" s="832" t="s">
        <v>2618</v>
      </c>
      <c r="G155" s="832" t="s">
        <v>2815</v>
      </c>
      <c r="H155" s="832" t="s">
        <v>690</v>
      </c>
      <c r="I155" s="832" t="s">
        <v>2199</v>
      </c>
      <c r="J155" s="832" t="s">
        <v>951</v>
      </c>
      <c r="K155" s="832" t="s">
        <v>2200</v>
      </c>
      <c r="L155" s="835">
        <v>75.73</v>
      </c>
      <c r="M155" s="835">
        <v>454.38000000000005</v>
      </c>
      <c r="N155" s="832">
        <v>6</v>
      </c>
      <c r="O155" s="836">
        <v>3.5</v>
      </c>
      <c r="P155" s="835">
        <v>378.65000000000003</v>
      </c>
      <c r="Q155" s="837">
        <v>0.83333333333333326</v>
      </c>
      <c r="R155" s="832">
        <v>5</v>
      </c>
      <c r="S155" s="837">
        <v>0.83333333333333337</v>
      </c>
      <c r="T155" s="836">
        <v>3</v>
      </c>
      <c r="U155" s="838">
        <v>0.8571428571428571</v>
      </c>
    </row>
    <row r="156" spans="1:21" ht="14.4" customHeight="1" x14ac:dyDescent="0.3">
      <c r="A156" s="831">
        <v>10</v>
      </c>
      <c r="B156" s="832" t="s">
        <v>2616</v>
      </c>
      <c r="C156" s="832" t="s">
        <v>2625</v>
      </c>
      <c r="D156" s="833" t="s">
        <v>5669</v>
      </c>
      <c r="E156" s="834" t="s">
        <v>2665</v>
      </c>
      <c r="F156" s="832" t="s">
        <v>2618</v>
      </c>
      <c r="G156" s="832" t="s">
        <v>3061</v>
      </c>
      <c r="H156" s="832" t="s">
        <v>631</v>
      </c>
      <c r="I156" s="832" t="s">
        <v>3062</v>
      </c>
      <c r="J156" s="832" t="s">
        <v>699</v>
      </c>
      <c r="K156" s="832" t="s">
        <v>3063</v>
      </c>
      <c r="L156" s="835">
        <v>0</v>
      </c>
      <c r="M156" s="835">
        <v>0</v>
      </c>
      <c r="N156" s="832">
        <v>3</v>
      </c>
      <c r="O156" s="836">
        <v>2</v>
      </c>
      <c r="P156" s="835">
        <v>0</v>
      </c>
      <c r="Q156" s="837"/>
      <c r="R156" s="832">
        <v>1</v>
      </c>
      <c r="S156" s="837">
        <v>0.33333333333333331</v>
      </c>
      <c r="T156" s="836">
        <v>0.5</v>
      </c>
      <c r="U156" s="838">
        <v>0.25</v>
      </c>
    </row>
    <row r="157" spans="1:21" ht="14.4" customHeight="1" x14ac:dyDescent="0.3">
      <c r="A157" s="831">
        <v>10</v>
      </c>
      <c r="B157" s="832" t="s">
        <v>2616</v>
      </c>
      <c r="C157" s="832" t="s">
        <v>2625</v>
      </c>
      <c r="D157" s="833" t="s">
        <v>5669</v>
      </c>
      <c r="E157" s="834" t="s">
        <v>2665</v>
      </c>
      <c r="F157" s="832" t="s">
        <v>2618</v>
      </c>
      <c r="G157" s="832" t="s">
        <v>3061</v>
      </c>
      <c r="H157" s="832" t="s">
        <v>631</v>
      </c>
      <c r="I157" s="832" t="s">
        <v>3064</v>
      </c>
      <c r="J157" s="832" t="s">
        <v>699</v>
      </c>
      <c r="K157" s="832" t="s">
        <v>3065</v>
      </c>
      <c r="L157" s="835">
        <v>0</v>
      </c>
      <c r="M157" s="835">
        <v>0</v>
      </c>
      <c r="N157" s="832">
        <v>1</v>
      </c>
      <c r="O157" s="836">
        <v>1</v>
      </c>
      <c r="P157" s="835">
        <v>0</v>
      </c>
      <c r="Q157" s="837"/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10</v>
      </c>
      <c r="B158" s="832" t="s">
        <v>2616</v>
      </c>
      <c r="C158" s="832" t="s">
        <v>2625</v>
      </c>
      <c r="D158" s="833" t="s">
        <v>5669</v>
      </c>
      <c r="E158" s="834" t="s">
        <v>2665</v>
      </c>
      <c r="F158" s="832" t="s">
        <v>2618</v>
      </c>
      <c r="G158" s="832" t="s">
        <v>3066</v>
      </c>
      <c r="H158" s="832" t="s">
        <v>631</v>
      </c>
      <c r="I158" s="832" t="s">
        <v>3067</v>
      </c>
      <c r="J158" s="832" t="s">
        <v>2459</v>
      </c>
      <c r="K158" s="832" t="s">
        <v>1135</v>
      </c>
      <c r="L158" s="835">
        <v>289.07</v>
      </c>
      <c r="M158" s="835">
        <v>867.21</v>
      </c>
      <c r="N158" s="832">
        <v>3</v>
      </c>
      <c r="O158" s="836">
        <v>1</v>
      </c>
      <c r="P158" s="835">
        <v>867.21</v>
      </c>
      <c r="Q158" s="837">
        <v>1</v>
      </c>
      <c r="R158" s="832">
        <v>3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10</v>
      </c>
      <c r="B159" s="832" t="s">
        <v>2616</v>
      </c>
      <c r="C159" s="832" t="s">
        <v>2625</v>
      </c>
      <c r="D159" s="833" t="s">
        <v>5669</v>
      </c>
      <c r="E159" s="834" t="s">
        <v>2665</v>
      </c>
      <c r="F159" s="832" t="s">
        <v>2618</v>
      </c>
      <c r="G159" s="832" t="s">
        <v>3066</v>
      </c>
      <c r="H159" s="832" t="s">
        <v>631</v>
      </c>
      <c r="I159" s="832" t="s">
        <v>3068</v>
      </c>
      <c r="J159" s="832" t="s">
        <v>2451</v>
      </c>
      <c r="K159" s="832" t="s">
        <v>1135</v>
      </c>
      <c r="L159" s="835">
        <v>289.07</v>
      </c>
      <c r="M159" s="835">
        <v>1445.35</v>
      </c>
      <c r="N159" s="832">
        <v>5</v>
      </c>
      <c r="O159" s="836">
        <v>1.5</v>
      </c>
      <c r="P159" s="835">
        <v>1445.35</v>
      </c>
      <c r="Q159" s="837">
        <v>1</v>
      </c>
      <c r="R159" s="832">
        <v>5</v>
      </c>
      <c r="S159" s="837">
        <v>1</v>
      </c>
      <c r="T159" s="836">
        <v>1.5</v>
      </c>
      <c r="U159" s="838">
        <v>1</v>
      </c>
    </row>
    <row r="160" spans="1:21" ht="14.4" customHeight="1" x14ac:dyDescent="0.3">
      <c r="A160" s="831">
        <v>10</v>
      </c>
      <c r="B160" s="832" t="s">
        <v>2616</v>
      </c>
      <c r="C160" s="832" t="s">
        <v>2625</v>
      </c>
      <c r="D160" s="833" t="s">
        <v>5669</v>
      </c>
      <c r="E160" s="834" t="s">
        <v>2665</v>
      </c>
      <c r="F160" s="832" t="s">
        <v>2618</v>
      </c>
      <c r="G160" s="832" t="s">
        <v>3066</v>
      </c>
      <c r="H160" s="832" t="s">
        <v>631</v>
      </c>
      <c r="I160" s="832" t="s">
        <v>3069</v>
      </c>
      <c r="J160" s="832" t="s">
        <v>2457</v>
      </c>
      <c r="K160" s="832" t="s">
        <v>1135</v>
      </c>
      <c r="L160" s="835">
        <v>289.07</v>
      </c>
      <c r="M160" s="835">
        <v>1445.35</v>
      </c>
      <c r="N160" s="832">
        <v>5</v>
      </c>
      <c r="O160" s="836">
        <v>2</v>
      </c>
      <c r="P160" s="835">
        <v>1445.35</v>
      </c>
      <c r="Q160" s="837">
        <v>1</v>
      </c>
      <c r="R160" s="832">
        <v>5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10</v>
      </c>
      <c r="B161" s="832" t="s">
        <v>2616</v>
      </c>
      <c r="C161" s="832" t="s">
        <v>2625</v>
      </c>
      <c r="D161" s="833" t="s">
        <v>5669</v>
      </c>
      <c r="E161" s="834" t="s">
        <v>2665</v>
      </c>
      <c r="F161" s="832" t="s">
        <v>2618</v>
      </c>
      <c r="G161" s="832" t="s">
        <v>3066</v>
      </c>
      <c r="H161" s="832" t="s">
        <v>631</v>
      </c>
      <c r="I161" s="832" t="s">
        <v>3070</v>
      </c>
      <c r="J161" s="832" t="s">
        <v>2455</v>
      </c>
      <c r="K161" s="832" t="s">
        <v>1135</v>
      </c>
      <c r="L161" s="835">
        <v>289.07</v>
      </c>
      <c r="M161" s="835">
        <v>1445.35</v>
      </c>
      <c r="N161" s="832">
        <v>5</v>
      </c>
      <c r="O161" s="836">
        <v>1.5</v>
      </c>
      <c r="P161" s="835">
        <v>1445.35</v>
      </c>
      <c r="Q161" s="837">
        <v>1</v>
      </c>
      <c r="R161" s="832">
        <v>5</v>
      </c>
      <c r="S161" s="837">
        <v>1</v>
      </c>
      <c r="T161" s="836">
        <v>1.5</v>
      </c>
      <c r="U161" s="838">
        <v>1</v>
      </c>
    </row>
    <row r="162" spans="1:21" ht="14.4" customHeight="1" x14ac:dyDescent="0.3">
      <c r="A162" s="831">
        <v>10</v>
      </c>
      <c r="B162" s="832" t="s">
        <v>2616</v>
      </c>
      <c r="C162" s="832" t="s">
        <v>2625</v>
      </c>
      <c r="D162" s="833" t="s">
        <v>5669</v>
      </c>
      <c r="E162" s="834" t="s">
        <v>2665</v>
      </c>
      <c r="F162" s="832" t="s">
        <v>2618</v>
      </c>
      <c r="G162" s="832" t="s">
        <v>3071</v>
      </c>
      <c r="H162" s="832" t="s">
        <v>631</v>
      </c>
      <c r="I162" s="832" t="s">
        <v>3072</v>
      </c>
      <c r="J162" s="832" t="s">
        <v>1991</v>
      </c>
      <c r="K162" s="832" t="s">
        <v>1992</v>
      </c>
      <c r="L162" s="835">
        <v>107.27</v>
      </c>
      <c r="M162" s="835">
        <v>1394.51</v>
      </c>
      <c r="N162" s="832">
        <v>13</v>
      </c>
      <c r="O162" s="836">
        <v>5</v>
      </c>
      <c r="P162" s="835">
        <v>107.27</v>
      </c>
      <c r="Q162" s="837">
        <v>7.6923076923076927E-2</v>
      </c>
      <c r="R162" s="832">
        <v>1</v>
      </c>
      <c r="S162" s="837">
        <v>7.6923076923076927E-2</v>
      </c>
      <c r="T162" s="836">
        <v>0.5</v>
      </c>
      <c r="U162" s="838">
        <v>0.1</v>
      </c>
    </row>
    <row r="163" spans="1:21" ht="14.4" customHeight="1" x14ac:dyDescent="0.3">
      <c r="A163" s="831">
        <v>10</v>
      </c>
      <c r="B163" s="832" t="s">
        <v>2616</v>
      </c>
      <c r="C163" s="832" t="s">
        <v>2625</v>
      </c>
      <c r="D163" s="833" t="s">
        <v>5669</v>
      </c>
      <c r="E163" s="834" t="s">
        <v>2665</v>
      </c>
      <c r="F163" s="832" t="s">
        <v>2619</v>
      </c>
      <c r="G163" s="832" t="s">
        <v>2822</v>
      </c>
      <c r="H163" s="832" t="s">
        <v>631</v>
      </c>
      <c r="I163" s="832" t="s">
        <v>3073</v>
      </c>
      <c r="J163" s="832" t="s">
        <v>2824</v>
      </c>
      <c r="K163" s="832"/>
      <c r="L163" s="835">
        <v>0</v>
      </c>
      <c r="M163" s="835">
        <v>0</v>
      </c>
      <c r="N163" s="832">
        <v>2</v>
      </c>
      <c r="O163" s="836">
        <v>1.5</v>
      </c>
      <c r="P163" s="835">
        <v>0</v>
      </c>
      <c r="Q163" s="837"/>
      <c r="R163" s="832">
        <v>2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10</v>
      </c>
      <c r="B164" s="832" t="s">
        <v>2616</v>
      </c>
      <c r="C164" s="832" t="s">
        <v>2625</v>
      </c>
      <c r="D164" s="833" t="s">
        <v>5669</v>
      </c>
      <c r="E164" s="834" t="s">
        <v>2665</v>
      </c>
      <c r="F164" s="832" t="s">
        <v>2619</v>
      </c>
      <c r="G164" s="832" t="s">
        <v>2822</v>
      </c>
      <c r="H164" s="832" t="s">
        <v>631</v>
      </c>
      <c r="I164" s="832" t="s">
        <v>3074</v>
      </c>
      <c r="J164" s="832" t="s">
        <v>2824</v>
      </c>
      <c r="K164" s="832"/>
      <c r="L164" s="835">
        <v>0</v>
      </c>
      <c r="M164" s="835">
        <v>0</v>
      </c>
      <c r="N164" s="832">
        <v>3</v>
      </c>
      <c r="O164" s="836">
        <v>2</v>
      </c>
      <c r="P164" s="835">
        <v>0</v>
      </c>
      <c r="Q164" s="837"/>
      <c r="R164" s="832">
        <v>2</v>
      </c>
      <c r="S164" s="837">
        <v>0.66666666666666663</v>
      </c>
      <c r="T164" s="836">
        <v>1.5</v>
      </c>
      <c r="U164" s="838">
        <v>0.75</v>
      </c>
    </row>
    <row r="165" spans="1:21" ht="14.4" customHeight="1" x14ac:dyDescent="0.3">
      <c r="A165" s="831">
        <v>10</v>
      </c>
      <c r="B165" s="832" t="s">
        <v>2616</v>
      </c>
      <c r="C165" s="832" t="s">
        <v>2625</v>
      </c>
      <c r="D165" s="833" t="s">
        <v>5669</v>
      </c>
      <c r="E165" s="834" t="s">
        <v>2665</v>
      </c>
      <c r="F165" s="832" t="s">
        <v>2619</v>
      </c>
      <c r="G165" s="832" t="s">
        <v>2822</v>
      </c>
      <c r="H165" s="832" t="s">
        <v>631</v>
      </c>
      <c r="I165" s="832" t="s">
        <v>3075</v>
      </c>
      <c r="J165" s="832" t="s">
        <v>2824</v>
      </c>
      <c r="K165" s="832"/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10</v>
      </c>
      <c r="B166" s="832" t="s">
        <v>2616</v>
      </c>
      <c r="C166" s="832" t="s">
        <v>2625</v>
      </c>
      <c r="D166" s="833" t="s">
        <v>5669</v>
      </c>
      <c r="E166" s="834" t="s">
        <v>2665</v>
      </c>
      <c r="F166" s="832" t="s">
        <v>2619</v>
      </c>
      <c r="G166" s="832" t="s">
        <v>2822</v>
      </c>
      <c r="H166" s="832" t="s">
        <v>631</v>
      </c>
      <c r="I166" s="832" t="s">
        <v>3076</v>
      </c>
      <c r="J166" s="832" t="s">
        <v>2824</v>
      </c>
      <c r="K166" s="832"/>
      <c r="L166" s="835">
        <v>0</v>
      </c>
      <c r="M166" s="835">
        <v>0</v>
      </c>
      <c r="N166" s="832">
        <v>1</v>
      </c>
      <c r="O166" s="836">
        <v>1</v>
      </c>
      <c r="P166" s="835">
        <v>0</v>
      </c>
      <c r="Q166" s="837"/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10</v>
      </c>
      <c r="B167" s="832" t="s">
        <v>2616</v>
      </c>
      <c r="C167" s="832" t="s">
        <v>2625</v>
      </c>
      <c r="D167" s="833" t="s">
        <v>5669</v>
      </c>
      <c r="E167" s="834" t="s">
        <v>2665</v>
      </c>
      <c r="F167" s="832" t="s">
        <v>2619</v>
      </c>
      <c r="G167" s="832" t="s">
        <v>2822</v>
      </c>
      <c r="H167" s="832" t="s">
        <v>631</v>
      </c>
      <c r="I167" s="832" t="s">
        <v>3077</v>
      </c>
      <c r="J167" s="832" t="s">
        <v>2824</v>
      </c>
      <c r="K167" s="832"/>
      <c r="L167" s="835">
        <v>0</v>
      </c>
      <c r="M167" s="835">
        <v>0</v>
      </c>
      <c r="N167" s="832">
        <v>2</v>
      </c>
      <c r="O167" s="836">
        <v>2</v>
      </c>
      <c r="P167" s="835">
        <v>0</v>
      </c>
      <c r="Q167" s="837"/>
      <c r="R167" s="832">
        <v>2</v>
      </c>
      <c r="S167" s="837">
        <v>1</v>
      </c>
      <c r="T167" s="836">
        <v>2</v>
      </c>
      <c r="U167" s="838">
        <v>1</v>
      </c>
    </row>
    <row r="168" spans="1:21" ht="14.4" customHeight="1" x14ac:dyDescent="0.3">
      <c r="A168" s="831">
        <v>10</v>
      </c>
      <c r="B168" s="832" t="s">
        <v>2616</v>
      </c>
      <c r="C168" s="832" t="s">
        <v>2625</v>
      </c>
      <c r="D168" s="833" t="s">
        <v>5669</v>
      </c>
      <c r="E168" s="834" t="s">
        <v>2665</v>
      </c>
      <c r="F168" s="832" t="s">
        <v>2619</v>
      </c>
      <c r="G168" s="832" t="s">
        <v>2822</v>
      </c>
      <c r="H168" s="832" t="s">
        <v>631</v>
      </c>
      <c r="I168" s="832" t="s">
        <v>2948</v>
      </c>
      <c r="J168" s="832" t="s">
        <v>2824</v>
      </c>
      <c r="K168" s="832"/>
      <c r="L168" s="835">
        <v>0</v>
      </c>
      <c r="M168" s="835">
        <v>0</v>
      </c>
      <c r="N168" s="832">
        <v>2</v>
      </c>
      <c r="O168" s="836">
        <v>2</v>
      </c>
      <c r="P168" s="835">
        <v>0</v>
      </c>
      <c r="Q168" s="837"/>
      <c r="R168" s="832">
        <v>1</v>
      </c>
      <c r="S168" s="837">
        <v>0.5</v>
      </c>
      <c r="T168" s="836">
        <v>1</v>
      </c>
      <c r="U168" s="838">
        <v>0.5</v>
      </c>
    </row>
    <row r="169" spans="1:21" ht="14.4" customHeight="1" x14ac:dyDescent="0.3">
      <c r="A169" s="831">
        <v>10</v>
      </c>
      <c r="B169" s="832" t="s">
        <v>2616</v>
      </c>
      <c r="C169" s="832" t="s">
        <v>2625</v>
      </c>
      <c r="D169" s="833" t="s">
        <v>5669</v>
      </c>
      <c r="E169" s="834" t="s">
        <v>2665</v>
      </c>
      <c r="F169" s="832" t="s">
        <v>2619</v>
      </c>
      <c r="G169" s="832" t="s">
        <v>2822</v>
      </c>
      <c r="H169" s="832" t="s">
        <v>631</v>
      </c>
      <c r="I169" s="832" t="s">
        <v>3078</v>
      </c>
      <c r="J169" s="832" t="s">
        <v>2824</v>
      </c>
      <c r="K169" s="832"/>
      <c r="L169" s="835">
        <v>0</v>
      </c>
      <c r="M169" s="835">
        <v>0</v>
      </c>
      <c r="N169" s="832">
        <v>1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10</v>
      </c>
      <c r="B170" s="832" t="s">
        <v>2616</v>
      </c>
      <c r="C170" s="832" t="s">
        <v>2625</v>
      </c>
      <c r="D170" s="833" t="s">
        <v>5669</v>
      </c>
      <c r="E170" s="834" t="s">
        <v>2665</v>
      </c>
      <c r="F170" s="832" t="s">
        <v>2619</v>
      </c>
      <c r="G170" s="832" t="s">
        <v>2822</v>
      </c>
      <c r="H170" s="832" t="s">
        <v>631</v>
      </c>
      <c r="I170" s="832" t="s">
        <v>3067</v>
      </c>
      <c r="J170" s="832" t="s">
        <v>2824</v>
      </c>
      <c r="K170" s="832"/>
      <c r="L170" s="835">
        <v>289.07</v>
      </c>
      <c r="M170" s="835">
        <v>578.14</v>
      </c>
      <c r="N170" s="832">
        <v>2</v>
      </c>
      <c r="O170" s="836">
        <v>0.5</v>
      </c>
      <c r="P170" s="835">
        <v>578.14</v>
      </c>
      <c r="Q170" s="837">
        <v>1</v>
      </c>
      <c r="R170" s="832">
        <v>2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10</v>
      </c>
      <c r="B171" s="832" t="s">
        <v>2616</v>
      </c>
      <c r="C171" s="832" t="s">
        <v>2625</v>
      </c>
      <c r="D171" s="833" t="s">
        <v>5669</v>
      </c>
      <c r="E171" s="834" t="s">
        <v>2665</v>
      </c>
      <c r="F171" s="832" t="s">
        <v>2619</v>
      </c>
      <c r="G171" s="832" t="s">
        <v>2822</v>
      </c>
      <c r="H171" s="832" t="s">
        <v>631</v>
      </c>
      <c r="I171" s="832" t="s">
        <v>3079</v>
      </c>
      <c r="J171" s="832" t="s">
        <v>2824</v>
      </c>
      <c r="K171" s="832"/>
      <c r="L171" s="835">
        <v>0</v>
      </c>
      <c r="M171" s="835">
        <v>0</v>
      </c>
      <c r="N171" s="832">
        <v>1</v>
      </c>
      <c r="O171" s="836">
        <v>0.5</v>
      </c>
      <c r="P171" s="835">
        <v>0</v>
      </c>
      <c r="Q171" s="837"/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10</v>
      </c>
      <c r="B172" s="832" t="s">
        <v>2616</v>
      </c>
      <c r="C172" s="832" t="s">
        <v>2625</v>
      </c>
      <c r="D172" s="833" t="s">
        <v>5669</v>
      </c>
      <c r="E172" s="834" t="s">
        <v>2665</v>
      </c>
      <c r="F172" s="832" t="s">
        <v>2619</v>
      </c>
      <c r="G172" s="832" t="s">
        <v>2822</v>
      </c>
      <c r="H172" s="832" t="s">
        <v>631</v>
      </c>
      <c r="I172" s="832" t="s">
        <v>3080</v>
      </c>
      <c r="J172" s="832" t="s">
        <v>2824</v>
      </c>
      <c r="K172" s="832"/>
      <c r="L172" s="835">
        <v>0</v>
      </c>
      <c r="M172" s="835">
        <v>0</v>
      </c>
      <c r="N172" s="832">
        <v>3</v>
      </c>
      <c r="O172" s="836">
        <v>3</v>
      </c>
      <c r="P172" s="835">
        <v>0</v>
      </c>
      <c r="Q172" s="837"/>
      <c r="R172" s="832">
        <v>1</v>
      </c>
      <c r="S172" s="837">
        <v>0.33333333333333331</v>
      </c>
      <c r="T172" s="836">
        <v>1</v>
      </c>
      <c r="U172" s="838">
        <v>0.33333333333333331</v>
      </c>
    </row>
    <row r="173" spans="1:21" ht="14.4" customHeight="1" x14ac:dyDescent="0.3">
      <c r="A173" s="831">
        <v>10</v>
      </c>
      <c r="B173" s="832" t="s">
        <v>2616</v>
      </c>
      <c r="C173" s="832" t="s">
        <v>2625</v>
      </c>
      <c r="D173" s="833" t="s">
        <v>5669</v>
      </c>
      <c r="E173" s="834" t="s">
        <v>2679</v>
      </c>
      <c r="F173" s="832" t="s">
        <v>2618</v>
      </c>
      <c r="G173" s="832" t="s">
        <v>2751</v>
      </c>
      <c r="H173" s="832" t="s">
        <v>631</v>
      </c>
      <c r="I173" s="832" t="s">
        <v>2752</v>
      </c>
      <c r="J173" s="832" t="s">
        <v>756</v>
      </c>
      <c r="K173" s="832" t="s">
        <v>2753</v>
      </c>
      <c r="L173" s="835">
        <v>92.85</v>
      </c>
      <c r="M173" s="835">
        <v>92.85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10</v>
      </c>
      <c r="B174" s="832" t="s">
        <v>2616</v>
      </c>
      <c r="C174" s="832" t="s">
        <v>2625</v>
      </c>
      <c r="D174" s="833" t="s">
        <v>5669</v>
      </c>
      <c r="E174" s="834" t="s">
        <v>2679</v>
      </c>
      <c r="F174" s="832" t="s">
        <v>2618</v>
      </c>
      <c r="G174" s="832" t="s">
        <v>2763</v>
      </c>
      <c r="H174" s="832" t="s">
        <v>631</v>
      </c>
      <c r="I174" s="832" t="s">
        <v>2764</v>
      </c>
      <c r="J174" s="832" t="s">
        <v>983</v>
      </c>
      <c r="K174" s="832" t="s">
        <v>2765</v>
      </c>
      <c r="L174" s="835">
        <v>89.91</v>
      </c>
      <c r="M174" s="835">
        <v>179.82</v>
      </c>
      <c r="N174" s="832">
        <v>2</v>
      </c>
      <c r="O174" s="836">
        <v>2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10</v>
      </c>
      <c r="B175" s="832" t="s">
        <v>2616</v>
      </c>
      <c r="C175" s="832" t="s">
        <v>2625</v>
      </c>
      <c r="D175" s="833" t="s">
        <v>5669</v>
      </c>
      <c r="E175" s="834" t="s">
        <v>2679</v>
      </c>
      <c r="F175" s="832" t="s">
        <v>2618</v>
      </c>
      <c r="G175" s="832" t="s">
        <v>2815</v>
      </c>
      <c r="H175" s="832" t="s">
        <v>690</v>
      </c>
      <c r="I175" s="832" t="s">
        <v>2199</v>
      </c>
      <c r="J175" s="832" t="s">
        <v>951</v>
      </c>
      <c r="K175" s="832" t="s">
        <v>2200</v>
      </c>
      <c r="L175" s="835">
        <v>75.73</v>
      </c>
      <c r="M175" s="835">
        <v>75.73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10</v>
      </c>
      <c r="B176" s="832" t="s">
        <v>2616</v>
      </c>
      <c r="C176" s="832" t="s">
        <v>2625</v>
      </c>
      <c r="D176" s="833" t="s">
        <v>5669</v>
      </c>
      <c r="E176" s="834" t="s">
        <v>2682</v>
      </c>
      <c r="F176" s="832" t="s">
        <v>2618</v>
      </c>
      <c r="G176" s="832" t="s">
        <v>3000</v>
      </c>
      <c r="H176" s="832" t="s">
        <v>631</v>
      </c>
      <c r="I176" s="832" t="s">
        <v>3001</v>
      </c>
      <c r="J176" s="832" t="s">
        <v>3002</v>
      </c>
      <c r="K176" s="832" t="s">
        <v>3003</v>
      </c>
      <c r="L176" s="835">
        <v>121.07</v>
      </c>
      <c r="M176" s="835">
        <v>121.07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10</v>
      </c>
      <c r="B177" s="832" t="s">
        <v>2616</v>
      </c>
      <c r="C177" s="832" t="s">
        <v>2625</v>
      </c>
      <c r="D177" s="833" t="s">
        <v>5669</v>
      </c>
      <c r="E177" s="834" t="s">
        <v>2682</v>
      </c>
      <c r="F177" s="832" t="s">
        <v>2618</v>
      </c>
      <c r="G177" s="832" t="s">
        <v>3081</v>
      </c>
      <c r="H177" s="832" t="s">
        <v>631</v>
      </c>
      <c r="I177" s="832" t="s">
        <v>3082</v>
      </c>
      <c r="J177" s="832" t="s">
        <v>3083</v>
      </c>
      <c r="K177" s="832" t="s">
        <v>3084</v>
      </c>
      <c r="L177" s="835">
        <v>111.31</v>
      </c>
      <c r="M177" s="835">
        <v>111.31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10</v>
      </c>
      <c r="B178" s="832" t="s">
        <v>2616</v>
      </c>
      <c r="C178" s="832" t="s">
        <v>2625</v>
      </c>
      <c r="D178" s="833" t="s">
        <v>5669</v>
      </c>
      <c r="E178" s="834" t="s">
        <v>2682</v>
      </c>
      <c r="F178" s="832" t="s">
        <v>2618</v>
      </c>
      <c r="G178" s="832" t="s">
        <v>3085</v>
      </c>
      <c r="H178" s="832" t="s">
        <v>631</v>
      </c>
      <c r="I178" s="832" t="s">
        <v>3086</v>
      </c>
      <c r="J178" s="832" t="s">
        <v>3087</v>
      </c>
      <c r="K178" s="832" t="s">
        <v>3088</v>
      </c>
      <c r="L178" s="835">
        <v>3105.81</v>
      </c>
      <c r="M178" s="835">
        <v>31058.1</v>
      </c>
      <c r="N178" s="832">
        <v>10</v>
      </c>
      <c r="O178" s="836">
        <v>1</v>
      </c>
      <c r="P178" s="835">
        <v>31058.1</v>
      </c>
      <c r="Q178" s="837">
        <v>1</v>
      </c>
      <c r="R178" s="832">
        <v>10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10</v>
      </c>
      <c r="B179" s="832" t="s">
        <v>2616</v>
      </c>
      <c r="C179" s="832" t="s">
        <v>2625</v>
      </c>
      <c r="D179" s="833" t="s">
        <v>5669</v>
      </c>
      <c r="E179" s="834" t="s">
        <v>2685</v>
      </c>
      <c r="F179" s="832" t="s">
        <v>2618</v>
      </c>
      <c r="G179" s="832" t="s">
        <v>2829</v>
      </c>
      <c r="H179" s="832" t="s">
        <v>631</v>
      </c>
      <c r="I179" s="832" t="s">
        <v>2830</v>
      </c>
      <c r="J179" s="832" t="s">
        <v>1260</v>
      </c>
      <c r="K179" s="832" t="s">
        <v>2831</v>
      </c>
      <c r="L179" s="835">
        <v>263.26</v>
      </c>
      <c r="M179" s="835">
        <v>789.78</v>
      </c>
      <c r="N179" s="832">
        <v>3</v>
      </c>
      <c r="O179" s="836">
        <v>1</v>
      </c>
      <c r="P179" s="835">
        <v>789.78</v>
      </c>
      <c r="Q179" s="837">
        <v>1</v>
      </c>
      <c r="R179" s="832">
        <v>3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10</v>
      </c>
      <c r="B180" s="832" t="s">
        <v>2616</v>
      </c>
      <c r="C180" s="832" t="s">
        <v>2625</v>
      </c>
      <c r="D180" s="833" t="s">
        <v>5669</v>
      </c>
      <c r="E180" s="834" t="s">
        <v>2685</v>
      </c>
      <c r="F180" s="832" t="s">
        <v>2618</v>
      </c>
      <c r="G180" s="832" t="s">
        <v>2972</v>
      </c>
      <c r="H180" s="832" t="s">
        <v>690</v>
      </c>
      <c r="I180" s="832" t="s">
        <v>3089</v>
      </c>
      <c r="J180" s="832" t="s">
        <v>3090</v>
      </c>
      <c r="K180" s="832" t="s">
        <v>3091</v>
      </c>
      <c r="L180" s="835">
        <v>279.52999999999997</v>
      </c>
      <c r="M180" s="835">
        <v>279.52999999999997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10</v>
      </c>
      <c r="B181" s="832" t="s">
        <v>2616</v>
      </c>
      <c r="C181" s="832" t="s">
        <v>2625</v>
      </c>
      <c r="D181" s="833" t="s">
        <v>5669</v>
      </c>
      <c r="E181" s="834" t="s">
        <v>2685</v>
      </c>
      <c r="F181" s="832" t="s">
        <v>2618</v>
      </c>
      <c r="G181" s="832" t="s">
        <v>3092</v>
      </c>
      <c r="H181" s="832" t="s">
        <v>631</v>
      </c>
      <c r="I181" s="832" t="s">
        <v>3093</v>
      </c>
      <c r="J181" s="832" t="s">
        <v>1199</v>
      </c>
      <c r="K181" s="832" t="s">
        <v>1200</v>
      </c>
      <c r="L181" s="835">
        <v>103.8</v>
      </c>
      <c r="M181" s="835">
        <v>415.2</v>
      </c>
      <c r="N181" s="832">
        <v>4</v>
      </c>
      <c r="O181" s="836">
        <v>1.5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10</v>
      </c>
      <c r="B182" s="832" t="s">
        <v>2616</v>
      </c>
      <c r="C182" s="832" t="s">
        <v>2625</v>
      </c>
      <c r="D182" s="833" t="s">
        <v>5669</v>
      </c>
      <c r="E182" s="834" t="s">
        <v>2685</v>
      </c>
      <c r="F182" s="832" t="s">
        <v>2618</v>
      </c>
      <c r="G182" s="832" t="s">
        <v>2735</v>
      </c>
      <c r="H182" s="832" t="s">
        <v>690</v>
      </c>
      <c r="I182" s="832" t="s">
        <v>2206</v>
      </c>
      <c r="J182" s="832" t="s">
        <v>2207</v>
      </c>
      <c r="K182" s="832" t="s">
        <v>1555</v>
      </c>
      <c r="L182" s="835">
        <v>85.27</v>
      </c>
      <c r="M182" s="835">
        <v>85.27</v>
      </c>
      <c r="N182" s="832">
        <v>1</v>
      </c>
      <c r="O182" s="836">
        <v>0.5</v>
      </c>
      <c r="P182" s="835">
        <v>85.27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10</v>
      </c>
      <c r="B183" s="832" t="s">
        <v>2616</v>
      </c>
      <c r="C183" s="832" t="s">
        <v>2625</v>
      </c>
      <c r="D183" s="833" t="s">
        <v>5669</v>
      </c>
      <c r="E183" s="834" t="s">
        <v>2685</v>
      </c>
      <c r="F183" s="832" t="s">
        <v>2618</v>
      </c>
      <c r="G183" s="832" t="s">
        <v>3094</v>
      </c>
      <c r="H183" s="832" t="s">
        <v>631</v>
      </c>
      <c r="I183" s="832" t="s">
        <v>3095</v>
      </c>
      <c r="J183" s="832" t="s">
        <v>3096</v>
      </c>
      <c r="K183" s="832" t="s">
        <v>3097</v>
      </c>
      <c r="L183" s="835">
        <v>0</v>
      </c>
      <c r="M183" s="835">
        <v>0</v>
      </c>
      <c r="N183" s="832">
        <v>1</v>
      </c>
      <c r="O183" s="836">
        <v>0.5</v>
      </c>
      <c r="P183" s="835">
        <v>0</v>
      </c>
      <c r="Q183" s="837"/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10</v>
      </c>
      <c r="B184" s="832" t="s">
        <v>2616</v>
      </c>
      <c r="C184" s="832" t="s">
        <v>2625</v>
      </c>
      <c r="D184" s="833" t="s">
        <v>5669</v>
      </c>
      <c r="E184" s="834" t="s">
        <v>2685</v>
      </c>
      <c r="F184" s="832" t="s">
        <v>2618</v>
      </c>
      <c r="G184" s="832" t="s">
        <v>2740</v>
      </c>
      <c r="H184" s="832" t="s">
        <v>631</v>
      </c>
      <c r="I184" s="832" t="s">
        <v>3098</v>
      </c>
      <c r="J184" s="832" t="s">
        <v>695</v>
      </c>
      <c r="K184" s="832" t="s">
        <v>3099</v>
      </c>
      <c r="L184" s="835">
        <v>88.16</v>
      </c>
      <c r="M184" s="835">
        <v>88.16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10</v>
      </c>
      <c r="B185" s="832" t="s">
        <v>2616</v>
      </c>
      <c r="C185" s="832" t="s">
        <v>2625</v>
      </c>
      <c r="D185" s="833" t="s">
        <v>5669</v>
      </c>
      <c r="E185" s="834" t="s">
        <v>2685</v>
      </c>
      <c r="F185" s="832" t="s">
        <v>2618</v>
      </c>
      <c r="G185" s="832" t="s">
        <v>2740</v>
      </c>
      <c r="H185" s="832" t="s">
        <v>631</v>
      </c>
      <c r="I185" s="832" t="s">
        <v>3100</v>
      </c>
      <c r="J185" s="832" t="s">
        <v>695</v>
      </c>
      <c r="K185" s="832" t="s">
        <v>3101</v>
      </c>
      <c r="L185" s="835">
        <v>23.51</v>
      </c>
      <c r="M185" s="835">
        <v>23.51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10</v>
      </c>
      <c r="B186" s="832" t="s">
        <v>2616</v>
      </c>
      <c r="C186" s="832" t="s">
        <v>2625</v>
      </c>
      <c r="D186" s="833" t="s">
        <v>5669</v>
      </c>
      <c r="E186" s="834" t="s">
        <v>2685</v>
      </c>
      <c r="F186" s="832" t="s">
        <v>2618</v>
      </c>
      <c r="G186" s="832" t="s">
        <v>2848</v>
      </c>
      <c r="H186" s="832" t="s">
        <v>631</v>
      </c>
      <c r="I186" s="832" t="s">
        <v>3102</v>
      </c>
      <c r="J186" s="832" t="s">
        <v>2850</v>
      </c>
      <c r="K186" s="832" t="s">
        <v>3103</v>
      </c>
      <c r="L186" s="835">
        <v>5.0599999999999996</v>
      </c>
      <c r="M186" s="835">
        <v>5.0599999999999996</v>
      </c>
      <c r="N186" s="832">
        <v>1</v>
      </c>
      <c r="O186" s="836">
        <v>0.5</v>
      </c>
      <c r="P186" s="835">
        <v>5.0599999999999996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10</v>
      </c>
      <c r="B187" s="832" t="s">
        <v>2616</v>
      </c>
      <c r="C187" s="832" t="s">
        <v>2625</v>
      </c>
      <c r="D187" s="833" t="s">
        <v>5669</v>
      </c>
      <c r="E187" s="834" t="s">
        <v>2685</v>
      </c>
      <c r="F187" s="832" t="s">
        <v>2618</v>
      </c>
      <c r="G187" s="832" t="s">
        <v>2751</v>
      </c>
      <c r="H187" s="832" t="s">
        <v>631</v>
      </c>
      <c r="I187" s="832" t="s">
        <v>2752</v>
      </c>
      <c r="J187" s="832" t="s">
        <v>756</v>
      </c>
      <c r="K187" s="832" t="s">
        <v>2753</v>
      </c>
      <c r="L187" s="835">
        <v>92.85</v>
      </c>
      <c r="M187" s="835">
        <v>92.85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10</v>
      </c>
      <c r="B188" s="832" t="s">
        <v>2616</v>
      </c>
      <c r="C188" s="832" t="s">
        <v>2625</v>
      </c>
      <c r="D188" s="833" t="s">
        <v>5669</v>
      </c>
      <c r="E188" s="834" t="s">
        <v>2685</v>
      </c>
      <c r="F188" s="832" t="s">
        <v>2618</v>
      </c>
      <c r="G188" s="832" t="s">
        <v>3104</v>
      </c>
      <c r="H188" s="832" t="s">
        <v>631</v>
      </c>
      <c r="I188" s="832" t="s">
        <v>3105</v>
      </c>
      <c r="J188" s="832" t="s">
        <v>3106</v>
      </c>
      <c r="K188" s="832" t="s">
        <v>2326</v>
      </c>
      <c r="L188" s="835">
        <v>395.98</v>
      </c>
      <c r="M188" s="835">
        <v>395.98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10</v>
      </c>
      <c r="B189" s="832" t="s">
        <v>2616</v>
      </c>
      <c r="C189" s="832" t="s">
        <v>2625</v>
      </c>
      <c r="D189" s="833" t="s">
        <v>5669</v>
      </c>
      <c r="E189" s="834" t="s">
        <v>2685</v>
      </c>
      <c r="F189" s="832" t="s">
        <v>2618</v>
      </c>
      <c r="G189" s="832" t="s">
        <v>2760</v>
      </c>
      <c r="H189" s="832" t="s">
        <v>631</v>
      </c>
      <c r="I189" s="832" t="s">
        <v>2761</v>
      </c>
      <c r="J189" s="832" t="s">
        <v>903</v>
      </c>
      <c r="K189" s="832" t="s">
        <v>2762</v>
      </c>
      <c r="L189" s="835">
        <v>94.7</v>
      </c>
      <c r="M189" s="835">
        <v>94.7</v>
      </c>
      <c r="N189" s="832">
        <v>1</v>
      </c>
      <c r="O189" s="836">
        <v>0.5</v>
      </c>
      <c r="P189" s="835">
        <v>94.7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10</v>
      </c>
      <c r="B190" s="832" t="s">
        <v>2616</v>
      </c>
      <c r="C190" s="832" t="s">
        <v>2625</v>
      </c>
      <c r="D190" s="833" t="s">
        <v>5669</v>
      </c>
      <c r="E190" s="834" t="s">
        <v>2685</v>
      </c>
      <c r="F190" s="832" t="s">
        <v>2618</v>
      </c>
      <c r="G190" s="832" t="s">
        <v>2864</v>
      </c>
      <c r="H190" s="832" t="s">
        <v>631</v>
      </c>
      <c r="I190" s="832" t="s">
        <v>3107</v>
      </c>
      <c r="J190" s="832" t="s">
        <v>2866</v>
      </c>
      <c r="K190" s="832" t="s">
        <v>3108</v>
      </c>
      <c r="L190" s="835">
        <v>91.78</v>
      </c>
      <c r="M190" s="835">
        <v>183.56</v>
      </c>
      <c r="N190" s="832">
        <v>2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10</v>
      </c>
      <c r="B191" s="832" t="s">
        <v>2616</v>
      </c>
      <c r="C191" s="832" t="s">
        <v>2625</v>
      </c>
      <c r="D191" s="833" t="s">
        <v>5669</v>
      </c>
      <c r="E191" s="834" t="s">
        <v>2685</v>
      </c>
      <c r="F191" s="832" t="s">
        <v>2618</v>
      </c>
      <c r="G191" s="832" t="s">
        <v>2763</v>
      </c>
      <c r="H191" s="832" t="s">
        <v>631</v>
      </c>
      <c r="I191" s="832" t="s">
        <v>2764</v>
      </c>
      <c r="J191" s="832" t="s">
        <v>983</v>
      </c>
      <c r="K191" s="832" t="s">
        <v>2765</v>
      </c>
      <c r="L191" s="835">
        <v>89.91</v>
      </c>
      <c r="M191" s="835">
        <v>89.91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10</v>
      </c>
      <c r="B192" s="832" t="s">
        <v>2616</v>
      </c>
      <c r="C192" s="832" t="s">
        <v>2625</v>
      </c>
      <c r="D192" s="833" t="s">
        <v>5669</v>
      </c>
      <c r="E192" s="834" t="s">
        <v>2685</v>
      </c>
      <c r="F192" s="832" t="s">
        <v>2618</v>
      </c>
      <c r="G192" s="832" t="s">
        <v>3109</v>
      </c>
      <c r="H192" s="832" t="s">
        <v>631</v>
      </c>
      <c r="I192" s="832" t="s">
        <v>3110</v>
      </c>
      <c r="J192" s="832" t="s">
        <v>3111</v>
      </c>
      <c r="K192" s="832" t="s">
        <v>3112</v>
      </c>
      <c r="L192" s="835">
        <v>205.8</v>
      </c>
      <c r="M192" s="835">
        <v>205.8</v>
      </c>
      <c r="N192" s="832">
        <v>1</v>
      </c>
      <c r="O192" s="836">
        <v>0.5</v>
      </c>
      <c r="P192" s="835">
        <v>205.8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10</v>
      </c>
      <c r="B193" s="832" t="s">
        <v>2616</v>
      </c>
      <c r="C193" s="832" t="s">
        <v>2625</v>
      </c>
      <c r="D193" s="833" t="s">
        <v>5669</v>
      </c>
      <c r="E193" s="834" t="s">
        <v>2685</v>
      </c>
      <c r="F193" s="832" t="s">
        <v>2618</v>
      </c>
      <c r="G193" s="832" t="s">
        <v>3109</v>
      </c>
      <c r="H193" s="832" t="s">
        <v>631</v>
      </c>
      <c r="I193" s="832" t="s">
        <v>3113</v>
      </c>
      <c r="J193" s="832" t="s">
        <v>3114</v>
      </c>
      <c r="K193" s="832" t="s">
        <v>3115</v>
      </c>
      <c r="L193" s="835">
        <v>62.42</v>
      </c>
      <c r="M193" s="835">
        <v>124.84</v>
      </c>
      <c r="N193" s="832">
        <v>2</v>
      </c>
      <c r="O193" s="836">
        <v>0.5</v>
      </c>
      <c r="P193" s="835">
        <v>124.84</v>
      </c>
      <c r="Q193" s="837">
        <v>1</v>
      </c>
      <c r="R193" s="832">
        <v>2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10</v>
      </c>
      <c r="B194" s="832" t="s">
        <v>2616</v>
      </c>
      <c r="C194" s="832" t="s">
        <v>2625</v>
      </c>
      <c r="D194" s="833" t="s">
        <v>5669</v>
      </c>
      <c r="E194" s="834" t="s">
        <v>2685</v>
      </c>
      <c r="F194" s="832" t="s">
        <v>2618</v>
      </c>
      <c r="G194" s="832" t="s">
        <v>3116</v>
      </c>
      <c r="H194" s="832" t="s">
        <v>631</v>
      </c>
      <c r="I194" s="832" t="s">
        <v>3117</v>
      </c>
      <c r="J194" s="832" t="s">
        <v>3118</v>
      </c>
      <c r="K194" s="832" t="s">
        <v>3119</v>
      </c>
      <c r="L194" s="835">
        <v>300.33</v>
      </c>
      <c r="M194" s="835">
        <v>600.66</v>
      </c>
      <c r="N194" s="832">
        <v>2</v>
      </c>
      <c r="O194" s="836">
        <v>1.5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10</v>
      </c>
      <c r="B195" s="832" t="s">
        <v>2616</v>
      </c>
      <c r="C195" s="832" t="s">
        <v>2625</v>
      </c>
      <c r="D195" s="833" t="s">
        <v>5669</v>
      </c>
      <c r="E195" s="834" t="s">
        <v>2685</v>
      </c>
      <c r="F195" s="832" t="s">
        <v>2618</v>
      </c>
      <c r="G195" s="832" t="s">
        <v>3015</v>
      </c>
      <c r="H195" s="832" t="s">
        <v>631</v>
      </c>
      <c r="I195" s="832" t="s">
        <v>3016</v>
      </c>
      <c r="J195" s="832" t="s">
        <v>1161</v>
      </c>
      <c r="K195" s="832" t="s">
        <v>2971</v>
      </c>
      <c r="L195" s="835">
        <v>61.97</v>
      </c>
      <c r="M195" s="835">
        <v>61.97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10</v>
      </c>
      <c r="B196" s="832" t="s">
        <v>2616</v>
      </c>
      <c r="C196" s="832" t="s">
        <v>2625</v>
      </c>
      <c r="D196" s="833" t="s">
        <v>5669</v>
      </c>
      <c r="E196" s="834" t="s">
        <v>2685</v>
      </c>
      <c r="F196" s="832" t="s">
        <v>2618</v>
      </c>
      <c r="G196" s="832" t="s">
        <v>3120</v>
      </c>
      <c r="H196" s="832" t="s">
        <v>690</v>
      </c>
      <c r="I196" s="832" t="s">
        <v>2383</v>
      </c>
      <c r="J196" s="832" t="s">
        <v>2384</v>
      </c>
      <c r="K196" s="832" t="s">
        <v>2385</v>
      </c>
      <c r="L196" s="835">
        <v>219.78</v>
      </c>
      <c r="M196" s="835">
        <v>439.56</v>
      </c>
      <c r="N196" s="832">
        <v>2</v>
      </c>
      <c r="O196" s="836">
        <v>0.5</v>
      </c>
      <c r="P196" s="835">
        <v>439.56</v>
      </c>
      <c r="Q196" s="837">
        <v>1</v>
      </c>
      <c r="R196" s="832">
        <v>2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10</v>
      </c>
      <c r="B197" s="832" t="s">
        <v>2616</v>
      </c>
      <c r="C197" s="832" t="s">
        <v>2625</v>
      </c>
      <c r="D197" s="833" t="s">
        <v>5669</v>
      </c>
      <c r="E197" s="834" t="s">
        <v>2685</v>
      </c>
      <c r="F197" s="832" t="s">
        <v>2618</v>
      </c>
      <c r="G197" s="832" t="s">
        <v>3121</v>
      </c>
      <c r="H197" s="832" t="s">
        <v>631</v>
      </c>
      <c r="I197" s="832" t="s">
        <v>3122</v>
      </c>
      <c r="J197" s="832" t="s">
        <v>3123</v>
      </c>
      <c r="K197" s="832" t="s">
        <v>3124</v>
      </c>
      <c r="L197" s="835">
        <v>2252.17</v>
      </c>
      <c r="M197" s="835">
        <v>4504.34</v>
      </c>
      <c r="N197" s="832">
        <v>2</v>
      </c>
      <c r="O197" s="836">
        <v>1.5</v>
      </c>
      <c r="P197" s="835">
        <v>4504.34</v>
      </c>
      <c r="Q197" s="837">
        <v>1</v>
      </c>
      <c r="R197" s="832">
        <v>2</v>
      </c>
      <c r="S197" s="837">
        <v>1</v>
      </c>
      <c r="T197" s="836">
        <v>1.5</v>
      </c>
      <c r="U197" s="838">
        <v>1</v>
      </c>
    </row>
    <row r="198" spans="1:21" ht="14.4" customHeight="1" x14ac:dyDescent="0.3">
      <c r="A198" s="831">
        <v>10</v>
      </c>
      <c r="B198" s="832" t="s">
        <v>2616</v>
      </c>
      <c r="C198" s="832" t="s">
        <v>2625</v>
      </c>
      <c r="D198" s="833" t="s">
        <v>5669</v>
      </c>
      <c r="E198" s="834" t="s">
        <v>2685</v>
      </c>
      <c r="F198" s="832" t="s">
        <v>2618</v>
      </c>
      <c r="G198" s="832" t="s">
        <v>2874</v>
      </c>
      <c r="H198" s="832" t="s">
        <v>631</v>
      </c>
      <c r="I198" s="832" t="s">
        <v>2877</v>
      </c>
      <c r="J198" s="832" t="s">
        <v>1795</v>
      </c>
      <c r="K198" s="832" t="s">
        <v>2878</v>
      </c>
      <c r="L198" s="835">
        <v>688.56</v>
      </c>
      <c r="M198" s="835">
        <v>1377.12</v>
      </c>
      <c r="N198" s="832">
        <v>2</v>
      </c>
      <c r="O198" s="836">
        <v>0.5</v>
      </c>
      <c r="P198" s="835">
        <v>1377.12</v>
      </c>
      <c r="Q198" s="837">
        <v>1</v>
      </c>
      <c r="R198" s="832">
        <v>2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10</v>
      </c>
      <c r="B199" s="832" t="s">
        <v>2616</v>
      </c>
      <c r="C199" s="832" t="s">
        <v>2625</v>
      </c>
      <c r="D199" s="833" t="s">
        <v>5669</v>
      </c>
      <c r="E199" s="834" t="s">
        <v>2685</v>
      </c>
      <c r="F199" s="832" t="s">
        <v>2618</v>
      </c>
      <c r="G199" s="832" t="s">
        <v>3125</v>
      </c>
      <c r="H199" s="832" t="s">
        <v>631</v>
      </c>
      <c r="I199" s="832" t="s">
        <v>3126</v>
      </c>
      <c r="J199" s="832" t="s">
        <v>3127</v>
      </c>
      <c r="K199" s="832" t="s">
        <v>3128</v>
      </c>
      <c r="L199" s="835">
        <v>35.11</v>
      </c>
      <c r="M199" s="835">
        <v>35.11</v>
      </c>
      <c r="N199" s="832">
        <v>1</v>
      </c>
      <c r="O199" s="836">
        <v>0.5</v>
      </c>
      <c r="P199" s="835">
        <v>35.11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10</v>
      </c>
      <c r="B200" s="832" t="s">
        <v>2616</v>
      </c>
      <c r="C200" s="832" t="s">
        <v>2625</v>
      </c>
      <c r="D200" s="833" t="s">
        <v>5669</v>
      </c>
      <c r="E200" s="834" t="s">
        <v>2685</v>
      </c>
      <c r="F200" s="832" t="s">
        <v>2618</v>
      </c>
      <c r="G200" s="832" t="s">
        <v>2783</v>
      </c>
      <c r="H200" s="832" t="s">
        <v>631</v>
      </c>
      <c r="I200" s="832" t="s">
        <v>2784</v>
      </c>
      <c r="J200" s="832" t="s">
        <v>1376</v>
      </c>
      <c r="K200" s="832" t="s">
        <v>2785</v>
      </c>
      <c r="L200" s="835">
        <v>34.19</v>
      </c>
      <c r="M200" s="835">
        <v>34.19</v>
      </c>
      <c r="N200" s="832">
        <v>1</v>
      </c>
      <c r="O200" s="836">
        <v>0.5</v>
      </c>
      <c r="P200" s="835">
        <v>34.19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10</v>
      </c>
      <c r="B201" s="832" t="s">
        <v>2616</v>
      </c>
      <c r="C201" s="832" t="s">
        <v>2625</v>
      </c>
      <c r="D201" s="833" t="s">
        <v>5669</v>
      </c>
      <c r="E201" s="834" t="s">
        <v>2685</v>
      </c>
      <c r="F201" s="832" t="s">
        <v>2618</v>
      </c>
      <c r="G201" s="832" t="s">
        <v>2906</v>
      </c>
      <c r="H201" s="832" t="s">
        <v>631</v>
      </c>
      <c r="I201" s="832" t="s">
        <v>3129</v>
      </c>
      <c r="J201" s="832" t="s">
        <v>3130</v>
      </c>
      <c r="K201" s="832" t="s">
        <v>3131</v>
      </c>
      <c r="L201" s="835">
        <v>115.18</v>
      </c>
      <c r="M201" s="835">
        <v>115.18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10</v>
      </c>
      <c r="B202" s="832" t="s">
        <v>2616</v>
      </c>
      <c r="C202" s="832" t="s">
        <v>2625</v>
      </c>
      <c r="D202" s="833" t="s">
        <v>5669</v>
      </c>
      <c r="E202" s="834" t="s">
        <v>2685</v>
      </c>
      <c r="F202" s="832" t="s">
        <v>2618</v>
      </c>
      <c r="G202" s="832" t="s">
        <v>2906</v>
      </c>
      <c r="H202" s="832" t="s">
        <v>631</v>
      </c>
      <c r="I202" s="832" t="s">
        <v>3132</v>
      </c>
      <c r="J202" s="832" t="s">
        <v>770</v>
      </c>
      <c r="K202" s="832" t="s">
        <v>3133</v>
      </c>
      <c r="L202" s="835">
        <v>0</v>
      </c>
      <c r="M202" s="835">
        <v>0</v>
      </c>
      <c r="N202" s="832">
        <v>1</v>
      </c>
      <c r="O202" s="836">
        <v>0.5</v>
      </c>
      <c r="P202" s="835">
        <v>0</v>
      </c>
      <c r="Q202" s="837"/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10</v>
      </c>
      <c r="B203" s="832" t="s">
        <v>2616</v>
      </c>
      <c r="C203" s="832" t="s">
        <v>2625</v>
      </c>
      <c r="D203" s="833" t="s">
        <v>5669</v>
      </c>
      <c r="E203" s="834" t="s">
        <v>2685</v>
      </c>
      <c r="F203" s="832" t="s">
        <v>2618</v>
      </c>
      <c r="G203" s="832" t="s">
        <v>3134</v>
      </c>
      <c r="H203" s="832" t="s">
        <v>631</v>
      </c>
      <c r="I203" s="832" t="s">
        <v>3135</v>
      </c>
      <c r="J203" s="832" t="s">
        <v>3136</v>
      </c>
      <c r="K203" s="832" t="s">
        <v>3137</v>
      </c>
      <c r="L203" s="835">
        <v>463.19</v>
      </c>
      <c r="M203" s="835">
        <v>463.19</v>
      </c>
      <c r="N203" s="832">
        <v>1</v>
      </c>
      <c r="O203" s="836">
        <v>1</v>
      </c>
      <c r="P203" s="835">
        <v>463.19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10</v>
      </c>
      <c r="B204" s="832" t="s">
        <v>2616</v>
      </c>
      <c r="C204" s="832" t="s">
        <v>2625</v>
      </c>
      <c r="D204" s="833" t="s">
        <v>5669</v>
      </c>
      <c r="E204" s="834" t="s">
        <v>2685</v>
      </c>
      <c r="F204" s="832" t="s">
        <v>2618</v>
      </c>
      <c r="G204" s="832" t="s">
        <v>2798</v>
      </c>
      <c r="H204" s="832" t="s">
        <v>631</v>
      </c>
      <c r="I204" s="832" t="s">
        <v>3138</v>
      </c>
      <c r="J204" s="832" t="s">
        <v>1170</v>
      </c>
      <c r="K204" s="832" t="s">
        <v>2801</v>
      </c>
      <c r="L204" s="835">
        <v>42.54</v>
      </c>
      <c r="M204" s="835">
        <v>85.08</v>
      </c>
      <c r="N204" s="832">
        <v>2</v>
      </c>
      <c r="O204" s="836">
        <v>1</v>
      </c>
      <c r="P204" s="835">
        <v>85.08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10</v>
      </c>
      <c r="B205" s="832" t="s">
        <v>2616</v>
      </c>
      <c r="C205" s="832" t="s">
        <v>2625</v>
      </c>
      <c r="D205" s="833" t="s">
        <v>5669</v>
      </c>
      <c r="E205" s="834" t="s">
        <v>2685</v>
      </c>
      <c r="F205" s="832" t="s">
        <v>2618</v>
      </c>
      <c r="G205" s="832" t="s">
        <v>2798</v>
      </c>
      <c r="H205" s="832" t="s">
        <v>631</v>
      </c>
      <c r="I205" s="832" t="s">
        <v>2802</v>
      </c>
      <c r="J205" s="832" t="s">
        <v>1170</v>
      </c>
      <c r="K205" s="832" t="s">
        <v>1171</v>
      </c>
      <c r="L205" s="835">
        <v>60.28</v>
      </c>
      <c r="M205" s="835">
        <v>60.28</v>
      </c>
      <c r="N205" s="832">
        <v>1</v>
      </c>
      <c r="O205" s="836">
        <v>0.5</v>
      </c>
      <c r="P205" s="835">
        <v>60.28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10</v>
      </c>
      <c r="B206" s="832" t="s">
        <v>2616</v>
      </c>
      <c r="C206" s="832" t="s">
        <v>2625</v>
      </c>
      <c r="D206" s="833" t="s">
        <v>5669</v>
      </c>
      <c r="E206" s="834" t="s">
        <v>2685</v>
      </c>
      <c r="F206" s="832" t="s">
        <v>2618</v>
      </c>
      <c r="G206" s="832" t="s">
        <v>3139</v>
      </c>
      <c r="H206" s="832" t="s">
        <v>690</v>
      </c>
      <c r="I206" s="832" t="s">
        <v>3140</v>
      </c>
      <c r="J206" s="832" t="s">
        <v>3141</v>
      </c>
      <c r="K206" s="832" t="s">
        <v>3142</v>
      </c>
      <c r="L206" s="835">
        <v>263.68</v>
      </c>
      <c r="M206" s="835">
        <v>263.68</v>
      </c>
      <c r="N206" s="832">
        <v>1</v>
      </c>
      <c r="O206" s="836">
        <v>0.5</v>
      </c>
      <c r="P206" s="835">
        <v>263.68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10</v>
      </c>
      <c r="B207" s="832" t="s">
        <v>2616</v>
      </c>
      <c r="C207" s="832" t="s">
        <v>2625</v>
      </c>
      <c r="D207" s="833" t="s">
        <v>5669</v>
      </c>
      <c r="E207" s="834" t="s">
        <v>2685</v>
      </c>
      <c r="F207" s="832" t="s">
        <v>2618</v>
      </c>
      <c r="G207" s="832" t="s">
        <v>3139</v>
      </c>
      <c r="H207" s="832" t="s">
        <v>631</v>
      </c>
      <c r="I207" s="832" t="s">
        <v>3143</v>
      </c>
      <c r="J207" s="832" t="s">
        <v>3144</v>
      </c>
      <c r="K207" s="832" t="s">
        <v>3145</v>
      </c>
      <c r="L207" s="835">
        <v>36.909999999999997</v>
      </c>
      <c r="M207" s="835">
        <v>110.72999999999999</v>
      </c>
      <c r="N207" s="832">
        <v>3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10</v>
      </c>
      <c r="B208" s="832" t="s">
        <v>2616</v>
      </c>
      <c r="C208" s="832" t="s">
        <v>2625</v>
      </c>
      <c r="D208" s="833" t="s">
        <v>5669</v>
      </c>
      <c r="E208" s="834" t="s">
        <v>2685</v>
      </c>
      <c r="F208" s="832" t="s">
        <v>2618</v>
      </c>
      <c r="G208" s="832" t="s">
        <v>2932</v>
      </c>
      <c r="H208" s="832" t="s">
        <v>631</v>
      </c>
      <c r="I208" s="832" t="s">
        <v>2933</v>
      </c>
      <c r="J208" s="832" t="s">
        <v>1208</v>
      </c>
      <c r="K208" s="832" t="s">
        <v>2934</v>
      </c>
      <c r="L208" s="835">
        <v>0</v>
      </c>
      <c r="M208" s="835">
        <v>0</v>
      </c>
      <c r="N208" s="832">
        <v>2</v>
      </c>
      <c r="O208" s="836">
        <v>1.5</v>
      </c>
      <c r="P208" s="835">
        <v>0</v>
      </c>
      <c r="Q208" s="837"/>
      <c r="R208" s="832">
        <v>2</v>
      </c>
      <c r="S208" s="837">
        <v>1</v>
      </c>
      <c r="T208" s="836">
        <v>1.5</v>
      </c>
      <c r="U208" s="838">
        <v>1</v>
      </c>
    </row>
    <row r="209" spans="1:21" ht="14.4" customHeight="1" x14ac:dyDescent="0.3">
      <c r="A209" s="831">
        <v>10</v>
      </c>
      <c r="B209" s="832" t="s">
        <v>2616</v>
      </c>
      <c r="C209" s="832" t="s">
        <v>2625</v>
      </c>
      <c r="D209" s="833" t="s">
        <v>5669</v>
      </c>
      <c r="E209" s="834" t="s">
        <v>2685</v>
      </c>
      <c r="F209" s="832" t="s">
        <v>2618</v>
      </c>
      <c r="G209" s="832" t="s">
        <v>3146</v>
      </c>
      <c r="H209" s="832" t="s">
        <v>631</v>
      </c>
      <c r="I209" s="832" t="s">
        <v>3147</v>
      </c>
      <c r="J209" s="832" t="s">
        <v>3148</v>
      </c>
      <c r="K209" s="832" t="s">
        <v>3149</v>
      </c>
      <c r="L209" s="835">
        <v>366.3</v>
      </c>
      <c r="M209" s="835">
        <v>366.3</v>
      </c>
      <c r="N209" s="832">
        <v>1</v>
      </c>
      <c r="O209" s="836">
        <v>0.5</v>
      </c>
      <c r="P209" s="835">
        <v>366.3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10</v>
      </c>
      <c r="B210" s="832" t="s">
        <v>2616</v>
      </c>
      <c r="C210" s="832" t="s">
        <v>2625</v>
      </c>
      <c r="D210" s="833" t="s">
        <v>5669</v>
      </c>
      <c r="E210" s="834" t="s">
        <v>2685</v>
      </c>
      <c r="F210" s="832" t="s">
        <v>2618</v>
      </c>
      <c r="G210" s="832" t="s">
        <v>3146</v>
      </c>
      <c r="H210" s="832" t="s">
        <v>631</v>
      </c>
      <c r="I210" s="832" t="s">
        <v>3150</v>
      </c>
      <c r="J210" s="832" t="s">
        <v>3148</v>
      </c>
      <c r="K210" s="832" t="s">
        <v>3151</v>
      </c>
      <c r="L210" s="835">
        <v>633.53</v>
      </c>
      <c r="M210" s="835">
        <v>633.53</v>
      </c>
      <c r="N210" s="832">
        <v>1</v>
      </c>
      <c r="O210" s="836">
        <v>0.5</v>
      </c>
      <c r="P210" s="835">
        <v>633.53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10</v>
      </c>
      <c r="B211" s="832" t="s">
        <v>2616</v>
      </c>
      <c r="C211" s="832" t="s">
        <v>2625</v>
      </c>
      <c r="D211" s="833" t="s">
        <v>5669</v>
      </c>
      <c r="E211" s="834" t="s">
        <v>2685</v>
      </c>
      <c r="F211" s="832" t="s">
        <v>2618</v>
      </c>
      <c r="G211" s="832" t="s">
        <v>3146</v>
      </c>
      <c r="H211" s="832" t="s">
        <v>631</v>
      </c>
      <c r="I211" s="832" t="s">
        <v>3152</v>
      </c>
      <c r="J211" s="832" t="s">
        <v>3148</v>
      </c>
      <c r="K211" s="832" t="s">
        <v>3153</v>
      </c>
      <c r="L211" s="835">
        <v>109.84</v>
      </c>
      <c r="M211" s="835">
        <v>219.68</v>
      </c>
      <c r="N211" s="832">
        <v>2</v>
      </c>
      <c r="O211" s="836">
        <v>0.5</v>
      </c>
      <c r="P211" s="835">
        <v>219.68</v>
      </c>
      <c r="Q211" s="837">
        <v>1</v>
      </c>
      <c r="R211" s="832">
        <v>2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10</v>
      </c>
      <c r="B212" s="832" t="s">
        <v>2616</v>
      </c>
      <c r="C212" s="832" t="s">
        <v>2625</v>
      </c>
      <c r="D212" s="833" t="s">
        <v>5669</v>
      </c>
      <c r="E212" s="834" t="s">
        <v>2685</v>
      </c>
      <c r="F212" s="832" t="s">
        <v>2618</v>
      </c>
      <c r="G212" s="832" t="s">
        <v>2815</v>
      </c>
      <c r="H212" s="832" t="s">
        <v>690</v>
      </c>
      <c r="I212" s="832" t="s">
        <v>2194</v>
      </c>
      <c r="J212" s="832" t="s">
        <v>1358</v>
      </c>
      <c r="K212" s="832" t="s">
        <v>2195</v>
      </c>
      <c r="L212" s="835">
        <v>154.36000000000001</v>
      </c>
      <c r="M212" s="835">
        <v>154.36000000000001</v>
      </c>
      <c r="N212" s="832">
        <v>1</v>
      </c>
      <c r="O212" s="836">
        <v>1</v>
      </c>
      <c r="P212" s="835">
        <v>154.36000000000001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10</v>
      </c>
      <c r="B213" s="832" t="s">
        <v>2616</v>
      </c>
      <c r="C213" s="832" t="s">
        <v>2625</v>
      </c>
      <c r="D213" s="833" t="s">
        <v>5669</v>
      </c>
      <c r="E213" s="834" t="s">
        <v>2685</v>
      </c>
      <c r="F213" s="832" t="s">
        <v>2618</v>
      </c>
      <c r="G213" s="832" t="s">
        <v>2815</v>
      </c>
      <c r="H213" s="832" t="s">
        <v>690</v>
      </c>
      <c r="I213" s="832" t="s">
        <v>2199</v>
      </c>
      <c r="J213" s="832" t="s">
        <v>951</v>
      </c>
      <c r="K213" s="832" t="s">
        <v>2200</v>
      </c>
      <c r="L213" s="835">
        <v>75.73</v>
      </c>
      <c r="M213" s="835">
        <v>75.73</v>
      </c>
      <c r="N213" s="832">
        <v>1</v>
      </c>
      <c r="O213" s="836">
        <v>1</v>
      </c>
      <c r="P213" s="835">
        <v>75.73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10</v>
      </c>
      <c r="B214" s="832" t="s">
        <v>2616</v>
      </c>
      <c r="C214" s="832" t="s">
        <v>2625</v>
      </c>
      <c r="D214" s="833" t="s">
        <v>5669</v>
      </c>
      <c r="E214" s="834" t="s">
        <v>2685</v>
      </c>
      <c r="F214" s="832" t="s">
        <v>2619</v>
      </c>
      <c r="G214" s="832" t="s">
        <v>2822</v>
      </c>
      <c r="H214" s="832" t="s">
        <v>631</v>
      </c>
      <c r="I214" s="832" t="s">
        <v>3154</v>
      </c>
      <c r="J214" s="832" t="s">
        <v>2824</v>
      </c>
      <c r="K214" s="832"/>
      <c r="L214" s="835">
        <v>0</v>
      </c>
      <c r="M214" s="835">
        <v>0</v>
      </c>
      <c r="N214" s="832">
        <v>1</v>
      </c>
      <c r="O214" s="836">
        <v>1</v>
      </c>
      <c r="P214" s="835">
        <v>0</v>
      </c>
      <c r="Q214" s="837"/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10</v>
      </c>
      <c r="B215" s="832" t="s">
        <v>2616</v>
      </c>
      <c r="C215" s="832" t="s">
        <v>2625</v>
      </c>
      <c r="D215" s="833" t="s">
        <v>5669</v>
      </c>
      <c r="E215" s="834" t="s">
        <v>2687</v>
      </c>
      <c r="F215" s="832" t="s">
        <v>2618</v>
      </c>
      <c r="G215" s="832" t="s">
        <v>3155</v>
      </c>
      <c r="H215" s="832" t="s">
        <v>631</v>
      </c>
      <c r="I215" s="832" t="s">
        <v>3156</v>
      </c>
      <c r="J215" s="832" t="s">
        <v>3157</v>
      </c>
      <c r="K215" s="832" t="s">
        <v>3158</v>
      </c>
      <c r="L215" s="835">
        <v>4294.2</v>
      </c>
      <c r="M215" s="835">
        <v>21471</v>
      </c>
      <c r="N215" s="832">
        <v>5</v>
      </c>
      <c r="O215" s="836">
        <v>1.5</v>
      </c>
      <c r="P215" s="835">
        <v>21471</v>
      </c>
      <c r="Q215" s="837">
        <v>1</v>
      </c>
      <c r="R215" s="832">
        <v>5</v>
      </c>
      <c r="S215" s="837">
        <v>1</v>
      </c>
      <c r="T215" s="836">
        <v>1.5</v>
      </c>
      <c r="U215" s="838">
        <v>1</v>
      </c>
    </row>
    <row r="216" spans="1:21" ht="14.4" customHeight="1" x14ac:dyDescent="0.3">
      <c r="A216" s="831">
        <v>10</v>
      </c>
      <c r="B216" s="832" t="s">
        <v>2616</v>
      </c>
      <c r="C216" s="832" t="s">
        <v>2625</v>
      </c>
      <c r="D216" s="833" t="s">
        <v>5669</v>
      </c>
      <c r="E216" s="834" t="s">
        <v>2687</v>
      </c>
      <c r="F216" s="832" t="s">
        <v>2618</v>
      </c>
      <c r="G216" s="832" t="s">
        <v>2833</v>
      </c>
      <c r="H216" s="832" t="s">
        <v>631</v>
      </c>
      <c r="I216" s="832" t="s">
        <v>3159</v>
      </c>
      <c r="J216" s="832" t="s">
        <v>3160</v>
      </c>
      <c r="K216" s="832" t="s">
        <v>3161</v>
      </c>
      <c r="L216" s="835">
        <v>207.27</v>
      </c>
      <c r="M216" s="835">
        <v>207.27</v>
      </c>
      <c r="N216" s="832">
        <v>1</v>
      </c>
      <c r="O216" s="836">
        <v>1</v>
      </c>
      <c r="P216" s="835">
        <v>207.27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10</v>
      </c>
      <c r="B217" s="832" t="s">
        <v>2616</v>
      </c>
      <c r="C217" s="832" t="s">
        <v>2625</v>
      </c>
      <c r="D217" s="833" t="s">
        <v>5669</v>
      </c>
      <c r="E217" s="834" t="s">
        <v>2687</v>
      </c>
      <c r="F217" s="832" t="s">
        <v>2618</v>
      </c>
      <c r="G217" s="832" t="s">
        <v>2838</v>
      </c>
      <c r="H217" s="832" t="s">
        <v>690</v>
      </c>
      <c r="I217" s="832" t="s">
        <v>2382</v>
      </c>
      <c r="J217" s="832" t="s">
        <v>1268</v>
      </c>
      <c r="K217" s="832" t="s">
        <v>1269</v>
      </c>
      <c r="L217" s="835">
        <v>318.16000000000003</v>
      </c>
      <c r="M217" s="835">
        <v>318.16000000000003</v>
      </c>
      <c r="N217" s="832">
        <v>1</v>
      </c>
      <c r="O217" s="836">
        <v>0.5</v>
      </c>
      <c r="P217" s="835">
        <v>318.16000000000003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10</v>
      </c>
      <c r="B218" s="832" t="s">
        <v>2616</v>
      </c>
      <c r="C218" s="832" t="s">
        <v>2625</v>
      </c>
      <c r="D218" s="833" t="s">
        <v>5669</v>
      </c>
      <c r="E218" s="834" t="s">
        <v>2687</v>
      </c>
      <c r="F218" s="832" t="s">
        <v>2618</v>
      </c>
      <c r="G218" s="832" t="s">
        <v>2838</v>
      </c>
      <c r="H218" s="832" t="s">
        <v>690</v>
      </c>
      <c r="I218" s="832" t="s">
        <v>2382</v>
      </c>
      <c r="J218" s="832" t="s">
        <v>1268</v>
      </c>
      <c r="K218" s="832" t="s">
        <v>1269</v>
      </c>
      <c r="L218" s="835">
        <v>369.29</v>
      </c>
      <c r="M218" s="835">
        <v>369.29</v>
      </c>
      <c r="N218" s="832">
        <v>1</v>
      </c>
      <c r="O218" s="836">
        <v>0.5</v>
      </c>
      <c r="P218" s="835">
        <v>369.29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10</v>
      </c>
      <c r="B219" s="832" t="s">
        <v>2616</v>
      </c>
      <c r="C219" s="832" t="s">
        <v>2625</v>
      </c>
      <c r="D219" s="833" t="s">
        <v>5669</v>
      </c>
      <c r="E219" s="834" t="s">
        <v>2687</v>
      </c>
      <c r="F219" s="832" t="s">
        <v>2618</v>
      </c>
      <c r="G219" s="832" t="s">
        <v>3162</v>
      </c>
      <c r="H219" s="832" t="s">
        <v>631</v>
      </c>
      <c r="I219" s="832" t="s">
        <v>3163</v>
      </c>
      <c r="J219" s="832" t="s">
        <v>3164</v>
      </c>
      <c r="K219" s="832" t="s">
        <v>3165</v>
      </c>
      <c r="L219" s="835">
        <v>201.79</v>
      </c>
      <c r="M219" s="835">
        <v>403.58</v>
      </c>
      <c r="N219" s="832">
        <v>2</v>
      </c>
      <c r="O219" s="836">
        <v>1</v>
      </c>
      <c r="P219" s="835">
        <v>403.58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10</v>
      </c>
      <c r="B220" s="832" t="s">
        <v>2616</v>
      </c>
      <c r="C220" s="832" t="s">
        <v>2625</v>
      </c>
      <c r="D220" s="833" t="s">
        <v>5669</v>
      </c>
      <c r="E220" s="834" t="s">
        <v>2687</v>
      </c>
      <c r="F220" s="832" t="s">
        <v>2618</v>
      </c>
      <c r="G220" s="832" t="s">
        <v>3166</v>
      </c>
      <c r="H220" s="832" t="s">
        <v>631</v>
      </c>
      <c r="I220" s="832" t="s">
        <v>3167</v>
      </c>
      <c r="J220" s="832" t="s">
        <v>3168</v>
      </c>
      <c r="K220" s="832" t="s">
        <v>3169</v>
      </c>
      <c r="L220" s="835">
        <v>105.32</v>
      </c>
      <c r="M220" s="835">
        <v>105.32</v>
      </c>
      <c r="N220" s="832">
        <v>1</v>
      </c>
      <c r="O220" s="836">
        <v>0.5</v>
      </c>
      <c r="P220" s="835">
        <v>105.32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10</v>
      </c>
      <c r="B221" s="832" t="s">
        <v>2616</v>
      </c>
      <c r="C221" s="832" t="s">
        <v>2625</v>
      </c>
      <c r="D221" s="833" t="s">
        <v>5669</v>
      </c>
      <c r="E221" s="834" t="s">
        <v>2687</v>
      </c>
      <c r="F221" s="832" t="s">
        <v>2618</v>
      </c>
      <c r="G221" s="832" t="s">
        <v>3170</v>
      </c>
      <c r="H221" s="832" t="s">
        <v>631</v>
      </c>
      <c r="I221" s="832" t="s">
        <v>3171</v>
      </c>
      <c r="J221" s="832" t="s">
        <v>3172</v>
      </c>
      <c r="K221" s="832" t="s">
        <v>3173</v>
      </c>
      <c r="L221" s="835">
        <v>748.36</v>
      </c>
      <c r="M221" s="835">
        <v>748.36</v>
      </c>
      <c r="N221" s="832">
        <v>1</v>
      </c>
      <c r="O221" s="836">
        <v>0.5</v>
      </c>
      <c r="P221" s="835">
        <v>748.36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10</v>
      </c>
      <c r="B222" s="832" t="s">
        <v>2616</v>
      </c>
      <c r="C222" s="832" t="s">
        <v>2625</v>
      </c>
      <c r="D222" s="833" t="s">
        <v>5669</v>
      </c>
      <c r="E222" s="834" t="s">
        <v>2687</v>
      </c>
      <c r="F222" s="832" t="s">
        <v>2618</v>
      </c>
      <c r="G222" s="832" t="s">
        <v>3174</v>
      </c>
      <c r="H222" s="832" t="s">
        <v>690</v>
      </c>
      <c r="I222" s="832" t="s">
        <v>3175</v>
      </c>
      <c r="J222" s="832" t="s">
        <v>3176</v>
      </c>
      <c r="K222" s="832" t="s">
        <v>2476</v>
      </c>
      <c r="L222" s="835">
        <v>65.989999999999995</v>
      </c>
      <c r="M222" s="835">
        <v>263.95999999999998</v>
      </c>
      <c r="N222" s="832">
        <v>4</v>
      </c>
      <c r="O222" s="836">
        <v>2</v>
      </c>
      <c r="P222" s="835">
        <v>263.95999999999998</v>
      </c>
      <c r="Q222" s="837">
        <v>1</v>
      </c>
      <c r="R222" s="832">
        <v>4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10</v>
      </c>
      <c r="B223" s="832" t="s">
        <v>2616</v>
      </c>
      <c r="C223" s="832" t="s">
        <v>2625</v>
      </c>
      <c r="D223" s="833" t="s">
        <v>5669</v>
      </c>
      <c r="E223" s="834" t="s">
        <v>2687</v>
      </c>
      <c r="F223" s="832" t="s">
        <v>2618</v>
      </c>
      <c r="G223" s="832" t="s">
        <v>3177</v>
      </c>
      <c r="H223" s="832" t="s">
        <v>631</v>
      </c>
      <c r="I223" s="832" t="s">
        <v>3178</v>
      </c>
      <c r="J223" s="832" t="s">
        <v>1291</v>
      </c>
      <c r="K223" s="832" t="s">
        <v>1293</v>
      </c>
      <c r="L223" s="835">
        <v>42.05</v>
      </c>
      <c r="M223" s="835">
        <v>42.05</v>
      </c>
      <c r="N223" s="832">
        <v>1</v>
      </c>
      <c r="O223" s="836">
        <v>0.5</v>
      </c>
      <c r="P223" s="835">
        <v>42.05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10</v>
      </c>
      <c r="B224" s="832" t="s">
        <v>2616</v>
      </c>
      <c r="C224" s="832" t="s">
        <v>2625</v>
      </c>
      <c r="D224" s="833" t="s">
        <v>5669</v>
      </c>
      <c r="E224" s="834" t="s">
        <v>2687</v>
      </c>
      <c r="F224" s="832" t="s">
        <v>2618</v>
      </c>
      <c r="G224" s="832" t="s">
        <v>3179</v>
      </c>
      <c r="H224" s="832" t="s">
        <v>631</v>
      </c>
      <c r="I224" s="832" t="s">
        <v>3180</v>
      </c>
      <c r="J224" s="832" t="s">
        <v>3181</v>
      </c>
      <c r="K224" s="832" t="s">
        <v>3182</v>
      </c>
      <c r="L224" s="835">
        <v>950.39</v>
      </c>
      <c r="M224" s="835">
        <v>950.39</v>
      </c>
      <c r="N224" s="832">
        <v>1</v>
      </c>
      <c r="O224" s="836">
        <v>0.5</v>
      </c>
      <c r="P224" s="835">
        <v>950.39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10</v>
      </c>
      <c r="B225" s="832" t="s">
        <v>2616</v>
      </c>
      <c r="C225" s="832" t="s">
        <v>2625</v>
      </c>
      <c r="D225" s="833" t="s">
        <v>5669</v>
      </c>
      <c r="E225" s="834" t="s">
        <v>2687</v>
      </c>
      <c r="F225" s="832" t="s">
        <v>2618</v>
      </c>
      <c r="G225" s="832" t="s">
        <v>3009</v>
      </c>
      <c r="H225" s="832" t="s">
        <v>631</v>
      </c>
      <c r="I225" s="832" t="s">
        <v>3010</v>
      </c>
      <c r="J225" s="832" t="s">
        <v>3011</v>
      </c>
      <c r="K225" s="832" t="s">
        <v>3012</v>
      </c>
      <c r="L225" s="835">
        <v>95.57</v>
      </c>
      <c r="M225" s="835">
        <v>573.41999999999996</v>
      </c>
      <c r="N225" s="832">
        <v>6</v>
      </c>
      <c r="O225" s="836">
        <v>1</v>
      </c>
      <c r="P225" s="835">
        <v>573.41999999999996</v>
      </c>
      <c r="Q225" s="837">
        <v>1</v>
      </c>
      <c r="R225" s="832">
        <v>6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10</v>
      </c>
      <c r="B226" s="832" t="s">
        <v>2616</v>
      </c>
      <c r="C226" s="832" t="s">
        <v>2625</v>
      </c>
      <c r="D226" s="833" t="s">
        <v>5669</v>
      </c>
      <c r="E226" s="834" t="s">
        <v>2687</v>
      </c>
      <c r="F226" s="832" t="s">
        <v>2618</v>
      </c>
      <c r="G226" s="832" t="s">
        <v>2870</v>
      </c>
      <c r="H226" s="832" t="s">
        <v>631</v>
      </c>
      <c r="I226" s="832" t="s">
        <v>2871</v>
      </c>
      <c r="J226" s="832" t="s">
        <v>2872</v>
      </c>
      <c r="K226" s="832" t="s">
        <v>2873</v>
      </c>
      <c r="L226" s="835">
        <v>73.150000000000006</v>
      </c>
      <c r="M226" s="835">
        <v>365.75</v>
      </c>
      <c r="N226" s="832">
        <v>5</v>
      </c>
      <c r="O226" s="836">
        <v>0.5</v>
      </c>
      <c r="P226" s="835">
        <v>365.75</v>
      </c>
      <c r="Q226" s="837">
        <v>1</v>
      </c>
      <c r="R226" s="832">
        <v>5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10</v>
      </c>
      <c r="B227" s="832" t="s">
        <v>2616</v>
      </c>
      <c r="C227" s="832" t="s">
        <v>2625</v>
      </c>
      <c r="D227" s="833" t="s">
        <v>5669</v>
      </c>
      <c r="E227" s="834" t="s">
        <v>2687</v>
      </c>
      <c r="F227" s="832" t="s">
        <v>2618</v>
      </c>
      <c r="G227" s="832" t="s">
        <v>3183</v>
      </c>
      <c r="H227" s="832" t="s">
        <v>631</v>
      </c>
      <c r="I227" s="832" t="s">
        <v>3184</v>
      </c>
      <c r="J227" s="832" t="s">
        <v>3185</v>
      </c>
      <c r="K227" s="832" t="s">
        <v>3186</v>
      </c>
      <c r="L227" s="835">
        <v>634</v>
      </c>
      <c r="M227" s="835">
        <v>3170</v>
      </c>
      <c r="N227" s="832">
        <v>5</v>
      </c>
      <c r="O227" s="836">
        <v>2</v>
      </c>
      <c r="P227" s="835">
        <v>3170</v>
      </c>
      <c r="Q227" s="837">
        <v>1</v>
      </c>
      <c r="R227" s="832">
        <v>5</v>
      </c>
      <c r="S227" s="837">
        <v>1</v>
      </c>
      <c r="T227" s="836">
        <v>2</v>
      </c>
      <c r="U227" s="838">
        <v>1</v>
      </c>
    </row>
    <row r="228" spans="1:21" ht="14.4" customHeight="1" x14ac:dyDescent="0.3">
      <c r="A228" s="831">
        <v>10</v>
      </c>
      <c r="B228" s="832" t="s">
        <v>2616</v>
      </c>
      <c r="C228" s="832" t="s">
        <v>2625</v>
      </c>
      <c r="D228" s="833" t="s">
        <v>5669</v>
      </c>
      <c r="E228" s="834" t="s">
        <v>2687</v>
      </c>
      <c r="F228" s="832" t="s">
        <v>2618</v>
      </c>
      <c r="G228" s="832" t="s">
        <v>3187</v>
      </c>
      <c r="H228" s="832" t="s">
        <v>631</v>
      </c>
      <c r="I228" s="832" t="s">
        <v>3188</v>
      </c>
      <c r="J228" s="832" t="s">
        <v>3189</v>
      </c>
      <c r="K228" s="832" t="s">
        <v>3190</v>
      </c>
      <c r="L228" s="835">
        <v>140.59</v>
      </c>
      <c r="M228" s="835">
        <v>140.59</v>
      </c>
      <c r="N228" s="832">
        <v>1</v>
      </c>
      <c r="O228" s="836">
        <v>1</v>
      </c>
      <c r="P228" s="835">
        <v>140.59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10</v>
      </c>
      <c r="B229" s="832" t="s">
        <v>2616</v>
      </c>
      <c r="C229" s="832" t="s">
        <v>2625</v>
      </c>
      <c r="D229" s="833" t="s">
        <v>5669</v>
      </c>
      <c r="E229" s="834" t="s">
        <v>2687</v>
      </c>
      <c r="F229" s="832" t="s">
        <v>2618</v>
      </c>
      <c r="G229" s="832" t="s">
        <v>3187</v>
      </c>
      <c r="H229" s="832" t="s">
        <v>631</v>
      </c>
      <c r="I229" s="832" t="s">
        <v>3191</v>
      </c>
      <c r="J229" s="832" t="s">
        <v>3189</v>
      </c>
      <c r="K229" s="832" t="s">
        <v>3192</v>
      </c>
      <c r="L229" s="835">
        <v>459.26</v>
      </c>
      <c r="M229" s="835">
        <v>459.26</v>
      </c>
      <c r="N229" s="832">
        <v>1</v>
      </c>
      <c r="O229" s="836">
        <v>0.5</v>
      </c>
      <c r="P229" s="835">
        <v>459.26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10</v>
      </c>
      <c r="B230" s="832" t="s">
        <v>2616</v>
      </c>
      <c r="C230" s="832" t="s">
        <v>2625</v>
      </c>
      <c r="D230" s="833" t="s">
        <v>5669</v>
      </c>
      <c r="E230" s="834" t="s">
        <v>2687</v>
      </c>
      <c r="F230" s="832" t="s">
        <v>2618</v>
      </c>
      <c r="G230" s="832" t="s">
        <v>3193</v>
      </c>
      <c r="H230" s="832" t="s">
        <v>631</v>
      </c>
      <c r="I230" s="832" t="s">
        <v>3194</v>
      </c>
      <c r="J230" s="832" t="s">
        <v>1314</v>
      </c>
      <c r="K230" s="832" t="s">
        <v>3195</v>
      </c>
      <c r="L230" s="835">
        <v>181.04</v>
      </c>
      <c r="M230" s="835">
        <v>724.16</v>
      </c>
      <c r="N230" s="832">
        <v>4</v>
      </c>
      <c r="O230" s="836">
        <v>2</v>
      </c>
      <c r="P230" s="835">
        <v>543.12</v>
      </c>
      <c r="Q230" s="837">
        <v>0.75</v>
      </c>
      <c r="R230" s="832">
        <v>3</v>
      </c>
      <c r="S230" s="837">
        <v>0.75</v>
      </c>
      <c r="T230" s="836">
        <v>1.5</v>
      </c>
      <c r="U230" s="838">
        <v>0.75</v>
      </c>
    </row>
    <row r="231" spans="1:21" ht="14.4" customHeight="1" x14ac:dyDescent="0.3">
      <c r="A231" s="831">
        <v>10</v>
      </c>
      <c r="B231" s="832" t="s">
        <v>2616</v>
      </c>
      <c r="C231" s="832" t="s">
        <v>2625</v>
      </c>
      <c r="D231" s="833" t="s">
        <v>5669</v>
      </c>
      <c r="E231" s="834" t="s">
        <v>2687</v>
      </c>
      <c r="F231" s="832" t="s">
        <v>2618</v>
      </c>
      <c r="G231" s="832" t="s">
        <v>2793</v>
      </c>
      <c r="H231" s="832" t="s">
        <v>690</v>
      </c>
      <c r="I231" s="832" t="s">
        <v>2249</v>
      </c>
      <c r="J231" s="832" t="s">
        <v>897</v>
      </c>
      <c r="K231" s="832" t="s">
        <v>2250</v>
      </c>
      <c r="L231" s="835">
        <v>63.75</v>
      </c>
      <c r="M231" s="835">
        <v>318.75</v>
      </c>
      <c r="N231" s="832">
        <v>5</v>
      </c>
      <c r="O231" s="836">
        <v>3</v>
      </c>
      <c r="P231" s="835">
        <v>255</v>
      </c>
      <c r="Q231" s="837">
        <v>0.8</v>
      </c>
      <c r="R231" s="832">
        <v>4</v>
      </c>
      <c r="S231" s="837">
        <v>0.8</v>
      </c>
      <c r="T231" s="836">
        <v>2.5</v>
      </c>
      <c r="U231" s="838">
        <v>0.83333333333333337</v>
      </c>
    </row>
    <row r="232" spans="1:21" ht="14.4" customHeight="1" x14ac:dyDescent="0.3">
      <c r="A232" s="831">
        <v>10</v>
      </c>
      <c r="B232" s="832" t="s">
        <v>2616</v>
      </c>
      <c r="C232" s="832" t="s">
        <v>2625</v>
      </c>
      <c r="D232" s="833" t="s">
        <v>5669</v>
      </c>
      <c r="E232" s="834" t="s">
        <v>2687</v>
      </c>
      <c r="F232" s="832" t="s">
        <v>2618</v>
      </c>
      <c r="G232" s="832" t="s">
        <v>2793</v>
      </c>
      <c r="H232" s="832" t="s">
        <v>631</v>
      </c>
      <c r="I232" s="832" t="s">
        <v>3196</v>
      </c>
      <c r="J232" s="832" t="s">
        <v>897</v>
      </c>
      <c r="K232" s="832" t="s">
        <v>2250</v>
      </c>
      <c r="L232" s="835">
        <v>63.75</v>
      </c>
      <c r="M232" s="835">
        <v>63.75</v>
      </c>
      <c r="N232" s="832">
        <v>1</v>
      </c>
      <c r="O232" s="836">
        <v>0.5</v>
      </c>
      <c r="P232" s="835">
        <v>63.75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10</v>
      </c>
      <c r="B233" s="832" t="s">
        <v>2616</v>
      </c>
      <c r="C233" s="832" t="s">
        <v>2625</v>
      </c>
      <c r="D233" s="833" t="s">
        <v>5669</v>
      </c>
      <c r="E233" s="834" t="s">
        <v>2687</v>
      </c>
      <c r="F233" s="832" t="s">
        <v>2618</v>
      </c>
      <c r="G233" s="832" t="s">
        <v>2922</v>
      </c>
      <c r="H233" s="832" t="s">
        <v>631</v>
      </c>
      <c r="I233" s="832" t="s">
        <v>2923</v>
      </c>
      <c r="J233" s="832" t="s">
        <v>2924</v>
      </c>
      <c r="K233" s="832" t="s">
        <v>2861</v>
      </c>
      <c r="L233" s="835">
        <v>282.05</v>
      </c>
      <c r="M233" s="835">
        <v>564.1</v>
      </c>
      <c r="N233" s="832">
        <v>2</v>
      </c>
      <c r="O233" s="836">
        <v>1</v>
      </c>
      <c r="P233" s="835">
        <v>564.1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10</v>
      </c>
      <c r="B234" s="832" t="s">
        <v>2616</v>
      </c>
      <c r="C234" s="832" t="s">
        <v>2625</v>
      </c>
      <c r="D234" s="833" t="s">
        <v>5669</v>
      </c>
      <c r="E234" s="834" t="s">
        <v>2687</v>
      </c>
      <c r="F234" s="832" t="s">
        <v>2618</v>
      </c>
      <c r="G234" s="832" t="s">
        <v>2932</v>
      </c>
      <c r="H234" s="832" t="s">
        <v>631</v>
      </c>
      <c r="I234" s="832" t="s">
        <v>3197</v>
      </c>
      <c r="J234" s="832" t="s">
        <v>1208</v>
      </c>
      <c r="K234" s="832" t="s">
        <v>3198</v>
      </c>
      <c r="L234" s="835">
        <v>767.14</v>
      </c>
      <c r="M234" s="835">
        <v>767.14</v>
      </c>
      <c r="N234" s="832">
        <v>1</v>
      </c>
      <c r="O234" s="836">
        <v>1</v>
      </c>
      <c r="P234" s="835">
        <v>767.14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10</v>
      </c>
      <c r="B235" s="832" t="s">
        <v>2616</v>
      </c>
      <c r="C235" s="832" t="s">
        <v>2625</v>
      </c>
      <c r="D235" s="833" t="s">
        <v>5669</v>
      </c>
      <c r="E235" s="834" t="s">
        <v>2689</v>
      </c>
      <c r="F235" s="832" t="s">
        <v>2619</v>
      </c>
      <c r="G235" s="832" t="s">
        <v>2822</v>
      </c>
      <c r="H235" s="832" t="s">
        <v>631</v>
      </c>
      <c r="I235" s="832" t="s">
        <v>3199</v>
      </c>
      <c r="J235" s="832" t="s">
        <v>2824</v>
      </c>
      <c r="K235" s="832"/>
      <c r="L235" s="835">
        <v>0</v>
      </c>
      <c r="M235" s="835">
        <v>0</v>
      </c>
      <c r="N235" s="832">
        <v>1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10</v>
      </c>
      <c r="B236" s="832" t="s">
        <v>2616</v>
      </c>
      <c r="C236" s="832" t="s">
        <v>2625</v>
      </c>
      <c r="D236" s="833" t="s">
        <v>5669</v>
      </c>
      <c r="E236" s="834" t="s">
        <v>2693</v>
      </c>
      <c r="F236" s="832" t="s">
        <v>2618</v>
      </c>
      <c r="G236" s="832" t="s">
        <v>2735</v>
      </c>
      <c r="H236" s="832" t="s">
        <v>690</v>
      </c>
      <c r="I236" s="832" t="s">
        <v>2206</v>
      </c>
      <c r="J236" s="832" t="s">
        <v>2207</v>
      </c>
      <c r="K236" s="832" t="s">
        <v>1555</v>
      </c>
      <c r="L236" s="835">
        <v>85.27</v>
      </c>
      <c r="M236" s="835">
        <v>85.27</v>
      </c>
      <c r="N236" s="832">
        <v>1</v>
      </c>
      <c r="O236" s="836">
        <v>1</v>
      </c>
      <c r="P236" s="835">
        <v>85.27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10</v>
      </c>
      <c r="B237" s="832" t="s">
        <v>2616</v>
      </c>
      <c r="C237" s="832" t="s">
        <v>2625</v>
      </c>
      <c r="D237" s="833" t="s">
        <v>5669</v>
      </c>
      <c r="E237" s="834" t="s">
        <v>2693</v>
      </c>
      <c r="F237" s="832" t="s">
        <v>2618</v>
      </c>
      <c r="G237" s="832" t="s">
        <v>2748</v>
      </c>
      <c r="H237" s="832" t="s">
        <v>631</v>
      </c>
      <c r="I237" s="832" t="s">
        <v>2992</v>
      </c>
      <c r="J237" s="832" t="s">
        <v>844</v>
      </c>
      <c r="K237" s="832" t="s">
        <v>2993</v>
      </c>
      <c r="L237" s="835">
        <v>147.85</v>
      </c>
      <c r="M237" s="835">
        <v>147.85</v>
      </c>
      <c r="N237" s="832">
        <v>1</v>
      </c>
      <c r="O237" s="836">
        <v>0.5</v>
      </c>
      <c r="P237" s="835">
        <v>147.85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10</v>
      </c>
      <c r="B238" s="832" t="s">
        <v>2616</v>
      </c>
      <c r="C238" s="832" t="s">
        <v>2625</v>
      </c>
      <c r="D238" s="833" t="s">
        <v>5669</v>
      </c>
      <c r="E238" s="834" t="s">
        <v>2693</v>
      </c>
      <c r="F238" s="832" t="s">
        <v>2618</v>
      </c>
      <c r="G238" s="832" t="s">
        <v>3200</v>
      </c>
      <c r="H238" s="832" t="s">
        <v>631</v>
      </c>
      <c r="I238" s="832" t="s">
        <v>3201</v>
      </c>
      <c r="J238" s="832" t="s">
        <v>3202</v>
      </c>
      <c r="K238" s="832" t="s">
        <v>3203</v>
      </c>
      <c r="L238" s="835">
        <v>0</v>
      </c>
      <c r="M238" s="835">
        <v>0</v>
      </c>
      <c r="N238" s="832">
        <v>1</v>
      </c>
      <c r="O238" s="836">
        <v>0.5</v>
      </c>
      <c r="P238" s="835">
        <v>0</v>
      </c>
      <c r="Q238" s="837"/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10</v>
      </c>
      <c r="B239" s="832" t="s">
        <v>2616</v>
      </c>
      <c r="C239" s="832" t="s">
        <v>2625</v>
      </c>
      <c r="D239" s="833" t="s">
        <v>5669</v>
      </c>
      <c r="E239" s="834" t="s">
        <v>2693</v>
      </c>
      <c r="F239" s="832" t="s">
        <v>2618</v>
      </c>
      <c r="G239" s="832" t="s">
        <v>2751</v>
      </c>
      <c r="H239" s="832" t="s">
        <v>631</v>
      </c>
      <c r="I239" s="832" t="s">
        <v>2752</v>
      </c>
      <c r="J239" s="832" t="s">
        <v>756</v>
      </c>
      <c r="K239" s="832" t="s">
        <v>2753</v>
      </c>
      <c r="L239" s="835">
        <v>92.85</v>
      </c>
      <c r="M239" s="835">
        <v>92.85</v>
      </c>
      <c r="N239" s="832">
        <v>1</v>
      </c>
      <c r="O239" s="836">
        <v>0.5</v>
      </c>
      <c r="P239" s="835">
        <v>92.85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10</v>
      </c>
      <c r="B240" s="832" t="s">
        <v>2616</v>
      </c>
      <c r="C240" s="832" t="s">
        <v>2625</v>
      </c>
      <c r="D240" s="833" t="s">
        <v>5669</v>
      </c>
      <c r="E240" s="834" t="s">
        <v>2693</v>
      </c>
      <c r="F240" s="832" t="s">
        <v>2618</v>
      </c>
      <c r="G240" s="832" t="s">
        <v>3204</v>
      </c>
      <c r="H240" s="832" t="s">
        <v>690</v>
      </c>
      <c r="I240" s="832" t="s">
        <v>2598</v>
      </c>
      <c r="J240" s="832" t="s">
        <v>1951</v>
      </c>
      <c r="K240" s="832" t="s">
        <v>2599</v>
      </c>
      <c r="L240" s="835">
        <v>120.15</v>
      </c>
      <c r="M240" s="835">
        <v>120.15</v>
      </c>
      <c r="N240" s="832">
        <v>1</v>
      </c>
      <c r="O240" s="836">
        <v>0.5</v>
      </c>
      <c r="P240" s="835">
        <v>120.15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10</v>
      </c>
      <c r="B241" s="832" t="s">
        <v>2616</v>
      </c>
      <c r="C241" s="832" t="s">
        <v>2625</v>
      </c>
      <c r="D241" s="833" t="s">
        <v>5669</v>
      </c>
      <c r="E241" s="834" t="s">
        <v>2693</v>
      </c>
      <c r="F241" s="832" t="s">
        <v>2618</v>
      </c>
      <c r="G241" s="832" t="s">
        <v>2859</v>
      </c>
      <c r="H241" s="832" t="s">
        <v>631</v>
      </c>
      <c r="I241" s="832" t="s">
        <v>2860</v>
      </c>
      <c r="J241" s="832" t="s">
        <v>793</v>
      </c>
      <c r="K241" s="832" t="s">
        <v>2861</v>
      </c>
      <c r="L241" s="835">
        <v>75.05</v>
      </c>
      <c r="M241" s="835">
        <v>75.05</v>
      </c>
      <c r="N241" s="832">
        <v>1</v>
      </c>
      <c r="O241" s="836">
        <v>0.5</v>
      </c>
      <c r="P241" s="835">
        <v>75.05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10</v>
      </c>
      <c r="B242" s="832" t="s">
        <v>2616</v>
      </c>
      <c r="C242" s="832" t="s">
        <v>2625</v>
      </c>
      <c r="D242" s="833" t="s">
        <v>5669</v>
      </c>
      <c r="E242" s="834" t="s">
        <v>2693</v>
      </c>
      <c r="F242" s="832" t="s">
        <v>2618</v>
      </c>
      <c r="G242" s="832" t="s">
        <v>2760</v>
      </c>
      <c r="H242" s="832" t="s">
        <v>631</v>
      </c>
      <c r="I242" s="832" t="s">
        <v>2761</v>
      </c>
      <c r="J242" s="832" t="s">
        <v>903</v>
      </c>
      <c r="K242" s="832" t="s">
        <v>2762</v>
      </c>
      <c r="L242" s="835">
        <v>94.7</v>
      </c>
      <c r="M242" s="835">
        <v>189.4</v>
      </c>
      <c r="N242" s="832">
        <v>2</v>
      </c>
      <c r="O242" s="836">
        <v>0.5</v>
      </c>
      <c r="P242" s="835">
        <v>189.4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10</v>
      </c>
      <c r="B243" s="832" t="s">
        <v>2616</v>
      </c>
      <c r="C243" s="832" t="s">
        <v>2625</v>
      </c>
      <c r="D243" s="833" t="s">
        <v>5669</v>
      </c>
      <c r="E243" s="834" t="s">
        <v>2693</v>
      </c>
      <c r="F243" s="832" t="s">
        <v>2618</v>
      </c>
      <c r="G243" s="832" t="s">
        <v>2763</v>
      </c>
      <c r="H243" s="832" t="s">
        <v>631</v>
      </c>
      <c r="I243" s="832" t="s">
        <v>2764</v>
      </c>
      <c r="J243" s="832" t="s">
        <v>983</v>
      </c>
      <c r="K243" s="832" t="s">
        <v>2765</v>
      </c>
      <c r="L243" s="835">
        <v>89.91</v>
      </c>
      <c r="M243" s="835">
        <v>89.91</v>
      </c>
      <c r="N243" s="832">
        <v>1</v>
      </c>
      <c r="O243" s="836">
        <v>0.5</v>
      </c>
      <c r="P243" s="835">
        <v>89.91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10</v>
      </c>
      <c r="B244" s="832" t="s">
        <v>2616</v>
      </c>
      <c r="C244" s="832" t="s">
        <v>2625</v>
      </c>
      <c r="D244" s="833" t="s">
        <v>5669</v>
      </c>
      <c r="E244" s="834" t="s">
        <v>2693</v>
      </c>
      <c r="F244" s="832" t="s">
        <v>2618</v>
      </c>
      <c r="G244" s="832" t="s">
        <v>2783</v>
      </c>
      <c r="H244" s="832" t="s">
        <v>631</v>
      </c>
      <c r="I244" s="832" t="s">
        <v>2784</v>
      </c>
      <c r="J244" s="832" t="s">
        <v>1376</v>
      </c>
      <c r="K244" s="832" t="s">
        <v>2785</v>
      </c>
      <c r="L244" s="835">
        <v>34.19</v>
      </c>
      <c r="M244" s="835">
        <v>34.19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10</v>
      </c>
      <c r="B245" s="832" t="s">
        <v>2616</v>
      </c>
      <c r="C245" s="832" t="s">
        <v>2625</v>
      </c>
      <c r="D245" s="833" t="s">
        <v>5669</v>
      </c>
      <c r="E245" s="834" t="s">
        <v>2693</v>
      </c>
      <c r="F245" s="832" t="s">
        <v>2618</v>
      </c>
      <c r="G245" s="832" t="s">
        <v>2906</v>
      </c>
      <c r="H245" s="832" t="s">
        <v>631</v>
      </c>
      <c r="I245" s="832" t="s">
        <v>2909</v>
      </c>
      <c r="J245" s="832" t="s">
        <v>1067</v>
      </c>
      <c r="K245" s="832" t="s">
        <v>2910</v>
      </c>
      <c r="L245" s="835">
        <v>103.67</v>
      </c>
      <c r="M245" s="835">
        <v>103.67</v>
      </c>
      <c r="N245" s="832">
        <v>1</v>
      </c>
      <c r="O245" s="836">
        <v>0.5</v>
      </c>
      <c r="P245" s="835">
        <v>103.67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10</v>
      </c>
      <c r="B246" s="832" t="s">
        <v>2616</v>
      </c>
      <c r="C246" s="832" t="s">
        <v>2625</v>
      </c>
      <c r="D246" s="833" t="s">
        <v>5669</v>
      </c>
      <c r="E246" s="834" t="s">
        <v>2693</v>
      </c>
      <c r="F246" s="832" t="s">
        <v>2618</v>
      </c>
      <c r="G246" s="832" t="s">
        <v>2789</v>
      </c>
      <c r="H246" s="832" t="s">
        <v>631</v>
      </c>
      <c r="I246" s="832" t="s">
        <v>2920</v>
      </c>
      <c r="J246" s="832" t="s">
        <v>2791</v>
      </c>
      <c r="K246" s="832" t="s">
        <v>2921</v>
      </c>
      <c r="L246" s="835">
        <v>87.67</v>
      </c>
      <c r="M246" s="835">
        <v>87.67</v>
      </c>
      <c r="N246" s="832">
        <v>1</v>
      </c>
      <c r="O246" s="836">
        <v>1</v>
      </c>
      <c r="P246" s="835">
        <v>87.67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10</v>
      </c>
      <c r="B247" s="832" t="s">
        <v>2616</v>
      </c>
      <c r="C247" s="832" t="s">
        <v>2625</v>
      </c>
      <c r="D247" s="833" t="s">
        <v>5669</v>
      </c>
      <c r="E247" s="834" t="s">
        <v>2693</v>
      </c>
      <c r="F247" s="832" t="s">
        <v>2618</v>
      </c>
      <c r="G247" s="832" t="s">
        <v>2798</v>
      </c>
      <c r="H247" s="832" t="s">
        <v>631</v>
      </c>
      <c r="I247" s="832" t="s">
        <v>3138</v>
      </c>
      <c r="J247" s="832" t="s">
        <v>1170</v>
      </c>
      <c r="K247" s="832" t="s">
        <v>2801</v>
      </c>
      <c r="L247" s="835">
        <v>42.54</v>
      </c>
      <c r="M247" s="835">
        <v>42.54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10</v>
      </c>
      <c r="B248" s="832" t="s">
        <v>2616</v>
      </c>
      <c r="C248" s="832" t="s">
        <v>2625</v>
      </c>
      <c r="D248" s="833" t="s">
        <v>5669</v>
      </c>
      <c r="E248" s="834" t="s">
        <v>2693</v>
      </c>
      <c r="F248" s="832" t="s">
        <v>2618</v>
      </c>
      <c r="G248" s="832" t="s">
        <v>2798</v>
      </c>
      <c r="H248" s="832" t="s">
        <v>631</v>
      </c>
      <c r="I248" s="832" t="s">
        <v>2802</v>
      </c>
      <c r="J248" s="832" t="s">
        <v>1170</v>
      </c>
      <c r="K248" s="832" t="s">
        <v>1171</v>
      </c>
      <c r="L248" s="835">
        <v>60.28</v>
      </c>
      <c r="M248" s="835">
        <v>60.28</v>
      </c>
      <c r="N248" s="832">
        <v>1</v>
      </c>
      <c r="O248" s="836">
        <v>1</v>
      </c>
      <c r="P248" s="835">
        <v>60.28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10</v>
      </c>
      <c r="B249" s="832" t="s">
        <v>2616</v>
      </c>
      <c r="C249" s="832" t="s">
        <v>2625</v>
      </c>
      <c r="D249" s="833" t="s">
        <v>5669</v>
      </c>
      <c r="E249" s="834" t="s">
        <v>2693</v>
      </c>
      <c r="F249" s="832" t="s">
        <v>2618</v>
      </c>
      <c r="G249" s="832" t="s">
        <v>2812</v>
      </c>
      <c r="H249" s="832" t="s">
        <v>631</v>
      </c>
      <c r="I249" s="832" t="s">
        <v>2813</v>
      </c>
      <c r="J249" s="832" t="s">
        <v>991</v>
      </c>
      <c r="K249" s="832" t="s">
        <v>995</v>
      </c>
      <c r="L249" s="835">
        <v>61.97</v>
      </c>
      <c r="M249" s="835">
        <v>61.97</v>
      </c>
      <c r="N249" s="832">
        <v>1</v>
      </c>
      <c r="O249" s="836">
        <v>1</v>
      </c>
      <c r="P249" s="835">
        <v>61.97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10</v>
      </c>
      <c r="B250" s="832" t="s">
        <v>2616</v>
      </c>
      <c r="C250" s="832" t="s">
        <v>2625</v>
      </c>
      <c r="D250" s="833" t="s">
        <v>5669</v>
      </c>
      <c r="E250" s="834" t="s">
        <v>2693</v>
      </c>
      <c r="F250" s="832" t="s">
        <v>2618</v>
      </c>
      <c r="G250" s="832" t="s">
        <v>2935</v>
      </c>
      <c r="H250" s="832" t="s">
        <v>631</v>
      </c>
      <c r="I250" s="832" t="s">
        <v>3205</v>
      </c>
      <c r="J250" s="832" t="s">
        <v>3206</v>
      </c>
      <c r="K250" s="832" t="s">
        <v>2088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10</v>
      </c>
      <c r="B251" s="832" t="s">
        <v>2616</v>
      </c>
      <c r="C251" s="832" t="s">
        <v>2625</v>
      </c>
      <c r="D251" s="833" t="s">
        <v>5669</v>
      </c>
      <c r="E251" s="834" t="s">
        <v>2693</v>
      </c>
      <c r="F251" s="832" t="s">
        <v>2618</v>
      </c>
      <c r="G251" s="832" t="s">
        <v>2815</v>
      </c>
      <c r="H251" s="832" t="s">
        <v>690</v>
      </c>
      <c r="I251" s="832" t="s">
        <v>2194</v>
      </c>
      <c r="J251" s="832" t="s">
        <v>1358</v>
      </c>
      <c r="K251" s="832" t="s">
        <v>2195</v>
      </c>
      <c r="L251" s="835">
        <v>154.36000000000001</v>
      </c>
      <c r="M251" s="835">
        <v>154.36000000000001</v>
      </c>
      <c r="N251" s="832">
        <v>1</v>
      </c>
      <c r="O251" s="836">
        <v>1</v>
      </c>
      <c r="P251" s="835">
        <v>154.36000000000001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10</v>
      </c>
      <c r="B252" s="832" t="s">
        <v>2616</v>
      </c>
      <c r="C252" s="832" t="s">
        <v>2625</v>
      </c>
      <c r="D252" s="833" t="s">
        <v>5669</v>
      </c>
      <c r="E252" s="834" t="s">
        <v>2693</v>
      </c>
      <c r="F252" s="832" t="s">
        <v>2618</v>
      </c>
      <c r="G252" s="832" t="s">
        <v>2815</v>
      </c>
      <c r="H252" s="832" t="s">
        <v>690</v>
      </c>
      <c r="I252" s="832" t="s">
        <v>2199</v>
      </c>
      <c r="J252" s="832" t="s">
        <v>951</v>
      </c>
      <c r="K252" s="832" t="s">
        <v>2200</v>
      </c>
      <c r="L252" s="835">
        <v>75.73</v>
      </c>
      <c r="M252" s="835">
        <v>227.19</v>
      </c>
      <c r="N252" s="832">
        <v>3</v>
      </c>
      <c r="O252" s="836">
        <v>1.5</v>
      </c>
      <c r="P252" s="835">
        <v>227.19</v>
      </c>
      <c r="Q252" s="837">
        <v>1</v>
      </c>
      <c r="R252" s="832">
        <v>3</v>
      </c>
      <c r="S252" s="837">
        <v>1</v>
      </c>
      <c r="T252" s="836">
        <v>1.5</v>
      </c>
      <c r="U252" s="838">
        <v>1</v>
      </c>
    </row>
    <row r="253" spans="1:21" ht="14.4" customHeight="1" x14ac:dyDescent="0.3">
      <c r="A253" s="831">
        <v>10</v>
      </c>
      <c r="B253" s="832" t="s">
        <v>2616</v>
      </c>
      <c r="C253" s="832" t="s">
        <v>2625</v>
      </c>
      <c r="D253" s="833" t="s">
        <v>5669</v>
      </c>
      <c r="E253" s="834" t="s">
        <v>2693</v>
      </c>
      <c r="F253" s="832" t="s">
        <v>2618</v>
      </c>
      <c r="G253" s="832" t="s">
        <v>2815</v>
      </c>
      <c r="H253" s="832" t="s">
        <v>631</v>
      </c>
      <c r="I253" s="832" t="s">
        <v>3207</v>
      </c>
      <c r="J253" s="832" t="s">
        <v>1358</v>
      </c>
      <c r="K253" s="832" t="s">
        <v>2195</v>
      </c>
      <c r="L253" s="835">
        <v>154.36000000000001</v>
      </c>
      <c r="M253" s="835">
        <v>154.36000000000001</v>
      </c>
      <c r="N253" s="832">
        <v>1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10</v>
      </c>
      <c r="B254" s="832" t="s">
        <v>2616</v>
      </c>
      <c r="C254" s="832" t="s">
        <v>2625</v>
      </c>
      <c r="D254" s="833" t="s">
        <v>5669</v>
      </c>
      <c r="E254" s="834" t="s">
        <v>2693</v>
      </c>
      <c r="F254" s="832" t="s">
        <v>2618</v>
      </c>
      <c r="G254" s="832" t="s">
        <v>3061</v>
      </c>
      <c r="H254" s="832" t="s">
        <v>631</v>
      </c>
      <c r="I254" s="832" t="s">
        <v>3064</v>
      </c>
      <c r="J254" s="832" t="s">
        <v>699</v>
      </c>
      <c r="K254" s="832" t="s">
        <v>3065</v>
      </c>
      <c r="L254" s="835">
        <v>0</v>
      </c>
      <c r="M254" s="835">
        <v>0</v>
      </c>
      <c r="N254" s="832">
        <v>1</v>
      </c>
      <c r="O254" s="836">
        <v>0.5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10</v>
      </c>
      <c r="B255" s="832" t="s">
        <v>2616</v>
      </c>
      <c r="C255" s="832" t="s">
        <v>2625</v>
      </c>
      <c r="D255" s="833" t="s">
        <v>5669</v>
      </c>
      <c r="E255" s="834" t="s">
        <v>2694</v>
      </c>
      <c r="F255" s="832" t="s">
        <v>2618</v>
      </c>
      <c r="G255" s="832" t="s">
        <v>3208</v>
      </c>
      <c r="H255" s="832" t="s">
        <v>631</v>
      </c>
      <c r="I255" s="832" t="s">
        <v>3209</v>
      </c>
      <c r="J255" s="832" t="s">
        <v>1316</v>
      </c>
      <c r="K255" s="832" t="s">
        <v>3210</v>
      </c>
      <c r="L255" s="835">
        <v>0</v>
      </c>
      <c r="M255" s="835">
        <v>0</v>
      </c>
      <c r="N255" s="832">
        <v>1</v>
      </c>
      <c r="O255" s="836">
        <v>0.5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10</v>
      </c>
      <c r="B256" s="832" t="s">
        <v>2616</v>
      </c>
      <c r="C256" s="832" t="s">
        <v>2625</v>
      </c>
      <c r="D256" s="833" t="s">
        <v>5669</v>
      </c>
      <c r="E256" s="834" t="s">
        <v>2694</v>
      </c>
      <c r="F256" s="832" t="s">
        <v>2618</v>
      </c>
      <c r="G256" s="832" t="s">
        <v>2735</v>
      </c>
      <c r="H256" s="832" t="s">
        <v>631</v>
      </c>
      <c r="I256" s="832" t="s">
        <v>3211</v>
      </c>
      <c r="J256" s="832" t="s">
        <v>2737</v>
      </c>
      <c r="K256" s="832" t="s">
        <v>3212</v>
      </c>
      <c r="L256" s="835">
        <v>55.41</v>
      </c>
      <c r="M256" s="835">
        <v>55.41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10</v>
      </c>
      <c r="B257" s="832" t="s">
        <v>2616</v>
      </c>
      <c r="C257" s="832" t="s">
        <v>2625</v>
      </c>
      <c r="D257" s="833" t="s">
        <v>5669</v>
      </c>
      <c r="E257" s="834" t="s">
        <v>2694</v>
      </c>
      <c r="F257" s="832" t="s">
        <v>2618</v>
      </c>
      <c r="G257" s="832" t="s">
        <v>2740</v>
      </c>
      <c r="H257" s="832" t="s">
        <v>631</v>
      </c>
      <c r="I257" s="832" t="s">
        <v>3098</v>
      </c>
      <c r="J257" s="832" t="s">
        <v>695</v>
      </c>
      <c r="K257" s="832" t="s">
        <v>3099</v>
      </c>
      <c r="L257" s="835">
        <v>88.16</v>
      </c>
      <c r="M257" s="835">
        <v>88.16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10</v>
      </c>
      <c r="B258" s="832" t="s">
        <v>2616</v>
      </c>
      <c r="C258" s="832" t="s">
        <v>2625</v>
      </c>
      <c r="D258" s="833" t="s">
        <v>5669</v>
      </c>
      <c r="E258" s="834" t="s">
        <v>2694</v>
      </c>
      <c r="F258" s="832" t="s">
        <v>2618</v>
      </c>
      <c r="G258" s="832" t="s">
        <v>3213</v>
      </c>
      <c r="H258" s="832" t="s">
        <v>690</v>
      </c>
      <c r="I258" s="832" t="s">
        <v>3214</v>
      </c>
      <c r="J258" s="832" t="s">
        <v>3215</v>
      </c>
      <c r="K258" s="832" t="s">
        <v>3216</v>
      </c>
      <c r="L258" s="835">
        <v>453.18</v>
      </c>
      <c r="M258" s="835">
        <v>453.18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10</v>
      </c>
      <c r="B259" s="832" t="s">
        <v>2616</v>
      </c>
      <c r="C259" s="832" t="s">
        <v>2625</v>
      </c>
      <c r="D259" s="833" t="s">
        <v>5669</v>
      </c>
      <c r="E259" s="834" t="s">
        <v>2694</v>
      </c>
      <c r="F259" s="832" t="s">
        <v>2618</v>
      </c>
      <c r="G259" s="832" t="s">
        <v>2851</v>
      </c>
      <c r="H259" s="832" t="s">
        <v>631</v>
      </c>
      <c r="I259" s="832" t="s">
        <v>3217</v>
      </c>
      <c r="J259" s="832" t="s">
        <v>3218</v>
      </c>
      <c r="K259" s="832" t="s">
        <v>3219</v>
      </c>
      <c r="L259" s="835">
        <v>79.64</v>
      </c>
      <c r="M259" s="835">
        <v>79.64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10</v>
      </c>
      <c r="B260" s="832" t="s">
        <v>2616</v>
      </c>
      <c r="C260" s="832" t="s">
        <v>2625</v>
      </c>
      <c r="D260" s="833" t="s">
        <v>5669</v>
      </c>
      <c r="E260" s="834" t="s">
        <v>2694</v>
      </c>
      <c r="F260" s="832" t="s">
        <v>2618</v>
      </c>
      <c r="G260" s="832" t="s">
        <v>3220</v>
      </c>
      <c r="H260" s="832" t="s">
        <v>631</v>
      </c>
      <c r="I260" s="832" t="s">
        <v>3221</v>
      </c>
      <c r="J260" s="832" t="s">
        <v>763</v>
      </c>
      <c r="K260" s="832" t="s">
        <v>1062</v>
      </c>
      <c r="L260" s="835">
        <v>0</v>
      </c>
      <c r="M260" s="835">
        <v>0</v>
      </c>
      <c r="N260" s="832">
        <v>1</v>
      </c>
      <c r="O260" s="836">
        <v>1</v>
      </c>
      <c r="P260" s="835">
        <v>0</v>
      </c>
      <c r="Q260" s="837"/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10</v>
      </c>
      <c r="B261" s="832" t="s">
        <v>2616</v>
      </c>
      <c r="C261" s="832" t="s">
        <v>2625</v>
      </c>
      <c r="D261" s="833" t="s">
        <v>5669</v>
      </c>
      <c r="E261" s="834" t="s">
        <v>2694</v>
      </c>
      <c r="F261" s="832" t="s">
        <v>2618</v>
      </c>
      <c r="G261" s="832" t="s">
        <v>2906</v>
      </c>
      <c r="H261" s="832" t="s">
        <v>631</v>
      </c>
      <c r="I261" s="832" t="s">
        <v>2907</v>
      </c>
      <c r="J261" s="832" t="s">
        <v>1067</v>
      </c>
      <c r="K261" s="832" t="s">
        <v>2908</v>
      </c>
      <c r="L261" s="835">
        <v>32.25</v>
      </c>
      <c r="M261" s="835">
        <v>32.25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10</v>
      </c>
      <c r="B262" s="832" t="s">
        <v>2616</v>
      </c>
      <c r="C262" s="832" t="s">
        <v>2625</v>
      </c>
      <c r="D262" s="833" t="s">
        <v>5669</v>
      </c>
      <c r="E262" s="834" t="s">
        <v>2694</v>
      </c>
      <c r="F262" s="832" t="s">
        <v>2618</v>
      </c>
      <c r="G262" s="832" t="s">
        <v>2789</v>
      </c>
      <c r="H262" s="832" t="s">
        <v>631</v>
      </c>
      <c r="I262" s="832" t="s">
        <v>2790</v>
      </c>
      <c r="J262" s="832" t="s">
        <v>2791</v>
      </c>
      <c r="K262" s="832" t="s">
        <v>2792</v>
      </c>
      <c r="L262" s="835">
        <v>21.92</v>
      </c>
      <c r="M262" s="835">
        <v>21.92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10</v>
      </c>
      <c r="B263" s="832" t="s">
        <v>2616</v>
      </c>
      <c r="C263" s="832" t="s">
        <v>2625</v>
      </c>
      <c r="D263" s="833" t="s">
        <v>5669</v>
      </c>
      <c r="E263" s="834" t="s">
        <v>2694</v>
      </c>
      <c r="F263" s="832" t="s">
        <v>2618</v>
      </c>
      <c r="G263" s="832" t="s">
        <v>2789</v>
      </c>
      <c r="H263" s="832" t="s">
        <v>631</v>
      </c>
      <c r="I263" s="832" t="s">
        <v>2920</v>
      </c>
      <c r="J263" s="832" t="s">
        <v>2791</v>
      </c>
      <c r="K263" s="832" t="s">
        <v>2921</v>
      </c>
      <c r="L263" s="835">
        <v>87.67</v>
      </c>
      <c r="M263" s="835">
        <v>87.67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10</v>
      </c>
      <c r="B264" s="832" t="s">
        <v>2616</v>
      </c>
      <c r="C264" s="832" t="s">
        <v>2625</v>
      </c>
      <c r="D264" s="833" t="s">
        <v>5669</v>
      </c>
      <c r="E264" s="834" t="s">
        <v>2694</v>
      </c>
      <c r="F264" s="832" t="s">
        <v>2618</v>
      </c>
      <c r="G264" s="832" t="s">
        <v>2793</v>
      </c>
      <c r="H264" s="832" t="s">
        <v>690</v>
      </c>
      <c r="I264" s="832" t="s">
        <v>2249</v>
      </c>
      <c r="J264" s="832" t="s">
        <v>897</v>
      </c>
      <c r="K264" s="832" t="s">
        <v>2250</v>
      </c>
      <c r="L264" s="835">
        <v>63.75</v>
      </c>
      <c r="M264" s="835">
        <v>63.75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10</v>
      </c>
      <c r="B265" s="832" t="s">
        <v>2616</v>
      </c>
      <c r="C265" s="832" t="s">
        <v>2625</v>
      </c>
      <c r="D265" s="833" t="s">
        <v>5669</v>
      </c>
      <c r="E265" s="834" t="s">
        <v>2694</v>
      </c>
      <c r="F265" s="832" t="s">
        <v>2618</v>
      </c>
      <c r="G265" s="832" t="s">
        <v>2798</v>
      </c>
      <c r="H265" s="832" t="s">
        <v>631</v>
      </c>
      <c r="I265" s="832" t="s">
        <v>2802</v>
      </c>
      <c r="J265" s="832" t="s">
        <v>1170</v>
      </c>
      <c r="K265" s="832" t="s">
        <v>1171</v>
      </c>
      <c r="L265" s="835">
        <v>60.28</v>
      </c>
      <c r="M265" s="835">
        <v>60.28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10</v>
      </c>
      <c r="B266" s="832" t="s">
        <v>2616</v>
      </c>
      <c r="C266" s="832" t="s">
        <v>2625</v>
      </c>
      <c r="D266" s="833" t="s">
        <v>5669</v>
      </c>
      <c r="E266" s="834" t="s">
        <v>2694</v>
      </c>
      <c r="F266" s="832" t="s">
        <v>2618</v>
      </c>
      <c r="G266" s="832" t="s">
        <v>3066</v>
      </c>
      <c r="H266" s="832" t="s">
        <v>690</v>
      </c>
      <c r="I266" s="832" t="s">
        <v>2332</v>
      </c>
      <c r="J266" s="832" t="s">
        <v>1141</v>
      </c>
      <c r="K266" s="832" t="s">
        <v>1135</v>
      </c>
      <c r="L266" s="835">
        <v>130.38999999999999</v>
      </c>
      <c r="M266" s="835">
        <v>651.94999999999993</v>
      </c>
      <c r="N266" s="832">
        <v>5</v>
      </c>
      <c r="O266" s="836">
        <v>1</v>
      </c>
      <c r="P266" s="835">
        <v>651.94999999999993</v>
      </c>
      <c r="Q266" s="837">
        <v>1</v>
      </c>
      <c r="R266" s="832">
        <v>5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10</v>
      </c>
      <c r="B267" s="832" t="s">
        <v>2616</v>
      </c>
      <c r="C267" s="832" t="s">
        <v>2625</v>
      </c>
      <c r="D267" s="833" t="s">
        <v>5669</v>
      </c>
      <c r="E267" s="834" t="s">
        <v>2696</v>
      </c>
      <c r="F267" s="832" t="s">
        <v>2618</v>
      </c>
      <c r="G267" s="832" t="s">
        <v>3222</v>
      </c>
      <c r="H267" s="832" t="s">
        <v>631</v>
      </c>
      <c r="I267" s="832" t="s">
        <v>3223</v>
      </c>
      <c r="J267" s="832" t="s">
        <v>3224</v>
      </c>
      <c r="K267" s="832" t="s">
        <v>1365</v>
      </c>
      <c r="L267" s="835">
        <v>78.33</v>
      </c>
      <c r="M267" s="835">
        <v>78.33</v>
      </c>
      <c r="N267" s="832">
        <v>1</v>
      </c>
      <c r="O267" s="836">
        <v>1</v>
      </c>
      <c r="P267" s="835">
        <v>78.33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10</v>
      </c>
      <c r="B268" s="832" t="s">
        <v>2616</v>
      </c>
      <c r="C268" s="832" t="s">
        <v>2625</v>
      </c>
      <c r="D268" s="833" t="s">
        <v>5669</v>
      </c>
      <c r="E268" s="834" t="s">
        <v>2696</v>
      </c>
      <c r="F268" s="832" t="s">
        <v>2618</v>
      </c>
      <c r="G268" s="832" t="s">
        <v>2859</v>
      </c>
      <c r="H268" s="832" t="s">
        <v>631</v>
      </c>
      <c r="I268" s="832" t="s">
        <v>2860</v>
      </c>
      <c r="J268" s="832" t="s">
        <v>793</v>
      </c>
      <c r="K268" s="832" t="s">
        <v>2861</v>
      </c>
      <c r="L268" s="835">
        <v>75.05</v>
      </c>
      <c r="M268" s="835">
        <v>75.05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10</v>
      </c>
      <c r="B269" s="832" t="s">
        <v>2616</v>
      </c>
      <c r="C269" s="832" t="s">
        <v>2625</v>
      </c>
      <c r="D269" s="833" t="s">
        <v>5669</v>
      </c>
      <c r="E269" s="834" t="s">
        <v>2696</v>
      </c>
      <c r="F269" s="832" t="s">
        <v>2618</v>
      </c>
      <c r="G269" s="832" t="s">
        <v>3013</v>
      </c>
      <c r="H269" s="832" t="s">
        <v>631</v>
      </c>
      <c r="I269" s="832" t="s">
        <v>3014</v>
      </c>
      <c r="J269" s="832" t="s">
        <v>734</v>
      </c>
      <c r="K269" s="832" t="s">
        <v>735</v>
      </c>
      <c r="L269" s="835">
        <v>38.5</v>
      </c>
      <c r="M269" s="835">
        <v>115.5</v>
      </c>
      <c r="N269" s="832">
        <v>3</v>
      </c>
      <c r="O269" s="836">
        <v>0.5</v>
      </c>
      <c r="P269" s="835">
        <v>115.5</v>
      </c>
      <c r="Q269" s="837">
        <v>1</v>
      </c>
      <c r="R269" s="832">
        <v>3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10</v>
      </c>
      <c r="B270" s="832" t="s">
        <v>2616</v>
      </c>
      <c r="C270" s="832" t="s">
        <v>2625</v>
      </c>
      <c r="D270" s="833" t="s">
        <v>5669</v>
      </c>
      <c r="E270" s="834" t="s">
        <v>2696</v>
      </c>
      <c r="F270" s="832" t="s">
        <v>2618</v>
      </c>
      <c r="G270" s="832" t="s">
        <v>3225</v>
      </c>
      <c r="H270" s="832" t="s">
        <v>631</v>
      </c>
      <c r="I270" s="832" t="s">
        <v>3226</v>
      </c>
      <c r="J270" s="832" t="s">
        <v>1832</v>
      </c>
      <c r="K270" s="832" t="s">
        <v>3227</v>
      </c>
      <c r="L270" s="835">
        <v>380.18</v>
      </c>
      <c r="M270" s="835">
        <v>380.18</v>
      </c>
      <c r="N270" s="832">
        <v>1</v>
      </c>
      <c r="O270" s="836">
        <v>0.5</v>
      </c>
      <c r="P270" s="835">
        <v>380.18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10</v>
      </c>
      <c r="B271" s="832" t="s">
        <v>2616</v>
      </c>
      <c r="C271" s="832" t="s">
        <v>2625</v>
      </c>
      <c r="D271" s="833" t="s">
        <v>5669</v>
      </c>
      <c r="E271" s="834" t="s">
        <v>2696</v>
      </c>
      <c r="F271" s="832" t="s">
        <v>2618</v>
      </c>
      <c r="G271" s="832" t="s">
        <v>3220</v>
      </c>
      <c r="H271" s="832" t="s">
        <v>631</v>
      </c>
      <c r="I271" s="832" t="s">
        <v>3228</v>
      </c>
      <c r="J271" s="832" t="s">
        <v>763</v>
      </c>
      <c r="K271" s="832" t="s">
        <v>764</v>
      </c>
      <c r="L271" s="835">
        <v>0</v>
      </c>
      <c r="M271" s="835">
        <v>0</v>
      </c>
      <c r="N271" s="832">
        <v>3</v>
      </c>
      <c r="O271" s="836">
        <v>1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10</v>
      </c>
      <c r="B272" s="832" t="s">
        <v>2616</v>
      </c>
      <c r="C272" s="832" t="s">
        <v>2625</v>
      </c>
      <c r="D272" s="833" t="s">
        <v>5669</v>
      </c>
      <c r="E272" s="834" t="s">
        <v>2696</v>
      </c>
      <c r="F272" s="832" t="s">
        <v>2618</v>
      </c>
      <c r="G272" s="832" t="s">
        <v>2793</v>
      </c>
      <c r="H272" s="832" t="s">
        <v>690</v>
      </c>
      <c r="I272" s="832" t="s">
        <v>2251</v>
      </c>
      <c r="J272" s="832" t="s">
        <v>2252</v>
      </c>
      <c r="K272" s="832" t="s">
        <v>2253</v>
      </c>
      <c r="L272" s="835">
        <v>25.5</v>
      </c>
      <c r="M272" s="835">
        <v>25.5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10</v>
      </c>
      <c r="B273" s="832" t="s">
        <v>2616</v>
      </c>
      <c r="C273" s="832" t="s">
        <v>2625</v>
      </c>
      <c r="D273" s="833" t="s">
        <v>5669</v>
      </c>
      <c r="E273" s="834" t="s">
        <v>2696</v>
      </c>
      <c r="F273" s="832" t="s">
        <v>2618</v>
      </c>
      <c r="G273" s="832" t="s">
        <v>2798</v>
      </c>
      <c r="H273" s="832" t="s">
        <v>631</v>
      </c>
      <c r="I273" s="832" t="s">
        <v>2803</v>
      </c>
      <c r="J273" s="832" t="s">
        <v>2800</v>
      </c>
      <c r="K273" s="832" t="s">
        <v>2804</v>
      </c>
      <c r="L273" s="835">
        <v>59.56</v>
      </c>
      <c r="M273" s="835">
        <v>119.12</v>
      </c>
      <c r="N273" s="832">
        <v>2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10</v>
      </c>
      <c r="B274" s="832" t="s">
        <v>2616</v>
      </c>
      <c r="C274" s="832" t="s">
        <v>2625</v>
      </c>
      <c r="D274" s="833" t="s">
        <v>5669</v>
      </c>
      <c r="E274" s="834" t="s">
        <v>2696</v>
      </c>
      <c r="F274" s="832" t="s">
        <v>2618</v>
      </c>
      <c r="G274" s="832" t="s">
        <v>3066</v>
      </c>
      <c r="H274" s="832" t="s">
        <v>690</v>
      </c>
      <c r="I274" s="832" t="s">
        <v>3229</v>
      </c>
      <c r="J274" s="832" t="s">
        <v>3230</v>
      </c>
      <c r="K274" s="832" t="s">
        <v>1350</v>
      </c>
      <c r="L274" s="835">
        <v>129.51</v>
      </c>
      <c r="M274" s="835">
        <v>1036.08</v>
      </c>
      <c r="N274" s="832">
        <v>8</v>
      </c>
      <c r="O274" s="836">
        <v>1</v>
      </c>
      <c r="P274" s="835">
        <v>1036.08</v>
      </c>
      <c r="Q274" s="837">
        <v>1</v>
      </c>
      <c r="R274" s="832">
        <v>8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10</v>
      </c>
      <c r="B275" s="832" t="s">
        <v>2616</v>
      </c>
      <c r="C275" s="832" t="s">
        <v>2625</v>
      </c>
      <c r="D275" s="833" t="s">
        <v>5669</v>
      </c>
      <c r="E275" s="834" t="s">
        <v>2696</v>
      </c>
      <c r="F275" s="832" t="s">
        <v>2618</v>
      </c>
      <c r="G275" s="832" t="s">
        <v>3066</v>
      </c>
      <c r="H275" s="832" t="s">
        <v>690</v>
      </c>
      <c r="I275" s="832" t="s">
        <v>2448</v>
      </c>
      <c r="J275" s="832" t="s">
        <v>2449</v>
      </c>
      <c r="K275" s="832" t="s">
        <v>2409</v>
      </c>
      <c r="L275" s="835">
        <v>84.89</v>
      </c>
      <c r="M275" s="835">
        <v>848.9</v>
      </c>
      <c r="N275" s="832">
        <v>10</v>
      </c>
      <c r="O275" s="836">
        <v>1</v>
      </c>
      <c r="P275" s="835">
        <v>848.9</v>
      </c>
      <c r="Q275" s="837">
        <v>1</v>
      </c>
      <c r="R275" s="832">
        <v>10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10</v>
      </c>
      <c r="B276" s="832" t="s">
        <v>2616</v>
      </c>
      <c r="C276" s="832" t="s">
        <v>2625</v>
      </c>
      <c r="D276" s="833" t="s">
        <v>5669</v>
      </c>
      <c r="E276" s="834" t="s">
        <v>2696</v>
      </c>
      <c r="F276" s="832" t="s">
        <v>2618</v>
      </c>
      <c r="G276" s="832" t="s">
        <v>3066</v>
      </c>
      <c r="H276" s="832" t="s">
        <v>690</v>
      </c>
      <c r="I276" s="832" t="s">
        <v>2410</v>
      </c>
      <c r="J276" s="832" t="s">
        <v>1352</v>
      </c>
      <c r="K276" s="832" t="s">
        <v>2409</v>
      </c>
      <c r="L276" s="835">
        <v>84.89</v>
      </c>
      <c r="M276" s="835">
        <v>424.45</v>
      </c>
      <c r="N276" s="832">
        <v>5</v>
      </c>
      <c r="O276" s="836">
        <v>0.5</v>
      </c>
      <c r="P276" s="835">
        <v>424.45</v>
      </c>
      <c r="Q276" s="837">
        <v>1</v>
      </c>
      <c r="R276" s="832">
        <v>5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10</v>
      </c>
      <c r="B277" s="832" t="s">
        <v>2616</v>
      </c>
      <c r="C277" s="832" t="s">
        <v>2625</v>
      </c>
      <c r="D277" s="833" t="s">
        <v>5669</v>
      </c>
      <c r="E277" s="834" t="s">
        <v>2696</v>
      </c>
      <c r="F277" s="832" t="s">
        <v>2618</v>
      </c>
      <c r="G277" s="832" t="s">
        <v>3066</v>
      </c>
      <c r="H277" s="832" t="s">
        <v>690</v>
      </c>
      <c r="I277" s="832" t="s">
        <v>2269</v>
      </c>
      <c r="J277" s="832" t="s">
        <v>930</v>
      </c>
      <c r="K277" s="832" t="s">
        <v>2265</v>
      </c>
      <c r="L277" s="835">
        <v>324.7</v>
      </c>
      <c r="M277" s="835">
        <v>649.4</v>
      </c>
      <c r="N277" s="832">
        <v>2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10</v>
      </c>
      <c r="B278" s="832" t="s">
        <v>2616</v>
      </c>
      <c r="C278" s="832" t="s">
        <v>2625</v>
      </c>
      <c r="D278" s="833" t="s">
        <v>5669</v>
      </c>
      <c r="E278" s="834" t="s">
        <v>2696</v>
      </c>
      <c r="F278" s="832" t="s">
        <v>2618</v>
      </c>
      <c r="G278" s="832" t="s">
        <v>3066</v>
      </c>
      <c r="H278" s="832" t="s">
        <v>690</v>
      </c>
      <c r="I278" s="832" t="s">
        <v>2408</v>
      </c>
      <c r="J278" s="832" t="s">
        <v>1354</v>
      </c>
      <c r="K278" s="832" t="s">
        <v>2409</v>
      </c>
      <c r="L278" s="835">
        <v>84.89</v>
      </c>
      <c r="M278" s="835">
        <v>679.12</v>
      </c>
      <c r="N278" s="832">
        <v>8</v>
      </c>
      <c r="O278" s="836">
        <v>0.5</v>
      </c>
      <c r="P278" s="835">
        <v>679.12</v>
      </c>
      <c r="Q278" s="837">
        <v>1</v>
      </c>
      <c r="R278" s="832">
        <v>8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10</v>
      </c>
      <c r="B279" s="832" t="s">
        <v>2616</v>
      </c>
      <c r="C279" s="832" t="s">
        <v>2625</v>
      </c>
      <c r="D279" s="833" t="s">
        <v>5669</v>
      </c>
      <c r="E279" s="834" t="s">
        <v>2696</v>
      </c>
      <c r="F279" s="832" t="s">
        <v>2619</v>
      </c>
      <c r="G279" s="832" t="s">
        <v>2822</v>
      </c>
      <c r="H279" s="832" t="s">
        <v>631</v>
      </c>
      <c r="I279" s="832" t="s">
        <v>653</v>
      </c>
      <c r="J279" s="832" t="s">
        <v>2824</v>
      </c>
      <c r="K279" s="832"/>
      <c r="L279" s="835">
        <v>0</v>
      </c>
      <c r="M279" s="835">
        <v>0</v>
      </c>
      <c r="N279" s="832">
        <v>1</v>
      </c>
      <c r="O279" s="836">
        <v>1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10</v>
      </c>
      <c r="B280" s="832" t="s">
        <v>2616</v>
      </c>
      <c r="C280" s="832" t="s">
        <v>2625</v>
      </c>
      <c r="D280" s="833" t="s">
        <v>5669</v>
      </c>
      <c r="E280" s="834" t="s">
        <v>2696</v>
      </c>
      <c r="F280" s="832" t="s">
        <v>2619</v>
      </c>
      <c r="G280" s="832" t="s">
        <v>2822</v>
      </c>
      <c r="H280" s="832" t="s">
        <v>631</v>
      </c>
      <c r="I280" s="832" t="s">
        <v>3231</v>
      </c>
      <c r="J280" s="832" t="s">
        <v>2824</v>
      </c>
      <c r="K280" s="832"/>
      <c r="L280" s="835">
        <v>0</v>
      </c>
      <c r="M280" s="835">
        <v>0</v>
      </c>
      <c r="N280" s="832">
        <v>1</v>
      </c>
      <c r="O280" s="836">
        <v>0.5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10</v>
      </c>
      <c r="B281" s="832" t="s">
        <v>2616</v>
      </c>
      <c r="C281" s="832" t="s">
        <v>2625</v>
      </c>
      <c r="D281" s="833" t="s">
        <v>5669</v>
      </c>
      <c r="E281" s="834" t="s">
        <v>2696</v>
      </c>
      <c r="F281" s="832" t="s">
        <v>2619</v>
      </c>
      <c r="G281" s="832" t="s">
        <v>2822</v>
      </c>
      <c r="H281" s="832" t="s">
        <v>631</v>
      </c>
      <c r="I281" s="832" t="s">
        <v>3232</v>
      </c>
      <c r="J281" s="832" t="s">
        <v>2824</v>
      </c>
      <c r="K281" s="832"/>
      <c r="L281" s="835">
        <v>0</v>
      </c>
      <c r="M281" s="835">
        <v>0</v>
      </c>
      <c r="N281" s="832">
        <v>1</v>
      </c>
      <c r="O281" s="836">
        <v>0.5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10</v>
      </c>
      <c r="B282" s="832" t="s">
        <v>2616</v>
      </c>
      <c r="C282" s="832" t="s">
        <v>2625</v>
      </c>
      <c r="D282" s="833" t="s">
        <v>5669</v>
      </c>
      <c r="E282" s="834" t="s">
        <v>2697</v>
      </c>
      <c r="F282" s="832" t="s">
        <v>2618</v>
      </c>
      <c r="G282" s="832" t="s">
        <v>2754</v>
      </c>
      <c r="H282" s="832" t="s">
        <v>631</v>
      </c>
      <c r="I282" s="832" t="s">
        <v>3233</v>
      </c>
      <c r="J282" s="832" t="s">
        <v>1873</v>
      </c>
      <c r="K282" s="832" t="s">
        <v>3234</v>
      </c>
      <c r="L282" s="835">
        <v>119.37</v>
      </c>
      <c r="M282" s="835">
        <v>119.37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10</v>
      </c>
      <c r="B283" s="832" t="s">
        <v>2616</v>
      </c>
      <c r="C283" s="832" t="s">
        <v>2625</v>
      </c>
      <c r="D283" s="833" t="s">
        <v>5669</v>
      </c>
      <c r="E283" s="834" t="s">
        <v>2697</v>
      </c>
      <c r="F283" s="832" t="s">
        <v>2618</v>
      </c>
      <c r="G283" s="832" t="s">
        <v>3235</v>
      </c>
      <c r="H283" s="832" t="s">
        <v>631</v>
      </c>
      <c r="I283" s="832" t="s">
        <v>3236</v>
      </c>
      <c r="J283" s="832" t="s">
        <v>3237</v>
      </c>
      <c r="K283" s="832" t="s">
        <v>3238</v>
      </c>
      <c r="L283" s="835">
        <v>132.97999999999999</v>
      </c>
      <c r="M283" s="835">
        <v>265.95999999999998</v>
      </c>
      <c r="N283" s="832">
        <v>2</v>
      </c>
      <c r="O283" s="836">
        <v>1</v>
      </c>
      <c r="P283" s="835">
        <v>265.95999999999998</v>
      </c>
      <c r="Q283" s="837">
        <v>1</v>
      </c>
      <c r="R283" s="832">
        <v>2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10</v>
      </c>
      <c r="B284" s="832" t="s">
        <v>2616</v>
      </c>
      <c r="C284" s="832" t="s">
        <v>2625</v>
      </c>
      <c r="D284" s="833" t="s">
        <v>5669</v>
      </c>
      <c r="E284" s="834" t="s">
        <v>2697</v>
      </c>
      <c r="F284" s="832" t="s">
        <v>2618</v>
      </c>
      <c r="G284" s="832" t="s">
        <v>3015</v>
      </c>
      <c r="H284" s="832" t="s">
        <v>631</v>
      </c>
      <c r="I284" s="832" t="s">
        <v>3016</v>
      </c>
      <c r="J284" s="832" t="s">
        <v>1161</v>
      </c>
      <c r="K284" s="832" t="s">
        <v>2971</v>
      </c>
      <c r="L284" s="835">
        <v>61.97</v>
      </c>
      <c r="M284" s="835">
        <v>61.97</v>
      </c>
      <c r="N284" s="832">
        <v>1</v>
      </c>
      <c r="O284" s="836">
        <v>1</v>
      </c>
      <c r="P284" s="835">
        <v>61.97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10</v>
      </c>
      <c r="B285" s="832" t="s">
        <v>2616</v>
      </c>
      <c r="C285" s="832" t="s">
        <v>2625</v>
      </c>
      <c r="D285" s="833" t="s">
        <v>5669</v>
      </c>
      <c r="E285" s="834" t="s">
        <v>2697</v>
      </c>
      <c r="F285" s="832" t="s">
        <v>2618</v>
      </c>
      <c r="G285" s="832" t="s">
        <v>3027</v>
      </c>
      <c r="H285" s="832" t="s">
        <v>631</v>
      </c>
      <c r="I285" s="832" t="s">
        <v>3239</v>
      </c>
      <c r="J285" s="832" t="s">
        <v>1002</v>
      </c>
      <c r="K285" s="832" t="s">
        <v>3240</v>
      </c>
      <c r="L285" s="835">
        <v>0</v>
      </c>
      <c r="M285" s="835">
        <v>0</v>
      </c>
      <c r="N285" s="832">
        <v>1</v>
      </c>
      <c r="O285" s="836">
        <v>0.5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10</v>
      </c>
      <c r="B286" s="832" t="s">
        <v>2616</v>
      </c>
      <c r="C286" s="832" t="s">
        <v>2625</v>
      </c>
      <c r="D286" s="833" t="s">
        <v>5669</v>
      </c>
      <c r="E286" s="834" t="s">
        <v>2697</v>
      </c>
      <c r="F286" s="832" t="s">
        <v>2618</v>
      </c>
      <c r="G286" s="832" t="s">
        <v>2815</v>
      </c>
      <c r="H286" s="832" t="s">
        <v>690</v>
      </c>
      <c r="I286" s="832" t="s">
        <v>2199</v>
      </c>
      <c r="J286" s="832" t="s">
        <v>951</v>
      </c>
      <c r="K286" s="832" t="s">
        <v>2200</v>
      </c>
      <c r="L286" s="835">
        <v>75.73</v>
      </c>
      <c r="M286" s="835">
        <v>75.73</v>
      </c>
      <c r="N286" s="832">
        <v>1</v>
      </c>
      <c r="O286" s="836">
        <v>1</v>
      </c>
      <c r="P286" s="835">
        <v>75.73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10</v>
      </c>
      <c r="B287" s="832" t="s">
        <v>2616</v>
      </c>
      <c r="C287" s="832" t="s">
        <v>2625</v>
      </c>
      <c r="D287" s="833" t="s">
        <v>5669</v>
      </c>
      <c r="E287" s="834" t="s">
        <v>2698</v>
      </c>
      <c r="F287" s="832" t="s">
        <v>2618</v>
      </c>
      <c r="G287" s="832" t="s">
        <v>2832</v>
      </c>
      <c r="H287" s="832" t="s">
        <v>690</v>
      </c>
      <c r="I287" s="832" t="s">
        <v>2519</v>
      </c>
      <c r="J287" s="832" t="s">
        <v>1670</v>
      </c>
      <c r="K287" s="832" t="s">
        <v>1672</v>
      </c>
      <c r="L287" s="835">
        <v>72.55</v>
      </c>
      <c r="M287" s="835">
        <v>145.1</v>
      </c>
      <c r="N287" s="832">
        <v>2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10</v>
      </c>
      <c r="B288" s="832" t="s">
        <v>2616</v>
      </c>
      <c r="C288" s="832" t="s">
        <v>2625</v>
      </c>
      <c r="D288" s="833" t="s">
        <v>5669</v>
      </c>
      <c r="E288" s="834" t="s">
        <v>2698</v>
      </c>
      <c r="F288" s="832" t="s">
        <v>2618</v>
      </c>
      <c r="G288" s="832" t="s">
        <v>2838</v>
      </c>
      <c r="H288" s="832" t="s">
        <v>690</v>
      </c>
      <c r="I288" s="832" t="s">
        <v>2382</v>
      </c>
      <c r="J288" s="832" t="s">
        <v>1268</v>
      </c>
      <c r="K288" s="832" t="s">
        <v>1269</v>
      </c>
      <c r="L288" s="835">
        <v>318.16000000000003</v>
      </c>
      <c r="M288" s="835">
        <v>636.32000000000005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10</v>
      </c>
      <c r="B289" s="832" t="s">
        <v>2616</v>
      </c>
      <c r="C289" s="832" t="s">
        <v>2625</v>
      </c>
      <c r="D289" s="833" t="s">
        <v>5669</v>
      </c>
      <c r="E289" s="834" t="s">
        <v>2698</v>
      </c>
      <c r="F289" s="832" t="s">
        <v>2618</v>
      </c>
      <c r="G289" s="832" t="s">
        <v>2838</v>
      </c>
      <c r="H289" s="832" t="s">
        <v>690</v>
      </c>
      <c r="I289" s="832" t="s">
        <v>2382</v>
      </c>
      <c r="J289" s="832" t="s">
        <v>1268</v>
      </c>
      <c r="K289" s="832" t="s">
        <v>1269</v>
      </c>
      <c r="L289" s="835">
        <v>369.29</v>
      </c>
      <c r="M289" s="835">
        <v>738.58</v>
      </c>
      <c r="N289" s="832">
        <v>2</v>
      </c>
      <c r="O289" s="836">
        <v>0.5</v>
      </c>
      <c r="P289" s="835">
        <v>738.58</v>
      </c>
      <c r="Q289" s="837">
        <v>1</v>
      </c>
      <c r="R289" s="832">
        <v>2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10</v>
      </c>
      <c r="B290" s="832" t="s">
        <v>2616</v>
      </c>
      <c r="C290" s="832" t="s">
        <v>2625</v>
      </c>
      <c r="D290" s="833" t="s">
        <v>5669</v>
      </c>
      <c r="E290" s="834" t="s">
        <v>2698</v>
      </c>
      <c r="F290" s="832" t="s">
        <v>2618</v>
      </c>
      <c r="G290" s="832" t="s">
        <v>2838</v>
      </c>
      <c r="H290" s="832" t="s">
        <v>690</v>
      </c>
      <c r="I290" s="832" t="s">
        <v>2381</v>
      </c>
      <c r="J290" s="832" t="s">
        <v>1268</v>
      </c>
      <c r="K290" s="832" t="s">
        <v>1270</v>
      </c>
      <c r="L290" s="835">
        <v>184.65</v>
      </c>
      <c r="M290" s="835">
        <v>184.65</v>
      </c>
      <c r="N290" s="832">
        <v>1</v>
      </c>
      <c r="O290" s="836">
        <v>0.5</v>
      </c>
      <c r="P290" s="835">
        <v>184.65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10</v>
      </c>
      <c r="B291" s="832" t="s">
        <v>2616</v>
      </c>
      <c r="C291" s="832" t="s">
        <v>2625</v>
      </c>
      <c r="D291" s="833" t="s">
        <v>5669</v>
      </c>
      <c r="E291" s="834" t="s">
        <v>2698</v>
      </c>
      <c r="F291" s="832" t="s">
        <v>2618</v>
      </c>
      <c r="G291" s="832" t="s">
        <v>2838</v>
      </c>
      <c r="H291" s="832" t="s">
        <v>631</v>
      </c>
      <c r="I291" s="832" t="s">
        <v>2839</v>
      </c>
      <c r="J291" s="832" t="s">
        <v>2840</v>
      </c>
      <c r="K291" s="832" t="s">
        <v>1269</v>
      </c>
      <c r="L291" s="835">
        <v>369.29</v>
      </c>
      <c r="M291" s="835">
        <v>738.58</v>
      </c>
      <c r="N291" s="832">
        <v>2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10</v>
      </c>
      <c r="B292" s="832" t="s">
        <v>2616</v>
      </c>
      <c r="C292" s="832" t="s">
        <v>2625</v>
      </c>
      <c r="D292" s="833" t="s">
        <v>5669</v>
      </c>
      <c r="E292" s="834" t="s">
        <v>2698</v>
      </c>
      <c r="F292" s="832" t="s">
        <v>2618</v>
      </c>
      <c r="G292" s="832" t="s">
        <v>3241</v>
      </c>
      <c r="H292" s="832" t="s">
        <v>690</v>
      </c>
      <c r="I292" s="832" t="s">
        <v>3242</v>
      </c>
      <c r="J292" s="832" t="s">
        <v>2438</v>
      </c>
      <c r="K292" s="832" t="s">
        <v>3243</v>
      </c>
      <c r="L292" s="835">
        <v>425.17</v>
      </c>
      <c r="M292" s="835">
        <v>425.17</v>
      </c>
      <c r="N292" s="832">
        <v>1</v>
      </c>
      <c r="O292" s="836">
        <v>1</v>
      </c>
      <c r="P292" s="835">
        <v>425.17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10</v>
      </c>
      <c r="B293" s="832" t="s">
        <v>2616</v>
      </c>
      <c r="C293" s="832" t="s">
        <v>2625</v>
      </c>
      <c r="D293" s="833" t="s">
        <v>5669</v>
      </c>
      <c r="E293" s="834" t="s">
        <v>2698</v>
      </c>
      <c r="F293" s="832" t="s">
        <v>2618</v>
      </c>
      <c r="G293" s="832" t="s">
        <v>2735</v>
      </c>
      <c r="H293" s="832" t="s">
        <v>690</v>
      </c>
      <c r="I293" s="832" t="s">
        <v>2436</v>
      </c>
      <c r="J293" s="832" t="s">
        <v>2207</v>
      </c>
      <c r="K293" s="832" t="s">
        <v>1365</v>
      </c>
      <c r="L293" s="835">
        <v>170.52</v>
      </c>
      <c r="M293" s="835">
        <v>341.04</v>
      </c>
      <c r="N293" s="832">
        <v>2</v>
      </c>
      <c r="O293" s="836">
        <v>1</v>
      </c>
      <c r="P293" s="835">
        <v>341.04</v>
      </c>
      <c r="Q293" s="837">
        <v>1</v>
      </c>
      <c r="R293" s="832">
        <v>2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10</v>
      </c>
      <c r="B294" s="832" t="s">
        <v>2616</v>
      </c>
      <c r="C294" s="832" t="s">
        <v>2625</v>
      </c>
      <c r="D294" s="833" t="s">
        <v>5669</v>
      </c>
      <c r="E294" s="834" t="s">
        <v>2698</v>
      </c>
      <c r="F294" s="832" t="s">
        <v>2618</v>
      </c>
      <c r="G294" s="832" t="s">
        <v>3094</v>
      </c>
      <c r="H294" s="832" t="s">
        <v>631</v>
      </c>
      <c r="I294" s="832" t="s">
        <v>3244</v>
      </c>
      <c r="J294" s="832" t="s">
        <v>3096</v>
      </c>
      <c r="K294" s="832" t="s">
        <v>3245</v>
      </c>
      <c r="L294" s="835">
        <v>0</v>
      </c>
      <c r="M294" s="835">
        <v>0</v>
      </c>
      <c r="N294" s="832">
        <v>1</v>
      </c>
      <c r="O294" s="836">
        <v>1</v>
      </c>
      <c r="P294" s="835">
        <v>0</v>
      </c>
      <c r="Q294" s="837"/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10</v>
      </c>
      <c r="B295" s="832" t="s">
        <v>2616</v>
      </c>
      <c r="C295" s="832" t="s">
        <v>2625</v>
      </c>
      <c r="D295" s="833" t="s">
        <v>5669</v>
      </c>
      <c r="E295" s="834" t="s">
        <v>2698</v>
      </c>
      <c r="F295" s="832" t="s">
        <v>2618</v>
      </c>
      <c r="G295" s="832" t="s">
        <v>2859</v>
      </c>
      <c r="H295" s="832" t="s">
        <v>631</v>
      </c>
      <c r="I295" s="832" t="s">
        <v>2860</v>
      </c>
      <c r="J295" s="832" t="s">
        <v>793</v>
      </c>
      <c r="K295" s="832" t="s">
        <v>2861</v>
      </c>
      <c r="L295" s="835">
        <v>75.05</v>
      </c>
      <c r="M295" s="835">
        <v>150.1</v>
      </c>
      <c r="N295" s="832">
        <v>2</v>
      </c>
      <c r="O295" s="836">
        <v>1</v>
      </c>
      <c r="P295" s="835">
        <v>75.05</v>
      </c>
      <c r="Q295" s="837">
        <v>0.5</v>
      </c>
      <c r="R295" s="832">
        <v>1</v>
      </c>
      <c r="S295" s="837">
        <v>0.5</v>
      </c>
      <c r="T295" s="836">
        <v>0.5</v>
      </c>
      <c r="U295" s="838">
        <v>0.5</v>
      </c>
    </row>
    <row r="296" spans="1:21" ht="14.4" customHeight="1" x14ac:dyDescent="0.3">
      <c r="A296" s="831">
        <v>10</v>
      </c>
      <c r="B296" s="832" t="s">
        <v>2616</v>
      </c>
      <c r="C296" s="832" t="s">
        <v>2625</v>
      </c>
      <c r="D296" s="833" t="s">
        <v>5669</v>
      </c>
      <c r="E296" s="834" t="s">
        <v>2698</v>
      </c>
      <c r="F296" s="832" t="s">
        <v>2618</v>
      </c>
      <c r="G296" s="832" t="s">
        <v>3225</v>
      </c>
      <c r="H296" s="832" t="s">
        <v>631</v>
      </c>
      <c r="I296" s="832" t="s">
        <v>3246</v>
      </c>
      <c r="J296" s="832" t="s">
        <v>1330</v>
      </c>
      <c r="K296" s="832" t="s">
        <v>3247</v>
      </c>
      <c r="L296" s="835">
        <v>760.22</v>
      </c>
      <c r="M296" s="835">
        <v>5321.54</v>
      </c>
      <c r="N296" s="832">
        <v>7</v>
      </c>
      <c r="O296" s="836">
        <v>4</v>
      </c>
      <c r="P296" s="835">
        <v>1520.44</v>
      </c>
      <c r="Q296" s="837">
        <v>0.28571428571428575</v>
      </c>
      <c r="R296" s="832">
        <v>2</v>
      </c>
      <c r="S296" s="837">
        <v>0.2857142857142857</v>
      </c>
      <c r="T296" s="836">
        <v>1</v>
      </c>
      <c r="U296" s="838">
        <v>0.25</v>
      </c>
    </row>
    <row r="297" spans="1:21" ht="14.4" customHeight="1" x14ac:dyDescent="0.3">
      <c r="A297" s="831">
        <v>10</v>
      </c>
      <c r="B297" s="832" t="s">
        <v>2616</v>
      </c>
      <c r="C297" s="832" t="s">
        <v>2625</v>
      </c>
      <c r="D297" s="833" t="s">
        <v>5669</v>
      </c>
      <c r="E297" s="834" t="s">
        <v>2698</v>
      </c>
      <c r="F297" s="832" t="s">
        <v>2618</v>
      </c>
      <c r="G297" s="832" t="s">
        <v>3225</v>
      </c>
      <c r="H297" s="832" t="s">
        <v>631</v>
      </c>
      <c r="I297" s="832" t="s">
        <v>3248</v>
      </c>
      <c r="J297" s="832" t="s">
        <v>3249</v>
      </c>
      <c r="K297" s="832" t="s">
        <v>3250</v>
      </c>
      <c r="L297" s="835">
        <v>760.22</v>
      </c>
      <c r="M297" s="835">
        <v>6081.76</v>
      </c>
      <c r="N297" s="832">
        <v>8</v>
      </c>
      <c r="O297" s="836">
        <v>4</v>
      </c>
      <c r="P297" s="835">
        <v>3040.88</v>
      </c>
      <c r="Q297" s="837">
        <v>0.5</v>
      </c>
      <c r="R297" s="832">
        <v>4</v>
      </c>
      <c r="S297" s="837">
        <v>0.5</v>
      </c>
      <c r="T297" s="836">
        <v>2</v>
      </c>
      <c r="U297" s="838">
        <v>0.5</v>
      </c>
    </row>
    <row r="298" spans="1:21" ht="14.4" customHeight="1" x14ac:dyDescent="0.3">
      <c r="A298" s="831">
        <v>10</v>
      </c>
      <c r="B298" s="832" t="s">
        <v>2616</v>
      </c>
      <c r="C298" s="832" t="s">
        <v>2625</v>
      </c>
      <c r="D298" s="833" t="s">
        <v>5669</v>
      </c>
      <c r="E298" s="834" t="s">
        <v>2698</v>
      </c>
      <c r="F298" s="832" t="s">
        <v>2618</v>
      </c>
      <c r="G298" s="832" t="s">
        <v>3225</v>
      </c>
      <c r="H298" s="832" t="s">
        <v>631</v>
      </c>
      <c r="I298" s="832" t="s">
        <v>3251</v>
      </c>
      <c r="J298" s="832" t="s">
        <v>3249</v>
      </c>
      <c r="K298" s="832" t="s">
        <v>2590</v>
      </c>
      <c r="L298" s="835">
        <v>1520.46</v>
      </c>
      <c r="M298" s="835">
        <v>1520.46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10</v>
      </c>
      <c r="B299" s="832" t="s">
        <v>2616</v>
      </c>
      <c r="C299" s="832" t="s">
        <v>2625</v>
      </c>
      <c r="D299" s="833" t="s">
        <v>5669</v>
      </c>
      <c r="E299" s="834" t="s">
        <v>2698</v>
      </c>
      <c r="F299" s="832" t="s">
        <v>2618</v>
      </c>
      <c r="G299" s="832" t="s">
        <v>3225</v>
      </c>
      <c r="H299" s="832" t="s">
        <v>631</v>
      </c>
      <c r="I299" s="832" t="s">
        <v>3226</v>
      </c>
      <c r="J299" s="832" t="s">
        <v>1832</v>
      </c>
      <c r="K299" s="832" t="s">
        <v>3227</v>
      </c>
      <c r="L299" s="835">
        <v>380.18</v>
      </c>
      <c r="M299" s="835">
        <v>1140.54</v>
      </c>
      <c r="N299" s="832">
        <v>3</v>
      </c>
      <c r="O299" s="836">
        <v>3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10</v>
      </c>
      <c r="B300" s="832" t="s">
        <v>2616</v>
      </c>
      <c r="C300" s="832" t="s">
        <v>2625</v>
      </c>
      <c r="D300" s="833" t="s">
        <v>5669</v>
      </c>
      <c r="E300" s="834" t="s">
        <v>2698</v>
      </c>
      <c r="F300" s="832" t="s">
        <v>2618</v>
      </c>
      <c r="G300" s="832" t="s">
        <v>3183</v>
      </c>
      <c r="H300" s="832" t="s">
        <v>631</v>
      </c>
      <c r="I300" s="832" t="s">
        <v>3252</v>
      </c>
      <c r="J300" s="832" t="s">
        <v>3185</v>
      </c>
      <c r="K300" s="832" t="s">
        <v>3253</v>
      </c>
      <c r="L300" s="835">
        <v>882.24</v>
      </c>
      <c r="M300" s="835">
        <v>1764.48</v>
      </c>
      <c r="N300" s="832">
        <v>2</v>
      </c>
      <c r="O300" s="836">
        <v>1</v>
      </c>
      <c r="P300" s="835">
        <v>1764.48</v>
      </c>
      <c r="Q300" s="837">
        <v>1</v>
      </c>
      <c r="R300" s="832">
        <v>2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10</v>
      </c>
      <c r="B301" s="832" t="s">
        <v>2616</v>
      </c>
      <c r="C301" s="832" t="s">
        <v>2625</v>
      </c>
      <c r="D301" s="833" t="s">
        <v>5669</v>
      </c>
      <c r="E301" s="834" t="s">
        <v>2698</v>
      </c>
      <c r="F301" s="832" t="s">
        <v>2618</v>
      </c>
      <c r="G301" s="832" t="s">
        <v>2906</v>
      </c>
      <c r="H301" s="832" t="s">
        <v>631</v>
      </c>
      <c r="I301" s="832" t="s">
        <v>3254</v>
      </c>
      <c r="J301" s="832" t="s">
        <v>1067</v>
      </c>
      <c r="K301" s="832" t="s">
        <v>3255</v>
      </c>
      <c r="L301" s="835">
        <v>103.67</v>
      </c>
      <c r="M301" s="835">
        <v>103.67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10</v>
      </c>
      <c r="B302" s="832" t="s">
        <v>2616</v>
      </c>
      <c r="C302" s="832" t="s">
        <v>2625</v>
      </c>
      <c r="D302" s="833" t="s">
        <v>5669</v>
      </c>
      <c r="E302" s="834" t="s">
        <v>2698</v>
      </c>
      <c r="F302" s="832" t="s">
        <v>2618</v>
      </c>
      <c r="G302" s="832" t="s">
        <v>2906</v>
      </c>
      <c r="H302" s="832" t="s">
        <v>631</v>
      </c>
      <c r="I302" s="832" t="s">
        <v>2907</v>
      </c>
      <c r="J302" s="832" t="s">
        <v>1067</v>
      </c>
      <c r="K302" s="832" t="s">
        <v>2908</v>
      </c>
      <c r="L302" s="835">
        <v>32.25</v>
      </c>
      <c r="M302" s="835">
        <v>96.75</v>
      </c>
      <c r="N302" s="832">
        <v>3</v>
      </c>
      <c r="O302" s="836">
        <v>1</v>
      </c>
      <c r="P302" s="835">
        <v>32.25</v>
      </c>
      <c r="Q302" s="837">
        <v>0.33333333333333331</v>
      </c>
      <c r="R302" s="832">
        <v>1</v>
      </c>
      <c r="S302" s="837">
        <v>0.33333333333333331</v>
      </c>
      <c r="T302" s="836">
        <v>0.5</v>
      </c>
      <c r="U302" s="838">
        <v>0.5</v>
      </c>
    </row>
    <row r="303" spans="1:21" ht="14.4" customHeight="1" x14ac:dyDescent="0.3">
      <c r="A303" s="831">
        <v>10</v>
      </c>
      <c r="B303" s="832" t="s">
        <v>2616</v>
      </c>
      <c r="C303" s="832" t="s">
        <v>2625</v>
      </c>
      <c r="D303" s="833" t="s">
        <v>5669</v>
      </c>
      <c r="E303" s="834" t="s">
        <v>2698</v>
      </c>
      <c r="F303" s="832" t="s">
        <v>2618</v>
      </c>
      <c r="G303" s="832" t="s">
        <v>2906</v>
      </c>
      <c r="H303" s="832" t="s">
        <v>631</v>
      </c>
      <c r="I303" s="832" t="s">
        <v>2914</v>
      </c>
      <c r="J303" s="832" t="s">
        <v>770</v>
      </c>
      <c r="K303" s="832" t="s">
        <v>2915</v>
      </c>
      <c r="L303" s="835">
        <v>0</v>
      </c>
      <c r="M303" s="835">
        <v>0</v>
      </c>
      <c r="N303" s="832">
        <v>2</v>
      </c>
      <c r="O303" s="836">
        <v>0.5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10</v>
      </c>
      <c r="B304" s="832" t="s">
        <v>2616</v>
      </c>
      <c r="C304" s="832" t="s">
        <v>2625</v>
      </c>
      <c r="D304" s="833" t="s">
        <v>5669</v>
      </c>
      <c r="E304" s="834" t="s">
        <v>2698</v>
      </c>
      <c r="F304" s="832" t="s">
        <v>2618</v>
      </c>
      <c r="G304" s="832" t="s">
        <v>3034</v>
      </c>
      <c r="H304" s="832" t="s">
        <v>631</v>
      </c>
      <c r="I304" s="832" t="s">
        <v>3256</v>
      </c>
      <c r="J304" s="832" t="s">
        <v>3036</v>
      </c>
      <c r="K304" s="832" t="s">
        <v>3257</v>
      </c>
      <c r="L304" s="835">
        <v>609.66</v>
      </c>
      <c r="M304" s="835">
        <v>3657.96</v>
      </c>
      <c r="N304" s="832">
        <v>6</v>
      </c>
      <c r="O304" s="836">
        <v>2.5</v>
      </c>
      <c r="P304" s="835">
        <v>3657.96</v>
      </c>
      <c r="Q304" s="837">
        <v>1</v>
      </c>
      <c r="R304" s="832">
        <v>6</v>
      </c>
      <c r="S304" s="837">
        <v>1</v>
      </c>
      <c r="T304" s="836">
        <v>2.5</v>
      </c>
      <c r="U304" s="838">
        <v>1</v>
      </c>
    </row>
    <row r="305" spans="1:21" ht="14.4" customHeight="1" x14ac:dyDescent="0.3">
      <c r="A305" s="831">
        <v>10</v>
      </c>
      <c r="B305" s="832" t="s">
        <v>2616</v>
      </c>
      <c r="C305" s="832" t="s">
        <v>2625</v>
      </c>
      <c r="D305" s="833" t="s">
        <v>5669</v>
      </c>
      <c r="E305" s="834" t="s">
        <v>2698</v>
      </c>
      <c r="F305" s="832" t="s">
        <v>2618</v>
      </c>
      <c r="G305" s="832" t="s">
        <v>3034</v>
      </c>
      <c r="H305" s="832" t="s">
        <v>631</v>
      </c>
      <c r="I305" s="832" t="s">
        <v>3035</v>
      </c>
      <c r="J305" s="832" t="s">
        <v>3036</v>
      </c>
      <c r="K305" s="832" t="s">
        <v>3037</v>
      </c>
      <c r="L305" s="835">
        <v>330.1</v>
      </c>
      <c r="M305" s="835">
        <v>1980.6000000000001</v>
      </c>
      <c r="N305" s="832">
        <v>6</v>
      </c>
      <c r="O305" s="836">
        <v>2.5</v>
      </c>
      <c r="P305" s="835">
        <v>660.2</v>
      </c>
      <c r="Q305" s="837">
        <v>0.33333333333333331</v>
      </c>
      <c r="R305" s="832">
        <v>2</v>
      </c>
      <c r="S305" s="837">
        <v>0.33333333333333331</v>
      </c>
      <c r="T305" s="836">
        <v>0.5</v>
      </c>
      <c r="U305" s="838">
        <v>0.2</v>
      </c>
    </row>
    <row r="306" spans="1:21" ht="14.4" customHeight="1" x14ac:dyDescent="0.3">
      <c r="A306" s="831">
        <v>10</v>
      </c>
      <c r="B306" s="832" t="s">
        <v>2616</v>
      </c>
      <c r="C306" s="832" t="s">
        <v>2625</v>
      </c>
      <c r="D306" s="833" t="s">
        <v>5669</v>
      </c>
      <c r="E306" s="834" t="s">
        <v>2698</v>
      </c>
      <c r="F306" s="832" t="s">
        <v>2618</v>
      </c>
      <c r="G306" s="832" t="s">
        <v>2789</v>
      </c>
      <c r="H306" s="832" t="s">
        <v>631</v>
      </c>
      <c r="I306" s="832" t="s">
        <v>2790</v>
      </c>
      <c r="J306" s="832" t="s">
        <v>2791</v>
      </c>
      <c r="K306" s="832" t="s">
        <v>2792</v>
      </c>
      <c r="L306" s="835">
        <v>21.92</v>
      </c>
      <c r="M306" s="835">
        <v>87.68</v>
      </c>
      <c r="N306" s="832">
        <v>4</v>
      </c>
      <c r="O306" s="836">
        <v>2</v>
      </c>
      <c r="P306" s="835">
        <v>43.84</v>
      </c>
      <c r="Q306" s="837">
        <v>0.5</v>
      </c>
      <c r="R306" s="832">
        <v>2</v>
      </c>
      <c r="S306" s="837">
        <v>0.5</v>
      </c>
      <c r="T306" s="836">
        <v>1</v>
      </c>
      <c r="U306" s="838">
        <v>0.5</v>
      </c>
    </row>
    <row r="307" spans="1:21" ht="14.4" customHeight="1" x14ac:dyDescent="0.3">
      <c r="A307" s="831">
        <v>10</v>
      </c>
      <c r="B307" s="832" t="s">
        <v>2616</v>
      </c>
      <c r="C307" s="832" t="s">
        <v>2625</v>
      </c>
      <c r="D307" s="833" t="s">
        <v>5669</v>
      </c>
      <c r="E307" s="834" t="s">
        <v>2698</v>
      </c>
      <c r="F307" s="832" t="s">
        <v>2618</v>
      </c>
      <c r="G307" s="832" t="s">
        <v>2789</v>
      </c>
      <c r="H307" s="832" t="s">
        <v>631</v>
      </c>
      <c r="I307" s="832" t="s">
        <v>2920</v>
      </c>
      <c r="J307" s="832" t="s">
        <v>2791</v>
      </c>
      <c r="K307" s="832" t="s">
        <v>2921</v>
      </c>
      <c r="L307" s="835">
        <v>87.67</v>
      </c>
      <c r="M307" s="835">
        <v>526.02</v>
      </c>
      <c r="N307" s="832">
        <v>6</v>
      </c>
      <c r="O307" s="836">
        <v>1.5</v>
      </c>
      <c r="P307" s="835">
        <v>175.34</v>
      </c>
      <c r="Q307" s="837">
        <v>0.33333333333333337</v>
      </c>
      <c r="R307" s="832">
        <v>2</v>
      </c>
      <c r="S307" s="837">
        <v>0.33333333333333331</v>
      </c>
      <c r="T307" s="836">
        <v>1</v>
      </c>
      <c r="U307" s="838">
        <v>0.66666666666666663</v>
      </c>
    </row>
    <row r="308" spans="1:21" ht="14.4" customHeight="1" x14ac:dyDescent="0.3">
      <c r="A308" s="831">
        <v>10</v>
      </c>
      <c r="B308" s="832" t="s">
        <v>2616</v>
      </c>
      <c r="C308" s="832" t="s">
        <v>2625</v>
      </c>
      <c r="D308" s="833" t="s">
        <v>5669</v>
      </c>
      <c r="E308" s="834" t="s">
        <v>2698</v>
      </c>
      <c r="F308" s="832" t="s">
        <v>2618</v>
      </c>
      <c r="G308" s="832" t="s">
        <v>3046</v>
      </c>
      <c r="H308" s="832" t="s">
        <v>631</v>
      </c>
      <c r="I308" s="832" t="s">
        <v>3047</v>
      </c>
      <c r="J308" s="832" t="s">
        <v>3048</v>
      </c>
      <c r="K308" s="832" t="s">
        <v>3049</v>
      </c>
      <c r="L308" s="835">
        <v>1927.21</v>
      </c>
      <c r="M308" s="835">
        <v>1927.21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10</v>
      </c>
      <c r="B309" s="832" t="s">
        <v>2616</v>
      </c>
      <c r="C309" s="832" t="s">
        <v>2625</v>
      </c>
      <c r="D309" s="833" t="s">
        <v>5669</v>
      </c>
      <c r="E309" s="834" t="s">
        <v>2698</v>
      </c>
      <c r="F309" s="832" t="s">
        <v>2618</v>
      </c>
      <c r="G309" s="832" t="s">
        <v>3046</v>
      </c>
      <c r="H309" s="832" t="s">
        <v>631</v>
      </c>
      <c r="I309" s="832" t="s">
        <v>3258</v>
      </c>
      <c r="J309" s="832" t="s">
        <v>3048</v>
      </c>
      <c r="K309" s="832" t="s">
        <v>3259</v>
      </c>
      <c r="L309" s="835">
        <v>4441.88</v>
      </c>
      <c r="M309" s="835">
        <v>8883.76</v>
      </c>
      <c r="N309" s="832">
        <v>2</v>
      </c>
      <c r="O309" s="836">
        <v>1</v>
      </c>
      <c r="P309" s="835">
        <v>8883.76</v>
      </c>
      <c r="Q309" s="837">
        <v>1</v>
      </c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10</v>
      </c>
      <c r="B310" s="832" t="s">
        <v>2616</v>
      </c>
      <c r="C310" s="832" t="s">
        <v>2625</v>
      </c>
      <c r="D310" s="833" t="s">
        <v>5669</v>
      </c>
      <c r="E310" s="834" t="s">
        <v>2698</v>
      </c>
      <c r="F310" s="832" t="s">
        <v>2618</v>
      </c>
      <c r="G310" s="832" t="s">
        <v>3260</v>
      </c>
      <c r="H310" s="832" t="s">
        <v>631</v>
      </c>
      <c r="I310" s="832" t="s">
        <v>3261</v>
      </c>
      <c r="J310" s="832" t="s">
        <v>3262</v>
      </c>
      <c r="K310" s="832" t="s">
        <v>3263</v>
      </c>
      <c r="L310" s="835">
        <v>264</v>
      </c>
      <c r="M310" s="835">
        <v>528</v>
      </c>
      <c r="N310" s="832">
        <v>2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10</v>
      </c>
      <c r="B311" s="832" t="s">
        <v>2616</v>
      </c>
      <c r="C311" s="832" t="s">
        <v>2625</v>
      </c>
      <c r="D311" s="833" t="s">
        <v>5669</v>
      </c>
      <c r="E311" s="834" t="s">
        <v>2698</v>
      </c>
      <c r="F311" s="832" t="s">
        <v>2618</v>
      </c>
      <c r="G311" s="832" t="s">
        <v>2932</v>
      </c>
      <c r="H311" s="832" t="s">
        <v>631</v>
      </c>
      <c r="I311" s="832" t="s">
        <v>3264</v>
      </c>
      <c r="J311" s="832" t="s">
        <v>3265</v>
      </c>
      <c r="K311" s="832" t="s">
        <v>3266</v>
      </c>
      <c r="L311" s="835">
        <v>51.22</v>
      </c>
      <c r="M311" s="835">
        <v>51.22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10</v>
      </c>
      <c r="B312" s="832" t="s">
        <v>2616</v>
      </c>
      <c r="C312" s="832" t="s">
        <v>2625</v>
      </c>
      <c r="D312" s="833" t="s">
        <v>5669</v>
      </c>
      <c r="E312" s="834" t="s">
        <v>2698</v>
      </c>
      <c r="F312" s="832" t="s">
        <v>2618</v>
      </c>
      <c r="G312" s="832" t="s">
        <v>3267</v>
      </c>
      <c r="H312" s="832" t="s">
        <v>631</v>
      </c>
      <c r="I312" s="832" t="s">
        <v>3268</v>
      </c>
      <c r="J312" s="832" t="s">
        <v>3269</v>
      </c>
      <c r="K312" s="832" t="s">
        <v>3270</v>
      </c>
      <c r="L312" s="835">
        <v>0</v>
      </c>
      <c r="M312" s="835">
        <v>0</v>
      </c>
      <c r="N312" s="832">
        <v>12</v>
      </c>
      <c r="O312" s="836">
        <v>10</v>
      </c>
      <c r="P312" s="835">
        <v>0</v>
      </c>
      <c r="Q312" s="837"/>
      <c r="R312" s="832">
        <v>12</v>
      </c>
      <c r="S312" s="837">
        <v>1</v>
      </c>
      <c r="T312" s="836">
        <v>10</v>
      </c>
      <c r="U312" s="838">
        <v>1</v>
      </c>
    </row>
    <row r="313" spans="1:21" ht="14.4" customHeight="1" x14ac:dyDescent="0.3">
      <c r="A313" s="831">
        <v>10</v>
      </c>
      <c r="B313" s="832" t="s">
        <v>2616</v>
      </c>
      <c r="C313" s="832" t="s">
        <v>2625</v>
      </c>
      <c r="D313" s="833" t="s">
        <v>5669</v>
      </c>
      <c r="E313" s="834" t="s">
        <v>2698</v>
      </c>
      <c r="F313" s="832" t="s">
        <v>2618</v>
      </c>
      <c r="G313" s="832" t="s">
        <v>3271</v>
      </c>
      <c r="H313" s="832" t="s">
        <v>631</v>
      </c>
      <c r="I313" s="832" t="s">
        <v>3272</v>
      </c>
      <c r="J313" s="832" t="s">
        <v>1461</v>
      </c>
      <c r="K313" s="832" t="s">
        <v>1462</v>
      </c>
      <c r="L313" s="835">
        <v>239.96</v>
      </c>
      <c r="M313" s="835">
        <v>479.92</v>
      </c>
      <c r="N313" s="832">
        <v>2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10</v>
      </c>
      <c r="B314" s="832" t="s">
        <v>2616</v>
      </c>
      <c r="C314" s="832" t="s">
        <v>2625</v>
      </c>
      <c r="D314" s="833" t="s">
        <v>5669</v>
      </c>
      <c r="E314" s="834" t="s">
        <v>2698</v>
      </c>
      <c r="F314" s="832" t="s">
        <v>2618</v>
      </c>
      <c r="G314" s="832" t="s">
        <v>3066</v>
      </c>
      <c r="H314" s="832" t="s">
        <v>631</v>
      </c>
      <c r="I314" s="832" t="s">
        <v>3273</v>
      </c>
      <c r="J314" s="832" t="s">
        <v>3274</v>
      </c>
      <c r="K314" s="832" t="s">
        <v>1135</v>
      </c>
      <c r="L314" s="835">
        <v>283.32</v>
      </c>
      <c r="M314" s="835">
        <v>566.64</v>
      </c>
      <c r="N314" s="832">
        <v>2</v>
      </c>
      <c r="O314" s="836">
        <v>1</v>
      </c>
      <c r="P314" s="835">
        <v>566.64</v>
      </c>
      <c r="Q314" s="837">
        <v>1</v>
      </c>
      <c r="R314" s="832">
        <v>2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10</v>
      </c>
      <c r="B315" s="832" t="s">
        <v>2616</v>
      </c>
      <c r="C315" s="832" t="s">
        <v>2625</v>
      </c>
      <c r="D315" s="833" t="s">
        <v>5669</v>
      </c>
      <c r="E315" s="834" t="s">
        <v>2698</v>
      </c>
      <c r="F315" s="832" t="s">
        <v>2618</v>
      </c>
      <c r="G315" s="832" t="s">
        <v>3066</v>
      </c>
      <c r="H315" s="832" t="s">
        <v>631</v>
      </c>
      <c r="I315" s="832" t="s">
        <v>2264</v>
      </c>
      <c r="J315" s="832" t="s">
        <v>922</v>
      </c>
      <c r="K315" s="832" t="s">
        <v>2265</v>
      </c>
      <c r="L315" s="835">
        <v>493.16</v>
      </c>
      <c r="M315" s="835">
        <v>2958.96</v>
      </c>
      <c r="N315" s="832">
        <v>6</v>
      </c>
      <c r="O315" s="836">
        <v>2</v>
      </c>
      <c r="P315" s="835">
        <v>2958.96</v>
      </c>
      <c r="Q315" s="837">
        <v>1</v>
      </c>
      <c r="R315" s="832">
        <v>6</v>
      </c>
      <c r="S315" s="837">
        <v>1</v>
      </c>
      <c r="T315" s="836">
        <v>2</v>
      </c>
      <c r="U315" s="838">
        <v>1</v>
      </c>
    </row>
    <row r="316" spans="1:21" ht="14.4" customHeight="1" x14ac:dyDescent="0.3">
      <c r="A316" s="831">
        <v>10</v>
      </c>
      <c r="B316" s="832" t="s">
        <v>2616</v>
      </c>
      <c r="C316" s="832" t="s">
        <v>2625</v>
      </c>
      <c r="D316" s="833" t="s">
        <v>5669</v>
      </c>
      <c r="E316" s="834" t="s">
        <v>2698</v>
      </c>
      <c r="F316" s="832" t="s">
        <v>2618</v>
      </c>
      <c r="G316" s="832" t="s">
        <v>3066</v>
      </c>
      <c r="H316" s="832" t="s">
        <v>631</v>
      </c>
      <c r="I316" s="832" t="s">
        <v>3275</v>
      </c>
      <c r="J316" s="832" t="s">
        <v>3276</v>
      </c>
      <c r="K316" s="832" t="s">
        <v>1135</v>
      </c>
      <c r="L316" s="835">
        <v>172.67</v>
      </c>
      <c r="M316" s="835">
        <v>345.34</v>
      </c>
      <c r="N316" s="832">
        <v>2</v>
      </c>
      <c r="O316" s="836">
        <v>1</v>
      </c>
      <c r="P316" s="835">
        <v>345.34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10</v>
      </c>
      <c r="B317" s="832" t="s">
        <v>2616</v>
      </c>
      <c r="C317" s="832" t="s">
        <v>2625</v>
      </c>
      <c r="D317" s="833" t="s">
        <v>5669</v>
      </c>
      <c r="E317" s="834" t="s">
        <v>2698</v>
      </c>
      <c r="F317" s="832" t="s">
        <v>2618</v>
      </c>
      <c r="G317" s="832" t="s">
        <v>3071</v>
      </c>
      <c r="H317" s="832" t="s">
        <v>631</v>
      </c>
      <c r="I317" s="832" t="s">
        <v>3072</v>
      </c>
      <c r="J317" s="832" t="s">
        <v>1991</v>
      </c>
      <c r="K317" s="832" t="s">
        <v>1992</v>
      </c>
      <c r="L317" s="835">
        <v>107.27</v>
      </c>
      <c r="M317" s="835">
        <v>214.54</v>
      </c>
      <c r="N317" s="832">
        <v>2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10</v>
      </c>
      <c r="B318" s="832" t="s">
        <v>2616</v>
      </c>
      <c r="C318" s="832" t="s">
        <v>2625</v>
      </c>
      <c r="D318" s="833" t="s">
        <v>5669</v>
      </c>
      <c r="E318" s="834" t="s">
        <v>2698</v>
      </c>
      <c r="F318" s="832" t="s">
        <v>2618</v>
      </c>
      <c r="G318" s="832" t="s">
        <v>3277</v>
      </c>
      <c r="H318" s="832" t="s">
        <v>631</v>
      </c>
      <c r="I318" s="832" t="s">
        <v>3278</v>
      </c>
      <c r="J318" s="832" t="s">
        <v>3279</v>
      </c>
      <c r="K318" s="832" t="s">
        <v>3266</v>
      </c>
      <c r="L318" s="835">
        <v>0</v>
      </c>
      <c r="M318" s="835">
        <v>0</v>
      </c>
      <c r="N318" s="832">
        <v>2</v>
      </c>
      <c r="O318" s="836">
        <v>1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10</v>
      </c>
      <c r="B319" s="832" t="s">
        <v>2616</v>
      </c>
      <c r="C319" s="832" t="s">
        <v>2625</v>
      </c>
      <c r="D319" s="833" t="s">
        <v>5669</v>
      </c>
      <c r="E319" s="834" t="s">
        <v>2698</v>
      </c>
      <c r="F319" s="832" t="s">
        <v>2619</v>
      </c>
      <c r="G319" s="832" t="s">
        <v>2822</v>
      </c>
      <c r="H319" s="832" t="s">
        <v>631</v>
      </c>
      <c r="I319" s="832" t="s">
        <v>3280</v>
      </c>
      <c r="J319" s="832" t="s">
        <v>2824</v>
      </c>
      <c r="K319" s="832"/>
      <c r="L319" s="835">
        <v>0</v>
      </c>
      <c r="M319" s="835">
        <v>0</v>
      </c>
      <c r="N319" s="832">
        <v>1</v>
      </c>
      <c r="O319" s="836">
        <v>1</v>
      </c>
      <c r="P319" s="835">
        <v>0</v>
      </c>
      <c r="Q319" s="837"/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10</v>
      </c>
      <c r="B320" s="832" t="s">
        <v>2616</v>
      </c>
      <c r="C320" s="832" t="s">
        <v>2625</v>
      </c>
      <c r="D320" s="833" t="s">
        <v>5669</v>
      </c>
      <c r="E320" s="834" t="s">
        <v>2698</v>
      </c>
      <c r="F320" s="832" t="s">
        <v>2620</v>
      </c>
      <c r="G320" s="832" t="s">
        <v>3281</v>
      </c>
      <c r="H320" s="832" t="s">
        <v>631</v>
      </c>
      <c r="I320" s="832" t="s">
        <v>3282</v>
      </c>
      <c r="J320" s="832" t="s">
        <v>3283</v>
      </c>
      <c r="K320" s="832" t="s">
        <v>3284</v>
      </c>
      <c r="L320" s="835">
        <v>400</v>
      </c>
      <c r="M320" s="835">
        <v>800</v>
      </c>
      <c r="N320" s="832">
        <v>2</v>
      </c>
      <c r="O320" s="836">
        <v>1</v>
      </c>
      <c r="P320" s="835">
        <v>800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10</v>
      </c>
      <c r="B321" s="832" t="s">
        <v>2616</v>
      </c>
      <c r="C321" s="832" t="s">
        <v>2625</v>
      </c>
      <c r="D321" s="833" t="s">
        <v>5669</v>
      </c>
      <c r="E321" s="834" t="s">
        <v>2700</v>
      </c>
      <c r="F321" s="832" t="s">
        <v>2618</v>
      </c>
      <c r="G321" s="832" t="s">
        <v>2829</v>
      </c>
      <c r="H321" s="832" t="s">
        <v>631</v>
      </c>
      <c r="I321" s="832" t="s">
        <v>2830</v>
      </c>
      <c r="J321" s="832" t="s">
        <v>1260</v>
      </c>
      <c r="K321" s="832" t="s">
        <v>2831</v>
      </c>
      <c r="L321" s="835">
        <v>263.26</v>
      </c>
      <c r="M321" s="835">
        <v>526.52</v>
      </c>
      <c r="N321" s="832">
        <v>2</v>
      </c>
      <c r="O321" s="836">
        <v>1</v>
      </c>
      <c r="P321" s="835">
        <v>526.52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10</v>
      </c>
      <c r="B322" s="832" t="s">
        <v>2616</v>
      </c>
      <c r="C322" s="832" t="s">
        <v>2625</v>
      </c>
      <c r="D322" s="833" t="s">
        <v>5669</v>
      </c>
      <c r="E322" s="834" t="s">
        <v>2700</v>
      </c>
      <c r="F322" s="832" t="s">
        <v>2618</v>
      </c>
      <c r="G322" s="832" t="s">
        <v>2763</v>
      </c>
      <c r="H322" s="832" t="s">
        <v>631</v>
      </c>
      <c r="I322" s="832" t="s">
        <v>3285</v>
      </c>
      <c r="J322" s="832" t="s">
        <v>1152</v>
      </c>
      <c r="K322" s="832" t="s">
        <v>3286</v>
      </c>
      <c r="L322" s="835">
        <v>48.09</v>
      </c>
      <c r="M322" s="835">
        <v>48.09</v>
      </c>
      <c r="N322" s="832">
        <v>1</v>
      </c>
      <c r="O322" s="836">
        <v>0.5</v>
      </c>
      <c r="P322" s="835">
        <v>48.09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10</v>
      </c>
      <c r="B323" s="832" t="s">
        <v>2616</v>
      </c>
      <c r="C323" s="832" t="s">
        <v>2625</v>
      </c>
      <c r="D323" s="833" t="s">
        <v>5669</v>
      </c>
      <c r="E323" s="834" t="s">
        <v>2700</v>
      </c>
      <c r="F323" s="832" t="s">
        <v>2618</v>
      </c>
      <c r="G323" s="832" t="s">
        <v>2769</v>
      </c>
      <c r="H323" s="832" t="s">
        <v>631</v>
      </c>
      <c r="I323" s="832" t="s">
        <v>3287</v>
      </c>
      <c r="J323" s="832" t="s">
        <v>972</v>
      </c>
      <c r="K323" s="832" t="s">
        <v>3288</v>
      </c>
      <c r="L323" s="835">
        <v>39.5</v>
      </c>
      <c r="M323" s="835">
        <v>39.5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10</v>
      </c>
      <c r="B324" s="832" t="s">
        <v>2616</v>
      </c>
      <c r="C324" s="832" t="s">
        <v>2625</v>
      </c>
      <c r="D324" s="833" t="s">
        <v>5669</v>
      </c>
      <c r="E324" s="834" t="s">
        <v>2700</v>
      </c>
      <c r="F324" s="832" t="s">
        <v>2618</v>
      </c>
      <c r="G324" s="832" t="s">
        <v>3026</v>
      </c>
      <c r="H324" s="832" t="s">
        <v>690</v>
      </c>
      <c r="I324" s="832" t="s">
        <v>2397</v>
      </c>
      <c r="J324" s="832" t="s">
        <v>2398</v>
      </c>
      <c r="K324" s="832" t="s">
        <v>2399</v>
      </c>
      <c r="L324" s="835">
        <v>141.25</v>
      </c>
      <c r="M324" s="835">
        <v>282.5</v>
      </c>
      <c r="N324" s="832">
        <v>2</v>
      </c>
      <c r="O324" s="836">
        <v>1.5</v>
      </c>
      <c r="P324" s="835">
        <v>141.25</v>
      </c>
      <c r="Q324" s="837">
        <v>0.5</v>
      </c>
      <c r="R324" s="832">
        <v>1</v>
      </c>
      <c r="S324" s="837">
        <v>0.5</v>
      </c>
      <c r="T324" s="836">
        <v>1</v>
      </c>
      <c r="U324" s="838">
        <v>0.66666666666666663</v>
      </c>
    </row>
    <row r="325" spans="1:21" ht="14.4" customHeight="1" x14ac:dyDescent="0.3">
      <c r="A325" s="831">
        <v>10</v>
      </c>
      <c r="B325" s="832" t="s">
        <v>2616</v>
      </c>
      <c r="C325" s="832" t="s">
        <v>2625</v>
      </c>
      <c r="D325" s="833" t="s">
        <v>5669</v>
      </c>
      <c r="E325" s="834" t="s">
        <v>2700</v>
      </c>
      <c r="F325" s="832" t="s">
        <v>2618</v>
      </c>
      <c r="G325" s="832" t="s">
        <v>2786</v>
      </c>
      <c r="H325" s="832" t="s">
        <v>631</v>
      </c>
      <c r="I325" s="832" t="s">
        <v>2787</v>
      </c>
      <c r="J325" s="832" t="s">
        <v>1869</v>
      </c>
      <c r="K325" s="832" t="s">
        <v>2788</v>
      </c>
      <c r="L325" s="835">
        <v>69.59</v>
      </c>
      <c r="M325" s="835">
        <v>69.59</v>
      </c>
      <c r="N325" s="832">
        <v>1</v>
      </c>
      <c r="O325" s="836">
        <v>0.5</v>
      </c>
      <c r="P325" s="835">
        <v>69.59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10</v>
      </c>
      <c r="B326" s="832" t="s">
        <v>2616</v>
      </c>
      <c r="C326" s="832" t="s">
        <v>2625</v>
      </c>
      <c r="D326" s="833" t="s">
        <v>5669</v>
      </c>
      <c r="E326" s="834" t="s">
        <v>2700</v>
      </c>
      <c r="F326" s="832" t="s">
        <v>2618</v>
      </c>
      <c r="G326" s="832" t="s">
        <v>2798</v>
      </c>
      <c r="H326" s="832" t="s">
        <v>631</v>
      </c>
      <c r="I326" s="832" t="s">
        <v>2799</v>
      </c>
      <c r="J326" s="832" t="s">
        <v>2800</v>
      </c>
      <c r="K326" s="832" t="s">
        <v>2801</v>
      </c>
      <c r="L326" s="835">
        <v>42.54</v>
      </c>
      <c r="M326" s="835">
        <v>42.54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10</v>
      </c>
      <c r="B327" s="832" t="s">
        <v>2616</v>
      </c>
      <c r="C327" s="832" t="s">
        <v>2625</v>
      </c>
      <c r="D327" s="833" t="s">
        <v>5669</v>
      </c>
      <c r="E327" s="834" t="s">
        <v>2700</v>
      </c>
      <c r="F327" s="832" t="s">
        <v>2618</v>
      </c>
      <c r="G327" s="832" t="s">
        <v>2798</v>
      </c>
      <c r="H327" s="832" t="s">
        <v>631</v>
      </c>
      <c r="I327" s="832" t="s">
        <v>2802</v>
      </c>
      <c r="J327" s="832" t="s">
        <v>1170</v>
      </c>
      <c r="K327" s="832" t="s">
        <v>1171</v>
      </c>
      <c r="L327" s="835">
        <v>60.28</v>
      </c>
      <c r="M327" s="835">
        <v>120.56</v>
      </c>
      <c r="N327" s="832">
        <v>2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10</v>
      </c>
      <c r="B328" s="832" t="s">
        <v>2616</v>
      </c>
      <c r="C328" s="832" t="s">
        <v>2625</v>
      </c>
      <c r="D328" s="833" t="s">
        <v>5669</v>
      </c>
      <c r="E328" s="834" t="s">
        <v>2700</v>
      </c>
      <c r="F328" s="832" t="s">
        <v>2618</v>
      </c>
      <c r="G328" s="832" t="s">
        <v>3289</v>
      </c>
      <c r="H328" s="832" t="s">
        <v>631</v>
      </c>
      <c r="I328" s="832" t="s">
        <v>3290</v>
      </c>
      <c r="J328" s="832" t="s">
        <v>3291</v>
      </c>
      <c r="K328" s="832" t="s">
        <v>3292</v>
      </c>
      <c r="L328" s="835">
        <v>75.819999999999993</v>
      </c>
      <c r="M328" s="835">
        <v>75.819999999999993</v>
      </c>
      <c r="N328" s="832">
        <v>1</v>
      </c>
      <c r="O328" s="836">
        <v>1</v>
      </c>
      <c r="P328" s="835">
        <v>75.819999999999993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10</v>
      </c>
      <c r="B329" s="832" t="s">
        <v>2616</v>
      </c>
      <c r="C329" s="832" t="s">
        <v>2625</v>
      </c>
      <c r="D329" s="833" t="s">
        <v>5669</v>
      </c>
      <c r="E329" s="834" t="s">
        <v>2700</v>
      </c>
      <c r="F329" s="832" t="s">
        <v>2618</v>
      </c>
      <c r="G329" s="832" t="s">
        <v>2815</v>
      </c>
      <c r="H329" s="832" t="s">
        <v>690</v>
      </c>
      <c r="I329" s="832" t="s">
        <v>2199</v>
      </c>
      <c r="J329" s="832" t="s">
        <v>951</v>
      </c>
      <c r="K329" s="832" t="s">
        <v>2200</v>
      </c>
      <c r="L329" s="835">
        <v>75.73</v>
      </c>
      <c r="M329" s="835">
        <v>75.73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10</v>
      </c>
      <c r="B330" s="832" t="s">
        <v>2616</v>
      </c>
      <c r="C330" s="832" t="s">
        <v>2625</v>
      </c>
      <c r="D330" s="833" t="s">
        <v>5669</v>
      </c>
      <c r="E330" s="834" t="s">
        <v>2701</v>
      </c>
      <c r="F330" s="832" t="s">
        <v>2618</v>
      </c>
      <c r="G330" s="832" t="s">
        <v>2832</v>
      </c>
      <c r="H330" s="832" t="s">
        <v>631</v>
      </c>
      <c r="I330" s="832" t="s">
        <v>3293</v>
      </c>
      <c r="J330" s="832" t="s">
        <v>3294</v>
      </c>
      <c r="K330" s="832" t="s">
        <v>2522</v>
      </c>
      <c r="L330" s="835">
        <v>36.270000000000003</v>
      </c>
      <c r="M330" s="835">
        <v>72.540000000000006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10</v>
      </c>
      <c r="B331" s="832" t="s">
        <v>2616</v>
      </c>
      <c r="C331" s="832" t="s">
        <v>2625</v>
      </c>
      <c r="D331" s="833" t="s">
        <v>5669</v>
      </c>
      <c r="E331" s="834" t="s">
        <v>2701</v>
      </c>
      <c r="F331" s="832" t="s">
        <v>2618</v>
      </c>
      <c r="G331" s="832" t="s">
        <v>2832</v>
      </c>
      <c r="H331" s="832" t="s">
        <v>690</v>
      </c>
      <c r="I331" s="832" t="s">
        <v>2519</v>
      </c>
      <c r="J331" s="832" t="s">
        <v>1670</v>
      </c>
      <c r="K331" s="832" t="s">
        <v>1672</v>
      </c>
      <c r="L331" s="835">
        <v>72.55</v>
      </c>
      <c r="M331" s="835">
        <v>217.64999999999998</v>
      </c>
      <c r="N331" s="832">
        <v>3</v>
      </c>
      <c r="O331" s="836">
        <v>2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10</v>
      </c>
      <c r="B332" s="832" t="s">
        <v>2616</v>
      </c>
      <c r="C332" s="832" t="s">
        <v>2625</v>
      </c>
      <c r="D332" s="833" t="s">
        <v>5669</v>
      </c>
      <c r="E332" s="834" t="s">
        <v>2701</v>
      </c>
      <c r="F332" s="832" t="s">
        <v>2618</v>
      </c>
      <c r="G332" s="832" t="s">
        <v>2833</v>
      </c>
      <c r="H332" s="832" t="s">
        <v>631</v>
      </c>
      <c r="I332" s="832" t="s">
        <v>2834</v>
      </c>
      <c r="J332" s="832" t="s">
        <v>2835</v>
      </c>
      <c r="K332" s="832" t="s">
        <v>2497</v>
      </c>
      <c r="L332" s="835">
        <v>103.64</v>
      </c>
      <c r="M332" s="835">
        <v>103.64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10</v>
      </c>
      <c r="B333" s="832" t="s">
        <v>2616</v>
      </c>
      <c r="C333" s="832" t="s">
        <v>2625</v>
      </c>
      <c r="D333" s="833" t="s">
        <v>5669</v>
      </c>
      <c r="E333" s="834" t="s">
        <v>2701</v>
      </c>
      <c r="F333" s="832" t="s">
        <v>2618</v>
      </c>
      <c r="G333" s="832" t="s">
        <v>3295</v>
      </c>
      <c r="H333" s="832" t="s">
        <v>631</v>
      </c>
      <c r="I333" s="832" t="s">
        <v>3296</v>
      </c>
      <c r="J333" s="832" t="s">
        <v>3297</v>
      </c>
      <c r="K333" s="832" t="s">
        <v>3298</v>
      </c>
      <c r="L333" s="835">
        <v>17.72</v>
      </c>
      <c r="M333" s="835">
        <v>17.72</v>
      </c>
      <c r="N333" s="832">
        <v>1</v>
      </c>
      <c r="O333" s="836">
        <v>1</v>
      </c>
      <c r="P333" s="835">
        <v>17.72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10</v>
      </c>
      <c r="B334" s="832" t="s">
        <v>2616</v>
      </c>
      <c r="C334" s="832" t="s">
        <v>2625</v>
      </c>
      <c r="D334" s="833" t="s">
        <v>5669</v>
      </c>
      <c r="E334" s="834" t="s">
        <v>2701</v>
      </c>
      <c r="F334" s="832" t="s">
        <v>2618</v>
      </c>
      <c r="G334" s="832" t="s">
        <v>2972</v>
      </c>
      <c r="H334" s="832" t="s">
        <v>631</v>
      </c>
      <c r="I334" s="832" t="s">
        <v>3299</v>
      </c>
      <c r="J334" s="832" t="s">
        <v>3300</v>
      </c>
      <c r="K334" s="832" t="s">
        <v>3301</v>
      </c>
      <c r="L334" s="835">
        <v>279.52999999999997</v>
      </c>
      <c r="M334" s="835">
        <v>279.52999999999997</v>
      </c>
      <c r="N334" s="832">
        <v>1</v>
      </c>
      <c r="O334" s="836">
        <v>1</v>
      </c>
      <c r="P334" s="835">
        <v>279.52999999999997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10</v>
      </c>
      <c r="B335" s="832" t="s">
        <v>2616</v>
      </c>
      <c r="C335" s="832" t="s">
        <v>2625</v>
      </c>
      <c r="D335" s="833" t="s">
        <v>5669</v>
      </c>
      <c r="E335" s="834" t="s">
        <v>2701</v>
      </c>
      <c r="F335" s="832" t="s">
        <v>2618</v>
      </c>
      <c r="G335" s="832" t="s">
        <v>2735</v>
      </c>
      <c r="H335" s="832" t="s">
        <v>631</v>
      </c>
      <c r="I335" s="832" t="s">
        <v>2736</v>
      </c>
      <c r="J335" s="832" t="s">
        <v>2737</v>
      </c>
      <c r="K335" s="832" t="s">
        <v>2738</v>
      </c>
      <c r="L335" s="835">
        <v>42.63</v>
      </c>
      <c r="M335" s="835">
        <v>42.63</v>
      </c>
      <c r="N335" s="832">
        <v>1</v>
      </c>
      <c r="O335" s="836">
        <v>1</v>
      </c>
      <c r="P335" s="835">
        <v>42.63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10</v>
      </c>
      <c r="B336" s="832" t="s">
        <v>2616</v>
      </c>
      <c r="C336" s="832" t="s">
        <v>2625</v>
      </c>
      <c r="D336" s="833" t="s">
        <v>5669</v>
      </c>
      <c r="E336" s="834" t="s">
        <v>2701</v>
      </c>
      <c r="F336" s="832" t="s">
        <v>2618</v>
      </c>
      <c r="G336" s="832" t="s">
        <v>2735</v>
      </c>
      <c r="H336" s="832" t="s">
        <v>690</v>
      </c>
      <c r="I336" s="832" t="s">
        <v>3302</v>
      </c>
      <c r="J336" s="832" t="s">
        <v>2207</v>
      </c>
      <c r="K336" s="832" t="s">
        <v>3303</v>
      </c>
      <c r="L336" s="835">
        <v>272.83</v>
      </c>
      <c r="M336" s="835">
        <v>272.83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10</v>
      </c>
      <c r="B337" s="832" t="s">
        <v>2616</v>
      </c>
      <c r="C337" s="832" t="s">
        <v>2625</v>
      </c>
      <c r="D337" s="833" t="s">
        <v>5669</v>
      </c>
      <c r="E337" s="834" t="s">
        <v>2701</v>
      </c>
      <c r="F337" s="832" t="s">
        <v>2618</v>
      </c>
      <c r="G337" s="832" t="s">
        <v>2984</v>
      </c>
      <c r="H337" s="832" t="s">
        <v>631</v>
      </c>
      <c r="I337" s="832" t="s">
        <v>3304</v>
      </c>
      <c r="J337" s="832" t="s">
        <v>3305</v>
      </c>
      <c r="K337" s="832" t="s">
        <v>3306</v>
      </c>
      <c r="L337" s="835">
        <v>1437.8</v>
      </c>
      <c r="M337" s="835">
        <v>5751.2</v>
      </c>
      <c r="N337" s="832">
        <v>4</v>
      </c>
      <c r="O337" s="836">
        <v>1.5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10</v>
      </c>
      <c r="B338" s="832" t="s">
        <v>2616</v>
      </c>
      <c r="C338" s="832" t="s">
        <v>2625</v>
      </c>
      <c r="D338" s="833" t="s">
        <v>5669</v>
      </c>
      <c r="E338" s="834" t="s">
        <v>2701</v>
      </c>
      <c r="F338" s="832" t="s">
        <v>2618</v>
      </c>
      <c r="G338" s="832" t="s">
        <v>3307</v>
      </c>
      <c r="H338" s="832" t="s">
        <v>631</v>
      </c>
      <c r="I338" s="832" t="s">
        <v>3308</v>
      </c>
      <c r="J338" s="832" t="s">
        <v>3309</v>
      </c>
      <c r="K338" s="832" t="s">
        <v>3310</v>
      </c>
      <c r="L338" s="835">
        <v>741.88</v>
      </c>
      <c r="M338" s="835">
        <v>1483.76</v>
      </c>
      <c r="N338" s="832">
        <v>2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10</v>
      </c>
      <c r="B339" s="832" t="s">
        <v>2616</v>
      </c>
      <c r="C339" s="832" t="s">
        <v>2625</v>
      </c>
      <c r="D339" s="833" t="s">
        <v>5669</v>
      </c>
      <c r="E339" s="834" t="s">
        <v>2701</v>
      </c>
      <c r="F339" s="832" t="s">
        <v>2618</v>
      </c>
      <c r="G339" s="832" t="s">
        <v>3307</v>
      </c>
      <c r="H339" s="832" t="s">
        <v>631</v>
      </c>
      <c r="I339" s="832" t="s">
        <v>3311</v>
      </c>
      <c r="J339" s="832" t="s">
        <v>3309</v>
      </c>
      <c r="K339" s="832" t="s">
        <v>3312</v>
      </c>
      <c r="L339" s="835">
        <v>1154.81</v>
      </c>
      <c r="M339" s="835">
        <v>3464.43</v>
      </c>
      <c r="N339" s="832">
        <v>3</v>
      </c>
      <c r="O339" s="836">
        <v>0.5</v>
      </c>
      <c r="P339" s="835">
        <v>3464.43</v>
      </c>
      <c r="Q339" s="837">
        <v>1</v>
      </c>
      <c r="R339" s="832">
        <v>3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10</v>
      </c>
      <c r="B340" s="832" t="s">
        <v>2616</v>
      </c>
      <c r="C340" s="832" t="s">
        <v>2625</v>
      </c>
      <c r="D340" s="833" t="s">
        <v>5669</v>
      </c>
      <c r="E340" s="834" t="s">
        <v>2701</v>
      </c>
      <c r="F340" s="832" t="s">
        <v>2618</v>
      </c>
      <c r="G340" s="832" t="s">
        <v>2848</v>
      </c>
      <c r="H340" s="832" t="s">
        <v>631</v>
      </c>
      <c r="I340" s="832" t="s">
        <v>3102</v>
      </c>
      <c r="J340" s="832" t="s">
        <v>2850</v>
      </c>
      <c r="K340" s="832" t="s">
        <v>3103</v>
      </c>
      <c r="L340" s="835">
        <v>5.0599999999999996</v>
      </c>
      <c r="M340" s="835">
        <v>15.18</v>
      </c>
      <c r="N340" s="832">
        <v>3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10</v>
      </c>
      <c r="B341" s="832" t="s">
        <v>2616</v>
      </c>
      <c r="C341" s="832" t="s">
        <v>2625</v>
      </c>
      <c r="D341" s="833" t="s">
        <v>5669</v>
      </c>
      <c r="E341" s="834" t="s">
        <v>2701</v>
      </c>
      <c r="F341" s="832" t="s">
        <v>2618</v>
      </c>
      <c r="G341" s="832" t="s">
        <v>3313</v>
      </c>
      <c r="H341" s="832" t="s">
        <v>631</v>
      </c>
      <c r="I341" s="832" t="s">
        <v>3314</v>
      </c>
      <c r="J341" s="832" t="s">
        <v>3315</v>
      </c>
      <c r="K341" s="832" t="s">
        <v>3316</v>
      </c>
      <c r="L341" s="835">
        <v>84.39</v>
      </c>
      <c r="M341" s="835">
        <v>337.56</v>
      </c>
      <c r="N341" s="832">
        <v>4</v>
      </c>
      <c r="O341" s="836">
        <v>2</v>
      </c>
      <c r="P341" s="835">
        <v>253.17000000000002</v>
      </c>
      <c r="Q341" s="837">
        <v>0.75</v>
      </c>
      <c r="R341" s="832">
        <v>3</v>
      </c>
      <c r="S341" s="837">
        <v>0.75</v>
      </c>
      <c r="T341" s="836">
        <v>1</v>
      </c>
      <c r="U341" s="838">
        <v>0.5</v>
      </c>
    </row>
    <row r="342" spans="1:21" ht="14.4" customHeight="1" x14ac:dyDescent="0.3">
      <c r="A342" s="831">
        <v>10</v>
      </c>
      <c r="B342" s="832" t="s">
        <v>2616</v>
      </c>
      <c r="C342" s="832" t="s">
        <v>2625</v>
      </c>
      <c r="D342" s="833" t="s">
        <v>5669</v>
      </c>
      <c r="E342" s="834" t="s">
        <v>2701</v>
      </c>
      <c r="F342" s="832" t="s">
        <v>2618</v>
      </c>
      <c r="G342" s="832" t="s">
        <v>2859</v>
      </c>
      <c r="H342" s="832" t="s">
        <v>631</v>
      </c>
      <c r="I342" s="832" t="s">
        <v>2860</v>
      </c>
      <c r="J342" s="832" t="s">
        <v>793</v>
      </c>
      <c r="K342" s="832" t="s">
        <v>2861</v>
      </c>
      <c r="L342" s="835">
        <v>75.05</v>
      </c>
      <c r="M342" s="835">
        <v>150.1</v>
      </c>
      <c r="N342" s="832">
        <v>2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10</v>
      </c>
      <c r="B343" s="832" t="s">
        <v>2616</v>
      </c>
      <c r="C343" s="832" t="s">
        <v>2625</v>
      </c>
      <c r="D343" s="833" t="s">
        <v>5669</v>
      </c>
      <c r="E343" s="834" t="s">
        <v>2701</v>
      </c>
      <c r="F343" s="832" t="s">
        <v>2618</v>
      </c>
      <c r="G343" s="832" t="s">
        <v>2760</v>
      </c>
      <c r="H343" s="832" t="s">
        <v>631</v>
      </c>
      <c r="I343" s="832" t="s">
        <v>2761</v>
      </c>
      <c r="J343" s="832" t="s">
        <v>903</v>
      </c>
      <c r="K343" s="832" t="s">
        <v>2762</v>
      </c>
      <c r="L343" s="835">
        <v>94.7</v>
      </c>
      <c r="M343" s="835">
        <v>189.4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10</v>
      </c>
      <c r="B344" s="832" t="s">
        <v>2616</v>
      </c>
      <c r="C344" s="832" t="s">
        <v>2625</v>
      </c>
      <c r="D344" s="833" t="s">
        <v>5669</v>
      </c>
      <c r="E344" s="834" t="s">
        <v>2701</v>
      </c>
      <c r="F344" s="832" t="s">
        <v>2618</v>
      </c>
      <c r="G344" s="832" t="s">
        <v>3179</v>
      </c>
      <c r="H344" s="832" t="s">
        <v>631</v>
      </c>
      <c r="I344" s="832" t="s">
        <v>3180</v>
      </c>
      <c r="J344" s="832" t="s">
        <v>3181</v>
      </c>
      <c r="K344" s="832" t="s">
        <v>3182</v>
      </c>
      <c r="L344" s="835">
        <v>950.39</v>
      </c>
      <c r="M344" s="835">
        <v>950.39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10</v>
      </c>
      <c r="B345" s="832" t="s">
        <v>2616</v>
      </c>
      <c r="C345" s="832" t="s">
        <v>2625</v>
      </c>
      <c r="D345" s="833" t="s">
        <v>5669</v>
      </c>
      <c r="E345" s="834" t="s">
        <v>2701</v>
      </c>
      <c r="F345" s="832" t="s">
        <v>2618</v>
      </c>
      <c r="G345" s="832" t="s">
        <v>3009</v>
      </c>
      <c r="H345" s="832" t="s">
        <v>631</v>
      </c>
      <c r="I345" s="832" t="s">
        <v>3010</v>
      </c>
      <c r="J345" s="832" t="s">
        <v>3011</v>
      </c>
      <c r="K345" s="832" t="s">
        <v>3012</v>
      </c>
      <c r="L345" s="835">
        <v>95.57</v>
      </c>
      <c r="M345" s="835">
        <v>382.28</v>
      </c>
      <c r="N345" s="832">
        <v>4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10</v>
      </c>
      <c r="B346" s="832" t="s">
        <v>2616</v>
      </c>
      <c r="C346" s="832" t="s">
        <v>2625</v>
      </c>
      <c r="D346" s="833" t="s">
        <v>5669</v>
      </c>
      <c r="E346" s="834" t="s">
        <v>2701</v>
      </c>
      <c r="F346" s="832" t="s">
        <v>2618</v>
      </c>
      <c r="G346" s="832" t="s">
        <v>3317</v>
      </c>
      <c r="H346" s="832" t="s">
        <v>631</v>
      </c>
      <c r="I346" s="832" t="s">
        <v>3318</v>
      </c>
      <c r="J346" s="832" t="s">
        <v>1476</v>
      </c>
      <c r="K346" s="832" t="s">
        <v>3319</v>
      </c>
      <c r="L346" s="835">
        <v>36.54</v>
      </c>
      <c r="M346" s="835">
        <v>73.08</v>
      </c>
      <c r="N346" s="832">
        <v>2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10</v>
      </c>
      <c r="B347" s="832" t="s">
        <v>2616</v>
      </c>
      <c r="C347" s="832" t="s">
        <v>2625</v>
      </c>
      <c r="D347" s="833" t="s">
        <v>5669</v>
      </c>
      <c r="E347" s="834" t="s">
        <v>2701</v>
      </c>
      <c r="F347" s="832" t="s">
        <v>2618</v>
      </c>
      <c r="G347" s="832" t="s">
        <v>3025</v>
      </c>
      <c r="H347" s="832" t="s">
        <v>690</v>
      </c>
      <c r="I347" s="832" t="s">
        <v>2426</v>
      </c>
      <c r="J347" s="832" t="s">
        <v>2427</v>
      </c>
      <c r="K347" s="832" t="s">
        <v>2428</v>
      </c>
      <c r="L347" s="835">
        <v>12.79</v>
      </c>
      <c r="M347" s="835">
        <v>38.369999999999997</v>
      </c>
      <c r="N347" s="832">
        <v>3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10</v>
      </c>
      <c r="B348" s="832" t="s">
        <v>2616</v>
      </c>
      <c r="C348" s="832" t="s">
        <v>2625</v>
      </c>
      <c r="D348" s="833" t="s">
        <v>5669</v>
      </c>
      <c r="E348" s="834" t="s">
        <v>2701</v>
      </c>
      <c r="F348" s="832" t="s">
        <v>2618</v>
      </c>
      <c r="G348" s="832" t="s">
        <v>3025</v>
      </c>
      <c r="H348" s="832" t="s">
        <v>690</v>
      </c>
      <c r="I348" s="832" t="s">
        <v>3320</v>
      </c>
      <c r="J348" s="832" t="s">
        <v>1472</v>
      </c>
      <c r="K348" s="832" t="s">
        <v>3321</v>
      </c>
      <c r="L348" s="835">
        <v>118.65</v>
      </c>
      <c r="M348" s="835">
        <v>118.65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10</v>
      </c>
      <c r="B349" s="832" t="s">
        <v>2616</v>
      </c>
      <c r="C349" s="832" t="s">
        <v>2625</v>
      </c>
      <c r="D349" s="833" t="s">
        <v>5669</v>
      </c>
      <c r="E349" s="834" t="s">
        <v>2701</v>
      </c>
      <c r="F349" s="832" t="s">
        <v>2618</v>
      </c>
      <c r="G349" s="832" t="s">
        <v>3322</v>
      </c>
      <c r="H349" s="832" t="s">
        <v>631</v>
      </c>
      <c r="I349" s="832" t="s">
        <v>3323</v>
      </c>
      <c r="J349" s="832" t="s">
        <v>1474</v>
      </c>
      <c r="K349" s="832" t="s">
        <v>2934</v>
      </c>
      <c r="L349" s="835">
        <v>0</v>
      </c>
      <c r="M349" s="835">
        <v>0</v>
      </c>
      <c r="N349" s="832">
        <v>3</v>
      </c>
      <c r="O349" s="836">
        <v>1.5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10</v>
      </c>
      <c r="B350" s="832" t="s">
        <v>2616</v>
      </c>
      <c r="C350" s="832" t="s">
        <v>2625</v>
      </c>
      <c r="D350" s="833" t="s">
        <v>5669</v>
      </c>
      <c r="E350" s="834" t="s">
        <v>2701</v>
      </c>
      <c r="F350" s="832" t="s">
        <v>2618</v>
      </c>
      <c r="G350" s="832" t="s">
        <v>3322</v>
      </c>
      <c r="H350" s="832" t="s">
        <v>631</v>
      </c>
      <c r="I350" s="832" t="s">
        <v>3324</v>
      </c>
      <c r="J350" s="832" t="s">
        <v>3325</v>
      </c>
      <c r="K350" s="832" t="s">
        <v>3326</v>
      </c>
      <c r="L350" s="835">
        <v>0</v>
      </c>
      <c r="M350" s="835">
        <v>0</v>
      </c>
      <c r="N350" s="832">
        <v>1</v>
      </c>
      <c r="O350" s="836">
        <v>0.5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10</v>
      </c>
      <c r="B351" s="832" t="s">
        <v>2616</v>
      </c>
      <c r="C351" s="832" t="s">
        <v>2625</v>
      </c>
      <c r="D351" s="833" t="s">
        <v>5669</v>
      </c>
      <c r="E351" s="834" t="s">
        <v>2701</v>
      </c>
      <c r="F351" s="832" t="s">
        <v>2618</v>
      </c>
      <c r="G351" s="832" t="s">
        <v>2906</v>
      </c>
      <c r="H351" s="832" t="s">
        <v>631</v>
      </c>
      <c r="I351" s="832" t="s">
        <v>2909</v>
      </c>
      <c r="J351" s="832" t="s">
        <v>1067</v>
      </c>
      <c r="K351" s="832" t="s">
        <v>2910</v>
      </c>
      <c r="L351" s="835">
        <v>103.67</v>
      </c>
      <c r="M351" s="835">
        <v>103.67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10</v>
      </c>
      <c r="B352" s="832" t="s">
        <v>2616</v>
      </c>
      <c r="C352" s="832" t="s">
        <v>2625</v>
      </c>
      <c r="D352" s="833" t="s">
        <v>5669</v>
      </c>
      <c r="E352" s="834" t="s">
        <v>2701</v>
      </c>
      <c r="F352" s="832" t="s">
        <v>2618</v>
      </c>
      <c r="G352" s="832" t="s">
        <v>2906</v>
      </c>
      <c r="H352" s="832" t="s">
        <v>631</v>
      </c>
      <c r="I352" s="832" t="s">
        <v>2914</v>
      </c>
      <c r="J352" s="832" t="s">
        <v>770</v>
      </c>
      <c r="K352" s="832" t="s">
        <v>2915</v>
      </c>
      <c r="L352" s="835">
        <v>0</v>
      </c>
      <c r="M352" s="835">
        <v>0</v>
      </c>
      <c r="N352" s="832">
        <v>2</v>
      </c>
      <c r="O352" s="836">
        <v>0.5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10</v>
      </c>
      <c r="B353" s="832" t="s">
        <v>2616</v>
      </c>
      <c r="C353" s="832" t="s">
        <v>2625</v>
      </c>
      <c r="D353" s="833" t="s">
        <v>5669</v>
      </c>
      <c r="E353" s="834" t="s">
        <v>2701</v>
      </c>
      <c r="F353" s="832" t="s">
        <v>2618</v>
      </c>
      <c r="G353" s="832" t="s">
        <v>3042</v>
      </c>
      <c r="H353" s="832" t="s">
        <v>631</v>
      </c>
      <c r="I353" s="832" t="s">
        <v>3327</v>
      </c>
      <c r="J353" s="832" t="s">
        <v>3328</v>
      </c>
      <c r="K353" s="832" t="s">
        <v>3329</v>
      </c>
      <c r="L353" s="835">
        <v>42.09</v>
      </c>
      <c r="M353" s="835">
        <v>42.09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10</v>
      </c>
      <c r="B354" s="832" t="s">
        <v>2616</v>
      </c>
      <c r="C354" s="832" t="s">
        <v>2625</v>
      </c>
      <c r="D354" s="833" t="s">
        <v>5669</v>
      </c>
      <c r="E354" s="834" t="s">
        <v>2701</v>
      </c>
      <c r="F354" s="832" t="s">
        <v>2618</v>
      </c>
      <c r="G354" s="832" t="s">
        <v>2789</v>
      </c>
      <c r="H354" s="832" t="s">
        <v>631</v>
      </c>
      <c r="I354" s="832" t="s">
        <v>2790</v>
      </c>
      <c r="J354" s="832" t="s">
        <v>2791</v>
      </c>
      <c r="K354" s="832" t="s">
        <v>2792</v>
      </c>
      <c r="L354" s="835">
        <v>21.92</v>
      </c>
      <c r="M354" s="835">
        <v>87.68</v>
      </c>
      <c r="N354" s="832">
        <v>4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10</v>
      </c>
      <c r="B355" s="832" t="s">
        <v>2616</v>
      </c>
      <c r="C355" s="832" t="s">
        <v>2625</v>
      </c>
      <c r="D355" s="833" t="s">
        <v>5669</v>
      </c>
      <c r="E355" s="834" t="s">
        <v>2701</v>
      </c>
      <c r="F355" s="832" t="s">
        <v>2618</v>
      </c>
      <c r="G355" s="832" t="s">
        <v>2789</v>
      </c>
      <c r="H355" s="832" t="s">
        <v>631</v>
      </c>
      <c r="I355" s="832" t="s">
        <v>2920</v>
      </c>
      <c r="J355" s="832" t="s">
        <v>2791</v>
      </c>
      <c r="K355" s="832" t="s">
        <v>2921</v>
      </c>
      <c r="L355" s="835">
        <v>87.67</v>
      </c>
      <c r="M355" s="835">
        <v>1139.71</v>
      </c>
      <c r="N355" s="832">
        <v>13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10</v>
      </c>
      <c r="B356" s="832" t="s">
        <v>2616</v>
      </c>
      <c r="C356" s="832" t="s">
        <v>2625</v>
      </c>
      <c r="D356" s="833" t="s">
        <v>5669</v>
      </c>
      <c r="E356" s="834" t="s">
        <v>2701</v>
      </c>
      <c r="F356" s="832" t="s">
        <v>2618</v>
      </c>
      <c r="G356" s="832" t="s">
        <v>3330</v>
      </c>
      <c r="H356" s="832" t="s">
        <v>631</v>
      </c>
      <c r="I356" s="832" t="s">
        <v>3331</v>
      </c>
      <c r="J356" s="832" t="s">
        <v>1090</v>
      </c>
      <c r="K356" s="832" t="s">
        <v>3332</v>
      </c>
      <c r="L356" s="835">
        <v>116.43</v>
      </c>
      <c r="M356" s="835">
        <v>3260.0400000000009</v>
      </c>
      <c r="N356" s="832">
        <v>28</v>
      </c>
      <c r="O356" s="836">
        <v>13.5</v>
      </c>
      <c r="P356" s="835">
        <v>931.44</v>
      </c>
      <c r="Q356" s="837">
        <v>0.28571428571428564</v>
      </c>
      <c r="R356" s="832">
        <v>8</v>
      </c>
      <c r="S356" s="837">
        <v>0.2857142857142857</v>
      </c>
      <c r="T356" s="836">
        <v>3.5</v>
      </c>
      <c r="U356" s="838">
        <v>0.25925925925925924</v>
      </c>
    </row>
    <row r="357" spans="1:21" ht="14.4" customHeight="1" x14ac:dyDescent="0.3">
      <c r="A357" s="831">
        <v>10</v>
      </c>
      <c r="B357" s="832" t="s">
        <v>2616</v>
      </c>
      <c r="C357" s="832" t="s">
        <v>2625</v>
      </c>
      <c r="D357" s="833" t="s">
        <v>5669</v>
      </c>
      <c r="E357" s="834" t="s">
        <v>2701</v>
      </c>
      <c r="F357" s="832" t="s">
        <v>2618</v>
      </c>
      <c r="G357" s="832" t="s">
        <v>3330</v>
      </c>
      <c r="H357" s="832" t="s">
        <v>631</v>
      </c>
      <c r="I357" s="832" t="s">
        <v>3333</v>
      </c>
      <c r="J357" s="832" t="s">
        <v>1090</v>
      </c>
      <c r="K357" s="832" t="s">
        <v>3332</v>
      </c>
      <c r="L357" s="835">
        <v>116.43</v>
      </c>
      <c r="M357" s="835">
        <v>232.86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10</v>
      </c>
      <c r="B358" s="832" t="s">
        <v>2616</v>
      </c>
      <c r="C358" s="832" t="s">
        <v>2625</v>
      </c>
      <c r="D358" s="833" t="s">
        <v>5669</v>
      </c>
      <c r="E358" s="834" t="s">
        <v>2701</v>
      </c>
      <c r="F358" s="832" t="s">
        <v>2618</v>
      </c>
      <c r="G358" s="832" t="s">
        <v>3334</v>
      </c>
      <c r="H358" s="832" t="s">
        <v>631</v>
      </c>
      <c r="I358" s="832" t="s">
        <v>3335</v>
      </c>
      <c r="J358" s="832" t="s">
        <v>3336</v>
      </c>
      <c r="K358" s="832" t="s">
        <v>2921</v>
      </c>
      <c r="L358" s="835">
        <v>0</v>
      </c>
      <c r="M358" s="835">
        <v>0</v>
      </c>
      <c r="N358" s="832">
        <v>18</v>
      </c>
      <c r="O358" s="836">
        <v>2</v>
      </c>
      <c r="P358" s="835"/>
      <c r="Q358" s="837"/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10</v>
      </c>
      <c r="B359" s="832" t="s">
        <v>2616</v>
      </c>
      <c r="C359" s="832" t="s">
        <v>2625</v>
      </c>
      <c r="D359" s="833" t="s">
        <v>5669</v>
      </c>
      <c r="E359" s="834" t="s">
        <v>2701</v>
      </c>
      <c r="F359" s="832" t="s">
        <v>2618</v>
      </c>
      <c r="G359" s="832" t="s">
        <v>3045</v>
      </c>
      <c r="H359" s="832" t="s">
        <v>690</v>
      </c>
      <c r="I359" s="832" t="s">
        <v>3337</v>
      </c>
      <c r="J359" s="832" t="s">
        <v>2184</v>
      </c>
      <c r="K359" s="832" t="s">
        <v>3161</v>
      </c>
      <c r="L359" s="835">
        <v>317.98</v>
      </c>
      <c r="M359" s="835">
        <v>317.98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10</v>
      </c>
      <c r="B360" s="832" t="s">
        <v>2616</v>
      </c>
      <c r="C360" s="832" t="s">
        <v>2625</v>
      </c>
      <c r="D360" s="833" t="s">
        <v>5669</v>
      </c>
      <c r="E360" s="834" t="s">
        <v>2701</v>
      </c>
      <c r="F360" s="832" t="s">
        <v>2618</v>
      </c>
      <c r="G360" s="832" t="s">
        <v>3045</v>
      </c>
      <c r="H360" s="832" t="s">
        <v>690</v>
      </c>
      <c r="I360" s="832" t="s">
        <v>2183</v>
      </c>
      <c r="J360" s="832" t="s">
        <v>2184</v>
      </c>
      <c r="K360" s="832" t="s">
        <v>2185</v>
      </c>
      <c r="L360" s="835">
        <v>10.34</v>
      </c>
      <c r="M360" s="835">
        <v>361.90000000000003</v>
      </c>
      <c r="N360" s="832">
        <v>35</v>
      </c>
      <c r="O360" s="836">
        <v>4.5</v>
      </c>
      <c r="P360" s="835">
        <v>31.02</v>
      </c>
      <c r="Q360" s="837">
        <v>8.5714285714285701E-2</v>
      </c>
      <c r="R360" s="832">
        <v>3</v>
      </c>
      <c r="S360" s="837">
        <v>8.5714285714285715E-2</v>
      </c>
      <c r="T360" s="836">
        <v>1</v>
      </c>
      <c r="U360" s="838">
        <v>0.22222222222222221</v>
      </c>
    </row>
    <row r="361" spans="1:21" ht="14.4" customHeight="1" x14ac:dyDescent="0.3">
      <c r="A361" s="831">
        <v>10</v>
      </c>
      <c r="B361" s="832" t="s">
        <v>2616</v>
      </c>
      <c r="C361" s="832" t="s">
        <v>2625</v>
      </c>
      <c r="D361" s="833" t="s">
        <v>5669</v>
      </c>
      <c r="E361" s="834" t="s">
        <v>2701</v>
      </c>
      <c r="F361" s="832" t="s">
        <v>2618</v>
      </c>
      <c r="G361" s="832" t="s">
        <v>3338</v>
      </c>
      <c r="H361" s="832" t="s">
        <v>631</v>
      </c>
      <c r="I361" s="832" t="s">
        <v>3339</v>
      </c>
      <c r="J361" s="832" t="s">
        <v>3340</v>
      </c>
      <c r="K361" s="832" t="s">
        <v>2326</v>
      </c>
      <c r="L361" s="835">
        <v>279.52999999999997</v>
      </c>
      <c r="M361" s="835">
        <v>279.52999999999997</v>
      </c>
      <c r="N361" s="832">
        <v>1</v>
      </c>
      <c r="O361" s="836">
        <v>0.5</v>
      </c>
      <c r="P361" s="835">
        <v>279.52999999999997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10</v>
      </c>
      <c r="B362" s="832" t="s">
        <v>2616</v>
      </c>
      <c r="C362" s="832" t="s">
        <v>2625</v>
      </c>
      <c r="D362" s="833" t="s">
        <v>5669</v>
      </c>
      <c r="E362" s="834" t="s">
        <v>2701</v>
      </c>
      <c r="F362" s="832" t="s">
        <v>2618</v>
      </c>
      <c r="G362" s="832" t="s">
        <v>3338</v>
      </c>
      <c r="H362" s="832" t="s">
        <v>631</v>
      </c>
      <c r="I362" s="832" t="s">
        <v>3341</v>
      </c>
      <c r="J362" s="832" t="s">
        <v>3342</v>
      </c>
      <c r="K362" s="832" t="s">
        <v>2326</v>
      </c>
      <c r="L362" s="835">
        <v>279.52999999999997</v>
      </c>
      <c r="M362" s="835">
        <v>279.52999999999997</v>
      </c>
      <c r="N362" s="832">
        <v>1</v>
      </c>
      <c r="O362" s="836">
        <v>1</v>
      </c>
      <c r="P362" s="835">
        <v>279.52999999999997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10</v>
      </c>
      <c r="B363" s="832" t="s">
        <v>2616</v>
      </c>
      <c r="C363" s="832" t="s">
        <v>2625</v>
      </c>
      <c r="D363" s="833" t="s">
        <v>5669</v>
      </c>
      <c r="E363" s="834" t="s">
        <v>2701</v>
      </c>
      <c r="F363" s="832" t="s">
        <v>2618</v>
      </c>
      <c r="G363" s="832" t="s">
        <v>3193</v>
      </c>
      <c r="H363" s="832" t="s">
        <v>631</v>
      </c>
      <c r="I363" s="832" t="s">
        <v>3194</v>
      </c>
      <c r="J363" s="832" t="s">
        <v>1314</v>
      </c>
      <c r="K363" s="832" t="s">
        <v>3195</v>
      </c>
      <c r="L363" s="835">
        <v>181.04</v>
      </c>
      <c r="M363" s="835">
        <v>181.04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10</v>
      </c>
      <c r="B364" s="832" t="s">
        <v>2616</v>
      </c>
      <c r="C364" s="832" t="s">
        <v>2625</v>
      </c>
      <c r="D364" s="833" t="s">
        <v>5669</v>
      </c>
      <c r="E364" s="834" t="s">
        <v>2701</v>
      </c>
      <c r="F364" s="832" t="s">
        <v>2618</v>
      </c>
      <c r="G364" s="832" t="s">
        <v>2798</v>
      </c>
      <c r="H364" s="832" t="s">
        <v>631</v>
      </c>
      <c r="I364" s="832" t="s">
        <v>3138</v>
      </c>
      <c r="J364" s="832" t="s">
        <v>1170</v>
      </c>
      <c r="K364" s="832" t="s">
        <v>2801</v>
      </c>
      <c r="L364" s="835">
        <v>42.54</v>
      </c>
      <c r="M364" s="835">
        <v>42.54</v>
      </c>
      <c r="N364" s="832">
        <v>1</v>
      </c>
      <c r="O364" s="836">
        <v>1</v>
      </c>
      <c r="P364" s="835">
        <v>42.54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10</v>
      </c>
      <c r="B365" s="832" t="s">
        <v>2616</v>
      </c>
      <c r="C365" s="832" t="s">
        <v>2625</v>
      </c>
      <c r="D365" s="833" t="s">
        <v>5669</v>
      </c>
      <c r="E365" s="834" t="s">
        <v>2701</v>
      </c>
      <c r="F365" s="832" t="s">
        <v>2618</v>
      </c>
      <c r="G365" s="832" t="s">
        <v>2798</v>
      </c>
      <c r="H365" s="832" t="s">
        <v>631</v>
      </c>
      <c r="I365" s="832" t="s">
        <v>2802</v>
      </c>
      <c r="J365" s="832" t="s">
        <v>1170</v>
      </c>
      <c r="K365" s="832" t="s">
        <v>1171</v>
      </c>
      <c r="L365" s="835">
        <v>60.28</v>
      </c>
      <c r="M365" s="835">
        <v>964.47999999999979</v>
      </c>
      <c r="N365" s="832">
        <v>16</v>
      </c>
      <c r="O365" s="836">
        <v>15</v>
      </c>
      <c r="P365" s="835">
        <v>361.67999999999995</v>
      </c>
      <c r="Q365" s="837">
        <v>0.37500000000000006</v>
      </c>
      <c r="R365" s="832">
        <v>6</v>
      </c>
      <c r="S365" s="837">
        <v>0.375</v>
      </c>
      <c r="T365" s="836">
        <v>6</v>
      </c>
      <c r="U365" s="838">
        <v>0.4</v>
      </c>
    </row>
    <row r="366" spans="1:21" ht="14.4" customHeight="1" x14ac:dyDescent="0.3">
      <c r="A366" s="831">
        <v>10</v>
      </c>
      <c r="B366" s="832" t="s">
        <v>2616</v>
      </c>
      <c r="C366" s="832" t="s">
        <v>2625</v>
      </c>
      <c r="D366" s="833" t="s">
        <v>5669</v>
      </c>
      <c r="E366" s="834" t="s">
        <v>2701</v>
      </c>
      <c r="F366" s="832" t="s">
        <v>2618</v>
      </c>
      <c r="G366" s="832" t="s">
        <v>2798</v>
      </c>
      <c r="H366" s="832" t="s">
        <v>631</v>
      </c>
      <c r="I366" s="832" t="s">
        <v>2803</v>
      </c>
      <c r="J366" s="832" t="s">
        <v>2800</v>
      </c>
      <c r="K366" s="832" t="s">
        <v>2804</v>
      </c>
      <c r="L366" s="835">
        <v>59.56</v>
      </c>
      <c r="M366" s="835">
        <v>59.56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10</v>
      </c>
      <c r="B367" s="832" t="s">
        <v>2616</v>
      </c>
      <c r="C367" s="832" t="s">
        <v>2625</v>
      </c>
      <c r="D367" s="833" t="s">
        <v>5669</v>
      </c>
      <c r="E367" s="834" t="s">
        <v>2701</v>
      </c>
      <c r="F367" s="832" t="s">
        <v>2618</v>
      </c>
      <c r="G367" s="832" t="s">
        <v>3343</v>
      </c>
      <c r="H367" s="832" t="s">
        <v>631</v>
      </c>
      <c r="I367" s="832" t="s">
        <v>3344</v>
      </c>
      <c r="J367" s="832" t="s">
        <v>3345</v>
      </c>
      <c r="K367" s="832" t="s">
        <v>2354</v>
      </c>
      <c r="L367" s="835">
        <v>100.1</v>
      </c>
      <c r="M367" s="835">
        <v>300.29999999999995</v>
      </c>
      <c r="N367" s="832">
        <v>3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10</v>
      </c>
      <c r="B368" s="832" t="s">
        <v>2616</v>
      </c>
      <c r="C368" s="832" t="s">
        <v>2625</v>
      </c>
      <c r="D368" s="833" t="s">
        <v>5669</v>
      </c>
      <c r="E368" s="834" t="s">
        <v>2701</v>
      </c>
      <c r="F368" s="832" t="s">
        <v>2618</v>
      </c>
      <c r="G368" s="832" t="s">
        <v>2925</v>
      </c>
      <c r="H368" s="832" t="s">
        <v>631</v>
      </c>
      <c r="I368" s="832" t="s">
        <v>3050</v>
      </c>
      <c r="J368" s="832" t="s">
        <v>3051</v>
      </c>
      <c r="K368" s="832" t="s">
        <v>3052</v>
      </c>
      <c r="L368" s="835">
        <v>25.12</v>
      </c>
      <c r="M368" s="835">
        <v>25.12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10</v>
      </c>
      <c r="B369" s="832" t="s">
        <v>2616</v>
      </c>
      <c r="C369" s="832" t="s">
        <v>2625</v>
      </c>
      <c r="D369" s="833" t="s">
        <v>5669</v>
      </c>
      <c r="E369" s="834" t="s">
        <v>2701</v>
      </c>
      <c r="F369" s="832" t="s">
        <v>2618</v>
      </c>
      <c r="G369" s="832" t="s">
        <v>2932</v>
      </c>
      <c r="H369" s="832" t="s">
        <v>631</v>
      </c>
      <c r="I369" s="832" t="s">
        <v>2933</v>
      </c>
      <c r="J369" s="832" t="s">
        <v>1208</v>
      </c>
      <c r="K369" s="832" t="s">
        <v>2934</v>
      </c>
      <c r="L369" s="835">
        <v>0</v>
      </c>
      <c r="M369" s="835">
        <v>0</v>
      </c>
      <c r="N369" s="832">
        <v>3</v>
      </c>
      <c r="O369" s="836">
        <v>0.5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10</v>
      </c>
      <c r="B370" s="832" t="s">
        <v>2616</v>
      </c>
      <c r="C370" s="832" t="s">
        <v>2625</v>
      </c>
      <c r="D370" s="833" t="s">
        <v>5669</v>
      </c>
      <c r="E370" s="834" t="s">
        <v>2701</v>
      </c>
      <c r="F370" s="832" t="s">
        <v>2618</v>
      </c>
      <c r="G370" s="832" t="s">
        <v>3346</v>
      </c>
      <c r="H370" s="832" t="s">
        <v>631</v>
      </c>
      <c r="I370" s="832" t="s">
        <v>3347</v>
      </c>
      <c r="J370" s="832" t="s">
        <v>3348</v>
      </c>
      <c r="K370" s="832" t="s">
        <v>3349</v>
      </c>
      <c r="L370" s="835">
        <v>28.69</v>
      </c>
      <c r="M370" s="835">
        <v>28.69</v>
      </c>
      <c r="N370" s="832">
        <v>1</v>
      </c>
      <c r="O370" s="836">
        <v>1</v>
      </c>
      <c r="P370" s="835">
        <v>28.69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10</v>
      </c>
      <c r="B371" s="832" t="s">
        <v>2616</v>
      </c>
      <c r="C371" s="832" t="s">
        <v>2625</v>
      </c>
      <c r="D371" s="833" t="s">
        <v>5669</v>
      </c>
      <c r="E371" s="834" t="s">
        <v>2701</v>
      </c>
      <c r="F371" s="832" t="s">
        <v>2618</v>
      </c>
      <c r="G371" s="832" t="s">
        <v>3350</v>
      </c>
      <c r="H371" s="832" t="s">
        <v>631</v>
      </c>
      <c r="I371" s="832" t="s">
        <v>3351</v>
      </c>
      <c r="J371" s="832" t="s">
        <v>1988</v>
      </c>
      <c r="K371" s="832" t="s">
        <v>3352</v>
      </c>
      <c r="L371" s="835">
        <v>0</v>
      </c>
      <c r="M371" s="835">
        <v>0</v>
      </c>
      <c r="N371" s="832">
        <v>2</v>
      </c>
      <c r="O371" s="836">
        <v>0.5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10</v>
      </c>
      <c r="B372" s="832" t="s">
        <v>2616</v>
      </c>
      <c r="C372" s="832" t="s">
        <v>2625</v>
      </c>
      <c r="D372" s="833" t="s">
        <v>5669</v>
      </c>
      <c r="E372" s="834" t="s">
        <v>2701</v>
      </c>
      <c r="F372" s="832" t="s">
        <v>2618</v>
      </c>
      <c r="G372" s="832" t="s">
        <v>2815</v>
      </c>
      <c r="H372" s="832" t="s">
        <v>690</v>
      </c>
      <c r="I372" s="832" t="s">
        <v>2199</v>
      </c>
      <c r="J372" s="832" t="s">
        <v>951</v>
      </c>
      <c r="K372" s="832" t="s">
        <v>2200</v>
      </c>
      <c r="L372" s="835">
        <v>75.73</v>
      </c>
      <c r="M372" s="835">
        <v>454.38</v>
      </c>
      <c r="N372" s="832">
        <v>6</v>
      </c>
      <c r="O372" s="836">
        <v>3</v>
      </c>
      <c r="P372" s="835">
        <v>378.65</v>
      </c>
      <c r="Q372" s="837">
        <v>0.83333333333333326</v>
      </c>
      <c r="R372" s="832">
        <v>5</v>
      </c>
      <c r="S372" s="837">
        <v>0.83333333333333337</v>
      </c>
      <c r="T372" s="836">
        <v>2</v>
      </c>
      <c r="U372" s="838">
        <v>0.66666666666666663</v>
      </c>
    </row>
    <row r="373" spans="1:21" ht="14.4" customHeight="1" x14ac:dyDescent="0.3">
      <c r="A373" s="831">
        <v>10</v>
      </c>
      <c r="B373" s="832" t="s">
        <v>2616</v>
      </c>
      <c r="C373" s="832" t="s">
        <v>2625</v>
      </c>
      <c r="D373" s="833" t="s">
        <v>5669</v>
      </c>
      <c r="E373" s="834" t="s">
        <v>2701</v>
      </c>
      <c r="F373" s="832" t="s">
        <v>2618</v>
      </c>
      <c r="G373" s="832" t="s">
        <v>2819</v>
      </c>
      <c r="H373" s="832" t="s">
        <v>690</v>
      </c>
      <c r="I373" s="832" t="s">
        <v>3353</v>
      </c>
      <c r="J373" s="832" t="s">
        <v>2432</v>
      </c>
      <c r="K373" s="832" t="s">
        <v>3354</v>
      </c>
      <c r="L373" s="835">
        <v>105.23</v>
      </c>
      <c r="M373" s="835">
        <v>105.23</v>
      </c>
      <c r="N373" s="832">
        <v>1</v>
      </c>
      <c r="O373" s="836">
        <v>0.5</v>
      </c>
      <c r="P373" s="835">
        <v>105.23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10</v>
      </c>
      <c r="B374" s="832" t="s">
        <v>2616</v>
      </c>
      <c r="C374" s="832" t="s">
        <v>2625</v>
      </c>
      <c r="D374" s="833" t="s">
        <v>5669</v>
      </c>
      <c r="E374" s="834" t="s">
        <v>2701</v>
      </c>
      <c r="F374" s="832" t="s">
        <v>2618</v>
      </c>
      <c r="G374" s="832" t="s">
        <v>3066</v>
      </c>
      <c r="H374" s="832" t="s">
        <v>631</v>
      </c>
      <c r="I374" s="832" t="s">
        <v>3067</v>
      </c>
      <c r="J374" s="832" t="s">
        <v>2459</v>
      </c>
      <c r="K374" s="832" t="s">
        <v>1135</v>
      </c>
      <c r="L374" s="835">
        <v>289.07</v>
      </c>
      <c r="M374" s="835">
        <v>1156.28</v>
      </c>
      <c r="N374" s="832">
        <v>4</v>
      </c>
      <c r="O374" s="836">
        <v>1</v>
      </c>
      <c r="P374" s="835">
        <v>1156.28</v>
      </c>
      <c r="Q374" s="837">
        <v>1</v>
      </c>
      <c r="R374" s="832">
        <v>4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10</v>
      </c>
      <c r="B375" s="832" t="s">
        <v>2616</v>
      </c>
      <c r="C375" s="832" t="s">
        <v>2625</v>
      </c>
      <c r="D375" s="833" t="s">
        <v>5669</v>
      </c>
      <c r="E375" s="834" t="s">
        <v>2701</v>
      </c>
      <c r="F375" s="832" t="s">
        <v>2618</v>
      </c>
      <c r="G375" s="832" t="s">
        <v>3066</v>
      </c>
      <c r="H375" s="832" t="s">
        <v>631</v>
      </c>
      <c r="I375" s="832" t="s">
        <v>3068</v>
      </c>
      <c r="J375" s="832" t="s">
        <v>2451</v>
      </c>
      <c r="K375" s="832" t="s">
        <v>1135</v>
      </c>
      <c r="L375" s="835">
        <v>289.07</v>
      </c>
      <c r="M375" s="835">
        <v>1156.28</v>
      </c>
      <c r="N375" s="832">
        <v>4</v>
      </c>
      <c r="O375" s="836">
        <v>1</v>
      </c>
      <c r="P375" s="835">
        <v>1156.28</v>
      </c>
      <c r="Q375" s="837">
        <v>1</v>
      </c>
      <c r="R375" s="832">
        <v>4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10</v>
      </c>
      <c r="B376" s="832" t="s">
        <v>2616</v>
      </c>
      <c r="C376" s="832" t="s">
        <v>2625</v>
      </c>
      <c r="D376" s="833" t="s">
        <v>5669</v>
      </c>
      <c r="E376" s="834" t="s">
        <v>2701</v>
      </c>
      <c r="F376" s="832" t="s">
        <v>2618</v>
      </c>
      <c r="G376" s="832" t="s">
        <v>3066</v>
      </c>
      <c r="H376" s="832" t="s">
        <v>631</v>
      </c>
      <c r="I376" s="832" t="s">
        <v>3069</v>
      </c>
      <c r="J376" s="832" t="s">
        <v>2457</v>
      </c>
      <c r="K376" s="832" t="s">
        <v>1135</v>
      </c>
      <c r="L376" s="835">
        <v>289.07</v>
      </c>
      <c r="M376" s="835">
        <v>1156.28</v>
      </c>
      <c r="N376" s="832">
        <v>4</v>
      </c>
      <c r="O376" s="836">
        <v>1</v>
      </c>
      <c r="P376" s="835">
        <v>1156.28</v>
      </c>
      <c r="Q376" s="837">
        <v>1</v>
      </c>
      <c r="R376" s="832">
        <v>4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10</v>
      </c>
      <c r="B377" s="832" t="s">
        <v>2616</v>
      </c>
      <c r="C377" s="832" t="s">
        <v>2625</v>
      </c>
      <c r="D377" s="833" t="s">
        <v>5669</v>
      </c>
      <c r="E377" s="834" t="s">
        <v>2701</v>
      </c>
      <c r="F377" s="832" t="s">
        <v>2618</v>
      </c>
      <c r="G377" s="832" t="s">
        <v>3066</v>
      </c>
      <c r="H377" s="832" t="s">
        <v>631</v>
      </c>
      <c r="I377" s="832" t="s">
        <v>3070</v>
      </c>
      <c r="J377" s="832" t="s">
        <v>2455</v>
      </c>
      <c r="K377" s="832" t="s">
        <v>1135</v>
      </c>
      <c r="L377" s="835">
        <v>289.07</v>
      </c>
      <c r="M377" s="835">
        <v>1156.28</v>
      </c>
      <c r="N377" s="832">
        <v>4</v>
      </c>
      <c r="O377" s="836">
        <v>1</v>
      </c>
      <c r="P377" s="835">
        <v>1156.28</v>
      </c>
      <c r="Q377" s="837">
        <v>1</v>
      </c>
      <c r="R377" s="832">
        <v>4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10</v>
      </c>
      <c r="B378" s="832" t="s">
        <v>2616</v>
      </c>
      <c r="C378" s="832" t="s">
        <v>2625</v>
      </c>
      <c r="D378" s="833" t="s">
        <v>5669</v>
      </c>
      <c r="E378" s="834" t="s">
        <v>2701</v>
      </c>
      <c r="F378" s="832" t="s">
        <v>2618</v>
      </c>
      <c r="G378" s="832" t="s">
        <v>3071</v>
      </c>
      <c r="H378" s="832" t="s">
        <v>631</v>
      </c>
      <c r="I378" s="832" t="s">
        <v>3072</v>
      </c>
      <c r="J378" s="832" t="s">
        <v>1991</v>
      </c>
      <c r="K378" s="832" t="s">
        <v>1992</v>
      </c>
      <c r="L378" s="835">
        <v>107.27</v>
      </c>
      <c r="M378" s="835">
        <v>321.81</v>
      </c>
      <c r="N378" s="832">
        <v>3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10</v>
      </c>
      <c r="B379" s="832" t="s">
        <v>2616</v>
      </c>
      <c r="C379" s="832" t="s">
        <v>2625</v>
      </c>
      <c r="D379" s="833" t="s">
        <v>5669</v>
      </c>
      <c r="E379" s="834" t="s">
        <v>2701</v>
      </c>
      <c r="F379" s="832" t="s">
        <v>2619</v>
      </c>
      <c r="G379" s="832" t="s">
        <v>2822</v>
      </c>
      <c r="H379" s="832" t="s">
        <v>631</v>
      </c>
      <c r="I379" s="832" t="s">
        <v>3355</v>
      </c>
      <c r="J379" s="832" t="s">
        <v>2824</v>
      </c>
      <c r="K379" s="832"/>
      <c r="L379" s="835">
        <v>0</v>
      </c>
      <c r="M379" s="835">
        <v>0</v>
      </c>
      <c r="N379" s="832">
        <v>20</v>
      </c>
      <c r="O379" s="836">
        <v>16</v>
      </c>
      <c r="P379" s="835">
        <v>0</v>
      </c>
      <c r="Q379" s="837"/>
      <c r="R379" s="832">
        <v>13</v>
      </c>
      <c r="S379" s="837">
        <v>0.65</v>
      </c>
      <c r="T379" s="836">
        <v>11</v>
      </c>
      <c r="U379" s="838">
        <v>0.6875</v>
      </c>
    </row>
    <row r="380" spans="1:21" ht="14.4" customHeight="1" x14ac:dyDescent="0.3">
      <c r="A380" s="831">
        <v>10</v>
      </c>
      <c r="B380" s="832" t="s">
        <v>2616</v>
      </c>
      <c r="C380" s="832" t="s">
        <v>2625</v>
      </c>
      <c r="D380" s="833" t="s">
        <v>5669</v>
      </c>
      <c r="E380" s="834" t="s">
        <v>2701</v>
      </c>
      <c r="F380" s="832" t="s">
        <v>2619</v>
      </c>
      <c r="G380" s="832" t="s">
        <v>2822</v>
      </c>
      <c r="H380" s="832" t="s">
        <v>631</v>
      </c>
      <c r="I380" s="832" t="s">
        <v>3356</v>
      </c>
      <c r="J380" s="832" t="s">
        <v>2824</v>
      </c>
      <c r="K380" s="832"/>
      <c r="L380" s="835">
        <v>0</v>
      </c>
      <c r="M380" s="835">
        <v>0</v>
      </c>
      <c r="N380" s="832">
        <v>6</v>
      </c>
      <c r="O380" s="836">
        <v>3.5</v>
      </c>
      <c r="P380" s="835">
        <v>0</v>
      </c>
      <c r="Q380" s="837"/>
      <c r="R380" s="832">
        <v>3</v>
      </c>
      <c r="S380" s="837">
        <v>0.5</v>
      </c>
      <c r="T380" s="836">
        <v>2</v>
      </c>
      <c r="U380" s="838">
        <v>0.5714285714285714</v>
      </c>
    </row>
    <row r="381" spans="1:21" ht="14.4" customHeight="1" x14ac:dyDescent="0.3">
      <c r="A381" s="831">
        <v>10</v>
      </c>
      <c r="B381" s="832" t="s">
        <v>2616</v>
      </c>
      <c r="C381" s="832" t="s">
        <v>2625</v>
      </c>
      <c r="D381" s="833" t="s">
        <v>5669</v>
      </c>
      <c r="E381" s="834" t="s">
        <v>2701</v>
      </c>
      <c r="F381" s="832" t="s">
        <v>2619</v>
      </c>
      <c r="G381" s="832" t="s">
        <v>2822</v>
      </c>
      <c r="H381" s="832" t="s">
        <v>631</v>
      </c>
      <c r="I381" s="832" t="s">
        <v>3357</v>
      </c>
      <c r="J381" s="832" t="s">
        <v>2824</v>
      </c>
      <c r="K381" s="832"/>
      <c r="L381" s="835">
        <v>0</v>
      </c>
      <c r="M381" s="835">
        <v>0</v>
      </c>
      <c r="N381" s="832">
        <v>2</v>
      </c>
      <c r="O381" s="836">
        <v>2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10</v>
      </c>
      <c r="B382" s="832" t="s">
        <v>2616</v>
      </c>
      <c r="C382" s="832" t="s">
        <v>2625</v>
      </c>
      <c r="D382" s="833" t="s">
        <v>5669</v>
      </c>
      <c r="E382" s="834" t="s">
        <v>2701</v>
      </c>
      <c r="F382" s="832" t="s">
        <v>2620</v>
      </c>
      <c r="G382" s="832" t="s">
        <v>3358</v>
      </c>
      <c r="H382" s="832" t="s">
        <v>631</v>
      </c>
      <c r="I382" s="832" t="s">
        <v>3359</v>
      </c>
      <c r="J382" s="832" t="s">
        <v>3360</v>
      </c>
      <c r="K382" s="832" t="s">
        <v>3361</v>
      </c>
      <c r="L382" s="835">
        <v>242.9</v>
      </c>
      <c r="M382" s="835">
        <v>2429</v>
      </c>
      <c r="N382" s="832">
        <v>10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10</v>
      </c>
      <c r="B383" s="832" t="s">
        <v>2616</v>
      </c>
      <c r="C383" s="832" t="s">
        <v>2625</v>
      </c>
      <c r="D383" s="833" t="s">
        <v>5669</v>
      </c>
      <c r="E383" s="834" t="s">
        <v>2702</v>
      </c>
      <c r="F383" s="832" t="s">
        <v>2618</v>
      </c>
      <c r="G383" s="832" t="s">
        <v>2838</v>
      </c>
      <c r="H383" s="832" t="s">
        <v>631</v>
      </c>
      <c r="I383" s="832" t="s">
        <v>2839</v>
      </c>
      <c r="J383" s="832" t="s">
        <v>2840</v>
      </c>
      <c r="K383" s="832" t="s">
        <v>1269</v>
      </c>
      <c r="L383" s="835">
        <v>369.29</v>
      </c>
      <c r="M383" s="835">
        <v>738.58</v>
      </c>
      <c r="N383" s="832">
        <v>2</v>
      </c>
      <c r="O383" s="836">
        <v>1</v>
      </c>
      <c r="P383" s="835">
        <v>738.58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10</v>
      </c>
      <c r="B384" s="832" t="s">
        <v>2616</v>
      </c>
      <c r="C384" s="832" t="s">
        <v>2625</v>
      </c>
      <c r="D384" s="833" t="s">
        <v>5669</v>
      </c>
      <c r="E384" s="834" t="s">
        <v>2702</v>
      </c>
      <c r="F384" s="832" t="s">
        <v>2618</v>
      </c>
      <c r="G384" s="832" t="s">
        <v>2724</v>
      </c>
      <c r="H384" s="832" t="s">
        <v>631</v>
      </c>
      <c r="I384" s="832" t="s">
        <v>2725</v>
      </c>
      <c r="J384" s="832" t="s">
        <v>2726</v>
      </c>
      <c r="K384" s="832" t="s">
        <v>2727</v>
      </c>
      <c r="L384" s="835">
        <v>36.76</v>
      </c>
      <c r="M384" s="835">
        <v>36.76</v>
      </c>
      <c r="N384" s="832">
        <v>1</v>
      </c>
      <c r="O384" s="836">
        <v>1</v>
      </c>
      <c r="P384" s="835">
        <v>36.76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10</v>
      </c>
      <c r="B385" s="832" t="s">
        <v>2616</v>
      </c>
      <c r="C385" s="832" t="s">
        <v>2625</v>
      </c>
      <c r="D385" s="833" t="s">
        <v>5669</v>
      </c>
      <c r="E385" s="834" t="s">
        <v>2702</v>
      </c>
      <c r="F385" s="832" t="s">
        <v>2618</v>
      </c>
      <c r="G385" s="832" t="s">
        <v>2731</v>
      </c>
      <c r="H385" s="832" t="s">
        <v>631</v>
      </c>
      <c r="I385" s="832" t="s">
        <v>2732</v>
      </c>
      <c r="J385" s="832" t="s">
        <v>2733</v>
      </c>
      <c r="K385" s="832" t="s">
        <v>2734</v>
      </c>
      <c r="L385" s="835">
        <v>102.31</v>
      </c>
      <c r="M385" s="835">
        <v>102.31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10</v>
      </c>
      <c r="B386" s="832" t="s">
        <v>2616</v>
      </c>
      <c r="C386" s="832" t="s">
        <v>2625</v>
      </c>
      <c r="D386" s="833" t="s">
        <v>5669</v>
      </c>
      <c r="E386" s="834" t="s">
        <v>2702</v>
      </c>
      <c r="F386" s="832" t="s">
        <v>2618</v>
      </c>
      <c r="G386" s="832" t="s">
        <v>2735</v>
      </c>
      <c r="H386" s="832" t="s">
        <v>631</v>
      </c>
      <c r="I386" s="832" t="s">
        <v>2736</v>
      </c>
      <c r="J386" s="832" t="s">
        <v>2737</v>
      </c>
      <c r="K386" s="832" t="s">
        <v>2738</v>
      </c>
      <c r="L386" s="835">
        <v>42.63</v>
      </c>
      <c r="M386" s="835">
        <v>255.78000000000003</v>
      </c>
      <c r="N386" s="832">
        <v>6</v>
      </c>
      <c r="O386" s="836">
        <v>3</v>
      </c>
      <c r="P386" s="835">
        <v>255.78000000000003</v>
      </c>
      <c r="Q386" s="837">
        <v>1</v>
      </c>
      <c r="R386" s="832">
        <v>6</v>
      </c>
      <c r="S386" s="837">
        <v>1</v>
      </c>
      <c r="T386" s="836">
        <v>3</v>
      </c>
      <c r="U386" s="838">
        <v>1</v>
      </c>
    </row>
    <row r="387" spans="1:21" ht="14.4" customHeight="1" x14ac:dyDescent="0.3">
      <c r="A387" s="831">
        <v>10</v>
      </c>
      <c r="B387" s="832" t="s">
        <v>2616</v>
      </c>
      <c r="C387" s="832" t="s">
        <v>2625</v>
      </c>
      <c r="D387" s="833" t="s">
        <v>5669</v>
      </c>
      <c r="E387" s="834" t="s">
        <v>2702</v>
      </c>
      <c r="F387" s="832" t="s">
        <v>2618</v>
      </c>
      <c r="G387" s="832" t="s">
        <v>2735</v>
      </c>
      <c r="H387" s="832" t="s">
        <v>690</v>
      </c>
      <c r="I387" s="832" t="s">
        <v>2436</v>
      </c>
      <c r="J387" s="832" t="s">
        <v>2207</v>
      </c>
      <c r="K387" s="832" t="s">
        <v>1365</v>
      </c>
      <c r="L387" s="835">
        <v>170.52</v>
      </c>
      <c r="M387" s="835">
        <v>170.52</v>
      </c>
      <c r="N387" s="832">
        <v>1</v>
      </c>
      <c r="O387" s="836">
        <v>1</v>
      </c>
      <c r="P387" s="835">
        <v>170.52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10</v>
      </c>
      <c r="B388" s="832" t="s">
        <v>2616</v>
      </c>
      <c r="C388" s="832" t="s">
        <v>2625</v>
      </c>
      <c r="D388" s="833" t="s">
        <v>5669</v>
      </c>
      <c r="E388" s="834" t="s">
        <v>2702</v>
      </c>
      <c r="F388" s="832" t="s">
        <v>2618</v>
      </c>
      <c r="G388" s="832" t="s">
        <v>2735</v>
      </c>
      <c r="H388" s="832" t="s">
        <v>690</v>
      </c>
      <c r="I388" s="832" t="s">
        <v>2206</v>
      </c>
      <c r="J388" s="832" t="s">
        <v>2207</v>
      </c>
      <c r="K388" s="832" t="s">
        <v>1555</v>
      </c>
      <c r="L388" s="835">
        <v>85.27</v>
      </c>
      <c r="M388" s="835">
        <v>255.81</v>
      </c>
      <c r="N388" s="832">
        <v>3</v>
      </c>
      <c r="O388" s="836">
        <v>3</v>
      </c>
      <c r="P388" s="835">
        <v>170.54</v>
      </c>
      <c r="Q388" s="837">
        <v>0.66666666666666663</v>
      </c>
      <c r="R388" s="832">
        <v>2</v>
      </c>
      <c r="S388" s="837">
        <v>0.66666666666666663</v>
      </c>
      <c r="T388" s="836">
        <v>2</v>
      </c>
      <c r="U388" s="838">
        <v>0.66666666666666663</v>
      </c>
    </row>
    <row r="389" spans="1:21" ht="14.4" customHeight="1" x14ac:dyDescent="0.3">
      <c r="A389" s="831">
        <v>10</v>
      </c>
      <c r="B389" s="832" t="s">
        <v>2616</v>
      </c>
      <c r="C389" s="832" t="s">
        <v>2625</v>
      </c>
      <c r="D389" s="833" t="s">
        <v>5669</v>
      </c>
      <c r="E389" s="834" t="s">
        <v>2702</v>
      </c>
      <c r="F389" s="832" t="s">
        <v>2618</v>
      </c>
      <c r="G389" s="832" t="s">
        <v>2740</v>
      </c>
      <c r="H389" s="832" t="s">
        <v>631</v>
      </c>
      <c r="I389" s="832" t="s">
        <v>3100</v>
      </c>
      <c r="J389" s="832" t="s">
        <v>695</v>
      </c>
      <c r="K389" s="832" t="s">
        <v>3101</v>
      </c>
      <c r="L389" s="835">
        <v>23.51</v>
      </c>
      <c r="M389" s="835">
        <v>23.51</v>
      </c>
      <c r="N389" s="832">
        <v>1</v>
      </c>
      <c r="O389" s="836">
        <v>1</v>
      </c>
      <c r="P389" s="835">
        <v>23.51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10</v>
      </c>
      <c r="B390" s="832" t="s">
        <v>2616</v>
      </c>
      <c r="C390" s="832" t="s">
        <v>2625</v>
      </c>
      <c r="D390" s="833" t="s">
        <v>5669</v>
      </c>
      <c r="E390" s="834" t="s">
        <v>2702</v>
      </c>
      <c r="F390" s="832" t="s">
        <v>2618</v>
      </c>
      <c r="G390" s="832" t="s">
        <v>2763</v>
      </c>
      <c r="H390" s="832" t="s">
        <v>631</v>
      </c>
      <c r="I390" s="832" t="s">
        <v>2764</v>
      </c>
      <c r="J390" s="832" t="s">
        <v>983</v>
      </c>
      <c r="K390" s="832" t="s">
        <v>2765</v>
      </c>
      <c r="L390" s="835">
        <v>89.91</v>
      </c>
      <c r="M390" s="835">
        <v>89.91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10</v>
      </c>
      <c r="B391" s="832" t="s">
        <v>2616</v>
      </c>
      <c r="C391" s="832" t="s">
        <v>2625</v>
      </c>
      <c r="D391" s="833" t="s">
        <v>5669</v>
      </c>
      <c r="E391" s="834" t="s">
        <v>2702</v>
      </c>
      <c r="F391" s="832" t="s">
        <v>2618</v>
      </c>
      <c r="G391" s="832" t="s">
        <v>2769</v>
      </c>
      <c r="H391" s="832" t="s">
        <v>631</v>
      </c>
      <c r="I391" s="832" t="s">
        <v>2772</v>
      </c>
      <c r="J391" s="832" t="s">
        <v>972</v>
      </c>
      <c r="K391" s="832" t="s">
        <v>2773</v>
      </c>
      <c r="L391" s="835">
        <v>131.66999999999999</v>
      </c>
      <c r="M391" s="835">
        <v>131.66999999999999</v>
      </c>
      <c r="N391" s="832">
        <v>1</v>
      </c>
      <c r="O391" s="836">
        <v>1</v>
      </c>
      <c r="P391" s="835">
        <v>131.66999999999999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10</v>
      </c>
      <c r="B392" s="832" t="s">
        <v>2616</v>
      </c>
      <c r="C392" s="832" t="s">
        <v>2625</v>
      </c>
      <c r="D392" s="833" t="s">
        <v>5669</v>
      </c>
      <c r="E392" s="834" t="s">
        <v>2702</v>
      </c>
      <c r="F392" s="832" t="s">
        <v>2618</v>
      </c>
      <c r="G392" s="832" t="s">
        <v>2769</v>
      </c>
      <c r="H392" s="832" t="s">
        <v>631</v>
      </c>
      <c r="I392" s="832" t="s">
        <v>2774</v>
      </c>
      <c r="J392" s="832" t="s">
        <v>972</v>
      </c>
      <c r="K392" s="832" t="s">
        <v>2775</v>
      </c>
      <c r="L392" s="835">
        <v>83.79</v>
      </c>
      <c r="M392" s="835">
        <v>167.58</v>
      </c>
      <c r="N392" s="832">
        <v>2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10</v>
      </c>
      <c r="B393" s="832" t="s">
        <v>2616</v>
      </c>
      <c r="C393" s="832" t="s">
        <v>2625</v>
      </c>
      <c r="D393" s="833" t="s">
        <v>5669</v>
      </c>
      <c r="E393" s="834" t="s">
        <v>2702</v>
      </c>
      <c r="F393" s="832" t="s">
        <v>2618</v>
      </c>
      <c r="G393" s="832" t="s">
        <v>2769</v>
      </c>
      <c r="H393" s="832" t="s">
        <v>631</v>
      </c>
      <c r="I393" s="832" t="s">
        <v>3362</v>
      </c>
      <c r="J393" s="832" t="s">
        <v>972</v>
      </c>
      <c r="K393" s="832" t="s">
        <v>1554</v>
      </c>
      <c r="L393" s="835">
        <v>79</v>
      </c>
      <c r="M393" s="835">
        <v>79</v>
      </c>
      <c r="N393" s="832">
        <v>1</v>
      </c>
      <c r="O393" s="836">
        <v>0.5</v>
      </c>
      <c r="P393" s="835">
        <v>79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10</v>
      </c>
      <c r="B394" s="832" t="s">
        <v>2616</v>
      </c>
      <c r="C394" s="832" t="s">
        <v>2625</v>
      </c>
      <c r="D394" s="833" t="s">
        <v>5669</v>
      </c>
      <c r="E394" s="834" t="s">
        <v>2702</v>
      </c>
      <c r="F394" s="832" t="s">
        <v>2618</v>
      </c>
      <c r="G394" s="832" t="s">
        <v>3363</v>
      </c>
      <c r="H394" s="832" t="s">
        <v>631</v>
      </c>
      <c r="I394" s="832" t="s">
        <v>3364</v>
      </c>
      <c r="J394" s="832" t="s">
        <v>3365</v>
      </c>
      <c r="K394" s="832" t="s">
        <v>3366</v>
      </c>
      <c r="L394" s="835">
        <v>0</v>
      </c>
      <c r="M394" s="835">
        <v>0</v>
      </c>
      <c r="N394" s="832">
        <v>1</v>
      </c>
      <c r="O394" s="836">
        <v>1</v>
      </c>
      <c r="P394" s="835">
        <v>0</v>
      </c>
      <c r="Q394" s="837"/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10</v>
      </c>
      <c r="B395" s="832" t="s">
        <v>2616</v>
      </c>
      <c r="C395" s="832" t="s">
        <v>2625</v>
      </c>
      <c r="D395" s="833" t="s">
        <v>5669</v>
      </c>
      <c r="E395" s="834" t="s">
        <v>2702</v>
      </c>
      <c r="F395" s="832" t="s">
        <v>2618</v>
      </c>
      <c r="G395" s="832" t="s">
        <v>2777</v>
      </c>
      <c r="H395" s="832" t="s">
        <v>631</v>
      </c>
      <c r="I395" s="832" t="s">
        <v>2778</v>
      </c>
      <c r="J395" s="832" t="s">
        <v>1377</v>
      </c>
      <c r="K395" s="832" t="s">
        <v>2779</v>
      </c>
      <c r="L395" s="835">
        <v>69.59</v>
      </c>
      <c r="M395" s="835">
        <v>69.59</v>
      </c>
      <c r="N395" s="832">
        <v>1</v>
      </c>
      <c r="O395" s="836">
        <v>0.5</v>
      </c>
      <c r="P395" s="835">
        <v>69.59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10</v>
      </c>
      <c r="B396" s="832" t="s">
        <v>2616</v>
      </c>
      <c r="C396" s="832" t="s">
        <v>2625</v>
      </c>
      <c r="D396" s="833" t="s">
        <v>5669</v>
      </c>
      <c r="E396" s="834" t="s">
        <v>2702</v>
      </c>
      <c r="F396" s="832" t="s">
        <v>2618</v>
      </c>
      <c r="G396" s="832" t="s">
        <v>3225</v>
      </c>
      <c r="H396" s="832" t="s">
        <v>631</v>
      </c>
      <c r="I396" s="832" t="s">
        <v>3248</v>
      </c>
      <c r="J396" s="832" t="s">
        <v>3249</v>
      </c>
      <c r="K396" s="832" t="s">
        <v>3250</v>
      </c>
      <c r="L396" s="835">
        <v>760.22</v>
      </c>
      <c r="M396" s="835">
        <v>760.22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10</v>
      </c>
      <c r="B397" s="832" t="s">
        <v>2616</v>
      </c>
      <c r="C397" s="832" t="s">
        <v>2625</v>
      </c>
      <c r="D397" s="833" t="s">
        <v>5669</v>
      </c>
      <c r="E397" s="834" t="s">
        <v>2702</v>
      </c>
      <c r="F397" s="832" t="s">
        <v>2618</v>
      </c>
      <c r="G397" s="832" t="s">
        <v>3367</v>
      </c>
      <c r="H397" s="832" t="s">
        <v>631</v>
      </c>
      <c r="I397" s="832" t="s">
        <v>3368</v>
      </c>
      <c r="J397" s="832" t="s">
        <v>3369</v>
      </c>
      <c r="K397" s="832" t="s">
        <v>3370</v>
      </c>
      <c r="L397" s="835">
        <v>0</v>
      </c>
      <c r="M397" s="835">
        <v>0</v>
      </c>
      <c r="N397" s="832">
        <v>1</v>
      </c>
      <c r="O397" s="836">
        <v>1</v>
      </c>
      <c r="P397" s="835"/>
      <c r="Q397" s="837"/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10</v>
      </c>
      <c r="B398" s="832" t="s">
        <v>2616</v>
      </c>
      <c r="C398" s="832" t="s">
        <v>2625</v>
      </c>
      <c r="D398" s="833" t="s">
        <v>5669</v>
      </c>
      <c r="E398" s="834" t="s">
        <v>2702</v>
      </c>
      <c r="F398" s="832" t="s">
        <v>2618</v>
      </c>
      <c r="G398" s="832" t="s">
        <v>3367</v>
      </c>
      <c r="H398" s="832" t="s">
        <v>631</v>
      </c>
      <c r="I398" s="832" t="s">
        <v>3371</v>
      </c>
      <c r="J398" s="832" t="s">
        <v>3372</v>
      </c>
      <c r="K398" s="832" t="s">
        <v>3373</v>
      </c>
      <c r="L398" s="835">
        <v>0</v>
      </c>
      <c r="M398" s="835">
        <v>0</v>
      </c>
      <c r="N398" s="832">
        <v>2</v>
      </c>
      <c r="O398" s="836">
        <v>1.5</v>
      </c>
      <c r="P398" s="835">
        <v>0</v>
      </c>
      <c r="Q398" s="837"/>
      <c r="R398" s="832">
        <v>1</v>
      </c>
      <c r="S398" s="837">
        <v>0.5</v>
      </c>
      <c r="T398" s="836">
        <v>1</v>
      </c>
      <c r="U398" s="838">
        <v>0.66666666666666663</v>
      </c>
    </row>
    <row r="399" spans="1:21" ht="14.4" customHeight="1" x14ac:dyDescent="0.3">
      <c r="A399" s="831">
        <v>10</v>
      </c>
      <c r="B399" s="832" t="s">
        <v>2616</v>
      </c>
      <c r="C399" s="832" t="s">
        <v>2625</v>
      </c>
      <c r="D399" s="833" t="s">
        <v>5669</v>
      </c>
      <c r="E399" s="834" t="s">
        <v>2702</v>
      </c>
      <c r="F399" s="832" t="s">
        <v>2618</v>
      </c>
      <c r="G399" s="832" t="s">
        <v>3374</v>
      </c>
      <c r="H399" s="832" t="s">
        <v>631</v>
      </c>
      <c r="I399" s="832" t="s">
        <v>3375</v>
      </c>
      <c r="J399" s="832" t="s">
        <v>3376</v>
      </c>
      <c r="K399" s="832" t="s">
        <v>2747</v>
      </c>
      <c r="L399" s="835">
        <v>58.77</v>
      </c>
      <c r="M399" s="835">
        <v>58.77</v>
      </c>
      <c r="N399" s="832">
        <v>1</v>
      </c>
      <c r="O399" s="836">
        <v>1</v>
      </c>
      <c r="P399" s="835">
        <v>58.77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10</v>
      </c>
      <c r="B400" s="832" t="s">
        <v>2616</v>
      </c>
      <c r="C400" s="832" t="s">
        <v>2625</v>
      </c>
      <c r="D400" s="833" t="s">
        <v>5669</v>
      </c>
      <c r="E400" s="834" t="s">
        <v>2702</v>
      </c>
      <c r="F400" s="832" t="s">
        <v>2618</v>
      </c>
      <c r="G400" s="832" t="s">
        <v>3220</v>
      </c>
      <c r="H400" s="832" t="s">
        <v>631</v>
      </c>
      <c r="I400" s="832" t="s">
        <v>3228</v>
      </c>
      <c r="J400" s="832" t="s">
        <v>763</v>
      </c>
      <c r="K400" s="832" t="s">
        <v>764</v>
      </c>
      <c r="L400" s="835">
        <v>0</v>
      </c>
      <c r="M400" s="835">
        <v>0</v>
      </c>
      <c r="N400" s="832">
        <v>9</v>
      </c>
      <c r="O400" s="836">
        <v>5</v>
      </c>
      <c r="P400" s="835">
        <v>0</v>
      </c>
      <c r="Q400" s="837"/>
      <c r="R400" s="832">
        <v>4</v>
      </c>
      <c r="S400" s="837">
        <v>0.44444444444444442</v>
      </c>
      <c r="T400" s="836">
        <v>2</v>
      </c>
      <c r="U400" s="838">
        <v>0.4</v>
      </c>
    </row>
    <row r="401" spans="1:21" ht="14.4" customHeight="1" x14ac:dyDescent="0.3">
      <c r="A401" s="831">
        <v>10</v>
      </c>
      <c r="B401" s="832" t="s">
        <v>2616</v>
      </c>
      <c r="C401" s="832" t="s">
        <v>2625</v>
      </c>
      <c r="D401" s="833" t="s">
        <v>5669</v>
      </c>
      <c r="E401" s="834" t="s">
        <v>2702</v>
      </c>
      <c r="F401" s="832" t="s">
        <v>2618</v>
      </c>
      <c r="G401" s="832" t="s">
        <v>3220</v>
      </c>
      <c r="H401" s="832" t="s">
        <v>631</v>
      </c>
      <c r="I401" s="832" t="s">
        <v>3221</v>
      </c>
      <c r="J401" s="832" t="s">
        <v>763</v>
      </c>
      <c r="K401" s="832" t="s">
        <v>1062</v>
      </c>
      <c r="L401" s="835">
        <v>0</v>
      </c>
      <c r="M401" s="835">
        <v>0</v>
      </c>
      <c r="N401" s="832">
        <v>1</v>
      </c>
      <c r="O401" s="836">
        <v>1</v>
      </c>
      <c r="P401" s="835">
        <v>0</v>
      </c>
      <c r="Q401" s="837"/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10</v>
      </c>
      <c r="B402" s="832" t="s">
        <v>2616</v>
      </c>
      <c r="C402" s="832" t="s">
        <v>2625</v>
      </c>
      <c r="D402" s="833" t="s">
        <v>5669</v>
      </c>
      <c r="E402" s="834" t="s">
        <v>2702</v>
      </c>
      <c r="F402" s="832" t="s">
        <v>2618</v>
      </c>
      <c r="G402" s="832" t="s">
        <v>3377</v>
      </c>
      <c r="H402" s="832" t="s">
        <v>631</v>
      </c>
      <c r="I402" s="832" t="s">
        <v>3378</v>
      </c>
      <c r="J402" s="832" t="s">
        <v>3379</v>
      </c>
      <c r="K402" s="832" t="s">
        <v>3380</v>
      </c>
      <c r="L402" s="835">
        <v>22.82</v>
      </c>
      <c r="M402" s="835">
        <v>22.82</v>
      </c>
      <c r="N402" s="832">
        <v>1</v>
      </c>
      <c r="O402" s="836">
        <v>0.5</v>
      </c>
      <c r="P402" s="835">
        <v>22.82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10</v>
      </c>
      <c r="B403" s="832" t="s">
        <v>2616</v>
      </c>
      <c r="C403" s="832" t="s">
        <v>2625</v>
      </c>
      <c r="D403" s="833" t="s">
        <v>5669</v>
      </c>
      <c r="E403" s="834" t="s">
        <v>2702</v>
      </c>
      <c r="F403" s="832" t="s">
        <v>2618</v>
      </c>
      <c r="G403" s="832" t="s">
        <v>2906</v>
      </c>
      <c r="H403" s="832" t="s">
        <v>631</v>
      </c>
      <c r="I403" s="832" t="s">
        <v>3254</v>
      </c>
      <c r="J403" s="832" t="s">
        <v>1067</v>
      </c>
      <c r="K403" s="832" t="s">
        <v>3255</v>
      </c>
      <c r="L403" s="835">
        <v>103.67</v>
      </c>
      <c r="M403" s="835">
        <v>103.67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10</v>
      </c>
      <c r="B404" s="832" t="s">
        <v>2616</v>
      </c>
      <c r="C404" s="832" t="s">
        <v>2625</v>
      </c>
      <c r="D404" s="833" t="s">
        <v>5669</v>
      </c>
      <c r="E404" s="834" t="s">
        <v>2702</v>
      </c>
      <c r="F404" s="832" t="s">
        <v>2618</v>
      </c>
      <c r="G404" s="832" t="s">
        <v>2906</v>
      </c>
      <c r="H404" s="832" t="s">
        <v>631</v>
      </c>
      <c r="I404" s="832" t="s">
        <v>3381</v>
      </c>
      <c r="J404" s="832" t="s">
        <v>3382</v>
      </c>
      <c r="K404" s="832" t="s">
        <v>3383</v>
      </c>
      <c r="L404" s="835">
        <v>112.87</v>
      </c>
      <c r="M404" s="835">
        <v>112.87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10</v>
      </c>
      <c r="B405" s="832" t="s">
        <v>2616</v>
      </c>
      <c r="C405" s="832" t="s">
        <v>2625</v>
      </c>
      <c r="D405" s="833" t="s">
        <v>5669</v>
      </c>
      <c r="E405" s="834" t="s">
        <v>2702</v>
      </c>
      <c r="F405" s="832" t="s">
        <v>2618</v>
      </c>
      <c r="G405" s="832" t="s">
        <v>2906</v>
      </c>
      <c r="H405" s="832" t="s">
        <v>631</v>
      </c>
      <c r="I405" s="832" t="s">
        <v>2909</v>
      </c>
      <c r="J405" s="832" t="s">
        <v>1067</v>
      </c>
      <c r="K405" s="832" t="s">
        <v>2910</v>
      </c>
      <c r="L405" s="835">
        <v>103.67</v>
      </c>
      <c r="M405" s="835">
        <v>103.67</v>
      </c>
      <c r="N405" s="832">
        <v>1</v>
      </c>
      <c r="O405" s="836">
        <v>1</v>
      </c>
      <c r="P405" s="835">
        <v>103.67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10</v>
      </c>
      <c r="B406" s="832" t="s">
        <v>2616</v>
      </c>
      <c r="C406" s="832" t="s">
        <v>2625</v>
      </c>
      <c r="D406" s="833" t="s">
        <v>5669</v>
      </c>
      <c r="E406" s="834" t="s">
        <v>2702</v>
      </c>
      <c r="F406" s="832" t="s">
        <v>2618</v>
      </c>
      <c r="G406" s="832" t="s">
        <v>2906</v>
      </c>
      <c r="H406" s="832" t="s">
        <v>631</v>
      </c>
      <c r="I406" s="832" t="s">
        <v>3384</v>
      </c>
      <c r="J406" s="832" t="s">
        <v>1067</v>
      </c>
      <c r="K406" s="832" t="s">
        <v>2910</v>
      </c>
      <c r="L406" s="835">
        <v>103.67</v>
      </c>
      <c r="M406" s="835">
        <v>103.67</v>
      </c>
      <c r="N406" s="832">
        <v>1</v>
      </c>
      <c r="O406" s="836">
        <v>1</v>
      </c>
      <c r="P406" s="835">
        <v>103.67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10</v>
      </c>
      <c r="B407" s="832" t="s">
        <v>2616</v>
      </c>
      <c r="C407" s="832" t="s">
        <v>2625</v>
      </c>
      <c r="D407" s="833" t="s">
        <v>5669</v>
      </c>
      <c r="E407" s="834" t="s">
        <v>2702</v>
      </c>
      <c r="F407" s="832" t="s">
        <v>2618</v>
      </c>
      <c r="G407" s="832" t="s">
        <v>3042</v>
      </c>
      <c r="H407" s="832" t="s">
        <v>631</v>
      </c>
      <c r="I407" s="832" t="s">
        <v>3385</v>
      </c>
      <c r="J407" s="832" t="s">
        <v>1182</v>
      </c>
      <c r="K407" s="832" t="s">
        <v>3386</v>
      </c>
      <c r="L407" s="835">
        <v>52.61</v>
      </c>
      <c r="M407" s="835">
        <v>52.61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10</v>
      </c>
      <c r="B408" s="832" t="s">
        <v>2616</v>
      </c>
      <c r="C408" s="832" t="s">
        <v>2625</v>
      </c>
      <c r="D408" s="833" t="s">
        <v>5669</v>
      </c>
      <c r="E408" s="834" t="s">
        <v>2702</v>
      </c>
      <c r="F408" s="832" t="s">
        <v>2618</v>
      </c>
      <c r="G408" s="832" t="s">
        <v>2789</v>
      </c>
      <c r="H408" s="832" t="s">
        <v>631</v>
      </c>
      <c r="I408" s="832" t="s">
        <v>2790</v>
      </c>
      <c r="J408" s="832" t="s">
        <v>2791</v>
      </c>
      <c r="K408" s="832" t="s">
        <v>2792</v>
      </c>
      <c r="L408" s="835">
        <v>21.92</v>
      </c>
      <c r="M408" s="835">
        <v>21.92</v>
      </c>
      <c r="N408" s="832">
        <v>1</v>
      </c>
      <c r="O408" s="836">
        <v>1</v>
      </c>
      <c r="P408" s="835">
        <v>21.92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10</v>
      </c>
      <c r="B409" s="832" t="s">
        <v>2616</v>
      </c>
      <c r="C409" s="832" t="s">
        <v>2625</v>
      </c>
      <c r="D409" s="833" t="s">
        <v>5669</v>
      </c>
      <c r="E409" s="834" t="s">
        <v>2702</v>
      </c>
      <c r="F409" s="832" t="s">
        <v>2618</v>
      </c>
      <c r="G409" s="832" t="s">
        <v>3193</v>
      </c>
      <c r="H409" s="832" t="s">
        <v>631</v>
      </c>
      <c r="I409" s="832" t="s">
        <v>3387</v>
      </c>
      <c r="J409" s="832" t="s">
        <v>1015</v>
      </c>
      <c r="K409" s="832" t="s">
        <v>3388</v>
      </c>
      <c r="L409" s="835">
        <v>33.71</v>
      </c>
      <c r="M409" s="835">
        <v>101.13</v>
      </c>
      <c r="N409" s="832">
        <v>3</v>
      </c>
      <c r="O409" s="836">
        <v>1</v>
      </c>
      <c r="P409" s="835">
        <v>101.13</v>
      </c>
      <c r="Q409" s="837">
        <v>1</v>
      </c>
      <c r="R409" s="832">
        <v>3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10</v>
      </c>
      <c r="B410" s="832" t="s">
        <v>2616</v>
      </c>
      <c r="C410" s="832" t="s">
        <v>2625</v>
      </c>
      <c r="D410" s="833" t="s">
        <v>5669</v>
      </c>
      <c r="E410" s="834" t="s">
        <v>2702</v>
      </c>
      <c r="F410" s="832" t="s">
        <v>2618</v>
      </c>
      <c r="G410" s="832" t="s">
        <v>2793</v>
      </c>
      <c r="H410" s="832" t="s">
        <v>690</v>
      </c>
      <c r="I410" s="832" t="s">
        <v>2249</v>
      </c>
      <c r="J410" s="832" t="s">
        <v>897</v>
      </c>
      <c r="K410" s="832" t="s">
        <v>2250</v>
      </c>
      <c r="L410" s="835">
        <v>63.75</v>
      </c>
      <c r="M410" s="835">
        <v>191.25</v>
      </c>
      <c r="N410" s="832">
        <v>3</v>
      </c>
      <c r="O410" s="836">
        <v>2.5</v>
      </c>
      <c r="P410" s="835">
        <v>191.25</v>
      </c>
      <c r="Q410" s="837">
        <v>1</v>
      </c>
      <c r="R410" s="832">
        <v>3</v>
      </c>
      <c r="S410" s="837">
        <v>1</v>
      </c>
      <c r="T410" s="836">
        <v>2.5</v>
      </c>
      <c r="U410" s="838">
        <v>1</v>
      </c>
    </row>
    <row r="411" spans="1:21" ht="14.4" customHeight="1" x14ac:dyDescent="0.3">
      <c r="A411" s="831">
        <v>10</v>
      </c>
      <c r="B411" s="832" t="s">
        <v>2616</v>
      </c>
      <c r="C411" s="832" t="s">
        <v>2625</v>
      </c>
      <c r="D411" s="833" t="s">
        <v>5669</v>
      </c>
      <c r="E411" s="834" t="s">
        <v>2702</v>
      </c>
      <c r="F411" s="832" t="s">
        <v>2618</v>
      </c>
      <c r="G411" s="832" t="s">
        <v>2812</v>
      </c>
      <c r="H411" s="832" t="s">
        <v>631</v>
      </c>
      <c r="I411" s="832" t="s">
        <v>2813</v>
      </c>
      <c r="J411" s="832" t="s">
        <v>991</v>
      </c>
      <c r="K411" s="832" t="s">
        <v>995</v>
      </c>
      <c r="L411" s="835">
        <v>61.97</v>
      </c>
      <c r="M411" s="835">
        <v>61.97</v>
      </c>
      <c r="N411" s="832">
        <v>1</v>
      </c>
      <c r="O411" s="836">
        <v>0.5</v>
      </c>
      <c r="P411" s="835">
        <v>61.97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10</v>
      </c>
      <c r="B412" s="832" t="s">
        <v>2616</v>
      </c>
      <c r="C412" s="832" t="s">
        <v>2625</v>
      </c>
      <c r="D412" s="833" t="s">
        <v>5669</v>
      </c>
      <c r="E412" s="834" t="s">
        <v>2702</v>
      </c>
      <c r="F412" s="832" t="s">
        <v>2618</v>
      </c>
      <c r="G412" s="832" t="s">
        <v>2812</v>
      </c>
      <c r="H412" s="832" t="s">
        <v>631</v>
      </c>
      <c r="I412" s="832" t="s">
        <v>2814</v>
      </c>
      <c r="J412" s="832" t="s">
        <v>991</v>
      </c>
      <c r="K412" s="832" t="s">
        <v>993</v>
      </c>
      <c r="L412" s="835">
        <v>61.97</v>
      </c>
      <c r="M412" s="835">
        <v>61.97</v>
      </c>
      <c r="N412" s="832">
        <v>1</v>
      </c>
      <c r="O412" s="836">
        <v>0.5</v>
      </c>
      <c r="P412" s="835">
        <v>61.97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10</v>
      </c>
      <c r="B413" s="832" t="s">
        <v>2616</v>
      </c>
      <c r="C413" s="832" t="s">
        <v>2625</v>
      </c>
      <c r="D413" s="833" t="s">
        <v>5669</v>
      </c>
      <c r="E413" s="834" t="s">
        <v>2702</v>
      </c>
      <c r="F413" s="832" t="s">
        <v>2618</v>
      </c>
      <c r="G413" s="832" t="s">
        <v>1840</v>
      </c>
      <c r="H413" s="832" t="s">
        <v>690</v>
      </c>
      <c r="I413" s="832" t="s">
        <v>2486</v>
      </c>
      <c r="J413" s="832" t="s">
        <v>2487</v>
      </c>
      <c r="K413" s="832" t="s">
        <v>2488</v>
      </c>
      <c r="L413" s="835">
        <v>93.75</v>
      </c>
      <c r="M413" s="835">
        <v>93.75</v>
      </c>
      <c r="N413" s="832">
        <v>1</v>
      </c>
      <c r="O413" s="836">
        <v>1</v>
      </c>
      <c r="P413" s="835">
        <v>93.75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10</v>
      </c>
      <c r="B414" s="832" t="s">
        <v>2616</v>
      </c>
      <c r="C414" s="832" t="s">
        <v>2625</v>
      </c>
      <c r="D414" s="833" t="s">
        <v>5669</v>
      </c>
      <c r="E414" s="834" t="s">
        <v>2702</v>
      </c>
      <c r="F414" s="832" t="s">
        <v>2618</v>
      </c>
      <c r="G414" s="832" t="s">
        <v>2819</v>
      </c>
      <c r="H414" s="832" t="s">
        <v>690</v>
      </c>
      <c r="I414" s="832" t="s">
        <v>2287</v>
      </c>
      <c r="J414" s="832" t="s">
        <v>2288</v>
      </c>
      <c r="K414" s="832" t="s">
        <v>2289</v>
      </c>
      <c r="L414" s="835">
        <v>49.08</v>
      </c>
      <c r="M414" s="835">
        <v>49.08</v>
      </c>
      <c r="N414" s="832">
        <v>1</v>
      </c>
      <c r="O414" s="836">
        <v>1</v>
      </c>
      <c r="P414" s="835">
        <v>49.08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10</v>
      </c>
      <c r="B415" s="832" t="s">
        <v>2616</v>
      </c>
      <c r="C415" s="832" t="s">
        <v>2625</v>
      </c>
      <c r="D415" s="833" t="s">
        <v>5669</v>
      </c>
      <c r="E415" s="834" t="s">
        <v>2702</v>
      </c>
      <c r="F415" s="832" t="s">
        <v>2618</v>
      </c>
      <c r="G415" s="832" t="s">
        <v>3066</v>
      </c>
      <c r="H415" s="832" t="s">
        <v>690</v>
      </c>
      <c r="I415" s="832" t="s">
        <v>3389</v>
      </c>
      <c r="J415" s="832" t="s">
        <v>3390</v>
      </c>
      <c r="K415" s="832" t="s">
        <v>2268</v>
      </c>
      <c r="L415" s="835">
        <v>1614.9</v>
      </c>
      <c r="M415" s="835">
        <v>1614.9</v>
      </c>
      <c r="N415" s="832">
        <v>1</v>
      </c>
      <c r="O415" s="836">
        <v>0.5</v>
      </c>
      <c r="P415" s="835">
        <v>1614.9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10</v>
      </c>
      <c r="B416" s="832" t="s">
        <v>2616</v>
      </c>
      <c r="C416" s="832" t="s">
        <v>2625</v>
      </c>
      <c r="D416" s="833" t="s">
        <v>5669</v>
      </c>
      <c r="E416" s="834" t="s">
        <v>2702</v>
      </c>
      <c r="F416" s="832" t="s">
        <v>2618</v>
      </c>
      <c r="G416" s="832" t="s">
        <v>3066</v>
      </c>
      <c r="H416" s="832" t="s">
        <v>631</v>
      </c>
      <c r="I416" s="832" t="s">
        <v>2266</v>
      </c>
      <c r="J416" s="832" t="s">
        <v>920</v>
      </c>
      <c r="K416" s="832" t="s">
        <v>2265</v>
      </c>
      <c r="L416" s="835">
        <v>332.25</v>
      </c>
      <c r="M416" s="835">
        <v>1993.5</v>
      </c>
      <c r="N416" s="832">
        <v>6</v>
      </c>
      <c r="O416" s="836">
        <v>3</v>
      </c>
      <c r="P416" s="835">
        <v>1993.5</v>
      </c>
      <c r="Q416" s="837">
        <v>1</v>
      </c>
      <c r="R416" s="832">
        <v>6</v>
      </c>
      <c r="S416" s="837">
        <v>1</v>
      </c>
      <c r="T416" s="836">
        <v>3</v>
      </c>
      <c r="U416" s="838">
        <v>1</v>
      </c>
    </row>
    <row r="417" spans="1:21" ht="14.4" customHeight="1" x14ac:dyDescent="0.3">
      <c r="A417" s="831">
        <v>10</v>
      </c>
      <c r="B417" s="832" t="s">
        <v>2616</v>
      </c>
      <c r="C417" s="832" t="s">
        <v>2625</v>
      </c>
      <c r="D417" s="833" t="s">
        <v>5669</v>
      </c>
      <c r="E417" s="834" t="s">
        <v>2702</v>
      </c>
      <c r="F417" s="832" t="s">
        <v>2618</v>
      </c>
      <c r="G417" s="832" t="s">
        <v>3066</v>
      </c>
      <c r="H417" s="832" t="s">
        <v>631</v>
      </c>
      <c r="I417" s="832" t="s">
        <v>3273</v>
      </c>
      <c r="J417" s="832" t="s">
        <v>3274</v>
      </c>
      <c r="K417" s="832" t="s">
        <v>1135</v>
      </c>
      <c r="L417" s="835">
        <v>283.32</v>
      </c>
      <c r="M417" s="835">
        <v>566.64</v>
      </c>
      <c r="N417" s="832">
        <v>2</v>
      </c>
      <c r="O417" s="836">
        <v>1</v>
      </c>
      <c r="P417" s="835">
        <v>566.64</v>
      </c>
      <c r="Q417" s="837">
        <v>1</v>
      </c>
      <c r="R417" s="832">
        <v>2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10</v>
      </c>
      <c r="B418" s="832" t="s">
        <v>2616</v>
      </c>
      <c r="C418" s="832" t="s">
        <v>2625</v>
      </c>
      <c r="D418" s="833" t="s">
        <v>5669</v>
      </c>
      <c r="E418" s="834" t="s">
        <v>2702</v>
      </c>
      <c r="F418" s="832" t="s">
        <v>2618</v>
      </c>
      <c r="G418" s="832" t="s">
        <v>2945</v>
      </c>
      <c r="H418" s="832" t="s">
        <v>631</v>
      </c>
      <c r="I418" s="832" t="s">
        <v>2946</v>
      </c>
      <c r="J418" s="832" t="s">
        <v>1256</v>
      </c>
      <c r="K418" s="832" t="s">
        <v>2947</v>
      </c>
      <c r="L418" s="835">
        <v>0</v>
      </c>
      <c r="M418" s="835">
        <v>0</v>
      </c>
      <c r="N418" s="832">
        <v>2</v>
      </c>
      <c r="O418" s="836">
        <v>2</v>
      </c>
      <c r="P418" s="835"/>
      <c r="Q418" s="837"/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10</v>
      </c>
      <c r="B419" s="832" t="s">
        <v>2616</v>
      </c>
      <c r="C419" s="832" t="s">
        <v>2625</v>
      </c>
      <c r="D419" s="833" t="s">
        <v>5669</v>
      </c>
      <c r="E419" s="834" t="s">
        <v>2702</v>
      </c>
      <c r="F419" s="832" t="s">
        <v>2618</v>
      </c>
      <c r="G419" s="832" t="s">
        <v>3391</v>
      </c>
      <c r="H419" s="832" t="s">
        <v>631</v>
      </c>
      <c r="I419" s="832" t="s">
        <v>3392</v>
      </c>
      <c r="J419" s="832" t="s">
        <v>895</v>
      </c>
      <c r="K419" s="832" t="s">
        <v>896</v>
      </c>
      <c r="L419" s="835">
        <v>0</v>
      </c>
      <c r="M419" s="835">
        <v>0</v>
      </c>
      <c r="N419" s="832">
        <v>1</v>
      </c>
      <c r="O419" s="836">
        <v>1</v>
      </c>
      <c r="P419" s="835">
        <v>0</v>
      </c>
      <c r="Q419" s="837"/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10</v>
      </c>
      <c r="B420" s="832" t="s">
        <v>2616</v>
      </c>
      <c r="C420" s="832" t="s">
        <v>2625</v>
      </c>
      <c r="D420" s="833" t="s">
        <v>5669</v>
      </c>
      <c r="E420" s="834" t="s">
        <v>2702</v>
      </c>
      <c r="F420" s="832" t="s">
        <v>2619</v>
      </c>
      <c r="G420" s="832" t="s">
        <v>2822</v>
      </c>
      <c r="H420" s="832" t="s">
        <v>631</v>
      </c>
      <c r="I420" s="832" t="s">
        <v>3393</v>
      </c>
      <c r="J420" s="832" t="s">
        <v>2824</v>
      </c>
      <c r="K420" s="832"/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10</v>
      </c>
      <c r="B421" s="832" t="s">
        <v>2616</v>
      </c>
      <c r="C421" s="832" t="s">
        <v>2625</v>
      </c>
      <c r="D421" s="833" t="s">
        <v>5669</v>
      </c>
      <c r="E421" s="834" t="s">
        <v>2702</v>
      </c>
      <c r="F421" s="832" t="s">
        <v>2619</v>
      </c>
      <c r="G421" s="832" t="s">
        <v>2822</v>
      </c>
      <c r="H421" s="832" t="s">
        <v>631</v>
      </c>
      <c r="I421" s="832" t="s">
        <v>3394</v>
      </c>
      <c r="J421" s="832" t="s">
        <v>2824</v>
      </c>
      <c r="K421" s="832"/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10</v>
      </c>
      <c r="B422" s="832" t="s">
        <v>2616</v>
      </c>
      <c r="C422" s="832" t="s">
        <v>2625</v>
      </c>
      <c r="D422" s="833" t="s">
        <v>5669</v>
      </c>
      <c r="E422" s="834" t="s">
        <v>2702</v>
      </c>
      <c r="F422" s="832" t="s">
        <v>2619</v>
      </c>
      <c r="G422" s="832" t="s">
        <v>2822</v>
      </c>
      <c r="H422" s="832" t="s">
        <v>631</v>
      </c>
      <c r="I422" s="832" t="s">
        <v>3080</v>
      </c>
      <c r="J422" s="832" t="s">
        <v>2824</v>
      </c>
      <c r="K422" s="832"/>
      <c r="L422" s="835">
        <v>0</v>
      </c>
      <c r="M422" s="835">
        <v>0</v>
      </c>
      <c r="N422" s="832">
        <v>1</v>
      </c>
      <c r="O422" s="836">
        <v>1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10</v>
      </c>
      <c r="B423" s="832" t="s">
        <v>2616</v>
      </c>
      <c r="C423" s="832" t="s">
        <v>2625</v>
      </c>
      <c r="D423" s="833" t="s">
        <v>5669</v>
      </c>
      <c r="E423" s="834" t="s">
        <v>2702</v>
      </c>
      <c r="F423" s="832" t="s">
        <v>2620</v>
      </c>
      <c r="G423" s="832" t="s">
        <v>2825</v>
      </c>
      <c r="H423" s="832" t="s">
        <v>631</v>
      </c>
      <c r="I423" s="832" t="s">
        <v>2826</v>
      </c>
      <c r="J423" s="832" t="s">
        <v>2827</v>
      </c>
      <c r="K423" s="832" t="s">
        <v>2828</v>
      </c>
      <c r="L423" s="835">
        <v>500</v>
      </c>
      <c r="M423" s="835">
        <v>2000</v>
      </c>
      <c r="N423" s="832">
        <v>4</v>
      </c>
      <c r="O423" s="836">
        <v>4</v>
      </c>
      <c r="P423" s="835">
        <v>1000</v>
      </c>
      <c r="Q423" s="837">
        <v>0.5</v>
      </c>
      <c r="R423" s="832">
        <v>2</v>
      </c>
      <c r="S423" s="837">
        <v>0.5</v>
      </c>
      <c r="T423" s="836">
        <v>2</v>
      </c>
      <c r="U423" s="838">
        <v>0.5</v>
      </c>
    </row>
    <row r="424" spans="1:21" ht="14.4" customHeight="1" x14ac:dyDescent="0.3">
      <c r="A424" s="831">
        <v>10</v>
      </c>
      <c r="B424" s="832" t="s">
        <v>2616</v>
      </c>
      <c r="C424" s="832" t="s">
        <v>2625</v>
      </c>
      <c r="D424" s="833" t="s">
        <v>5669</v>
      </c>
      <c r="E424" s="834" t="s">
        <v>2702</v>
      </c>
      <c r="F424" s="832" t="s">
        <v>2620</v>
      </c>
      <c r="G424" s="832" t="s">
        <v>3395</v>
      </c>
      <c r="H424" s="832" t="s">
        <v>631</v>
      </c>
      <c r="I424" s="832" t="s">
        <v>3396</v>
      </c>
      <c r="J424" s="832" t="s">
        <v>3397</v>
      </c>
      <c r="K424" s="832"/>
      <c r="L424" s="835">
        <v>200</v>
      </c>
      <c r="M424" s="835">
        <v>200</v>
      </c>
      <c r="N424" s="832">
        <v>1</v>
      </c>
      <c r="O424" s="836">
        <v>1</v>
      </c>
      <c r="P424" s="835">
        <v>200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10</v>
      </c>
      <c r="B425" s="832" t="s">
        <v>2616</v>
      </c>
      <c r="C425" s="832" t="s">
        <v>2625</v>
      </c>
      <c r="D425" s="833" t="s">
        <v>5669</v>
      </c>
      <c r="E425" s="834" t="s">
        <v>2704</v>
      </c>
      <c r="F425" s="832" t="s">
        <v>2618</v>
      </c>
      <c r="G425" s="832" t="s">
        <v>2838</v>
      </c>
      <c r="H425" s="832" t="s">
        <v>690</v>
      </c>
      <c r="I425" s="832" t="s">
        <v>2382</v>
      </c>
      <c r="J425" s="832" t="s">
        <v>1268</v>
      </c>
      <c r="K425" s="832" t="s">
        <v>1269</v>
      </c>
      <c r="L425" s="835">
        <v>318.16000000000003</v>
      </c>
      <c r="M425" s="835">
        <v>318.16000000000003</v>
      </c>
      <c r="N425" s="832">
        <v>1</v>
      </c>
      <c r="O425" s="836">
        <v>0.5</v>
      </c>
      <c r="P425" s="835">
        <v>318.16000000000003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10</v>
      </c>
      <c r="B426" s="832" t="s">
        <v>2616</v>
      </c>
      <c r="C426" s="832" t="s">
        <v>2625</v>
      </c>
      <c r="D426" s="833" t="s">
        <v>5669</v>
      </c>
      <c r="E426" s="834" t="s">
        <v>2704</v>
      </c>
      <c r="F426" s="832" t="s">
        <v>2618</v>
      </c>
      <c r="G426" s="832" t="s">
        <v>2838</v>
      </c>
      <c r="H426" s="832" t="s">
        <v>690</v>
      </c>
      <c r="I426" s="832" t="s">
        <v>2382</v>
      </c>
      <c r="J426" s="832" t="s">
        <v>1268</v>
      </c>
      <c r="K426" s="832" t="s">
        <v>1269</v>
      </c>
      <c r="L426" s="835">
        <v>369.29</v>
      </c>
      <c r="M426" s="835">
        <v>369.29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10</v>
      </c>
      <c r="B427" s="832" t="s">
        <v>2616</v>
      </c>
      <c r="C427" s="832" t="s">
        <v>2625</v>
      </c>
      <c r="D427" s="833" t="s">
        <v>5669</v>
      </c>
      <c r="E427" s="834" t="s">
        <v>2704</v>
      </c>
      <c r="F427" s="832" t="s">
        <v>2618</v>
      </c>
      <c r="G427" s="832" t="s">
        <v>2838</v>
      </c>
      <c r="H427" s="832" t="s">
        <v>690</v>
      </c>
      <c r="I427" s="832" t="s">
        <v>2381</v>
      </c>
      <c r="J427" s="832" t="s">
        <v>1268</v>
      </c>
      <c r="K427" s="832" t="s">
        <v>1270</v>
      </c>
      <c r="L427" s="835">
        <v>184.65</v>
      </c>
      <c r="M427" s="835">
        <v>184.65</v>
      </c>
      <c r="N427" s="832">
        <v>1</v>
      </c>
      <c r="O427" s="836">
        <v>1</v>
      </c>
      <c r="P427" s="835">
        <v>184.65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10</v>
      </c>
      <c r="B428" s="832" t="s">
        <v>2616</v>
      </c>
      <c r="C428" s="832" t="s">
        <v>2625</v>
      </c>
      <c r="D428" s="833" t="s">
        <v>5669</v>
      </c>
      <c r="E428" s="834" t="s">
        <v>2704</v>
      </c>
      <c r="F428" s="832" t="s">
        <v>2618</v>
      </c>
      <c r="G428" s="832" t="s">
        <v>2735</v>
      </c>
      <c r="H428" s="832" t="s">
        <v>690</v>
      </c>
      <c r="I428" s="832" t="s">
        <v>3302</v>
      </c>
      <c r="J428" s="832" t="s">
        <v>2207</v>
      </c>
      <c r="K428" s="832" t="s">
        <v>3303</v>
      </c>
      <c r="L428" s="835">
        <v>272.83</v>
      </c>
      <c r="M428" s="835">
        <v>272.83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10</v>
      </c>
      <c r="B429" s="832" t="s">
        <v>2616</v>
      </c>
      <c r="C429" s="832" t="s">
        <v>2625</v>
      </c>
      <c r="D429" s="833" t="s">
        <v>5669</v>
      </c>
      <c r="E429" s="834" t="s">
        <v>2704</v>
      </c>
      <c r="F429" s="832" t="s">
        <v>2618</v>
      </c>
      <c r="G429" s="832" t="s">
        <v>3398</v>
      </c>
      <c r="H429" s="832" t="s">
        <v>690</v>
      </c>
      <c r="I429" s="832" t="s">
        <v>2323</v>
      </c>
      <c r="J429" s="832" t="s">
        <v>1132</v>
      </c>
      <c r="K429" s="832" t="s">
        <v>2324</v>
      </c>
      <c r="L429" s="835">
        <v>0</v>
      </c>
      <c r="M429" s="835">
        <v>0</v>
      </c>
      <c r="N429" s="832">
        <v>2</v>
      </c>
      <c r="O429" s="836">
        <v>1</v>
      </c>
      <c r="P429" s="835">
        <v>0</v>
      </c>
      <c r="Q429" s="837"/>
      <c r="R429" s="832">
        <v>1</v>
      </c>
      <c r="S429" s="837">
        <v>0.5</v>
      </c>
      <c r="T429" s="836">
        <v>0.5</v>
      </c>
      <c r="U429" s="838">
        <v>0.5</v>
      </c>
    </row>
    <row r="430" spans="1:21" ht="14.4" customHeight="1" x14ac:dyDescent="0.3">
      <c r="A430" s="831">
        <v>10</v>
      </c>
      <c r="B430" s="832" t="s">
        <v>2616</v>
      </c>
      <c r="C430" s="832" t="s">
        <v>2625</v>
      </c>
      <c r="D430" s="833" t="s">
        <v>5669</v>
      </c>
      <c r="E430" s="834" t="s">
        <v>2704</v>
      </c>
      <c r="F430" s="832" t="s">
        <v>2618</v>
      </c>
      <c r="G430" s="832" t="s">
        <v>3398</v>
      </c>
      <c r="H430" s="832" t="s">
        <v>690</v>
      </c>
      <c r="I430" s="832" t="s">
        <v>2479</v>
      </c>
      <c r="J430" s="832" t="s">
        <v>1130</v>
      </c>
      <c r="K430" s="832" t="s">
        <v>2480</v>
      </c>
      <c r="L430" s="835">
        <v>0</v>
      </c>
      <c r="M430" s="835">
        <v>0</v>
      </c>
      <c r="N430" s="832">
        <v>2</v>
      </c>
      <c r="O430" s="836">
        <v>1</v>
      </c>
      <c r="P430" s="835">
        <v>0</v>
      </c>
      <c r="Q430" s="837"/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10</v>
      </c>
      <c r="B431" s="832" t="s">
        <v>2616</v>
      </c>
      <c r="C431" s="832" t="s">
        <v>2625</v>
      </c>
      <c r="D431" s="833" t="s">
        <v>5669</v>
      </c>
      <c r="E431" s="834" t="s">
        <v>2704</v>
      </c>
      <c r="F431" s="832" t="s">
        <v>2618</v>
      </c>
      <c r="G431" s="832" t="s">
        <v>3094</v>
      </c>
      <c r="H431" s="832" t="s">
        <v>631</v>
      </c>
      <c r="I431" s="832" t="s">
        <v>3095</v>
      </c>
      <c r="J431" s="832" t="s">
        <v>3096</v>
      </c>
      <c r="K431" s="832" t="s">
        <v>3097</v>
      </c>
      <c r="L431" s="835">
        <v>0</v>
      </c>
      <c r="M431" s="835">
        <v>0</v>
      </c>
      <c r="N431" s="832">
        <v>1</v>
      </c>
      <c r="O431" s="836">
        <v>0.5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10</v>
      </c>
      <c r="B432" s="832" t="s">
        <v>2616</v>
      </c>
      <c r="C432" s="832" t="s">
        <v>2625</v>
      </c>
      <c r="D432" s="833" t="s">
        <v>5669</v>
      </c>
      <c r="E432" s="834" t="s">
        <v>2704</v>
      </c>
      <c r="F432" s="832" t="s">
        <v>2618</v>
      </c>
      <c r="G432" s="832" t="s">
        <v>2740</v>
      </c>
      <c r="H432" s="832" t="s">
        <v>631</v>
      </c>
      <c r="I432" s="832" t="s">
        <v>3399</v>
      </c>
      <c r="J432" s="832" t="s">
        <v>695</v>
      </c>
      <c r="K432" s="832" t="s">
        <v>3400</v>
      </c>
      <c r="L432" s="835">
        <v>11.75</v>
      </c>
      <c r="M432" s="835">
        <v>23.5</v>
      </c>
      <c r="N432" s="832">
        <v>2</v>
      </c>
      <c r="O432" s="836">
        <v>1.5</v>
      </c>
      <c r="P432" s="835">
        <v>11.75</v>
      </c>
      <c r="Q432" s="837">
        <v>0.5</v>
      </c>
      <c r="R432" s="832">
        <v>1</v>
      </c>
      <c r="S432" s="837">
        <v>0.5</v>
      </c>
      <c r="T432" s="836">
        <v>0.5</v>
      </c>
      <c r="U432" s="838">
        <v>0.33333333333333331</v>
      </c>
    </row>
    <row r="433" spans="1:21" ht="14.4" customHeight="1" x14ac:dyDescent="0.3">
      <c r="A433" s="831">
        <v>10</v>
      </c>
      <c r="B433" s="832" t="s">
        <v>2616</v>
      </c>
      <c r="C433" s="832" t="s">
        <v>2625</v>
      </c>
      <c r="D433" s="833" t="s">
        <v>5669</v>
      </c>
      <c r="E433" s="834" t="s">
        <v>2704</v>
      </c>
      <c r="F433" s="832" t="s">
        <v>2618</v>
      </c>
      <c r="G433" s="832" t="s">
        <v>2955</v>
      </c>
      <c r="H433" s="832" t="s">
        <v>631</v>
      </c>
      <c r="I433" s="832" t="s">
        <v>3401</v>
      </c>
      <c r="J433" s="832" t="s">
        <v>742</v>
      </c>
      <c r="K433" s="832" t="s">
        <v>743</v>
      </c>
      <c r="L433" s="835">
        <v>18.809999999999999</v>
      </c>
      <c r="M433" s="835">
        <v>18.809999999999999</v>
      </c>
      <c r="N433" s="832">
        <v>1</v>
      </c>
      <c r="O433" s="836">
        <v>0.5</v>
      </c>
      <c r="P433" s="835">
        <v>18.809999999999999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10</v>
      </c>
      <c r="B434" s="832" t="s">
        <v>2616</v>
      </c>
      <c r="C434" s="832" t="s">
        <v>2625</v>
      </c>
      <c r="D434" s="833" t="s">
        <v>5669</v>
      </c>
      <c r="E434" s="834" t="s">
        <v>2704</v>
      </c>
      <c r="F434" s="832" t="s">
        <v>2618</v>
      </c>
      <c r="G434" s="832" t="s">
        <v>2955</v>
      </c>
      <c r="H434" s="832" t="s">
        <v>631</v>
      </c>
      <c r="I434" s="832" t="s">
        <v>3402</v>
      </c>
      <c r="J434" s="832" t="s">
        <v>742</v>
      </c>
      <c r="K434" s="832" t="s">
        <v>3403</v>
      </c>
      <c r="L434" s="835">
        <v>18.809999999999999</v>
      </c>
      <c r="M434" s="835">
        <v>37.619999999999997</v>
      </c>
      <c r="N434" s="832">
        <v>2</v>
      </c>
      <c r="O434" s="836">
        <v>0.5</v>
      </c>
      <c r="P434" s="835">
        <v>37.619999999999997</v>
      </c>
      <c r="Q434" s="837">
        <v>1</v>
      </c>
      <c r="R434" s="832">
        <v>2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10</v>
      </c>
      <c r="B435" s="832" t="s">
        <v>2616</v>
      </c>
      <c r="C435" s="832" t="s">
        <v>2625</v>
      </c>
      <c r="D435" s="833" t="s">
        <v>5669</v>
      </c>
      <c r="E435" s="834" t="s">
        <v>2704</v>
      </c>
      <c r="F435" s="832" t="s">
        <v>2618</v>
      </c>
      <c r="G435" s="832" t="s">
        <v>2994</v>
      </c>
      <c r="H435" s="832" t="s">
        <v>631</v>
      </c>
      <c r="I435" s="832" t="s">
        <v>2995</v>
      </c>
      <c r="J435" s="832" t="s">
        <v>761</v>
      </c>
      <c r="K435" s="832" t="s">
        <v>762</v>
      </c>
      <c r="L435" s="835">
        <v>0</v>
      </c>
      <c r="M435" s="835">
        <v>0</v>
      </c>
      <c r="N435" s="832">
        <v>4</v>
      </c>
      <c r="O435" s="836">
        <v>2.5</v>
      </c>
      <c r="P435" s="835">
        <v>0</v>
      </c>
      <c r="Q435" s="837"/>
      <c r="R435" s="832">
        <v>1</v>
      </c>
      <c r="S435" s="837">
        <v>0.25</v>
      </c>
      <c r="T435" s="836">
        <v>1</v>
      </c>
      <c r="U435" s="838">
        <v>0.4</v>
      </c>
    </row>
    <row r="436" spans="1:21" ht="14.4" customHeight="1" x14ac:dyDescent="0.3">
      <c r="A436" s="831">
        <v>10</v>
      </c>
      <c r="B436" s="832" t="s">
        <v>2616</v>
      </c>
      <c r="C436" s="832" t="s">
        <v>2625</v>
      </c>
      <c r="D436" s="833" t="s">
        <v>5669</v>
      </c>
      <c r="E436" s="834" t="s">
        <v>2704</v>
      </c>
      <c r="F436" s="832" t="s">
        <v>2618</v>
      </c>
      <c r="G436" s="832" t="s">
        <v>3404</v>
      </c>
      <c r="H436" s="832" t="s">
        <v>631</v>
      </c>
      <c r="I436" s="832" t="s">
        <v>3405</v>
      </c>
      <c r="J436" s="832" t="s">
        <v>732</v>
      </c>
      <c r="K436" s="832" t="s">
        <v>3406</v>
      </c>
      <c r="L436" s="835">
        <v>3681.61</v>
      </c>
      <c r="M436" s="835">
        <v>3681.61</v>
      </c>
      <c r="N436" s="832">
        <v>1</v>
      </c>
      <c r="O436" s="836">
        <v>1</v>
      </c>
      <c r="P436" s="835">
        <v>3681.61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10</v>
      </c>
      <c r="B437" s="832" t="s">
        <v>2616</v>
      </c>
      <c r="C437" s="832" t="s">
        <v>2625</v>
      </c>
      <c r="D437" s="833" t="s">
        <v>5669</v>
      </c>
      <c r="E437" s="834" t="s">
        <v>2704</v>
      </c>
      <c r="F437" s="832" t="s">
        <v>2618</v>
      </c>
      <c r="G437" s="832" t="s">
        <v>2751</v>
      </c>
      <c r="H437" s="832" t="s">
        <v>631</v>
      </c>
      <c r="I437" s="832" t="s">
        <v>2752</v>
      </c>
      <c r="J437" s="832" t="s">
        <v>756</v>
      </c>
      <c r="K437" s="832" t="s">
        <v>2753</v>
      </c>
      <c r="L437" s="835">
        <v>92.85</v>
      </c>
      <c r="M437" s="835">
        <v>92.85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10</v>
      </c>
      <c r="B438" s="832" t="s">
        <v>2616</v>
      </c>
      <c r="C438" s="832" t="s">
        <v>2625</v>
      </c>
      <c r="D438" s="833" t="s">
        <v>5669</v>
      </c>
      <c r="E438" s="834" t="s">
        <v>2704</v>
      </c>
      <c r="F438" s="832" t="s">
        <v>2618</v>
      </c>
      <c r="G438" s="832" t="s">
        <v>3407</v>
      </c>
      <c r="H438" s="832" t="s">
        <v>631</v>
      </c>
      <c r="I438" s="832" t="s">
        <v>3408</v>
      </c>
      <c r="J438" s="832" t="s">
        <v>3409</v>
      </c>
      <c r="K438" s="832" t="s">
        <v>3410</v>
      </c>
      <c r="L438" s="835">
        <v>38.47</v>
      </c>
      <c r="M438" s="835">
        <v>38.47</v>
      </c>
      <c r="N438" s="832">
        <v>1</v>
      </c>
      <c r="O438" s="836">
        <v>1</v>
      </c>
      <c r="P438" s="835">
        <v>38.47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10</v>
      </c>
      <c r="B439" s="832" t="s">
        <v>2616</v>
      </c>
      <c r="C439" s="832" t="s">
        <v>2625</v>
      </c>
      <c r="D439" s="833" t="s">
        <v>5669</v>
      </c>
      <c r="E439" s="834" t="s">
        <v>2704</v>
      </c>
      <c r="F439" s="832" t="s">
        <v>2618</v>
      </c>
      <c r="G439" s="832" t="s">
        <v>2859</v>
      </c>
      <c r="H439" s="832" t="s">
        <v>631</v>
      </c>
      <c r="I439" s="832" t="s">
        <v>2860</v>
      </c>
      <c r="J439" s="832" t="s">
        <v>793</v>
      </c>
      <c r="K439" s="832" t="s">
        <v>2861</v>
      </c>
      <c r="L439" s="835">
        <v>75.05</v>
      </c>
      <c r="M439" s="835">
        <v>75.05</v>
      </c>
      <c r="N439" s="832">
        <v>1</v>
      </c>
      <c r="O439" s="836">
        <v>0.5</v>
      </c>
      <c r="P439" s="835">
        <v>75.05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10</v>
      </c>
      <c r="B440" s="832" t="s">
        <v>2616</v>
      </c>
      <c r="C440" s="832" t="s">
        <v>2625</v>
      </c>
      <c r="D440" s="833" t="s">
        <v>5669</v>
      </c>
      <c r="E440" s="834" t="s">
        <v>2704</v>
      </c>
      <c r="F440" s="832" t="s">
        <v>2618</v>
      </c>
      <c r="G440" s="832" t="s">
        <v>2760</v>
      </c>
      <c r="H440" s="832" t="s">
        <v>631</v>
      </c>
      <c r="I440" s="832" t="s">
        <v>2761</v>
      </c>
      <c r="J440" s="832" t="s">
        <v>903</v>
      </c>
      <c r="K440" s="832" t="s">
        <v>2762</v>
      </c>
      <c r="L440" s="835">
        <v>94.7</v>
      </c>
      <c r="M440" s="835">
        <v>94.7</v>
      </c>
      <c r="N440" s="832">
        <v>1</v>
      </c>
      <c r="O440" s="836">
        <v>0.5</v>
      </c>
      <c r="P440" s="835">
        <v>94.7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10</v>
      </c>
      <c r="B441" s="832" t="s">
        <v>2616</v>
      </c>
      <c r="C441" s="832" t="s">
        <v>2625</v>
      </c>
      <c r="D441" s="833" t="s">
        <v>5669</v>
      </c>
      <c r="E441" s="834" t="s">
        <v>2704</v>
      </c>
      <c r="F441" s="832" t="s">
        <v>2618</v>
      </c>
      <c r="G441" s="832" t="s">
        <v>2763</v>
      </c>
      <c r="H441" s="832" t="s">
        <v>631</v>
      </c>
      <c r="I441" s="832" t="s">
        <v>3285</v>
      </c>
      <c r="J441" s="832" t="s">
        <v>1152</v>
      </c>
      <c r="K441" s="832" t="s">
        <v>3286</v>
      </c>
      <c r="L441" s="835">
        <v>42.14</v>
      </c>
      <c r="M441" s="835">
        <v>42.14</v>
      </c>
      <c r="N441" s="832">
        <v>1</v>
      </c>
      <c r="O441" s="836">
        <v>0.5</v>
      </c>
      <c r="P441" s="835">
        <v>42.14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10</v>
      </c>
      <c r="B442" s="832" t="s">
        <v>2616</v>
      </c>
      <c r="C442" s="832" t="s">
        <v>2625</v>
      </c>
      <c r="D442" s="833" t="s">
        <v>5669</v>
      </c>
      <c r="E442" s="834" t="s">
        <v>2704</v>
      </c>
      <c r="F442" s="832" t="s">
        <v>2618</v>
      </c>
      <c r="G442" s="832" t="s">
        <v>2769</v>
      </c>
      <c r="H442" s="832" t="s">
        <v>631</v>
      </c>
      <c r="I442" s="832" t="s">
        <v>2772</v>
      </c>
      <c r="J442" s="832" t="s">
        <v>972</v>
      </c>
      <c r="K442" s="832" t="s">
        <v>2773</v>
      </c>
      <c r="L442" s="835">
        <v>131.66999999999999</v>
      </c>
      <c r="M442" s="835">
        <v>263.33999999999997</v>
      </c>
      <c r="N442" s="832">
        <v>2</v>
      </c>
      <c r="O442" s="836">
        <v>1</v>
      </c>
      <c r="P442" s="835">
        <v>263.33999999999997</v>
      </c>
      <c r="Q442" s="837">
        <v>1</v>
      </c>
      <c r="R442" s="832">
        <v>2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10</v>
      </c>
      <c r="B443" s="832" t="s">
        <v>2616</v>
      </c>
      <c r="C443" s="832" t="s">
        <v>2625</v>
      </c>
      <c r="D443" s="833" t="s">
        <v>5669</v>
      </c>
      <c r="E443" s="834" t="s">
        <v>2704</v>
      </c>
      <c r="F443" s="832" t="s">
        <v>2618</v>
      </c>
      <c r="G443" s="832" t="s">
        <v>3235</v>
      </c>
      <c r="H443" s="832" t="s">
        <v>631</v>
      </c>
      <c r="I443" s="832" t="s">
        <v>3411</v>
      </c>
      <c r="J443" s="832" t="s">
        <v>3237</v>
      </c>
      <c r="K443" s="832" t="s">
        <v>3412</v>
      </c>
      <c r="L443" s="835">
        <v>77.52</v>
      </c>
      <c r="M443" s="835">
        <v>77.52</v>
      </c>
      <c r="N443" s="832">
        <v>1</v>
      </c>
      <c r="O443" s="836">
        <v>1</v>
      </c>
      <c r="P443" s="835">
        <v>77.52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10</v>
      </c>
      <c r="B444" s="832" t="s">
        <v>2616</v>
      </c>
      <c r="C444" s="832" t="s">
        <v>2625</v>
      </c>
      <c r="D444" s="833" t="s">
        <v>5669</v>
      </c>
      <c r="E444" s="834" t="s">
        <v>2704</v>
      </c>
      <c r="F444" s="832" t="s">
        <v>2618</v>
      </c>
      <c r="G444" s="832" t="s">
        <v>3015</v>
      </c>
      <c r="H444" s="832" t="s">
        <v>631</v>
      </c>
      <c r="I444" s="832" t="s">
        <v>3016</v>
      </c>
      <c r="J444" s="832" t="s">
        <v>1161</v>
      </c>
      <c r="K444" s="832" t="s">
        <v>2971</v>
      </c>
      <c r="L444" s="835">
        <v>61.97</v>
      </c>
      <c r="M444" s="835">
        <v>805.61000000000013</v>
      </c>
      <c r="N444" s="832">
        <v>13</v>
      </c>
      <c r="O444" s="836">
        <v>10.5</v>
      </c>
      <c r="P444" s="835">
        <v>495.7600000000001</v>
      </c>
      <c r="Q444" s="837">
        <v>0.61538461538461542</v>
      </c>
      <c r="R444" s="832">
        <v>8</v>
      </c>
      <c r="S444" s="837">
        <v>0.61538461538461542</v>
      </c>
      <c r="T444" s="836">
        <v>6.5</v>
      </c>
      <c r="U444" s="838">
        <v>0.61904761904761907</v>
      </c>
    </row>
    <row r="445" spans="1:21" ht="14.4" customHeight="1" x14ac:dyDescent="0.3">
      <c r="A445" s="831">
        <v>10</v>
      </c>
      <c r="B445" s="832" t="s">
        <v>2616</v>
      </c>
      <c r="C445" s="832" t="s">
        <v>2625</v>
      </c>
      <c r="D445" s="833" t="s">
        <v>5669</v>
      </c>
      <c r="E445" s="834" t="s">
        <v>2704</v>
      </c>
      <c r="F445" s="832" t="s">
        <v>2618</v>
      </c>
      <c r="G445" s="832" t="s">
        <v>3225</v>
      </c>
      <c r="H445" s="832" t="s">
        <v>631</v>
      </c>
      <c r="I445" s="832" t="s">
        <v>3248</v>
      </c>
      <c r="J445" s="832" t="s">
        <v>3249</v>
      </c>
      <c r="K445" s="832" t="s">
        <v>3250</v>
      </c>
      <c r="L445" s="835">
        <v>760.22</v>
      </c>
      <c r="M445" s="835">
        <v>760.22</v>
      </c>
      <c r="N445" s="832">
        <v>1</v>
      </c>
      <c r="O445" s="836">
        <v>1</v>
      </c>
      <c r="P445" s="835">
        <v>760.22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10</v>
      </c>
      <c r="B446" s="832" t="s">
        <v>2616</v>
      </c>
      <c r="C446" s="832" t="s">
        <v>2625</v>
      </c>
      <c r="D446" s="833" t="s">
        <v>5669</v>
      </c>
      <c r="E446" s="834" t="s">
        <v>2704</v>
      </c>
      <c r="F446" s="832" t="s">
        <v>2618</v>
      </c>
      <c r="G446" s="832" t="s">
        <v>3225</v>
      </c>
      <c r="H446" s="832" t="s">
        <v>631</v>
      </c>
      <c r="I446" s="832" t="s">
        <v>3413</v>
      </c>
      <c r="J446" s="832" t="s">
        <v>3414</v>
      </c>
      <c r="K446" s="832" t="s">
        <v>2590</v>
      </c>
      <c r="L446" s="835">
        <v>1520.46</v>
      </c>
      <c r="M446" s="835">
        <v>1520.46</v>
      </c>
      <c r="N446" s="832">
        <v>1</v>
      </c>
      <c r="O446" s="836">
        <v>0.5</v>
      </c>
      <c r="P446" s="835">
        <v>1520.46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10</v>
      </c>
      <c r="B447" s="832" t="s">
        <v>2616</v>
      </c>
      <c r="C447" s="832" t="s">
        <v>2625</v>
      </c>
      <c r="D447" s="833" t="s">
        <v>5669</v>
      </c>
      <c r="E447" s="834" t="s">
        <v>2704</v>
      </c>
      <c r="F447" s="832" t="s">
        <v>2618</v>
      </c>
      <c r="G447" s="832" t="s">
        <v>3367</v>
      </c>
      <c r="H447" s="832" t="s">
        <v>631</v>
      </c>
      <c r="I447" s="832" t="s">
        <v>3368</v>
      </c>
      <c r="J447" s="832" t="s">
        <v>3369</v>
      </c>
      <c r="K447" s="832" t="s">
        <v>3370</v>
      </c>
      <c r="L447" s="835">
        <v>0</v>
      </c>
      <c r="M447" s="835">
        <v>0</v>
      </c>
      <c r="N447" s="832">
        <v>1</v>
      </c>
      <c r="O447" s="836">
        <v>1</v>
      </c>
      <c r="P447" s="835"/>
      <c r="Q447" s="837"/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10</v>
      </c>
      <c r="B448" s="832" t="s">
        <v>2616</v>
      </c>
      <c r="C448" s="832" t="s">
        <v>2625</v>
      </c>
      <c r="D448" s="833" t="s">
        <v>5669</v>
      </c>
      <c r="E448" s="834" t="s">
        <v>2704</v>
      </c>
      <c r="F448" s="832" t="s">
        <v>2618</v>
      </c>
      <c r="G448" s="832" t="s">
        <v>3374</v>
      </c>
      <c r="H448" s="832" t="s">
        <v>631</v>
      </c>
      <c r="I448" s="832" t="s">
        <v>3375</v>
      </c>
      <c r="J448" s="832" t="s">
        <v>3376</v>
      </c>
      <c r="K448" s="832" t="s">
        <v>2747</v>
      </c>
      <c r="L448" s="835">
        <v>58.77</v>
      </c>
      <c r="M448" s="835">
        <v>58.77</v>
      </c>
      <c r="N448" s="832">
        <v>1</v>
      </c>
      <c r="O448" s="836">
        <v>1</v>
      </c>
      <c r="P448" s="835">
        <v>58.77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10</v>
      </c>
      <c r="B449" s="832" t="s">
        <v>2616</v>
      </c>
      <c r="C449" s="832" t="s">
        <v>2625</v>
      </c>
      <c r="D449" s="833" t="s">
        <v>5669</v>
      </c>
      <c r="E449" s="834" t="s">
        <v>2704</v>
      </c>
      <c r="F449" s="832" t="s">
        <v>2618</v>
      </c>
      <c r="G449" s="832" t="s">
        <v>3220</v>
      </c>
      <c r="H449" s="832" t="s">
        <v>631</v>
      </c>
      <c r="I449" s="832" t="s">
        <v>3221</v>
      </c>
      <c r="J449" s="832" t="s">
        <v>763</v>
      </c>
      <c r="K449" s="832" t="s">
        <v>1062</v>
      </c>
      <c r="L449" s="835">
        <v>0</v>
      </c>
      <c r="M449" s="835">
        <v>0</v>
      </c>
      <c r="N449" s="832">
        <v>4</v>
      </c>
      <c r="O449" s="836">
        <v>3.5</v>
      </c>
      <c r="P449" s="835">
        <v>0</v>
      </c>
      <c r="Q449" s="837"/>
      <c r="R449" s="832">
        <v>2</v>
      </c>
      <c r="S449" s="837">
        <v>0.5</v>
      </c>
      <c r="T449" s="836">
        <v>1.5</v>
      </c>
      <c r="U449" s="838">
        <v>0.42857142857142855</v>
      </c>
    </row>
    <row r="450" spans="1:21" ht="14.4" customHeight="1" x14ac:dyDescent="0.3">
      <c r="A450" s="831">
        <v>10</v>
      </c>
      <c r="B450" s="832" t="s">
        <v>2616</v>
      </c>
      <c r="C450" s="832" t="s">
        <v>2625</v>
      </c>
      <c r="D450" s="833" t="s">
        <v>5669</v>
      </c>
      <c r="E450" s="834" t="s">
        <v>2704</v>
      </c>
      <c r="F450" s="832" t="s">
        <v>2618</v>
      </c>
      <c r="G450" s="832" t="s">
        <v>2780</v>
      </c>
      <c r="H450" s="832" t="s">
        <v>631</v>
      </c>
      <c r="I450" s="832" t="s">
        <v>2781</v>
      </c>
      <c r="J450" s="832" t="s">
        <v>1333</v>
      </c>
      <c r="K450" s="832" t="s">
        <v>2782</v>
      </c>
      <c r="L450" s="835">
        <v>90.95</v>
      </c>
      <c r="M450" s="835">
        <v>90.95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10</v>
      </c>
      <c r="B451" s="832" t="s">
        <v>2616</v>
      </c>
      <c r="C451" s="832" t="s">
        <v>2625</v>
      </c>
      <c r="D451" s="833" t="s">
        <v>5669</v>
      </c>
      <c r="E451" s="834" t="s">
        <v>2704</v>
      </c>
      <c r="F451" s="832" t="s">
        <v>2618</v>
      </c>
      <c r="G451" s="832" t="s">
        <v>3183</v>
      </c>
      <c r="H451" s="832" t="s">
        <v>631</v>
      </c>
      <c r="I451" s="832" t="s">
        <v>3415</v>
      </c>
      <c r="J451" s="832" t="s">
        <v>1307</v>
      </c>
      <c r="K451" s="832" t="s">
        <v>2861</v>
      </c>
      <c r="L451" s="835">
        <v>729.38</v>
      </c>
      <c r="M451" s="835">
        <v>729.38</v>
      </c>
      <c r="N451" s="832">
        <v>1</v>
      </c>
      <c r="O451" s="836">
        <v>0.5</v>
      </c>
      <c r="P451" s="835">
        <v>729.38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10</v>
      </c>
      <c r="B452" s="832" t="s">
        <v>2616</v>
      </c>
      <c r="C452" s="832" t="s">
        <v>2625</v>
      </c>
      <c r="D452" s="833" t="s">
        <v>5669</v>
      </c>
      <c r="E452" s="834" t="s">
        <v>2704</v>
      </c>
      <c r="F452" s="832" t="s">
        <v>2618</v>
      </c>
      <c r="G452" s="832" t="s">
        <v>3183</v>
      </c>
      <c r="H452" s="832" t="s">
        <v>631</v>
      </c>
      <c r="I452" s="832" t="s">
        <v>3416</v>
      </c>
      <c r="J452" s="832" t="s">
        <v>1307</v>
      </c>
      <c r="K452" s="832" t="s">
        <v>3417</v>
      </c>
      <c r="L452" s="835">
        <v>571.64</v>
      </c>
      <c r="M452" s="835">
        <v>571.64</v>
      </c>
      <c r="N452" s="832">
        <v>1</v>
      </c>
      <c r="O452" s="836">
        <v>0.5</v>
      </c>
      <c r="P452" s="835">
        <v>571.64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10</v>
      </c>
      <c r="B453" s="832" t="s">
        <v>2616</v>
      </c>
      <c r="C453" s="832" t="s">
        <v>2625</v>
      </c>
      <c r="D453" s="833" t="s">
        <v>5669</v>
      </c>
      <c r="E453" s="834" t="s">
        <v>2704</v>
      </c>
      <c r="F453" s="832" t="s">
        <v>2618</v>
      </c>
      <c r="G453" s="832" t="s">
        <v>2783</v>
      </c>
      <c r="H453" s="832" t="s">
        <v>631</v>
      </c>
      <c r="I453" s="832" t="s">
        <v>2784</v>
      </c>
      <c r="J453" s="832" t="s">
        <v>1376</v>
      </c>
      <c r="K453" s="832" t="s">
        <v>2785</v>
      </c>
      <c r="L453" s="835">
        <v>34.19</v>
      </c>
      <c r="M453" s="835">
        <v>102.57</v>
      </c>
      <c r="N453" s="832">
        <v>3</v>
      </c>
      <c r="O453" s="836">
        <v>0.5</v>
      </c>
      <c r="P453" s="835">
        <v>102.57</v>
      </c>
      <c r="Q453" s="837">
        <v>1</v>
      </c>
      <c r="R453" s="832">
        <v>3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10</v>
      </c>
      <c r="B454" s="832" t="s">
        <v>2616</v>
      </c>
      <c r="C454" s="832" t="s">
        <v>2625</v>
      </c>
      <c r="D454" s="833" t="s">
        <v>5669</v>
      </c>
      <c r="E454" s="834" t="s">
        <v>2704</v>
      </c>
      <c r="F454" s="832" t="s">
        <v>2618</v>
      </c>
      <c r="G454" s="832" t="s">
        <v>2786</v>
      </c>
      <c r="H454" s="832" t="s">
        <v>631</v>
      </c>
      <c r="I454" s="832" t="s">
        <v>2787</v>
      </c>
      <c r="J454" s="832" t="s">
        <v>1869</v>
      </c>
      <c r="K454" s="832" t="s">
        <v>2788</v>
      </c>
      <c r="L454" s="835">
        <v>69.59</v>
      </c>
      <c r="M454" s="835">
        <v>139.18</v>
      </c>
      <c r="N454" s="832">
        <v>2</v>
      </c>
      <c r="O454" s="836">
        <v>1.5</v>
      </c>
      <c r="P454" s="835">
        <v>69.59</v>
      </c>
      <c r="Q454" s="837">
        <v>0.5</v>
      </c>
      <c r="R454" s="832">
        <v>1</v>
      </c>
      <c r="S454" s="837">
        <v>0.5</v>
      </c>
      <c r="T454" s="836">
        <v>1</v>
      </c>
      <c r="U454" s="838">
        <v>0.66666666666666663</v>
      </c>
    </row>
    <row r="455" spans="1:21" ht="14.4" customHeight="1" x14ac:dyDescent="0.3">
      <c r="A455" s="831">
        <v>10</v>
      </c>
      <c r="B455" s="832" t="s">
        <v>2616</v>
      </c>
      <c r="C455" s="832" t="s">
        <v>2625</v>
      </c>
      <c r="D455" s="833" t="s">
        <v>5669</v>
      </c>
      <c r="E455" s="834" t="s">
        <v>2704</v>
      </c>
      <c r="F455" s="832" t="s">
        <v>2618</v>
      </c>
      <c r="G455" s="832" t="s">
        <v>2906</v>
      </c>
      <c r="H455" s="832" t="s">
        <v>631</v>
      </c>
      <c r="I455" s="832" t="s">
        <v>3418</v>
      </c>
      <c r="J455" s="832" t="s">
        <v>1067</v>
      </c>
      <c r="K455" s="832" t="s">
        <v>3419</v>
      </c>
      <c r="L455" s="835">
        <v>16.12</v>
      </c>
      <c r="M455" s="835">
        <v>16.12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10</v>
      </c>
      <c r="B456" s="832" t="s">
        <v>2616</v>
      </c>
      <c r="C456" s="832" t="s">
        <v>2625</v>
      </c>
      <c r="D456" s="833" t="s">
        <v>5669</v>
      </c>
      <c r="E456" s="834" t="s">
        <v>2704</v>
      </c>
      <c r="F456" s="832" t="s">
        <v>2618</v>
      </c>
      <c r="G456" s="832" t="s">
        <v>2906</v>
      </c>
      <c r="H456" s="832" t="s">
        <v>631</v>
      </c>
      <c r="I456" s="832" t="s">
        <v>2909</v>
      </c>
      <c r="J456" s="832" t="s">
        <v>1067</v>
      </c>
      <c r="K456" s="832" t="s">
        <v>2910</v>
      </c>
      <c r="L456" s="835">
        <v>103.67</v>
      </c>
      <c r="M456" s="835">
        <v>414.68</v>
      </c>
      <c r="N456" s="832">
        <v>4</v>
      </c>
      <c r="O456" s="836">
        <v>3</v>
      </c>
      <c r="P456" s="835">
        <v>311.01</v>
      </c>
      <c r="Q456" s="837">
        <v>0.75</v>
      </c>
      <c r="R456" s="832">
        <v>3</v>
      </c>
      <c r="S456" s="837">
        <v>0.75</v>
      </c>
      <c r="T456" s="836">
        <v>2</v>
      </c>
      <c r="U456" s="838">
        <v>0.66666666666666663</v>
      </c>
    </row>
    <row r="457" spans="1:21" ht="14.4" customHeight="1" x14ac:dyDescent="0.3">
      <c r="A457" s="831">
        <v>10</v>
      </c>
      <c r="B457" s="832" t="s">
        <v>2616</v>
      </c>
      <c r="C457" s="832" t="s">
        <v>2625</v>
      </c>
      <c r="D457" s="833" t="s">
        <v>5669</v>
      </c>
      <c r="E457" s="834" t="s">
        <v>2704</v>
      </c>
      <c r="F457" s="832" t="s">
        <v>2618</v>
      </c>
      <c r="G457" s="832" t="s">
        <v>2789</v>
      </c>
      <c r="H457" s="832" t="s">
        <v>631</v>
      </c>
      <c r="I457" s="832" t="s">
        <v>2920</v>
      </c>
      <c r="J457" s="832" t="s">
        <v>2791</v>
      </c>
      <c r="K457" s="832" t="s">
        <v>2921</v>
      </c>
      <c r="L457" s="835">
        <v>87.67</v>
      </c>
      <c r="M457" s="835">
        <v>350.68</v>
      </c>
      <c r="N457" s="832">
        <v>4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10</v>
      </c>
      <c r="B458" s="832" t="s">
        <v>2616</v>
      </c>
      <c r="C458" s="832" t="s">
        <v>2625</v>
      </c>
      <c r="D458" s="833" t="s">
        <v>5669</v>
      </c>
      <c r="E458" s="834" t="s">
        <v>2704</v>
      </c>
      <c r="F458" s="832" t="s">
        <v>2618</v>
      </c>
      <c r="G458" s="832" t="s">
        <v>3330</v>
      </c>
      <c r="H458" s="832" t="s">
        <v>631</v>
      </c>
      <c r="I458" s="832" t="s">
        <v>3420</v>
      </c>
      <c r="J458" s="832" t="s">
        <v>1090</v>
      </c>
      <c r="K458" s="832" t="s">
        <v>3421</v>
      </c>
      <c r="L458" s="835">
        <v>58.22</v>
      </c>
      <c r="M458" s="835">
        <v>116.44</v>
      </c>
      <c r="N458" s="832">
        <v>2</v>
      </c>
      <c r="O458" s="836">
        <v>1</v>
      </c>
      <c r="P458" s="835">
        <v>116.44</v>
      </c>
      <c r="Q458" s="837">
        <v>1</v>
      </c>
      <c r="R458" s="832">
        <v>2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10</v>
      </c>
      <c r="B459" s="832" t="s">
        <v>2616</v>
      </c>
      <c r="C459" s="832" t="s">
        <v>2625</v>
      </c>
      <c r="D459" s="833" t="s">
        <v>5669</v>
      </c>
      <c r="E459" s="834" t="s">
        <v>2704</v>
      </c>
      <c r="F459" s="832" t="s">
        <v>2618</v>
      </c>
      <c r="G459" s="832" t="s">
        <v>3422</v>
      </c>
      <c r="H459" s="832" t="s">
        <v>631</v>
      </c>
      <c r="I459" s="832" t="s">
        <v>3423</v>
      </c>
      <c r="J459" s="832" t="s">
        <v>1214</v>
      </c>
      <c r="K459" s="832" t="s">
        <v>3424</v>
      </c>
      <c r="L459" s="835">
        <v>0</v>
      </c>
      <c r="M459" s="835">
        <v>0</v>
      </c>
      <c r="N459" s="832">
        <v>1</v>
      </c>
      <c r="O459" s="836">
        <v>1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10</v>
      </c>
      <c r="B460" s="832" t="s">
        <v>2616</v>
      </c>
      <c r="C460" s="832" t="s">
        <v>2625</v>
      </c>
      <c r="D460" s="833" t="s">
        <v>5669</v>
      </c>
      <c r="E460" s="834" t="s">
        <v>2704</v>
      </c>
      <c r="F460" s="832" t="s">
        <v>2618</v>
      </c>
      <c r="G460" s="832" t="s">
        <v>2798</v>
      </c>
      <c r="H460" s="832" t="s">
        <v>631</v>
      </c>
      <c r="I460" s="832" t="s">
        <v>2802</v>
      </c>
      <c r="J460" s="832" t="s">
        <v>1170</v>
      </c>
      <c r="K460" s="832" t="s">
        <v>1171</v>
      </c>
      <c r="L460" s="835">
        <v>60.28</v>
      </c>
      <c r="M460" s="835">
        <v>60.28</v>
      </c>
      <c r="N460" s="832">
        <v>1</v>
      </c>
      <c r="O460" s="836">
        <v>0.5</v>
      </c>
      <c r="P460" s="835">
        <v>60.28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10</v>
      </c>
      <c r="B461" s="832" t="s">
        <v>2616</v>
      </c>
      <c r="C461" s="832" t="s">
        <v>2625</v>
      </c>
      <c r="D461" s="833" t="s">
        <v>5669</v>
      </c>
      <c r="E461" s="834" t="s">
        <v>2704</v>
      </c>
      <c r="F461" s="832" t="s">
        <v>2618</v>
      </c>
      <c r="G461" s="832" t="s">
        <v>2798</v>
      </c>
      <c r="H461" s="832" t="s">
        <v>631</v>
      </c>
      <c r="I461" s="832" t="s">
        <v>2803</v>
      </c>
      <c r="J461" s="832" t="s">
        <v>2800</v>
      </c>
      <c r="K461" s="832" t="s">
        <v>2804</v>
      </c>
      <c r="L461" s="835">
        <v>59.56</v>
      </c>
      <c r="M461" s="835">
        <v>59.56</v>
      </c>
      <c r="N461" s="832">
        <v>1</v>
      </c>
      <c r="O461" s="836">
        <v>1</v>
      </c>
      <c r="P461" s="835">
        <v>59.56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10</v>
      </c>
      <c r="B462" s="832" t="s">
        <v>2616</v>
      </c>
      <c r="C462" s="832" t="s">
        <v>2625</v>
      </c>
      <c r="D462" s="833" t="s">
        <v>5669</v>
      </c>
      <c r="E462" s="834" t="s">
        <v>2704</v>
      </c>
      <c r="F462" s="832" t="s">
        <v>2618</v>
      </c>
      <c r="G462" s="832" t="s">
        <v>3425</v>
      </c>
      <c r="H462" s="832" t="s">
        <v>631</v>
      </c>
      <c r="I462" s="832" t="s">
        <v>3426</v>
      </c>
      <c r="J462" s="832" t="s">
        <v>3427</v>
      </c>
      <c r="K462" s="832" t="s">
        <v>3428</v>
      </c>
      <c r="L462" s="835">
        <v>62.07</v>
      </c>
      <c r="M462" s="835">
        <v>62.07</v>
      </c>
      <c r="N462" s="832">
        <v>1</v>
      </c>
      <c r="O462" s="836">
        <v>1</v>
      </c>
      <c r="P462" s="835">
        <v>62.07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10</v>
      </c>
      <c r="B463" s="832" t="s">
        <v>2616</v>
      </c>
      <c r="C463" s="832" t="s">
        <v>2625</v>
      </c>
      <c r="D463" s="833" t="s">
        <v>5669</v>
      </c>
      <c r="E463" s="834" t="s">
        <v>2704</v>
      </c>
      <c r="F463" s="832" t="s">
        <v>2618</v>
      </c>
      <c r="G463" s="832" t="s">
        <v>3429</v>
      </c>
      <c r="H463" s="832" t="s">
        <v>631</v>
      </c>
      <c r="I463" s="832" t="s">
        <v>3430</v>
      </c>
      <c r="J463" s="832" t="s">
        <v>3431</v>
      </c>
      <c r="K463" s="832" t="s">
        <v>3432</v>
      </c>
      <c r="L463" s="835">
        <v>77.13</v>
      </c>
      <c r="M463" s="835">
        <v>77.13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10</v>
      </c>
      <c r="B464" s="832" t="s">
        <v>2616</v>
      </c>
      <c r="C464" s="832" t="s">
        <v>2625</v>
      </c>
      <c r="D464" s="833" t="s">
        <v>5669</v>
      </c>
      <c r="E464" s="834" t="s">
        <v>2704</v>
      </c>
      <c r="F464" s="832" t="s">
        <v>2618</v>
      </c>
      <c r="G464" s="832" t="s">
        <v>2925</v>
      </c>
      <c r="H464" s="832" t="s">
        <v>631</v>
      </c>
      <c r="I464" s="832" t="s">
        <v>3050</v>
      </c>
      <c r="J464" s="832" t="s">
        <v>3051</v>
      </c>
      <c r="K464" s="832" t="s">
        <v>3052</v>
      </c>
      <c r="L464" s="835">
        <v>25.12</v>
      </c>
      <c r="M464" s="835">
        <v>25.12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10</v>
      </c>
      <c r="B465" s="832" t="s">
        <v>2616</v>
      </c>
      <c r="C465" s="832" t="s">
        <v>2625</v>
      </c>
      <c r="D465" s="833" t="s">
        <v>5669</v>
      </c>
      <c r="E465" s="834" t="s">
        <v>2704</v>
      </c>
      <c r="F465" s="832" t="s">
        <v>2618</v>
      </c>
      <c r="G465" s="832" t="s">
        <v>2932</v>
      </c>
      <c r="H465" s="832" t="s">
        <v>631</v>
      </c>
      <c r="I465" s="832" t="s">
        <v>2933</v>
      </c>
      <c r="J465" s="832" t="s">
        <v>1208</v>
      </c>
      <c r="K465" s="832" t="s">
        <v>2934</v>
      </c>
      <c r="L465" s="835">
        <v>0</v>
      </c>
      <c r="M465" s="835">
        <v>0</v>
      </c>
      <c r="N465" s="832">
        <v>1</v>
      </c>
      <c r="O465" s="836">
        <v>0.5</v>
      </c>
      <c r="P465" s="835">
        <v>0</v>
      </c>
      <c r="Q465" s="837"/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10</v>
      </c>
      <c r="B466" s="832" t="s">
        <v>2616</v>
      </c>
      <c r="C466" s="832" t="s">
        <v>2625</v>
      </c>
      <c r="D466" s="833" t="s">
        <v>5669</v>
      </c>
      <c r="E466" s="834" t="s">
        <v>2704</v>
      </c>
      <c r="F466" s="832" t="s">
        <v>2618</v>
      </c>
      <c r="G466" s="832" t="s">
        <v>2815</v>
      </c>
      <c r="H466" s="832" t="s">
        <v>690</v>
      </c>
      <c r="I466" s="832" t="s">
        <v>2199</v>
      </c>
      <c r="J466" s="832" t="s">
        <v>951</v>
      </c>
      <c r="K466" s="832" t="s">
        <v>2200</v>
      </c>
      <c r="L466" s="835">
        <v>75.73</v>
      </c>
      <c r="M466" s="835">
        <v>227.19</v>
      </c>
      <c r="N466" s="832">
        <v>3</v>
      </c>
      <c r="O466" s="836">
        <v>2.5</v>
      </c>
      <c r="P466" s="835">
        <v>75.73</v>
      </c>
      <c r="Q466" s="837">
        <v>0.33333333333333337</v>
      </c>
      <c r="R466" s="832">
        <v>1</v>
      </c>
      <c r="S466" s="837">
        <v>0.33333333333333331</v>
      </c>
      <c r="T466" s="836">
        <v>0.5</v>
      </c>
      <c r="U466" s="838">
        <v>0.2</v>
      </c>
    </row>
    <row r="467" spans="1:21" ht="14.4" customHeight="1" x14ac:dyDescent="0.3">
      <c r="A467" s="831">
        <v>10</v>
      </c>
      <c r="B467" s="832" t="s">
        <v>2616</v>
      </c>
      <c r="C467" s="832" t="s">
        <v>2625</v>
      </c>
      <c r="D467" s="833" t="s">
        <v>5669</v>
      </c>
      <c r="E467" s="834" t="s">
        <v>2704</v>
      </c>
      <c r="F467" s="832" t="s">
        <v>2618</v>
      </c>
      <c r="G467" s="832" t="s">
        <v>2815</v>
      </c>
      <c r="H467" s="832" t="s">
        <v>631</v>
      </c>
      <c r="I467" s="832" t="s">
        <v>3207</v>
      </c>
      <c r="J467" s="832" t="s">
        <v>1358</v>
      </c>
      <c r="K467" s="832" t="s">
        <v>2195</v>
      </c>
      <c r="L467" s="835">
        <v>154.36000000000001</v>
      </c>
      <c r="M467" s="835">
        <v>154.36000000000001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10</v>
      </c>
      <c r="B468" s="832" t="s">
        <v>2616</v>
      </c>
      <c r="C468" s="832" t="s">
        <v>2625</v>
      </c>
      <c r="D468" s="833" t="s">
        <v>5669</v>
      </c>
      <c r="E468" s="834" t="s">
        <v>2704</v>
      </c>
      <c r="F468" s="832" t="s">
        <v>2618</v>
      </c>
      <c r="G468" s="832" t="s">
        <v>2819</v>
      </c>
      <c r="H468" s="832" t="s">
        <v>690</v>
      </c>
      <c r="I468" s="832" t="s">
        <v>2287</v>
      </c>
      <c r="J468" s="832" t="s">
        <v>2288</v>
      </c>
      <c r="K468" s="832" t="s">
        <v>2289</v>
      </c>
      <c r="L468" s="835">
        <v>49.08</v>
      </c>
      <c r="M468" s="835">
        <v>49.08</v>
      </c>
      <c r="N468" s="832">
        <v>1</v>
      </c>
      <c r="O468" s="836">
        <v>0.5</v>
      </c>
      <c r="P468" s="835">
        <v>49.08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10</v>
      </c>
      <c r="B469" s="832" t="s">
        <v>2616</v>
      </c>
      <c r="C469" s="832" t="s">
        <v>2625</v>
      </c>
      <c r="D469" s="833" t="s">
        <v>5669</v>
      </c>
      <c r="E469" s="834" t="s">
        <v>2704</v>
      </c>
      <c r="F469" s="832" t="s">
        <v>2618</v>
      </c>
      <c r="G469" s="832" t="s">
        <v>3061</v>
      </c>
      <c r="H469" s="832" t="s">
        <v>631</v>
      </c>
      <c r="I469" s="832" t="s">
        <v>3062</v>
      </c>
      <c r="J469" s="832" t="s">
        <v>699</v>
      </c>
      <c r="K469" s="832" t="s">
        <v>3063</v>
      </c>
      <c r="L469" s="835">
        <v>0</v>
      </c>
      <c r="M469" s="835">
        <v>0</v>
      </c>
      <c r="N469" s="832">
        <v>5</v>
      </c>
      <c r="O469" s="836">
        <v>2.5</v>
      </c>
      <c r="P469" s="835">
        <v>0</v>
      </c>
      <c r="Q469" s="837"/>
      <c r="R469" s="832">
        <v>5</v>
      </c>
      <c r="S469" s="837">
        <v>1</v>
      </c>
      <c r="T469" s="836">
        <v>2.5</v>
      </c>
      <c r="U469" s="838">
        <v>1</v>
      </c>
    </row>
    <row r="470" spans="1:21" ht="14.4" customHeight="1" x14ac:dyDescent="0.3">
      <c r="A470" s="831">
        <v>10</v>
      </c>
      <c r="B470" s="832" t="s">
        <v>2616</v>
      </c>
      <c r="C470" s="832" t="s">
        <v>2625</v>
      </c>
      <c r="D470" s="833" t="s">
        <v>5669</v>
      </c>
      <c r="E470" s="834" t="s">
        <v>2704</v>
      </c>
      <c r="F470" s="832" t="s">
        <v>2618</v>
      </c>
      <c r="G470" s="832" t="s">
        <v>3066</v>
      </c>
      <c r="H470" s="832" t="s">
        <v>690</v>
      </c>
      <c r="I470" s="832" t="s">
        <v>2255</v>
      </c>
      <c r="J470" s="832" t="s">
        <v>936</v>
      </c>
      <c r="K470" s="832" t="s">
        <v>939</v>
      </c>
      <c r="L470" s="835">
        <v>181.66</v>
      </c>
      <c r="M470" s="835">
        <v>2724.9</v>
      </c>
      <c r="N470" s="832">
        <v>15</v>
      </c>
      <c r="O470" s="836">
        <v>1</v>
      </c>
      <c r="P470" s="835">
        <v>2724.9</v>
      </c>
      <c r="Q470" s="837">
        <v>1</v>
      </c>
      <c r="R470" s="832">
        <v>15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10</v>
      </c>
      <c r="B471" s="832" t="s">
        <v>2616</v>
      </c>
      <c r="C471" s="832" t="s">
        <v>2625</v>
      </c>
      <c r="D471" s="833" t="s">
        <v>5669</v>
      </c>
      <c r="E471" s="834" t="s">
        <v>2704</v>
      </c>
      <c r="F471" s="832" t="s">
        <v>2619</v>
      </c>
      <c r="G471" s="832" t="s">
        <v>2822</v>
      </c>
      <c r="H471" s="832" t="s">
        <v>631</v>
      </c>
      <c r="I471" s="832" t="s">
        <v>3433</v>
      </c>
      <c r="J471" s="832" t="s">
        <v>2824</v>
      </c>
      <c r="K471" s="832"/>
      <c r="L471" s="835">
        <v>0</v>
      </c>
      <c r="M471" s="835">
        <v>0</v>
      </c>
      <c r="N471" s="832">
        <v>1</v>
      </c>
      <c r="O471" s="836">
        <v>0.5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10</v>
      </c>
      <c r="B472" s="832" t="s">
        <v>2616</v>
      </c>
      <c r="C472" s="832" t="s">
        <v>2625</v>
      </c>
      <c r="D472" s="833" t="s">
        <v>5669</v>
      </c>
      <c r="E472" s="834" t="s">
        <v>2704</v>
      </c>
      <c r="F472" s="832" t="s">
        <v>2619</v>
      </c>
      <c r="G472" s="832" t="s">
        <v>2822</v>
      </c>
      <c r="H472" s="832" t="s">
        <v>631</v>
      </c>
      <c r="I472" s="832" t="s">
        <v>3434</v>
      </c>
      <c r="J472" s="832" t="s">
        <v>2824</v>
      </c>
      <c r="K472" s="832"/>
      <c r="L472" s="835">
        <v>0</v>
      </c>
      <c r="M472" s="835">
        <v>0</v>
      </c>
      <c r="N472" s="832">
        <v>1</v>
      </c>
      <c r="O472" s="836">
        <v>0.5</v>
      </c>
      <c r="P472" s="835">
        <v>0</v>
      </c>
      <c r="Q472" s="837"/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10</v>
      </c>
      <c r="B473" s="832" t="s">
        <v>2616</v>
      </c>
      <c r="C473" s="832" t="s">
        <v>2625</v>
      </c>
      <c r="D473" s="833" t="s">
        <v>5669</v>
      </c>
      <c r="E473" s="834" t="s">
        <v>2704</v>
      </c>
      <c r="F473" s="832" t="s">
        <v>2619</v>
      </c>
      <c r="G473" s="832" t="s">
        <v>2822</v>
      </c>
      <c r="H473" s="832" t="s">
        <v>631</v>
      </c>
      <c r="I473" s="832" t="s">
        <v>3435</v>
      </c>
      <c r="J473" s="832" t="s">
        <v>2824</v>
      </c>
      <c r="K473" s="832"/>
      <c r="L473" s="835">
        <v>0</v>
      </c>
      <c r="M473" s="835">
        <v>0</v>
      </c>
      <c r="N473" s="832">
        <v>3</v>
      </c>
      <c r="O473" s="836">
        <v>3</v>
      </c>
      <c r="P473" s="835">
        <v>0</v>
      </c>
      <c r="Q473" s="837"/>
      <c r="R473" s="832">
        <v>3</v>
      </c>
      <c r="S473" s="837">
        <v>1</v>
      </c>
      <c r="T473" s="836">
        <v>3</v>
      </c>
      <c r="U473" s="838">
        <v>1</v>
      </c>
    </row>
    <row r="474" spans="1:21" ht="14.4" customHeight="1" x14ac:dyDescent="0.3">
      <c r="A474" s="831">
        <v>10</v>
      </c>
      <c r="B474" s="832" t="s">
        <v>2616</v>
      </c>
      <c r="C474" s="832" t="s">
        <v>2625</v>
      </c>
      <c r="D474" s="833" t="s">
        <v>5669</v>
      </c>
      <c r="E474" s="834" t="s">
        <v>2706</v>
      </c>
      <c r="F474" s="832" t="s">
        <v>2618</v>
      </c>
      <c r="G474" s="832" t="s">
        <v>2968</v>
      </c>
      <c r="H474" s="832" t="s">
        <v>631</v>
      </c>
      <c r="I474" s="832" t="s">
        <v>2969</v>
      </c>
      <c r="J474" s="832" t="s">
        <v>2970</v>
      </c>
      <c r="K474" s="832" t="s">
        <v>2971</v>
      </c>
      <c r="L474" s="835">
        <v>80.23</v>
      </c>
      <c r="M474" s="835">
        <v>80.23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10</v>
      </c>
      <c r="B475" s="832" t="s">
        <v>2616</v>
      </c>
      <c r="C475" s="832" t="s">
        <v>2625</v>
      </c>
      <c r="D475" s="833" t="s">
        <v>5669</v>
      </c>
      <c r="E475" s="834" t="s">
        <v>2706</v>
      </c>
      <c r="F475" s="832" t="s">
        <v>2618</v>
      </c>
      <c r="G475" s="832" t="s">
        <v>2838</v>
      </c>
      <c r="H475" s="832" t="s">
        <v>690</v>
      </c>
      <c r="I475" s="832" t="s">
        <v>2382</v>
      </c>
      <c r="J475" s="832" t="s">
        <v>1268</v>
      </c>
      <c r="K475" s="832" t="s">
        <v>1269</v>
      </c>
      <c r="L475" s="835">
        <v>318.16000000000003</v>
      </c>
      <c r="M475" s="835">
        <v>636.32000000000005</v>
      </c>
      <c r="N475" s="832">
        <v>2</v>
      </c>
      <c r="O475" s="836">
        <v>1</v>
      </c>
      <c r="P475" s="835">
        <v>636.32000000000005</v>
      </c>
      <c r="Q475" s="837">
        <v>1</v>
      </c>
      <c r="R475" s="832">
        <v>2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10</v>
      </c>
      <c r="B476" s="832" t="s">
        <v>2616</v>
      </c>
      <c r="C476" s="832" t="s">
        <v>2625</v>
      </c>
      <c r="D476" s="833" t="s">
        <v>5669</v>
      </c>
      <c r="E476" s="834" t="s">
        <v>2706</v>
      </c>
      <c r="F476" s="832" t="s">
        <v>2618</v>
      </c>
      <c r="G476" s="832" t="s">
        <v>2838</v>
      </c>
      <c r="H476" s="832" t="s">
        <v>631</v>
      </c>
      <c r="I476" s="832" t="s">
        <v>2839</v>
      </c>
      <c r="J476" s="832" t="s">
        <v>2840</v>
      </c>
      <c r="K476" s="832" t="s">
        <v>1269</v>
      </c>
      <c r="L476" s="835">
        <v>318.16000000000003</v>
      </c>
      <c r="M476" s="835">
        <v>318.16000000000003</v>
      </c>
      <c r="N476" s="832">
        <v>1</v>
      </c>
      <c r="O476" s="836">
        <v>0.5</v>
      </c>
      <c r="P476" s="835">
        <v>318.16000000000003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10</v>
      </c>
      <c r="B477" s="832" t="s">
        <v>2616</v>
      </c>
      <c r="C477" s="832" t="s">
        <v>2625</v>
      </c>
      <c r="D477" s="833" t="s">
        <v>5669</v>
      </c>
      <c r="E477" s="834" t="s">
        <v>2706</v>
      </c>
      <c r="F477" s="832" t="s">
        <v>2618</v>
      </c>
      <c r="G477" s="832" t="s">
        <v>2740</v>
      </c>
      <c r="H477" s="832" t="s">
        <v>631</v>
      </c>
      <c r="I477" s="832" t="s">
        <v>3399</v>
      </c>
      <c r="J477" s="832" t="s">
        <v>695</v>
      </c>
      <c r="K477" s="832" t="s">
        <v>3400</v>
      </c>
      <c r="L477" s="835">
        <v>11.75</v>
      </c>
      <c r="M477" s="835">
        <v>11.75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10</v>
      </c>
      <c r="B478" s="832" t="s">
        <v>2616</v>
      </c>
      <c r="C478" s="832" t="s">
        <v>2625</v>
      </c>
      <c r="D478" s="833" t="s">
        <v>5669</v>
      </c>
      <c r="E478" s="834" t="s">
        <v>2706</v>
      </c>
      <c r="F478" s="832" t="s">
        <v>2618</v>
      </c>
      <c r="G478" s="832" t="s">
        <v>2955</v>
      </c>
      <c r="H478" s="832" t="s">
        <v>631</v>
      </c>
      <c r="I478" s="832" t="s">
        <v>3401</v>
      </c>
      <c r="J478" s="832" t="s">
        <v>742</v>
      </c>
      <c r="K478" s="832" t="s">
        <v>743</v>
      </c>
      <c r="L478" s="835">
        <v>18.809999999999999</v>
      </c>
      <c r="M478" s="835">
        <v>56.429999999999993</v>
      </c>
      <c r="N478" s="832">
        <v>3</v>
      </c>
      <c r="O478" s="836">
        <v>2</v>
      </c>
      <c r="P478" s="835">
        <v>37.619999999999997</v>
      </c>
      <c r="Q478" s="837">
        <v>0.66666666666666674</v>
      </c>
      <c r="R478" s="832">
        <v>2</v>
      </c>
      <c r="S478" s="837">
        <v>0.66666666666666663</v>
      </c>
      <c r="T478" s="836">
        <v>1</v>
      </c>
      <c r="U478" s="838">
        <v>0.5</v>
      </c>
    </row>
    <row r="479" spans="1:21" ht="14.4" customHeight="1" x14ac:dyDescent="0.3">
      <c r="A479" s="831">
        <v>10</v>
      </c>
      <c r="B479" s="832" t="s">
        <v>2616</v>
      </c>
      <c r="C479" s="832" t="s">
        <v>2625</v>
      </c>
      <c r="D479" s="833" t="s">
        <v>5669</v>
      </c>
      <c r="E479" s="834" t="s">
        <v>2706</v>
      </c>
      <c r="F479" s="832" t="s">
        <v>2618</v>
      </c>
      <c r="G479" s="832" t="s">
        <v>2769</v>
      </c>
      <c r="H479" s="832" t="s">
        <v>631</v>
      </c>
      <c r="I479" s="832" t="s">
        <v>3436</v>
      </c>
      <c r="J479" s="832" t="s">
        <v>3437</v>
      </c>
      <c r="K479" s="832" t="s">
        <v>3438</v>
      </c>
      <c r="L479" s="835">
        <v>167.58</v>
      </c>
      <c r="M479" s="835">
        <v>335.16</v>
      </c>
      <c r="N479" s="832">
        <v>2</v>
      </c>
      <c r="O479" s="836">
        <v>1</v>
      </c>
      <c r="P479" s="835">
        <v>335.16</v>
      </c>
      <c r="Q479" s="837">
        <v>1</v>
      </c>
      <c r="R479" s="832">
        <v>2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10</v>
      </c>
      <c r="B480" s="832" t="s">
        <v>2616</v>
      </c>
      <c r="C480" s="832" t="s">
        <v>2625</v>
      </c>
      <c r="D480" s="833" t="s">
        <v>5669</v>
      </c>
      <c r="E480" s="834" t="s">
        <v>2706</v>
      </c>
      <c r="F480" s="832" t="s">
        <v>2618</v>
      </c>
      <c r="G480" s="832" t="s">
        <v>3015</v>
      </c>
      <c r="H480" s="832" t="s">
        <v>631</v>
      </c>
      <c r="I480" s="832" t="s">
        <v>3016</v>
      </c>
      <c r="J480" s="832" t="s">
        <v>1161</v>
      </c>
      <c r="K480" s="832" t="s">
        <v>2971</v>
      </c>
      <c r="L480" s="835">
        <v>61.97</v>
      </c>
      <c r="M480" s="835">
        <v>867.58000000000015</v>
      </c>
      <c r="N480" s="832">
        <v>14</v>
      </c>
      <c r="O480" s="836">
        <v>11.5</v>
      </c>
      <c r="P480" s="835">
        <v>185.91</v>
      </c>
      <c r="Q480" s="837">
        <v>0.21428571428571425</v>
      </c>
      <c r="R480" s="832">
        <v>3</v>
      </c>
      <c r="S480" s="837">
        <v>0.21428571428571427</v>
      </c>
      <c r="T480" s="836">
        <v>2</v>
      </c>
      <c r="U480" s="838">
        <v>0.17391304347826086</v>
      </c>
    </row>
    <row r="481" spans="1:21" ht="14.4" customHeight="1" x14ac:dyDescent="0.3">
      <c r="A481" s="831">
        <v>10</v>
      </c>
      <c r="B481" s="832" t="s">
        <v>2616</v>
      </c>
      <c r="C481" s="832" t="s">
        <v>2625</v>
      </c>
      <c r="D481" s="833" t="s">
        <v>5669</v>
      </c>
      <c r="E481" s="834" t="s">
        <v>2706</v>
      </c>
      <c r="F481" s="832" t="s">
        <v>2618</v>
      </c>
      <c r="G481" s="832" t="s">
        <v>3225</v>
      </c>
      <c r="H481" s="832" t="s">
        <v>631</v>
      </c>
      <c r="I481" s="832" t="s">
        <v>3246</v>
      </c>
      <c r="J481" s="832" t="s">
        <v>1330</v>
      </c>
      <c r="K481" s="832" t="s">
        <v>3247</v>
      </c>
      <c r="L481" s="835">
        <v>760.22</v>
      </c>
      <c r="M481" s="835">
        <v>2280.66</v>
      </c>
      <c r="N481" s="832">
        <v>3</v>
      </c>
      <c r="O481" s="836">
        <v>1.5</v>
      </c>
      <c r="P481" s="835">
        <v>760.22</v>
      </c>
      <c r="Q481" s="837">
        <v>0.33333333333333337</v>
      </c>
      <c r="R481" s="832">
        <v>1</v>
      </c>
      <c r="S481" s="837">
        <v>0.33333333333333331</v>
      </c>
      <c r="T481" s="836">
        <v>0.5</v>
      </c>
      <c r="U481" s="838">
        <v>0.33333333333333331</v>
      </c>
    </row>
    <row r="482" spans="1:21" ht="14.4" customHeight="1" x14ac:dyDescent="0.3">
      <c r="A482" s="831">
        <v>10</v>
      </c>
      <c r="B482" s="832" t="s">
        <v>2616</v>
      </c>
      <c r="C482" s="832" t="s">
        <v>2625</v>
      </c>
      <c r="D482" s="833" t="s">
        <v>5669</v>
      </c>
      <c r="E482" s="834" t="s">
        <v>2706</v>
      </c>
      <c r="F482" s="832" t="s">
        <v>2618</v>
      </c>
      <c r="G482" s="832" t="s">
        <v>3225</v>
      </c>
      <c r="H482" s="832" t="s">
        <v>631</v>
      </c>
      <c r="I482" s="832" t="s">
        <v>3248</v>
      </c>
      <c r="J482" s="832" t="s">
        <v>3249</v>
      </c>
      <c r="K482" s="832" t="s">
        <v>3250</v>
      </c>
      <c r="L482" s="835">
        <v>760.22</v>
      </c>
      <c r="M482" s="835">
        <v>3040.88</v>
      </c>
      <c r="N482" s="832">
        <v>4</v>
      </c>
      <c r="O482" s="836">
        <v>2</v>
      </c>
      <c r="P482" s="835">
        <v>1520.44</v>
      </c>
      <c r="Q482" s="837">
        <v>0.5</v>
      </c>
      <c r="R482" s="832">
        <v>2</v>
      </c>
      <c r="S482" s="837">
        <v>0.5</v>
      </c>
      <c r="T482" s="836">
        <v>1</v>
      </c>
      <c r="U482" s="838">
        <v>0.5</v>
      </c>
    </row>
    <row r="483" spans="1:21" ht="14.4" customHeight="1" x14ac:dyDescent="0.3">
      <c r="A483" s="831">
        <v>10</v>
      </c>
      <c r="B483" s="832" t="s">
        <v>2616</v>
      </c>
      <c r="C483" s="832" t="s">
        <v>2625</v>
      </c>
      <c r="D483" s="833" t="s">
        <v>5669</v>
      </c>
      <c r="E483" s="834" t="s">
        <v>2706</v>
      </c>
      <c r="F483" s="832" t="s">
        <v>2618</v>
      </c>
      <c r="G483" s="832" t="s">
        <v>3225</v>
      </c>
      <c r="H483" s="832" t="s">
        <v>631</v>
      </c>
      <c r="I483" s="832" t="s">
        <v>3226</v>
      </c>
      <c r="J483" s="832" t="s">
        <v>1832</v>
      </c>
      <c r="K483" s="832" t="s">
        <v>3227</v>
      </c>
      <c r="L483" s="835">
        <v>380.18</v>
      </c>
      <c r="M483" s="835">
        <v>2281.08</v>
      </c>
      <c r="N483" s="832">
        <v>6</v>
      </c>
      <c r="O483" s="836">
        <v>5.5</v>
      </c>
      <c r="P483" s="835">
        <v>1140.54</v>
      </c>
      <c r="Q483" s="837">
        <v>0.5</v>
      </c>
      <c r="R483" s="832">
        <v>3</v>
      </c>
      <c r="S483" s="837">
        <v>0.5</v>
      </c>
      <c r="T483" s="836">
        <v>2.5</v>
      </c>
      <c r="U483" s="838">
        <v>0.45454545454545453</v>
      </c>
    </row>
    <row r="484" spans="1:21" ht="14.4" customHeight="1" x14ac:dyDescent="0.3">
      <c r="A484" s="831">
        <v>10</v>
      </c>
      <c r="B484" s="832" t="s">
        <v>2616</v>
      </c>
      <c r="C484" s="832" t="s">
        <v>2625</v>
      </c>
      <c r="D484" s="833" t="s">
        <v>5669</v>
      </c>
      <c r="E484" s="834" t="s">
        <v>2706</v>
      </c>
      <c r="F484" s="832" t="s">
        <v>2618</v>
      </c>
      <c r="G484" s="832" t="s">
        <v>3220</v>
      </c>
      <c r="H484" s="832" t="s">
        <v>631</v>
      </c>
      <c r="I484" s="832" t="s">
        <v>3228</v>
      </c>
      <c r="J484" s="832" t="s">
        <v>763</v>
      </c>
      <c r="K484" s="832" t="s">
        <v>764</v>
      </c>
      <c r="L484" s="835">
        <v>0</v>
      </c>
      <c r="M484" s="835">
        <v>0</v>
      </c>
      <c r="N484" s="832">
        <v>1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10</v>
      </c>
      <c r="B485" s="832" t="s">
        <v>2616</v>
      </c>
      <c r="C485" s="832" t="s">
        <v>2625</v>
      </c>
      <c r="D485" s="833" t="s">
        <v>5669</v>
      </c>
      <c r="E485" s="834" t="s">
        <v>2706</v>
      </c>
      <c r="F485" s="832" t="s">
        <v>2618</v>
      </c>
      <c r="G485" s="832" t="s">
        <v>2780</v>
      </c>
      <c r="H485" s="832" t="s">
        <v>631</v>
      </c>
      <c r="I485" s="832" t="s">
        <v>2781</v>
      </c>
      <c r="J485" s="832" t="s">
        <v>1333</v>
      </c>
      <c r="K485" s="832" t="s">
        <v>2782</v>
      </c>
      <c r="L485" s="835">
        <v>90.95</v>
      </c>
      <c r="M485" s="835">
        <v>90.95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10</v>
      </c>
      <c r="B486" s="832" t="s">
        <v>2616</v>
      </c>
      <c r="C486" s="832" t="s">
        <v>2625</v>
      </c>
      <c r="D486" s="833" t="s">
        <v>5669</v>
      </c>
      <c r="E486" s="834" t="s">
        <v>2706</v>
      </c>
      <c r="F486" s="832" t="s">
        <v>2618</v>
      </c>
      <c r="G486" s="832" t="s">
        <v>3183</v>
      </c>
      <c r="H486" s="832" t="s">
        <v>631</v>
      </c>
      <c r="I486" s="832" t="s">
        <v>3439</v>
      </c>
      <c r="J486" s="832" t="s">
        <v>3440</v>
      </c>
      <c r="K486" s="832" t="s">
        <v>3441</v>
      </c>
      <c r="L486" s="835">
        <v>676.93</v>
      </c>
      <c r="M486" s="835">
        <v>1353.86</v>
      </c>
      <c r="N486" s="832">
        <v>2</v>
      </c>
      <c r="O486" s="836">
        <v>1</v>
      </c>
      <c r="P486" s="835">
        <v>1353.86</v>
      </c>
      <c r="Q486" s="837">
        <v>1</v>
      </c>
      <c r="R486" s="832">
        <v>2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10</v>
      </c>
      <c r="B487" s="832" t="s">
        <v>2616</v>
      </c>
      <c r="C487" s="832" t="s">
        <v>2625</v>
      </c>
      <c r="D487" s="833" t="s">
        <v>5669</v>
      </c>
      <c r="E487" s="834" t="s">
        <v>2706</v>
      </c>
      <c r="F487" s="832" t="s">
        <v>2618</v>
      </c>
      <c r="G487" s="832" t="s">
        <v>3442</v>
      </c>
      <c r="H487" s="832" t="s">
        <v>631</v>
      </c>
      <c r="I487" s="832" t="s">
        <v>3443</v>
      </c>
      <c r="J487" s="832" t="s">
        <v>3444</v>
      </c>
      <c r="K487" s="832" t="s">
        <v>1671</v>
      </c>
      <c r="L487" s="835">
        <v>174.59</v>
      </c>
      <c r="M487" s="835">
        <v>349.18</v>
      </c>
      <c r="N487" s="832">
        <v>2</v>
      </c>
      <c r="O487" s="836">
        <v>2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10</v>
      </c>
      <c r="B488" s="832" t="s">
        <v>2616</v>
      </c>
      <c r="C488" s="832" t="s">
        <v>2625</v>
      </c>
      <c r="D488" s="833" t="s">
        <v>5669</v>
      </c>
      <c r="E488" s="834" t="s">
        <v>2706</v>
      </c>
      <c r="F488" s="832" t="s">
        <v>2618</v>
      </c>
      <c r="G488" s="832" t="s">
        <v>3445</v>
      </c>
      <c r="H488" s="832" t="s">
        <v>631</v>
      </c>
      <c r="I488" s="832" t="s">
        <v>3446</v>
      </c>
      <c r="J488" s="832" t="s">
        <v>3447</v>
      </c>
      <c r="K488" s="832" t="s">
        <v>3448</v>
      </c>
      <c r="L488" s="835">
        <v>73.010000000000005</v>
      </c>
      <c r="M488" s="835">
        <v>146.02000000000001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10</v>
      </c>
      <c r="B489" s="832" t="s">
        <v>2616</v>
      </c>
      <c r="C489" s="832" t="s">
        <v>2625</v>
      </c>
      <c r="D489" s="833" t="s">
        <v>5669</v>
      </c>
      <c r="E489" s="834" t="s">
        <v>2706</v>
      </c>
      <c r="F489" s="832" t="s">
        <v>2618</v>
      </c>
      <c r="G489" s="832" t="s">
        <v>3034</v>
      </c>
      <c r="H489" s="832" t="s">
        <v>631</v>
      </c>
      <c r="I489" s="832" t="s">
        <v>3035</v>
      </c>
      <c r="J489" s="832" t="s">
        <v>3036</v>
      </c>
      <c r="K489" s="832" t="s">
        <v>3037</v>
      </c>
      <c r="L489" s="835">
        <v>330.1</v>
      </c>
      <c r="M489" s="835">
        <v>990.30000000000007</v>
      </c>
      <c r="N489" s="832">
        <v>3</v>
      </c>
      <c r="O489" s="836">
        <v>1</v>
      </c>
      <c r="P489" s="835">
        <v>990.30000000000007</v>
      </c>
      <c r="Q489" s="837">
        <v>1</v>
      </c>
      <c r="R489" s="832">
        <v>3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10</v>
      </c>
      <c r="B490" s="832" t="s">
        <v>2616</v>
      </c>
      <c r="C490" s="832" t="s">
        <v>2625</v>
      </c>
      <c r="D490" s="833" t="s">
        <v>5669</v>
      </c>
      <c r="E490" s="834" t="s">
        <v>2706</v>
      </c>
      <c r="F490" s="832" t="s">
        <v>2618</v>
      </c>
      <c r="G490" s="832" t="s">
        <v>3042</v>
      </c>
      <c r="H490" s="832" t="s">
        <v>631</v>
      </c>
      <c r="I490" s="832" t="s">
        <v>3385</v>
      </c>
      <c r="J490" s="832" t="s">
        <v>1182</v>
      </c>
      <c r="K490" s="832" t="s">
        <v>3386</v>
      </c>
      <c r="L490" s="835">
        <v>52.61</v>
      </c>
      <c r="M490" s="835">
        <v>52.61</v>
      </c>
      <c r="N490" s="832">
        <v>1</v>
      </c>
      <c r="O490" s="836">
        <v>0.5</v>
      </c>
      <c r="P490" s="835">
        <v>52.61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10</v>
      </c>
      <c r="B491" s="832" t="s">
        <v>2616</v>
      </c>
      <c r="C491" s="832" t="s">
        <v>2625</v>
      </c>
      <c r="D491" s="833" t="s">
        <v>5669</v>
      </c>
      <c r="E491" s="834" t="s">
        <v>2706</v>
      </c>
      <c r="F491" s="832" t="s">
        <v>2618</v>
      </c>
      <c r="G491" s="832" t="s">
        <v>2789</v>
      </c>
      <c r="H491" s="832" t="s">
        <v>631</v>
      </c>
      <c r="I491" s="832" t="s">
        <v>2790</v>
      </c>
      <c r="J491" s="832" t="s">
        <v>2791</v>
      </c>
      <c r="K491" s="832" t="s">
        <v>2792</v>
      </c>
      <c r="L491" s="835">
        <v>21.92</v>
      </c>
      <c r="M491" s="835">
        <v>153.44</v>
      </c>
      <c r="N491" s="832">
        <v>7</v>
      </c>
      <c r="O491" s="836">
        <v>2</v>
      </c>
      <c r="P491" s="835">
        <v>131.52000000000001</v>
      </c>
      <c r="Q491" s="837">
        <v>0.85714285714285721</v>
      </c>
      <c r="R491" s="832">
        <v>6</v>
      </c>
      <c r="S491" s="837">
        <v>0.8571428571428571</v>
      </c>
      <c r="T491" s="836">
        <v>1.5</v>
      </c>
      <c r="U491" s="838">
        <v>0.75</v>
      </c>
    </row>
    <row r="492" spans="1:21" ht="14.4" customHeight="1" x14ac:dyDescent="0.3">
      <c r="A492" s="831">
        <v>10</v>
      </c>
      <c r="B492" s="832" t="s">
        <v>2616</v>
      </c>
      <c r="C492" s="832" t="s">
        <v>2625</v>
      </c>
      <c r="D492" s="833" t="s">
        <v>5669</v>
      </c>
      <c r="E492" s="834" t="s">
        <v>2706</v>
      </c>
      <c r="F492" s="832" t="s">
        <v>2618</v>
      </c>
      <c r="G492" s="832" t="s">
        <v>2789</v>
      </c>
      <c r="H492" s="832" t="s">
        <v>631</v>
      </c>
      <c r="I492" s="832" t="s">
        <v>3449</v>
      </c>
      <c r="J492" s="832" t="s">
        <v>3450</v>
      </c>
      <c r="K492" s="832" t="s">
        <v>3451</v>
      </c>
      <c r="L492" s="835">
        <v>218.41</v>
      </c>
      <c r="M492" s="835">
        <v>218.41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10</v>
      </c>
      <c r="B493" s="832" t="s">
        <v>2616</v>
      </c>
      <c r="C493" s="832" t="s">
        <v>2625</v>
      </c>
      <c r="D493" s="833" t="s">
        <v>5669</v>
      </c>
      <c r="E493" s="834" t="s">
        <v>2706</v>
      </c>
      <c r="F493" s="832" t="s">
        <v>2618</v>
      </c>
      <c r="G493" s="832" t="s">
        <v>3330</v>
      </c>
      <c r="H493" s="832" t="s">
        <v>631</v>
      </c>
      <c r="I493" s="832" t="s">
        <v>3452</v>
      </c>
      <c r="J493" s="832" t="s">
        <v>1090</v>
      </c>
      <c r="K493" s="832" t="s">
        <v>3453</v>
      </c>
      <c r="L493" s="835">
        <v>34.93</v>
      </c>
      <c r="M493" s="835">
        <v>104.78999999999999</v>
      </c>
      <c r="N493" s="832">
        <v>3</v>
      </c>
      <c r="O493" s="836">
        <v>1.5</v>
      </c>
      <c r="P493" s="835">
        <v>69.86</v>
      </c>
      <c r="Q493" s="837">
        <v>0.66666666666666674</v>
      </c>
      <c r="R493" s="832">
        <v>2</v>
      </c>
      <c r="S493" s="837">
        <v>0.66666666666666663</v>
      </c>
      <c r="T493" s="836">
        <v>1</v>
      </c>
      <c r="U493" s="838">
        <v>0.66666666666666663</v>
      </c>
    </row>
    <row r="494" spans="1:21" ht="14.4" customHeight="1" x14ac:dyDescent="0.3">
      <c r="A494" s="831">
        <v>10</v>
      </c>
      <c r="B494" s="832" t="s">
        <v>2616</v>
      </c>
      <c r="C494" s="832" t="s">
        <v>2625</v>
      </c>
      <c r="D494" s="833" t="s">
        <v>5669</v>
      </c>
      <c r="E494" s="834" t="s">
        <v>2706</v>
      </c>
      <c r="F494" s="832" t="s">
        <v>2618</v>
      </c>
      <c r="G494" s="832" t="s">
        <v>3045</v>
      </c>
      <c r="H494" s="832" t="s">
        <v>631</v>
      </c>
      <c r="I494" s="832" t="s">
        <v>3454</v>
      </c>
      <c r="J494" s="832" t="s">
        <v>3455</v>
      </c>
      <c r="K494" s="832" t="s">
        <v>3456</v>
      </c>
      <c r="L494" s="835">
        <v>46.51</v>
      </c>
      <c r="M494" s="835">
        <v>46.51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10</v>
      </c>
      <c r="B495" s="832" t="s">
        <v>2616</v>
      </c>
      <c r="C495" s="832" t="s">
        <v>2625</v>
      </c>
      <c r="D495" s="833" t="s">
        <v>5669</v>
      </c>
      <c r="E495" s="834" t="s">
        <v>2706</v>
      </c>
      <c r="F495" s="832" t="s">
        <v>2618</v>
      </c>
      <c r="G495" s="832" t="s">
        <v>3045</v>
      </c>
      <c r="H495" s="832" t="s">
        <v>631</v>
      </c>
      <c r="I495" s="832" t="s">
        <v>3457</v>
      </c>
      <c r="J495" s="832" t="s">
        <v>3455</v>
      </c>
      <c r="K495" s="832" t="s">
        <v>2352</v>
      </c>
      <c r="L495" s="835">
        <v>143.09</v>
      </c>
      <c r="M495" s="835">
        <v>143.09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10</v>
      </c>
      <c r="B496" s="832" t="s">
        <v>2616</v>
      </c>
      <c r="C496" s="832" t="s">
        <v>2625</v>
      </c>
      <c r="D496" s="833" t="s">
        <v>5669</v>
      </c>
      <c r="E496" s="834" t="s">
        <v>2706</v>
      </c>
      <c r="F496" s="832" t="s">
        <v>2618</v>
      </c>
      <c r="G496" s="832" t="s">
        <v>3193</v>
      </c>
      <c r="H496" s="832" t="s">
        <v>631</v>
      </c>
      <c r="I496" s="832" t="s">
        <v>3458</v>
      </c>
      <c r="J496" s="832" t="s">
        <v>1015</v>
      </c>
      <c r="K496" s="832" t="s">
        <v>3459</v>
      </c>
      <c r="L496" s="835">
        <v>59.53</v>
      </c>
      <c r="M496" s="835">
        <v>59.53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10</v>
      </c>
      <c r="B497" s="832" t="s">
        <v>2616</v>
      </c>
      <c r="C497" s="832" t="s">
        <v>2625</v>
      </c>
      <c r="D497" s="833" t="s">
        <v>5669</v>
      </c>
      <c r="E497" s="834" t="s">
        <v>2706</v>
      </c>
      <c r="F497" s="832" t="s">
        <v>2618</v>
      </c>
      <c r="G497" s="832" t="s">
        <v>2798</v>
      </c>
      <c r="H497" s="832" t="s">
        <v>631</v>
      </c>
      <c r="I497" s="832" t="s">
        <v>2799</v>
      </c>
      <c r="J497" s="832" t="s">
        <v>2800</v>
      </c>
      <c r="K497" s="832" t="s">
        <v>2801</v>
      </c>
      <c r="L497" s="835">
        <v>42.54</v>
      </c>
      <c r="M497" s="835">
        <v>42.54</v>
      </c>
      <c r="N497" s="832">
        <v>1</v>
      </c>
      <c r="O497" s="836">
        <v>1</v>
      </c>
      <c r="P497" s="835">
        <v>42.54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10</v>
      </c>
      <c r="B498" s="832" t="s">
        <v>2616</v>
      </c>
      <c r="C498" s="832" t="s">
        <v>2625</v>
      </c>
      <c r="D498" s="833" t="s">
        <v>5669</v>
      </c>
      <c r="E498" s="834" t="s">
        <v>2706</v>
      </c>
      <c r="F498" s="832" t="s">
        <v>2618</v>
      </c>
      <c r="G498" s="832" t="s">
        <v>2798</v>
      </c>
      <c r="H498" s="832" t="s">
        <v>631</v>
      </c>
      <c r="I498" s="832" t="s">
        <v>3138</v>
      </c>
      <c r="J498" s="832" t="s">
        <v>1170</v>
      </c>
      <c r="K498" s="832" t="s">
        <v>2801</v>
      </c>
      <c r="L498" s="835">
        <v>42.54</v>
      </c>
      <c r="M498" s="835">
        <v>170.16</v>
      </c>
      <c r="N498" s="832">
        <v>4</v>
      </c>
      <c r="O498" s="836">
        <v>2.5</v>
      </c>
      <c r="P498" s="835">
        <v>127.62</v>
      </c>
      <c r="Q498" s="837">
        <v>0.75</v>
      </c>
      <c r="R498" s="832">
        <v>3</v>
      </c>
      <c r="S498" s="837">
        <v>0.75</v>
      </c>
      <c r="T498" s="836">
        <v>1.5</v>
      </c>
      <c r="U498" s="838">
        <v>0.6</v>
      </c>
    </row>
    <row r="499" spans="1:21" ht="14.4" customHeight="1" x14ac:dyDescent="0.3">
      <c r="A499" s="831">
        <v>10</v>
      </c>
      <c r="B499" s="832" t="s">
        <v>2616</v>
      </c>
      <c r="C499" s="832" t="s">
        <v>2625</v>
      </c>
      <c r="D499" s="833" t="s">
        <v>5669</v>
      </c>
      <c r="E499" s="834" t="s">
        <v>2706</v>
      </c>
      <c r="F499" s="832" t="s">
        <v>2618</v>
      </c>
      <c r="G499" s="832" t="s">
        <v>2798</v>
      </c>
      <c r="H499" s="832" t="s">
        <v>631</v>
      </c>
      <c r="I499" s="832" t="s">
        <v>2802</v>
      </c>
      <c r="J499" s="832" t="s">
        <v>1170</v>
      </c>
      <c r="K499" s="832" t="s">
        <v>1171</v>
      </c>
      <c r="L499" s="835">
        <v>60.28</v>
      </c>
      <c r="M499" s="835">
        <v>241.12</v>
      </c>
      <c r="N499" s="832">
        <v>4</v>
      </c>
      <c r="O499" s="836">
        <v>2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10</v>
      </c>
      <c r="B500" s="832" t="s">
        <v>2616</v>
      </c>
      <c r="C500" s="832" t="s">
        <v>2625</v>
      </c>
      <c r="D500" s="833" t="s">
        <v>5669</v>
      </c>
      <c r="E500" s="834" t="s">
        <v>2706</v>
      </c>
      <c r="F500" s="832" t="s">
        <v>2618</v>
      </c>
      <c r="G500" s="832" t="s">
        <v>2798</v>
      </c>
      <c r="H500" s="832" t="s">
        <v>631</v>
      </c>
      <c r="I500" s="832" t="s">
        <v>2803</v>
      </c>
      <c r="J500" s="832" t="s">
        <v>2800</v>
      </c>
      <c r="K500" s="832" t="s">
        <v>2804</v>
      </c>
      <c r="L500" s="835">
        <v>59.56</v>
      </c>
      <c r="M500" s="835">
        <v>59.56</v>
      </c>
      <c r="N500" s="832">
        <v>1</v>
      </c>
      <c r="O500" s="836">
        <v>0.5</v>
      </c>
      <c r="P500" s="835">
        <v>59.56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10</v>
      </c>
      <c r="B501" s="832" t="s">
        <v>2616</v>
      </c>
      <c r="C501" s="832" t="s">
        <v>2625</v>
      </c>
      <c r="D501" s="833" t="s">
        <v>5669</v>
      </c>
      <c r="E501" s="834" t="s">
        <v>2706</v>
      </c>
      <c r="F501" s="832" t="s">
        <v>2618</v>
      </c>
      <c r="G501" s="832" t="s">
        <v>3267</v>
      </c>
      <c r="H501" s="832" t="s">
        <v>631</v>
      </c>
      <c r="I501" s="832" t="s">
        <v>3268</v>
      </c>
      <c r="J501" s="832" t="s">
        <v>3269</v>
      </c>
      <c r="K501" s="832" t="s">
        <v>3270</v>
      </c>
      <c r="L501" s="835">
        <v>0</v>
      </c>
      <c r="M501" s="835">
        <v>0</v>
      </c>
      <c r="N501" s="832">
        <v>3</v>
      </c>
      <c r="O501" s="836">
        <v>2</v>
      </c>
      <c r="P501" s="835">
        <v>0</v>
      </c>
      <c r="Q501" s="837"/>
      <c r="R501" s="832">
        <v>3</v>
      </c>
      <c r="S501" s="837">
        <v>1</v>
      </c>
      <c r="T501" s="836">
        <v>2</v>
      </c>
      <c r="U501" s="838">
        <v>1</v>
      </c>
    </row>
    <row r="502" spans="1:21" ht="14.4" customHeight="1" x14ac:dyDescent="0.3">
      <c r="A502" s="831">
        <v>10</v>
      </c>
      <c r="B502" s="832" t="s">
        <v>2616</v>
      </c>
      <c r="C502" s="832" t="s">
        <v>2625</v>
      </c>
      <c r="D502" s="833" t="s">
        <v>5669</v>
      </c>
      <c r="E502" s="834" t="s">
        <v>2706</v>
      </c>
      <c r="F502" s="832" t="s">
        <v>2618</v>
      </c>
      <c r="G502" s="832" t="s">
        <v>2815</v>
      </c>
      <c r="H502" s="832" t="s">
        <v>690</v>
      </c>
      <c r="I502" s="832" t="s">
        <v>2553</v>
      </c>
      <c r="J502" s="832" t="s">
        <v>2554</v>
      </c>
      <c r="K502" s="832" t="s">
        <v>2555</v>
      </c>
      <c r="L502" s="835">
        <v>80.28</v>
      </c>
      <c r="M502" s="835">
        <v>80.28</v>
      </c>
      <c r="N502" s="832">
        <v>1</v>
      </c>
      <c r="O502" s="836">
        <v>1</v>
      </c>
      <c r="P502" s="835">
        <v>80.28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10</v>
      </c>
      <c r="B503" s="832" t="s">
        <v>2616</v>
      </c>
      <c r="C503" s="832" t="s">
        <v>2625</v>
      </c>
      <c r="D503" s="833" t="s">
        <v>5669</v>
      </c>
      <c r="E503" s="834" t="s">
        <v>2706</v>
      </c>
      <c r="F503" s="832" t="s">
        <v>2618</v>
      </c>
      <c r="G503" s="832" t="s">
        <v>2815</v>
      </c>
      <c r="H503" s="832" t="s">
        <v>690</v>
      </c>
      <c r="I503" s="832" t="s">
        <v>2199</v>
      </c>
      <c r="J503" s="832" t="s">
        <v>951</v>
      </c>
      <c r="K503" s="832" t="s">
        <v>2200</v>
      </c>
      <c r="L503" s="835">
        <v>75.73</v>
      </c>
      <c r="M503" s="835">
        <v>302.92</v>
      </c>
      <c r="N503" s="832">
        <v>4</v>
      </c>
      <c r="O503" s="836">
        <v>3.5</v>
      </c>
      <c r="P503" s="835">
        <v>151.46</v>
      </c>
      <c r="Q503" s="837">
        <v>0.5</v>
      </c>
      <c r="R503" s="832">
        <v>2</v>
      </c>
      <c r="S503" s="837">
        <v>0.5</v>
      </c>
      <c r="T503" s="836">
        <v>2</v>
      </c>
      <c r="U503" s="838">
        <v>0.5714285714285714</v>
      </c>
    </row>
    <row r="504" spans="1:21" ht="14.4" customHeight="1" x14ac:dyDescent="0.3">
      <c r="A504" s="831">
        <v>10</v>
      </c>
      <c r="B504" s="832" t="s">
        <v>2616</v>
      </c>
      <c r="C504" s="832" t="s">
        <v>2625</v>
      </c>
      <c r="D504" s="833" t="s">
        <v>5669</v>
      </c>
      <c r="E504" s="834" t="s">
        <v>2706</v>
      </c>
      <c r="F504" s="832" t="s">
        <v>2618</v>
      </c>
      <c r="G504" s="832" t="s">
        <v>2819</v>
      </c>
      <c r="H504" s="832" t="s">
        <v>690</v>
      </c>
      <c r="I504" s="832" t="s">
        <v>3460</v>
      </c>
      <c r="J504" s="832" t="s">
        <v>2432</v>
      </c>
      <c r="K504" s="832" t="s">
        <v>3461</v>
      </c>
      <c r="L504" s="835">
        <v>49.08</v>
      </c>
      <c r="M504" s="835">
        <v>49.08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10</v>
      </c>
      <c r="B505" s="832" t="s">
        <v>2616</v>
      </c>
      <c r="C505" s="832" t="s">
        <v>2625</v>
      </c>
      <c r="D505" s="833" t="s">
        <v>5669</v>
      </c>
      <c r="E505" s="834" t="s">
        <v>2706</v>
      </c>
      <c r="F505" s="832" t="s">
        <v>2618</v>
      </c>
      <c r="G505" s="832" t="s">
        <v>3462</v>
      </c>
      <c r="H505" s="832" t="s">
        <v>631</v>
      </c>
      <c r="I505" s="832" t="s">
        <v>3463</v>
      </c>
      <c r="J505" s="832" t="s">
        <v>1157</v>
      </c>
      <c r="K505" s="832" t="s">
        <v>3464</v>
      </c>
      <c r="L505" s="835">
        <v>299.24</v>
      </c>
      <c r="M505" s="835">
        <v>598.48</v>
      </c>
      <c r="N505" s="832">
        <v>2</v>
      </c>
      <c r="O505" s="836">
        <v>1.5</v>
      </c>
      <c r="P505" s="835">
        <v>299.24</v>
      </c>
      <c r="Q505" s="837">
        <v>0.5</v>
      </c>
      <c r="R505" s="832">
        <v>1</v>
      </c>
      <c r="S505" s="837">
        <v>0.5</v>
      </c>
      <c r="T505" s="836">
        <v>0.5</v>
      </c>
      <c r="U505" s="838">
        <v>0.33333333333333331</v>
      </c>
    </row>
    <row r="506" spans="1:21" ht="14.4" customHeight="1" x14ac:dyDescent="0.3">
      <c r="A506" s="831">
        <v>10</v>
      </c>
      <c r="B506" s="832" t="s">
        <v>2616</v>
      </c>
      <c r="C506" s="832" t="s">
        <v>2625</v>
      </c>
      <c r="D506" s="833" t="s">
        <v>5669</v>
      </c>
      <c r="E506" s="834" t="s">
        <v>2706</v>
      </c>
      <c r="F506" s="832" t="s">
        <v>2618</v>
      </c>
      <c r="G506" s="832" t="s">
        <v>3066</v>
      </c>
      <c r="H506" s="832" t="s">
        <v>690</v>
      </c>
      <c r="I506" s="832" t="s">
        <v>3465</v>
      </c>
      <c r="J506" s="832" t="s">
        <v>3466</v>
      </c>
      <c r="K506" s="832" t="s">
        <v>1135</v>
      </c>
      <c r="L506" s="835">
        <v>132.34</v>
      </c>
      <c r="M506" s="835">
        <v>2646.8</v>
      </c>
      <c r="N506" s="832">
        <v>20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10</v>
      </c>
      <c r="B507" s="832" t="s">
        <v>2616</v>
      </c>
      <c r="C507" s="832" t="s">
        <v>2625</v>
      </c>
      <c r="D507" s="833" t="s">
        <v>5669</v>
      </c>
      <c r="E507" s="834" t="s">
        <v>2706</v>
      </c>
      <c r="F507" s="832" t="s">
        <v>2618</v>
      </c>
      <c r="G507" s="832" t="s">
        <v>3066</v>
      </c>
      <c r="H507" s="832" t="s">
        <v>690</v>
      </c>
      <c r="I507" s="832" t="s">
        <v>3467</v>
      </c>
      <c r="J507" s="832" t="s">
        <v>1611</v>
      </c>
      <c r="K507" s="832" t="s">
        <v>2478</v>
      </c>
      <c r="L507" s="835">
        <v>6047.51</v>
      </c>
      <c r="M507" s="835">
        <v>48380.08</v>
      </c>
      <c r="N507" s="832">
        <v>8</v>
      </c>
      <c r="O507" s="836">
        <v>2</v>
      </c>
      <c r="P507" s="835">
        <v>48380.08</v>
      </c>
      <c r="Q507" s="837">
        <v>1</v>
      </c>
      <c r="R507" s="832">
        <v>8</v>
      </c>
      <c r="S507" s="837">
        <v>1</v>
      </c>
      <c r="T507" s="836">
        <v>2</v>
      </c>
      <c r="U507" s="838">
        <v>1</v>
      </c>
    </row>
    <row r="508" spans="1:21" ht="14.4" customHeight="1" x14ac:dyDescent="0.3">
      <c r="A508" s="831">
        <v>10</v>
      </c>
      <c r="B508" s="832" t="s">
        <v>2616</v>
      </c>
      <c r="C508" s="832" t="s">
        <v>2625</v>
      </c>
      <c r="D508" s="833" t="s">
        <v>5669</v>
      </c>
      <c r="E508" s="834" t="s">
        <v>2706</v>
      </c>
      <c r="F508" s="832" t="s">
        <v>2618</v>
      </c>
      <c r="G508" s="832" t="s">
        <v>3066</v>
      </c>
      <c r="H508" s="832" t="s">
        <v>631</v>
      </c>
      <c r="I508" s="832" t="s">
        <v>2264</v>
      </c>
      <c r="J508" s="832" t="s">
        <v>922</v>
      </c>
      <c r="K508" s="832" t="s">
        <v>2265</v>
      </c>
      <c r="L508" s="835">
        <v>493.16</v>
      </c>
      <c r="M508" s="835">
        <v>6904.24</v>
      </c>
      <c r="N508" s="832">
        <v>14</v>
      </c>
      <c r="O508" s="836">
        <v>2</v>
      </c>
      <c r="P508" s="835">
        <v>3945.28</v>
      </c>
      <c r="Q508" s="837">
        <v>0.57142857142857151</v>
      </c>
      <c r="R508" s="832">
        <v>8</v>
      </c>
      <c r="S508" s="837">
        <v>0.5714285714285714</v>
      </c>
      <c r="T508" s="836">
        <v>1</v>
      </c>
      <c r="U508" s="838">
        <v>0.5</v>
      </c>
    </row>
    <row r="509" spans="1:21" ht="14.4" customHeight="1" x14ac:dyDescent="0.3">
      <c r="A509" s="831">
        <v>10</v>
      </c>
      <c r="B509" s="832" t="s">
        <v>2616</v>
      </c>
      <c r="C509" s="832" t="s">
        <v>2625</v>
      </c>
      <c r="D509" s="833" t="s">
        <v>5669</v>
      </c>
      <c r="E509" s="834" t="s">
        <v>2706</v>
      </c>
      <c r="F509" s="832" t="s">
        <v>2618</v>
      </c>
      <c r="G509" s="832" t="s">
        <v>3066</v>
      </c>
      <c r="H509" s="832" t="s">
        <v>631</v>
      </c>
      <c r="I509" s="832" t="s">
        <v>3069</v>
      </c>
      <c r="J509" s="832" t="s">
        <v>2457</v>
      </c>
      <c r="K509" s="832" t="s">
        <v>1135</v>
      </c>
      <c r="L509" s="835">
        <v>289.07</v>
      </c>
      <c r="M509" s="835">
        <v>1445.35</v>
      </c>
      <c r="N509" s="832">
        <v>5</v>
      </c>
      <c r="O509" s="836">
        <v>1</v>
      </c>
      <c r="P509" s="835">
        <v>1445.35</v>
      </c>
      <c r="Q509" s="837">
        <v>1</v>
      </c>
      <c r="R509" s="832">
        <v>5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10</v>
      </c>
      <c r="B510" s="832" t="s">
        <v>2616</v>
      </c>
      <c r="C510" s="832" t="s">
        <v>2625</v>
      </c>
      <c r="D510" s="833" t="s">
        <v>5669</v>
      </c>
      <c r="E510" s="834" t="s">
        <v>2706</v>
      </c>
      <c r="F510" s="832" t="s">
        <v>2619</v>
      </c>
      <c r="G510" s="832" t="s">
        <v>2822</v>
      </c>
      <c r="H510" s="832" t="s">
        <v>631</v>
      </c>
      <c r="I510" s="832" t="s">
        <v>653</v>
      </c>
      <c r="J510" s="832" t="s">
        <v>2824</v>
      </c>
      <c r="K510" s="832"/>
      <c r="L510" s="835">
        <v>0</v>
      </c>
      <c r="M510" s="835">
        <v>0</v>
      </c>
      <c r="N510" s="832">
        <v>1</v>
      </c>
      <c r="O510" s="836">
        <v>1</v>
      </c>
      <c r="P510" s="835"/>
      <c r="Q510" s="837"/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10</v>
      </c>
      <c r="B511" s="832" t="s">
        <v>2616</v>
      </c>
      <c r="C511" s="832" t="s">
        <v>2625</v>
      </c>
      <c r="D511" s="833" t="s">
        <v>5669</v>
      </c>
      <c r="E511" s="834" t="s">
        <v>2706</v>
      </c>
      <c r="F511" s="832" t="s">
        <v>2620</v>
      </c>
      <c r="G511" s="832" t="s">
        <v>3281</v>
      </c>
      <c r="H511" s="832" t="s">
        <v>631</v>
      </c>
      <c r="I511" s="832" t="s">
        <v>3282</v>
      </c>
      <c r="J511" s="832" t="s">
        <v>3283</v>
      </c>
      <c r="K511" s="832" t="s">
        <v>3284</v>
      </c>
      <c r="L511" s="835">
        <v>400</v>
      </c>
      <c r="M511" s="835">
        <v>1200</v>
      </c>
      <c r="N511" s="832">
        <v>3</v>
      </c>
      <c r="O511" s="836">
        <v>2</v>
      </c>
      <c r="P511" s="835">
        <v>800</v>
      </c>
      <c r="Q511" s="837">
        <v>0.66666666666666663</v>
      </c>
      <c r="R511" s="832">
        <v>2</v>
      </c>
      <c r="S511" s="837">
        <v>0.66666666666666663</v>
      </c>
      <c r="T511" s="836">
        <v>1</v>
      </c>
      <c r="U511" s="838">
        <v>0.5</v>
      </c>
    </row>
    <row r="512" spans="1:21" ht="14.4" customHeight="1" x14ac:dyDescent="0.3">
      <c r="A512" s="831">
        <v>10</v>
      </c>
      <c r="B512" s="832" t="s">
        <v>2616</v>
      </c>
      <c r="C512" s="832" t="s">
        <v>2625</v>
      </c>
      <c r="D512" s="833" t="s">
        <v>5669</v>
      </c>
      <c r="E512" s="834" t="s">
        <v>2706</v>
      </c>
      <c r="F512" s="832" t="s">
        <v>2620</v>
      </c>
      <c r="G512" s="832" t="s">
        <v>3281</v>
      </c>
      <c r="H512" s="832" t="s">
        <v>631</v>
      </c>
      <c r="I512" s="832" t="s">
        <v>3468</v>
      </c>
      <c r="J512" s="832" t="s">
        <v>3469</v>
      </c>
      <c r="K512" s="832" t="s">
        <v>3470</v>
      </c>
      <c r="L512" s="835">
        <v>1000</v>
      </c>
      <c r="M512" s="835">
        <v>2000</v>
      </c>
      <c r="N512" s="832">
        <v>2</v>
      </c>
      <c r="O512" s="836">
        <v>2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10</v>
      </c>
      <c r="B513" s="832" t="s">
        <v>2616</v>
      </c>
      <c r="C513" s="832" t="s">
        <v>2625</v>
      </c>
      <c r="D513" s="833" t="s">
        <v>5669</v>
      </c>
      <c r="E513" s="834" t="s">
        <v>2710</v>
      </c>
      <c r="F513" s="832" t="s">
        <v>2618</v>
      </c>
      <c r="G513" s="832" t="s">
        <v>2972</v>
      </c>
      <c r="H513" s="832" t="s">
        <v>690</v>
      </c>
      <c r="I513" s="832" t="s">
        <v>3089</v>
      </c>
      <c r="J513" s="832" t="s">
        <v>3090</v>
      </c>
      <c r="K513" s="832" t="s">
        <v>3091</v>
      </c>
      <c r="L513" s="835">
        <v>279.52999999999997</v>
      </c>
      <c r="M513" s="835">
        <v>279.52999999999997</v>
      </c>
      <c r="N513" s="832">
        <v>1</v>
      </c>
      <c r="O513" s="836">
        <v>1</v>
      </c>
      <c r="P513" s="835">
        <v>279.52999999999997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10</v>
      </c>
      <c r="B514" s="832" t="s">
        <v>2616</v>
      </c>
      <c r="C514" s="832" t="s">
        <v>2625</v>
      </c>
      <c r="D514" s="833" t="s">
        <v>5669</v>
      </c>
      <c r="E514" s="834" t="s">
        <v>2710</v>
      </c>
      <c r="F514" s="832" t="s">
        <v>2618</v>
      </c>
      <c r="G514" s="832" t="s">
        <v>2735</v>
      </c>
      <c r="H514" s="832" t="s">
        <v>631</v>
      </c>
      <c r="I514" s="832" t="s">
        <v>2736</v>
      </c>
      <c r="J514" s="832" t="s">
        <v>2737</v>
      </c>
      <c r="K514" s="832" t="s">
        <v>2738</v>
      </c>
      <c r="L514" s="835">
        <v>42.63</v>
      </c>
      <c r="M514" s="835">
        <v>85.26</v>
      </c>
      <c r="N514" s="832">
        <v>2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10</v>
      </c>
      <c r="B515" s="832" t="s">
        <v>2616</v>
      </c>
      <c r="C515" s="832" t="s">
        <v>2625</v>
      </c>
      <c r="D515" s="833" t="s">
        <v>5669</v>
      </c>
      <c r="E515" s="834" t="s">
        <v>2710</v>
      </c>
      <c r="F515" s="832" t="s">
        <v>2618</v>
      </c>
      <c r="G515" s="832" t="s">
        <v>3398</v>
      </c>
      <c r="H515" s="832" t="s">
        <v>690</v>
      </c>
      <c r="I515" s="832" t="s">
        <v>2479</v>
      </c>
      <c r="J515" s="832" t="s">
        <v>1130</v>
      </c>
      <c r="K515" s="832" t="s">
        <v>2480</v>
      </c>
      <c r="L515" s="835">
        <v>45.51</v>
      </c>
      <c r="M515" s="835">
        <v>45.51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10</v>
      </c>
      <c r="B516" s="832" t="s">
        <v>2616</v>
      </c>
      <c r="C516" s="832" t="s">
        <v>2625</v>
      </c>
      <c r="D516" s="833" t="s">
        <v>5669</v>
      </c>
      <c r="E516" s="834" t="s">
        <v>2710</v>
      </c>
      <c r="F516" s="832" t="s">
        <v>2618</v>
      </c>
      <c r="G516" s="832" t="s">
        <v>2859</v>
      </c>
      <c r="H516" s="832" t="s">
        <v>631</v>
      </c>
      <c r="I516" s="832" t="s">
        <v>2860</v>
      </c>
      <c r="J516" s="832" t="s">
        <v>793</v>
      </c>
      <c r="K516" s="832" t="s">
        <v>2861</v>
      </c>
      <c r="L516" s="835">
        <v>75.05</v>
      </c>
      <c r="M516" s="835">
        <v>75.05</v>
      </c>
      <c r="N516" s="832">
        <v>1</v>
      </c>
      <c r="O516" s="836">
        <v>1</v>
      </c>
      <c r="P516" s="835">
        <v>75.05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10</v>
      </c>
      <c r="B517" s="832" t="s">
        <v>2616</v>
      </c>
      <c r="C517" s="832" t="s">
        <v>2625</v>
      </c>
      <c r="D517" s="833" t="s">
        <v>5669</v>
      </c>
      <c r="E517" s="834" t="s">
        <v>2710</v>
      </c>
      <c r="F517" s="832" t="s">
        <v>2618</v>
      </c>
      <c r="G517" s="832" t="s">
        <v>2769</v>
      </c>
      <c r="H517" s="832" t="s">
        <v>631</v>
      </c>
      <c r="I517" s="832" t="s">
        <v>2770</v>
      </c>
      <c r="J517" s="832" t="s">
        <v>972</v>
      </c>
      <c r="K517" s="832" t="s">
        <v>2771</v>
      </c>
      <c r="L517" s="835">
        <v>111.72</v>
      </c>
      <c r="M517" s="835">
        <v>223.44</v>
      </c>
      <c r="N517" s="832">
        <v>2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10</v>
      </c>
      <c r="B518" s="832" t="s">
        <v>2616</v>
      </c>
      <c r="C518" s="832" t="s">
        <v>2625</v>
      </c>
      <c r="D518" s="833" t="s">
        <v>5669</v>
      </c>
      <c r="E518" s="834" t="s">
        <v>2710</v>
      </c>
      <c r="F518" s="832" t="s">
        <v>2618</v>
      </c>
      <c r="G518" s="832" t="s">
        <v>2783</v>
      </c>
      <c r="H518" s="832" t="s">
        <v>631</v>
      </c>
      <c r="I518" s="832" t="s">
        <v>2784</v>
      </c>
      <c r="J518" s="832" t="s">
        <v>1376</v>
      </c>
      <c r="K518" s="832" t="s">
        <v>2785</v>
      </c>
      <c r="L518" s="835">
        <v>34.19</v>
      </c>
      <c r="M518" s="835">
        <v>68.38</v>
      </c>
      <c r="N518" s="832">
        <v>2</v>
      </c>
      <c r="O518" s="836">
        <v>1</v>
      </c>
      <c r="P518" s="835">
        <v>68.38</v>
      </c>
      <c r="Q518" s="837">
        <v>1</v>
      </c>
      <c r="R518" s="832">
        <v>2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10</v>
      </c>
      <c r="B519" s="832" t="s">
        <v>2616</v>
      </c>
      <c r="C519" s="832" t="s">
        <v>2625</v>
      </c>
      <c r="D519" s="833" t="s">
        <v>5669</v>
      </c>
      <c r="E519" s="834" t="s">
        <v>2710</v>
      </c>
      <c r="F519" s="832" t="s">
        <v>2618</v>
      </c>
      <c r="G519" s="832" t="s">
        <v>2906</v>
      </c>
      <c r="H519" s="832" t="s">
        <v>631</v>
      </c>
      <c r="I519" s="832" t="s">
        <v>3254</v>
      </c>
      <c r="J519" s="832" t="s">
        <v>1067</v>
      </c>
      <c r="K519" s="832" t="s">
        <v>3255</v>
      </c>
      <c r="L519" s="835">
        <v>103.67</v>
      </c>
      <c r="M519" s="835">
        <v>103.67</v>
      </c>
      <c r="N519" s="832">
        <v>1</v>
      </c>
      <c r="O519" s="836">
        <v>0.5</v>
      </c>
      <c r="P519" s="835">
        <v>103.67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10</v>
      </c>
      <c r="B520" s="832" t="s">
        <v>2616</v>
      </c>
      <c r="C520" s="832" t="s">
        <v>2625</v>
      </c>
      <c r="D520" s="833" t="s">
        <v>5669</v>
      </c>
      <c r="E520" s="834" t="s">
        <v>2710</v>
      </c>
      <c r="F520" s="832" t="s">
        <v>2618</v>
      </c>
      <c r="G520" s="832" t="s">
        <v>2906</v>
      </c>
      <c r="H520" s="832" t="s">
        <v>631</v>
      </c>
      <c r="I520" s="832" t="s">
        <v>2909</v>
      </c>
      <c r="J520" s="832" t="s">
        <v>1067</v>
      </c>
      <c r="K520" s="832" t="s">
        <v>2910</v>
      </c>
      <c r="L520" s="835">
        <v>103.67</v>
      </c>
      <c r="M520" s="835">
        <v>103.67</v>
      </c>
      <c r="N520" s="832">
        <v>1</v>
      </c>
      <c r="O520" s="836">
        <v>1</v>
      </c>
      <c r="P520" s="835">
        <v>103.67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10</v>
      </c>
      <c r="B521" s="832" t="s">
        <v>2616</v>
      </c>
      <c r="C521" s="832" t="s">
        <v>2625</v>
      </c>
      <c r="D521" s="833" t="s">
        <v>5669</v>
      </c>
      <c r="E521" s="834" t="s">
        <v>2710</v>
      </c>
      <c r="F521" s="832" t="s">
        <v>2618</v>
      </c>
      <c r="G521" s="832" t="s">
        <v>2789</v>
      </c>
      <c r="H521" s="832" t="s">
        <v>631</v>
      </c>
      <c r="I521" s="832" t="s">
        <v>2920</v>
      </c>
      <c r="J521" s="832" t="s">
        <v>2791</v>
      </c>
      <c r="K521" s="832" t="s">
        <v>2921</v>
      </c>
      <c r="L521" s="835">
        <v>87.67</v>
      </c>
      <c r="M521" s="835">
        <v>263.01</v>
      </c>
      <c r="N521" s="832">
        <v>3</v>
      </c>
      <c r="O521" s="836">
        <v>0.5</v>
      </c>
      <c r="P521" s="835">
        <v>263.01</v>
      </c>
      <c r="Q521" s="837">
        <v>1</v>
      </c>
      <c r="R521" s="832">
        <v>3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10</v>
      </c>
      <c r="B522" s="832" t="s">
        <v>2616</v>
      </c>
      <c r="C522" s="832" t="s">
        <v>2625</v>
      </c>
      <c r="D522" s="833" t="s">
        <v>5669</v>
      </c>
      <c r="E522" s="834" t="s">
        <v>2710</v>
      </c>
      <c r="F522" s="832" t="s">
        <v>2618</v>
      </c>
      <c r="G522" s="832" t="s">
        <v>3193</v>
      </c>
      <c r="H522" s="832" t="s">
        <v>631</v>
      </c>
      <c r="I522" s="832" t="s">
        <v>3387</v>
      </c>
      <c r="J522" s="832" t="s">
        <v>1015</v>
      </c>
      <c r="K522" s="832" t="s">
        <v>3388</v>
      </c>
      <c r="L522" s="835">
        <v>33.71</v>
      </c>
      <c r="M522" s="835">
        <v>33.71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10</v>
      </c>
      <c r="B523" s="832" t="s">
        <v>2616</v>
      </c>
      <c r="C523" s="832" t="s">
        <v>2625</v>
      </c>
      <c r="D523" s="833" t="s">
        <v>5669</v>
      </c>
      <c r="E523" s="834" t="s">
        <v>2710</v>
      </c>
      <c r="F523" s="832" t="s">
        <v>2618</v>
      </c>
      <c r="G523" s="832" t="s">
        <v>3471</v>
      </c>
      <c r="H523" s="832" t="s">
        <v>631</v>
      </c>
      <c r="I523" s="832" t="s">
        <v>3472</v>
      </c>
      <c r="J523" s="832" t="s">
        <v>3473</v>
      </c>
      <c r="K523" s="832" t="s">
        <v>3474</v>
      </c>
      <c r="L523" s="835">
        <v>68.819999999999993</v>
      </c>
      <c r="M523" s="835">
        <v>68.819999999999993</v>
      </c>
      <c r="N523" s="832">
        <v>1</v>
      </c>
      <c r="O523" s="836">
        <v>1</v>
      </c>
      <c r="P523" s="835">
        <v>68.819999999999993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10</v>
      </c>
      <c r="B524" s="832" t="s">
        <v>2616</v>
      </c>
      <c r="C524" s="832" t="s">
        <v>2625</v>
      </c>
      <c r="D524" s="833" t="s">
        <v>5669</v>
      </c>
      <c r="E524" s="834" t="s">
        <v>2710</v>
      </c>
      <c r="F524" s="832" t="s">
        <v>2619</v>
      </c>
      <c r="G524" s="832" t="s">
        <v>2822</v>
      </c>
      <c r="H524" s="832" t="s">
        <v>631</v>
      </c>
      <c r="I524" s="832" t="s">
        <v>3435</v>
      </c>
      <c r="J524" s="832" t="s">
        <v>2824</v>
      </c>
      <c r="K524" s="832"/>
      <c r="L524" s="835">
        <v>0</v>
      </c>
      <c r="M524" s="835">
        <v>0</v>
      </c>
      <c r="N524" s="832">
        <v>1</v>
      </c>
      <c r="O524" s="836">
        <v>1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10</v>
      </c>
      <c r="B525" s="832" t="s">
        <v>2616</v>
      </c>
      <c r="C525" s="832" t="s">
        <v>2625</v>
      </c>
      <c r="D525" s="833" t="s">
        <v>5669</v>
      </c>
      <c r="E525" s="834" t="s">
        <v>2714</v>
      </c>
      <c r="F525" s="832" t="s">
        <v>2618</v>
      </c>
      <c r="G525" s="832" t="s">
        <v>2740</v>
      </c>
      <c r="H525" s="832" t="s">
        <v>631</v>
      </c>
      <c r="I525" s="832" t="s">
        <v>3399</v>
      </c>
      <c r="J525" s="832" t="s">
        <v>695</v>
      </c>
      <c r="K525" s="832" t="s">
        <v>3400</v>
      </c>
      <c r="L525" s="835">
        <v>11.75</v>
      </c>
      <c r="M525" s="835">
        <v>11.75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10</v>
      </c>
      <c r="B526" s="832" t="s">
        <v>2616</v>
      </c>
      <c r="C526" s="832" t="s">
        <v>2625</v>
      </c>
      <c r="D526" s="833" t="s">
        <v>5669</v>
      </c>
      <c r="E526" s="834" t="s">
        <v>2714</v>
      </c>
      <c r="F526" s="832" t="s">
        <v>2618</v>
      </c>
      <c r="G526" s="832" t="s">
        <v>3013</v>
      </c>
      <c r="H526" s="832" t="s">
        <v>631</v>
      </c>
      <c r="I526" s="832" t="s">
        <v>3014</v>
      </c>
      <c r="J526" s="832" t="s">
        <v>734</v>
      </c>
      <c r="K526" s="832" t="s">
        <v>735</v>
      </c>
      <c r="L526" s="835">
        <v>38.5</v>
      </c>
      <c r="M526" s="835">
        <v>38.5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10</v>
      </c>
      <c r="B527" s="832" t="s">
        <v>2616</v>
      </c>
      <c r="C527" s="832" t="s">
        <v>2625</v>
      </c>
      <c r="D527" s="833" t="s">
        <v>5669</v>
      </c>
      <c r="E527" s="834" t="s">
        <v>2714</v>
      </c>
      <c r="F527" s="832" t="s">
        <v>2618</v>
      </c>
      <c r="G527" s="832" t="s">
        <v>3422</v>
      </c>
      <c r="H527" s="832" t="s">
        <v>631</v>
      </c>
      <c r="I527" s="832" t="s">
        <v>3423</v>
      </c>
      <c r="J527" s="832" t="s">
        <v>1214</v>
      </c>
      <c r="K527" s="832" t="s">
        <v>3424</v>
      </c>
      <c r="L527" s="835">
        <v>0</v>
      </c>
      <c r="M527" s="835">
        <v>0</v>
      </c>
      <c r="N527" s="832">
        <v>1</v>
      </c>
      <c r="O527" s="836">
        <v>0.5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10</v>
      </c>
      <c r="B528" s="832" t="s">
        <v>2616</v>
      </c>
      <c r="C528" s="832" t="s">
        <v>2625</v>
      </c>
      <c r="D528" s="833" t="s">
        <v>5669</v>
      </c>
      <c r="E528" s="834" t="s">
        <v>2714</v>
      </c>
      <c r="F528" s="832" t="s">
        <v>2618</v>
      </c>
      <c r="G528" s="832" t="s">
        <v>3475</v>
      </c>
      <c r="H528" s="832" t="s">
        <v>631</v>
      </c>
      <c r="I528" s="832" t="s">
        <v>3476</v>
      </c>
      <c r="J528" s="832" t="s">
        <v>3477</v>
      </c>
      <c r="K528" s="832" t="s">
        <v>3478</v>
      </c>
      <c r="L528" s="835">
        <v>50.32</v>
      </c>
      <c r="M528" s="835">
        <v>50.32</v>
      </c>
      <c r="N528" s="832">
        <v>1</v>
      </c>
      <c r="O528" s="836">
        <v>1</v>
      </c>
      <c r="P528" s="835">
        <v>50.32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10</v>
      </c>
      <c r="B529" s="832" t="s">
        <v>2616</v>
      </c>
      <c r="C529" s="832" t="s">
        <v>2625</v>
      </c>
      <c r="D529" s="833" t="s">
        <v>5669</v>
      </c>
      <c r="E529" s="834" t="s">
        <v>2714</v>
      </c>
      <c r="F529" s="832" t="s">
        <v>2618</v>
      </c>
      <c r="G529" s="832" t="s">
        <v>2815</v>
      </c>
      <c r="H529" s="832" t="s">
        <v>690</v>
      </c>
      <c r="I529" s="832" t="s">
        <v>2194</v>
      </c>
      <c r="J529" s="832" t="s">
        <v>1358</v>
      </c>
      <c r="K529" s="832" t="s">
        <v>2195</v>
      </c>
      <c r="L529" s="835">
        <v>154.36000000000001</v>
      </c>
      <c r="M529" s="835">
        <v>154.36000000000001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10</v>
      </c>
      <c r="B530" s="832" t="s">
        <v>2616</v>
      </c>
      <c r="C530" s="832" t="s">
        <v>2625</v>
      </c>
      <c r="D530" s="833" t="s">
        <v>5669</v>
      </c>
      <c r="E530" s="834" t="s">
        <v>2719</v>
      </c>
      <c r="F530" s="832" t="s">
        <v>2618</v>
      </c>
      <c r="G530" s="832" t="s">
        <v>2721</v>
      </c>
      <c r="H530" s="832" t="s">
        <v>631</v>
      </c>
      <c r="I530" s="832" t="s">
        <v>2722</v>
      </c>
      <c r="J530" s="832" t="s">
        <v>1498</v>
      </c>
      <c r="K530" s="832" t="s">
        <v>2723</v>
      </c>
      <c r="L530" s="835">
        <v>57.76</v>
      </c>
      <c r="M530" s="835">
        <v>57.76</v>
      </c>
      <c r="N530" s="832">
        <v>1</v>
      </c>
      <c r="O530" s="836">
        <v>1</v>
      </c>
      <c r="P530" s="835">
        <v>57.76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10</v>
      </c>
      <c r="B531" s="832" t="s">
        <v>2616</v>
      </c>
      <c r="C531" s="832" t="s">
        <v>2625</v>
      </c>
      <c r="D531" s="833" t="s">
        <v>5669</v>
      </c>
      <c r="E531" s="834" t="s">
        <v>2719</v>
      </c>
      <c r="F531" s="832" t="s">
        <v>2618</v>
      </c>
      <c r="G531" s="832" t="s">
        <v>2731</v>
      </c>
      <c r="H531" s="832" t="s">
        <v>631</v>
      </c>
      <c r="I531" s="832" t="s">
        <v>2732</v>
      </c>
      <c r="J531" s="832" t="s">
        <v>2733</v>
      </c>
      <c r="K531" s="832" t="s">
        <v>2734</v>
      </c>
      <c r="L531" s="835">
        <v>102.31</v>
      </c>
      <c r="M531" s="835">
        <v>102.31</v>
      </c>
      <c r="N531" s="832">
        <v>1</v>
      </c>
      <c r="O531" s="836">
        <v>1</v>
      </c>
      <c r="P531" s="835">
        <v>102.31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10</v>
      </c>
      <c r="B532" s="832" t="s">
        <v>2616</v>
      </c>
      <c r="C532" s="832" t="s">
        <v>2625</v>
      </c>
      <c r="D532" s="833" t="s">
        <v>5669</v>
      </c>
      <c r="E532" s="834" t="s">
        <v>2719</v>
      </c>
      <c r="F532" s="832" t="s">
        <v>2618</v>
      </c>
      <c r="G532" s="832" t="s">
        <v>2735</v>
      </c>
      <c r="H532" s="832" t="s">
        <v>631</v>
      </c>
      <c r="I532" s="832" t="s">
        <v>3211</v>
      </c>
      <c r="J532" s="832" t="s">
        <v>2737</v>
      </c>
      <c r="K532" s="832" t="s">
        <v>3212</v>
      </c>
      <c r="L532" s="835">
        <v>55.41</v>
      </c>
      <c r="M532" s="835">
        <v>110.82</v>
      </c>
      <c r="N532" s="832">
        <v>2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10</v>
      </c>
      <c r="B533" s="832" t="s">
        <v>2616</v>
      </c>
      <c r="C533" s="832" t="s">
        <v>2625</v>
      </c>
      <c r="D533" s="833" t="s">
        <v>5669</v>
      </c>
      <c r="E533" s="834" t="s">
        <v>2719</v>
      </c>
      <c r="F533" s="832" t="s">
        <v>2618</v>
      </c>
      <c r="G533" s="832" t="s">
        <v>2735</v>
      </c>
      <c r="H533" s="832" t="s">
        <v>631</v>
      </c>
      <c r="I533" s="832" t="s">
        <v>3479</v>
      </c>
      <c r="J533" s="832" t="s">
        <v>2737</v>
      </c>
      <c r="K533" s="832" t="s">
        <v>1365</v>
      </c>
      <c r="L533" s="835">
        <v>170.52</v>
      </c>
      <c r="M533" s="835">
        <v>341.04</v>
      </c>
      <c r="N533" s="832">
        <v>2</v>
      </c>
      <c r="O533" s="836">
        <v>1</v>
      </c>
      <c r="P533" s="835">
        <v>341.04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10</v>
      </c>
      <c r="B534" s="832" t="s">
        <v>2616</v>
      </c>
      <c r="C534" s="832" t="s">
        <v>2625</v>
      </c>
      <c r="D534" s="833" t="s">
        <v>5669</v>
      </c>
      <c r="E534" s="834" t="s">
        <v>2719</v>
      </c>
      <c r="F534" s="832" t="s">
        <v>2618</v>
      </c>
      <c r="G534" s="832" t="s">
        <v>3398</v>
      </c>
      <c r="H534" s="832" t="s">
        <v>690</v>
      </c>
      <c r="I534" s="832" t="s">
        <v>2325</v>
      </c>
      <c r="J534" s="832" t="s">
        <v>1130</v>
      </c>
      <c r="K534" s="832" t="s">
        <v>2326</v>
      </c>
      <c r="L534" s="835">
        <v>176.32</v>
      </c>
      <c r="M534" s="835">
        <v>176.32</v>
      </c>
      <c r="N534" s="832">
        <v>1</v>
      </c>
      <c r="O534" s="836">
        <v>0.5</v>
      </c>
      <c r="P534" s="835">
        <v>176.32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10</v>
      </c>
      <c r="B535" s="832" t="s">
        <v>2616</v>
      </c>
      <c r="C535" s="832" t="s">
        <v>2625</v>
      </c>
      <c r="D535" s="833" t="s">
        <v>5669</v>
      </c>
      <c r="E535" s="834" t="s">
        <v>2719</v>
      </c>
      <c r="F535" s="832" t="s">
        <v>2618</v>
      </c>
      <c r="G535" s="832" t="s">
        <v>3222</v>
      </c>
      <c r="H535" s="832" t="s">
        <v>631</v>
      </c>
      <c r="I535" s="832" t="s">
        <v>3480</v>
      </c>
      <c r="J535" s="832" t="s">
        <v>3224</v>
      </c>
      <c r="K535" s="832" t="s">
        <v>1555</v>
      </c>
      <c r="L535" s="835">
        <v>39.17</v>
      </c>
      <c r="M535" s="835">
        <v>156.68</v>
      </c>
      <c r="N535" s="832">
        <v>4</v>
      </c>
      <c r="O535" s="836">
        <v>0.5</v>
      </c>
      <c r="P535" s="835">
        <v>156.68</v>
      </c>
      <c r="Q535" s="837">
        <v>1</v>
      </c>
      <c r="R535" s="832">
        <v>4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10</v>
      </c>
      <c r="B536" s="832" t="s">
        <v>2616</v>
      </c>
      <c r="C536" s="832" t="s">
        <v>2625</v>
      </c>
      <c r="D536" s="833" t="s">
        <v>5669</v>
      </c>
      <c r="E536" s="834" t="s">
        <v>2719</v>
      </c>
      <c r="F536" s="832" t="s">
        <v>2618</v>
      </c>
      <c r="G536" s="832" t="s">
        <v>2740</v>
      </c>
      <c r="H536" s="832" t="s">
        <v>631</v>
      </c>
      <c r="I536" s="832" t="s">
        <v>3481</v>
      </c>
      <c r="J536" s="832" t="s">
        <v>695</v>
      </c>
      <c r="K536" s="832" t="s">
        <v>3482</v>
      </c>
      <c r="L536" s="835">
        <v>58.77</v>
      </c>
      <c r="M536" s="835">
        <v>58.77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10</v>
      </c>
      <c r="B537" s="832" t="s">
        <v>2616</v>
      </c>
      <c r="C537" s="832" t="s">
        <v>2625</v>
      </c>
      <c r="D537" s="833" t="s">
        <v>5669</v>
      </c>
      <c r="E537" s="834" t="s">
        <v>2719</v>
      </c>
      <c r="F537" s="832" t="s">
        <v>2618</v>
      </c>
      <c r="G537" s="832" t="s">
        <v>2740</v>
      </c>
      <c r="H537" s="832" t="s">
        <v>631</v>
      </c>
      <c r="I537" s="832" t="s">
        <v>3100</v>
      </c>
      <c r="J537" s="832" t="s">
        <v>695</v>
      </c>
      <c r="K537" s="832" t="s">
        <v>3101</v>
      </c>
      <c r="L537" s="835">
        <v>23.51</v>
      </c>
      <c r="M537" s="835">
        <v>23.51</v>
      </c>
      <c r="N537" s="832">
        <v>1</v>
      </c>
      <c r="O537" s="836">
        <v>0.5</v>
      </c>
      <c r="P537" s="835">
        <v>23.51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10</v>
      </c>
      <c r="B538" s="832" t="s">
        <v>2616</v>
      </c>
      <c r="C538" s="832" t="s">
        <v>2625</v>
      </c>
      <c r="D538" s="833" t="s">
        <v>5669</v>
      </c>
      <c r="E538" s="834" t="s">
        <v>2719</v>
      </c>
      <c r="F538" s="832" t="s">
        <v>2618</v>
      </c>
      <c r="G538" s="832" t="s">
        <v>2740</v>
      </c>
      <c r="H538" s="832" t="s">
        <v>690</v>
      </c>
      <c r="I538" s="832" t="s">
        <v>3483</v>
      </c>
      <c r="J538" s="832" t="s">
        <v>2746</v>
      </c>
      <c r="K538" s="832" t="s">
        <v>3484</v>
      </c>
      <c r="L538" s="835">
        <v>97.96</v>
      </c>
      <c r="M538" s="835">
        <v>97.96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10</v>
      </c>
      <c r="B539" s="832" t="s">
        <v>2616</v>
      </c>
      <c r="C539" s="832" t="s">
        <v>2625</v>
      </c>
      <c r="D539" s="833" t="s">
        <v>5669</v>
      </c>
      <c r="E539" s="834" t="s">
        <v>2719</v>
      </c>
      <c r="F539" s="832" t="s">
        <v>2618</v>
      </c>
      <c r="G539" s="832" t="s">
        <v>2955</v>
      </c>
      <c r="H539" s="832" t="s">
        <v>631</v>
      </c>
      <c r="I539" s="832" t="s">
        <v>2956</v>
      </c>
      <c r="J539" s="832" t="s">
        <v>740</v>
      </c>
      <c r="K539" s="832" t="s">
        <v>2957</v>
      </c>
      <c r="L539" s="835">
        <v>161.52000000000001</v>
      </c>
      <c r="M539" s="835">
        <v>323.04000000000002</v>
      </c>
      <c r="N539" s="832">
        <v>2</v>
      </c>
      <c r="O539" s="836">
        <v>2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10</v>
      </c>
      <c r="B540" s="832" t="s">
        <v>2616</v>
      </c>
      <c r="C540" s="832" t="s">
        <v>2625</v>
      </c>
      <c r="D540" s="833" t="s">
        <v>5669</v>
      </c>
      <c r="E540" s="834" t="s">
        <v>2719</v>
      </c>
      <c r="F540" s="832" t="s">
        <v>2618</v>
      </c>
      <c r="G540" s="832" t="s">
        <v>2996</v>
      </c>
      <c r="H540" s="832" t="s">
        <v>631</v>
      </c>
      <c r="I540" s="832" t="s">
        <v>3485</v>
      </c>
      <c r="J540" s="832" t="s">
        <v>3486</v>
      </c>
      <c r="K540" s="832" t="s">
        <v>3487</v>
      </c>
      <c r="L540" s="835">
        <v>46.75</v>
      </c>
      <c r="M540" s="835">
        <v>187</v>
      </c>
      <c r="N540" s="832">
        <v>4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10</v>
      </c>
      <c r="B541" s="832" t="s">
        <v>2616</v>
      </c>
      <c r="C541" s="832" t="s">
        <v>2625</v>
      </c>
      <c r="D541" s="833" t="s">
        <v>5669</v>
      </c>
      <c r="E541" s="834" t="s">
        <v>2719</v>
      </c>
      <c r="F541" s="832" t="s">
        <v>2618</v>
      </c>
      <c r="G541" s="832" t="s">
        <v>3488</v>
      </c>
      <c r="H541" s="832" t="s">
        <v>631</v>
      </c>
      <c r="I541" s="832" t="s">
        <v>3489</v>
      </c>
      <c r="J541" s="832" t="s">
        <v>3490</v>
      </c>
      <c r="K541" s="832" t="s">
        <v>3491</v>
      </c>
      <c r="L541" s="835">
        <v>2.44</v>
      </c>
      <c r="M541" s="835">
        <v>4.88</v>
      </c>
      <c r="N541" s="832">
        <v>2</v>
      </c>
      <c r="O541" s="836">
        <v>1</v>
      </c>
      <c r="P541" s="835">
        <v>4.88</v>
      </c>
      <c r="Q541" s="837">
        <v>1</v>
      </c>
      <c r="R541" s="832">
        <v>2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10</v>
      </c>
      <c r="B542" s="832" t="s">
        <v>2616</v>
      </c>
      <c r="C542" s="832" t="s">
        <v>2625</v>
      </c>
      <c r="D542" s="833" t="s">
        <v>5669</v>
      </c>
      <c r="E542" s="834" t="s">
        <v>2719</v>
      </c>
      <c r="F542" s="832" t="s">
        <v>2618</v>
      </c>
      <c r="G542" s="832" t="s">
        <v>3492</v>
      </c>
      <c r="H542" s="832" t="s">
        <v>631</v>
      </c>
      <c r="I542" s="832" t="s">
        <v>3493</v>
      </c>
      <c r="J542" s="832" t="s">
        <v>2072</v>
      </c>
      <c r="K542" s="832" t="s">
        <v>3494</v>
      </c>
      <c r="L542" s="835">
        <v>46.99</v>
      </c>
      <c r="M542" s="835">
        <v>46.99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10</v>
      </c>
      <c r="B543" s="832" t="s">
        <v>2616</v>
      </c>
      <c r="C543" s="832" t="s">
        <v>2625</v>
      </c>
      <c r="D543" s="833" t="s">
        <v>5669</v>
      </c>
      <c r="E543" s="834" t="s">
        <v>2719</v>
      </c>
      <c r="F543" s="832" t="s">
        <v>2618</v>
      </c>
      <c r="G543" s="832" t="s">
        <v>3492</v>
      </c>
      <c r="H543" s="832" t="s">
        <v>631</v>
      </c>
      <c r="I543" s="832" t="s">
        <v>3495</v>
      </c>
      <c r="J543" s="832" t="s">
        <v>3496</v>
      </c>
      <c r="K543" s="832" t="s">
        <v>3497</v>
      </c>
      <c r="L543" s="835">
        <v>75.180000000000007</v>
      </c>
      <c r="M543" s="835">
        <v>75.180000000000007</v>
      </c>
      <c r="N543" s="832">
        <v>1</v>
      </c>
      <c r="O543" s="836">
        <v>1</v>
      </c>
      <c r="P543" s="835">
        <v>75.180000000000007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10</v>
      </c>
      <c r="B544" s="832" t="s">
        <v>2616</v>
      </c>
      <c r="C544" s="832" t="s">
        <v>2625</v>
      </c>
      <c r="D544" s="833" t="s">
        <v>5669</v>
      </c>
      <c r="E544" s="834" t="s">
        <v>2719</v>
      </c>
      <c r="F544" s="832" t="s">
        <v>2618</v>
      </c>
      <c r="G544" s="832" t="s">
        <v>3498</v>
      </c>
      <c r="H544" s="832" t="s">
        <v>690</v>
      </c>
      <c r="I544" s="832" t="s">
        <v>2375</v>
      </c>
      <c r="J544" s="832" t="s">
        <v>1390</v>
      </c>
      <c r="K544" s="832" t="s">
        <v>2376</v>
      </c>
      <c r="L544" s="835">
        <v>3231.81</v>
      </c>
      <c r="M544" s="835">
        <v>3231.81</v>
      </c>
      <c r="N544" s="832">
        <v>1</v>
      </c>
      <c r="O544" s="836">
        <v>1</v>
      </c>
      <c r="P544" s="835">
        <v>3231.81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10</v>
      </c>
      <c r="B545" s="832" t="s">
        <v>2616</v>
      </c>
      <c r="C545" s="832" t="s">
        <v>2625</v>
      </c>
      <c r="D545" s="833" t="s">
        <v>5669</v>
      </c>
      <c r="E545" s="834" t="s">
        <v>2719</v>
      </c>
      <c r="F545" s="832" t="s">
        <v>2618</v>
      </c>
      <c r="G545" s="832" t="s">
        <v>3204</v>
      </c>
      <c r="H545" s="832" t="s">
        <v>690</v>
      </c>
      <c r="I545" s="832" t="s">
        <v>2401</v>
      </c>
      <c r="J545" s="832" t="s">
        <v>1249</v>
      </c>
      <c r="K545" s="832" t="s">
        <v>2402</v>
      </c>
      <c r="L545" s="835">
        <v>106.75</v>
      </c>
      <c r="M545" s="835">
        <v>106.75</v>
      </c>
      <c r="N545" s="832">
        <v>1</v>
      </c>
      <c r="O545" s="836">
        <v>0.5</v>
      </c>
      <c r="P545" s="835">
        <v>106.75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10</v>
      </c>
      <c r="B546" s="832" t="s">
        <v>2616</v>
      </c>
      <c r="C546" s="832" t="s">
        <v>2625</v>
      </c>
      <c r="D546" s="833" t="s">
        <v>5669</v>
      </c>
      <c r="E546" s="834" t="s">
        <v>2719</v>
      </c>
      <c r="F546" s="832" t="s">
        <v>2618</v>
      </c>
      <c r="G546" s="832" t="s">
        <v>3204</v>
      </c>
      <c r="H546" s="832" t="s">
        <v>690</v>
      </c>
      <c r="I546" s="832" t="s">
        <v>2598</v>
      </c>
      <c r="J546" s="832" t="s">
        <v>1951</v>
      </c>
      <c r="K546" s="832" t="s">
        <v>2599</v>
      </c>
      <c r="L546" s="835">
        <v>120.15</v>
      </c>
      <c r="M546" s="835">
        <v>120.15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10</v>
      </c>
      <c r="B547" s="832" t="s">
        <v>2616</v>
      </c>
      <c r="C547" s="832" t="s">
        <v>2625</v>
      </c>
      <c r="D547" s="833" t="s">
        <v>5669</v>
      </c>
      <c r="E547" s="834" t="s">
        <v>2719</v>
      </c>
      <c r="F547" s="832" t="s">
        <v>2618</v>
      </c>
      <c r="G547" s="832" t="s">
        <v>3499</v>
      </c>
      <c r="H547" s="832" t="s">
        <v>631</v>
      </c>
      <c r="I547" s="832" t="s">
        <v>3500</v>
      </c>
      <c r="J547" s="832" t="s">
        <v>800</v>
      </c>
      <c r="K547" s="832" t="s">
        <v>801</v>
      </c>
      <c r="L547" s="835">
        <v>105.63</v>
      </c>
      <c r="M547" s="835">
        <v>739.41</v>
      </c>
      <c r="N547" s="832">
        <v>7</v>
      </c>
      <c r="O547" s="836">
        <v>1.5</v>
      </c>
      <c r="P547" s="835">
        <v>739.41</v>
      </c>
      <c r="Q547" s="837">
        <v>1</v>
      </c>
      <c r="R547" s="832">
        <v>7</v>
      </c>
      <c r="S547" s="837">
        <v>1</v>
      </c>
      <c r="T547" s="836">
        <v>1.5</v>
      </c>
      <c r="U547" s="838">
        <v>1</v>
      </c>
    </row>
    <row r="548" spans="1:21" ht="14.4" customHeight="1" x14ac:dyDescent="0.3">
      <c r="A548" s="831">
        <v>10</v>
      </c>
      <c r="B548" s="832" t="s">
        <v>2616</v>
      </c>
      <c r="C548" s="832" t="s">
        <v>2625</v>
      </c>
      <c r="D548" s="833" t="s">
        <v>5669</v>
      </c>
      <c r="E548" s="834" t="s">
        <v>2719</v>
      </c>
      <c r="F548" s="832" t="s">
        <v>2618</v>
      </c>
      <c r="G548" s="832" t="s">
        <v>3499</v>
      </c>
      <c r="H548" s="832" t="s">
        <v>631</v>
      </c>
      <c r="I548" s="832" t="s">
        <v>3501</v>
      </c>
      <c r="J548" s="832" t="s">
        <v>800</v>
      </c>
      <c r="K548" s="832" t="s">
        <v>801</v>
      </c>
      <c r="L548" s="835">
        <v>105.63</v>
      </c>
      <c r="M548" s="835">
        <v>105.63</v>
      </c>
      <c r="N548" s="832">
        <v>1</v>
      </c>
      <c r="O548" s="836">
        <v>0.5</v>
      </c>
      <c r="P548" s="835">
        <v>105.63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10</v>
      </c>
      <c r="B549" s="832" t="s">
        <v>2616</v>
      </c>
      <c r="C549" s="832" t="s">
        <v>2625</v>
      </c>
      <c r="D549" s="833" t="s">
        <v>5669</v>
      </c>
      <c r="E549" s="834" t="s">
        <v>2719</v>
      </c>
      <c r="F549" s="832" t="s">
        <v>2618</v>
      </c>
      <c r="G549" s="832" t="s">
        <v>2760</v>
      </c>
      <c r="H549" s="832" t="s">
        <v>631</v>
      </c>
      <c r="I549" s="832" t="s">
        <v>2761</v>
      </c>
      <c r="J549" s="832" t="s">
        <v>903</v>
      </c>
      <c r="K549" s="832" t="s">
        <v>2762</v>
      </c>
      <c r="L549" s="835">
        <v>94.7</v>
      </c>
      <c r="M549" s="835">
        <v>189.4</v>
      </c>
      <c r="N549" s="832">
        <v>2</v>
      </c>
      <c r="O549" s="836">
        <v>0.5</v>
      </c>
      <c r="P549" s="835">
        <v>189.4</v>
      </c>
      <c r="Q549" s="837">
        <v>1</v>
      </c>
      <c r="R549" s="832">
        <v>2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10</v>
      </c>
      <c r="B550" s="832" t="s">
        <v>2616</v>
      </c>
      <c r="C550" s="832" t="s">
        <v>2625</v>
      </c>
      <c r="D550" s="833" t="s">
        <v>5669</v>
      </c>
      <c r="E550" s="834" t="s">
        <v>2719</v>
      </c>
      <c r="F550" s="832" t="s">
        <v>2618</v>
      </c>
      <c r="G550" s="832" t="s">
        <v>2760</v>
      </c>
      <c r="H550" s="832" t="s">
        <v>631</v>
      </c>
      <c r="I550" s="832" t="s">
        <v>3502</v>
      </c>
      <c r="J550" s="832" t="s">
        <v>903</v>
      </c>
      <c r="K550" s="832" t="s">
        <v>2762</v>
      </c>
      <c r="L550" s="835">
        <v>94.7</v>
      </c>
      <c r="M550" s="835">
        <v>94.7</v>
      </c>
      <c r="N550" s="832">
        <v>1</v>
      </c>
      <c r="O550" s="836">
        <v>0.5</v>
      </c>
      <c r="P550" s="835">
        <v>94.7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10</v>
      </c>
      <c r="B551" s="832" t="s">
        <v>2616</v>
      </c>
      <c r="C551" s="832" t="s">
        <v>2625</v>
      </c>
      <c r="D551" s="833" t="s">
        <v>5669</v>
      </c>
      <c r="E551" s="834" t="s">
        <v>2719</v>
      </c>
      <c r="F551" s="832" t="s">
        <v>2618</v>
      </c>
      <c r="G551" s="832" t="s">
        <v>3503</v>
      </c>
      <c r="H551" s="832" t="s">
        <v>631</v>
      </c>
      <c r="I551" s="832" t="s">
        <v>3504</v>
      </c>
      <c r="J551" s="832" t="s">
        <v>720</v>
      </c>
      <c r="K551" s="832" t="s">
        <v>3505</v>
      </c>
      <c r="L551" s="835">
        <v>144.19</v>
      </c>
      <c r="M551" s="835">
        <v>144.19</v>
      </c>
      <c r="N551" s="832">
        <v>1</v>
      </c>
      <c r="O551" s="836">
        <v>0.5</v>
      </c>
      <c r="P551" s="835">
        <v>144.19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10</v>
      </c>
      <c r="B552" s="832" t="s">
        <v>2616</v>
      </c>
      <c r="C552" s="832" t="s">
        <v>2625</v>
      </c>
      <c r="D552" s="833" t="s">
        <v>5669</v>
      </c>
      <c r="E552" s="834" t="s">
        <v>2719</v>
      </c>
      <c r="F552" s="832" t="s">
        <v>2618</v>
      </c>
      <c r="G552" s="832" t="s">
        <v>2763</v>
      </c>
      <c r="H552" s="832" t="s">
        <v>631</v>
      </c>
      <c r="I552" s="832" t="s">
        <v>3285</v>
      </c>
      <c r="J552" s="832" t="s">
        <v>1152</v>
      </c>
      <c r="K552" s="832" t="s">
        <v>3286</v>
      </c>
      <c r="L552" s="835">
        <v>48.09</v>
      </c>
      <c r="M552" s="835">
        <v>48.09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10</v>
      </c>
      <c r="B553" s="832" t="s">
        <v>2616</v>
      </c>
      <c r="C553" s="832" t="s">
        <v>2625</v>
      </c>
      <c r="D553" s="833" t="s">
        <v>5669</v>
      </c>
      <c r="E553" s="834" t="s">
        <v>2719</v>
      </c>
      <c r="F553" s="832" t="s">
        <v>2618</v>
      </c>
      <c r="G553" s="832" t="s">
        <v>2769</v>
      </c>
      <c r="H553" s="832" t="s">
        <v>631</v>
      </c>
      <c r="I553" s="832" t="s">
        <v>2774</v>
      </c>
      <c r="J553" s="832" t="s">
        <v>972</v>
      </c>
      <c r="K553" s="832" t="s">
        <v>2775</v>
      </c>
      <c r="L553" s="835">
        <v>83.79</v>
      </c>
      <c r="M553" s="835">
        <v>83.79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10</v>
      </c>
      <c r="B554" s="832" t="s">
        <v>2616</v>
      </c>
      <c r="C554" s="832" t="s">
        <v>2625</v>
      </c>
      <c r="D554" s="833" t="s">
        <v>5669</v>
      </c>
      <c r="E554" s="834" t="s">
        <v>2719</v>
      </c>
      <c r="F554" s="832" t="s">
        <v>2618</v>
      </c>
      <c r="G554" s="832" t="s">
        <v>2769</v>
      </c>
      <c r="H554" s="832" t="s">
        <v>631</v>
      </c>
      <c r="I554" s="832" t="s">
        <v>2776</v>
      </c>
      <c r="J554" s="832" t="s">
        <v>972</v>
      </c>
      <c r="K554" s="832" t="s">
        <v>973</v>
      </c>
      <c r="L554" s="835">
        <v>65.83</v>
      </c>
      <c r="M554" s="835">
        <v>65.83</v>
      </c>
      <c r="N554" s="832">
        <v>1</v>
      </c>
      <c r="O554" s="836">
        <v>0.5</v>
      </c>
      <c r="P554" s="835">
        <v>65.83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10</v>
      </c>
      <c r="B555" s="832" t="s">
        <v>2616</v>
      </c>
      <c r="C555" s="832" t="s">
        <v>2625</v>
      </c>
      <c r="D555" s="833" t="s">
        <v>5669</v>
      </c>
      <c r="E555" s="834" t="s">
        <v>2719</v>
      </c>
      <c r="F555" s="832" t="s">
        <v>2618</v>
      </c>
      <c r="G555" s="832" t="s">
        <v>2769</v>
      </c>
      <c r="H555" s="832" t="s">
        <v>631</v>
      </c>
      <c r="I555" s="832" t="s">
        <v>3436</v>
      </c>
      <c r="J555" s="832" t="s">
        <v>3437</v>
      </c>
      <c r="K555" s="832" t="s">
        <v>3438</v>
      </c>
      <c r="L555" s="835">
        <v>167.58</v>
      </c>
      <c r="M555" s="835">
        <v>167.58</v>
      </c>
      <c r="N555" s="832">
        <v>1</v>
      </c>
      <c r="O555" s="836">
        <v>0.5</v>
      </c>
      <c r="P555" s="835">
        <v>167.58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10</v>
      </c>
      <c r="B556" s="832" t="s">
        <v>2616</v>
      </c>
      <c r="C556" s="832" t="s">
        <v>2625</v>
      </c>
      <c r="D556" s="833" t="s">
        <v>5669</v>
      </c>
      <c r="E556" s="834" t="s">
        <v>2719</v>
      </c>
      <c r="F556" s="832" t="s">
        <v>2618</v>
      </c>
      <c r="G556" s="832" t="s">
        <v>3506</v>
      </c>
      <c r="H556" s="832" t="s">
        <v>631</v>
      </c>
      <c r="I556" s="832" t="s">
        <v>3507</v>
      </c>
      <c r="J556" s="832" t="s">
        <v>3508</v>
      </c>
      <c r="K556" s="832" t="s">
        <v>969</v>
      </c>
      <c r="L556" s="835">
        <v>692.29</v>
      </c>
      <c r="M556" s="835">
        <v>3461.45</v>
      </c>
      <c r="N556" s="832">
        <v>5</v>
      </c>
      <c r="O556" s="836">
        <v>0.5</v>
      </c>
      <c r="P556" s="835">
        <v>3461.45</v>
      </c>
      <c r="Q556" s="837">
        <v>1</v>
      </c>
      <c r="R556" s="832">
        <v>5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10</v>
      </c>
      <c r="B557" s="832" t="s">
        <v>2616</v>
      </c>
      <c r="C557" s="832" t="s">
        <v>2625</v>
      </c>
      <c r="D557" s="833" t="s">
        <v>5669</v>
      </c>
      <c r="E557" s="834" t="s">
        <v>2719</v>
      </c>
      <c r="F557" s="832" t="s">
        <v>2618</v>
      </c>
      <c r="G557" s="832" t="s">
        <v>3225</v>
      </c>
      <c r="H557" s="832" t="s">
        <v>631</v>
      </c>
      <c r="I557" s="832" t="s">
        <v>3246</v>
      </c>
      <c r="J557" s="832" t="s">
        <v>1330</v>
      </c>
      <c r="K557" s="832" t="s">
        <v>3247</v>
      </c>
      <c r="L557" s="835">
        <v>760.22</v>
      </c>
      <c r="M557" s="835">
        <v>3040.88</v>
      </c>
      <c r="N557" s="832">
        <v>4</v>
      </c>
      <c r="O557" s="836">
        <v>0.5</v>
      </c>
      <c r="P557" s="835">
        <v>3040.88</v>
      </c>
      <c r="Q557" s="837">
        <v>1</v>
      </c>
      <c r="R557" s="832">
        <v>4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10</v>
      </c>
      <c r="B558" s="832" t="s">
        <v>2616</v>
      </c>
      <c r="C558" s="832" t="s">
        <v>2625</v>
      </c>
      <c r="D558" s="833" t="s">
        <v>5669</v>
      </c>
      <c r="E558" s="834" t="s">
        <v>2719</v>
      </c>
      <c r="F558" s="832" t="s">
        <v>2618</v>
      </c>
      <c r="G558" s="832" t="s">
        <v>3225</v>
      </c>
      <c r="H558" s="832" t="s">
        <v>631</v>
      </c>
      <c r="I558" s="832" t="s">
        <v>3248</v>
      </c>
      <c r="J558" s="832" t="s">
        <v>3249</v>
      </c>
      <c r="K558" s="832" t="s">
        <v>3250</v>
      </c>
      <c r="L558" s="835">
        <v>760.22</v>
      </c>
      <c r="M558" s="835">
        <v>1520.44</v>
      </c>
      <c r="N558" s="832">
        <v>2</v>
      </c>
      <c r="O558" s="836">
        <v>0.5</v>
      </c>
      <c r="P558" s="835">
        <v>1520.44</v>
      </c>
      <c r="Q558" s="837">
        <v>1</v>
      </c>
      <c r="R558" s="832">
        <v>2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10</v>
      </c>
      <c r="B559" s="832" t="s">
        <v>2616</v>
      </c>
      <c r="C559" s="832" t="s">
        <v>2625</v>
      </c>
      <c r="D559" s="833" t="s">
        <v>5669</v>
      </c>
      <c r="E559" s="834" t="s">
        <v>2719</v>
      </c>
      <c r="F559" s="832" t="s">
        <v>2618</v>
      </c>
      <c r="G559" s="832" t="s">
        <v>3367</v>
      </c>
      <c r="H559" s="832" t="s">
        <v>631</v>
      </c>
      <c r="I559" s="832" t="s">
        <v>3368</v>
      </c>
      <c r="J559" s="832" t="s">
        <v>3369</v>
      </c>
      <c r="K559" s="832" t="s">
        <v>3370</v>
      </c>
      <c r="L559" s="835">
        <v>0</v>
      </c>
      <c r="M559" s="835">
        <v>0</v>
      </c>
      <c r="N559" s="832">
        <v>2</v>
      </c>
      <c r="O559" s="836">
        <v>1</v>
      </c>
      <c r="P559" s="835">
        <v>0</v>
      </c>
      <c r="Q559" s="837"/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10</v>
      </c>
      <c r="B560" s="832" t="s">
        <v>2616</v>
      </c>
      <c r="C560" s="832" t="s">
        <v>2625</v>
      </c>
      <c r="D560" s="833" t="s">
        <v>5669</v>
      </c>
      <c r="E560" s="834" t="s">
        <v>2719</v>
      </c>
      <c r="F560" s="832" t="s">
        <v>2618</v>
      </c>
      <c r="G560" s="832" t="s">
        <v>3026</v>
      </c>
      <c r="H560" s="832" t="s">
        <v>690</v>
      </c>
      <c r="I560" s="832" t="s">
        <v>2397</v>
      </c>
      <c r="J560" s="832" t="s">
        <v>2398</v>
      </c>
      <c r="K560" s="832" t="s">
        <v>2399</v>
      </c>
      <c r="L560" s="835">
        <v>141.25</v>
      </c>
      <c r="M560" s="835">
        <v>141.25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10</v>
      </c>
      <c r="B561" s="832" t="s">
        <v>2616</v>
      </c>
      <c r="C561" s="832" t="s">
        <v>2625</v>
      </c>
      <c r="D561" s="833" t="s">
        <v>5669</v>
      </c>
      <c r="E561" s="834" t="s">
        <v>2719</v>
      </c>
      <c r="F561" s="832" t="s">
        <v>2618</v>
      </c>
      <c r="G561" s="832" t="s">
        <v>2906</v>
      </c>
      <c r="H561" s="832" t="s">
        <v>631</v>
      </c>
      <c r="I561" s="832" t="s">
        <v>3509</v>
      </c>
      <c r="J561" s="832" t="s">
        <v>3510</v>
      </c>
      <c r="K561" s="832" t="s">
        <v>3131</v>
      </c>
      <c r="L561" s="835">
        <v>115.18</v>
      </c>
      <c r="M561" s="835">
        <v>115.18</v>
      </c>
      <c r="N561" s="832">
        <v>1</v>
      </c>
      <c r="O561" s="836">
        <v>0.5</v>
      </c>
      <c r="P561" s="835">
        <v>115.18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10</v>
      </c>
      <c r="B562" s="832" t="s">
        <v>2616</v>
      </c>
      <c r="C562" s="832" t="s">
        <v>2625</v>
      </c>
      <c r="D562" s="833" t="s">
        <v>5669</v>
      </c>
      <c r="E562" s="834" t="s">
        <v>2719</v>
      </c>
      <c r="F562" s="832" t="s">
        <v>2618</v>
      </c>
      <c r="G562" s="832" t="s">
        <v>2906</v>
      </c>
      <c r="H562" s="832" t="s">
        <v>631</v>
      </c>
      <c r="I562" s="832" t="s">
        <v>3418</v>
      </c>
      <c r="J562" s="832" t="s">
        <v>1067</v>
      </c>
      <c r="K562" s="832" t="s">
        <v>3419</v>
      </c>
      <c r="L562" s="835">
        <v>16.12</v>
      </c>
      <c r="M562" s="835">
        <v>16.12</v>
      </c>
      <c r="N562" s="832">
        <v>1</v>
      </c>
      <c r="O562" s="836">
        <v>1</v>
      </c>
      <c r="P562" s="835">
        <v>16.12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10</v>
      </c>
      <c r="B563" s="832" t="s">
        <v>2616</v>
      </c>
      <c r="C563" s="832" t="s">
        <v>2625</v>
      </c>
      <c r="D563" s="833" t="s">
        <v>5669</v>
      </c>
      <c r="E563" s="834" t="s">
        <v>2719</v>
      </c>
      <c r="F563" s="832" t="s">
        <v>2618</v>
      </c>
      <c r="G563" s="832" t="s">
        <v>2906</v>
      </c>
      <c r="H563" s="832" t="s">
        <v>631</v>
      </c>
      <c r="I563" s="832" t="s">
        <v>2907</v>
      </c>
      <c r="J563" s="832" t="s">
        <v>1067</v>
      </c>
      <c r="K563" s="832" t="s">
        <v>2908</v>
      </c>
      <c r="L563" s="835">
        <v>32.25</v>
      </c>
      <c r="M563" s="835">
        <v>96.75</v>
      </c>
      <c r="N563" s="832">
        <v>3</v>
      </c>
      <c r="O563" s="836">
        <v>2.5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10</v>
      </c>
      <c r="B564" s="832" t="s">
        <v>2616</v>
      </c>
      <c r="C564" s="832" t="s">
        <v>2625</v>
      </c>
      <c r="D564" s="833" t="s">
        <v>5669</v>
      </c>
      <c r="E564" s="834" t="s">
        <v>2719</v>
      </c>
      <c r="F564" s="832" t="s">
        <v>2618</v>
      </c>
      <c r="G564" s="832" t="s">
        <v>2906</v>
      </c>
      <c r="H564" s="832" t="s">
        <v>631</v>
      </c>
      <c r="I564" s="832" t="s">
        <v>2909</v>
      </c>
      <c r="J564" s="832" t="s">
        <v>1067</v>
      </c>
      <c r="K564" s="832" t="s">
        <v>2910</v>
      </c>
      <c r="L564" s="835">
        <v>103.67</v>
      </c>
      <c r="M564" s="835">
        <v>103.67</v>
      </c>
      <c r="N564" s="832">
        <v>1</v>
      </c>
      <c r="O564" s="836">
        <v>0.5</v>
      </c>
      <c r="P564" s="835">
        <v>103.67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10</v>
      </c>
      <c r="B565" s="832" t="s">
        <v>2616</v>
      </c>
      <c r="C565" s="832" t="s">
        <v>2625</v>
      </c>
      <c r="D565" s="833" t="s">
        <v>5669</v>
      </c>
      <c r="E565" s="834" t="s">
        <v>2719</v>
      </c>
      <c r="F565" s="832" t="s">
        <v>2618</v>
      </c>
      <c r="G565" s="832" t="s">
        <v>2906</v>
      </c>
      <c r="H565" s="832" t="s">
        <v>631</v>
      </c>
      <c r="I565" s="832" t="s">
        <v>3129</v>
      </c>
      <c r="J565" s="832" t="s">
        <v>3130</v>
      </c>
      <c r="K565" s="832" t="s">
        <v>3131</v>
      </c>
      <c r="L565" s="835">
        <v>115.18</v>
      </c>
      <c r="M565" s="835">
        <v>115.18</v>
      </c>
      <c r="N565" s="832">
        <v>1</v>
      </c>
      <c r="O565" s="836">
        <v>0.5</v>
      </c>
      <c r="P565" s="835">
        <v>115.18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10</v>
      </c>
      <c r="B566" s="832" t="s">
        <v>2616</v>
      </c>
      <c r="C566" s="832" t="s">
        <v>2625</v>
      </c>
      <c r="D566" s="833" t="s">
        <v>5669</v>
      </c>
      <c r="E566" s="834" t="s">
        <v>2719</v>
      </c>
      <c r="F566" s="832" t="s">
        <v>2618</v>
      </c>
      <c r="G566" s="832" t="s">
        <v>2789</v>
      </c>
      <c r="H566" s="832" t="s">
        <v>631</v>
      </c>
      <c r="I566" s="832" t="s">
        <v>2920</v>
      </c>
      <c r="J566" s="832" t="s">
        <v>2791</v>
      </c>
      <c r="K566" s="832" t="s">
        <v>2921</v>
      </c>
      <c r="L566" s="835">
        <v>87.67</v>
      </c>
      <c r="M566" s="835">
        <v>87.67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10</v>
      </c>
      <c r="B567" s="832" t="s">
        <v>2616</v>
      </c>
      <c r="C567" s="832" t="s">
        <v>2625</v>
      </c>
      <c r="D567" s="833" t="s">
        <v>5669</v>
      </c>
      <c r="E567" s="834" t="s">
        <v>2719</v>
      </c>
      <c r="F567" s="832" t="s">
        <v>2618</v>
      </c>
      <c r="G567" s="832" t="s">
        <v>3511</v>
      </c>
      <c r="H567" s="832" t="s">
        <v>631</v>
      </c>
      <c r="I567" s="832" t="s">
        <v>3512</v>
      </c>
      <c r="J567" s="832" t="s">
        <v>868</v>
      </c>
      <c r="K567" s="832" t="s">
        <v>3513</v>
      </c>
      <c r="L567" s="835">
        <v>54.55</v>
      </c>
      <c r="M567" s="835">
        <v>163.64999999999998</v>
      </c>
      <c r="N567" s="832">
        <v>3</v>
      </c>
      <c r="O567" s="836">
        <v>1.5</v>
      </c>
      <c r="P567" s="835">
        <v>163.64999999999998</v>
      </c>
      <c r="Q567" s="837">
        <v>1</v>
      </c>
      <c r="R567" s="832">
        <v>3</v>
      </c>
      <c r="S567" s="837">
        <v>1</v>
      </c>
      <c r="T567" s="836">
        <v>1.5</v>
      </c>
      <c r="U567" s="838">
        <v>1</v>
      </c>
    </row>
    <row r="568" spans="1:21" ht="14.4" customHeight="1" x14ac:dyDescent="0.3">
      <c r="A568" s="831">
        <v>10</v>
      </c>
      <c r="B568" s="832" t="s">
        <v>2616</v>
      </c>
      <c r="C568" s="832" t="s">
        <v>2625</v>
      </c>
      <c r="D568" s="833" t="s">
        <v>5669</v>
      </c>
      <c r="E568" s="834" t="s">
        <v>2719</v>
      </c>
      <c r="F568" s="832" t="s">
        <v>2618</v>
      </c>
      <c r="G568" s="832" t="s">
        <v>3422</v>
      </c>
      <c r="H568" s="832" t="s">
        <v>631</v>
      </c>
      <c r="I568" s="832" t="s">
        <v>3423</v>
      </c>
      <c r="J568" s="832" t="s">
        <v>1214</v>
      </c>
      <c r="K568" s="832" t="s">
        <v>3424</v>
      </c>
      <c r="L568" s="835">
        <v>0</v>
      </c>
      <c r="M568" s="835">
        <v>0</v>
      </c>
      <c r="N568" s="832">
        <v>2</v>
      </c>
      <c r="O568" s="836">
        <v>1.5</v>
      </c>
      <c r="P568" s="835">
        <v>0</v>
      </c>
      <c r="Q568" s="837"/>
      <c r="R568" s="832">
        <v>2</v>
      </c>
      <c r="S568" s="837">
        <v>1</v>
      </c>
      <c r="T568" s="836">
        <v>1.5</v>
      </c>
      <c r="U568" s="838">
        <v>1</v>
      </c>
    </row>
    <row r="569" spans="1:21" ht="14.4" customHeight="1" x14ac:dyDescent="0.3">
      <c r="A569" s="831">
        <v>10</v>
      </c>
      <c r="B569" s="832" t="s">
        <v>2616</v>
      </c>
      <c r="C569" s="832" t="s">
        <v>2625</v>
      </c>
      <c r="D569" s="833" t="s">
        <v>5669</v>
      </c>
      <c r="E569" s="834" t="s">
        <v>2719</v>
      </c>
      <c r="F569" s="832" t="s">
        <v>2618</v>
      </c>
      <c r="G569" s="832" t="s">
        <v>3514</v>
      </c>
      <c r="H569" s="832" t="s">
        <v>631</v>
      </c>
      <c r="I569" s="832" t="s">
        <v>3515</v>
      </c>
      <c r="J569" s="832" t="s">
        <v>3516</v>
      </c>
      <c r="K569" s="832" t="s">
        <v>3517</v>
      </c>
      <c r="L569" s="835">
        <v>0</v>
      </c>
      <c r="M569" s="835">
        <v>0</v>
      </c>
      <c r="N569" s="832">
        <v>2</v>
      </c>
      <c r="O569" s="836">
        <v>0.5</v>
      </c>
      <c r="P569" s="835">
        <v>0</v>
      </c>
      <c r="Q569" s="837"/>
      <c r="R569" s="832">
        <v>2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10</v>
      </c>
      <c r="B570" s="832" t="s">
        <v>2616</v>
      </c>
      <c r="C570" s="832" t="s">
        <v>2625</v>
      </c>
      <c r="D570" s="833" t="s">
        <v>5669</v>
      </c>
      <c r="E570" s="834" t="s">
        <v>2719</v>
      </c>
      <c r="F570" s="832" t="s">
        <v>2618</v>
      </c>
      <c r="G570" s="832" t="s">
        <v>2793</v>
      </c>
      <c r="H570" s="832" t="s">
        <v>690</v>
      </c>
      <c r="I570" s="832" t="s">
        <v>2249</v>
      </c>
      <c r="J570" s="832" t="s">
        <v>897</v>
      </c>
      <c r="K570" s="832" t="s">
        <v>2250</v>
      </c>
      <c r="L570" s="835">
        <v>63.75</v>
      </c>
      <c r="M570" s="835">
        <v>191.25</v>
      </c>
      <c r="N570" s="832">
        <v>3</v>
      </c>
      <c r="O570" s="836">
        <v>2</v>
      </c>
      <c r="P570" s="835">
        <v>191.25</v>
      </c>
      <c r="Q570" s="837">
        <v>1</v>
      </c>
      <c r="R570" s="832">
        <v>3</v>
      </c>
      <c r="S570" s="837">
        <v>1</v>
      </c>
      <c r="T570" s="836">
        <v>2</v>
      </c>
      <c r="U570" s="838">
        <v>1</v>
      </c>
    </row>
    <row r="571" spans="1:21" ht="14.4" customHeight="1" x14ac:dyDescent="0.3">
      <c r="A571" s="831">
        <v>10</v>
      </c>
      <c r="B571" s="832" t="s">
        <v>2616</v>
      </c>
      <c r="C571" s="832" t="s">
        <v>2625</v>
      </c>
      <c r="D571" s="833" t="s">
        <v>5669</v>
      </c>
      <c r="E571" s="834" t="s">
        <v>2719</v>
      </c>
      <c r="F571" s="832" t="s">
        <v>2618</v>
      </c>
      <c r="G571" s="832" t="s">
        <v>2798</v>
      </c>
      <c r="H571" s="832" t="s">
        <v>631</v>
      </c>
      <c r="I571" s="832" t="s">
        <v>2802</v>
      </c>
      <c r="J571" s="832" t="s">
        <v>1170</v>
      </c>
      <c r="K571" s="832" t="s">
        <v>1171</v>
      </c>
      <c r="L571" s="835">
        <v>60.28</v>
      </c>
      <c r="M571" s="835">
        <v>60.28</v>
      </c>
      <c r="N571" s="832">
        <v>1</v>
      </c>
      <c r="O571" s="836">
        <v>1</v>
      </c>
      <c r="P571" s="835">
        <v>60.28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10</v>
      </c>
      <c r="B572" s="832" t="s">
        <v>2616</v>
      </c>
      <c r="C572" s="832" t="s">
        <v>2625</v>
      </c>
      <c r="D572" s="833" t="s">
        <v>5669</v>
      </c>
      <c r="E572" s="834" t="s">
        <v>2719</v>
      </c>
      <c r="F572" s="832" t="s">
        <v>2618</v>
      </c>
      <c r="G572" s="832" t="s">
        <v>3518</v>
      </c>
      <c r="H572" s="832" t="s">
        <v>631</v>
      </c>
      <c r="I572" s="832" t="s">
        <v>3519</v>
      </c>
      <c r="J572" s="832" t="s">
        <v>3520</v>
      </c>
      <c r="K572" s="832" t="s">
        <v>3521</v>
      </c>
      <c r="L572" s="835">
        <v>0</v>
      </c>
      <c r="M572" s="835">
        <v>0</v>
      </c>
      <c r="N572" s="832">
        <v>5</v>
      </c>
      <c r="O572" s="836">
        <v>1</v>
      </c>
      <c r="P572" s="835">
        <v>0</v>
      </c>
      <c r="Q572" s="837"/>
      <c r="R572" s="832">
        <v>5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10</v>
      </c>
      <c r="B573" s="832" t="s">
        <v>2616</v>
      </c>
      <c r="C573" s="832" t="s">
        <v>2625</v>
      </c>
      <c r="D573" s="833" t="s">
        <v>5669</v>
      </c>
      <c r="E573" s="834" t="s">
        <v>2719</v>
      </c>
      <c r="F573" s="832" t="s">
        <v>2618</v>
      </c>
      <c r="G573" s="832" t="s">
        <v>3518</v>
      </c>
      <c r="H573" s="832" t="s">
        <v>631</v>
      </c>
      <c r="I573" s="832" t="s">
        <v>3522</v>
      </c>
      <c r="J573" s="832" t="s">
        <v>3523</v>
      </c>
      <c r="K573" s="832" t="s">
        <v>3524</v>
      </c>
      <c r="L573" s="835">
        <v>0</v>
      </c>
      <c r="M573" s="835">
        <v>0</v>
      </c>
      <c r="N573" s="832">
        <v>5</v>
      </c>
      <c r="O573" s="836">
        <v>1</v>
      </c>
      <c r="P573" s="835">
        <v>0</v>
      </c>
      <c r="Q573" s="837"/>
      <c r="R573" s="832">
        <v>5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10</v>
      </c>
      <c r="B574" s="832" t="s">
        <v>2616</v>
      </c>
      <c r="C574" s="832" t="s">
        <v>2625</v>
      </c>
      <c r="D574" s="833" t="s">
        <v>5669</v>
      </c>
      <c r="E574" s="834" t="s">
        <v>2719</v>
      </c>
      <c r="F574" s="832" t="s">
        <v>2618</v>
      </c>
      <c r="G574" s="832" t="s">
        <v>2815</v>
      </c>
      <c r="H574" s="832" t="s">
        <v>690</v>
      </c>
      <c r="I574" s="832" t="s">
        <v>2194</v>
      </c>
      <c r="J574" s="832" t="s">
        <v>1358</v>
      </c>
      <c r="K574" s="832" t="s">
        <v>2195</v>
      </c>
      <c r="L574" s="835">
        <v>154.36000000000001</v>
      </c>
      <c r="M574" s="835">
        <v>154.36000000000001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10</v>
      </c>
      <c r="B575" s="832" t="s">
        <v>2616</v>
      </c>
      <c r="C575" s="832" t="s">
        <v>2625</v>
      </c>
      <c r="D575" s="833" t="s">
        <v>5669</v>
      </c>
      <c r="E575" s="834" t="s">
        <v>2719</v>
      </c>
      <c r="F575" s="832" t="s">
        <v>2618</v>
      </c>
      <c r="G575" s="832" t="s">
        <v>2815</v>
      </c>
      <c r="H575" s="832" t="s">
        <v>690</v>
      </c>
      <c r="I575" s="832" t="s">
        <v>2199</v>
      </c>
      <c r="J575" s="832" t="s">
        <v>951</v>
      </c>
      <c r="K575" s="832" t="s">
        <v>2200</v>
      </c>
      <c r="L575" s="835">
        <v>75.73</v>
      </c>
      <c r="M575" s="835">
        <v>302.92</v>
      </c>
      <c r="N575" s="832">
        <v>4</v>
      </c>
      <c r="O575" s="836">
        <v>3</v>
      </c>
      <c r="P575" s="835">
        <v>151.46</v>
      </c>
      <c r="Q575" s="837">
        <v>0.5</v>
      </c>
      <c r="R575" s="832">
        <v>2</v>
      </c>
      <c r="S575" s="837">
        <v>0.5</v>
      </c>
      <c r="T575" s="836">
        <v>1</v>
      </c>
      <c r="U575" s="838">
        <v>0.33333333333333331</v>
      </c>
    </row>
    <row r="576" spans="1:21" ht="14.4" customHeight="1" x14ac:dyDescent="0.3">
      <c r="A576" s="831">
        <v>10</v>
      </c>
      <c r="B576" s="832" t="s">
        <v>2616</v>
      </c>
      <c r="C576" s="832" t="s">
        <v>2625</v>
      </c>
      <c r="D576" s="833" t="s">
        <v>5669</v>
      </c>
      <c r="E576" s="834" t="s">
        <v>2719</v>
      </c>
      <c r="F576" s="832" t="s">
        <v>2618</v>
      </c>
      <c r="G576" s="832" t="s">
        <v>2815</v>
      </c>
      <c r="H576" s="832" t="s">
        <v>631</v>
      </c>
      <c r="I576" s="832" t="s">
        <v>3525</v>
      </c>
      <c r="J576" s="832" t="s">
        <v>2817</v>
      </c>
      <c r="K576" s="832" t="s">
        <v>3526</v>
      </c>
      <c r="L576" s="835">
        <v>154.36000000000001</v>
      </c>
      <c r="M576" s="835">
        <v>154.36000000000001</v>
      </c>
      <c r="N576" s="832">
        <v>1</v>
      </c>
      <c r="O576" s="836">
        <v>0.5</v>
      </c>
      <c r="P576" s="835">
        <v>154.36000000000001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10</v>
      </c>
      <c r="B577" s="832" t="s">
        <v>2616</v>
      </c>
      <c r="C577" s="832" t="s">
        <v>2625</v>
      </c>
      <c r="D577" s="833" t="s">
        <v>5669</v>
      </c>
      <c r="E577" s="834" t="s">
        <v>2719</v>
      </c>
      <c r="F577" s="832" t="s">
        <v>2618</v>
      </c>
      <c r="G577" s="832" t="s">
        <v>2815</v>
      </c>
      <c r="H577" s="832" t="s">
        <v>631</v>
      </c>
      <c r="I577" s="832" t="s">
        <v>3527</v>
      </c>
      <c r="J577" s="832" t="s">
        <v>2817</v>
      </c>
      <c r="K577" s="832" t="s">
        <v>2818</v>
      </c>
      <c r="L577" s="835">
        <v>154.36000000000001</v>
      </c>
      <c r="M577" s="835">
        <v>463.08000000000004</v>
      </c>
      <c r="N577" s="832">
        <v>3</v>
      </c>
      <c r="O577" s="836">
        <v>1</v>
      </c>
      <c r="P577" s="835">
        <v>463.08000000000004</v>
      </c>
      <c r="Q577" s="837">
        <v>1</v>
      </c>
      <c r="R577" s="832">
        <v>3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10</v>
      </c>
      <c r="B578" s="832" t="s">
        <v>2616</v>
      </c>
      <c r="C578" s="832" t="s">
        <v>2625</v>
      </c>
      <c r="D578" s="833" t="s">
        <v>5669</v>
      </c>
      <c r="E578" s="834" t="s">
        <v>2719</v>
      </c>
      <c r="F578" s="832" t="s">
        <v>2618</v>
      </c>
      <c r="G578" s="832" t="s">
        <v>3528</v>
      </c>
      <c r="H578" s="832" t="s">
        <v>631</v>
      </c>
      <c r="I578" s="832" t="s">
        <v>3529</v>
      </c>
      <c r="J578" s="832" t="s">
        <v>3530</v>
      </c>
      <c r="K578" s="832" t="s">
        <v>3531</v>
      </c>
      <c r="L578" s="835">
        <v>0</v>
      </c>
      <c r="M578" s="835">
        <v>0</v>
      </c>
      <c r="N578" s="832">
        <v>1</v>
      </c>
      <c r="O578" s="836">
        <v>1</v>
      </c>
      <c r="P578" s="835">
        <v>0</v>
      </c>
      <c r="Q578" s="837"/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10</v>
      </c>
      <c r="B579" s="832" t="s">
        <v>2616</v>
      </c>
      <c r="C579" s="832" t="s">
        <v>2625</v>
      </c>
      <c r="D579" s="833" t="s">
        <v>5669</v>
      </c>
      <c r="E579" s="834" t="s">
        <v>2719</v>
      </c>
      <c r="F579" s="832" t="s">
        <v>2618</v>
      </c>
      <c r="G579" s="832" t="s">
        <v>3066</v>
      </c>
      <c r="H579" s="832" t="s">
        <v>690</v>
      </c>
      <c r="I579" s="832" t="s">
        <v>2335</v>
      </c>
      <c r="J579" s="832" t="s">
        <v>1137</v>
      </c>
      <c r="K579" s="832" t="s">
        <v>1138</v>
      </c>
      <c r="L579" s="835">
        <v>2635.97</v>
      </c>
      <c r="M579" s="835">
        <v>2635.97</v>
      </c>
      <c r="N579" s="832">
        <v>1</v>
      </c>
      <c r="O579" s="836">
        <v>1</v>
      </c>
      <c r="P579" s="835">
        <v>2635.97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10</v>
      </c>
      <c r="B580" s="832" t="s">
        <v>2616</v>
      </c>
      <c r="C580" s="832" t="s">
        <v>2625</v>
      </c>
      <c r="D580" s="833" t="s">
        <v>5669</v>
      </c>
      <c r="E580" s="834" t="s">
        <v>2719</v>
      </c>
      <c r="F580" s="832" t="s">
        <v>2618</v>
      </c>
      <c r="G580" s="832" t="s">
        <v>3391</v>
      </c>
      <c r="H580" s="832" t="s">
        <v>631</v>
      </c>
      <c r="I580" s="832" t="s">
        <v>3392</v>
      </c>
      <c r="J580" s="832" t="s">
        <v>895</v>
      </c>
      <c r="K580" s="832" t="s">
        <v>896</v>
      </c>
      <c r="L580" s="835">
        <v>0</v>
      </c>
      <c r="M580" s="835">
        <v>0</v>
      </c>
      <c r="N580" s="832">
        <v>2</v>
      </c>
      <c r="O580" s="836">
        <v>1</v>
      </c>
      <c r="P580" s="835">
        <v>0</v>
      </c>
      <c r="Q580" s="837"/>
      <c r="R580" s="832">
        <v>2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10</v>
      </c>
      <c r="B581" s="832" t="s">
        <v>2616</v>
      </c>
      <c r="C581" s="832" t="s">
        <v>2625</v>
      </c>
      <c r="D581" s="833" t="s">
        <v>5669</v>
      </c>
      <c r="E581" s="834" t="s">
        <v>2719</v>
      </c>
      <c r="F581" s="832" t="s">
        <v>2619</v>
      </c>
      <c r="G581" s="832" t="s">
        <v>2822</v>
      </c>
      <c r="H581" s="832" t="s">
        <v>631</v>
      </c>
      <c r="I581" s="832" t="s">
        <v>3280</v>
      </c>
      <c r="J581" s="832" t="s">
        <v>2824</v>
      </c>
      <c r="K581" s="832"/>
      <c r="L581" s="835">
        <v>0</v>
      </c>
      <c r="M581" s="835">
        <v>0</v>
      </c>
      <c r="N581" s="832">
        <v>1</v>
      </c>
      <c r="O581" s="836">
        <v>0.5</v>
      </c>
      <c r="P581" s="835">
        <v>0</v>
      </c>
      <c r="Q581" s="837"/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10</v>
      </c>
      <c r="B582" s="832" t="s">
        <v>2616</v>
      </c>
      <c r="C582" s="832" t="s">
        <v>2625</v>
      </c>
      <c r="D582" s="833" t="s">
        <v>5669</v>
      </c>
      <c r="E582" s="834" t="s">
        <v>2719</v>
      </c>
      <c r="F582" s="832" t="s">
        <v>2619</v>
      </c>
      <c r="G582" s="832" t="s">
        <v>2822</v>
      </c>
      <c r="H582" s="832" t="s">
        <v>631</v>
      </c>
      <c r="I582" s="832" t="s">
        <v>3080</v>
      </c>
      <c r="J582" s="832" t="s">
        <v>2824</v>
      </c>
      <c r="K582" s="832"/>
      <c r="L582" s="835">
        <v>0</v>
      </c>
      <c r="M582" s="835">
        <v>0</v>
      </c>
      <c r="N582" s="832">
        <v>1</v>
      </c>
      <c r="O582" s="836">
        <v>1</v>
      </c>
      <c r="P582" s="835">
        <v>0</v>
      </c>
      <c r="Q582" s="837"/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10</v>
      </c>
      <c r="B583" s="832" t="s">
        <v>2616</v>
      </c>
      <c r="C583" s="832" t="s">
        <v>2625</v>
      </c>
      <c r="D583" s="833" t="s">
        <v>5669</v>
      </c>
      <c r="E583" s="834" t="s">
        <v>2719</v>
      </c>
      <c r="F583" s="832" t="s">
        <v>2620</v>
      </c>
      <c r="G583" s="832" t="s">
        <v>2825</v>
      </c>
      <c r="H583" s="832" t="s">
        <v>631</v>
      </c>
      <c r="I583" s="832" t="s">
        <v>2826</v>
      </c>
      <c r="J583" s="832" t="s">
        <v>2827</v>
      </c>
      <c r="K583" s="832" t="s">
        <v>2828</v>
      </c>
      <c r="L583" s="835">
        <v>500</v>
      </c>
      <c r="M583" s="835">
        <v>1000</v>
      </c>
      <c r="N583" s="832">
        <v>2</v>
      </c>
      <c r="O583" s="836">
        <v>2</v>
      </c>
      <c r="P583" s="835">
        <v>1000</v>
      </c>
      <c r="Q583" s="837">
        <v>1</v>
      </c>
      <c r="R583" s="832">
        <v>2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10</v>
      </c>
      <c r="B584" s="832" t="s">
        <v>2616</v>
      </c>
      <c r="C584" s="832" t="s">
        <v>2625</v>
      </c>
      <c r="D584" s="833" t="s">
        <v>5669</v>
      </c>
      <c r="E584" s="834" t="s">
        <v>2720</v>
      </c>
      <c r="F584" s="832" t="s">
        <v>2618</v>
      </c>
      <c r="G584" s="832" t="s">
        <v>3532</v>
      </c>
      <c r="H584" s="832" t="s">
        <v>690</v>
      </c>
      <c r="I584" s="832" t="s">
        <v>3533</v>
      </c>
      <c r="J584" s="832" t="s">
        <v>3534</v>
      </c>
      <c r="K584" s="832" t="s">
        <v>689</v>
      </c>
      <c r="L584" s="835">
        <v>0</v>
      </c>
      <c r="M584" s="835">
        <v>0</v>
      </c>
      <c r="N584" s="832">
        <v>2</v>
      </c>
      <c r="O584" s="836">
        <v>1</v>
      </c>
      <c r="P584" s="835">
        <v>0</v>
      </c>
      <c r="Q584" s="837"/>
      <c r="R584" s="832">
        <v>2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10</v>
      </c>
      <c r="B585" s="832" t="s">
        <v>2616</v>
      </c>
      <c r="C585" s="832" t="s">
        <v>2625</v>
      </c>
      <c r="D585" s="833" t="s">
        <v>5669</v>
      </c>
      <c r="E585" s="834" t="s">
        <v>2720</v>
      </c>
      <c r="F585" s="832" t="s">
        <v>2618</v>
      </c>
      <c r="G585" s="832" t="s">
        <v>3208</v>
      </c>
      <c r="H585" s="832" t="s">
        <v>631</v>
      </c>
      <c r="I585" s="832" t="s">
        <v>3209</v>
      </c>
      <c r="J585" s="832" t="s">
        <v>1316</v>
      </c>
      <c r="K585" s="832" t="s">
        <v>3210</v>
      </c>
      <c r="L585" s="835">
        <v>0</v>
      </c>
      <c r="M585" s="835">
        <v>0</v>
      </c>
      <c r="N585" s="832">
        <v>1</v>
      </c>
      <c r="O585" s="836">
        <v>0.5</v>
      </c>
      <c r="P585" s="835">
        <v>0</v>
      </c>
      <c r="Q585" s="837"/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10</v>
      </c>
      <c r="B586" s="832" t="s">
        <v>2616</v>
      </c>
      <c r="C586" s="832" t="s">
        <v>2625</v>
      </c>
      <c r="D586" s="833" t="s">
        <v>5669</v>
      </c>
      <c r="E586" s="834" t="s">
        <v>2720</v>
      </c>
      <c r="F586" s="832" t="s">
        <v>2618</v>
      </c>
      <c r="G586" s="832" t="s">
        <v>3241</v>
      </c>
      <c r="H586" s="832" t="s">
        <v>690</v>
      </c>
      <c r="I586" s="832" t="s">
        <v>3535</v>
      </c>
      <c r="J586" s="832" t="s">
        <v>2438</v>
      </c>
      <c r="K586" s="832" t="s">
        <v>3536</v>
      </c>
      <c r="L586" s="835">
        <v>119.7</v>
      </c>
      <c r="M586" s="835">
        <v>119.7</v>
      </c>
      <c r="N586" s="832">
        <v>1</v>
      </c>
      <c r="O586" s="836">
        <v>1</v>
      </c>
      <c r="P586" s="835">
        <v>119.7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10</v>
      </c>
      <c r="B587" s="832" t="s">
        <v>2616</v>
      </c>
      <c r="C587" s="832" t="s">
        <v>2625</v>
      </c>
      <c r="D587" s="833" t="s">
        <v>5669</v>
      </c>
      <c r="E587" s="834" t="s">
        <v>2720</v>
      </c>
      <c r="F587" s="832" t="s">
        <v>2618</v>
      </c>
      <c r="G587" s="832" t="s">
        <v>2724</v>
      </c>
      <c r="H587" s="832" t="s">
        <v>631</v>
      </c>
      <c r="I587" s="832" t="s">
        <v>2728</v>
      </c>
      <c r="J587" s="832" t="s">
        <v>2729</v>
      </c>
      <c r="K587" s="832" t="s">
        <v>2730</v>
      </c>
      <c r="L587" s="835">
        <v>25.06</v>
      </c>
      <c r="M587" s="835">
        <v>25.06</v>
      </c>
      <c r="N587" s="832">
        <v>1</v>
      </c>
      <c r="O587" s="836">
        <v>1</v>
      </c>
      <c r="P587" s="835">
        <v>25.06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10</v>
      </c>
      <c r="B588" s="832" t="s">
        <v>2616</v>
      </c>
      <c r="C588" s="832" t="s">
        <v>2625</v>
      </c>
      <c r="D588" s="833" t="s">
        <v>5669</v>
      </c>
      <c r="E588" s="834" t="s">
        <v>2720</v>
      </c>
      <c r="F588" s="832" t="s">
        <v>2618</v>
      </c>
      <c r="G588" s="832" t="s">
        <v>3177</v>
      </c>
      <c r="H588" s="832" t="s">
        <v>631</v>
      </c>
      <c r="I588" s="832" t="s">
        <v>3537</v>
      </c>
      <c r="J588" s="832" t="s">
        <v>1291</v>
      </c>
      <c r="K588" s="832" t="s">
        <v>1292</v>
      </c>
      <c r="L588" s="835">
        <v>42.05</v>
      </c>
      <c r="M588" s="835">
        <v>42.05</v>
      </c>
      <c r="N588" s="832">
        <v>1</v>
      </c>
      <c r="O588" s="836">
        <v>0.5</v>
      </c>
      <c r="P588" s="835">
        <v>42.05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10</v>
      </c>
      <c r="B589" s="832" t="s">
        <v>2616</v>
      </c>
      <c r="C589" s="832" t="s">
        <v>2625</v>
      </c>
      <c r="D589" s="833" t="s">
        <v>5669</v>
      </c>
      <c r="E589" s="834" t="s">
        <v>2720</v>
      </c>
      <c r="F589" s="832" t="s">
        <v>2618</v>
      </c>
      <c r="G589" s="832" t="s">
        <v>3177</v>
      </c>
      <c r="H589" s="832" t="s">
        <v>631</v>
      </c>
      <c r="I589" s="832" t="s">
        <v>3178</v>
      </c>
      <c r="J589" s="832" t="s">
        <v>1291</v>
      </c>
      <c r="K589" s="832" t="s">
        <v>1293</v>
      </c>
      <c r="L589" s="835">
        <v>42.05</v>
      </c>
      <c r="M589" s="835">
        <v>42.05</v>
      </c>
      <c r="N589" s="832">
        <v>1</v>
      </c>
      <c r="O589" s="836">
        <v>0.5</v>
      </c>
      <c r="P589" s="835">
        <v>42.05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10</v>
      </c>
      <c r="B590" s="832" t="s">
        <v>2616</v>
      </c>
      <c r="C590" s="832" t="s">
        <v>2625</v>
      </c>
      <c r="D590" s="833" t="s">
        <v>5669</v>
      </c>
      <c r="E590" s="834" t="s">
        <v>2720</v>
      </c>
      <c r="F590" s="832" t="s">
        <v>2618</v>
      </c>
      <c r="G590" s="832" t="s">
        <v>3013</v>
      </c>
      <c r="H590" s="832" t="s">
        <v>631</v>
      </c>
      <c r="I590" s="832" t="s">
        <v>3538</v>
      </c>
      <c r="J590" s="832" t="s">
        <v>734</v>
      </c>
      <c r="K590" s="832" t="s">
        <v>3539</v>
      </c>
      <c r="L590" s="835">
        <v>73.989999999999995</v>
      </c>
      <c r="M590" s="835">
        <v>73.989999999999995</v>
      </c>
      <c r="N590" s="832">
        <v>1</v>
      </c>
      <c r="O590" s="836">
        <v>0.5</v>
      </c>
      <c r="P590" s="835">
        <v>73.989999999999995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10</v>
      </c>
      <c r="B591" s="832" t="s">
        <v>2616</v>
      </c>
      <c r="C591" s="832" t="s">
        <v>2625</v>
      </c>
      <c r="D591" s="833" t="s">
        <v>5669</v>
      </c>
      <c r="E591" s="834" t="s">
        <v>2720</v>
      </c>
      <c r="F591" s="832" t="s">
        <v>2618</v>
      </c>
      <c r="G591" s="832" t="s">
        <v>3540</v>
      </c>
      <c r="H591" s="832" t="s">
        <v>631</v>
      </c>
      <c r="I591" s="832" t="s">
        <v>3541</v>
      </c>
      <c r="J591" s="832" t="s">
        <v>826</v>
      </c>
      <c r="K591" s="832" t="s">
        <v>3542</v>
      </c>
      <c r="L591" s="835">
        <v>0</v>
      </c>
      <c r="M591" s="835">
        <v>0</v>
      </c>
      <c r="N591" s="832">
        <v>1</v>
      </c>
      <c r="O591" s="836">
        <v>0.5</v>
      </c>
      <c r="P591" s="835">
        <v>0</v>
      </c>
      <c r="Q591" s="837"/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10</v>
      </c>
      <c r="B592" s="832" t="s">
        <v>2616</v>
      </c>
      <c r="C592" s="832" t="s">
        <v>2625</v>
      </c>
      <c r="D592" s="833" t="s">
        <v>5669</v>
      </c>
      <c r="E592" s="834" t="s">
        <v>2720</v>
      </c>
      <c r="F592" s="832" t="s">
        <v>2618</v>
      </c>
      <c r="G592" s="832" t="s">
        <v>2793</v>
      </c>
      <c r="H592" s="832" t="s">
        <v>690</v>
      </c>
      <c r="I592" s="832" t="s">
        <v>2249</v>
      </c>
      <c r="J592" s="832" t="s">
        <v>897</v>
      </c>
      <c r="K592" s="832" t="s">
        <v>2250</v>
      </c>
      <c r="L592" s="835">
        <v>63.75</v>
      </c>
      <c r="M592" s="835">
        <v>63.75</v>
      </c>
      <c r="N592" s="832">
        <v>1</v>
      </c>
      <c r="O592" s="836">
        <v>0.5</v>
      </c>
      <c r="P592" s="835">
        <v>63.75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10</v>
      </c>
      <c r="B593" s="832" t="s">
        <v>2616</v>
      </c>
      <c r="C593" s="832" t="s">
        <v>2625</v>
      </c>
      <c r="D593" s="833" t="s">
        <v>5669</v>
      </c>
      <c r="E593" s="834" t="s">
        <v>2720</v>
      </c>
      <c r="F593" s="832" t="s">
        <v>2618</v>
      </c>
      <c r="G593" s="832" t="s">
        <v>2793</v>
      </c>
      <c r="H593" s="832" t="s">
        <v>690</v>
      </c>
      <c r="I593" s="832" t="s">
        <v>2251</v>
      </c>
      <c r="J593" s="832" t="s">
        <v>2252</v>
      </c>
      <c r="K593" s="832" t="s">
        <v>2253</v>
      </c>
      <c r="L593" s="835">
        <v>25.5</v>
      </c>
      <c r="M593" s="835">
        <v>25.5</v>
      </c>
      <c r="N593" s="832">
        <v>1</v>
      </c>
      <c r="O593" s="836">
        <v>1</v>
      </c>
      <c r="P593" s="835">
        <v>25.5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10</v>
      </c>
      <c r="B594" s="832" t="s">
        <v>2616</v>
      </c>
      <c r="C594" s="832" t="s">
        <v>2625</v>
      </c>
      <c r="D594" s="833" t="s">
        <v>5669</v>
      </c>
      <c r="E594" s="834" t="s">
        <v>2720</v>
      </c>
      <c r="F594" s="832" t="s">
        <v>2618</v>
      </c>
      <c r="G594" s="832" t="s">
        <v>3543</v>
      </c>
      <c r="H594" s="832" t="s">
        <v>631</v>
      </c>
      <c r="I594" s="832" t="s">
        <v>3544</v>
      </c>
      <c r="J594" s="832" t="s">
        <v>3545</v>
      </c>
      <c r="K594" s="832" t="s">
        <v>3546</v>
      </c>
      <c r="L594" s="835">
        <v>29409.33</v>
      </c>
      <c r="M594" s="835">
        <v>88227.99</v>
      </c>
      <c r="N594" s="832">
        <v>3</v>
      </c>
      <c r="O594" s="836">
        <v>1</v>
      </c>
      <c r="P594" s="835">
        <v>88227.99</v>
      </c>
      <c r="Q594" s="837">
        <v>1</v>
      </c>
      <c r="R594" s="832">
        <v>3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10</v>
      </c>
      <c r="B595" s="832" t="s">
        <v>2616</v>
      </c>
      <c r="C595" s="832" t="s">
        <v>2625</v>
      </c>
      <c r="D595" s="833" t="s">
        <v>5669</v>
      </c>
      <c r="E595" s="834" t="s">
        <v>2720</v>
      </c>
      <c r="F595" s="832" t="s">
        <v>2618</v>
      </c>
      <c r="G595" s="832" t="s">
        <v>3547</v>
      </c>
      <c r="H595" s="832" t="s">
        <v>631</v>
      </c>
      <c r="I595" s="832" t="s">
        <v>3548</v>
      </c>
      <c r="J595" s="832" t="s">
        <v>3549</v>
      </c>
      <c r="K595" s="832" t="s">
        <v>3550</v>
      </c>
      <c r="L595" s="835">
        <v>45.8</v>
      </c>
      <c r="M595" s="835">
        <v>45.8</v>
      </c>
      <c r="N595" s="832">
        <v>1</v>
      </c>
      <c r="O595" s="836">
        <v>0.5</v>
      </c>
      <c r="P595" s="835">
        <v>45.8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10</v>
      </c>
      <c r="B596" s="832" t="s">
        <v>2616</v>
      </c>
      <c r="C596" s="832" t="s">
        <v>2625</v>
      </c>
      <c r="D596" s="833" t="s">
        <v>5669</v>
      </c>
      <c r="E596" s="834" t="s">
        <v>2720</v>
      </c>
      <c r="F596" s="832" t="s">
        <v>2618</v>
      </c>
      <c r="G596" s="832" t="s">
        <v>3053</v>
      </c>
      <c r="H596" s="832" t="s">
        <v>690</v>
      </c>
      <c r="I596" s="832" t="s">
        <v>3054</v>
      </c>
      <c r="J596" s="832" t="s">
        <v>3055</v>
      </c>
      <c r="K596" s="832" t="s">
        <v>3056</v>
      </c>
      <c r="L596" s="835">
        <v>0</v>
      </c>
      <c r="M596" s="835">
        <v>0</v>
      </c>
      <c r="N596" s="832">
        <v>2</v>
      </c>
      <c r="O596" s="836">
        <v>1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10</v>
      </c>
      <c r="B597" s="832" t="s">
        <v>2616</v>
      </c>
      <c r="C597" s="832" t="s">
        <v>2625</v>
      </c>
      <c r="D597" s="833" t="s">
        <v>5669</v>
      </c>
      <c r="E597" s="834" t="s">
        <v>2720</v>
      </c>
      <c r="F597" s="832" t="s">
        <v>2618</v>
      </c>
      <c r="G597" s="832" t="s">
        <v>3350</v>
      </c>
      <c r="H597" s="832" t="s">
        <v>631</v>
      </c>
      <c r="I597" s="832" t="s">
        <v>3351</v>
      </c>
      <c r="J597" s="832" t="s">
        <v>1988</v>
      </c>
      <c r="K597" s="832" t="s">
        <v>3352</v>
      </c>
      <c r="L597" s="835">
        <v>0</v>
      </c>
      <c r="M597" s="835">
        <v>0</v>
      </c>
      <c r="N597" s="832">
        <v>1</v>
      </c>
      <c r="O597" s="836">
        <v>0.5</v>
      </c>
      <c r="P597" s="835">
        <v>0</v>
      </c>
      <c r="Q597" s="837"/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10</v>
      </c>
      <c r="B598" s="832" t="s">
        <v>2616</v>
      </c>
      <c r="C598" s="832" t="s">
        <v>2625</v>
      </c>
      <c r="D598" s="833" t="s">
        <v>5669</v>
      </c>
      <c r="E598" s="834" t="s">
        <v>2715</v>
      </c>
      <c r="F598" s="832" t="s">
        <v>2618</v>
      </c>
      <c r="G598" s="832" t="s">
        <v>3551</v>
      </c>
      <c r="H598" s="832" t="s">
        <v>631</v>
      </c>
      <c r="I598" s="832" t="s">
        <v>3552</v>
      </c>
      <c r="J598" s="832" t="s">
        <v>1086</v>
      </c>
      <c r="K598" s="832" t="s">
        <v>3553</v>
      </c>
      <c r="L598" s="835">
        <v>0</v>
      </c>
      <c r="M598" s="835">
        <v>0</v>
      </c>
      <c r="N598" s="832">
        <v>1</v>
      </c>
      <c r="O598" s="836">
        <v>1</v>
      </c>
      <c r="P598" s="835"/>
      <c r="Q598" s="837"/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10</v>
      </c>
      <c r="B599" s="832" t="s">
        <v>2616</v>
      </c>
      <c r="C599" s="832" t="s">
        <v>2625</v>
      </c>
      <c r="D599" s="833" t="s">
        <v>5669</v>
      </c>
      <c r="E599" s="834" t="s">
        <v>2715</v>
      </c>
      <c r="F599" s="832" t="s">
        <v>2618</v>
      </c>
      <c r="G599" s="832" t="s">
        <v>2851</v>
      </c>
      <c r="H599" s="832" t="s">
        <v>631</v>
      </c>
      <c r="I599" s="832" t="s">
        <v>3554</v>
      </c>
      <c r="J599" s="832" t="s">
        <v>3218</v>
      </c>
      <c r="K599" s="832" t="s">
        <v>3219</v>
      </c>
      <c r="L599" s="835">
        <v>79.64</v>
      </c>
      <c r="M599" s="835">
        <v>79.64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10</v>
      </c>
      <c r="B600" s="832" t="s">
        <v>2616</v>
      </c>
      <c r="C600" s="832" t="s">
        <v>2625</v>
      </c>
      <c r="D600" s="833" t="s">
        <v>5669</v>
      </c>
      <c r="E600" s="834" t="s">
        <v>2715</v>
      </c>
      <c r="F600" s="832" t="s">
        <v>2618</v>
      </c>
      <c r="G600" s="832" t="s">
        <v>3442</v>
      </c>
      <c r="H600" s="832" t="s">
        <v>631</v>
      </c>
      <c r="I600" s="832" t="s">
        <v>3443</v>
      </c>
      <c r="J600" s="832" t="s">
        <v>3444</v>
      </c>
      <c r="K600" s="832" t="s">
        <v>1671</v>
      </c>
      <c r="L600" s="835">
        <v>174.59</v>
      </c>
      <c r="M600" s="835">
        <v>174.59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10</v>
      </c>
      <c r="B601" s="832" t="s">
        <v>2616</v>
      </c>
      <c r="C601" s="832" t="s">
        <v>2625</v>
      </c>
      <c r="D601" s="833" t="s">
        <v>5669</v>
      </c>
      <c r="E601" s="834" t="s">
        <v>2715</v>
      </c>
      <c r="F601" s="832" t="s">
        <v>2618</v>
      </c>
      <c r="G601" s="832" t="s">
        <v>3330</v>
      </c>
      <c r="H601" s="832" t="s">
        <v>631</v>
      </c>
      <c r="I601" s="832" t="s">
        <v>3331</v>
      </c>
      <c r="J601" s="832" t="s">
        <v>1090</v>
      </c>
      <c r="K601" s="832" t="s">
        <v>3332</v>
      </c>
      <c r="L601" s="835">
        <v>116.43</v>
      </c>
      <c r="M601" s="835">
        <v>232.86</v>
      </c>
      <c r="N601" s="832">
        <v>2</v>
      </c>
      <c r="O601" s="836">
        <v>1</v>
      </c>
      <c r="P601" s="835">
        <v>232.86</v>
      </c>
      <c r="Q601" s="837">
        <v>1</v>
      </c>
      <c r="R601" s="832">
        <v>2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10</v>
      </c>
      <c r="B602" s="832" t="s">
        <v>2616</v>
      </c>
      <c r="C602" s="832" t="s">
        <v>2625</v>
      </c>
      <c r="D602" s="833" t="s">
        <v>5669</v>
      </c>
      <c r="E602" s="834" t="s">
        <v>2715</v>
      </c>
      <c r="F602" s="832" t="s">
        <v>2618</v>
      </c>
      <c r="G602" s="832" t="s">
        <v>2798</v>
      </c>
      <c r="H602" s="832" t="s">
        <v>631</v>
      </c>
      <c r="I602" s="832" t="s">
        <v>2802</v>
      </c>
      <c r="J602" s="832" t="s">
        <v>1170</v>
      </c>
      <c r="K602" s="832" t="s">
        <v>1171</v>
      </c>
      <c r="L602" s="835">
        <v>60.28</v>
      </c>
      <c r="M602" s="835">
        <v>241.12</v>
      </c>
      <c r="N602" s="832">
        <v>4</v>
      </c>
      <c r="O602" s="836">
        <v>2</v>
      </c>
      <c r="P602" s="835">
        <v>60.28</v>
      </c>
      <c r="Q602" s="837">
        <v>0.25</v>
      </c>
      <c r="R602" s="832">
        <v>1</v>
      </c>
      <c r="S602" s="837">
        <v>0.25</v>
      </c>
      <c r="T602" s="836">
        <v>1</v>
      </c>
      <c r="U602" s="838">
        <v>0.5</v>
      </c>
    </row>
    <row r="603" spans="1:21" ht="14.4" customHeight="1" x14ac:dyDescent="0.3">
      <c r="A603" s="831">
        <v>10</v>
      </c>
      <c r="B603" s="832" t="s">
        <v>2616</v>
      </c>
      <c r="C603" s="832" t="s">
        <v>2625</v>
      </c>
      <c r="D603" s="833" t="s">
        <v>5669</v>
      </c>
      <c r="E603" s="834" t="s">
        <v>2715</v>
      </c>
      <c r="F603" s="832" t="s">
        <v>2618</v>
      </c>
      <c r="G603" s="832" t="s">
        <v>2815</v>
      </c>
      <c r="H603" s="832" t="s">
        <v>690</v>
      </c>
      <c r="I603" s="832" t="s">
        <v>2194</v>
      </c>
      <c r="J603" s="832" t="s">
        <v>1358</v>
      </c>
      <c r="K603" s="832" t="s">
        <v>2195</v>
      </c>
      <c r="L603" s="835">
        <v>154.36000000000001</v>
      </c>
      <c r="M603" s="835">
        <v>308.72000000000003</v>
      </c>
      <c r="N603" s="832">
        <v>2</v>
      </c>
      <c r="O603" s="836">
        <v>1</v>
      </c>
      <c r="P603" s="835">
        <v>308.72000000000003</v>
      </c>
      <c r="Q603" s="837">
        <v>1</v>
      </c>
      <c r="R603" s="832">
        <v>2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10</v>
      </c>
      <c r="B604" s="832" t="s">
        <v>2616</v>
      </c>
      <c r="C604" s="832" t="s">
        <v>2625</v>
      </c>
      <c r="D604" s="833" t="s">
        <v>5669</v>
      </c>
      <c r="E604" s="834" t="s">
        <v>2715</v>
      </c>
      <c r="F604" s="832" t="s">
        <v>2618</v>
      </c>
      <c r="G604" s="832" t="s">
        <v>2815</v>
      </c>
      <c r="H604" s="832" t="s">
        <v>690</v>
      </c>
      <c r="I604" s="832" t="s">
        <v>2199</v>
      </c>
      <c r="J604" s="832" t="s">
        <v>951</v>
      </c>
      <c r="K604" s="832" t="s">
        <v>2200</v>
      </c>
      <c r="L604" s="835">
        <v>75.73</v>
      </c>
      <c r="M604" s="835">
        <v>227.19</v>
      </c>
      <c r="N604" s="832">
        <v>3</v>
      </c>
      <c r="O604" s="836">
        <v>3</v>
      </c>
      <c r="P604" s="835">
        <v>151.46</v>
      </c>
      <c r="Q604" s="837">
        <v>0.66666666666666674</v>
      </c>
      <c r="R604" s="832">
        <v>2</v>
      </c>
      <c r="S604" s="837">
        <v>0.66666666666666663</v>
      </c>
      <c r="T604" s="836">
        <v>2</v>
      </c>
      <c r="U604" s="838">
        <v>0.66666666666666663</v>
      </c>
    </row>
    <row r="605" spans="1:21" ht="14.4" customHeight="1" x14ac:dyDescent="0.3">
      <c r="A605" s="831">
        <v>10</v>
      </c>
      <c r="B605" s="832" t="s">
        <v>2616</v>
      </c>
      <c r="C605" s="832" t="s">
        <v>2625</v>
      </c>
      <c r="D605" s="833" t="s">
        <v>5669</v>
      </c>
      <c r="E605" s="834" t="s">
        <v>2715</v>
      </c>
      <c r="F605" s="832" t="s">
        <v>2619</v>
      </c>
      <c r="G605" s="832" t="s">
        <v>2822</v>
      </c>
      <c r="H605" s="832" t="s">
        <v>631</v>
      </c>
      <c r="I605" s="832" t="s">
        <v>3555</v>
      </c>
      <c r="J605" s="832" t="s">
        <v>2824</v>
      </c>
      <c r="K605" s="832"/>
      <c r="L605" s="835">
        <v>0</v>
      </c>
      <c r="M605" s="835">
        <v>0</v>
      </c>
      <c r="N605" s="832">
        <v>1</v>
      </c>
      <c r="O605" s="836">
        <v>0.5</v>
      </c>
      <c r="P605" s="835"/>
      <c r="Q605" s="837"/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10</v>
      </c>
      <c r="B606" s="832" t="s">
        <v>2616</v>
      </c>
      <c r="C606" s="832" t="s">
        <v>2625</v>
      </c>
      <c r="D606" s="833" t="s">
        <v>5669</v>
      </c>
      <c r="E606" s="834" t="s">
        <v>2656</v>
      </c>
      <c r="F606" s="832" t="s">
        <v>2618</v>
      </c>
      <c r="G606" s="832" t="s">
        <v>2829</v>
      </c>
      <c r="H606" s="832" t="s">
        <v>631</v>
      </c>
      <c r="I606" s="832" t="s">
        <v>2830</v>
      </c>
      <c r="J606" s="832" t="s">
        <v>1260</v>
      </c>
      <c r="K606" s="832" t="s">
        <v>2831</v>
      </c>
      <c r="L606" s="835">
        <v>263.26</v>
      </c>
      <c r="M606" s="835">
        <v>1579.56</v>
      </c>
      <c r="N606" s="832">
        <v>6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10</v>
      </c>
      <c r="B607" s="832" t="s">
        <v>2616</v>
      </c>
      <c r="C607" s="832" t="s">
        <v>2625</v>
      </c>
      <c r="D607" s="833" t="s">
        <v>5669</v>
      </c>
      <c r="E607" s="834" t="s">
        <v>2656</v>
      </c>
      <c r="F607" s="832" t="s">
        <v>2618</v>
      </c>
      <c r="G607" s="832" t="s">
        <v>2832</v>
      </c>
      <c r="H607" s="832" t="s">
        <v>690</v>
      </c>
      <c r="I607" s="832" t="s">
        <v>2519</v>
      </c>
      <c r="J607" s="832" t="s">
        <v>1670</v>
      </c>
      <c r="K607" s="832" t="s">
        <v>1672</v>
      </c>
      <c r="L607" s="835">
        <v>72.55</v>
      </c>
      <c r="M607" s="835">
        <v>72.55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10</v>
      </c>
      <c r="B608" s="832" t="s">
        <v>2616</v>
      </c>
      <c r="C608" s="832" t="s">
        <v>2625</v>
      </c>
      <c r="D608" s="833" t="s">
        <v>5669</v>
      </c>
      <c r="E608" s="834" t="s">
        <v>2656</v>
      </c>
      <c r="F608" s="832" t="s">
        <v>2618</v>
      </c>
      <c r="G608" s="832" t="s">
        <v>3556</v>
      </c>
      <c r="H608" s="832" t="s">
        <v>690</v>
      </c>
      <c r="I608" s="832" t="s">
        <v>2312</v>
      </c>
      <c r="J608" s="832" t="s">
        <v>2310</v>
      </c>
      <c r="K608" s="832" t="s">
        <v>2313</v>
      </c>
      <c r="L608" s="835">
        <v>4.7</v>
      </c>
      <c r="M608" s="835">
        <v>9.4</v>
      </c>
      <c r="N608" s="832">
        <v>2</v>
      </c>
      <c r="O608" s="836">
        <v>1.5</v>
      </c>
      <c r="P608" s="835">
        <v>4.7</v>
      </c>
      <c r="Q608" s="837">
        <v>0.5</v>
      </c>
      <c r="R608" s="832">
        <v>1</v>
      </c>
      <c r="S608" s="837">
        <v>0.5</v>
      </c>
      <c r="T608" s="836">
        <v>0.5</v>
      </c>
      <c r="U608" s="838">
        <v>0.33333333333333331</v>
      </c>
    </row>
    <row r="609" spans="1:21" ht="14.4" customHeight="1" x14ac:dyDescent="0.3">
      <c r="A609" s="831">
        <v>10</v>
      </c>
      <c r="B609" s="832" t="s">
        <v>2616</v>
      </c>
      <c r="C609" s="832" t="s">
        <v>2625</v>
      </c>
      <c r="D609" s="833" t="s">
        <v>5669</v>
      </c>
      <c r="E609" s="834" t="s">
        <v>2656</v>
      </c>
      <c r="F609" s="832" t="s">
        <v>2618</v>
      </c>
      <c r="G609" s="832" t="s">
        <v>2962</v>
      </c>
      <c r="H609" s="832" t="s">
        <v>690</v>
      </c>
      <c r="I609" s="832" t="s">
        <v>2404</v>
      </c>
      <c r="J609" s="832" t="s">
        <v>1184</v>
      </c>
      <c r="K609" s="832" t="s">
        <v>2405</v>
      </c>
      <c r="L609" s="835">
        <v>0</v>
      </c>
      <c r="M609" s="835">
        <v>0</v>
      </c>
      <c r="N609" s="832">
        <v>1</v>
      </c>
      <c r="O609" s="836">
        <v>1</v>
      </c>
      <c r="P609" s="835"/>
      <c r="Q609" s="837"/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10</v>
      </c>
      <c r="B610" s="832" t="s">
        <v>2616</v>
      </c>
      <c r="C610" s="832" t="s">
        <v>2625</v>
      </c>
      <c r="D610" s="833" t="s">
        <v>5669</v>
      </c>
      <c r="E610" s="834" t="s">
        <v>2656</v>
      </c>
      <c r="F610" s="832" t="s">
        <v>2618</v>
      </c>
      <c r="G610" s="832" t="s">
        <v>2833</v>
      </c>
      <c r="H610" s="832" t="s">
        <v>690</v>
      </c>
      <c r="I610" s="832" t="s">
        <v>2421</v>
      </c>
      <c r="J610" s="832" t="s">
        <v>2351</v>
      </c>
      <c r="K610" s="832" t="s">
        <v>2354</v>
      </c>
      <c r="L610" s="835">
        <v>31.09</v>
      </c>
      <c r="M610" s="835">
        <v>93.27</v>
      </c>
      <c r="N610" s="832">
        <v>3</v>
      </c>
      <c r="O610" s="836">
        <v>1</v>
      </c>
      <c r="P610" s="835">
        <v>62.18</v>
      </c>
      <c r="Q610" s="837">
        <v>0.66666666666666674</v>
      </c>
      <c r="R610" s="832">
        <v>2</v>
      </c>
      <c r="S610" s="837">
        <v>0.66666666666666663</v>
      </c>
      <c r="T610" s="836">
        <v>0.5</v>
      </c>
      <c r="U610" s="838">
        <v>0.5</v>
      </c>
    </row>
    <row r="611" spans="1:21" ht="14.4" customHeight="1" x14ac:dyDescent="0.3">
      <c r="A611" s="831">
        <v>10</v>
      </c>
      <c r="B611" s="832" t="s">
        <v>2616</v>
      </c>
      <c r="C611" s="832" t="s">
        <v>2625</v>
      </c>
      <c r="D611" s="833" t="s">
        <v>5669</v>
      </c>
      <c r="E611" s="834" t="s">
        <v>2656</v>
      </c>
      <c r="F611" s="832" t="s">
        <v>2618</v>
      </c>
      <c r="G611" s="832" t="s">
        <v>2838</v>
      </c>
      <c r="H611" s="832" t="s">
        <v>690</v>
      </c>
      <c r="I611" s="832" t="s">
        <v>2381</v>
      </c>
      <c r="J611" s="832" t="s">
        <v>1268</v>
      </c>
      <c r="K611" s="832" t="s">
        <v>1270</v>
      </c>
      <c r="L611" s="835">
        <v>159.08000000000001</v>
      </c>
      <c r="M611" s="835">
        <v>159.08000000000001</v>
      </c>
      <c r="N611" s="832">
        <v>1</v>
      </c>
      <c r="O611" s="836">
        <v>0.5</v>
      </c>
      <c r="P611" s="835">
        <v>159.08000000000001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10</v>
      </c>
      <c r="B612" s="832" t="s">
        <v>2616</v>
      </c>
      <c r="C612" s="832" t="s">
        <v>2625</v>
      </c>
      <c r="D612" s="833" t="s">
        <v>5669</v>
      </c>
      <c r="E612" s="834" t="s">
        <v>2656</v>
      </c>
      <c r="F612" s="832" t="s">
        <v>2618</v>
      </c>
      <c r="G612" s="832" t="s">
        <v>2724</v>
      </c>
      <c r="H612" s="832" t="s">
        <v>631</v>
      </c>
      <c r="I612" s="832" t="s">
        <v>2725</v>
      </c>
      <c r="J612" s="832" t="s">
        <v>2726</v>
      </c>
      <c r="K612" s="832" t="s">
        <v>2727</v>
      </c>
      <c r="L612" s="835">
        <v>36.76</v>
      </c>
      <c r="M612" s="835">
        <v>73.52</v>
      </c>
      <c r="N612" s="832">
        <v>2</v>
      </c>
      <c r="O612" s="836">
        <v>1</v>
      </c>
      <c r="P612" s="835">
        <v>73.52</v>
      </c>
      <c r="Q612" s="837">
        <v>1</v>
      </c>
      <c r="R612" s="832">
        <v>2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10</v>
      </c>
      <c r="B613" s="832" t="s">
        <v>2616</v>
      </c>
      <c r="C613" s="832" t="s">
        <v>2625</v>
      </c>
      <c r="D613" s="833" t="s">
        <v>5669</v>
      </c>
      <c r="E613" s="834" t="s">
        <v>2656</v>
      </c>
      <c r="F613" s="832" t="s">
        <v>2618</v>
      </c>
      <c r="G613" s="832" t="s">
        <v>3092</v>
      </c>
      <c r="H613" s="832" t="s">
        <v>631</v>
      </c>
      <c r="I613" s="832" t="s">
        <v>3093</v>
      </c>
      <c r="J613" s="832" t="s">
        <v>1199</v>
      </c>
      <c r="K613" s="832" t="s">
        <v>1200</v>
      </c>
      <c r="L613" s="835">
        <v>103.8</v>
      </c>
      <c r="M613" s="835">
        <v>103.8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10</v>
      </c>
      <c r="B614" s="832" t="s">
        <v>2616</v>
      </c>
      <c r="C614" s="832" t="s">
        <v>2625</v>
      </c>
      <c r="D614" s="833" t="s">
        <v>5669</v>
      </c>
      <c r="E614" s="834" t="s">
        <v>2656</v>
      </c>
      <c r="F614" s="832" t="s">
        <v>2618</v>
      </c>
      <c r="G614" s="832" t="s">
        <v>2978</v>
      </c>
      <c r="H614" s="832" t="s">
        <v>631</v>
      </c>
      <c r="I614" s="832" t="s">
        <v>2982</v>
      </c>
      <c r="J614" s="832" t="s">
        <v>2980</v>
      </c>
      <c r="K614" s="832" t="s">
        <v>2983</v>
      </c>
      <c r="L614" s="835">
        <v>97.96</v>
      </c>
      <c r="M614" s="835">
        <v>195.92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10</v>
      </c>
      <c r="B615" s="832" t="s">
        <v>2616</v>
      </c>
      <c r="C615" s="832" t="s">
        <v>2625</v>
      </c>
      <c r="D615" s="833" t="s">
        <v>5669</v>
      </c>
      <c r="E615" s="834" t="s">
        <v>2656</v>
      </c>
      <c r="F615" s="832" t="s">
        <v>2618</v>
      </c>
      <c r="G615" s="832" t="s">
        <v>3557</v>
      </c>
      <c r="H615" s="832" t="s">
        <v>631</v>
      </c>
      <c r="I615" s="832" t="s">
        <v>3558</v>
      </c>
      <c r="J615" s="832" t="s">
        <v>3559</v>
      </c>
      <c r="K615" s="832" t="s">
        <v>3560</v>
      </c>
      <c r="L615" s="835">
        <v>0</v>
      </c>
      <c r="M615" s="835">
        <v>0</v>
      </c>
      <c r="N615" s="832">
        <v>1</v>
      </c>
      <c r="O615" s="836">
        <v>1</v>
      </c>
      <c r="P615" s="835">
        <v>0</v>
      </c>
      <c r="Q615" s="837"/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10</v>
      </c>
      <c r="B616" s="832" t="s">
        <v>2616</v>
      </c>
      <c r="C616" s="832" t="s">
        <v>2625</v>
      </c>
      <c r="D616" s="833" t="s">
        <v>5669</v>
      </c>
      <c r="E616" s="834" t="s">
        <v>2656</v>
      </c>
      <c r="F616" s="832" t="s">
        <v>2618</v>
      </c>
      <c r="G616" s="832" t="s">
        <v>2735</v>
      </c>
      <c r="H616" s="832" t="s">
        <v>631</v>
      </c>
      <c r="I616" s="832" t="s">
        <v>3211</v>
      </c>
      <c r="J616" s="832" t="s">
        <v>2737</v>
      </c>
      <c r="K616" s="832" t="s">
        <v>3212</v>
      </c>
      <c r="L616" s="835">
        <v>55.41</v>
      </c>
      <c r="M616" s="835">
        <v>55.41</v>
      </c>
      <c r="N616" s="832">
        <v>1</v>
      </c>
      <c r="O616" s="836">
        <v>1</v>
      </c>
      <c r="P616" s="835">
        <v>55.41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10</v>
      </c>
      <c r="B617" s="832" t="s">
        <v>2616</v>
      </c>
      <c r="C617" s="832" t="s">
        <v>2625</v>
      </c>
      <c r="D617" s="833" t="s">
        <v>5669</v>
      </c>
      <c r="E617" s="834" t="s">
        <v>2656</v>
      </c>
      <c r="F617" s="832" t="s">
        <v>2618</v>
      </c>
      <c r="G617" s="832" t="s">
        <v>2735</v>
      </c>
      <c r="H617" s="832" t="s">
        <v>690</v>
      </c>
      <c r="I617" s="832" t="s">
        <v>2206</v>
      </c>
      <c r="J617" s="832" t="s">
        <v>2207</v>
      </c>
      <c r="K617" s="832" t="s">
        <v>1555</v>
      </c>
      <c r="L617" s="835">
        <v>85.27</v>
      </c>
      <c r="M617" s="835">
        <v>85.27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10</v>
      </c>
      <c r="B618" s="832" t="s">
        <v>2616</v>
      </c>
      <c r="C618" s="832" t="s">
        <v>2625</v>
      </c>
      <c r="D618" s="833" t="s">
        <v>5669</v>
      </c>
      <c r="E618" s="834" t="s">
        <v>2656</v>
      </c>
      <c r="F618" s="832" t="s">
        <v>2618</v>
      </c>
      <c r="G618" s="832" t="s">
        <v>3398</v>
      </c>
      <c r="H618" s="832" t="s">
        <v>690</v>
      </c>
      <c r="I618" s="832" t="s">
        <v>2479</v>
      </c>
      <c r="J618" s="832" t="s">
        <v>1130</v>
      </c>
      <c r="K618" s="832" t="s">
        <v>2480</v>
      </c>
      <c r="L618" s="835">
        <v>0</v>
      </c>
      <c r="M618" s="835">
        <v>0</v>
      </c>
      <c r="N618" s="832">
        <v>1</v>
      </c>
      <c r="O618" s="836">
        <v>0.5</v>
      </c>
      <c r="P618" s="835"/>
      <c r="Q618" s="837"/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10</v>
      </c>
      <c r="B619" s="832" t="s">
        <v>2616</v>
      </c>
      <c r="C619" s="832" t="s">
        <v>2625</v>
      </c>
      <c r="D619" s="833" t="s">
        <v>5669</v>
      </c>
      <c r="E619" s="834" t="s">
        <v>2656</v>
      </c>
      <c r="F619" s="832" t="s">
        <v>2618</v>
      </c>
      <c r="G619" s="832" t="s">
        <v>2955</v>
      </c>
      <c r="H619" s="832" t="s">
        <v>631</v>
      </c>
      <c r="I619" s="832" t="s">
        <v>2956</v>
      </c>
      <c r="J619" s="832" t="s">
        <v>740</v>
      </c>
      <c r="K619" s="832" t="s">
        <v>2957</v>
      </c>
      <c r="L619" s="835">
        <v>161.52000000000001</v>
      </c>
      <c r="M619" s="835">
        <v>161.52000000000001</v>
      </c>
      <c r="N619" s="832">
        <v>1</v>
      </c>
      <c r="O619" s="836">
        <v>1</v>
      </c>
      <c r="P619" s="835">
        <v>161.52000000000001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10</v>
      </c>
      <c r="B620" s="832" t="s">
        <v>2616</v>
      </c>
      <c r="C620" s="832" t="s">
        <v>2625</v>
      </c>
      <c r="D620" s="833" t="s">
        <v>5669</v>
      </c>
      <c r="E620" s="834" t="s">
        <v>2656</v>
      </c>
      <c r="F620" s="832" t="s">
        <v>2618</v>
      </c>
      <c r="G620" s="832" t="s">
        <v>2996</v>
      </c>
      <c r="H620" s="832" t="s">
        <v>631</v>
      </c>
      <c r="I620" s="832" t="s">
        <v>2997</v>
      </c>
      <c r="J620" s="832" t="s">
        <v>2998</v>
      </c>
      <c r="K620" s="832" t="s">
        <v>2999</v>
      </c>
      <c r="L620" s="835">
        <v>93.49</v>
      </c>
      <c r="M620" s="835">
        <v>280.46999999999997</v>
      </c>
      <c r="N620" s="832">
        <v>3</v>
      </c>
      <c r="O620" s="836">
        <v>1</v>
      </c>
      <c r="P620" s="835">
        <v>280.46999999999997</v>
      </c>
      <c r="Q620" s="837">
        <v>1</v>
      </c>
      <c r="R620" s="832">
        <v>3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10</v>
      </c>
      <c r="B621" s="832" t="s">
        <v>2616</v>
      </c>
      <c r="C621" s="832" t="s">
        <v>2625</v>
      </c>
      <c r="D621" s="833" t="s">
        <v>5669</v>
      </c>
      <c r="E621" s="834" t="s">
        <v>2656</v>
      </c>
      <c r="F621" s="832" t="s">
        <v>2618</v>
      </c>
      <c r="G621" s="832" t="s">
        <v>2848</v>
      </c>
      <c r="H621" s="832" t="s">
        <v>631</v>
      </c>
      <c r="I621" s="832" t="s">
        <v>2849</v>
      </c>
      <c r="J621" s="832" t="s">
        <v>2850</v>
      </c>
      <c r="K621" s="832" t="s">
        <v>2497</v>
      </c>
      <c r="L621" s="835">
        <v>25.97</v>
      </c>
      <c r="M621" s="835">
        <v>25.97</v>
      </c>
      <c r="N621" s="832">
        <v>1</v>
      </c>
      <c r="O621" s="836">
        <v>0.5</v>
      </c>
      <c r="P621" s="835">
        <v>25.97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10</v>
      </c>
      <c r="B622" s="832" t="s">
        <v>2616</v>
      </c>
      <c r="C622" s="832" t="s">
        <v>2625</v>
      </c>
      <c r="D622" s="833" t="s">
        <v>5669</v>
      </c>
      <c r="E622" s="834" t="s">
        <v>2656</v>
      </c>
      <c r="F622" s="832" t="s">
        <v>2618</v>
      </c>
      <c r="G622" s="832" t="s">
        <v>3404</v>
      </c>
      <c r="H622" s="832" t="s">
        <v>631</v>
      </c>
      <c r="I622" s="832" t="s">
        <v>3561</v>
      </c>
      <c r="J622" s="832" t="s">
        <v>732</v>
      </c>
      <c r="K622" s="832" t="s">
        <v>3562</v>
      </c>
      <c r="L622" s="835">
        <v>368.16</v>
      </c>
      <c r="M622" s="835">
        <v>1472.64</v>
      </c>
      <c r="N622" s="832">
        <v>4</v>
      </c>
      <c r="O622" s="836">
        <v>1</v>
      </c>
      <c r="P622" s="835">
        <v>1472.64</v>
      </c>
      <c r="Q622" s="837">
        <v>1</v>
      </c>
      <c r="R622" s="832">
        <v>4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10</v>
      </c>
      <c r="B623" s="832" t="s">
        <v>2616</v>
      </c>
      <c r="C623" s="832" t="s">
        <v>2625</v>
      </c>
      <c r="D623" s="833" t="s">
        <v>5669</v>
      </c>
      <c r="E623" s="834" t="s">
        <v>2656</v>
      </c>
      <c r="F623" s="832" t="s">
        <v>2618</v>
      </c>
      <c r="G623" s="832" t="s">
        <v>3000</v>
      </c>
      <c r="H623" s="832" t="s">
        <v>631</v>
      </c>
      <c r="I623" s="832" t="s">
        <v>3001</v>
      </c>
      <c r="J623" s="832" t="s">
        <v>3002</v>
      </c>
      <c r="K623" s="832" t="s">
        <v>3003</v>
      </c>
      <c r="L623" s="835">
        <v>121.07</v>
      </c>
      <c r="M623" s="835">
        <v>121.07</v>
      </c>
      <c r="N623" s="832">
        <v>1</v>
      </c>
      <c r="O623" s="836">
        <v>1</v>
      </c>
      <c r="P623" s="835">
        <v>121.07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10</v>
      </c>
      <c r="B624" s="832" t="s">
        <v>2616</v>
      </c>
      <c r="C624" s="832" t="s">
        <v>2625</v>
      </c>
      <c r="D624" s="833" t="s">
        <v>5669</v>
      </c>
      <c r="E624" s="834" t="s">
        <v>2656</v>
      </c>
      <c r="F624" s="832" t="s">
        <v>2618</v>
      </c>
      <c r="G624" s="832" t="s">
        <v>1760</v>
      </c>
      <c r="H624" s="832" t="s">
        <v>631</v>
      </c>
      <c r="I624" s="832" t="s">
        <v>3563</v>
      </c>
      <c r="J624" s="832" t="s">
        <v>3564</v>
      </c>
      <c r="K624" s="832" t="s">
        <v>3565</v>
      </c>
      <c r="L624" s="835">
        <v>13.73</v>
      </c>
      <c r="M624" s="835">
        <v>13.73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10</v>
      </c>
      <c r="B625" s="832" t="s">
        <v>2616</v>
      </c>
      <c r="C625" s="832" t="s">
        <v>2625</v>
      </c>
      <c r="D625" s="833" t="s">
        <v>5669</v>
      </c>
      <c r="E625" s="834" t="s">
        <v>2656</v>
      </c>
      <c r="F625" s="832" t="s">
        <v>2618</v>
      </c>
      <c r="G625" s="832" t="s">
        <v>2856</v>
      </c>
      <c r="H625" s="832" t="s">
        <v>631</v>
      </c>
      <c r="I625" s="832" t="s">
        <v>2857</v>
      </c>
      <c r="J625" s="832" t="s">
        <v>1808</v>
      </c>
      <c r="K625" s="832" t="s">
        <v>2858</v>
      </c>
      <c r="L625" s="835">
        <v>178.94</v>
      </c>
      <c r="M625" s="835">
        <v>178.94</v>
      </c>
      <c r="N625" s="832">
        <v>1</v>
      </c>
      <c r="O625" s="836">
        <v>0.5</v>
      </c>
      <c r="P625" s="835">
        <v>178.94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10</v>
      </c>
      <c r="B626" s="832" t="s">
        <v>2616</v>
      </c>
      <c r="C626" s="832" t="s">
        <v>2625</v>
      </c>
      <c r="D626" s="833" t="s">
        <v>5669</v>
      </c>
      <c r="E626" s="834" t="s">
        <v>2656</v>
      </c>
      <c r="F626" s="832" t="s">
        <v>2618</v>
      </c>
      <c r="G626" s="832" t="s">
        <v>2760</v>
      </c>
      <c r="H626" s="832" t="s">
        <v>631</v>
      </c>
      <c r="I626" s="832" t="s">
        <v>2761</v>
      </c>
      <c r="J626" s="832" t="s">
        <v>903</v>
      </c>
      <c r="K626" s="832" t="s">
        <v>2762</v>
      </c>
      <c r="L626" s="835">
        <v>94.7</v>
      </c>
      <c r="M626" s="835">
        <v>94.7</v>
      </c>
      <c r="N626" s="832">
        <v>1</v>
      </c>
      <c r="O626" s="836">
        <v>0.5</v>
      </c>
      <c r="P626" s="835">
        <v>94.7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10</v>
      </c>
      <c r="B627" s="832" t="s">
        <v>2616</v>
      </c>
      <c r="C627" s="832" t="s">
        <v>2625</v>
      </c>
      <c r="D627" s="833" t="s">
        <v>5669</v>
      </c>
      <c r="E627" s="834" t="s">
        <v>2656</v>
      </c>
      <c r="F627" s="832" t="s">
        <v>2618</v>
      </c>
      <c r="G627" s="832" t="s">
        <v>3566</v>
      </c>
      <c r="H627" s="832" t="s">
        <v>631</v>
      </c>
      <c r="I627" s="832" t="s">
        <v>3567</v>
      </c>
      <c r="J627" s="832" t="s">
        <v>1273</v>
      </c>
      <c r="K627" s="832" t="s">
        <v>1274</v>
      </c>
      <c r="L627" s="835">
        <v>266.33</v>
      </c>
      <c r="M627" s="835">
        <v>266.33</v>
      </c>
      <c r="N627" s="832">
        <v>1</v>
      </c>
      <c r="O627" s="836">
        <v>0.5</v>
      </c>
      <c r="P627" s="835">
        <v>266.33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10</v>
      </c>
      <c r="B628" s="832" t="s">
        <v>2616</v>
      </c>
      <c r="C628" s="832" t="s">
        <v>2625</v>
      </c>
      <c r="D628" s="833" t="s">
        <v>5669</v>
      </c>
      <c r="E628" s="834" t="s">
        <v>2656</v>
      </c>
      <c r="F628" s="832" t="s">
        <v>2618</v>
      </c>
      <c r="G628" s="832" t="s">
        <v>3566</v>
      </c>
      <c r="H628" s="832" t="s">
        <v>631</v>
      </c>
      <c r="I628" s="832" t="s">
        <v>3568</v>
      </c>
      <c r="J628" s="832" t="s">
        <v>1273</v>
      </c>
      <c r="K628" s="832" t="s">
        <v>1275</v>
      </c>
      <c r="L628" s="835">
        <v>532.65</v>
      </c>
      <c r="M628" s="835">
        <v>532.65</v>
      </c>
      <c r="N628" s="832">
        <v>1</v>
      </c>
      <c r="O628" s="836">
        <v>0.5</v>
      </c>
      <c r="P628" s="835">
        <v>532.65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10</v>
      </c>
      <c r="B629" s="832" t="s">
        <v>2616</v>
      </c>
      <c r="C629" s="832" t="s">
        <v>2625</v>
      </c>
      <c r="D629" s="833" t="s">
        <v>5669</v>
      </c>
      <c r="E629" s="834" t="s">
        <v>2656</v>
      </c>
      <c r="F629" s="832" t="s">
        <v>2618</v>
      </c>
      <c r="G629" s="832" t="s">
        <v>2766</v>
      </c>
      <c r="H629" s="832" t="s">
        <v>631</v>
      </c>
      <c r="I629" s="832" t="s">
        <v>2767</v>
      </c>
      <c r="J629" s="832" t="s">
        <v>746</v>
      </c>
      <c r="K629" s="832" t="s">
        <v>2768</v>
      </c>
      <c r="L629" s="835">
        <v>27.28</v>
      </c>
      <c r="M629" s="835">
        <v>27.28</v>
      </c>
      <c r="N629" s="832">
        <v>1</v>
      </c>
      <c r="O629" s="836">
        <v>1</v>
      </c>
      <c r="P629" s="835">
        <v>27.28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10</v>
      </c>
      <c r="B630" s="832" t="s">
        <v>2616</v>
      </c>
      <c r="C630" s="832" t="s">
        <v>2625</v>
      </c>
      <c r="D630" s="833" t="s">
        <v>5669</v>
      </c>
      <c r="E630" s="834" t="s">
        <v>2656</v>
      </c>
      <c r="F630" s="832" t="s">
        <v>2618</v>
      </c>
      <c r="G630" s="832" t="s">
        <v>3569</v>
      </c>
      <c r="H630" s="832" t="s">
        <v>631</v>
      </c>
      <c r="I630" s="832" t="s">
        <v>3570</v>
      </c>
      <c r="J630" s="832" t="s">
        <v>1568</v>
      </c>
      <c r="K630" s="832" t="s">
        <v>3571</v>
      </c>
      <c r="L630" s="835">
        <v>0</v>
      </c>
      <c r="M630" s="835">
        <v>0</v>
      </c>
      <c r="N630" s="832">
        <v>1</v>
      </c>
      <c r="O630" s="836">
        <v>0.5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10</v>
      </c>
      <c r="B631" s="832" t="s">
        <v>2616</v>
      </c>
      <c r="C631" s="832" t="s">
        <v>2625</v>
      </c>
      <c r="D631" s="833" t="s">
        <v>5669</v>
      </c>
      <c r="E631" s="834" t="s">
        <v>2656</v>
      </c>
      <c r="F631" s="832" t="s">
        <v>2618</v>
      </c>
      <c r="G631" s="832" t="s">
        <v>2769</v>
      </c>
      <c r="H631" s="832" t="s">
        <v>631</v>
      </c>
      <c r="I631" s="832" t="s">
        <v>2770</v>
      </c>
      <c r="J631" s="832" t="s">
        <v>972</v>
      </c>
      <c r="K631" s="832" t="s">
        <v>2771</v>
      </c>
      <c r="L631" s="835">
        <v>111.72</v>
      </c>
      <c r="M631" s="835">
        <v>335.15999999999997</v>
      </c>
      <c r="N631" s="832">
        <v>3</v>
      </c>
      <c r="O631" s="836">
        <v>1.5</v>
      </c>
      <c r="P631" s="835">
        <v>335.15999999999997</v>
      </c>
      <c r="Q631" s="837">
        <v>1</v>
      </c>
      <c r="R631" s="832">
        <v>3</v>
      </c>
      <c r="S631" s="837">
        <v>1</v>
      </c>
      <c r="T631" s="836">
        <v>1.5</v>
      </c>
      <c r="U631" s="838">
        <v>1</v>
      </c>
    </row>
    <row r="632" spans="1:21" ht="14.4" customHeight="1" x14ac:dyDescent="0.3">
      <c r="A632" s="831">
        <v>10</v>
      </c>
      <c r="B632" s="832" t="s">
        <v>2616</v>
      </c>
      <c r="C632" s="832" t="s">
        <v>2625</v>
      </c>
      <c r="D632" s="833" t="s">
        <v>5669</v>
      </c>
      <c r="E632" s="834" t="s">
        <v>2656</v>
      </c>
      <c r="F632" s="832" t="s">
        <v>2618</v>
      </c>
      <c r="G632" s="832" t="s">
        <v>2769</v>
      </c>
      <c r="H632" s="832" t="s">
        <v>631</v>
      </c>
      <c r="I632" s="832" t="s">
        <v>3362</v>
      </c>
      <c r="J632" s="832" t="s">
        <v>972</v>
      </c>
      <c r="K632" s="832" t="s">
        <v>1554</v>
      </c>
      <c r="L632" s="835">
        <v>79</v>
      </c>
      <c r="M632" s="835">
        <v>79</v>
      </c>
      <c r="N632" s="832">
        <v>1</v>
      </c>
      <c r="O632" s="836">
        <v>1</v>
      </c>
      <c r="P632" s="835">
        <v>79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10</v>
      </c>
      <c r="B633" s="832" t="s">
        <v>2616</v>
      </c>
      <c r="C633" s="832" t="s">
        <v>2625</v>
      </c>
      <c r="D633" s="833" t="s">
        <v>5669</v>
      </c>
      <c r="E633" s="834" t="s">
        <v>2656</v>
      </c>
      <c r="F633" s="832" t="s">
        <v>2618</v>
      </c>
      <c r="G633" s="832" t="s">
        <v>2769</v>
      </c>
      <c r="H633" s="832" t="s">
        <v>631</v>
      </c>
      <c r="I633" s="832" t="s">
        <v>3572</v>
      </c>
      <c r="J633" s="832" t="s">
        <v>972</v>
      </c>
      <c r="K633" s="832" t="s">
        <v>2775</v>
      </c>
      <c r="L633" s="835">
        <v>83.79</v>
      </c>
      <c r="M633" s="835">
        <v>335.16</v>
      </c>
      <c r="N633" s="832">
        <v>4</v>
      </c>
      <c r="O633" s="836">
        <v>2</v>
      </c>
      <c r="P633" s="835">
        <v>167.58</v>
      </c>
      <c r="Q633" s="837">
        <v>0.5</v>
      </c>
      <c r="R633" s="832">
        <v>2</v>
      </c>
      <c r="S633" s="837">
        <v>0.5</v>
      </c>
      <c r="T633" s="836">
        <v>1</v>
      </c>
      <c r="U633" s="838">
        <v>0.5</v>
      </c>
    </row>
    <row r="634" spans="1:21" ht="14.4" customHeight="1" x14ac:dyDescent="0.3">
      <c r="A634" s="831">
        <v>10</v>
      </c>
      <c r="B634" s="832" t="s">
        <v>2616</v>
      </c>
      <c r="C634" s="832" t="s">
        <v>2625</v>
      </c>
      <c r="D634" s="833" t="s">
        <v>5669</v>
      </c>
      <c r="E634" s="834" t="s">
        <v>2656</v>
      </c>
      <c r="F634" s="832" t="s">
        <v>2618</v>
      </c>
      <c r="G634" s="832" t="s">
        <v>3573</v>
      </c>
      <c r="H634" s="832" t="s">
        <v>631</v>
      </c>
      <c r="I634" s="832" t="s">
        <v>3574</v>
      </c>
      <c r="J634" s="832" t="s">
        <v>1223</v>
      </c>
      <c r="K634" s="832" t="s">
        <v>3575</v>
      </c>
      <c r="L634" s="835">
        <v>76.709999999999994</v>
      </c>
      <c r="M634" s="835">
        <v>76.709999999999994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10</v>
      </c>
      <c r="B635" s="832" t="s">
        <v>2616</v>
      </c>
      <c r="C635" s="832" t="s">
        <v>2625</v>
      </c>
      <c r="D635" s="833" t="s">
        <v>5669</v>
      </c>
      <c r="E635" s="834" t="s">
        <v>2656</v>
      </c>
      <c r="F635" s="832" t="s">
        <v>2618</v>
      </c>
      <c r="G635" s="832" t="s">
        <v>3015</v>
      </c>
      <c r="H635" s="832" t="s">
        <v>631</v>
      </c>
      <c r="I635" s="832" t="s">
        <v>3016</v>
      </c>
      <c r="J635" s="832" t="s">
        <v>1161</v>
      </c>
      <c r="K635" s="832" t="s">
        <v>2971</v>
      </c>
      <c r="L635" s="835">
        <v>61.97</v>
      </c>
      <c r="M635" s="835">
        <v>123.94</v>
      </c>
      <c r="N635" s="832">
        <v>2</v>
      </c>
      <c r="O635" s="836">
        <v>2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10</v>
      </c>
      <c r="B636" s="832" t="s">
        <v>2616</v>
      </c>
      <c r="C636" s="832" t="s">
        <v>2625</v>
      </c>
      <c r="D636" s="833" t="s">
        <v>5669</v>
      </c>
      <c r="E636" s="834" t="s">
        <v>2656</v>
      </c>
      <c r="F636" s="832" t="s">
        <v>2618</v>
      </c>
      <c r="G636" s="832" t="s">
        <v>2868</v>
      </c>
      <c r="H636" s="832" t="s">
        <v>631</v>
      </c>
      <c r="I636" s="832" t="s">
        <v>3576</v>
      </c>
      <c r="J636" s="832" t="s">
        <v>1677</v>
      </c>
      <c r="K636" s="832" t="s">
        <v>3577</v>
      </c>
      <c r="L636" s="835">
        <v>31.65</v>
      </c>
      <c r="M636" s="835">
        <v>31.65</v>
      </c>
      <c r="N636" s="832">
        <v>1</v>
      </c>
      <c r="O636" s="836">
        <v>0.5</v>
      </c>
      <c r="P636" s="835">
        <v>31.65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10</v>
      </c>
      <c r="B637" s="832" t="s">
        <v>2616</v>
      </c>
      <c r="C637" s="832" t="s">
        <v>2625</v>
      </c>
      <c r="D637" s="833" t="s">
        <v>5669</v>
      </c>
      <c r="E637" s="834" t="s">
        <v>2656</v>
      </c>
      <c r="F637" s="832" t="s">
        <v>2618</v>
      </c>
      <c r="G637" s="832" t="s">
        <v>2777</v>
      </c>
      <c r="H637" s="832" t="s">
        <v>631</v>
      </c>
      <c r="I637" s="832" t="s">
        <v>3578</v>
      </c>
      <c r="J637" s="832" t="s">
        <v>1377</v>
      </c>
      <c r="K637" s="832" t="s">
        <v>3579</v>
      </c>
      <c r="L637" s="835">
        <v>69.59</v>
      </c>
      <c r="M637" s="835">
        <v>69.59</v>
      </c>
      <c r="N637" s="832">
        <v>1</v>
      </c>
      <c r="O637" s="836">
        <v>1</v>
      </c>
      <c r="P637" s="835">
        <v>69.59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10</v>
      </c>
      <c r="B638" s="832" t="s">
        <v>2616</v>
      </c>
      <c r="C638" s="832" t="s">
        <v>2625</v>
      </c>
      <c r="D638" s="833" t="s">
        <v>5669</v>
      </c>
      <c r="E638" s="834" t="s">
        <v>2656</v>
      </c>
      <c r="F638" s="832" t="s">
        <v>2618</v>
      </c>
      <c r="G638" s="832" t="s">
        <v>2870</v>
      </c>
      <c r="H638" s="832" t="s">
        <v>631</v>
      </c>
      <c r="I638" s="832" t="s">
        <v>2871</v>
      </c>
      <c r="J638" s="832" t="s">
        <v>2872</v>
      </c>
      <c r="K638" s="832" t="s">
        <v>2873</v>
      </c>
      <c r="L638" s="835">
        <v>73.150000000000006</v>
      </c>
      <c r="M638" s="835">
        <v>73.150000000000006</v>
      </c>
      <c r="N638" s="832">
        <v>1</v>
      </c>
      <c r="O638" s="836">
        <v>0.5</v>
      </c>
      <c r="P638" s="835">
        <v>73.150000000000006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10</v>
      </c>
      <c r="B639" s="832" t="s">
        <v>2616</v>
      </c>
      <c r="C639" s="832" t="s">
        <v>2625</v>
      </c>
      <c r="D639" s="833" t="s">
        <v>5669</v>
      </c>
      <c r="E639" s="834" t="s">
        <v>2656</v>
      </c>
      <c r="F639" s="832" t="s">
        <v>2618</v>
      </c>
      <c r="G639" s="832" t="s">
        <v>2870</v>
      </c>
      <c r="H639" s="832" t="s">
        <v>631</v>
      </c>
      <c r="I639" s="832" t="s">
        <v>2871</v>
      </c>
      <c r="J639" s="832" t="s">
        <v>2872</v>
      </c>
      <c r="K639" s="832" t="s">
        <v>2873</v>
      </c>
      <c r="L639" s="835">
        <v>88.76</v>
      </c>
      <c r="M639" s="835">
        <v>177.52</v>
      </c>
      <c r="N639" s="832">
        <v>2</v>
      </c>
      <c r="O639" s="836">
        <v>0.5</v>
      </c>
      <c r="P639" s="835">
        <v>177.52</v>
      </c>
      <c r="Q639" s="837">
        <v>1</v>
      </c>
      <c r="R639" s="832">
        <v>2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10</v>
      </c>
      <c r="B640" s="832" t="s">
        <v>2616</v>
      </c>
      <c r="C640" s="832" t="s">
        <v>2625</v>
      </c>
      <c r="D640" s="833" t="s">
        <v>5669</v>
      </c>
      <c r="E640" s="834" t="s">
        <v>2656</v>
      </c>
      <c r="F640" s="832" t="s">
        <v>2618</v>
      </c>
      <c r="G640" s="832" t="s">
        <v>3225</v>
      </c>
      <c r="H640" s="832" t="s">
        <v>631</v>
      </c>
      <c r="I640" s="832" t="s">
        <v>3246</v>
      </c>
      <c r="J640" s="832" t="s">
        <v>1330</v>
      </c>
      <c r="K640" s="832" t="s">
        <v>3247</v>
      </c>
      <c r="L640" s="835">
        <v>760.22</v>
      </c>
      <c r="M640" s="835">
        <v>3040.88</v>
      </c>
      <c r="N640" s="832">
        <v>4</v>
      </c>
      <c r="O640" s="836">
        <v>3.5</v>
      </c>
      <c r="P640" s="835">
        <v>1520.44</v>
      </c>
      <c r="Q640" s="837">
        <v>0.5</v>
      </c>
      <c r="R640" s="832">
        <v>2</v>
      </c>
      <c r="S640" s="837">
        <v>0.5</v>
      </c>
      <c r="T640" s="836">
        <v>2</v>
      </c>
      <c r="U640" s="838">
        <v>0.5714285714285714</v>
      </c>
    </row>
    <row r="641" spans="1:21" ht="14.4" customHeight="1" x14ac:dyDescent="0.3">
      <c r="A641" s="831">
        <v>10</v>
      </c>
      <c r="B641" s="832" t="s">
        <v>2616</v>
      </c>
      <c r="C641" s="832" t="s">
        <v>2625</v>
      </c>
      <c r="D641" s="833" t="s">
        <v>5669</v>
      </c>
      <c r="E641" s="834" t="s">
        <v>2656</v>
      </c>
      <c r="F641" s="832" t="s">
        <v>2618</v>
      </c>
      <c r="G641" s="832" t="s">
        <v>3225</v>
      </c>
      <c r="H641" s="832" t="s">
        <v>631</v>
      </c>
      <c r="I641" s="832" t="s">
        <v>3580</v>
      </c>
      <c r="J641" s="832" t="s">
        <v>1330</v>
      </c>
      <c r="K641" s="832" t="s">
        <v>3581</v>
      </c>
      <c r="L641" s="835">
        <v>0</v>
      </c>
      <c r="M641" s="835">
        <v>0</v>
      </c>
      <c r="N641" s="832">
        <v>2</v>
      </c>
      <c r="O641" s="836">
        <v>1.5</v>
      </c>
      <c r="P641" s="835">
        <v>0</v>
      </c>
      <c r="Q641" s="837"/>
      <c r="R641" s="832">
        <v>1</v>
      </c>
      <c r="S641" s="837">
        <v>0.5</v>
      </c>
      <c r="T641" s="836">
        <v>0.5</v>
      </c>
      <c r="U641" s="838">
        <v>0.33333333333333331</v>
      </c>
    </row>
    <row r="642" spans="1:21" ht="14.4" customHeight="1" x14ac:dyDescent="0.3">
      <c r="A642" s="831">
        <v>10</v>
      </c>
      <c r="B642" s="832" t="s">
        <v>2616</v>
      </c>
      <c r="C642" s="832" t="s">
        <v>2625</v>
      </c>
      <c r="D642" s="833" t="s">
        <v>5669</v>
      </c>
      <c r="E642" s="834" t="s">
        <v>2656</v>
      </c>
      <c r="F642" s="832" t="s">
        <v>2618</v>
      </c>
      <c r="G642" s="832" t="s">
        <v>3367</v>
      </c>
      <c r="H642" s="832" t="s">
        <v>631</v>
      </c>
      <c r="I642" s="832" t="s">
        <v>3582</v>
      </c>
      <c r="J642" s="832" t="s">
        <v>3369</v>
      </c>
      <c r="K642" s="832" t="s">
        <v>3583</v>
      </c>
      <c r="L642" s="835">
        <v>0</v>
      </c>
      <c r="M642" s="835">
        <v>0</v>
      </c>
      <c r="N642" s="832">
        <v>1</v>
      </c>
      <c r="O642" s="836">
        <v>0.5</v>
      </c>
      <c r="P642" s="835">
        <v>0</v>
      </c>
      <c r="Q642" s="837"/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10</v>
      </c>
      <c r="B643" s="832" t="s">
        <v>2616</v>
      </c>
      <c r="C643" s="832" t="s">
        <v>2625</v>
      </c>
      <c r="D643" s="833" t="s">
        <v>5669</v>
      </c>
      <c r="E643" s="834" t="s">
        <v>2656</v>
      </c>
      <c r="F643" s="832" t="s">
        <v>2618</v>
      </c>
      <c r="G643" s="832" t="s">
        <v>3374</v>
      </c>
      <c r="H643" s="832" t="s">
        <v>631</v>
      </c>
      <c r="I643" s="832" t="s">
        <v>3584</v>
      </c>
      <c r="J643" s="832" t="s">
        <v>3585</v>
      </c>
      <c r="K643" s="832" t="s">
        <v>3586</v>
      </c>
      <c r="L643" s="835">
        <v>176.32</v>
      </c>
      <c r="M643" s="835">
        <v>176.32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10</v>
      </c>
      <c r="B644" s="832" t="s">
        <v>2616</v>
      </c>
      <c r="C644" s="832" t="s">
        <v>2625</v>
      </c>
      <c r="D644" s="833" t="s">
        <v>5669</v>
      </c>
      <c r="E644" s="834" t="s">
        <v>2656</v>
      </c>
      <c r="F644" s="832" t="s">
        <v>2618</v>
      </c>
      <c r="G644" s="832" t="s">
        <v>2783</v>
      </c>
      <c r="H644" s="832" t="s">
        <v>631</v>
      </c>
      <c r="I644" s="832" t="s">
        <v>2784</v>
      </c>
      <c r="J644" s="832" t="s">
        <v>1376</v>
      </c>
      <c r="K644" s="832" t="s">
        <v>2785</v>
      </c>
      <c r="L644" s="835">
        <v>34.19</v>
      </c>
      <c r="M644" s="835">
        <v>68.38</v>
      </c>
      <c r="N644" s="832">
        <v>2</v>
      </c>
      <c r="O644" s="836">
        <v>0.5</v>
      </c>
      <c r="P644" s="835">
        <v>68.38</v>
      </c>
      <c r="Q644" s="837">
        <v>1</v>
      </c>
      <c r="R644" s="832">
        <v>2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10</v>
      </c>
      <c r="B645" s="832" t="s">
        <v>2616</v>
      </c>
      <c r="C645" s="832" t="s">
        <v>2625</v>
      </c>
      <c r="D645" s="833" t="s">
        <v>5669</v>
      </c>
      <c r="E645" s="834" t="s">
        <v>2656</v>
      </c>
      <c r="F645" s="832" t="s">
        <v>2618</v>
      </c>
      <c r="G645" s="832" t="s">
        <v>3442</v>
      </c>
      <c r="H645" s="832" t="s">
        <v>631</v>
      </c>
      <c r="I645" s="832" t="s">
        <v>3443</v>
      </c>
      <c r="J645" s="832" t="s">
        <v>3444</v>
      </c>
      <c r="K645" s="832" t="s">
        <v>1671</v>
      </c>
      <c r="L645" s="835">
        <v>174.59</v>
      </c>
      <c r="M645" s="835">
        <v>523.77</v>
      </c>
      <c r="N645" s="832">
        <v>3</v>
      </c>
      <c r="O645" s="836">
        <v>2.5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10</v>
      </c>
      <c r="B646" s="832" t="s">
        <v>2616</v>
      </c>
      <c r="C646" s="832" t="s">
        <v>2625</v>
      </c>
      <c r="D646" s="833" t="s">
        <v>5669</v>
      </c>
      <c r="E646" s="834" t="s">
        <v>2656</v>
      </c>
      <c r="F646" s="832" t="s">
        <v>2618</v>
      </c>
      <c r="G646" s="832" t="s">
        <v>2906</v>
      </c>
      <c r="H646" s="832" t="s">
        <v>631</v>
      </c>
      <c r="I646" s="832" t="s">
        <v>3254</v>
      </c>
      <c r="J646" s="832" t="s">
        <v>1067</v>
      </c>
      <c r="K646" s="832" t="s">
        <v>3255</v>
      </c>
      <c r="L646" s="835">
        <v>103.67</v>
      </c>
      <c r="M646" s="835">
        <v>103.67</v>
      </c>
      <c r="N646" s="832">
        <v>1</v>
      </c>
      <c r="O646" s="836">
        <v>0.5</v>
      </c>
      <c r="P646" s="835">
        <v>103.67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10</v>
      </c>
      <c r="B647" s="832" t="s">
        <v>2616</v>
      </c>
      <c r="C647" s="832" t="s">
        <v>2625</v>
      </c>
      <c r="D647" s="833" t="s">
        <v>5669</v>
      </c>
      <c r="E647" s="834" t="s">
        <v>2656</v>
      </c>
      <c r="F647" s="832" t="s">
        <v>2618</v>
      </c>
      <c r="G647" s="832" t="s">
        <v>2906</v>
      </c>
      <c r="H647" s="832" t="s">
        <v>631</v>
      </c>
      <c r="I647" s="832" t="s">
        <v>3418</v>
      </c>
      <c r="J647" s="832" t="s">
        <v>1067</v>
      </c>
      <c r="K647" s="832" t="s">
        <v>3419</v>
      </c>
      <c r="L647" s="835">
        <v>16.12</v>
      </c>
      <c r="M647" s="835">
        <v>16.12</v>
      </c>
      <c r="N647" s="832">
        <v>1</v>
      </c>
      <c r="O647" s="836">
        <v>0.5</v>
      </c>
      <c r="P647" s="835">
        <v>16.12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10</v>
      </c>
      <c r="B648" s="832" t="s">
        <v>2616</v>
      </c>
      <c r="C648" s="832" t="s">
        <v>2625</v>
      </c>
      <c r="D648" s="833" t="s">
        <v>5669</v>
      </c>
      <c r="E648" s="834" t="s">
        <v>2656</v>
      </c>
      <c r="F648" s="832" t="s">
        <v>2618</v>
      </c>
      <c r="G648" s="832" t="s">
        <v>2906</v>
      </c>
      <c r="H648" s="832" t="s">
        <v>631</v>
      </c>
      <c r="I648" s="832" t="s">
        <v>2907</v>
      </c>
      <c r="J648" s="832" t="s">
        <v>1067</v>
      </c>
      <c r="K648" s="832" t="s">
        <v>2908</v>
      </c>
      <c r="L648" s="835">
        <v>32.25</v>
      </c>
      <c r="M648" s="835">
        <v>64.5</v>
      </c>
      <c r="N648" s="832">
        <v>2</v>
      </c>
      <c r="O648" s="836">
        <v>1.5</v>
      </c>
      <c r="P648" s="835">
        <v>32.25</v>
      </c>
      <c r="Q648" s="837">
        <v>0.5</v>
      </c>
      <c r="R648" s="832">
        <v>1</v>
      </c>
      <c r="S648" s="837">
        <v>0.5</v>
      </c>
      <c r="T648" s="836">
        <v>0.5</v>
      </c>
      <c r="U648" s="838">
        <v>0.33333333333333331</v>
      </c>
    </row>
    <row r="649" spans="1:21" ht="14.4" customHeight="1" x14ac:dyDescent="0.3">
      <c r="A649" s="831">
        <v>10</v>
      </c>
      <c r="B649" s="832" t="s">
        <v>2616</v>
      </c>
      <c r="C649" s="832" t="s">
        <v>2625</v>
      </c>
      <c r="D649" s="833" t="s">
        <v>5669</v>
      </c>
      <c r="E649" s="834" t="s">
        <v>2656</v>
      </c>
      <c r="F649" s="832" t="s">
        <v>2618</v>
      </c>
      <c r="G649" s="832" t="s">
        <v>2906</v>
      </c>
      <c r="H649" s="832" t="s">
        <v>631</v>
      </c>
      <c r="I649" s="832" t="s">
        <v>2909</v>
      </c>
      <c r="J649" s="832" t="s">
        <v>1067</v>
      </c>
      <c r="K649" s="832" t="s">
        <v>2910</v>
      </c>
      <c r="L649" s="835">
        <v>103.67</v>
      </c>
      <c r="M649" s="835">
        <v>207.34</v>
      </c>
      <c r="N649" s="832">
        <v>2</v>
      </c>
      <c r="O649" s="836">
        <v>1.5</v>
      </c>
      <c r="P649" s="835">
        <v>103.67</v>
      </c>
      <c r="Q649" s="837">
        <v>0.5</v>
      </c>
      <c r="R649" s="832">
        <v>1</v>
      </c>
      <c r="S649" s="837">
        <v>0.5</v>
      </c>
      <c r="T649" s="836">
        <v>0.5</v>
      </c>
      <c r="U649" s="838">
        <v>0.33333333333333331</v>
      </c>
    </row>
    <row r="650" spans="1:21" ht="14.4" customHeight="1" x14ac:dyDescent="0.3">
      <c r="A650" s="831">
        <v>10</v>
      </c>
      <c r="B650" s="832" t="s">
        <v>2616</v>
      </c>
      <c r="C650" s="832" t="s">
        <v>2625</v>
      </c>
      <c r="D650" s="833" t="s">
        <v>5669</v>
      </c>
      <c r="E650" s="834" t="s">
        <v>2656</v>
      </c>
      <c r="F650" s="832" t="s">
        <v>2618</v>
      </c>
      <c r="G650" s="832" t="s">
        <v>2906</v>
      </c>
      <c r="H650" s="832" t="s">
        <v>631</v>
      </c>
      <c r="I650" s="832" t="s">
        <v>3587</v>
      </c>
      <c r="J650" s="832" t="s">
        <v>1067</v>
      </c>
      <c r="K650" s="832" t="s">
        <v>2908</v>
      </c>
      <c r="L650" s="835">
        <v>32.25</v>
      </c>
      <c r="M650" s="835">
        <v>32.25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10</v>
      </c>
      <c r="B651" s="832" t="s">
        <v>2616</v>
      </c>
      <c r="C651" s="832" t="s">
        <v>2625</v>
      </c>
      <c r="D651" s="833" t="s">
        <v>5669</v>
      </c>
      <c r="E651" s="834" t="s">
        <v>2656</v>
      </c>
      <c r="F651" s="832" t="s">
        <v>2618</v>
      </c>
      <c r="G651" s="832" t="s">
        <v>2906</v>
      </c>
      <c r="H651" s="832" t="s">
        <v>631</v>
      </c>
      <c r="I651" s="832" t="s">
        <v>2914</v>
      </c>
      <c r="J651" s="832" t="s">
        <v>770</v>
      </c>
      <c r="K651" s="832" t="s">
        <v>2915</v>
      </c>
      <c r="L651" s="835">
        <v>0</v>
      </c>
      <c r="M651" s="835">
        <v>0</v>
      </c>
      <c r="N651" s="832">
        <v>1</v>
      </c>
      <c r="O651" s="836">
        <v>0.5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10</v>
      </c>
      <c r="B652" s="832" t="s">
        <v>2616</v>
      </c>
      <c r="C652" s="832" t="s">
        <v>2625</v>
      </c>
      <c r="D652" s="833" t="s">
        <v>5669</v>
      </c>
      <c r="E652" s="834" t="s">
        <v>2656</v>
      </c>
      <c r="F652" s="832" t="s">
        <v>2618</v>
      </c>
      <c r="G652" s="832" t="s">
        <v>3042</v>
      </c>
      <c r="H652" s="832" t="s">
        <v>631</v>
      </c>
      <c r="I652" s="832" t="s">
        <v>3385</v>
      </c>
      <c r="J652" s="832" t="s">
        <v>1182</v>
      </c>
      <c r="K652" s="832" t="s">
        <v>3386</v>
      </c>
      <c r="L652" s="835">
        <v>52.61</v>
      </c>
      <c r="M652" s="835">
        <v>52.61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10</v>
      </c>
      <c r="B653" s="832" t="s">
        <v>2616</v>
      </c>
      <c r="C653" s="832" t="s">
        <v>2625</v>
      </c>
      <c r="D653" s="833" t="s">
        <v>5669</v>
      </c>
      <c r="E653" s="834" t="s">
        <v>2656</v>
      </c>
      <c r="F653" s="832" t="s">
        <v>2618</v>
      </c>
      <c r="G653" s="832" t="s">
        <v>2789</v>
      </c>
      <c r="H653" s="832" t="s">
        <v>631</v>
      </c>
      <c r="I653" s="832" t="s">
        <v>2790</v>
      </c>
      <c r="J653" s="832" t="s">
        <v>2791</v>
      </c>
      <c r="K653" s="832" t="s">
        <v>2792</v>
      </c>
      <c r="L653" s="835">
        <v>21.92</v>
      </c>
      <c r="M653" s="835">
        <v>65.760000000000005</v>
      </c>
      <c r="N653" s="832">
        <v>3</v>
      </c>
      <c r="O653" s="836">
        <v>1</v>
      </c>
      <c r="P653" s="835">
        <v>43.84</v>
      </c>
      <c r="Q653" s="837">
        <v>0.66666666666666663</v>
      </c>
      <c r="R653" s="832">
        <v>2</v>
      </c>
      <c r="S653" s="837">
        <v>0.66666666666666663</v>
      </c>
      <c r="T653" s="836">
        <v>0.5</v>
      </c>
      <c r="U653" s="838">
        <v>0.5</v>
      </c>
    </row>
    <row r="654" spans="1:21" ht="14.4" customHeight="1" x14ac:dyDescent="0.3">
      <c r="A654" s="831">
        <v>10</v>
      </c>
      <c r="B654" s="832" t="s">
        <v>2616</v>
      </c>
      <c r="C654" s="832" t="s">
        <v>2625</v>
      </c>
      <c r="D654" s="833" t="s">
        <v>5669</v>
      </c>
      <c r="E654" s="834" t="s">
        <v>2656</v>
      </c>
      <c r="F654" s="832" t="s">
        <v>2618</v>
      </c>
      <c r="G654" s="832" t="s">
        <v>2789</v>
      </c>
      <c r="H654" s="832" t="s">
        <v>631</v>
      </c>
      <c r="I654" s="832" t="s">
        <v>2920</v>
      </c>
      <c r="J654" s="832" t="s">
        <v>2791</v>
      </c>
      <c r="K654" s="832" t="s">
        <v>2921</v>
      </c>
      <c r="L654" s="835">
        <v>87.67</v>
      </c>
      <c r="M654" s="835">
        <v>175.34</v>
      </c>
      <c r="N654" s="832">
        <v>2</v>
      </c>
      <c r="O654" s="836">
        <v>1</v>
      </c>
      <c r="P654" s="835">
        <v>175.34</v>
      </c>
      <c r="Q654" s="837">
        <v>1</v>
      </c>
      <c r="R654" s="832">
        <v>2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10</v>
      </c>
      <c r="B655" s="832" t="s">
        <v>2616</v>
      </c>
      <c r="C655" s="832" t="s">
        <v>2625</v>
      </c>
      <c r="D655" s="833" t="s">
        <v>5669</v>
      </c>
      <c r="E655" s="834" t="s">
        <v>2656</v>
      </c>
      <c r="F655" s="832" t="s">
        <v>2618</v>
      </c>
      <c r="G655" s="832" t="s">
        <v>3511</v>
      </c>
      <c r="H655" s="832" t="s">
        <v>631</v>
      </c>
      <c r="I655" s="832" t="s">
        <v>3512</v>
      </c>
      <c r="J655" s="832" t="s">
        <v>868</v>
      </c>
      <c r="K655" s="832" t="s">
        <v>3513</v>
      </c>
      <c r="L655" s="835">
        <v>54.55</v>
      </c>
      <c r="M655" s="835">
        <v>54.55</v>
      </c>
      <c r="N655" s="832">
        <v>1</v>
      </c>
      <c r="O655" s="836">
        <v>0.5</v>
      </c>
      <c r="P655" s="835">
        <v>54.55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10</v>
      </c>
      <c r="B656" s="832" t="s">
        <v>2616</v>
      </c>
      <c r="C656" s="832" t="s">
        <v>2625</v>
      </c>
      <c r="D656" s="833" t="s">
        <v>5669</v>
      </c>
      <c r="E656" s="834" t="s">
        <v>2656</v>
      </c>
      <c r="F656" s="832" t="s">
        <v>2618</v>
      </c>
      <c r="G656" s="832" t="s">
        <v>3588</v>
      </c>
      <c r="H656" s="832" t="s">
        <v>690</v>
      </c>
      <c r="I656" s="832" t="s">
        <v>2305</v>
      </c>
      <c r="J656" s="832" t="s">
        <v>832</v>
      </c>
      <c r="K656" s="832" t="s">
        <v>1105</v>
      </c>
      <c r="L656" s="835">
        <v>0</v>
      </c>
      <c r="M656" s="835">
        <v>0</v>
      </c>
      <c r="N656" s="832">
        <v>1</v>
      </c>
      <c r="O656" s="836">
        <v>1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10</v>
      </c>
      <c r="B657" s="832" t="s">
        <v>2616</v>
      </c>
      <c r="C657" s="832" t="s">
        <v>2625</v>
      </c>
      <c r="D657" s="833" t="s">
        <v>5669</v>
      </c>
      <c r="E657" s="834" t="s">
        <v>2656</v>
      </c>
      <c r="F657" s="832" t="s">
        <v>2618</v>
      </c>
      <c r="G657" s="832" t="s">
        <v>3589</v>
      </c>
      <c r="H657" s="832" t="s">
        <v>631</v>
      </c>
      <c r="I657" s="832" t="s">
        <v>3590</v>
      </c>
      <c r="J657" s="832" t="s">
        <v>3591</v>
      </c>
      <c r="K657" s="832" t="s">
        <v>3592</v>
      </c>
      <c r="L657" s="835">
        <v>1543.27</v>
      </c>
      <c r="M657" s="835">
        <v>1543.27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10</v>
      </c>
      <c r="B658" s="832" t="s">
        <v>2616</v>
      </c>
      <c r="C658" s="832" t="s">
        <v>2625</v>
      </c>
      <c r="D658" s="833" t="s">
        <v>5669</v>
      </c>
      <c r="E658" s="834" t="s">
        <v>2656</v>
      </c>
      <c r="F658" s="832" t="s">
        <v>2618</v>
      </c>
      <c r="G658" s="832" t="s">
        <v>2798</v>
      </c>
      <c r="H658" s="832" t="s">
        <v>631</v>
      </c>
      <c r="I658" s="832" t="s">
        <v>3138</v>
      </c>
      <c r="J658" s="832" t="s">
        <v>1170</v>
      </c>
      <c r="K658" s="832" t="s">
        <v>2801</v>
      </c>
      <c r="L658" s="835">
        <v>42.54</v>
      </c>
      <c r="M658" s="835">
        <v>127.62</v>
      </c>
      <c r="N658" s="832">
        <v>3</v>
      </c>
      <c r="O658" s="836">
        <v>2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10</v>
      </c>
      <c r="B659" s="832" t="s">
        <v>2616</v>
      </c>
      <c r="C659" s="832" t="s">
        <v>2625</v>
      </c>
      <c r="D659" s="833" t="s">
        <v>5669</v>
      </c>
      <c r="E659" s="834" t="s">
        <v>2656</v>
      </c>
      <c r="F659" s="832" t="s">
        <v>2618</v>
      </c>
      <c r="G659" s="832" t="s">
        <v>2798</v>
      </c>
      <c r="H659" s="832" t="s">
        <v>631</v>
      </c>
      <c r="I659" s="832" t="s">
        <v>2802</v>
      </c>
      <c r="J659" s="832" t="s">
        <v>1170</v>
      </c>
      <c r="K659" s="832" t="s">
        <v>1171</v>
      </c>
      <c r="L659" s="835">
        <v>60.28</v>
      </c>
      <c r="M659" s="835">
        <v>120.56</v>
      </c>
      <c r="N659" s="832">
        <v>2</v>
      </c>
      <c r="O659" s="836">
        <v>2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10</v>
      </c>
      <c r="B660" s="832" t="s">
        <v>2616</v>
      </c>
      <c r="C660" s="832" t="s">
        <v>2625</v>
      </c>
      <c r="D660" s="833" t="s">
        <v>5669</v>
      </c>
      <c r="E660" s="834" t="s">
        <v>2656</v>
      </c>
      <c r="F660" s="832" t="s">
        <v>2618</v>
      </c>
      <c r="G660" s="832" t="s">
        <v>3547</v>
      </c>
      <c r="H660" s="832" t="s">
        <v>631</v>
      </c>
      <c r="I660" s="832" t="s">
        <v>3593</v>
      </c>
      <c r="J660" s="832" t="s">
        <v>3594</v>
      </c>
      <c r="K660" s="832" t="s">
        <v>3128</v>
      </c>
      <c r="L660" s="835">
        <v>17.8</v>
      </c>
      <c r="M660" s="835">
        <v>17.8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10</v>
      </c>
      <c r="B661" s="832" t="s">
        <v>2616</v>
      </c>
      <c r="C661" s="832" t="s">
        <v>2625</v>
      </c>
      <c r="D661" s="833" t="s">
        <v>5669</v>
      </c>
      <c r="E661" s="834" t="s">
        <v>2656</v>
      </c>
      <c r="F661" s="832" t="s">
        <v>2618</v>
      </c>
      <c r="G661" s="832" t="s">
        <v>3547</v>
      </c>
      <c r="H661" s="832" t="s">
        <v>631</v>
      </c>
      <c r="I661" s="832" t="s">
        <v>3548</v>
      </c>
      <c r="J661" s="832" t="s">
        <v>3549</v>
      </c>
      <c r="K661" s="832" t="s">
        <v>3550</v>
      </c>
      <c r="L661" s="835">
        <v>45.8</v>
      </c>
      <c r="M661" s="835">
        <v>45.8</v>
      </c>
      <c r="N661" s="832">
        <v>1</v>
      </c>
      <c r="O661" s="836">
        <v>1</v>
      </c>
      <c r="P661" s="835">
        <v>45.8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10</v>
      </c>
      <c r="B662" s="832" t="s">
        <v>2616</v>
      </c>
      <c r="C662" s="832" t="s">
        <v>2625</v>
      </c>
      <c r="D662" s="833" t="s">
        <v>5669</v>
      </c>
      <c r="E662" s="834" t="s">
        <v>2656</v>
      </c>
      <c r="F662" s="832" t="s">
        <v>2618</v>
      </c>
      <c r="G662" s="832" t="s">
        <v>2932</v>
      </c>
      <c r="H662" s="832" t="s">
        <v>631</v>
      </c>
      <c r="I662" s="832" t="s">
        <v>2933</v>
      </c>
      <c r="J662" s="832" t="s">
        <v>1208</v>
      </c>
      <c r="K662" s="832" t="s">
        <v>2934</v>
      </c>
      <c r="L662" s="835">
        <v>0</v>
      </c>
      <c r="M662" s="835">
        <v>0</v>
      </c>
      <c r="N662" s="832">
        <v>1</v>
      </c>
      <c r="O662" s="836">
        <v>0.5</v>
      </c>
      <c r="P662" s="835">
        <v>0</v>
      </c>
      <c r="Q662" s="837"/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10</v>
      </c>
      <c r="B663" s="832" t="s">
        <v>2616</v>
      </c>
      <c r="C663" s="832" t="s">
        <v>2625</v>
      </c>
      <c r="D663" s="833" t="s">
        <v>5669</v>
      </c>
      <c r="E663" s="834" t="s">
        <v>2656</v>
      </c>
      <c r="F663" s="832" t="s">
        <v>2618</v>
      </c>
      <c r="G663" s="832" t="s">
        <v>2935</v>
      </c>
      <c r="H663" s="832" t="s">
        <v>631</v>
      </c>
      <c r="I663" s="832" t="s">
        <v>2939</v>
      </c>
      <c r="J663" s="832" t="s">
        <v>2940</v>
      </c>
      <c r="K663" s="832" t="s">
        <v>2941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10</v>
      </c>
      <c r="B664" s="832" t="s">
        <v>2616</v>
      </c>
      <c r="C664" s="832" t="s">
        <v>2625</v>
      </c>
      <c r="D664" s="833" t="s">
        <v>5669</v>
      </c>
      <c r="E664" s="834" t="s">
        <v>2656</v>
      </c>
      <c r="F664" s="832" t="s">
        <v>2618</v>
      </c>
      <c r="G664" s="832" t="s">
        <v>2935</v>
      </c>
      <c r="H664" s="832" t="s">
        <v>631</v>
      </c>
      <c r="I664" s="832" t="s">
        <v>3595</v>
      </c>
      <c r="J664" s="832" t="s">
        <v>3596</v>
      </c>
      <c r="K664" s="832" t="s">
        <v>3597</v>
      </c>
      <c r="L664" s="835">
        <v>177.92</v>
      </c>
      <c r="M664" s="835">
        <v>355.84</v>
      </c>
      <c r="N664" s="832">
        <v>2</v>
      </c>
      <c r="O664" s="836">
        <v>1</v>
      </c>
      <c r="P664" s="835">
        <v>355.84</v>
      </c>
      <c r="Q664" s="837">
        <v>1</v>
      </c>
      <c r="R664" s="832">
        <v>2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10</v>
      </c>
      <c r="B665" s="832" t="s">
        <v>2616</v>
      </c>
      <c r="C665" s="832" t="s">
        <v>2625</v>
      </c>
      <c r="D665" s="833" t="s">
        <v>5669</v>
      </c>
      <c r="E665" s="834" t="s">
        <v>2656</v>
      </c>
      <c r="F665" s="832" t="s">
        <v>2618</v>
      </c>
      <c r="G665" s="832" t="s">
        <v>3598</v>
      </c>
      <c r="H665" s="832" t="s">
        <v>631</v>
      </c>
      <c r="I665" s="832" t="s">
        <v>3599</v>
      </c>
      <c r="J665" s="832" t="s">
        <v>2008</v>
      </c>
      <c r="K665" s="832" t="s">
        <v>3600</v>
      </c>
      <c r="L665" s="835">
        <v>0</v>
      </c>
      <c r="M665" s="835">
        <v>0</v>
      </c>
      <c r="N665" s="832">
        <v>1</v>
      </c>
      <c r="O665" s="836">
        <v>1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10</v>
      </c>
      <c r="B666" s="832" t="s">
        <v>2616</v>
      </c>
      <c r="C666" s="832" t="s">
        <v>2625</v>
      </c>
      <c r="D666" s="833" t="s">
        <v>5669</v>
      </c>
      <c r="E666" s="834" t="s">
        <v>2656</v>
      </c>
      <c r="F666" s="832" t="s">
        <v>2618</v>
      </c>
      <c r="G666" s="832" t="s">
        <v>3601</v>
      </c>
      <c r="H666" s="832" t="s">
        <v>631</v>
      </c>
      <c r="I666" s="832" t="s">
        <v>3602</v>
      </c>
      <c r="J666" s="832" t="s">
        <v>3603</v>
      </c>
      <c r="K666" s="832" t="s">
        <v>3604</v>
      </c>
      <c r="L666" s="835">
        <v>59.18</v>
      </c>
      <c r="M666" s="835">
        <v>59.18</v>
      </c>
      <c r="N666" s="832">
        <v>1</v>
      </c>
      <c r="O666" s="836">
        <v>1</v>
      </c>
      <c r="P666" s="835">
        <v>59.18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10</v>
      </c>
      <c r="B667" s="832" t="s">
        <v>2616</v>
      </c>
      <c r="C667" s="832" t="s">
        <v>2625</v>
      </c>
      <c r="D667" s="833" t="s">
        <v>5669</v>
      </c>
      <c r="E667" s="834" t="s">
        <v>2656</v>
      </c>
      <c r="F667" s="832" t="s">
        <v>2618</v>
      </c>
      <c r="G667" s="832" t="s">
        <v>2815</v>
      </c>
      <c r="H667" s="832" t="s">
        <v>690</v>
      </c>
      <c r="I667" s="832" t="s">
        <v>2194</v>
      </c>
      <c r="J667" s="832" t="s">
        <v>1358</v>
      </c>
      <c r="K667" s="832" t="s">
        <v>2195</v>
      </c>
      <c r="L667" s="835">
        <v>154.36000000000001</v>
      </c>
      <c r="M667" s="835">
        <v>463.08000000000004</v>
      </c>
      <c r="N667" s="832">
        <v>3</v>
      </c>
      <c r="O667" s="836">
        <v>2.5</v>
      </c>
      <c r="P667" s="835">
        <v>308.72000000000003</v>
      </c>
      <c r="Q667" s="837">
        <v>0.66666666666666663</v>
      </c>
      <c r="R667" s="832">
        <v>2</v>
      </c>
      <c r="S667" s="837">
        <v>0.66666666666666663</v>
      </c>
      <c r="T667" s="836">
        <v>2</v>
      </c>
      <c r="U667" s="838">
        <v>0.8</v>
      </c>
    </row>
    <row r="668" spans="1:21" ht="14.4" customHeight="1" x14ac:dyDescent="0.3">
      <c r="A668" s="831">
        <v>10</v>
      </c>
      <c r="B668" s="832" t="s">
        <v>2616</v>
      </c>
      <c r="C668" s="832" t="s">
        <v>2625</v>
      </c>
      <c r="D668" s="833" t="s">
        <v>5669</v>
      </c>
      <c r="E668" s="834" t="s">
        <v>2656</v>
      </c>
      <c r="F668" s="832" t="s">
        <v>2618</v>
      </c>
      <c r="G668" s="832" t="s">
        <v>2815</v>
      </c>
      <c r="H668" s="832" t="s">
        <v>690</v>
      </c>
      <c r="I668" s="832" t="s">
        <v>2290</v>
      </c>
      <c r="J668" s="832" t="s">
        <v>2291</v>
      </c>
      <c r="K668" s="832" t="s">
        <v>2292</v>
      </c>
      <c r="L668" s="835">
        <v>111.22</v>
      </c>
      <c r="M668" s="835">
        <v>111.22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10</v>
      </c>
      <c r="B669" s="832" t="s">
        <v>2616</v>
      </c>
      <c r="C669" s="832" t="s">
        <v>2625</v>
      </c>
      <c r="D669" s="833" t="s">
        <v>5669</v>
      </c>
      <c r="E669" s="834" t="s">
        <v>2656</v>
      </c>
      <c r="F669" s="832" t="s">
        <v>2618</v>
      </c>
      <c r="G669" s="832" t="s">
        <v>2815</v>
      </c>
      <c r="H669" s="832" t="s">
        <v>690</v>
      </c>
      <c r="I669" s="832" t="s">
        <v>2199</v>
      </c>
      <c r="J669" s="832" t="s">
        <v>951</v>
      </c>
      <c r="K669" s="832" t="s">
        <v>2200</v>
      </c>
      <c r="L669" s="835">
        <v>75.73</v>
      </c>
      <c r="M669" s="835">
        <v>227.19</v>
      </c>
      <c r="N669" s="832">
        <v>3</v>
      </c>
      <c r="O669" s="836">
        <v>2</v>
      </c>
      <c r="P669" s="835">
        <v>151.46</v>
      </c>
      <c r="Q669" s="837">
        <v>0.66666666666666674</v>
      </c>
      <c r="R669" s="832">
        <v>2</v>
      </c>
      <c r="S669" s="837">
        <v>0.66666666666666663</v>
      </c>
      <c r="T669" s="836">
        <v>1.5</v>
      </c>
      <c r="U669" s="838">
        <v>0.75</v>
      </c>
    </row>
    <row r="670" spans="1:21" ht="14.4" customHeight="1" x14ac:dyDescent="0.3">
      <c r="A670" s="831">
        <v>10</v>
      </c>
      <c r="B670" s="832" t="s">
        <v>2616</v>
      </c>
      <c r="C670" s="832" t="s">
        <v>2625</v>
      </c>
      <c r="D670" s="833" t="s">
        <v>5669</v>
      </c>
      <c r="E670" s="834" t="s">
        <v>2656</v>
      </c>
      <c r="F670" s="832" t="s">
        <v>2618</v>
      </c>
      <c r="G670" s="832" t="s">
        <v>3071</v>
      </c>
      <c r="H670" s="832" t="s">
        <v>631</v>
      </c>
      <c r="I670" s="832" t="s">
        <v>3072</v>
      </c>
      <c r="J670" s="832" t="s">
        <v>1991</v>
      </c>
      <c r="K670" s="832" t="s">
        <v>1992</v>
      </c>
      <c r="L670" s="835">
        <v>107.27</v>
      </c>
      <c r="M670" s="835">
        <v>643.62</v>
      </c>
      <c r="N670" s="832">
        <v>6</v>
      </c>
      <c r="O670" s="836">
        <v>2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10</v>
      </c>
      <c r="B671" s="832" t="s">
        <v>2616</v>
      </c>
      <c r="C671" s="832" t="s">
        <v>2625</v>
      </c>
      <c r="D671" s="833" t="s">
        <v>5669</v>
      </c>
      <c r="E671" s="834" t="s">
        <v>2656</v>
      </c>
      <c r="F671" s="832" t="s">
        <v>2618</v>
      </c>
      <c r="G671" s="832" t="s">
        <v>2945</v>
      </c>
      <c r="H671" s="832" t="s">
        <v>631</v>
      </c>
      <c r="I671" s="832" t="s">
        <v>2946</v>
      </c>
      <c r="J671" s="832" t="s">
        <v>1256</v>
      </c>
      <c r="K671" s="832" t="s">
        <v>2947</v>
      </c>
      <c r="L671" s="835">
        <v>0</v>
      </c>
      <c r="M671" s="835">
        <v>0</v>
      </c>
      <c r="N671" s="832">
        <v>1</v>
      </c>
      <c r="O671" s="836">
        <v>1</v>
      </c>
      <c r="P671" s="835"/>
      <c r="Q671" s="837"/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10</v>
      </c>
      <c r="B672" s="832" t="s">
        <v>2616</v>
      </c>
      <c r="C672" s="832" t="s">
        <v>2625</v>
      </c>
      <c r="D672" s="833" t="s">
        <v>5669</v>
      </c>
      <c r="E672" s="834" t="s">
        <v>2656</v>
      </c>
      <c r="F672" s="832" t="s">
        <v>2619</v>
      </c>
      <c r="G672" s="832" t="s">
        <v>2822</v>
      </c>
      <c r="H672" s="832" t="s">
        <v>631</v>
      </c>
      <c r="I672" s="832" t="s">
        <v>3605</v>
      </c>
      <c r="J672" s="832" t="s">
        <v>2824</v>
      </c>
      <c r="K672" s="832"/>
      <c r="L672" s="835">
        <v>0</v>
      </c>
      <c r="M672" s="835">
        <v>0</v>
      </c>
      <c r="N672" s="832">
        <v>1</v>
      </c>
      <c r="O672" s="836">
        <v>1</v>
      </c>
      <c r="P672" s="835">
        <v>0</v>
      </c>
      <c r="Q672" s="837"/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10</v>
      </c>
      <c r="B673" s="832" t="s">
        <v>2616</v>
      </c>
      <c r="C673" s="832" t="s">
        <v>2625</v>
      </c>
      <c r="D673" s="833" t="s">
        <v>5669</v>
      </c>
      <c r="E673" s="834" t="s">
        <v>2656</v>
      </c>
      <c r="F673" s="832" t="s">
        <v>2619</v>
      </c>
      <c r="G673" s="832" t="s">
        <v>2822</v>
      </c>
      <c r="H673" s="832" t="s">
        <v>631</v>
      </c>
      <c r="I673" s="832" t="s">
        <v>653</v>
      </c>
      <c r="J673" s="832" t="s">
        <v>2824</v>
      </c>
      <c r="K673" s="832"/>
      <c r="L673" s="835">
        <v>0</v>
      </c>
      <c r="M673" s="835">
        <v>0</v>
      </c>
      <c r="N673" s="832">
        <v>1</v>
      </c>
      <c r="O673" s="836">
        <v>1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10</v>
      </c>
      <c r="B674" s="832" t="s">
        <v>2616</v>
      </c>
      <c r="C674" s="832" t="s">
        <v>2625</v>
      </c>
      <c r="D674" s="833" t="s">
        <v>5669</v>
      </c>
      <c r="E674" s="834" t="s">
        <v>2656</v>
      </c>
      <c r="F674" s="832" t="s">
        <v>2619</v>
      </c>
      <c r="G674" s="832" t="s">
        <v>2822</v>
      </c>
      <c r="H674" s="832" t="s">
        <v>631</v>
      </c>
      <c r="I674" s="832" t="s">
        <v>3606</v>
      </c>
      <c r="J674" s="832" t="s">
        <v>2824</v>
      </c>
      <c r="K674" s="832"/>
      <c r="L674" s="835">
        <v>0</v>
      </c>
      <c r="M674" s="835">
        <v>0</v>
      </c>
      <c r="N674" s="832">
        <v>1</v>
      </c>
      <c r="O674" s="836">
        <v>1</v>
      </c>
      <c r="P674" s="835">
        <v>0</v>
      </c>
      <c r="Q674" s="837"/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10</v>
      </c>
      <c r="B675" s="832" t="s">
        <v>2616</v>
      </c>
      <c r="C675" s="832" t="s">
        <v>2625</v>
      </c>
      <c r="D675" s="833" t="s">
        <v>5669</v>
      </c>
      <c r="E675" s="834" t="s">
        <v>2677</v>
      </c>
      <c r="F675" s="832" t="s">
        <v>2618</v>
      </c>
      <c r="G675" s="832" t="s">
        <v>2972</v>
      </c>
      <c r="H675" s="832" t="s">
        <v>690</v>
      </c>
      <c r="I675" s="832" t="s">
        <v>3607</v>
      </c>
      <c r="J675" s="832" t="s">
        <v>3090</v>
      </c>
      <c r="K675" s="832" t="s">
        <v>3608</v>
      </c>
      <c r="L675" s="835">
        <v>139.77000000000001</v>
      </c>
      <c r="M675" s="835">
        <v>139.77000000000001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10</v>
      </c>
      <c r="B676" s="832" t="s">
        <v>2616</v>
      </c>
      <c r="C676" s="832" t="s">
        <v>2625</v>
      </c>
      <c r="D676" s="833" t="s">
        <v>5669</v>
      </c>
      <c r="E676" s="834" t="s">
        <v>2677</v>
      </c>
      <c r="F676" s="832" t="s">
        <v>2618</v>
      </c>
      <c r="G676" s="832" t="s">
        <v>2842</v>
      </c>
      <c r="H676" s="832" t="s">
        <v>631</v>
      </c>
      <c r="I676" s="832" t="s">
        <v>3609</v>
      </c>
      <c r="J676" s="832" t="s">
        <v>3610</v>
      </c>
      <c r="K676" s="832" t="s">
        <v>3611</v>
      </c>
      <c r="L676" s="835">
        <v>62.48</v>
      </c>
      <c r="M676" s="835">
        <v>62.48</v>
      </c>
      <c r="N676" s="832">
        <v>1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10</v>
      </c>
      <c r="B677" s="832" t="s">
        <v>2616</v>
      </c>
      <c r="C677" s="832" t="s">
        <v>2625</v>
      </c>
      <c r="D677" s="833" t="s">
        <v>5669</v>
      </c>
      <c r="E677" s="834" t="s">
        <v>2677</v>
      </c>
      <c r="F677" s="832" t="s">
        <v>2618</v>
      </c>
      <c r="G677" s="832" t="s">
        <v>2735</v>
      </c>
      <c r="H677" s="832" t="s">
        <v>690</v>
      </c>
      <c r="I677" s="832" t="s">
        <v>2436</v>
      </c>
      <c r="J677" s="832" t="s">
        <v>2207</v>
      </c>
      <c r="K677" s="832" t="s">
        <v>1365</v>
      </c>
      <c r="L677" s="835">
        <v>170.52</v>
      </c>
      <c r="M677" s="835">
        <v>341.04</v>
      </c>
      <c r="N677" s="832">
        <v>2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10</v>
      </c>
      <c r="B678" s="832" t="s">
        <v>2616</v>
      </c>
      <c r="C678" s="832" t="s">
        <v>2625</v>
      </c>
      <c r="D678" s="833" t="s">
        <v>5669</v>
      </c>
      <c r="E678" s="834" t="s">
        <v>2677</v>
      </c>
      <c r="F678" s="832" t="s">
        <v>2618</v>
      </c>
      <c r="G678" s="832" t="s">
        <v>2740</v>
      </c>
      <c r="H678" s="832" t="s">
        <v>631</v>
      </c>
      <c r="I678" s="832" t="s">
        <v>3612</v>
      </c>
      <c r="J678" s="832" t="s">
        <v>3613</v>
      </c>
      <c r="K678" s="832" t="s">
        <v>3614</v>
      </c>
      <c r="L678" s="835">
        <v>97.96</v>
      </c>
      <c r="M678" s="835">
        <v>97.96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10</v>
      </c>
      <c r="B679" s="832" t="s">
        <v>2616</v>
      </c>
      <c r="C679" s="832" t="s">
        <v>2625</v>
      </c>
      <c r="D679" s="833" t="s">
        <v>5669</v>
      </c>
      <c r="E679" s="834" t="s">
        <v>2677</v>
      </c>
      <c r="F679" s="832" t="s">
        <v>2618</v>
      </c>
      <c r="G679" s="832" t="s">
        <v>2740</v>
      </c>
      <c r="H679" s="832" t="s">
        <v>690</v>
      </c>
      <c r="I679" s="832" t="s">
        <v>3483</v>
      </c>
      <c r="J679" s="832" t="s">
        <v>2746</v>
      </c>
      <c r="K679" s="832" t="s">
        <v>3484</v>
      </c>
      <c r="L679" s="835">
        <v>97.96</v>
      </c>
      <c r="M679" s="835">
        <v>97.96</v>
      </c>
      <c r="N679" s="832">
        <v>1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10</v>
      </c>
      <c r="B680" s="832" t="s">
        <v>2616</v>
      </c>
      <c r="C680" s="832" t="s">
        <v>2625</v>
      </c>
      <c r="D680" s="833" t="s">
        <v>5669</v>
      </c>
      <c r="E680" s="834" t="s">
        <v>2677</v>
      </c>
      <c r="F680" s="832" t="s">
        <v>2618</v>
      </c>
      <c r="G680" s="832" t="s">
        <v>2748</v>
      </c>
      <c r="H680" s="832" t="s">
        <v>631</v>
      </c>
      <c r="I680" s="832" t="s">
        <v>2992</v>
      </c>
      <c r="J680" s="832" t="s">
        <v>844</v>
      </c>
      <c r="K680" s="832" t="s">
        <v>2993</v>
      </c>
      <c r="L680" s="835">
        <v>147.85</v>
      </c>
      <c r="M680" s="835">
        <v>295.7</v>
      </c>
      <c r="N680" s="832">
        <v>2</v>
      </c>
      <c r="O680" s="836">
        <v>2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10</v>
      </c>
      <c r="B681" s="832" t="s">
        <v>2616</v>
      </c>
      <c r="C681" s="832" t="s">
        <v>2625</v>
      </c>
      <c r="D681" s="833" t="s">
        <v>5669</v>
      </c>
      <c r="E681" s="834" t="s">
        <v>2677</v>
      </c>
      <c r="F681" s="832" t="s">
        <v>2618</v>
      </c>
      <c r="G681" s="832" t="s">
        <v>2955</v>
      </c>
      <c r="H681" s="832" t="s">
        <v>631</v>
      </c>
      <c r="I681" s="832" t="s">
        <v>3615</v>
      </c>
      <c r="J681" s="832" t="s">
        <v>740</v>
      </c>
      <c r="K681" s="832" t="s">
        <v>3616</v>
      </c>
      <c r="L681" s="835">
        <v>80.760000000000005</v>
      </c>
      <c r="M681" s="835">
        <v>80.760000000000005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10</v>
      </c>
      <c r="B682" s="832" t="s">
        <v>2616</v>
      </c>
      <c r="C682" s="832" t="s">
        <v>2625</v>
      </c>
      <c r="D682" s="833" t="s">
        <v>5669</v>
      </c>
      <c r="E682" s="834" t="s">
        <v>2677</v>
      </c>
      <c r="F682" s="832" t="s">
        <v>2618</v>
      </c>
      <c r="G682" s="832" t="s">
        <v>3015</v>
      </c>
      <c r="H682" s="832" t="s">
        <v>631</v>
      </c>
      <c r="I682" s="832" t="s">
        <v>3016</v>
      </c>
      <c r="J682" s="832" t="s">
        <v>1161</v>
      </c>
      <c r="K682" s="832" t="s">
        <v>2971</v>
      </c>
      <c r="L682" s="835">
        <v>61.97</v>
      </c>
      <c r="M682" s="835">
        <v>61.97</v>
      </c>
      <c r="N682" s="832">
        <v>1</v>
      </c>
      <c r="O682" s="836">
        <v>1</v>
      </c>
      <c r="P682" s="835">
        <v>61.97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10</v>
      </c>
      <c r="B683" s="832" t="s">
        <v>2616</v>
      </c>
      <c r="C683" s="832" t="s">
        <v>2625</v>
      </c>
      <c r="D683" s="833" t="s">
        <v>5669</v>
      </c>
      <c r="E683" s="834" t="s">
        <v>2677</v>
      </c>
      <c r="F683" s="832" t="s">
        <v>2618</v>
      </c>
      <c r="G683" s="832" t="s">
        <v>3081</v>
      </c>
      <c r="H683" s="832" t="s">
        <v>631</v>
      </c>
      <c r="I683" s="832" t="s">
        <v>3617</v>
      </c>
      <c r="J683" s="832" t="s">
        <v>3618</v>
      </c>
      <c r="K683" s="832" t="s">
        <v>3619</v>
      </c>
      <c r="L683" s="835">
        <v>54.36</v>
      </c>
      <c r="M683" s="835">
        <v>54.36</v>
      </c>
      <c r="N683" s="832">
        <v>1</v>
      </c>
      <c r="O683" s="836">
        <v>0.5</v>
      </c>
      <c r="P683" s="835">
        <v>54.36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10</v>
      </c>
      <c r="B684" s="832" t="s">
        <v>2616</v>
      </c>
      <c r="C684" s="832" t="s">
        <v>2625</v>
      </c>
      <c r="D684" s="833" t="s">
        <v>5669</v>
      </c>
      <c r="E684" s="834" t="s">
        <v>2677</v>
      </c>
      <c r="F684" s="832" t="s">
        <v>2618</v>
      </c>
      <c r="G684" s="832" t="s">
        <v>3120</v>
      </c>
      <c r="H684" s="832" t="s">
        <v>690</v>
      </c>
      <c r="I684" s="832" t="s">
        <v>2238</v>
      </c>
      <c r="J684" s="832" t="s">
        <v>736</v>
      </c>
      <c r="K684" s="832" t="s">
        <v>2239</v>
      </c>
      <c r="L684" s="835">
        <v>63.34</v>
      </c>
      <c r="M684" s="835">
        <v>63.34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10</v>
      </c>
      <c r="B685" s="832" t="s">
        <v>2616</v>
      </c>
      <c r="C685" s="832" t="s">
        <v>2625</v>
      </c>
      <c r="D685" s="833" t="s">
        <v>5669</v>
      </c>
      <c r="E685" s="834" t="s">
        <v>2677</v>
      </c>
      <c r="F685" s="832" t="s">
        <v>2618</v>
      </c>
      <c r="G685" s="832" t="s">
        <v>3377</v>
      </c>
      <c r="H685" s="832" t="s">
        <v>631</v>
      </c>
      <c r="I685" s="832" t="s">
        <v>3378</v>
      </c>
      <c r="J685" s="832" t="s">
        <v>3379</v>
      </c>
      <c r="K685" s="832" t="s">
        <v>3380</v>
      </c>
      <c r="L685" s="835">
        <v>22.82</v>
      </c>
      <c r="M685" s="835">
        <v>22.82</v>
      </c>
      <c r="N685" s="832">
        <v>1</v>
      </c>
      <c r="O685" s="836">
        <v>0.5</v>
      </c>
      <c r="P685" s="835">
        <v>22.82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10</v>
      </c>
      <c r="B686" s="832" t="s">
        <v>2616</v>
      </c>
      <c r="C686" s="832" t="s">
        <v>2625</v>
      </c>
      <c r="D686" s="833" t="s">
        <v>5669</v>
      </c>
      <c r="E686" s="834" t="s">
        <v>2677</v>
      </c>
      <c r="F686" s="832" t="s">
        <v>2618</v>
      </c>
      <c r="G686" s="832" t="s">
        <v>3377</v>
      </c>
      <c r="H686" s="832" t="s">
        <v>631</v>
      </c>
      <c r="I686" s="832" t="s">
        <v>3620</v>
      </c>
      <c r="J686" s="832" t="s">
        <v>3621</v>
      </c>
      <c r="K686" s="832" t="s">
        <v>3622</v>
      </c>
      <c r="L686" s="835">
        <v>70.209999999999994</v>
      </c>
      <c r="M686" s="835">
        <v>70.209999999999994</v>
      </c>
      <c r="N686" s="832">
        <v>1</v>
      </c>
      <c r="O686" s="836">
        <v>0.5</v>
      </c>
      <c r="P686" s="835">
        <v>70.209999999999994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10</v>
      </c>
      <c r="B687" s="832" t="s">
        <v>2616</v>
      </c>
      <c r="C687" s="832" t="s">
        <v>2625</v>
      </c>
      <c r="D687" s="833" t="s">
        <v>5669</v>
      </c>
      <c r="E687" s="834" t="s">
        <v>2677</v>
      </c>
      <c r="F687" s="832" t="s">
        <v>2618</v>
      </c>
      <c r="G687" s="832" t="s">
        <v>3623</v>
      </c>
      <c r="H687" s="832" t="s">
        <v>690</v>
      </c>
      <c r="I687" s="832" t="s">
        <v>3624</v>
      </c>
      <c r="J687" s="832" t="s">
        <v>3625</v>
      </c>
      <c r="K687" s="832" t="s">
        <v>3626</v>
      </c>
      <c r="L687" s="835">
        <v>1472.61</v>
      </c>
      <c r="M687" s="835">
        <v>1472.61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10</v>
      </c>
      <c r="B688" s="832" t="s">
        <v>2616</v>
      </c>
      <c r="C688" s="832" t="s">
        <v>2625</v>
      </c>
      <c r="D688" s="833" t="s">
        <v>5669</v>
      </c>
      <c r="E688" s="834" t="s">
        <v>2677</v>
      </c>
      <c r="F688" s="832" t="s">
        <v>2618</v>
      </c>
      <c r="G688" s="832" t="s">
        <v>2798</v>
      </c>
      <c r="H688" s="832" t="s">
        <v>631</v>
      </c>
      <c r="I688" s="832" t="s">
        <v>2802</v>
      </c>
      <c r="J688" s="832" t="s">
        <v>1170</v>
      </c>
      <c r="K688" s="832" t="s">
        <v>1171</v>
      </c>
      <c r="L688" s="835">
        <v>60.28</v>
      </c>
      <c r="M688" s="835">
        <v>60.28</v>
      </c>
      <c r="N688" s="832">
        <v>1</v>
      </c>
      <c r="O688" s="836">
        <v>1</v>
      </c>
      <c r="P688" s="835">
        <v>60.28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10</v>
      </c>
      <c r="B689" s="832" t="s">
        <v>2616</v>
      </c>
      <c r="C689" s="832" t="s">
        <v>2625</v>
      </c>
      <c r="D689" s="833" t="s">
        <v>5669</v>
      </c>
      <c r="E689" s="834" t="s">
        <v>2677</v>
      </c>
      <c r="F689" s="832" t="s">
        <v>2618</v>
      </c>
      <c r="G689" s="832" t="s">
        <v>3627</v>
      </c>
      <c r="H689" s="832" t="s">
        <v>690</v>
      </c>
      <c r="I689" s="832" t="s">
        <v>3628</v>
      </c>
      <c r="J689" s="832" t="s">
        <v>3629</v>
      </c>
      <c r="K689" s="832" t="s">
        <v>3630</v>
      </c>
      <c r="L689" s="835">
        <v>120.77</v>
      </c>
      <c r="M689" s="835">
        <v>120.77</v>
      </c>
      <c r="N689" s="832">
        <v>1</v>
      </c>
      <c r="O689" s="836">
        <v>0.5</v>
      </c>
      <c r="P689" s="835">
        <v>120.77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10</v>
      </c>
      <c r="B690" s="832" t="s">
        <v>2616</v>
      </c>
      <c r="C690" s="832" t="s">
        <v>2625</v>
      </c>
      <c r="D690" s="833" t="s">
        <v>5669</v>
      </c>
      <c r="E690" s="834" t="s">
        <v>2677</v>
      </c>
      <c r="F690" s="832" t="s">
        <v>2618</v>
      </c>
      <c r="G690" s="832" t="s">
        <v>2812</v>
      </c>
      <c r="H690" s="832" t="s">
        <v>631</v>
      </c>
      <c r="I690" s="832" t="s">
        <v>2813</v>
      </c>
      <c r="J690" s="832" t="s">
        <v>991</v>
      </c>
      <c r="K690" s="832" t="s">
        <v>995</v>
      </c>
      <c r="L690" s="835">
        <v>61.97</v>
      </c>
      <c r="M690" s="835">
        <v>61.97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10</v>
      </c>
      <c r="B691" s="832" t="s">
        <v>2616</v>
      </c>
      <c r="C691" s="832" t="s">
        <v>2625</v>
      </c>
      <c r="D691" s="833" t="s">
        <v>5669</v>
      </c>
      <c r="E691" s="834" t="s">
        <v>2677</v>
      </c>
      <c r="F691" s="832" t="s">
        <v>2618</v>
      </c>
      <c r="G691" s="832" t="s">
        <v>2812</v>
      </c>
      <c r="H691" s="832" t="s">
        <v>631</v>
      </c>
      <c r="I691" s="832" t="s">
        <v>2814</v>
      </c>
      <c r="J691" s="832" t="s">
        <v>991</v>
      </c>
      <c r="K691" s="832" t="s">
        <v>993</v>
      </c>
      <c r="L691" s="835">
        <v>61.97</v>
      </c>
      <c r="M691" s="835">
        <v>61.97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10</v>
      </c>
      <c r="B692" s="832" t="s">
        <v>2616</v>
      </c>
      <c r="C692" s="832" t="s">
        <v>2625</v>
      </c>
      <c r="D692" s="833" t="s">
        <v>5669</v>
      </c>
      <c r="E692" s="834" t="s">
        <v>2677</v>
      </c>
      <c r="F692" s="832" t="s">
        <v>2618</v>
      </c>
      <c r="G692" s="832" t="s">
        <v>2815</v>
      </c>
      <c r="H692" s="832" t="s">
        <v>690</v>
      </c>
      <c r="I692" s="832" t="s">
        <v>2194</v>
      </c>
      <c r="J692" s="832" t="s">
        <v>1358</v>
      </c>
      <c r="K692" s="832" t="s">
        <v>2195</v>
      </c>
      <c r="L692" s="835">
        <v>154.36000000000001</v>
      </c>
      <c r="M692" s="835">
        <v>463.08000000000004</v>
      </c>
      <c r="N692" s="832">
        <v>3</v>
      </c>
      <c r="O692" s="836">
        <v>3</v>
      </c>
      <c r="P692" s="835">
        <v>154.36000000000001</v>
      </c>
      <c r="Q692" s="837">
        <v>0.33333333333333331</v>
      </c>
      <c r="R692" s="832">
        <v>1</v>
      </c>
      <c r="S692" s="837">
        <v>0.33333333333333331</v>
      </c>
      <c r="T692" s="836">
        <v>1</v>
      </c>
      <c r="U692" s="838">
        <v>0.33333333333333331</v>
      </c>
    </row>
    <row r="693" spans="1:21" ht="14.4" customHeight="1" x14ac:dyDescent="0.3">
      <c r="A693" s="831">
        <v>10</v>
      </c>
      <c r="B693" s="832" t="s">
        <v>2616</v>
      </c>
      <c r="C693" s="832" t="s">
        <v>2625</v>
      </c>
      <c r="D693" s="833" t="s">
        <v>5669</v>
      </c>
      <c r="E693" s="834" t="s">
        <v>2677</v>
      </c>
      <c r="F693" s="832" t="s">
        <v>2618</v>
      </c>
      <c r="G693" s="832" t="s">
        <v>2815</v>
      </c>
      <c r="H693" s="832" t="s">
        <v>690</v>
      </c>
      <c r="I693" s="832" t="s">
        <v>2199</v>
      </c>
      <c r="J693" s="832" t="s">
        <v>951</v>
      </c>
      <c r="K693" s="832" t="s">
        <v>2200</v>
      </c>
      <c r="L693" s="835">
        <v>75.73</v>
      </c>
      <c r="M693" s="835">
        <v>151.46</v>
      </c>
      <c r="N693" s="832">
        <v>2</v>
      </c>
      <c r="O693" s="836">
        <v>2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10</v>
      </c>
      <c r="B694" s="832" t="s">
        <v>2616</v>
      </c>
      <c r="C694" s="832" t="s">
        <v>2625</v>
      </c>
      <c r="D694" s="833" t="s">
        <v>5669</v>
      </c>
      <c r="E694" s="834" t="s">
        <v>2677</v>
      </c>
      <c r="F694" s="832" t="s">
        <v>2618</v>
      </c>
      <c r="G694" s="832" t="s">
        <v>3066</v>
      </c>
      <c r="H694" s="832" t="s">
        <v>690</v>
      </c>
      <c r="I694" s="832" t="s">
        <v>3631</v>
      </c>
      <c r="J694" s="832" t="s">
        <v>3632</v>
      </c>
      <c r="K694" s="832" t="s">
        <v>1350</v>
      </c>
      <c r="L694" s="835">
        <v>129.51</v>
      </c>
      <c r="M694" s="835">
        <v>1036.08</v>
      </c>
      <c r="N694" s="832">
        <v>8</v>
      </c>
      <c r="O694" s="836">
        <v>1</v>
      </c>
      <c r="P694" s="835">
        <v>1036.08</v>
      </c>
      <c r="Q694" s="837">
        <v>1</v>
      </c>
      <c r="R694" s="832">
        <v>8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10</v>
      </c>
      <c r="B695" s="832" t="s">
        <v>2616</v>
      </c>
      <c r="C695" s="832" t="s">
        <v>2625</v>
      </c>
      <c r="D695" s="833" t="s">
        <v>5669</v>
      </c>
      <c r="E695" s="834" t="s">
        <v>2707</v>
      </c>
      <c r="F695" s="832" t="s">
        <v>2618</v>
      </c>
      <c r="G695" s="832" t="s">
        <v>2829</v>
      </c>
      <c r="H695" s="832" t="s">
        <v>631</v>
      </c>
      <c r="I695" s="832" t="s">
        <v>2830</v>
      </c>
      <c r="J695" s="832" t="s">
        <v>1260</v>
      </c>
      <c r="K695" s="832" t="s">
        <v>2831</v>
      </c>
      <c r="L695" s="835">
        <v>263.26</v>
      </c>
      <c r="M695" s="835">
        <v>526.52</v>
      </c>
      <c r="N695" s="832">
        <v>2</v>
      </c>
      <c r="O695" s="836">
        <v>1</v>
      </c>
      <c r="P695" s="835">
        <v>526.52</v>
      </c>
      <c r="Q695" s="837">
        <v>1</v>
      </c>
      <c r="R695" s="832">
        <v>2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10</v>
      </c>
      <c r="B696" s="832" t="s">
        <v>2616</v>
      </c>
      <c r="C696" s="832" t="s">
        <v>2625</v>
      </c>
      <c r="D696" s="833" t="s">
        <v>5669</v>
      </c>
      <c r="E696" s="834" t="s">
        <v>2707</v>
      </c>
      <c r="F696" s="832" t="s">
        <v>2618</v>
      </c>
      <c r="G696" s="832" t="s">
        <v>2829</v>
      </c>
      <c r="H696" s="832" t="s">
        <v>631</v>
      </c>
      <c r="I696" s="832" t="s">
        <v>3633</v>
      </c>
      <c r="J696" s="832" t="s">
        <v>3634</v>
      </c>
      <c r="K696" s="832" t="s">
        <v>3635</v>
      </c>
      <c r="L696" s="835">
        <v>0</v>
      </c>
      <c r="M696" s="835">
        <v>0</v>
      </c>
      <c r="N696" s="832">
        <v>1</v>
      </c>
      <c r="O696" s="836">
        <v>1</v>
      </c>
      <c r="P696" s="835">
        <v>0</v>
      </c>
      <c r="Q696" s="837"/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10</v>
      </c>
      <c r="B697" s="832" t="s">
        <v>2616</v>
      </c>
      <c r="C697" s="832" t="s">
        <v>2625</v>
      </c>
      <c r="D697" s="833" t="s">
        <v>5669</v>
      </c>
      <c r="E697" s="834" t="s">
        <v>2707</v>
      </c>
      <c r="F697" s="832" t="s">
        <v>2618</v>
      </c>
      <c r="G697" s="832" t="s">
        <v>2832</v>
      </c>
      <c r="H697" s="832" t="s">
        <v>690</v>
      </c>
      <c r="I697" s="832" t="s">
        <v>2518</v>
      </c>
      <c r="J697" s="832" t="s">
        <v>1670</v>
      </c>
      <c r="K697" s="832" t="s">
        <v>1671</v>
      </c>
      <c r="L697" s="835">
        <v>21.76</v>
      </c>
      <c r="M697" s="835">
        <v>21.76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10</v>
      </c>
      <c r="B698" s="832" t="s">
        <v>2616</v>
      </c>
      <c r="C698" s="832" t="s">
        <v>2625</v>
      </c>
      <c r="D698" s="833" t="s">
        <v>5669</v>
      </c>
      <c r="E698" s="834" t="s">
        <v>2707</v>
      </c>
      <c r="F698" s="832" t="s">
        <v>2618</v>
      </c>
      <c r="G698" s="832" t="s">
        <v>3556</v>
      </c>
      <c r="H698" s="832" t="s">
        <v>690</v>
      </c>
      <c r="I698" s="832" t="s">
        <v>2312</v>
      </c>
      <c r="J698" s="832" t="s">
        <v>2310</v>
      </c>
      <c r="K698" s="832" t="s">
        <v>2313</v>
      </c>
      <c r="L698" s="835">
        <v>4.7</v>
      </c>
      <c r="M698" s="835">
        <v>4.7</v>
      </c>
      <c r="N698" s="832">
        <v>1</v>
      </c>
      <c r="O698" s="836">
        <v>1</v>
      </c>
      <c r="P698" s="835">
        <v>4.7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10</v>
      </c>
      <c r="B699" s="832" t="s">
        <v>2616</v>
      </c>
      <c r="C699" s="832" t="s">
        <v>2625</v>
      </c>
      <c r="D699" s="833" t="s">
        <v>5669</v>
      </c>
      <c r="E699" s="834" t="s">
        <v>2707</v>
      </c>
      <c r="F699" s="832" t="s">
        <v>2618</v>
      </c>
      <c r="G699" s="832" t="s">
        <v>2968</v>
      </c>
      <c r="H699" s="832" t="s">
        <v>631</v>
      </c>
      <c r="I699" s="832" t="s">
        <v>2969</v>
      </c>
      <c r="J699" s="832" t="s">
        <v>2970</v>
      </c>
      <c r="K699" s="832" t="s">
        <v>2971</v>
      </c>
      <c r="L699" s="835">
        <v>80.23</v>
      </c>
      <c r="M699" s="835">
        <v>80.23</v>
      </c>
      <c r="N699" s="832">
        <v>1</v>
      </c>
      <c r="O699" s="836">
        <v>1</v>
      </c>
      <c r="P699" s="835">
        <v>80.23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10</v>
      </c>
      <c r="B700" s="832" t="s">
        <v>2616</v>
      </c>
      <c r="C700" s="832" t="s">
        <v>2625</v>
      </c>
      <c r="D700" s="833" t="s">
        <v>5669</v>
      </c>
      <c r="E700" s="834" t="s">
        <v>2707</v>
      </c>
      <c r="F700" s="832" t="s">
        <v>2618</v>
      </c>
      <c r="G700" s="832" t="s">
        <v>3636</v>
      </c>
      <c r="H700" s="832" t="s">
        <v>631</v>
      </c>
      <c r="I700" s="832" t="s">
        <v>3637</v>
      </c>
      <c r="J700" s="832" t="s">
        <v>3638</v>
      </c>
      <c r="K700" s="832" t="s">
        <v>3639</v>
      </c>
      <c r="L700" s="835">
        <v>75.819999999999993</v>
      </c>
      <c r="M700" s="835">
        <v>75.819999999999993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10</v>
      </c>
      <c r="B701" s="832" t="s">
        <v>2616</v>
      </c>
      <c r="C701" s="832" t="s">
        <v>2625</v>
      </c>
      <c r="D701" s="833" t="s">
        <v>5669</v>
      </c>
      <c r="E701" s="834" t="s">
        <v>2707</v>
      </c>
      <c r="F701" s="832" t="s">
        <v>2618</v>
      </c>
      <c r="G701" s="832" t="s">
        <v>3241</v>
      </c>
      <c r="H701" s="832" t="s">
        <v>631</v>
      </c>
      <c r="I701" s="832" t="s">
        <v>2556</v>
      </c>
      <c r="J701" s="832" t="s">
        <v>2557</v>
      </c>
      <c r="K701" s="832" t="s">
        <v>2558</v>
      </c>
      <c r="L701" s="835">
        <v>95.76</v>
      </c>
      <c r="M701" s="835">
        <v>95.76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10</v>
      </c>
      <c r="B702" s="832" t="s">
        <v>2616</v>
      </c>
      <c r="C702" s="832" t="s">
        <v>2625</v>
      </c>
      <c r="D702" s="833" t="s">
        <v>5669</v>
      </c>
      <c r="E702" s="834" t="s">
        <v>2707</v>
      </c>
      <c r="F702" s="832" t="s">
        <v>2618</v>
      </c>
      <c r="G702" s="832" t="s">
        <v>2735</v>
      </c>
      <c r="H702" s="832" t="s">
        <v>631</v>
      </c>
      <c r="I702" s="832" t="s">
        <v>2736</v>
      </c>
      <c r="J702" s="832" t="s">
        <v>2737</v>
      </c>
      <c r="K702" s="832" t="s">
        <v>2738</v>
      </c>
      <c r="L702" s="835">
        <v>42.63</v>
      </c>
      <c r="M702" s="835">
        <v>213.15000000000003</v>
      </c>
      <c r="N702" s="832">
        <v>5</v>
      </c>
      <c r="O702" s="836">
        <v>4</v>
      </c>
      <c r="P702" s="835">
        <v>127.89000000000001</v>
      </c>
      <c r="Q702" s="837">
        <v>0.6</v>
      </c>
      <c r="R702" s="832">
        <v>3</v>
      </c>
      <c r="S702" s="837">
        <v>0.6</v>
      </c>
      <c r="T702" s="836">
        <v>3</v>
      </c>
      <c r="U702" s="838">
        <v>0.75</v>
      </c>
    </row>
    <row r="703" spans="1:21" ht="14.4" customHeight="1" x14ac:dyDescent="0.3">
      <c r="A703" s="831">
        <v>10</v>
      </c>
      <c r="B703" s="832" t="s">
        <v>2616</v>
      </c>
      <c r="C703" s="832" t="s">
        <v>2625</v>
      </c>
      <c r="D703" s="833" t="s">
        <v>5669</v>
      </c>
      <c r="E703" s="834" t="s">
        <v>2707</v>
      </c>
      <c r="F703" s="832" t="s">
        <v>2618</v>
      </c>
      <c r="G703" s="832" t="s">
        <v>2740</v>
      </c>
      <c r="H703" s="832" t="s">
        <v>631</v>
      </c>
      <c r="I703" s="832" t="s">
        <v>2741</v>
      </c>
      <c r="J703" s="832" t="s">
        <v>695</v>
      </c>
      <c r="K703" s="832" t="s">
        <v>2742</v>
      </c>
      <c r="L703" s="835">
        <v>29.39</v>
      </c>
      <c r="M703" s="835">
        <v>29.39</v>
      </c>
      <c r="N703" s="832">
        <v>1</v>
      </c>
      <c r="O703" s="836">
        <v>1</v>
      </c>
      <c r="P703" s="835">
        <v>29.39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10</v>
      </c>
      <c r="B704" s="832" t="s">
        <v>2616</v>
      </c>
      <c r="C704" s="832" t="s">
        <v>2625</v>
      </c>
      <c r="D704" s="833" t="s">
        <v>5669</v>
      </c>
      <c r="E704" s="834" t="s">
        <v>2707</v>
      </c>
      <c r="F704" s="832" t="s">
        <v>2618</v>
      </c>
      <c r="G704" s="832" t="s">
        <v>2740</v>
      </c>
      <c r="H704" s="832" t="s">
        <v>631</v>
      </c>
      <c r="I704" s="832" t="s">
        <v>3399</v>
      </c>
      <c r="J704" s="832" t="s">
        <v>695</v>
      </c>
      <c r="K704" s="832" t="s">
        <v>3400</v>
      </c>
      <c r="L704" s="835">
        <v>11.75</v>
      </c>
      <c r="M704" s="835">
        <v>23.5</v>
      </c>
      <c r="N704" s="832">
        <v>2</v>
      </c>
      <c r="O704" s="836">
        <v>2</v>
      </c>
      <c r="P704" s="835">
        <v>11.75</v>
      </c>
      <c r="Q704" s="837">
        <v>0.5</v>
      </c>
      <c r="R704" s="832">
        <v>1</v>
      </c>
      <c r="S704" s="837">
        <v>0.5</v>
      </c>
      <c r="T704" s="836">
        <v>1</v>
      </c>
      <c r="U704" s="838">
        <v>0.5</v>
      </c>
    </row>
    <row r="705" spans="1:21" ht="14.4" customHeight="1" x14ac:dyDescent="0.3">
      <c r="A705" s="831">
        <v>10</v>
      </c>
      <c r="B705" s="832" t="s">
        <v>2616</v>
      </c>
      <c r="C705" s="832" t="s">
        <v>2625</v>
      </c>
      <c r="D705" s="833" t="s">
        <v>5669</v>
      </c>
      <c r="E705" s="834" t="s">
        <v>2707</v>
      </c>
      <c r="F705" s="832" t="s">
        <v>2618</v>
      </c>
      <c r="G705" s="832" t="s">
        <v>2740</v>
      </c>
      <c r="H705" s="832" t="s">
        <v>690</v>
      </c>
      <c r="I705" s="832" t="s">
        <v>3640</v>
      </c>
      <c r="J705" s="832" t="s">
        <v>2746</v>
      </c>
      <c r="K705" s="832" t="s">
        <v>3641</v>
      </c>
      <c r="L705" s="835">
        <v>176.32</v>
      </c>
      <c r="M705" s="835">
        <v>176.32</v>
      </c>
      <c r="N705" s="832">
        <v>1</v>
      </c>
      <c r="O705" s="836">
        <v>1</v>
      </c>
      <c r="P705" s="835">
        <v>176.32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10</v>
      </c>
      <c r="B706" s="832" t="s">
        <v>2616</v>
      </c>
      <c r="C706" s="832" t="s">
        <v>2625</v>
      </c>
      <c r="D706" s="833" t="s">
        <v>5669</v>
      </c>
      <c r="E706" s="834" t="s">
        <v>2707</v>
      </c>
      <c r="F706" s="832" t="s">
        <v>2618</v>
      </c>
      <c r="G706" s="832" t="s">
        <v>3177</v>
      </c>
      <c r="H706" s="832" t="s">
        <v>631</v>
      </c>
      <c r="I706" s="832" t="s">
        <v>3642</v>
      </c>
      <c r="J706" s="832" t="s">
        <v>885</v>
      </c>
      <c r="K706" s="832" t="s">
        <v>887</v>
      </c>
      <c r="L706" s="835">
        <v>47.47</v>
      </c>
      <c r="M706" s="835">
        <v>94.94</v>
      </c>
      <c r="N706" s="832">
        <v>2</v>
      </c>
      <c r="O706" s="836">
        <v>2</v>
      </c>
      <c r="P706" s="835">
        <v>94.94</v>
      </c>
      <c r="Q706" s="837">
        <v>1</v>
      </c>
      <c r="R706" s="832">
        <v>2</v>
      </c>
      <c r="S706" s="837">
        <v>1</v>
      </c>
      <c r="T706" s="836">
        <v>2</v>
      </c>
      <c r="U706" s="838">
        <v>1</v>
      </c>
    </row>
    <row r="707" spans="1:21" ht="14.4" customHeight="1" x14ac:dyDescent="0.3">
      <c r="A707" s="831">
        <v>10</v>
      </c>
      <c r="B707" s="832" t="s">
        <v>2616</v>
      </c>
      <c r="C707" s="832" t="s">
        <v>2625</v>
      </c>
      <c r="D707" s="833" t="s">
        <v>5669</v>
      </c>
      <c r="E707" s="834" t="s">
        <v>2707</v>
      </c>
      <c r="F707" s="832" t="s">
        <v>2618</v>
      </c>
      <c r="G707" s="832" t="s">
        <v>2955</v>
      </c>
      <c r="H707" s="832" t="s">
        <v>631</v>
      </c>
      <c r="I707" s="832" t="s">
        <v>3615</v>
      </c>
      <c r="J707" s="832" t="s">
        <v>740</v>
      </c>
      <c r="K707" s="832" t="s">
        <v>3616</v>
      </c>
      <c r="L707" s="835">
        <v>80.760000000000005</v>
      </c>
      <c r="M707" s="835">
        <v>161.52000000000001</v>
      </c>
      <c r="N707" s="832">
        <v>2</v>
      </c>
      <c r="O707" s="836">
        <v>2</v>
      </c>
      <c r="P707" s="835">
        <v>80.760000000000005</v>
      </c>
      <c r="Q707" s="837">
        <v>0.5</v>
      </c>
      <c r="R707" s="832">
        <v>1</v>
      </c>
      <c r="S707" s="837">
        <v>0.5</v>
      </c>
      <c r="T707" s="836">
        <v>1</v>
      </c>
      <c r="U707" s="838">
        <v>0.5</v>
      </c>
    </row>
    <row r="708" spans="1:21" ht="14.4" customHeight="1" x14ac:dyDescent="0.3">
      <c r="A708" s="831">
        <v>10</v>
      </c>
      <c r="B708" s="832" t="s">
        <v>2616</v>
      </c>
      <c r="C708" s="832" t="s">
        <v>2625</v>
      </c>
      <c r="D708" s="833" t="s">
        <v>5669</v>
      </c>
      <c r="E708" s="834" t="s">
        <v>2707</v>
      </c>
      <c r="F708" s="832" t="s">
        <v>2618</v>
      </c>
      <c r="G708" s="832" t="s">
        <v>2955</v>
      </c>
      <c r="H708" s="832" t="s">
        <v>631</v>
      </c>
      <c r="I708" s="832" t="s">
        <v>2956</v>
      </c>
      <c r="J708" s="832" t="s">
        <v>740</v>
      </c>
      <c r="K708" s="832" t="s">
        <v>2957</v>
      </c>
      <c r="L708" s="835">
        <v>161.52000000000001</v>
      </c>
      <c r="M708" s="835">
        <v>161.52000000000001</v>
      </c>
      <c r="N708" s="832">
        <v>1</v>
      </c>
      <c r="O708" s="836">
        <v>1</v>
      </c>
      <c r="P708" s="835">
        <v>161.52000000000001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10</v>
      </c>
      <c r="B709" s="832" t="s">
        <v>2616</v>
      </c>
      <c r="C709" s="832" t="s">
        <v>2625</v>
      </c>
      <c r="D709" s="833" t="s">
        <v>5669</v>
      </c>
      <c r="E709" s="834" t="s">
        <v>2707</v>
      </c>
      <c r="F709" s="832" t="s">
        <v>2618</v>
      </c>
      <c r="G709" s="832" t="s">
        <v>3643</v>
      </c>
      <c r="H709" s="832" t="s">
        <v>631</v>
      </c>
      <c r="I709" s="832" t="s">
        <v>3644</v>
      </c>
      <c r="J709" s="832" t="s">
        <v>1180</v>
      </c>
      <c r="K709" s="832" t="s">
        <v>3645</v>
      </c>
      <c r="L709" s="835">
        <v>0</v>
      </c>
      <c r="M709" s="835">
        <v>0</v>
      </c>
      <c r="N709" s="832">
        <v>1</v>
      </c>
      <c r="O709" s="836">
        <v>1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10</v>
      </c>
      <c r="B710" s="832" t="s">
        <v>2616</v>
      </c>
      <c r="C710" s="832" t="s">
        <v>2625</v>
      </c>
      <c r="D710" s="833" t="s">
        <v>5669</v>
      </c>
      <c r="E710" s="834" t="s">
        <v>2707</v>
      </c>
      <c r="F710" s="832" t="s">
        <v>2618</v>
      </c>
      <c r="G710" s="832" t="s">
        <v>3492</v>
      </c>
      <c r="H710" s="832" t="s">
        <v>631</v>
      </c>
      <c r="I710" s="832" t="s">
        <v>3646</v>
      </c>
      <c r="J710" s="832" t="s">
        <v>3647</v>
      </c>
      <c r="K710" s="832" t="s">
        <v>3648</v>
      </c>
      <c r="L710" s="835">
        <v>93.98</v>
      </c>
      <c r="M710" s="835">
        <v>93.98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10</v>
      </c>
      <c r="B711" s="832" t="s">
        <v>2616</v>
      </c>
      <c r="C711" s="832" t="s">
        <v>2625</v>
      </c>
      <c r="D711" s="833" t="s">
        <v>5669</v>
      </c>
      <c r="E711" s="834" t="s">
        <v>2707</v>
      </c>
      <c r="F711" s="832" t="s">
        <v>2618</v>
      </c>
      <c r="G711" s="832" t="s">
        <v>3649</v>
      </c>
      <c r="H711" s="832" t="s">
        <v>631</v>
      </c>
      <c r="I711" s="832" t="s">
        <v>3650</v>
      </c>
      <c r="J711" s="832" t="s">
        <v>1944</v>
      </c>
      <c r="K711" s="832" t="s">
        <v>1672</v>
      </c>
      <c r="L711" s="835">
        <v>76.069999999999993</v>
      </c>
      <c r="M711" s="835">
        <v>76.069999999999993</v>
      </c>
      <c r="N711" s="832">
        <v>1</v>
      </c>
      <c r="O711" s="836">
        <v>0.5</v>
      </c>
      <c r="P711" s="835">
        <v>76.069999999999993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10</v>
      </c>
      <c r="B712" s="832" t="s">
        <v>2616</v>
      </c>
      <c r="C712" s="832" t="s">
        <v>2625</v>
      </c>
      <c r="D712" s="833" t="s">
        <v>5669</v>
      </c>
      <c r="E712" s="834" t="s">
        <v>2707</v>
      </c>
      <c r="F712" s="832" t="s">
        <v>2618</v>
      </c>
      <c r="G712" s="832" t="s">
        <v>3204</v>
      </c>
      <c r="H712" s="832" t="s">
        <v>631</v>
      </c>
      <c r="I712" s="832" t="s">
        <v>3651</v>
      </c>
      <c r="J712" s="832" t="s">
        <v>3652</v>
      </c>
      <c r="K712" s="832" t="s">
        <v>3653</v>
      </c>
      <c r="L712" s="835">
        <v>121.07</v>
      </c>
      <c r="M712" s="835">
        <v>121.07</v>
      </c>
      <c r="N712" s="832">
        <v>1</v>
      </c>
      <c r="O712" s="836">
        <v>1</v>
      </c>
      <c r="P712" s="835">
        <v>121.07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10</v>
      </c>
      <c r="B713" s="832" t="s">
        <v>2616</v>
      </c>
      <c r="C713" s="832" t="s">
        <v>2625</v>
      </c>
      <c r="D713" s="833" t="s">
        <v>5669</v>
      </c>
      <c r="E713" s="834" t="s">
        <v>2707</v>
      </c>
      <c r="F713" s="832" t="s">
        <v>2618</v>
      </c>
      <c r="G713" s="832" t="s">
        <v>3204</v>
      </c>
      <c r="H713" s="832" t="s">
        <v>690</v>
      </c>
      <c r="I713" s="832" t="s">
        <v>2598</v>
      </c>
      <c r="J713" s="832" t="s">
        <v>1951</v>
      </c>
      <c r="K713" s="832" t="s">
        <v>2599</v>
      </c>
      <c r="L713" s="835">
        <v>120.15</v>
      </c>
      <c r="M713" s="835">
        <v>120.15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10</v>
      </c>
      <c r="B714" s="832" t="s">
        <v>2616</v>
      </c>
      <c r="C714" s="832" t="s">
        <v>2625</v>
      </c>
      <c r="D714" s="833" t="s">
        <v>5669</v>
      </c>
      <c r="E714" s="834" t="s">
        <v>2707</v>
      </c>
      <c r="F714" s="832" t="s">
        <v>2618</v>
      </c>
      <c r="G714" s="832" t="s">
        <v>3000</v>
      </c>
      <c r="H714" s="832" t="s">
        <v>631</v>
      </c>
      <c r="I714" s="832" t="s">
        <v>3001</v>
      </c>
      <c r="J714" s="832" t="s">
        <v>3002</v>
      </c>
      <c r="K714" s="832" t="s">
        <v>3003</v>
      </c>
      <c r="L714" s="835">
        <v>121.07</v>
      </c>
      <c r="M714" s="835">
        <v>121.07</v>
      </c>
      <c r="N714" s="832">
        <v>1</v>
      </c>
      <c r="O714" s="836">
        <v>1</v>
      </c>
      <c r="P714" s="835">
        <v>121.07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10</v>
      </c>
      <c r="B715" s="832" t="s">
        <v>2616</v>
      </c>
      <c r="C715" s="832" t="s">
        <v>2625</v>
      </c>
      <c r="D715" s="833" t="s">
        <v>5669</v>
      </c>
      <c r="E715" s="834" t="s">
        <v>2707</v>
      </c>
      <c r="F715" s="832" t="s">
        <v>2618</v>
      </c>
      <c r="G715" s="832" t="s">
        <v>3499</v>
      </c>
      <c r="H715" s="832" t="s">
        <v>631</v>
      </c>
      <c r="I715" s="832" t="s">
        <v>3500</v>
      </c>
      <c r="J715" s="832" t="s">
        <v>800</v>
      </c>
      <c r="K715" s="832" t="s">
        <v>801</v>
      </c>
      <c r="L715" s="835">
        <v>105.63</v>
      </c>
      <c r="M715" s="835">
        <v>316.89</v>
      </c>
      <c r="N715" s="832">
        <v>3</v>
      </c>
      <c r="O715" s="836">
        <v>1</v>
      </c>
      <c r="P715" s="835">
        <v>316.89</v>
      </c>
      <c r="Q715" s="837">
        <v>1</v>
      </c>
      <c r="R715" s="832">
        <v>3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10</v>
      </c>
      <c r="B716" s="832" t="s">
        <v>2616</v>
      </c>
      <c r="C716" s="832" t="s">
        <v>2625</v>
      </c>
      <c r="D716" s="833" t="s">
        <v>5669</v>
      </c>
      <c r="E716" s="834" t="s">
        <v>2707</v>
      </c>
      <c r="F716" s="832" t="s">
        <v>2618</v>
      </c>
      <c r="G716" s="832" t="s">
        <v>2862</v>
      </c>
      <c r="H716" s="832" t="s">
        <v>631</v>
      </c>
      <c r="I716" s="832" t="s">
        <v>2863</v>
      </c>
      <c r="J716" s="832" t="s">
        <v>1266</v>
      </c>
      <c r="K716" s="832" t="s">
        <v>1267</v>
      </c>
      <c r="L716" s="835">
        <v>35.25</v>
      </c>
      <c r="M716" s="835">
        <v>35.25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10</v>
      </c>
      <c r="B717" s="832" t="s">
        <v>2616</v>
      </c>
      <c r="C717" s="832" t="s">
        <v>2625</v>
      </c>
      <c r="D717" s="833" t="s">
        <v>5669</v>
      </c>
      <c r="E717" s="834" t="s">
        <v>2707</v>
      </c>
      <c r="F717" s="832" t="s">
        <v>2618</v>
      </c>
      <c r="G717" s="832" t="s">
        <v>3566</v>
      </c>
      <c r="H717" s="832" t="s">
        <v>631</v>
      </c>
      <c r="I717" s="832" t="s">
        <v>3567</v>
      </c>
      <c r="J717" s="832" t="s">
        <v>1273</v>
      </c>
      <c r="K717" s="832" t="s">
        <v>1274</v>
      </c>
      <c r="L717" s="835">
        <v>266.33</v>
      </c>
      <c r="M717" s="835">
        <v>266.33</v>
      </c>
      <c r="N717" s="832">
        <v>1</v>
      </c>
      <c r="O717" s="836">
        <v>0.5</v>
      </c>
      <c r="P717" s="835">
        <v>266.33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10</v>
      </c>
      <c r="B718" s="832" t="s">
        <v>2616</v>
      </c>
      <c r="C718" s="832" t="s">
        <v>2625</v>
      </c>
      <c r="D718" s="833" t="s">
        <v>5669</v>
      </c>
      <c r="E718" s="834" t="s">
        <v>2707</v>
      </c>
      <c r="F718" s="832" t="s">
        <v>2618</v>
      </c>
      <c r="G718" s="832" t="s">
        <v>3566</v>
      </c>
      <c r="H718" s="832" t="s">
        <v>631</v>
      </c>
      <c r="I718" s="832" t="s">
        <v>3568</v>
      </c>
      <c r="J718" s="832" t="s">
        <v>1273</v>
      </c>
      <c r="K718" s="832" t="s">
        <v>1275</v>
      </c>
      <c r="L718" s="835">
        <v>532.65</v>
      </c>
      <c r="M718" s="835">
        <v>532.65</v>
      </c>
      <c r="N718" s="832">
        <v>1</v>
      </c>
      <c r="O718" s="836">
        <v>0.5</v>
      </c>
      <c r="P718" s="835">
        <v>532.65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10</v>
      </c>
      <c r="B719" s="832" t="s">
        <v>2616</v>
      </c>
      <c r="C719" s="832" t="s">
        <v>2625</v>
      </c>
      <c r="D719" s="833" t="s">
        <v>5669</v>
      </c>
      <c r="E719" s="834" t="s">
        <v>2707</v>
      </c>
      <c r="F719" s="832" t="s">
        <v>2618</v>
      </c>
      <c r="G719" s="832" t="s">
        <v>2763</v>
      </c>
      <c r="H719" s="832" t="s">
        <v>631</v>
      </c>
      <c r="I719" s="832" t="s">
        <v>3285</v>
      </c>
      <c r="J719" s="832" t="s">
        <v>1152</v>
      </c>
      <c r="K719" s="832" t="s">
        <v>3286</v>
      </c>
      <c r="L719" s="835">
        <v>48.09</v>
      </c>
      <c r="M719" s="835">
        <v>48.09</v>
      </c>
      <c r="N719" s="832">
        <v>1</v>
      </c>
      <c r="O719" s="836">
        <v>1</v>
      </c>
      <c r="P719" s="835">
        <v>48.09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10</v>
      </c>
      <c r="B720" s="832" t="s">
        <v>2616</v>
      </c>
      <c r="C720" s="832" t="s">
        <v>2625</v>
      </c>
      <c r="D720" s="833" t="s">
        <v>5669</v>
      </c>
      <c r="E720" s="834" t="s">
        <v>2707</v>
      </c>
      <c r="F720" s="832" t="s">
        <v>2618</v>
      </c>
      <c r="G720" s="832" t="s">
        <v>2763</v>
      </c>
      <c r="H720" s="832" t="s">
        <v>631</v>
      </c>
      <c r="I720" s="832" t="s">
        <v>2764</v>
      </c>
      <c r="J720" s="832" t="s">
        <v>983</v>
      </c>
      <c r="K720" s="832" t="s">
        <v>2765</v>
      </c>
      <c r="L720" s="835">
        <v>89.91</v>
      </c>
      <c r="M720" s="835">
        <v>89.91</v>
      </c>
      <c r="N720" s="832">
        <v>1</v>
      </c>
      <c r="O720" s="836">
        <v>0.5</v>
      </c>
      <c r="P720" s="835">
        <v>89.91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10</v>
      </c>
      <c r="B721" s="832" t="s">
        <v>2616</v>
      </c>
      <c r="C721" s="832" t="s">
        <v>2625</v>
      </c>
      <c r="D721" s="833" t="s">
        <v>5669</v>
      </c>
      <c r="E721" s="834" t="s">
        <v>2707</v>
      </c>
      <c r="F721" s="832" t="s">
        <v>2618</v>
      </c>
      <c r="G721" s="832" t="s">
        <v>3654</v>
      </c>
      <c r="H721" s="832" t="s">
        <v>631</v>
      </c>
      <c r="I721" s="832" t="s">
        <v>3655</v>
      </c>
      <c r="J721" s="832" t="s">
        <v>1451</v>
      </c>
      <c r="K721" s="832" t="s">
        <v>3656</v>
      </c>
      <c r="L721" s="835">
        <v>0</v>
      </c>
      <c r="M721" s="835">
        <v>0</v>
      </c>
      <c r="N721" s="832">
        <v>1</v>
      </c>
      <c r="O721" s="836">
        <v>1</v>
      </c>
      <c r="P721" s="835">
        <v>0</v>
      </c>
      <c r="Q721" s="837"/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10</v>
      </c>
      <c r="B722" s="832" t="s">
        <v>2616</v>
      </c>
      <c r="C722" s="832" t="s">
        <v>2625</v>
      </c>
      <c r="D722" s="833" t="s">
        <v>5669</v>
      </c>
      <c r="E722" s="834" t="s">
        <v>2707</v>
      </c>
      <c r="F722" s="832" t="s">
        <v>2618</v>
      </c>
      <c r="G722" s="832" t="s">
        <v>2766</v>
      </c>
      <c r="H722" s="832" t="s">
        <v>631</v>
      </c>
      <c r="I722" s="832" t="s">
        <v>2767</v>
      </c>
      <c r="J722" s="832" t="s">
        <v>746</v>
      </c>
      <c r="K722" s="832" t="s">
        <v>2768</v>
      </c>
      <c r="L722" s="835">
        <v>27.28</v>
      </c>
      <c r="M722" s="835">
        <v>54.56</v>
      </c>
      <c r="N722" s="832">
        <v>2</v>
      </c>
      <c r="O722" s="836">
        <v>1.5</v>
      </c>
      <c r="P722" s="835">
        <v>54.56</v>
      </c>
      <c r="Q722" s="837">
        <v>1</v>
      </c>
      <c r="R722" s="832">
        <v>2</v>
      </c>
      <c r="S722" s="837">
        <v>1</v>
      </c>
      <c r="T722" s="836">
        <v>1.5</v>
      </c>
      <c r="U722" s="838">
        <v>1</v>
      </c>
    </row>
    <row r="723" spans="1:21" ht="14.4" customHeight="1" x14ac:dyDescent="0.3">
      <c r="A723" s="831">
        <v>10</v>
      </c>
      <c r="B723" s="832" t="s">
        <v>2616</v>
      </c>
      <c r="C723" s="832" t="s">
        <v>2625</v>
      </c>
      <c r="D723" s="833" t="s">
        <v>5669</v>
      </c>
      <c r="E723" s="834" t="s">
        <v>2707</v>
      </c>
      <c r="F723" s="832" t="s">
        <v>2618</v>
      </c>
      <c r="G723" s="832" t="s">
        <v>3657</v>
      </c>
      <c r="H723" s="832" t="s">
        <v>631</v>
      </c>
      <c r="I723" s="832" t="s">
        <v>3658</v>
      </c>
      <c r="J723" s="832" t="s">
        <v>797</v>
      </c>
      <c r="K723" s="832" t="s">
        <v>3659</v>
      </c>
      <c r="L723" s="835">
        <v>0</v>
      </c>
      <c r="M723" s="835">
        <v>0</v>
      </c>
      <c r="N723" s="832">
        <v>1</v>
      </c>
      <c r="O723" s="836">
        <v>0.5</v>
      </c>
      <c r="P723" s="835">
        <v>0</v>
      </c>
      <c r="Q723" s="837"/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10</v>
      </c>
      <c r="B724" s="832" t="s">
        <v>2616</v>
      </c>
      <c r="C724" s="832" t="s">
        <v>2625</v>
      </c>
      <c r="D724" s="833" t="s">
        <v>5669</v>
      </c>
      <c r="E724" s="834" t="s">
        <v>2707</v>
      </c>
      <c r="F724" s="832" t="s">
        <v>2618</v>
      </c>
      <c r="G724" s="832" t="s">
        <v>2769</v>
      </c>
      <c r="H724" s="832" t="s">
        <v>631</v>
      </c>
      <c r="I724" s="832" t="s">
        <v>2774</v>
      </c>
      <c r="J724" s="832" t="s">
        <v>972</v>
      </c>
      <c r="K724" s="832" t="s">
        <v>2775</v>
      </c>
      <c r="L724" s="835">
        <v>83.79</v>
      </c>
      <c r="M724" s="835">
        <v>251.37</v>
      </c>
      <c r="N724" s="832">
        <v>3</v>
      </c>
      <c r="O724" s="836">
        <v>2.5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10</v>
      </c>
      <c r="B725" s="832" t="s">
        <v>2616</v>
      </c>
      <c r="C725" s="832" t="s">
        <v>2625</v>
      </c>
      <c r="D725" s="833" t="s">
        <v>5669</v>
      </c>
      <c r="E725" s="834" t="s">
        <v>2707</v>
      </c>
      <c r="F725" s="832" t="s">
        <v>2618</v>
      </c>
      <c r="G725" s="832" t="s">
        <v>2769</v>
      </c>
      <c r="H725" s="832" t="s">
        <v>631</v>
      </c>
      <c r="I725" s="832" t="s">
        <v>2776</v>
      </c>
      <c r="J725" s="832" t="s">
        <v>972</v>
      </c>
      <c r="K725" s="832" t="s">
        <v>973</v>
      </c>
      <c r="L725" s="835">
        <v>65.83</v>
      </c>
      <c r="M725" s="835">
        <v>131.66</v>
      </c>
      <c r="N725" s="832">
        <v>2</v>
      </c>
      <c r="O725" s="836">
        <v>2</v>
      </c>
      <c r="P725" s="835">
        <v>131.66</v>
      </c>
      <c r="Q725" s="837">
        <v>1</v>
      </c>
      <c r="R725" s="832">
        <v>2</v>
      </c>
      <c r="S725" s="837">
        <v>1</v>
      </c>
      <c r="T725" s="836">
        <v>2</v>
      </c>
      <c r="U725" s="838">
        <v>1</v>
      </c>
    </row>
    <row r="726" spans="1:21" ht="14.4" customHeight="1" x14ac:dyDescent="0.3">
      <c r="A726" s="831">
        <v>10</v>
      </c>
      <c r="B726" s="832" t="s">
        <v>2616</v>
      </c>
      <c r="C726" s="832" t="s">
        <v>2625</v>
      </c>
      <c r="D726" s="833" t="s">
        <v>5669</v>
      </c>
      <c r="E726" s="834" t="s">
        <v>2707</v>
      </c>
      <c r="F726" s="832" t="s">
        <v>2618</v>
      </c>
      <c r="G726" s="832" t="s">
        <v>2769</v>
      </c>
      <c r="H726" s="832" t="s">
        <v>631</v>
      </c>
      <c r="I726" s="832" t="s">
        <v>3287</v>
      </c>
      <c r="J726" s="832" t="s">
        <v>972</v>
      </c>
      <c r="K726" s="832" t="s">
        <v>3288</v>
      </c>
      <c r="L726" s="835">
        <v>39.5</v>
      </c>
      <c r="M726" s="835">
        <v>118.5</v>
      </c>
      <c r="N726" s="832">
        <v>3</v>
      </c>
      <c r="O726" s="836">
        <v>2.5</v>
      </c>
      <c r="P726" s="835">
        <v>118.5</v>
      </c>
      <c r="Q726" s="837">
        <v>1</v>
      </c>
      <c r="R726" s="832">
        <v>3</v>
      </c>
      <c r="S726" s="837">
        <v>1</v>
      </c>
      <c r="T726" s="836">
        <v>2.5</v>
      </c>
      <c r="U726" s="838">
        <v>1</v>
      </c>
    </row>
    <row r="727" spans="1:21" ht="14.4" customHeight="1" x14ac:dyDescent="0.3">
      <c r="A727" s="831">
        <v>10</v>
      </c>
      <c r="B727" s="832" t="s">
        <v>2616</v>
      </c>
      <c r="C727" s="832" t="s">
        <v>2625</v>
      </c>
      <c r="D727" s="833" t="s">
        <v>5669</v>
      </c>
      <c r="E727" s="834" t="s">
        <v>2707</v>
      </c>
      <c r="F727" s="832" t="s">
        <v>2618</v>
      </c>
      <c r="G727" s="832" t="s">
        <v>2769</v>
      </c>
      <c r="H727" s="832" t="s">
        <v>631</v>
      </c>
      <c r="I727" s="832" t="s">
        <v>3362</v>
      </c>
      <c r="J727" s="832" t="s">
        <v>972</v>
      </c>
      <c r="K727" s="832" t="s">
        <v>1554</v>
      </c>
      <c r="L727" s="835">
        <v>79</v>
      </c>
      <c r="M727" s="835">
        <v>79</v>
      </c>
      <c r="N727" s="832">
        <v>1</v>
      </c>
      <c r="O727" s="836">
        <v>1</v>
      </c>
      <c r="P727" s="835">
        <v>79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10</v>
      </c>
      <c r="B728" s="832" t="s">
        <v>2616</v>
      </c>
      <c r="C728" s="832" t="s">
        <v>2625</v>
      </c>
      <c r="D728" s="833" t="s">
        <v>5669</v>
      </c>
      <c r="E728" s="834" t="s">
        <v>2707</v>
      </c>
      <c r="F728" s="832" t="s">
        <v>2618</v>
      </c>
      <c r="G728" s="832" t="s">
        <v>3363</v>
      </c>
      <c r="H728" s="832" t="s">
        <v>631</v>
      </c>
      <c r="I728" s="832" t="s">
        <v>3660</v>
      </c>
      <c r="J728" s="832" t="s">
        <v>785</v>
      </c>
      <c r="K728" s="832" t="s">
        <v>786</v>
      </c>
      <c r="L728" s="835">
        <v>0</v>
      </c>
      <c r="M728" s="835">
        <v>0</v>
      </c>
      <c r="N728" s="832">
        <v>2</v>
      </c>
      <c r="O728" s="836">
        <v>2</v>
      </c>
      <c r="P728" s="835">
        <v>0</v>
      </c>
      <c r="Q728" s="837"/>
      <c r="R728" s="832">
        <v>2</v>
      </c>
      <c r="S728" s="837">
        <v>1</v>
      </c>
      <c r="T728" s="836">
        <v>2</v>
      </c>
      <c r="U728" s="838">
        <v>1</v>
      </c>
    </row>
    <row r="729" spans="1:21" ht="14.4" customHeight="1" x14ac:dyDescent="0.3">
      <c r="A729" s="831">
        <v>10</v>
      </c>
      <c r="B729" s="832" t="s">
        <v>2616</v>
      </c>
      <c r="C729" s="832" t="s">
        <v>2625</v>
      </c>
      <c r="D729" s="833" t="s">
        <v>5669</v>
      </c>
      <c r="E729" s="834" t="s">
        <v>2707</v>
      </c>
      <c r="F729" s="832" t="s">
        <v>2618</v>
      </c>
      <c r="G729" s="832" t="s">
        <v>3363</v>
      </c>
      <c r="H729" s="832" t="s">
        <v>631</v>
      </c>
      <c r="I729" s="832" t="s">
        <v>3661</v>
      </c>
      <c r="J729" s="832" t="s">
        <v>785</v>
      </c>
      <c r="K729" s="832" t="s">
        <v>786</v>
      </c>
      <c r="L729" s="835">
        <v>0</v>
      </c>
      <c r="M729" s="835">
        <v>0</v>
      </c>
      <c r="N729" s="832">
        <v>1</v>
      </c>
      <c r="O729" s="836">
        <v>1</v>
      </c>
      <c r="P729" s="835"/>
      <c r="Q729" s="837"/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10</v>
      </c>
      <c r="B730" s="832" t="s">
        <v>2616</v>
      </c>
      <c r="C730" s="832" t="s">
        <v>2625</v>
      </c>
      <c r="D730" s="833" t="s">
        <v>5669</v>
      </c>
      <c r="E730" s="834" t="s">
        <v>2707</v>
      </c>
      <c r="F730" s="832" t="s">
        <v>2618</v>
      </c>
      <c r="G730" s="832" t="s">
        <v>3013</v>
      </c>
      <c r="H730" s="832" t="s">
        <v>631</v>
      </c>
      <c r="I730" s="832" t="s">
        <v>3014</v>
      </c>
      <c r="J730" s="832" t="s">
        <v>734</v>
      </c>
      <c r="K730" s="832" t="s">
        <v>735</v>
      </c>
      <c r="L730" s="835">
        <v>38.5</v>
      </c>
      <c r="M730" s="835">
        <v>38.5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10</v>
      </c>
      <c r="B731" s="832" t="s">
        <v>2616</v>
      </c>
      <c r="C731" s="832" t="s">
        <v>2625</v>
      </c>
      <c r="D731" s="833" t="s">
        <v>5669</v>
      </c>
      <c r="E731" s="834" t="s">
        <v>2707</v>
      </c>
      <c r="F731" s="832" t="s">
        <v>2618</v>
      </c>
      <c r="G731" s="832" t="s">
        <v>3013</v>
      </c>
      <c r="H731" s="832" t="s">
        <v>631</v>
      </c>
      <c r="I731" s="832" t="s">
        <v>3538</v>
      </c>
      <c r="J731" s="832" t="s">
        <v>734</v>
      </c>
      <c r="K731" s="832" t="s">
        <v>3539</v>
      </c>
      <c r="L731" s="835">
        <v>73.989999999999995</v>
      </c>
      <c r="M731" s="835">
        <v>147.97999999999999</v>
      </c>
      <c r="N731" s="832">
        <v>2</v>
      </c>
      <c r="O731" s="836">
        <v>2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10</v>
      </c>
      <c r="B732" s="832" t="s">
        <v>2616</v>
      </c>
      <c r="C732" s="832" t="s">
        <v>2625</v>
      </c>
      <c r="D732" s="833" t="s">
        <v>5669</v>
      </c>
      <c r="E732" s="834" t="s">
        <v>2707</v>
      </c>
      <c r="F732" s="832" t="s">
        <v>2618</v>
      </c>
      <c r="G732" s="832" t="s">
        <v>3015</v>
      </c>
      <c r="H732" s="832" t="s">
        <v>631</v>
      </c>
      <c r="I732" s="832" t="s">
        <v>3016</v>
      </c>
      <c r="J732" s="832" t="s">
        <v>1161</v>
      </c>
      <c r="K732" s="832" t="s">
        <v>2971</v>
      </c>
      <c r="L732" s="835">
        <v>61.97</v>
      </c>
      <c r="M732" s="835">
        <v>61.97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10</v>
      </c>
      <c r="B733" s="832" t="s">
        <v>2616</v>
      </c>
      <c r="C733" s="832" t="s">
        <v>2625</v>
      </c>
      <c r="D733" s="833" t="s">
        <v>5669</v>
      </c>
      <c r="E733" s="834" t="s">
        <v>2707</v>
      </c>
      <c r="F733" s="832" t="s">
        <v>2618</v>
      </c>
      <c r="G733" s="832" t="s">
        <v>2777</v>
      </c>
      <c r="H733" s="832" t="s">
        <v>631</v>
      </c>
      <c r="I733" s="832" t="s">
        <v>2778</v>
      </c>
      <c r="J733" s="832" t="s">
        <v>1377</v>
      </c>
      <c r="K733" s="832" t="s">
        <v>2779</v>
      </c>
      <c r="L733" s="835">
        <v>69.59</v>
      </c>
      <c r="M733" s="835">
        <v>69.59</v>
      </c>
      <c r="N733" s="832">
        <v>1</v>
      </c>
      <c r="O733" s="836">
        <v>1</v>
      </c>
      <c r="P733" s="835">
        <v>69.59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10</v>
      </c>
      <c r="B734" s="832" t="s">
        <v>2616</v>
      </c>
      <c r="C734" s="832" t="s">
        <v>2625</v>
      </c>
      <c r="D734" s="833" t="s">
        <v>5669</v>
      </c>
      <c r="E734" s="834" t="s">
        <v>2707</v>
      </c>
      <c r="F734" s="832" t="s">
        <v>2618</v>
      </c>
      <c r="G734" s="832" t="s">
        <v>3220</v>
      </c>
      <c r="H734" s="832" t="s">
        <v>631</v>
      </c>
      <c r="I734" s="832" t="s">
        <v>3228</v>
      </c>
      <c r="J734" s="832" t="s">
        <v>763</v>
      </c>
      <c r="K734" s="832" t="s">
        <v>764</v>
      </c>
      <c r="L734" s="835">
        <v>0</v>
      </c>
      <c r="M734" s="835">
        <v>0</v>
      </c>
      <c r="N734" s="832">
        <v>2</v>
      </c>
      <c r="O734" s="836">
        <v>1.5</v>
      </c>
      <c r="P734" s="835">
        <v>0</v>
      </c>
      <c r="Q734" s="837"/>
      <c r="R734" s="832">
        <v>2</v>
      </c>
      <c r="S734" s="837">
        <v>1</v>
      </c>
      <c r="T734" s="836">
        <v>1.5</v>
      </c>
      <c r="U734" s="838">
        <v>1</v>
      </c>
    </row>
    <row r="735" spans="1:21" ht="14.4" customHeight="1" x14ac:dyDescent="0.3">
      <c r="A735" s="831">
        <v>10</v>
      </c>
      <c r="B735" s="832" t="s">
        <v>2616</v>
      </c>
      <c r="C735" s="832" t="s">
        <v>2625</v>
      </c>
      <c r="D735" s="833" t="s">
        <v>5669</v>
      </c>
      <c r="E735" s="834" t="s">
        <v>2707</v>
      </c>
      <c r="F735" s="832" t="s">
        <v>2618</v>
      </c>
      <c r="G735" s="832" t="s">
        <v>2780</v>
      </c>
      <c r="H735" s="832" t="s">
        <v>631</v>
      </c>
      <c r="I735" s="832" t="s">
        <v>2781</v>
      </c>
      <c r="J735" s="832" t="s">
        <v>1333</v>
      </c>
      <c r="K735" s="832" t="s">
        <v>2782</v>
      </c>
      <c r="L735" s="835">
        <v>90.95</v>
      </c>
      <c r="M735" s="835">
        <v>272.85000000000002</v>
      </c>
      <c r="N735" s="832">
        <v>3</v>
      </c>
      <c r="O735" s="836">
        <v>2</v>
      </c>
      <c r="P735" s="835">
        <v>181.9</v>
      </c>
      <c r="Q735" s="837">
        <v>0.66666666666666663</v>
      </c>
      <c r="R735" s="832">
        <v>2</v>
      </c>
      <c r="S735" s="837">
        <v>0.66666666666666663</v>
      </c>
      <c r="T735" s="836">
        <v>1</v>
      </c>
      <c r="U735" s="838">
        <v>0.5</v>
      </c>
    </row>
    <row r="736" spans="1:21" ht="14.4" customHeight="1" x14ac:dyDescent="0.3">
      <c r="A736" s="831">
        <v>10</v>
      </c>
      <c r="B736" s="832" t="s">
        <v>2616</v>
      </c>
      <c r="C736" s="832" t="s">
        <v>2625</v>
      </c>
      <c r="D736" s="833" t="s">
        <v>5669</v>
      </c>
      <c r="E736" s="834" t="s">
        <v>2707</v>
      </c>
      <c r="F736" s="832" t="s">
        <v>2618</v>
      </c>
      <c r="G736" s="832" t="s">
        <v>3662</v>
      </c>
      <c r="H736" s="832" t="s">
        <v>631</v>
      </c>
      <c r="I736" s="832" t="s">
        <v>3663</v>
      </c>
      <c r="J736" s="832" t="s">
        <v>1228</v>
      </c>
      <c r="K736" s="832" t="s">
        <v>3664</v>
      </c>
      <c r="L736" s="835">
        <v>38.56</v>
      </c>
      <c r="M736" s="835">
        <v>38.56</v>
      </c>
      <c r="N736" s="832">
        <v>1</v>
      </c>
      <c r="O736" s="836">
        <v>1</v>
      </c>
      <c r="P736" s="835">
        <v>38.56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10</v>
      </c>
      <c r="B737" s="832" t="s">
        <v>2616</v>
      </c>
      <c r="C737" s="832" t="s">
        <v>2625</v>
      </c>
      <c r="D737" s="833" t="s">
        <v>5669</v>
      </c>
      <c r="E737" s="834" t="s">
        <v>2707</v>
      </c>
      <c r="F737" s="832" t="s">
        <v>2618</v>
      </c>
      <c r="G737" s="832" t="s">
        <v>3026</v>
      </c>
      <c r="H737" s="832" t="s">
        <v>690</v>
      </c>
      <c r="I737" s="832" t="s">
        <v>2397</v>
      </c>
      <c r="J737" s="832" t="s">
        <v>2398</v>
      </c>
      <c r="K737" s="832" t="s">
        <v>2399</v>
      </c>
      <c r="L737" s="835">
        <v>141.25</v>
      </c>
      <c r="M737" s="835">
        <v>282.5</v>
      </c>
      <c r="N737" s="832">
        <v>2</v>
      </c>
      <c r="O737" s="836">
        <v>2</v>
      </c>
      <c r="P737" s="835">
        <v>141.25</v>
      </c>
      <c r="Q737" s="837">
        <v>0.5</v>
      </c>
      <c r="R737" s="832">
        <v>1</v>
      </c>
      <c r="S737" s="837">
        <v>0.5</v>
      </c>
      <c r="T737" s="836">
        <v>1</v>
      </c>
      <c r="U737" s="838">
        <v>0.5</v>
      </c>
    </row>
    <row r="738" spans="1:21" ht="14.4" customHeight="1" x14ac:dyDescent="0.3">
      <c r="A738" s="831">
        <v>10</v>
      </c>
      <c r="B738" s="832" t="s">
        <v>2616</v>
      </c>
      <c r="C738" s="832" t="s">
        <v>2625</v>
      </c>
      <c r="D738" s="833" t="s">
        <v>5669</v>
      </c>
      <c r="E738" s="834" t="s">
        <v>2707</v>
      </c>
      <c r="F738" s="832" t="s">
        <v>2618</v>
      </c>
      <c r="G738" s="832" t="s">
        <v>3623</v>
      </c>
      <c r="H738" s="832" t="s">
        <v>631</v>
      </c>
      <c r="I738" s="832" t="s">
        <v>3665</v>
      </c>
      <c r="J738" s="832" t="s">
        <v>3666</v>
      </c>
      <c r="K738" s="832" t="s">
        <v>3667</v>
      </c>
      <c r="L738" s="835">
        <v>420.75</v>
      </c>
      <c r="M738" s="835">
        <v>420.75</v>
      </c>
      <c r="N738" s="832">
        <v>1</v>
      </c>
      <c r="O738" s="836">
        <v>1</v>
      </c>
      <c r="P738" s="835">
        <v>420.75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10</v>
      </c>
      <c r="B739" s="832" t="s">
        <v>2616</v>
      </c>
      <c r="C739" s="832" t="s">
        <v>2625</v>
      </c>
      <c r="D739" s="833" t="s">
        <v>5669</v>
      </c>
      <c r="E739" s="834" t="s">
        <v>2707</v>
      </c>
      <c r="F739" s="832" t="s">
        <v>2618</v>
      </c>
      <c r="G739" s="832" t="s">
        <v>2786</v>
      </c>
      <c r="H739" s="832" t="s">
        <v>631</v>
      </c>
      <c r="I739" s="832" t="s">
        <v>2787</v>
      </c>
      <c r="J739" s="832" t="s">
        <v>1869</v>
      </c>
      <c r="K739" s="832" t="s">
        <v>2788</v>
      </c>
      <c r="L739" s="835">
        <v>69.59</v>
      </c>
      <c r="M739" s="835">
        <v>69.59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10</v>
      </c>
      <c r="B740" s="832" t="s">
        <v>2616</v>
      </c>
      <c r="C740" s="832" t="s">
        <v>2625</v>
      </c>
      <c r="D740" s="833" t="s">
        <v>5669</v>
      </c>
      <c r="E740" s="834" t="s">
        <v>2707</v>
      </c>
      <c r="F740" s="832" t="s">
        <v>2618</v>
      </c>
      <c r="G740" s="832" t="s">
        <v>2906</v>
      </c>
      <c r="H740" s="832" t="s">
        <v>631</v>
      </c>
      <c r="I740" s="832" t="s">
        <v>3254</v>
      </c>
      <c r="J740" s="832" t="s">
        <v>1067</v>
      </c>
      <c r="K740" s="832" t="s">
        <v>3255</v>
      </c>
      <c r="L740" s="835">
        <v>103.67</v>
      </c>
      <c r="M740" s="835">
        <v>103.67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10</v>
      </c>
      <c r="B741" s="832" t="s">
        <v>2616</v>
      </c>
      <c r="C741" s="832" t="s">
        <v>2625</v>
      </c>
      <c r="D741" s="833" t="s">
        <v>5669</v>
      </c>
      <c r="E741" s="834" t="s">
        <v>2707</v>
      </c>
      <c r="F741" s="832" t="s">
        <v>2618</v>
      </c>
      <c r="G741" s="832" t="s">
        <v>2906</v>
      </c>
      <c r="H741" s="832" t="s">
        <v>631</v>
      </c>
      <c r="I741" s="832" t="s">
        <v>3418</v>
      </c>
      <c r="J741" s="832" t="s">
        <v>1067</v>
      </c>
      <c r="K741" s="832" t="s">
        <v>3419</v>
      </c>
      <c r="L741" s="835">
        <v>16.12</v>
      </c>
      <c r="M741" s="835">
        <v>48.36</v>
      </c>
      <c r="N741" s="832">
        <v>3</v>
      </c>
      <c r="O741" s="836">
        <v>3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10</v>
      </c>
      <c r="B742" s="832" t="s">
        <v>2616</v>
      </c>
      <c r="C742" s="832" t="s">
        <v>2625</v>
      </c>
      <c r="D742" s="833" t="s">
        <v>5669</v>
      </c>
      <c r="E742" s="834" t="s">
        <v>2707</v>
      </c>
      <c r="F742" s="832" t="s">
        <v>2618</v>
      </c>
      <c r="G742" s="832" t="s">
        <v>2906</v>
      </c>
      <c r="H742" s="832" t="s">
        <v>631</v>
      </c>
      <c r="I742" s="832" t="s">
        <v>2907</v>
      </c>
      <c r="J742" s="832" t="s">
        <v>1067</v>
      </c>
      <c r="K742" s="832" t="s">
        <v>2908</v>
      </c>
      <c r="L742" s="835">
        <v>32.25</v>
      </c>
      <c r="M742" s="835">
        <v>32.25</v>
      </c>
      <c r="N742" s="832">
        <v>1</v>
      </c>
      <c r="O742" s="836">
        <v>1</v>
      </c>
      <c r="P742" s="835">
        <v>32.25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10</v>
      </c>
      <c r="B743" s="832" t="s">
        <v>2616</v>
      </c>
      <c r="C743" s="832" t="s">
        <v>2625</v>
      </c>
      <c r="D743" s="833" t="s">
        <v>5669</v>
      </c>
      <c r="E743" s="834" t="s">
        <v>2707</v>
      </c>
      <c r="F743" s="832" t="s">
        <v>2618</v>
      </c>
      <c r="G743" s="832" t="s">
        <v>2906</v>
      </c>
      <c r="H743" s="832" t="s">
        <v>631</v>
      </c>
      <c r="I743" s="832" t="s">
        <v>2909</v>
      </c>
      <c r="J743" s="832" t="s">
        <v>1067</v>
      </c>
      <c r="K743" s="832" t="s">
        <v>2910</v>
      </c>
      <c r="L743" s="835">
        <v>103.67</v>
      </c>
      <c r="M743" s="835">
        <v>414.68</v>
      </c>
      <c r="N743" s="832">
        <v>4</v>
      </c>
      <c r="O743" s="836">
        <v>4</v>
      </c>
      <c r="P743" s="835">
        <v>103.67</v>
      </c>
      <c r="Q743" s="837">
        <v>0.25</v>
      </c>
      <c r="R743" s="832">
        <v>1</v>
      </c>
      <c r="S743" s="837">
        <v>0.25</v>
      </c>
      <c r="T743" s="836">
        <v>1</v>
      </c>
      <c r="U743" s="838">
        <v>0.25</v>
      </c>
    </row>
    <row r="744" spans="1:21" ht="14.4" customHeight="1" x14ac:dyDescent="0.3">
      <c r="A744" s="831">
        <v>10</v>
      </c>
      <c r="B744" s="832" t="s">
        <v>2616</v>
      </c>
      <c r="C744" s="832" t="s">
        <v>2625</v>
      </c>
      <c r="D744" s="833" t="s">
        <v>5669</v>
      </c>
      <c r="E744" s="834" t="s">
        <v>2707</v>
      </c>
      <c r="F744" s="832" t="s">
        <v>2618</v>
      </c>
      <c r="G744" s="832" t="s">
        <v>2906</v>
      </c>
      <c r="H744" s="832" t="s">
        <v>631</v>
      </c>
      <c r="I744" s="832" t="s">
        <v>3384</v>
      </c>
      <c r="J744" s="832" t="s">
        <v>1067</v>
      </c>
      <c r="K744" s="832" t="s">
        <v>2910</v>
      </c>
      <c r="L744" s="835">
        <v>103.67</v>
      </c>
      <c r="M744" s="835">
        <v>103.67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10</v>
      </c>
      <c r="B745" s="832" t="s">
        <v>2616</v>
      </c>
      <c r="C745" s="832" t="s">
        <v>2625</v>
      </c>
      <c r="D745" s="833" t="s">
        <v>5669</v>
      </c>
      <c r="E745" s="834" t="s">
        <v>2707</v>
      </c>
      <c r="F745" s="832" t="s">
        <v>2618</v>
      </c>
      <c r="G745" s="832" t="s">
        <v>3042</v>
      </c>
      <c r="H745" s="832" t="s">
        <v>631</v>
      </c>
      <c r="I745" s="832" t="s">
        <v>3043</v>
      </c>
      <c r="J745" s="832" t="s">
        <v>1182</v>
      </c>
      <c r="K745" s="832" t="s">
        <v>3044</v>
      </c>
      <c r="L745" s="835">
        <v>127.91</v>
      </c>
      <c r="M745" s="835">
        <v>255.82</v>
      </c>
      <c r="N745" s="832">
        <v>2</v>
      </c>
      <c r="O745" s="836">
        <v>1.5</v>
      </c>
      <c r="P745" s="835">
        <v>127.91</v>
      </c>
      <c r="Q745" s="837">
        <v>0.5</v>
      </c>
      <c r="R745" s="832">
        <v>1</v>
      </c>
      <c r="S745" s="837">
        <v>0.5</v>
      </c>
      <c r="T745" s="836">
        <v>0.5</v>
      </c>
      <c r="U745" s="838">
        <v>0.33333333333333331</v>
      </c>
    </row>
    <row r="746" spans="1:21" ht="14.4" customHeight="1" x14ac:dyDescent="0.3">
      <c r="A746" s="831">
        <v>10</v>
      </c>
      <c r="B746" s="832" t="s">
        <v>2616</v>
      </c>
      <c r="C746" s="832" t="s">
        <v>2625</v>
      </c>
      <c r="D746" s="833" t="s">
        <v>5669</v>
      </c>
      <c r="E746" s="834" t="s">
        <v>2707</v>
      </c>
      <c r="F746" s="832" t="s">
        <v>2618</v>
      </c>
      <c r="G746" s="832" t="s">
        <v>3042</v>
      </c>
      <c r="H746" s="832" t="s">
        <v>631</v>
      </c>
      <c r="I746" s="832" t="s">
        <v>3385</v>
      </c>
      <c r="J746" s="832" t="s">
        <v>1182</v>
      </c>
      <c r="K746" s="832" t="s">
        <v>3386</v>
      </c>
      <c r="L746" s="835">
        <v>52.61</v>
      </c>
      <c r="M746" s="835">
        <v>52.61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10</v>
      </c>
      <c r="B747" s="832" t="s">
        <v>2616</v>
      </c>
      <c r="C747" s="832" t="s">
        <v>2625</v>
      </c>
      <c r="D747" s="833" t="s">
        <v>5669</v>
      </c>
      <c r="E747" s="834" t="s">
        <v>2707</v>
      </c>
      <c r="F747" s="832" t="s">
        <v>2618</v>
      </c>
      <c r="G747" s="832" t="s">
        <v>3668</v>
      </c>
      <c r="H747" s="832" t="s">
        <v>631</v>
      </c>
      <c r="I747" s="832" t="s">
        <v>3669</v>
      </c>
      <c r="J747" s="832" t="s">
        <v>3670</v>
      </c>
      <c r="K747" s="832" t="s">
        <v>3671</v>
      </c>
      <c r="L747" s="835">
        <v>0</v>
      </c>
      <c r="M747" s="835">
        <v>0</v>
      </c>
      <c r="N747" s="832">
        <v>1</v>
      </c>
      <c r="O747" s="836">
        <v>1</v>
      </c>
      <c r="P747" s="835"/>
      <c r="Q747" s="837"/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10</v>
      </c>
      <c r="B748" s="832" t="s">
        <v>2616</v>
      </c>
      <c r="C748" s="832" t="s">
        <v>2625</v>
      </c>
      <c r="D748" s="833" t="s">
        <v>5669</v>
      </c>
      <c r="E748" s="834" t="s">
        <v>2707</v>
      </c>
      <c r="F748" s="832" t="s">
        <v>2618</v>
      </c>
      <c r="G748" s="832" t="s">
        <v>2793</v>
      </c>
      <c r="H748" s="832" t="s">
        <v>690</v>
      </c>
      <c r="I748" s="832" t="s">
        <v>2249</v>
      </c>
      <c r="J748" s="832" t="s">
        <v>897</v>
      </c>
      <c r="K748" s="832" t="s">
        <v>2250</v>
      </c>
      <c r="L748" s="835">
        <v>63.75</v>
      </c>
      <c r="M748" s="835">
        <v>63.75</v>
      </c>
      <c r="N748" s="832">
        <v>1</v>
      </c>
      <c r="O748" s="836">
        <v>1</v>
      </c>
      <c r="P748" s="835">
        <v>63.75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10</v>
      </c>
      <c r="B749" s="832" t="s">
        <v>2616</v>
      </c>
      <c r="C749" s="832" t="s">
        <v>2625</v>
      </c>
      <c r="D749" s="833" t="s">
        <v>5669</v>
      </c>
      <c r="E749" s="834" t="s">
        <v>2707</v>
      </c>
      <c r="F749" s="832" t="s">
        <v>2618</v>
      </c>
      <c r="G749" s="832" t="s">
        <v>2793</v>
      </c>
      <c r="H749" s="832" t="s">
        <v>690</v>
      </c>
      <c r="I749" s="832" t="s">
        <v>2251</v>
      </c>
      <c r="J749" s="832" t="s">
        <v>2252</v>
      </c>
      <c r="K749" s="832" t="s">
        <v>2253</v>
      </c>
      <c r="L749" s="835">
        <v>25.5</v>
      </c>
      <c r="M749" s="835">
        <v>25.5</v>
      </c>
      <c r="N749" s="832">
        <v>1</v>
      </c>
      <c r="O749" s="836">
        <v>1</v>
      </c>
      <c r="P749" s="835">
        <v>25.5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10</v>
      </c>
      <c r="B750" s="832" t="s">
        <v>2616</v>
      </c>
      <c r="C750" s="832" t="s">
        <v>2625</v>
      </c>
      <c r="D750" s="833" t="s">
        <v>5669</v>
      </c>
      <c r="E750" s="834" t="s">
        <v>2707</v>
      </c>
      <c r="F750" s="832" t="s">
        <v>2618</v>
      </c>
      <c r="G750" s="832" t="s">
        <v>3588</v>
      </c>
      <c r="H750" s="832" t="s">
        <v>690</v>
      </c>
      <c r="I750" s="832" t="s">
        <v>2305</v>
      </c>
      <c r="J750" s="832" t="s">
        <v>832</v>
      </c>
      <c r="K750" s="832" t="s">
        <v>1105</v>
      </c>
      <c r="L750" s="835">
        <v>0</v>
      </c>
      <c r="M750" s="835">
        <v>0</v>
      </c>
      <c r="N750" s="832">
        <v>2</v>
      </c>
      <c r="O750" s="836">
        <v>1</v>
      </c>
      <c r="P750" s="835">
        <v>0</v>
      </c>
      <c r="Q750" s="837"/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10</v>
      </c>
      <c r="B751" s="832" t="s">
        <v>2616</v>
      </c>
      <c r="C751" s="832" t="s">
        <v>2625</v>
      </c>
      <c r="D751" s="833" t="s">
        <v>5669</v>
      </c>
      <c r="E751" s="834" t="s">
        <v>2707</v>
      </c>
      <c r="F751" s="832" t="s">
        <v>2618</v>
      </c>
      <c r="G751" s="832" t="s">
        <v>2798</v>
      </c>
      <c r="H751" s="832" t="s">
        <v>631</v>
      </c>
      <c r="I751" s="832" t="s">
        <v>2802</v>
      </c>
      <c r="J751" s="832" t="s">
        <v>1170</v>
      </c>
      <c r="K751" s="832" t="s">
        <v>1171</v>
      </c>
      <c r="L751" s="835">
        <v>60.28</v>
      </c>
      <c r="M751" s="835">
        <v>301.39999999999998</v>
      </c>
      <c r="N751" s="832">
        <v>5</v>
      </c>
      <c r="O751" s="836">
        <v>5</v>
      </c>
      <c r="P751" s="835">
        <v>120.56</v>
      </c>
      <c r="Q751" s="837">
        <v>0.4</v>
      </c>
      <c r="R751" s="832">
        <v>2</v>
      </c>
      <c r="S751" s="837">
        <v>0.4</v>
      </c>
      <c r="T751" s="836">
        <v>2</v>
      </c>
      <c r="U751" s="838">
        <v>0.4</v>
      </c>
    </row>
    <row r="752" spans="1:21" ht="14.4" customHeight="1" x14ac:dyDescent="0.3">
      <c r="A752" s="831">
        <v>10</v>
      </c>
      <c r="B752" s="832" t="s">
        <v>2616</v>
      </c>
      <c r="C752" s="832" t="s">
        <v>2625</v>
      </c>
      <c r="D752" s="833" t="s">
        <v>5669</v>
      </c>
      <c r="E752" s="834" t="s">
        <v>2707</v>
      </c>
      <c r="F752" s="832" t="s">
        <v>2618</v>
      </c>
      <c r="G752" s="832" t="s">
        <v>3547</v>
      </c>
      <c r="H752" s="832" t="s">
        <v>631</v>
      </c>
      <c r="I752" s="832" t="s">
        <v>3593</v>
      </c>
      <c r="J752" s="832" t="s">
        <v>3594</v>
      </c>
      <c r="K752" s="832" t="s">
        <v>3128</v>
      </c>
      <c r="L752" s="835">
        <v>17.8</v>
      </c>
      <c r="M752" s="835">
        <v>17.8</v>
      </c>
      <c r="N752" s="832">
        <v>1</v>
      </c>
      <c r="O752" s="836">
        <v>1</v>
      </c>
      <c r="P752" s="835">
        <v>17.8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10</v>
      </c>
      <c r="B753" s="832" t="s">
        <v>2616</v>
      </c>
      <c r="C753" s="832" t="s">
        <v>2625</v>
      </c>
      <c r="D753" s="833" t="s">
        <v>5669</v>
      </c>
      <c r="E753" s="834" t="s">
        <v>2707</v>
      </c>
      <c r="F753" s="832" t="s">
        <v>2618</v>
      </c>
      <c r="G753" s="832" t="s">
        <v>3547</v>
      </c>
      <c r="H753" s="832" t="s">
        <v>631</v>
      </c>
      <c r="I753" s="832" t="s">
        <v>3548</v>
      </c>
      <c r="J753" s="832" t="s">
        <v>3549</v>
      </c>
      <c r="K753" s="832" t="s">
        <v>3550</v>
      </c>
      <c r="L753" s="835">
        <v>45.8</v>
      </c>
      <c r="M753" s="835">
        <v>45.8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10</v>
      </c>
      <c r="B754" s="832" t="s">
        <v>2616</v>
      </c>
      <c r="C754" s="832" t="s">
        <v>2625</v>
      </c>
      <c r="D754" s="833" t="s">
        <v>5669</v>
      </c>
      <c r="E754" s="834" t="s">
        <v>2707</v>
      </c>
      <c r="F754" s="832" t="s">
        <v>2618</v>
      </c>
      <c r="G754" s="832" t="s">
        <v>2815</v>
      </c>
      <c r="H754" s="832" t="s">
        <v>690</v>
      </c>
      <c r="I754" s="832" t="s">
        <v>2194</v>
      </c>
      <c r="J754" s="832" t="s">
        <v>1358</v>
      </c>
      <c r="K754" s="832" t="s">
        <v>2195</v>
      </c>
      <c r="L754" s="835">
        <v>154.36000000000001</v>
      </c>
      <c r="M754" s="835">
        <v>154.36000000000001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10</v>
      </c>
      <c r="B755" s="832" t="s">
        <v>2616</v>
      </c>
      <c r="C755" s="832" t="s">
        <v>2625</v>
      </c>
      <c r="D755" s="833" t="s">
        <v>5669</v>
      </c>
      <c r="E755" s="834" t="s">
        <v>2707</v>
      </c>
      <c r="F755" s="832" t="s">
        <v>2618</v>
      </c>
      <c r="G755" s="832" t="s">
        <v>2815</v>
      </c>
      <c r="H755" s="832" t="s">
        <v>690</v>
      </c>
      <c r="I755" s="832" t="s">
        <v>2196</v>
      </c>
      <c r="J755" s="832" t="s">
        <v>2197</v>
      </c>
      <c r="K755" s="832" t="s">
        <v>2198</v>
      </c>
      <c r="L755" s="835">
        <v>149.52000000000001</v>
      </c>
      <c r="M755" s="835">
        <v>149.52000000000001</v>
      </c>
      <c r="N755" s="832">
        <v>1</v>
      </c>
      <c r="O755" s="836">
        <v>1</v>
      </c>
      <c r="P755" s="835">
        <v>149.52000000000001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10</v>
      </c>
      <c r="B756" s="832" t="s">
        <v>2616</v>
      </c>
      <c r="C756" s="832" t="s">
        <v>2625</v>
      </c>
      <c r="D756" s="833" t="s">
        <v>5669</v>
      </c>
      <c r="E756" s="834" t="s">
        <v>2707</v>
      </c>
      <c r="F756" s="832" t="s">
        <v>2618</v>
      </c>
      <c r="G756" s="832" t="s">
        <v>2815</v>
      </c>
      <c r="H756" s="832" t="s">
        <v>690</v>
      </c>
      <c r="I756" s="832" t="s">
        <v>2199</v>
      </c>
      <c r="J756" s="832" t="s">
        <v>951</v>
      </c>
      <c r="K756" s="832" t="s">
        <v>2200</v>
      </c>
      <c r="L756" s="835">
        <v>75.73</v>
      </c>
      <c r="M756" s="835">
        <v>302.92</v>
      </c>
      <c r="N756" s="832">
        <v>4</v>
      </c>
      <c r="O756" s="836">
        <v>4</v>
      </c>
      <c r="P756" s="835">
        <v>151.46</v>
      </c>
      <c r="Q756" s="837">
        <v>0.5</v>
      </c>
      <c r="R756" s="832">
        <v>2</v>
      </c>
      <c r="S756" s="837">
        <v>0.5</v>
      </c>
      <c r="T756" s="836">
        <v>2</v>
      </c>
      <c r="U756" s="838">
        <v>0.5</v>
      </c>
    </row>
    <row r="757" spans="1:21" ht="14.4" customHeight="1" x14ac:dyDescent="0.3">
      <c r="A757" s="831">
        <v>10</v>
      </c>
      <c r="B757" s="832" t="s">
        <v>2616</v>
      </c>
      <c r="C757" s="832" t="s">
        <v>2625</v>
      </c>
      <c r="D757" s="833" t="s">
        <v>5669</v>
      </c>
      <c r="E757" s="834" t="s">
        <v>2707</v>
      </c>
      <c r="F757" s="832" t="s">
        <v>2618</v>
      </c>
      <c r="G757" s="832" t="s">
        <v>3066</v>
      </c>
      <c r="H757" s="832" t="s">
        <v>690</v>
      </c>
      <c r="I757" s="832" t="s">
        <v>2332</v>
      </c>
      <c r="J757" s="832" t="s">
        <v>1141</v>
      </c>
      <c r="K757" s="832" t="s">
        <v>1135</v>
      </c>
      <c r="L757" s="835">
        <v>130.38999999999999</v>
      </c>
      <c r="M757" s="835">
        <v>260.77999999999997</v>
      </c>
      <c r="N757" s="832">
        <v>2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10</v>
      </c>
      <c r="B758" s="832" t="s">
        <v>2616</v>
      </c>
      <c r="C758" s="832" t="s">
        <v>2625</v>
      </c>
      <c r="D758" s="833" t="s">
        <v>5669</v>
      </c>
      <c r="E758" s="834" t="s">
        <v>2707</v>
      </c>
      <c r="F758" s="832" t="s">
        <v>2618</v>
      </c>
      <c r="G758" s="832" t="s">
        <v>3066</v>
      </c>
      <c r="H758" s="832" t="s">
        <v>690</v>
      </c>
      <c r="I758" s="832" t="s">
        <v>2334</v>
      </c>
      <c r="J758" s="832" t="s">
        <v>1139</v>
      </c>
      <c r="K758" s="832" t="s">
        <v>1135</v>
      </c>
      <c r="L758" s="835">
        <v>238.89</v>
      </c>
      <c r="M758" s="835">
        <v>1672.2299999999998</v>
      </c>
      <c r="N758" s="832">
        <v>7</v>
      </c>
      <c r="O758" s="836">
        <v>1.5</v>
      </c>
      <c r="P758" s="835">
        <v>1194.4499999999998</v>
      </c>
      <c r="Q758" s="837">
        <v>0.7142857142857143</v>
      </c>
      <c r="R758" s="832">
        <v>5</v>
      </c>
      <c r="S758" s="837">
        <v>0.7142857142857143</v>
      </c>
      <c r="T758" s="836">
        <v>1</v>
      </c>
      <c r="U758" s="838">
        <v>0.66666666666666663</v>
      </c>
    </row>
    <row r="759" spans="1:21" ht="14.4" customHeight="1" x14ac:dyDescent="0.3">
      <c r="A759" s="831">
        <v>10</v>
      </c>
      <c r="B759" s="832" t="s">
        <v>2616</v>
      </c>
      <c r="C759" s="832" t="s">
        <v>2625</v>
      </c>
      <c r="D759" s="833" t="s">
        <v>5669</v>
      </c>
      <c r="E759" s="834" t="s">
        <v>2707</v>
      </c>
      <c r="F759" s="832" t="s">
        <v>2618</v>
      </c>
      <c r="G759" s="832" t="s">
        <v>3066</v>
      </c>
      <c r="H759" s="832" t="s">
        <v>631</v>
      </c>
      <c r="I759" s="832" t="s">
        <v>3672</v>
      </c>
      <c r="J759" s="832" t="s">
        <v>938</v>
      </c>
      <c r="K759" s="832" t="s">
        <v>939</v>
      </c>
      <c r="L759" s="835">
        <v>97.3</v>
      </c>
      <c r="M759" s="835">
        <v>9730</v>
      </c>
      <c r="N759" s="832">
        <v>100</v>
      </c>
      <c r="O759" s="836">
        <v>2</v>
      </c>
      <c r="P759" s="835">
        <v>9730</v>
      </c>
      <c r="Q759" s="837">
        <v>1</v>
      </c>
      <c r="R759" s="832">
        <v>100</v>
      </c>
      <c r="S759" s="837">
        <v>1</v>
      </c>
      <c r="T759" s="836">
        <v>2</v>
      </c>
      <c r="U759" s="838">
        <v>1</v>
      </c>
    </row>
    <row r="760" spans="1:21" ht="14.4" customHeight="1" x14ac:dyDescent="0.3">
      <c r="A760" s="831">
        <v>10</v>
      </c>
      <c r="B760" s="832" t="s">
        <v>2616</v>
      </c>
      <c r="C760" s="832" t="s">
        <v>2625</v>
      </c>
      <c r="D760" s="833" t="s">
        <v>5669</v>
      </c>
      <c r="E760" s="834" t="s">
        <v>2707</v>
      </c>
      <c r="F760" s="832" t="s">
        <v>2618</v>
      </c>
      <c r="G760" s="832" t="s">
        <v>3071</v>
      </c>
      <c r="H760" s="832" t="s">
        <v>631</v>
      </c>
      <c r="I760" s="832" t="s">
        <v>3072</v>
      </c>
      <c r="J760" s="832" t="s">
        <v>1991</v>
      </c>
      <c r="K760" s="832" t="s">
        <v>1992</v>
      </c>
      <c r="L760" s="835">
        <v>107.27</v>
      </c>
      <c r="M760" s="835">
        <v>214.54</v>
      </c>
      <c r="N760" s="832">
        <v>2</v>
      </c>
      <c r="O760" s="836">
        <v>0.5</v>
      </c>
      <c r="P760" s="835">
        <v>214.54</v>
      </c>
      <c r="Q760" s="837">
        <v>1</v>
      </c>
      <c r="R760" s="832">
        <v>2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10</v>
      </c>
      <c r="B761" s="832" t="s">
        <v>2616</v>
      </c>
      <c r="C761" s="832" t="s">
        <v>2625</v>
      </c>
      <c r="D761" s="833" t="s">
        <v>5669</v>
      </c>
      <c r="E761" s="834" t="s">
        <v>2707</v>
      </c>
      <c r="F761" s="832" t="s">
        <v>2618</v>
      </c>
      <c r="G761" s="832" t="s">
        <v>3391</v>
      </c>
      <c r="H761" s="832" t="s">
        <v>631</v>
      </c>
      <c r="I761" s="832" t="s">
        <v>3392</v>
      </c>
      <c r="J761" s="832" t="s">
        <v>895</v>
      </c>
      <c r="K761" s="832" t="s">
        <v>896</v>
      </c>
      <c r="L761" s="835">
        <v>0</v>
      </c>
      <c r="M761" s="835">
        <v>0</v>
      </c>
      <c r="N761" s="832">
        <v>2</v>
      </c>
      <c r="O761" s="836">
        <v>2</v>
      </c>
      <c r="P761" s="835"/>
      <c r="Q761" s="837"/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10</v>
      </c>
      <c r="B762" s="832" t="s">
        <v>2616</v>
      </c>
      <c r="C762" s="832" t="s">
        <v>2625</v>
      </c>
      <c r="D762" s="833" t="s">
        <v>5669</v>
      </c>
      <c r="E762" s="834" t="s">
        <v>2707</v>
      </c>
      <c r="F762" s="832" t="s">
        <v>2619</v>
      </c>
      <c r="G762" s="832" t="s">
        <v>2822</v>
      </c>
      <c r="H762" s="832" t="s">
        <v>631</v>
      </c>
      <c r="I762" s="832" t="s">
        <v>653</v>
      </c>
      <c r="J762" s="832" t="s">
        <v>2824</v>
      </c>
      <c r="K762" s="832"/>
      <c r="L762" s="835">
        <v>0</v>
      </c>
      <c r="M762" s="835">
        <v>0</v>
      </c>
      <c r="N762" s="832">
        <v>2</v>
      </c>
      <c r="O762" s="836">
        <v>2</v>
      </c>
      <c r="P762" s="835">
        <v>0</v>
      </c>
      <c r="Q762" s="837"/>
      <c r="R762" s="832">
        <v>2</v>
      </c>
      <c r="S762" s="837">
        <v>1</v>
      </c>
      <c r="T762" s="836">
        <v>2</v>
      </c>
      <c r="U762" s="838">
        <v>1</v>
      </c>
    </row>
    <row r="763" spans="1:21" ht="14.4" customHeight="1" x14ac:dyDescent="0.3">
      <c r="A763" s="831">
        <v>10</v>
      </c>
      <c r="B763" s="832" t="s">
        <v>2616</v>
      </c>
      <c r="C763" s="832" t="s">
        <v>2625</v>
      </c>
      <c r="D763" s="833" t="s">
        <v>5669</v>
      </c>
      <c r="E763" s="834" t="s">
        <v>2707</v>
      </c>
      <c r="F763" s="832" t="s">
        <v>2619</v>
      </c>
      <c r="G763" s="832" t="s">
        <v>2822</v>
      </c>
      <c r="H763" s="832" t="s">
        <v>631</v>
      </c>
      <c r="I763" s="832" t="s">
        <v>3673</v>
      </c>
      <c r="J763" s="832" t="s">
        <v>2824</v>
      </c>
      <c r="K763" s="832"/>
      <c r="L763" s="835">
        <v>0</v>
      </c>
      <c r="M763" s="835">
        <v>0</v>
      </c>
      <c r="N763" s="832">
        <v>2</v>
      </c>
      <c r="O763" s="836">
        <v>2</v>
      </c>
      <c r="P763" s="835">
        <v>0</v>
      </c>
      <c r="Q763" s="837"/>
      <c r="R763" s="832">
        <v>2</v>
      </c>
      <c r="S763" s="837">
        <v>1</v>
      </c>
      <c r="T763" s="836">
        <v>2</v>
      </c>
      <c r="U763" s="838">
        <v>1</v>
      </c>
    </row>
    <row r="764" spans="1:21" ht="14.4" customHeight="1" x14ac:dyDescent="0.3">
      <c r="A764" s="831">
        <v>10</v>
      </c>
      <c r="B764" s="832" t="s">
        <v>2616</v>
      </c>
      <c r="C764" s="832" t="s">
        <v>2625</v>
      </c>
      <c r="D764" s="833" t="s">
        <v>5669</v>
      </c>
      <c r="E764" s="834" t="s">
        <v>2707</v>
      </c>
      <c r="F764" s="832" t="s">
        <v>2619</v>
      </c>
      <c r="G764" s="832" t="s">
        <v>2822</v>
      </c>
      <c r="H764" s="832" t="s">
        <v>631</v>
      </c>
      <c r="I764" s="832" t="s">
        <v>3674</v>
      </c>
      <c r="J764" s="832" t="s">
        <v>2824</v>
      </c>
      <c r="K764" s="832"/>
      <c r="L764" s="835">
        <v>0</v>
      </c>
      <c r="M764" s="835">
        <v>0</v>
      </c>
      <c r="N764" s="832">
        <v>1</v>
      </c>
      <c r="O764" s="836">
        <v>1</v>
      </c>
      <c r="P764" s="835">
        <v>0</v>
      </c>
      <c r="Q764" s="837"/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10</v>
      </c>
      <c r="B765" s="832" t="s">
        <v>2616</v>
      </c>
      <c r="C765" s="832" t="s">
        <v>2625</v>
      </c>
      <c r="D765" s="833" t="s">
        <v>5669</v>
      </c>
      <c r="E765" s="834" t="s">
        <v>2707</v>
      </c>
      <c r="F765" s="832" t="s">
        <v>2619</v>
      </c>
      <c r="G765" s="832" t="s">
        <v>2822</v>
      </c>
      <c r="H765" s="832" t="s">
        <v>631</v>
      </c>
      <c r="I765" s="832" t="s">
        <v>3435</v>
      </c>
      <c r="J765" s="832" t="s">
        <v>2824</v>
      </c>
      <c r="K765" s="832"/>
      <c r="L765" s="835">
        <v>0</v>
      </c>
      <c r="M765" s="835">
        <v>0</v>
      </c>
      <c r="N765" s="832">
        <v>2</v>
      </c>
      <c r="O765" s="836">
        <v>2</v>
      </c>
      <c r="P765" s="835"/>
      <c r="Q765" s="837"/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10</v>
      </c>
      <c r="B766" s="832" t="s">
        <v>2616</v>
      </c>
      <c r="C766" s="832" t="s">
        <v>2625</v>
      </c>
      <c r="D766" s="833" t="s">
        <v>5669</v>
      </c>
      <c r="E766" s="834" t="s">
        <v>2707</v>
      </c>
      <c r="F766" s="832" t="s">
        <v>2620</v>
      </c>
      <c r="G766" s="832" t="s">
        <v>2825</v>
      </c>
      <c r="H766" s="832" t="s">
        <v>631</v>
      </c>
      <c r="I766" s="832" t="s">
        <v>2826</v>
      </c>
      <c r="J766" s="832" t="s">
        <v>2827</v>
      </c>
      <c r="K766" s="832" t="s">
        <v>2828</v>
      </c>
      <c r="L766" s="835">
        <v>500</v>
      </c>
      <c r="M766" s="835">
        <v>500</v>
      </c>
      <c r="N766" s="832">
        <v>1</v>
      </c>
      <c r="O766" s="836">
        <v>1</v>
      </c>
      <c r="P766" s="835">
        <v>500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10</v>
      </c>
      <c r="B767" s="832" t="s">
        <v>2616</v>
      </c>
      <c r="C767" s="832" t="s">
        <v>2625</v>
      </c>
      <c r="D767" s="833" t="s">
        <v>5669</v>
      </c>
      <c r="E767" s="834" t="s">
        <v>2707</v>
      </c>
      <c r="F767" s="832" t="s">
        <v>2620</v>
      </c>
      <c r="G767" s="832" t="s">
        <v>3395</v>
      </c>
      <c r="H767" s="832" t="s">
        <v>631</v>
      </c>
      <c r="I767" s="832" t="s">
        <v>3396</v>
      </c>
      <c r="J767" s="832" t="s">
        <v>3397</v>
      </c>
      <c r="K767" s="832"/>
      <c r="L767" s="835">
        <v>200</v>
      </c>
      <c r="M767" s="835">
        <v>200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10</v>
      </c>
      <c r="B768" s="832" t="s">
        <v>2616</v>
      </c>
      <c r="C768" s="832" t="s">
        <v>2625</v>
      </c>
      <c r="D768" s="833" t="s">
        <v>5669</v>
      </c>
      <c r="E768" s="834" t="s">
        <v>2707</v>
      </c>
      <c r="F768" s="832" t="s">
        <v>2620</v>
      </c>
      <c r="G768" s="832" t="s">
        <v>3395</v>
      </c>
      <c r="H768" s="832" t="s">
        <v>631</v>
      </c>
      <c r="I768" s="832" t="s">
        <v>3675</v>
      </c>
      <c r="J768" s="832" t="s">
        <v>3676</v>
      </c>
      <c r="K768" s="832" t="s">
        <v>3677</v>
      </c>
      <c r="L768" s="835">
        <v>100</v>
      </c>
      <c r="M768" s="835">
        <v>100</v>
      </c>
      <c r="N768" s="832">
        <v>1</v>
      </c>
      <c r="O768" s="836">
        <v>1</v>
      </c>
      <c r="P768" s="835">
        <v>100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10</v>
      </c>
      <c r="B769" s="832" t="s">
        <v>2616</v>
      </c>
      <c r="C769" s="832" t="s">
        <v>2625</v>
      </c>
      <c r="D769" s="833" t="s">
        <v>5669</v>
      </c>
      <c r="E769" s="834" t="s">
        <v>2686</v>
      </c>
      <c r="F769" s="832" t="s">
        <v>2618</v>
      </c>
      <c r="G769" s="832" t="s">
        <v>2735</v>
      </c>
      <c r="H769" s="832" t="s">
        <v>690</v>
      </c>
      <c r="I769" s="832" t="s">
        <v>3302</v>
      </c>
      <c r="J769" s="832" t="s">
        <v>2207</v>
      </c>
      <c r="K769" s="832" t="s">
        <v>3303</v>
      </c>
      <c r="L769" s="835">
        <v>272.83</v>
      </c>
      <c r="M769" s="835">
        <v>545.66</v>
      </c>
      <c r="N769" s="832">
        <v>2</v>
      </c>
      <c r="O769" s="836">
        <v>1</v>
      </c>
      <c r="P769" s="835">
        <v>545.66</v>
      </c>
      <c r="Q769" s="837">
        <v>1</v>
      </c>
      <c r="R769" s="832">
        <v>2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10</v>
      </c>
      <c r="B770" s="832" t="s">
        <v>2616</v>
      </c>
      <c r="C770" s="832" t="s">
        <v>2625</v>
      </c>
      <c r="D770" s="833" t="s">
        <v>5669</v>
      </c>
      <c r="E770" s="834" t="s">
        <v>2686</v>
      </c>
      <c r="F770" s="832" t="s">
        <v>2618</v>
      </c>
      <c r="G770" s="832" t="s">
        <v>2740</v>
      </c>
      <c r="H770" s="832" t="s">
        <v>631</v>
      </c>
      <c r="I770" s="832" t="s">
        <v>3678</v>
      </c>
      <c r="J770" s="832" t="s">
        <v>3613</v>
      </c>
      <c r="K770" s="832" t="s">
        <v>3169</v>
      </c>
      <c r="L770" s="835">
        <v>176.32</v>
      </c>
      <c r="M770" s="835">
        <v>176.32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10</v>
      </c>
      <c r="B771" s="832" t="s">
        <v>2616</v>
      </c>
      <c r="C771" s="832" t="s">
        <v>2625</v>
      </c>
      <c r="D771" s="833" t="s">
        <v>5669</v>
      </c>
      <c r="E771" s="834" t="s">
        <v>2686</v>
      </c>
      <c r="F771" s="832" t="s">
        <v>2618</v>
      </c>
      <c r="G771" s="832" t="s">
        <v>2740</v>
      </c>
      <c r="H771" s="832" t="s">
        <v>631</v>
      </c>
      <c r="I771" s="832" t="s">
        <v>3399</v>
      </c>
      <c r="J771" s="832" t="s">
        <v>695</v>
      </c>
      <c r="K771" s="832" t="s">
        <v>3400</v>
      </c>
      <c r="L771" s="835">
        <v>11.75</v>
      </c>
      <c r="M771" s="835">
        <v>11.75</v>
      </c>
      <c r="N771" s="832">
        <v>1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10</v>
      </c>
      <c r="B772" s="832" t="s">
        <v>2616</v>
      </c>
      <c r="C772" s="832" t="s">
        <v>2625</v>
      </c>
      <c r="D772" s="833" t="s">
        <v>5669</v>
      </c>
      <c r="E772" s="834" t="s">
        <v>2686</v>
      </c>
      <c r="F772" s="832" t="s">
        <v>2618</v>
      </c>
      <c r="G772" s="832" t="s">
        <v>2740</v>
      </c>
      <c r="H772" s="832" t="s">
        <v>631</v>
      </c>
      <c r="I772" s="832" t="s">
        <v>3100</v>
      </c>
      <c r="J772" s="832" t="s">
        <v>695</v>
      </c>
      <c r="K772" s="832" t="s">
        <v>3101</v>
      </c>
      <c r="L772" s="835">
        <v>23.51</v>
      </c>
      <c r="M772" s="835">
        <v>47.02</v>
      </c>
      <c r="N772" s="832">
        <v>2</v>
      </c>
      <c r="O772" s="836">
        <v>1</v>
      </c>
      <c r="P772" s="835">
        <v>47.02</v>
      </c>
      <c r="Q772" s="837">
        <v>1</v>
      </c>
      <c r="R772" s="832">
        <v>2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10</v>
      </c>
      <c r="B773" s="832" t="s">
        <v>2616</v>
      </c>
      <c r="C773" s="832" t="s">
        <v>2625</v>
      </c>
      <c r="D773" s="833" t="s">
        <v>5669</v>
      </c>
      <c r="E773" s="834" t="s">
        <v>2686</v>
      </c>
      <c r="F773" s="832" t="s">
        <v>2618</v>
      </c>
      <c r="G773" s="832" t="s">
        <v>3679</v>
      </c>
      <c r="H773" s="832" t="s">
        <v>631</v>
      </c>
      <c r="I773" s="832" t="s">
        <v>3680</v>
      </c>
      <c r="J773" s="832" t="s">
        <v>3681</v>
      </c>
      <c r="K773" s="832" t="s">
        <v>3682</v>
      </c>
      <c r="L773" s="835">
        <v>58.74</v>
      </c>
      <c r="M773" s="835">
        <v>58.74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10</v>
      </c>
      <c r="B774" s="832" t="s">
        <v>2616</v>
      </c>
      <c r="C774" s="832" t="s">
        <v>2625</v>
      </c>
      <c r="D774" s="833" t="s">
        <v>5669</v>
      </c>
      <c r="E774" s="834" t="s">
        <v>2686</v>
      </c>
      <c r="F774" s="832" t="s">
        <v>2618</v>
      </c>
      <c r="G774" s="832" t="s">
        <v>2751</v>
      </c>
      <c r="H774" s="832" t="s">
        <v>631</v>
      </c>
      <c r="I774" s="832" t="s">
        <v>2752</v>
      </c>
      <c r="J774" s="832" t="s">
        <v>756</v>
      </c>
      <c r="K774" s="832" t="s">
        <v>2753</v>
      </c>
      <c r="L774" s="835">
        <v>92.85</v>
      </c>
      <c r="M774" s="835">
        <v>92.85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10</v>
      </c>
      <c r="B775" s="832" t="s">
        <v>2616</v>
      </c>
      <c r="C775" s="832" t="s">
        <v>2625</v>
      </c>
      <c r="D775" s="833" t="s">
        <v>5669</v>
      </c>
      <c r="E775" s="834" t="s">
        <v>2686</v>
      </c>
      <c r="F775" s="832" t="s">
        <v>2618</v>
      </c>
      <c r="G775" s="832" t="s">
        <v>2751</v>
      </c>
      <c r="H775" s="832" t="s">
        <v>631</v>
      </c>
      <c r="I775" s="832" t="s">
        <v>3683</v>
      </c>
      <c r="J775" s="832" t="s">
        <v>756</v>
      </c>
      <c r="K775" s="832" t="s">
        <v>3684</v>
      </c>
      <c r="L775" s="835">
        <v>159.16999999999999</v>
      </c>
      <c r="M775" s="835">
        <v>159.16999999999999</v>
      </c>
      <c r="N775" s="832">
        <v>1</v>
      </c>
      <c r="O775" s="836">
        <v>0.5</v>
      </c>
      <c r="P775" s="835">
        <v>159.16999999999999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10</v>
      </c>
      <c r="B776" s="832" t="s">
        <v>2616</v>
      </c>
      <c r="C776" s="832" t="s">
        <v>2625</v>
      </c>
      <c r="D776" s="833" t="s">
        <v>5669</v>
      </c>
      <c r="E776" s="834" t="s">
        <v>2686</v>
      </c>
      <c r="F776" s="832" t="s">
        <v>2618</v>
      </c>
      <c r="G776" s="832" t="s">
        <v>2851</v>
      </c>
      <c r="H776" s="832" t="s">
        <v>631</v>
      </c>
      <c r="I776" s="832" t="s">
        <v>3685</v>
      </c>
      <c r="J776" s="832" t="s">
        <v>3686</v>
      </c>
      <c r="K776" s="832" t="s">
        <v>3219</v>
      </c>
      <c r="L776" s="835">
        <v>79.64</v>
      </c>
      <c r="M776" s="835">
        <v>79.64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10</v>
      </c>
      <c r="B777" s="832" t="s">
        <v>2616</v>
      </c>
      <c r="C777" s="832" t="s">
        <v>2625</v>
      </c>
      <c r="D777" s="833" t="s">
        <v>5669</v>
      </c>
      <c r="E777" s="834" t="s">
        <v>2686</v>
      </c>
      <c r="F777" s="832" t="s">
        <v>2618</v>
      </c>
      <c r="G777" s="832" t="s">
        <v>2763</v>
      </c>
      <c r="H777" s="832" t="s">
        <v>631</v>
      </c>
      <c r="I777" s="832" t="s">
        <v>2764</v>
      </c>
      <c r="J777" s="832" t="s">
        <v>983</v>
      </c>
      <c r="K777" s="832" t="s">
        <v>2765</v>
      </c>
      <c r="L777" s="835">
        <v>89.91</v>
      </c>
      <c r="M777" s="835">
        <v>89.91</v>
      </c>
      <c r="N777" s="832">
        <v>1</v>
      </c>
      <c r="O777" s="836">
        <v>1</v>
      </c>
      <c r="P777" s="835">
        <v>89.91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10</v>
      </c>
      <c r="B778" s="832" t="s">
        <v>2616</v>
      </c>
      <c r="C778" s="832" t="s">
        <v>2625</v>
      </c>
      <c r="D778" s="833" t="s">
        <v>5669</v>
      </c>
      <c r="E778" s="834" t="s">
        <v>2686</v>
      </c>
      <c r="F778" s="832" t="s">
        <v>2618</v>
      </c>
      <c r="G778" s="832" t="s">
        <v>2769</v>
      </c>
      <c r="H778" s="832" t="s">
        <v>631</v>
      </c>
      <c r="I778" s="832" t="s">
        <v>2776</v>
      </c>
      <c r="J778" s="832" t="s">
        <v>972</v>
      </c>
      <c r="K778" s="832" t="s">
        <v>973</v>
      </c>
      <c r="L778" s="835">
        <v>65.83</v>
      </c>
      <c r="M778" s="835">
        <v>197.49</v>
      </c>
      <c r="N778" s="832">
        <v>3</v>
      </c>
      <c r="O778" s="836">
        <v>2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10</v>
      </c>
      <c r="B779" s="832" t="s">
        <v>2616</v>
      </c>
      <c r="C779" s="832" t="s">
        <v>2625</v>
      </c>
      <c r="D779" s="833" t="s">
        <v>5669</v>
      </c>
      <c r="E779" s="834" t="s">
        <v>2686</v>
      </c>
      <c r="F779" s="832" t="s">
        <v>2618</v>
      </c>
      <c r="G779" s="832" t="s">
        <v>2769</v>
      </c>
      <c r="H779" s="832" t="s">
        <v>631</v>
      </c>
      <c r="I779" s="832" t="s">
        <v>3287</v>
      </c>
      <c r="J779" s="832" t="s">
        <v>972</v>
      </c>
      <c r="K779" s="832" t="s">
        <v>3288</v>
      </c>
      <c r="L779" s="835">
        <v>39.5</v>
      </c>
      <c r="M779" s="835">
        <v>39.5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10</v>
      </c>
      <c r="B780" s="832" t="s">
        <v>2616</v>
      </c>
      <c r="C780" s="832" t="s">
        <v>2625</v>
      </c>
      <c r="D780" s="833" t="s">
        <v>5669</v>
      </c>
      <c r="E780" s="834" t="s">
        <v>2686</v>
      </c>
      <c r="F780" s="832" t="s">
        <v>2618</v>
      </c>
      <c r="G780" s="832" t="s">
        <v>3013</v>
      </c>
      <c r="H780" s="832" t="s">
        <v>631</v>
      </c>
      <c r="I780" s="832" t="s">
        <v>3014</v>
      </c>
      <c r="J780" s="832" t="s">
        <v>734</v>
      </c>
      <c r="K780" s="832" t="s">
        <v>735</v>
      </c>
      <c r="L780" s="835">
        <v>38.5</v>
      </c>
      <c r="M780" s="835">
        <v>77</v>
      </c>
      <c r="N780" s="832">
        <v>2</v>
      </c>
      <c r="O780" s="836">
        <v>1</v>
      </c>
      <c r="P780" s="835">
        <v>77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10</v>
      </c>
      <c r="B781" s="832" t="s">
        <v>2616</v>
      </c>
      <c r="C781" s="832" t="s">
        <v>2625</v>
      </c>
      <c r="D781" s="833" t="s">
        <v>5669</v>
      </c>
      <c r="E781" s="834" t="s">
        <v>2686</v>
      </c>
      <c r="F781" s="832" t="s">
        <v>2618</v>
      </c>
      <c r="G781" s="832" t="s">
        <v>3015</v>
      </c>
      <c r="H781" s="832" t="s">
        <v>631</v>
      </c>
      <c r="I781" s="832" t="s">
        <v>3016</v>
      </c>
      <c r="J781" s="832" t="s">
        <v>1161</v>
      </c>
      <c r="K781" s="832" t="s">
        <v>2971</v>
      </c>
      <c r="L781" s="835">
        <v>61.97</v>
      </c>
      <c r="M781" s="835">
        <v>123.94</v>
      </c>
      <c r="N781" s="832">
        <v>2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10</v>
      </c>
      <c r="B782" s="832" t="s">
        <v>2616</v>
      </c>
      <c r="C782" s="832" t="s">
        <v>2625</v>
      </c>
      <c r="D782" s="833" t="s">
        <v>5669</v>
      </c>
      <c r="E782" s="834" t="s">
        <v>2686</v>
      </c>
      <c r="F782" s="832" t="s">
        <v>2618</v>
      </c>
      <c r="G782" s="832" t="s">
        <v>2777</v>
      </c>
      <c r="H782" s="832" t="s">
        <v>631</v>
      </c>
      <c r="I782" s="832" t="s">
        <v>3578</v>
      </c>
      <c r="J782" s="832" t="s">
        <v>1377</v>
      </c>
      <c r="K782" s="832" t="s">
        <v>3579</v>
      </c>
      <c r="L782" s="835">
        <v>69.59</v>
      </c>
      <c r="M782" s="835">
        <v>69.59</v>
      </c>
      <c r="N782" s="832">
        <v>1</v>
      </c>
      <c r="O782" s="836">
        <v>1</v>
      </c>
      <c r="P782" s="835">
        <v>69.59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10</v>
      </c>
      <c r="B783" s="832" t="s">
        <v>2616</v>
      </c>
      <c r="C783" s="832" t="s">
        <v>2625</v>
      </c>
      <c r="D783" s="833" t="s">
        <v>5669</v>
      </c>
      <c r="E783" s="834" t="s">
        <v>2686</v>
      </c>
      <c r="F783" s="832" t="s">
        <v>2618</v>
      </c>
      <c r="G783" s="832" t="s">
        <v>3220</v>
      </c>
      <c r="H783" s="832" t="s">
        <v>631</v>
      </c>
      <c r="I783" s="832" t="s">
        <v>3221</v>
      </c>
      <c r="J783" s="832" t="s">
        <v>763</v>
      </c>
      <c r="K783" s="832" t="s">
        <v>1062</v>
      </c>
      <c r="L783" s="835">
        <v>0</v>
      </c>
      <c r="M783" s="835">
        <v>0</v>
      </c>
      <c r="N783" s="832">
        <v>3</v>
      </c>
      <c r="O783" s="836">
        <v>1</v>
      </c>
      <c r="P783" s="835"/>
      <c r="Q783" s="837"/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10</v>
      </c>
      <c r="B784" s="832" t="s">
        <v>2616</v>
      </c>
      <c r="C784" s="832" t="s">
        <v>2625</v>
      </c>
      <c r="D784" s="833" t="s">
        <v>5669</v>
      </c>
      <c r="E784" s="834" t="s">
        <v>2686</v>
      </c>
      <c r="F784" s="832" t="s">
        <v>2618</v>
      </c>
      <c r="G784" s="832" t="s">
        <v>3662</v>
      </c>
      <c r="H784" s="832" t="s">
        <v>631</v>
      </c>
      <c r="I784" s="832" t="s">
        <v>3663</v>
      </c>
      <c r="J784" s="832" t="s">
        <v>1228</v>
      </c>
      <c r="K784" s="832" t="s">
        <v>3664</v>
      </c>
      <c r="L784" s="835">
        <v>38.56</v>
      </c>
      <c r="M784" s="835">
        <v>38.56</v>
      </c>
      <c r="N784" s="832">
        <v>1</v>
      </c>
      <c r="O784" s="836">
        <v>0.5</v>
      </c>
      <c r="P784" s="835">
        <v>38.56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10</v>
      </c>
      <c r="B785" s="832" t="s">
        <v>2616</v>
      </c>
      <c r="C785" s="832" t="s">
        <v>2625</v>
      </c>
      <c r="D785" s="833" t="s">
        <v>5669</v>
      </c>
      <c r="E785" s="834" t="s">
        <v>2686</v>
      </c>
      <c r="F785" s="832" t="s">
        <v>2618</v>
      </c>
      <c r="G785" s="832" t="s">
        <v>3442</v>
      </c>
      <c r="H785" s="832" t="s">
        <v>631</v>
      </c>
      <c r="I785" s="832" t="s">
        <v>3443</v>
      </c>
      <c r="J785" s="832" t="s">
        <v>3444</v>
      </c>
      <c r="K785" s="832" t="s">
        <v>1671</v>
      </c>
      <c r="L785" s="835">
        <v>174.59</v>
      </c>
      <c r="M785" s="835">
        <v>174.59</v>
      </c>
      <c r="N785" s="832">
        <v>1</v>
      </c>
      <c r="O785" s="836">
        <v>1</v>
      </c>
      <c r="P785" s="835">
        <v>174.59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10</v>
      </c>
      <c r="B786" s="832" t="s">
        <v>2616</v>
      </c>
      <c r="C786" s="832" t="s">
        <v>2625</v>
      </c>
      <c r="D786" s="833" t="s">
        <v>5669</v>
      </c>
      <c r="E786" s="834" t="s">
        <v>2686</v>
      </c>
      <c r="F786" s="832" t="s">
        <v>2618</v>
      </c>
      <c r="G786" s="832" t="s">
        <v>3330</v>
      </c>
      <c r="H786" s="832" t="s">
        <v>631</v>
      </c>
      <c r="I786" s="832" t="s">
        <v>3420</v>
      </c>
      <c r="J786" s="832" t="s">
        <v>1090</v>
      </c>
      <c r="K786" s="832" t="s">
        <v>3421</v>
      </c>
      <c r="L786" s="835">
        <v>58.22</v>
      </c>
      <c r="M786" s="835">
        <v>58.22</v>
      </c>
      <c r="N786" s="832">
        <v>1</v>
      </c>
      <c r="O786" s="836">
        <v>1</v>
      </c>
      <c r="P786" s="835">
        <v>58.22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10</v>
      </c>
      <c r="B787" s="832" t="s">
        <v>2616</v>
      </c>
      <c r="C787" s="832" t="s">
        <v>2625</v>
      </c>
      <c r="D787" s="833" t="s">
        <v>5669</v>
      </c>
      <c r="E787" s="834" t="s">
        <v>2686</v>
      </c>
      <c r="F787" s="832" t="s">
        <v>2618</v>
      </c>
      <c r="G787" s="832" t="s">
        <v>3193</v>
      </c>
      <c r="H787" s="832" t="s">
        <v>631</v>
      </c>
      <c r="I787" s="832" t="s">
        <v>3387</v>
      </c>
      <c r="J787" s="832" t="s">
        <v>1015</v>
      </c>
      <c r="K787" s="832" t="s">
        <v>3388</v>
      </c>
      <c r="L787" s="835">
        <v>33.71</v>
      </c>
      <c r="M787" s="835">
        <v>33.71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10</v>
      </c>
      <c r="B788" s="832" t="s">
        <v>2616</v>
      </c>
      <c r="C788" s="832" t="s">
        <v>2625</v>
      </c>
      <c r="D788" s="833" t="s">
        <v>5669</v>
      </c>
      <c r="E788" s="834" t="s">
        <v>2686</v>
      </c>
      <c r="F788" s="832" t="s">
        <v>2618</v>
      </c>
      <c r="G788" s="832" t="s">
        <v>2793</v>
      </c>
      <c r="H788" s="832" t="s">
        <v>690</v>
      </c>
      <c r="I788" s="832" t="s">
        <v>2249</v>
      </c>
      <c r="J788" s="832" t="s">
        <v>897</v>
      </c>
      <c r="K788" s="832" t="s">
        <v>2250</v>
      </c>
      <c r="L788" s="835">
        <v>63.75</v>
      </c>
      <c r="M788" s="835">
        <v>255</v>
      </c>
      <c r="N788" s="832">
        <v>4</v>
      </c>
      <c r="O788" s="836">
        <v>4</v>
      </c>
      <c r="P788" s="835">
        <v>255</v>
      </c>
      <c r="Q788" s="837">
        <v>1</v>
      </c>
      <c r="R788" s="832">
        <v>4</v>
      </c>
      <c r="S788" s="837">
        <v>1</v>
      </c>
      <c r="T788" s="836">
        <v>4</v>
      </c>
      <c r="U788" s="838">
        <v>1</v>
      </c>
    </row>
    <row r="789" spans="1:21" ht="14.4" customHeight="1" x14ac:dyDescent="0.3">
      <c r="A789" s="831">
        <v>10</v>
      </c>
      <c r="B789" s="832" t="s">
        <v>2616</v>
      </c>
      <c r="C789" s="832" t="s">
        <v>2625</v>
      </c>
      <c r="D789" s="833" t="s">
        <v>5669</v>
      </c>
      <c r="E789" s="834" t="s">
        <v>2686</v>
      </c>
      <c r="F789" s="832" t="s">
        <v>2618</v>
      </c>
      <c r="G789" s="832" t="s">
        <v>3588</v>
      </c>
      <c r="H789" s="832" t="s">
        <v>690</v>
      </c>
      <c r="I789" s="832" t="s">
        <v>2305</v>
      </c>
      <c r="J789" s="832" t="s">
        <v>832</v>
      </c>
      <c r="K789" s="832" t="s">
        <v>1105</v>
      </c>
      <c r="L789" s="835">
        <v>0</v>
      </c>
      <c r="M789" s="835">
        <v>0</v>
      </c>
      <c r="N789" s="832">
        <v>1</v>
      </c>
      <c r="O789" s="836">
        <v>0.5</v>
      </c>
      <c r="P789" s="835">
        <v>0</v>
      </c>
      <c r="Q789" s="837"/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10</v>
      </c>
      <c r="B790" s="832" t="s">
        <v>2616</v>
      </c>
      <c r="C790" s="832" t="s">
        <v>2625</v>
      </c>
      <c r="D790" s="833" t="s">
        <v>5669</v>
      </c>
      <c r="E790" s="834" t="s">
        <v>2686</v>
      </c>
      <c r="F790" s="832" t="s">
        <v>2618</v>
      </c>
      <c r="G790" s="832" t="s">
        <v>2798</v>
      </c>
      <c r="H790" s="832" t="s">
        <v>631</v>
      </c>
      <c r="I790" s="832" t="s">
        <v>3687</v>
      </c>
      <c r="J790" s="832" t="s">
        <v>2800</v>
      </c>
      <c r="K790" s="832" t="s">
        <v>3688</v>
      </c>
      <c r="L790" s="835">
        <v>24.05</v>
      </c>
      <c r="M790" s="835">
        <v>72.150000000000006</v>
      </c>
      <c r="N790" s="832">
        <v>3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10</v>
      </c>
      <c r="B791" s="832" t="s">
        <v>2616</v>
      </c>
      <c r="C791" s="832" t="s">
        <v>2625</v>
      </c>
      <c r="D791" s="833" t="s">
        <v>5669</v>
      </c>
      <c r="E791" s="834" t="s">
        <v>2686</v>
      </c>
      <c r="F791" s="832" t="s">
        <v>2618</v>
      </c>
      <c r="G791" s="832" t="s">
        <v>2798</v>
      </c>
      <c r="H791" s="832" t="s">
        <v>631</v>
      </c>
      <c r="I791" s="832" t="s">
        <v>2802</v>
      </c>
      <c r="J791" s="832" t="s">
        <v>1170</v>
      </c>
      <c r="K791" s="832" t="s">
        <v>1171</v>
      </c>
      <c r="L791" s="835">
        <v>60.28</v>
      </c>
      <c r="M791" s="835">
        <v>120.56</v>
      </c>
      <c r="N791" s="832">
        <v>2</v>
      </c>
      <c r="O791" s="836">
        <v>1.5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10</v>
      </c>
      <c r="B792" s="832" t="s">
        <v>2616</v>
      </c>
      <c r="C792" s="832" t="s">
        <v>2625</v>
      </c>
      <c r="D792" s="833" t="s">
        <v>5669</v>
      </c>
      <c r="E792" s="834" t="s">
        <v>2686</v>
      </c>
      <c r="F792" s="832" t="s">
        <v>2618</v>
      </c>
      <c r="G792" s="832" t="s">
        <v>3053</v>
      </c>
      <c r="H792" s="832" t="s">
        <v>631</v>
      </c>
      <c r="I792" s="832" t="s">
        <v>3689</v>
      </c>
      <c r="J792" s="832" t="s">
        <v>3690</v>
      </c>
      <c r="K792" s="832" t="s">
        <v>3691</v>
      </c>
      <c r="L792" s="835">
        <v>0</v>
      </c>
      <c r="M792" s="835">
        <v>0</v>
      </c>
      <c r="N792" s="832">
        <v>2</v>
      </c>
      <c r="O792" s="836">
        <v>2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10</v>
      </c>
      <c r="B793" s="832" t="s">
        <v>2616</v>
      </c>
      <c r="C793" s="832" t="s">
        <v>2625</v>
      </c>
      <c r="D793" s="833" t="s">
        <v>5669</v>
      </c>
      <c r="E793" s="834" t="s">
        <v>2686</v>
      </c>
      <c r="F793" s="832" t="s">
        <v>2618</v>
      </c>
      <c r="G793" s="832" t="s">
        <v>2815</v>
      </c>
      <c r="H793" s="832" t="s">
        <v>690</v>
      </c>
      <c r="I793" s="832" t="s">
        <v>2199</v>
      </c>
      <c r="J793" s="832" t="s">
        <v>951</v>
      </c>
      <c r="K793" s="832" t="s">
        <v>2200</v>
      </c>
      <c r="L793" s="835">
        <v>75.73</v>
      </c>
      <c r="M793" s="835">
        <v>75.73</v>
      </c>
      <c r="N793" s="832">
        <v>1</v>
      </c>
      <c r="O793" s="836">
        <v>1</v>
      </c>
      <c r="P793" s="835">
        <v>75.73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10</v>
      </c>
      <c r="B794" s="832" t="s">
        <v>2616</v>
      </c>
      <c r="C794" s="832" t="s">
        <v>2625</v>
      </c>
      <c r="D794" s="833" t="s">
        <v>5669</v>
      </c>
      <c r="E794" s="834" t="s">
        <v>2686</v>
      </c>
      <c r="F794" s="832" t="s">
        <v>2618</v>
      </c>
      <c r="G794" s="832" t="s">
        <v>2819</v>
      </c>
      <c r="H794" s="832" t="s">
        <v>690</v>
      </c>
      <c r="I794" s="832" t="s">
        <v>2820</v>
      </c>
      <c r="J794" s="832" t="s">
        <v>2288</v>
      </c>
      <c r="K794" s="832" t="s">
        <v>2821</v>
      </c>
      <c r="L794" s="835">
        <v>94.28</v>
      </c>
      <c r="M794" s="835">
        <v>188.56</v>
      </c>
      <c r="N794" s="832">
        <v>2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10</v>
      </c>
      <c r="B795" s="832" t="s">
        <v>2616</v>
      </c>
      <c r="C795" s="832" t="s">
        <v>2625</v>
      </c>
      <c r="D795" s="833" t="s">
        <v>5669</v>
      </c>
      <c r="E795" s="834" t="s">
        <v>2686</v>
      </c>
      <c r="F795" s="832" t="s">
        <v>2618</v>
      </c>
      <c r="G795" s="832" t="s">
        <v>3071</v>
      </c>
      <c r="H795" s="832" t="s">
        <v>631</v>
      </c>
      <c r="I795" s="832" t="s">
        <v>3072</v>
      </c>
      <c r="J795" s="832" t="s">
        <v>1991</v>
      </c>
      <c r="K795" s="832" t="s">
        <v>1992</v>
      </c>
      <c r="L795" s="835">
        <v>107.27</v>
      </c>
      <c r="M795" s="835">
        <v>321.81</v>
      </c>
      <c r="N795" s="832">
        <v>3</v>
      </c>
      <c r="O795" s="836">
        <v>0.5</v>
      </c>
      <c r="P795" s="835">
        <v>321.81</v>
      </c>
      <c r="Q795" s="837">
        <v>1</v>
      </c>
      <c r="R795" s="832">
        <v>3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10</v>
      </c>
      <c r="B796" s="832" t="s">
        <v>2616</v>
      </c>
      <c r="C796" s="832" t="s">
        <v>2625</v>
      </c>
      <c r="D796" s="833" t="s">
        <v>5669</v>
      </c>
      <c r="E796" s="834" t="s">
        <v>2686</v>
      </c>
      <c r="F796" s="832" t="s">
        <v>2619</v>
      </c>
      <c r="G796" s="832" t="s">
        <v>2822</v>
      </c>
      <c r="H796" s="832" t="s">
        <v>631</v>
      </c>
      <c r="I796" s="832" t="s">
        <v>3355</v>
      </c>
      <c r="J796" s="832" t="s">
        <v>2824</v>
      </c>
      <c r="K796" s="832"/>
      <c r="L796" s="835">
        <v>0</v>
      </c>
      <c r="M796" s="835">
        <v>0</v>
      </c>
      <c r="N796" s="832">
        <v>1</v>
      </c>
      <c r="O796" s="836">
        <v>1</v>
      </c>
      <c r="P796" s="835"/>
      <c r="Q796" s="837"/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10</v>
      </c>
      <c r="B797" s="832" t="s">
        <v>2616</v>
      </c>
      <c r="C797" s="832" t="s">
        <v>2625</v>
      </c>
      <c r="D797" s="833" t="s">
        <v>5669</v>
      </c>
      <c r="E797" s="834" t="s">
        <v>2686</v>
      </c>
      <c r="F797" s="832" t="s">
        <v>2619</v>
      </c>
      <c r="G797" s="832" t="s">
        <v>2822</v>
      </c>
      <c r="H797" s="832" t="s">
        <v>631</v>
      </c>
      <c r="I797" s="832" t="s">
        <v>3434</v>
      </c>
      <c r="J797" s="832" t="s">
        <v>2824</v>
      </c>
      <c r="K797" s="832"/>
      <c r="L797" s="835">
        <v>0</v>
      </c>
      <c r="M797" s="835">
        <v>0</v>
      </c>
      <c r="N797" s="832">
        <v>1</v>
      </c>
      <c r="O797" s="836">
        <v>1</v>
      </c>
      <c r="P797" s="835">
        <v>0</v>
      </c>
      <c r="Q797" s="837"/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10</v>
      </c>
      <c r="B798" s="832" t="s">
        <v>2616</v>
      </c>
      <c r="C798" s="832" t="s">
        <v>2625</v>
      </c>
      <c r="D798" s="833" t="s">
        <v>5669</v>
      </c>
      <c r="E798" s="834" t="s">
        <v>2686</v>
      </c>
      <c r="F798" s="832" t="s">
        <v>2620</v>
      </c>
      <c r="G798" s="832" t="s">
        <v>2825</v>
      </c>
      <c r="H798" s="832" t="s">
        <v>631</v>
      </c>
      <c r="I798" s="832" t="s">
        <v>2826</v>
      </c>
      <c r="J798" s="832" t="s">
        <v>2827</v>
      </c>
      <c r="K798" s="832" t="s">
        <v>2828</v>
      </c>
      <c r="L798" s="835">
        <v>500</v>
      </c>
      <c r="M798" s="835">
        <v>1500</v>
      </c>
      <c r="N798" s="832">
        <v>3</v>
      </c>
      <c r="O798" s="836">
        <v>3</v>
      </c>
      <c r="P798" s="835">
        <v>1500</v>
      </c>
      <c r="Q798" s="837">
        <v>1</v>
      </c>
      <c r="R798" s="832">
        <v>3</v>
      </c>
      <c r="S798" s="837">
        <v>1</v>
      </c>
      <c r="T798" s="836">
        <v>3</v>
      </c>
      <c r="U798" s="838">
        <v>1</v>
      </c>
    </row>
    <row r="799" spans="1:21" ht="14.4" customHeight="1" x14ac:dyDescent="0.3">
      <c r="A799" s="831">
        <v>10</v>
      </c>
      <c r="B799" s="832" t="s">
        <v>2616</v>
      </c>
      <c r="C799" s="832" t="s">
        <v>2625</v>
      </c>
      <c r="D799" s="833" t="s">
        <v>5669</v>
      </c>
      <c r="E799" s="834" t="s">
        <v>2683</v>
      </c>
      <c r="F799" s="832" t="s">
        <v>2618</v>
      </c>
      <c r="G799" s="832" t="s">
        <v>2724</v>
      </c>
      <c r="H799" s="832" t="s">
        <v>631</v>
      </c>
      <c r="I799" s="832" t="s">
        <v>2725</v>
      </c>
      <c r="J799" s="832" t="s">
        <v>2726</v>
      </c>
      <c r="K799" s="832" t="s">
        <v>2727</v>
      </c>
      <c r="L799" s="835">
        <v>36.76</v>
      </c>
      <c r="M799" s="835">
        <v>36.76</v>
      </c>
      <c r="N799" s="832">
        <v>1</v>
      </c>
      <c r="O799" s="836">
        <v>1</v>
      </c>
      <c r="P799" s="835">
        <v>36.76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10</v>
      </c>
      <c r="B800" s="832" t="s">
        <v>2616</v>
      </c>
      <c r="C800" s="832" t="s">
        <v>2625</v>
      </c>
      <c r="D800" s="833" t="s">
        <v>5669</v>
      </c>
      <c r="E800" s="834" t="s">
        <v>2683</v>
      </c>
      <c r="F800" s="832" t="s">
        <v>2618</v>
      </c>
      <c r="G800" s="832" t="s">
        <v>2735</v>
      </c>
      <c r="H800" s="832" t="s">
        <v>631</v>
      </c>
      <c r="I800" s="832" t="s">
        <v>2736</v>
      </c>
      <c r="J800" s="832" t="s">
        <v>2737</v>
      </c>
      <c r="K800" s="832" t="s">
        <v>2738</v>
      </c>
      <c r="L800" s="835">
        <v>42.63</v>
      </c>
      <c r="M800" s="835">
        <v>170.52</v>
      </c>
      <c r="N800" s="832">
        <v>4</v>
      </c>
      <c r="O800" s="836">
        <v>1.5</v>
      </c>
      <c r="P800" s="835">
        <v>170.52</v>
      </c>
      <c r="Q800" s="837">
        <v>1</v>
      </c>
      <c r="R800" s="832">
        <v>4</v>
      </c>
      <c r="S800" s="837">
        <v>1</v>
      </c>
      <c r="T800" s="836">
        <v>1.5</v>
      </c>
      <c r="U800" s="838">
        <v>1</v>
      </c>
    </row>
    <row r="801" spans="1:21" ht="14.4" customHeight="1" x14ac:dyDescent="0.3">
      <c r="A801" s="831">
        <v>10</v>
      </c>
      <c r="B801" s="832" t="s">
        <v>2616</v>
      </c>
      <c r="C801" s="832" t="s">
        <v>2625</v>
      </c>
      <c r="D801" s="833" t="s">
        <v>5669</v>
      </c>
      <c r="E801" s="834" t="s">
        <v>2683</v>
      </c>
      <c r="F801" s="832" t="s">
        <v>2618</v>
      </c>
      <c r="G801" s="832" t="s">
        <v>2955</v>
      </c>
      <c r="H801" s="832" t="s">
        <v>631</v>
      </c>
      <c r="I801" s="832" t="s">
        <v>3615</v>
      </c>
      <c r="J801" s="832" t="s">
        <v>740</v>
      </c>
      <c r="K801" s="832" t="s">
        <v>3616</v>
      </c>
      <c r="L801" s="835">
        <v>80.760000000000005</v>
      </c>
      <c r="M801" s="835">
        <v>80.760000000000005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10</v>
      </c>
      <c r="B802" s="832" t="s">
        <v>2616</v>
      </c>
      <c r="C802" s="832" t="s">
        <v>2625</v>
      </c>
      <c r="D802" s="833" t="s">
        <v>5669</v>
      </c>
      <c r="E802" s="834" t="s">
        <v>2683</v>
      </c>
      <c r="F802" s="832" t="s">
        <v>2618</v>
      </c>
      <c r="G802" s="832" t="s">
        <v>2760</v>
      </c>
      <c r="H802" s="832" t="s">
        <v>631</v>
      </c>
      <c r="I802" s="832" t="s">
        <v>2761</v>
      </c>
      <c r="J802" s="832" t="s">
        <v>903</v>
      </c>
      <c r="K802" s="832" t="s">
        <v>2762</v>
      </c>
      <c r="L802" s="835">
        <v>94.7</v>
      </c>
      <c r="M802" s="835">
        <v>189.4</v>
      </c>
      <c r="N802" s="832">
        <v>2</v>
      </c>
      <c r="O802" s="836">
        <v>1.5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10</v>
      </c>
      <c r="B803" s="832" t="s">
        <v>2616</v>
      </c>
      <c r="C803" s="832" t="s">
        <v>2625</v>
      </c>
      <c r="D803" s="833" t="s">
        <v>5669</v>
      </c>
      <c r="E803" s="834" t="s">
        <v>2683</v>
      </c>
      <c r="F803" s="832" t="s">
        <v>2618</v>
      </c>
      <c r="G803" s="832" t="s">
        <v>2769</v>
      </c>
      <c r="H803" s="832" t="s">
        <v>631</v>
      </c>
      <c r="I803" s="832" t="s">
        <v>3287</v>
      </c>
      <c r="J803" s="832" t="s">
        <v>972</v>
      </c>
      <c r="K803" s="832" t="s">
        <v>3288</v>
      </c>
      <c r="L803" s="835">
        <v>39.5</v>
      </c>
      <c r="M803" s="835">
        <v>39.5</v>
      </c>
      <c r="N803" s="832">
        <v>1</v>
      </c>
      <c r="O803" s="836">
        <v>0.5</v>
      </c>
      <c r="P803" s="835">
        <v>39.5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10</v>
      </c>
      <c r="B804" s="832" t="s">
        <v>2616</v>
      </c>
      <c r="C804" s="832" t="s">
        <v>2625</v>
      </c>
      <c r="D804" s="833" t="s">
        <v>5669</v>
      </c>
      <c r="E804" s="834" t="s">
        <v>2683</v>
      </c>
      <c r="F804" s="832" t="s">
        <v>2618</v>
      </c>
      <c r="G804" s="832" t="s">
        <v>3363</v>
      </c>
      <c r="H804" s="832" t="s">
        <v>631</v>
      </c>
      <c r="I804" s="832" t="s">
        <v>3660</v>
      </c>
      <c r="J804" s="832" t="s">
        <v>785</v>
      </c>
      <c r="K804" s="832" t="s">
        <v>786</v>
      </c>
      <c r="L804" s="835">
        <v>0</v>
      </c>
      <c r="M804" s="835">
        <v>0</v>
      </c>
      <c r="N804" s="832">
        <v>1</v>
      </c>
      <c r="O804" s="836">
        <v>0.5</v>
      </c>
      <c r="P804" s="835">
        <v>0</v>
      </c>
      <c r="Q804" s="837"/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10</v>
      </c>
      <c r="B805" s="832" t="s">
        <v>2616</v>
      </c>
      <c r="C805" s="832" t="s">
        <v>2625</v>
      </c>
      <c r="D805" s="833" t="s">
        <v>5669</v>
      </c>
      <c r="E805" s="834" t="s">
        <v>2683</v>
      </c>
      <c r="F805" s="832" t="s">
        <v>2618</v>
      </c>
      <c r="G805" s="832" t="s">
        <v>3317</v>
      </c>
      <c r="H805" s="832" t="s">
        <v>631</v>
      </c>
      <c r="I805" s="832" t="s">
        <v>3692</v>
      </c>
      <c r="J805" s="832" t="s">
        <v>1476</v>
      </c>
      <c r="K805" s="832" t="s">
        <v>3693</v>
      </c>
      <c r="L805" s="835">
        <v>36.54</v>
      </c>
      <c r="M805" s="835">
        <v>73.08</v>
      </c>
      <c r="N805" s="832">
        <v>2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10</v>
      </c>
      <c r="B806" s="832" t="s">
        <v>2616</v>
      </c>
      <c r="C806" s="832" t="s">
        <v>2625</v>
      </c>
      <c r="D806" s="833" t="s">
        <v>5669</v>
      </c>
      <c r="E806" s="834" t="s">
        <v>2683</v>
      </c>
      <c r="F806" s="832" t="s">
        <v>2618</v>
      </c>
      <c r="G806" s="832" t="s">
        <v>3662</v>
      </c>
      <c r="H806" s="832" t="s">
        <v>631</v>
      </c>
      <c r="I806" s="832" t="s">
        <v>3663</v>
      </c>
      <c r="J806" s="832" t="s">
        <v>1228</v>
      </c>
      <c r="K806" s="832" t="s">
        <v>3664</v>
      </c>
      <c r="L806" s="835">
        <v>38.56</v>
      </c>
      <c r="M806" s="835">
        <v>38.56</v>
      </c>
      <c r="N806" s="832">
        <v>1</v>
      </c>
      <c r="O806" s="836">
        <v>1</v>
      </c>
      <c r="P806" s="835">
        <v>38.56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10</v>
      </c>
      <c r="B807" s="832" t="s">
        <v>2616</v>
      </c>
      <c r="C807" s="832" t="s">
        <v>2625</v>
      </c>
      <c r="D807" s="833" t="s">
        <v>5669</v>
      </c>
      <c r="E807" s="834" t="s">
        <v>2683</v>
      </c>
      <c r="F807" s="832" t="s">
        <v>2618</v>
      </c>
      <c r="G807" s="832" t="s">
        <v>3694</v>
      </c>
      <c r="H807" s="832" t="s">
        <v>631</v>
      </c>
      <c r="I807" s="832" t="s">
        <v>3695</v>
      </c>
      <c r="J807" s="832" t="s">
        <v>1219</v>
      </c>
      <c r="K807" s="832" t="s">
        <v>3696</v>
      </c>
      <c r="L807" s="835">
        <v>53.57</v>
      </c>
      <c r="M807" s="835">
        <v>53.57</v>
      </c>
      <c r="N807" s="832">
        <v>1</v>
      </c>
      <c r="O807" s="836">
        <v>1</v>
      </c>
      <c r="P807" s="835">
        <v>53.57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10</v>
      </c>
      <c r="B808" s="832" t="s">
        <v>2616</v>
      </c>
      <c r="C808" s="832" t="s">
        <v>2625</v>
      </c>
      <c r="D808" s="833" t="s">
        <v>5669</v>
      </c>
      <c r="E808" s="834" t="s">
        <v>2683</v>
      </c>
      <c r="F808" s="832" t="s">
        <v>2618</v>
      </c>
      <c r="G808" s="832" t="s">
        <v>2906</v>
      </c>
      <c r="H808" s="832" t="s">
        <v>631</v>
      </c>
      <c r="I808" s="832" t="s">
        <v>2914</v>
      </c>
      <c r="J808" s="832" t="s">
        <v>770</v>
      </c>
      <c r="K808" s="832" t="s">
        <v>2915</v>
      </c>
      <c r="L808" s="835">
        <v>0</v>
      </c>
      <c r="M808" s="835">
        <v>0</v>
      </c>
      <c r="N808" s="832">
        <v>1</v>
      </c>
      <c r="O808" s="836">
        <v>1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10</v>
      </c>
      <c r="B809" s="832" t="s">
        <v>2616</v>
      </c>
      <c r="C809" s="832" t="s">
        <v>2625</v>
      </c>
      <c r="D809" s="833" t="s">
        <v>5669</v>
      </c>
      <c r="E809" s="834" t="s">
        <v>2683</v>
      </c>
      <c r="F809" s="832" t="s">
        <v>2618</v>
      </c>
      <c r="G809" s="832" t="s">
        <v>3134</v>
      </c>
      <c r="H809" s="832" t="s">
        <v>631</v>
      </c>
      <c r="I809" s="832" t="s">
        <v>3135</v>
      </c>
      <c r="J809" s="832" t="s">
        <v>3136</v>
      </c>
      <c r="K809" s="832" t="s">
        <v>3137</v>
      </c>
      <c r="L809" s="835">
        <v>463.19</v>
      </c>
      <c r="M809" s="835">
        <v>463.19</v>
      </c>
      <c r="N809" s="832">
        <v>1</v>
      </c>
      <c r="O809" s="836">
        <v>1</v>
      </c>
      <c r="P809" s="835">
        <v>463.19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10</v>
      </c>
      <c r="B810" s="832" t="s">
        <v>2616</v>
      </c>
      <c r="C810" s="832" t="s">
        <v>2625</v>
      </c>
      <c r="D810" s="833" t="s">
        <v>5669</v>
      </c>
      <c r="E810" s="834" t="s">
        <v>2683</v>
      </c>
      <c r="F810" s="832" t="s">
        <v>2618</v>
      </c>
      <c r="G810" s="832" t="s">
        <v>2793</v>
      </c>
      <c r="H810" s="832" t="s">
        <v>690</v>
      </c>
      <c r="I810" s="832" t="s">
        <v>2249</v>
      </c>
      <c r="J810" s="832" t="s">
        <v>897</v>
      </c>
      <c r="K810" s="832" t="s">
        <v>2250</v>
      </c>
      <c r="L810" s="835">
        <v>63.75</v>
      </c>
      <c r="M810" s="835">
        <v>255</v>
      </c>
      <c r="N810" s="832">
        <v>4</v>
      </c>
      <c r="O810" s="836">
        <v>3.5</v>
      </c>
      <c r="P810" s="835">
        <v>255</v>
      </c>
      <c r="Q810" s="837">
        <v>1</v>
      </c>
      <c r="R810" s="832">
        <v>4</v>
      </c>
      <c r="S810" s="837">
        <v>1</v>
      </c>
      <c r="T810" s="836">
        <v>3.5</v>
      </c>
      <c r="U810" s="838">
        <v>1</v>
      </c>
    </row>
    <row r="811" spans="1:21" ht="14.4" customHeight="1" x14ac:dyDescent="0.3">
      <c r="A811" s="831">
        <v>10</v>
      </c>
      <c r="B811" s="832" t="s">
        <v>2616</v>
      </c>
      <c r="C811" s="832" t="s">
        <v>2625</v>
      </c>
      <c r="D811" s="833" t="s">
        <v>5669</v>
      </c>
      <c r="E811" s="834" t="s">
        <v>2683</v>
      </c>
      <c r="F811" s="832" t="s">
        <v>2618</v>
      </c>
      <c r="G811" s="832" t="s">
        <v>2925</v>
      </c>
      <c r="H811" s="832" t="s">
        <v>631</v>
      </c>
      <c r="I811" s="832" t="s">
        <v>3050</v>
      </c>
      <c r="J811" s="832" t="s">
        <v>3051</v>
      </c>
      <c r="K811" s="832" t="s">
        <v>3052</v>
      </c>
      <c r="L811" s="835">
        <v>25.12</v>
      </c>
      <c r="M811" s="835">
        <v>25.12</v>
      </c>
      <c r="N811" s="832">
        <v>1</v>
      </c>
      <c r="O811" s="836">
        <v>0.5</v>
      </c>
      <c r="P811" s="835">
        <v>25.12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10</v>
      </c>
      <c r="B812" s="832" t="s">
        <v>2616</v>
      </c>
      <c r="C812" s="832" t="s">
        <v>2625</v>
      </c>
      <c r="D812" s="833" t="s">
        <v>5669</v>
      </c>
      <c r="E812" s="834" t="s">
        <v>2683</v>
      </c>
      <c r="F812" s="832" t="s">
        <v>2618</v>
      </c>
      <c r="G812" s="832" t="s">
        <v>3697</v>
      </c>
      <c r="H812" s="832" t="s">
        <v>631</v>
      </c>
      <c r="I812" s="832" t="s">
        <v>3698</v>
      </c>
      <c r="J812" s="832" t="s">
        <v>1309</v>
      </c>
      <c r="K812" s="832" t="s">
        <v>3699</v>
      </c>
      <c r="L812" s="835">
        <v>569.54</v>
      </c>
      <c r="M812" s="835">
        <v>569.54</v>
      </c>
      <c r="N812" s="832">
        <v>1</v>
      </c>
      <c r="O812" s="836">
        <v>0.5</v>
      </c>
      <c r="P812" s="835">
        <v>569.54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10</v>
      </c>
      <c r="B813" s="832" t="s">
        <v>2616</v>
      </c>
      <c r="C813" s="832" t="s">
        <v>2625</v>
      </c>
      <c r="D813" s="833" t="s">
        <v>5669</v>
      </c>
      <c r="E813" s="834" t="s">
        <v>2683</v>
      </c>
      <c r="F813" s="832" t="s">
        <v>2618</v>
      </c>
      <c r="G813" s="832" t="s">
        <v>2815</v>
      </c>
      <c r="H813" s="832" t="s">
        <v>690</v>
      </c>
      <c r="I813" s="832" t="s">
        <v>2199</v>
      </c>
      <c r="J813" s="832" t="s">
        <v>951</v>
      </c>
      <c r="K813" s="832" t="s">
        <v>2200</v>
      </c>
      <c r="L813" s="835">
        <v>75.73</v>
      </c>
      <c r="M813" s="835">
        <v>302.92</v>
      </c>
      <c r="N813" s="832">
        <v>4</v>
      </c>
      <c r="O813" s="836">
        <v>3.5</v>
      </c>
      <c r="P813" s="835">
        <v>302.92</v>
      </c>
      <c r="Q813" s="837">
        <v>1</v>
      </c>
      <c r="R813" s="832">
        <v>4</v>
      </c>
      <c r="S813" s="837">
        <v>1</v>
      </c>
      <c r="T813" s="836">
        <v>3.5</v>
      </c>
      <c r="U813" s="838">
        <v>1</v>
      </c>
    </row>
    <row r="814" spans="1:21" ht="14.4" customHeight="1" x14ac:dyDescent="0.3">
      <c r="A814" s="831">
        <v>10</v>
      </c>
      <c r="B814" s="832" t="s">
        <v>2616</v>
      </c>
      <c r="C814" s="832" t="s">
        <v>2625</v>
      </c>
      <c r="D814" s="833" t="s">
        <v>5669</v>
      </c>
      <c r="E814" s="834" t="s">
        <v>2683</v>
      </c>
      <c r="F814" s="832" t="s">
        <v>2619</v>
      </c>
      <c r="G814" s="832" t="s">
        <v>2822</v>
      </c>
      <c r="H814" s="832" t="s">
        <v>631</v>
      </c>
      <c r="I814" s="832" t="s">
        <v>3080</v>
      </c>
      <c r="J814" s="832" t="s">
        <v>2824</v>
      </c>
      <c r="K814" s="832"/>
      <c r="L814" s="835">
        <v>0</v>
      </c>
      <c r="M814" s="835">
        <v>0</v>
      </c>
      <c r="N814" s="832">
        <v>1</v>
      </c>
      <c r="O814" s="836">
        <v>0.5</v>
      </c>
      <c r="P814" s="835">
        <v>0</v>
      </c>
      <c r="Q814" s="837"/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10</v>
      </c>
      <c r="B815" s="832" t="s">
        <v>2616</v>
      </c>
      <c r="C815" s="832" t="s">
        <v>2625</v>
      </c>
      <c r="D815" s="833" t="s">
        <v>5669</v>
      </c>
      <c r="E815" s="834" t="s">
        <v>2683</v>
      </c>
      <c r="F815" s="832" t="s">
        <v>2620</v>
      </c>
      <c r="G815" s="832" t="s">
        <v>2825</v>
      </c>
      <c r="H815" s="832" t="s">
        <v>631</v>
      </c>
      <c r="I815" s="832" t="s">
        <v>2826</v>
      </c>
      <c r="J815" s="832" t="s">
        <v>2827</v>
      </c>
      <c r="K815" s="832" t="s">
        <v>2828</v>
      </c>
      <c r="L815" s="835">
        <v>500</v>
      </c>
      <c r="M815" s="835">
        <v>2000</v>
      </c>
      <c r="N815" s="832">
        <v>4</v>
      </c>
      <c r="O815" s="836">
        <v>4</v>
      </c>
      <c r="P815" s="835">
        <v>2000</v>
      </c>
      <c r="Q815" s="837">
        <v>1</v>
      </c>
      <c r="R815" s="832">
        <v>4</v>
      </c>
      <c r="S815" s="837">
        <v>1</v>
      </c>
      <c r="T815" s="836">
        <v>4</v>
      </c>
      <c r="U815" s="838">
        <v>1</v>
      </c>
    </row>
    <row r="816" spans="1:21" ht="14.4" customHeight="1" x14ac:dyDescent="0.3">
      <c r="A816" s="831">
        <v>10</v>
      </c>
      <c r="B816" s="832" t="s">
        <v>2616</v>
      </c>
      <c r="C816" s="832" t="s">
        <v>2625</v>
      </c>
      <c r="D816" s="833" t="s">
        <v>5669</v>
      </c>
      <c r="E816" s="834" t="s">
        <v>2669</v>
      </c>
      <c r="F816" s="832" t="s">
        <v>2618</v>
      </c>
      <c r="G816" s="832" t="s">
        <v>3241</v>
      </c>
      <c r="H816" s="832" t="s">
        <v>690</v>
      </c>
      <c r="I816" s="832" t="s">
        <v>3242</v>
      </c>
      <c r="J816" s="832" t="s">
        <v>2438</v>
      </c>
      <c r="K816" s="832" t="s">
        <v>3243</v>
      </c>
      <c r="L816" s="835">
        <v>425.17</v>
      </c>
      <c r="M816" s="835">
        <v>425.17</v>
      </c>
      <c r="N816" s="832">
        <v>1</v>
      </c>
      <c r="O816" s="836">
        <v>1</v>
      </c>
      <c r="P816" s="835">
        <v>425.17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10</v>
      </c>
      <c r="B817" s="832" t="s">
        <v>2616</v>
      </c>
      <c r="C817" s="832" t="s">
        <v>2625</v>
      </c>
      <c r="D817" s="833" t="s">
        <v>5669</v>
      </c>
      <c r="E817" s="834" t="s">
        <v>2669</v>
      </c>
      <c r="F817" s="832" t="s">
        <v>2618</v>
      </c>
      <c r="G817" s="832" t="s">
        <v>2724</v>
      </c>
      <c r="H817" s="832" t="s">
        <v>631</v>
      </c>
      <c r="I817" s="832" t="s">
        <v>2728</v>
      </c>
      <c r="J817" s="832" t="s">
        <v>2729</v>
      </c>
      <c r="K817" s="832" t="s">
        <v>2730</v>
      </c>
      <c r="L817" s="835">
        <v>25.06</v>
      </c>
      <c r="M817" s="835">
        <v>25.06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10</v>
      </c>
      <c r="B818" s="832" t="s">
        <v>2616</v>
      </c>
      <c r="C818" s="832" t="s">
        <v>2625</v>
      </c>
      <c r="D818" s="833" t="s">
        <v>5669</v>
      </c>
      <c r="E818" s="834" t="s">
        <v>2669</v>
      </c>
      <c r="F818" s="832" t="s">
        <v>2618</v>
      </c>
      <c r="G818" s="832" t="s">
        <v>2731</v>
      </c>
      <c r="H818" s="832" t="s">
        <v>631</v>
      </c>
      <c r="I818" s="832" t="s">
        <v>2732</v>
      </c>
      <c r="J818" s="832" t="s">
        <v>2733</v>
      </c>
      <c r="K818" s="832" t="s">
        <v>2734</v>
      </c>
      <c r="L818" s="835">
        <v>102.31</v>
      </c>
      <c r="M818" s="835">
        <v>102.31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10</v>
      </c>
      <c r="B819" s="832" t="s">
        <v>2616</v>
      </c>
      <c r="C819" s="832" t="s">
        <v>2625</v>
      </c>
      <c r="D819" s="833" t="s">
        <v>5669</v>
      </c>
      <c r="E819" s="834" t="s">
        <v>2669</v>
      </c>
      <c r="F819" s="832" t="s">
        <v>2618</v>
      </c>
      <c r="G819" s="832" t="s">
        <v>2735</v>
      </c>
      <c r="H819" s="832" t="s">
        <v>690</v>
      </c>
      <c r="I819" s="832" t="s">
        <v>3302</v>
      </c>
      <c r="J819" s="832" t="s">
        <v>2207</v>
      </c>
      <c r="K819" s="832" t="s">
        <v>3303</v>
      </c>
      <c r="L819" s="835">
        <v>272.83</v>
      </c>
      <c r="M819" s="835">
        <v>272.83</v>
      </c>
      <c r="N819" s="832">
        <v>1</v>
      </c>
      <c r="O819" s="836">
        <v>0.5</v>
      </c>
      <c r="P819" s="835">
        <v>272.83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10</v>
      </c>
      <c r="B820" s="832" t="s">
        <v>2616</v>
      </c>
      <c r="C820" s="832" t="s">
        <v>2625</v>
      </c>
      <c r="D820" s="833" t="s">
        <v>5669</v>
      </c>
      <c r="E820" s="834" t="s">
        <v>2669</v>
      </c>
      <c r="F820" s="832" t="s">
        <v>2618</v>
      </c>
      <c r="G820" s="832" t="s">
        <v>2740</v>
      </c>
      <c r="H820" s="832" t="s">
        <v>631</v>
      </c>
      <c r="I820" s="832" t="s">
        <v>3678</v>
      </c>
      <c r="J820" s="832" t="s">
        <v>3613</v>
      </c>
      <c r="K820" s="832" t="s">
        <v>3169</v>
      </c>
      <c r="L820" s="835">
        <v>176.32</v>
      </c>
      <c r="M820" s="835">
        <v>176.32</v>
      </c>
      <c r="N820" s="832">
        <v>1</v>
      </c>
      <c r="O820" s="836">
        <v>0.5</v>
      </c>
      <c r="P820" s="835">
        <v>176.32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10</v>
      </c>
      <c r="B821" s="832" t="s">
        <v>2616</v>
      </c>
      <c r="C821" s="832" t="s">
        <v>2625</v>
      </c>
      <c r="D821" s="833" t="s">
        <v>5669</v>
      </c>
      <c r="E821" s="834" t="s">
        <v>2669</v>
      </c>
      <c r="F821" s="832" t="s">
        <v>2618</v>
      </c>
      <c r="G821" s="832" t="s">
        <v>2955</v>
      </c>
      <c r="H821" s="832" t="s">
        <v>631</v>
      </c>
      <c r="I821" s="832" t="s">
        <v>3615</v>
      </c>
      <c r="J821" s="832" t="s">
        <v>740</v>
      </c>
      <c r="K821" s="832" t="s">
        <v>3616</v>
      </c>
      <c r="L821" s="835">
        <v>80.760000000000005</v>
      </c>
      <c r="M821" s="835">
        <v>80.760000000000005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10</v>
      </c>
      <c r="B822" s="832" t="s">
        <v>2616</v>
      </c>
      <c r="C822" s="832" t="s">
        <v>2625</v>
      </c>
      <c r="D822" s="833" t="s">
        <v>5669</v>
      </c>
      <c r="E822" s="834" t="s">
        <v>2669</v>
      </c>
      <c r="F822" s="832" t="s">
        <v>2618</v>
      </c>
      <c r="G822" s="832" t="s">
        <v>2763</v>
      </c>
      <c r="H822" s="832" t="s">
        <v>631</v>
      </c>
      <c r="I822" s="832" t="s">
        <v>2764</v>
      </c>
      <c r="J822" s="832" t="s">
        <v>983</v>
      </c>
      <c r="K822" s="832" t="s">
        <v>2765</v>
      </c>
      <c r="L822" s="835">
        <v>89.91</v>
      </c>
      <c r="M822" s="835">
        <v>89.91</v>
      </c>
      <c r="N822" s="832">
        <v>1</v>
      </c>
      <c r="O822" s="836">
        <v>0.5</v>
      </c>
      <c r="P822" s="835">
        <v>89.91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10</v>
      </c>
      <c r="B823" s="832" t="s">
        <v>2616</v>
      </c>
      <c r="C823" s="832" t="s">
        <v>2625</v>
      </c>
      <c r="D823" s="833" t="s">
        <v>5669</v>
      </c>
      <c r="E823" s="834" t="s">
        <v>2669</v>
      </c>
      <c r="F823" s="832" t="s">
        <v>2618</v>
      </c>
      <c r="G823" s="832" t="s">
        <v>3623</v>
      </c>
      <c r="H823" s="832" t="s">
        <v>631</v>
      </c>
      <c r="I823" s="832" t="s">
        <v>3700</v>
      </c>
      <c r="J823" s="832" t="s">
        <v>3701</v>
      </c>
      <c r="K823" s="832" t="s">
        <v>3626</v>
      </c>
      <c r="L823" s="835">
        <v>1472.61</v>
      </c>
      <c r="M823" s="835">
        <v>1472.61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10</v>
      </c>
      <c r="B824" s="832" t="s">
        <v>2616</v>
      </c>
      <c r="C824" s="832" t="s">
        <v>2625</v>
      </c>
      <c r="D824" s="833" t="s">
        <v>5669</v>
      </c>
      <c r="E824" s="834" t="s">
        <v>2669</v>
      </c>
      <c r="F824" s="832" t="s">
        <v>2618</v>
      </c>
      <c r="G824" s="832" t="s">
        <v>2789</v>
      </c>
      <c r="H824" s="832" t="s">
        <v>631</v>
      </c>
      <c r="I824" s="832" t="s">
        <v>2920</v>
      </c>
      <c r="J824" s="832" t="s">
        <v>2791</v>
      </c>
      <c r="K824" s="832" t="s">
        <v>2921</v>
      </c>
      <c r="L824" s="835">
        <v>87.67</v>
      </c>
      <c r="M824" s="835">
        <v>87.67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10</v>
      </c>
      <c r="B825" s="832" t="s">
        <v>2616</v>
      </c>
      <c r="C825" s="832" t="s">
        <v>2625</v>
      </c>
      <c r="D825" s="833" t="s">
        <v>5669</v>
      </c>
      <c r="E825" s="834" t="s">
        <v>2669</v>
      </c>
      <c r="F825" s="832" t="s">
        <v>2618</v>
      </c>
      <c r="G825" s="832" t="s">
        <v>2793</v>
      </c>
      <c r="H825" s="832" t="s">
        <v>690</v>
      </c>
      <c r="I825" s="832" t="s">
        <v>2249</v>
      </c>
      <c r="J825" s="832" t="s">
        <v>897</v>
      </c>
      <c r="K825" s="832" t="s">
        <v>2250</v>
      </c>
      <c r="L825" s="835">
        <v>63.75</v>
      </c>
      <c r="M825" s="835">
        <v>63.75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10</v>
      </c>
      <c r="B826" s="832" t="s">
        <v>2616</v>
      </c>
      <c r="C826" s="832" t="s">
        <v>2625</v>
      </c>
      <c r="D826" s="833" t="s">
        <v>5669</v>
      </c>
      <c r="E826" s="834" t="s">
        <v>2669</v>
      </c>
      <c r="F826" s="832" t="s">
        <v>2618</v>
      </c>
      <c r="G826" s="832" t="s">
        <v>3697</v>
      </c>
      <c r="H826" s="832" t="s">
        <v>690</v>
      </c>
      <c r="I826" s="832" t="s">
        <v>3702</v>
      </c>
      <c r="J826" s="832" t="s">
        <v>3703</v>
      </c>
      <c r="K826" s="832" t="s">
        <v>3704</v>
      </c>
      <c r="L826" s="835">
        <v>837.36</v>
      </c>
      <c r="M826" s="835">
        <v>2512.08</v>
      </c>
      <c r="N826" s="832">
        <v>3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10</v>
      </c>
      <c r="B827" s="832" t="s">
        <v>2616</v>
      </c>
      <c r="C827" s="832" t="s">
        <v>2625</v>
      </c>
      <c r="D827" s="833" t="s">
        <v>5669</v>
      </c>
      <c r="E827" s="834" t="s">
        <v>2669</v>
      </c>
      <c r="F827" s="832" t="s">
        <v>2618</v>
      </c>
      <c r="G827" s="832" t="s">
        <v>3705</v>
      </c>
      <c r="H827" s="832" t="s">
        <v>631</v>
      </c>
      <c r="I827" s="832" t="s">
        <v>3706</v>
      </c>
      <c r="J827" s="832" t="s">
        <v>3707</v>
      </c>
      <c r="K827" s="832" t="s">
        <v>3708</v>
      </c>
      <c r="L827" s="835">
        <v>0</v>
      </c>
      <c r="M827" s="835">
        <v>0</v>
      </c>
      <c r="N827" s="832">
        <v>1</v>
      </c>
      <c r="O827" s="836">
        <v>0.5</v>
      </c>
      <c r="P827" s="835">
        <v>0</v>
      </c>
      <c r="Q827" s="837"/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10</v>
      </c>
      <c r="B828" s="832" t="s">
        <v>2616</v>
      </c>
      <c r="C828" s="832" t="s">
        <v>2625</v>
      </c>
      <c r="D828" s="833" t="s">
        <v>5669</v>
      </c>
      <c r="E828" s="834" t="s">
        <v>2669</v>
      </c>
      <c r="F828" s="832" t="s">
        <v>2618</v>
      </c>
      <c r="G828" s="832" t="s">
        <v>3066</v>
      </c>
      <c r="H828" s="832" t="s">
        <v>690</v>
      </c>
      <c r="I828" s="832" t="s">
        <v>2335</v>
      </c>
      <c r="J828" s="832" t="s">
        <v>1137</v>
      </c>
      <c r="K828" s="832" t="s">
        <v>1138</v>
      </c>
      <c r="L828" s="835">
        <v>2635.97</v>
      </c>
      <c r="M828" s="835">
        <v>5271.94</v>
      </c>
      <c r="N828" s="832">
        <v>2</v>
      </c>
      <c r="O828" s="836">
        <v>1</v>
      </c>
      <c r="P828" s="835">
        <v>5271.94</v>
      </c>
      <c r="Q828" s="837">
        <v>1</v>
      </c>
      <c r="R828" s="832">
        <v>2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10</v>
      </c>
      <c r="B829" s="832" t="s">
        <v>2616</v>
      </c>
      <c r="C829" s="832" t="s">
        <v>2625</v>
      </c>
      <c r="D829" s="833" t="s">
        <v>5669</v>
      </c>
      <c r="E829" s="834" t="s">
        <v>2669</v>
      </c>
      <c r="F829" s="832" t="s">
        <v>2618</v>
      </c>
      <c r="G829" s="832" t="s">
        <v>3071</v>
      </c>
      <c r="H829" s="832" t="s">
        <v>631</v>
      </c>
      <c r="I829" s="832" t="s">
        <v>3072</v>
      </c>
      <c r="J829" s="832" t="s">
        <v>1991</v>
      </c>
      <c r="K829" s="832" t="s">
        <v>1992</v>
      </c>
      <c r="L829" s="835">
        <v>107.27</v>
      </c>
      <c r="M829" s="835">
        <v>536.35</v>
      </c>
      <c r="N829" s="832">
        <v>5</v>
      </c>
      <c r="O829" s="836">
        <v>1.5</v>
      </c>
      <c r="P829" s="835">
        <v>536.35</v>
      </c>
      <c r="Q829" s="837">
        <v>1</v>
      </c>
      <c r="R829" s="832">
        <v>5</v>
      </c>
      <c r="S829" s="837">
        <v>1</v>
      </c>
      <c r="T829" s="836">
        <v>1.5</v>
      </c>
      <c r="U829" s="838">
        <v>1</v>
      </c>
    </row>
    <row r="830" spans="1:21" ht="14.4" customHeight="1" x14ac:dyDescent="0.3">
      <c r="A830" s="831">
        <v>10</v>
      </c>
      <c r="B830" s="832" t="s">
        <v>2616</v>
      </c>
      <c r="C830" s="832" t="s">
        <v>2625</v>
      </c>
      <c r="D830" s="833" t="s">
        <v>5669</v>
      </c>
      <c r="E830" s="834" t="s">
        <v>2669</v>
      </c>
      <c r="F830" s="832" t="s">
        <v>2619</v>
      </c>
      <c r="G830" s="832" t="s">
        <v>2822</v>
      </c>
      <c r="H830" s="832" t="s">
        <v>631</v>
      </c>
      <c r="I830" s="832" t="s">
        <v>3709</v>
      </c>
      <c r="J830" s="832" t="s">
        <v>2824</v>
      </c>
      <c r="K830" s="832"/>
      <c r="L830" s="835">
        <v>0</v>
      </c>
      <c r="M830" s="835">
        <v>0</v>
      </c>
      <c r="N830" s="832">
        <v>1</v>
      </c>
      <c r="O830" s="836">
        <v>0.5</v>
      </c>
      <c r="P830" s="835">
        <v>0</v>
      </c>
      <c r="Q830" s="837"/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10</v>
      </c>
      <c r="B831" s="832" t="s">
        <v>2616</v>
      </c>
      <c r="C831" s="832" t="s">
        <v>2625</v>
      </c>
      <c r="D831" s="833" t="s">
        <v>5669</v>
      </c>
      <c r="E831" s="834" t="s">
        <v>2660</v>
      </c>
      <c r="F831" s="832" t="s">
        <v>2618</v>
      </c>
      <c r="G831" s="832" t="s">
        <v>3710</v>
      </c>
      <c r="H831" s="832" t="s">
        <v>631</v>
      </c>
      <c r="I831" s="832" t="s">
        <v>3711</v>
      </c>
      <c r="J831" s="832" t="s">
        <v>3712</v>
      </c>
      <c r="K831" s="832" t="s">
        <v>3713</v>
      </c>
      <c r="L831" s="835">
        <v>70.23</v>
      </c>
      <c r="M831" s="835">
        <v>210.69</v>
      </c>
      <c r="N831" s="832">
        <v>3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10</v>
      </c>
      <c r="B832" s="832" t="s">
        <v>2616</v>
      </c>
      <c r="C832" s="832" t="s">
        <v>2625</v>
      </c>
      <c r="D832" s="833" t="s">
        <v>5669</v>
      </c>
      <c r="E832" s="834" t="s">
        <v>2659</v>
      </c>
      <c r="F832" s="832" t="s">
        <v>2618</v>
      </c>
      <c r="G832" s="832" t="s">
        <v>2829</v>
      </c>
      <c r="H832" s="832" t="s">
        <v>631</v>
      </c>
      <c r="I832" s="832" t="s">
        <v>2830</v>
      </c>
      <c r="J832" s="832" t="s">
        <v>1260</v>
      </c>
      <c r="K832" s="832" t="s">
        <v>2831</v>
      </c>
      <c r="L832" s="835">
        <v>263.26</v>
      </c>
      <c r="M832" s="835">
        <v>263.26</v>
      </c>
      <c r="N832" s="832">
        <v>1</v>
      </c>
      <c r="O832" s="836">
        <v>0.5</v>
      </c>
      <c r="P832" s="835">
        <v>263.26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10</v>
      </c>
      <c r="B833" s="832" t="s">
        <v>2616</v>
      </c>
      <c r="C833" s="832" t="s">
        <v>2625</v>
      </c>
      <c r="D833" s="833" t="s">
        <v>5669</v>
      </c>
      <c r="E833" s="834" t="s">
        <v>2659</v>
      </c>
      <c r="F833" s="832" t="s">
        <v>2618</v>
      </c>
      <c r="G833" s="832" t="s">
        <v>2838</v>
      </c>
      <c r="H833" s="832" t="s">
        <v>690</v>
      </c>
      <c r="I833" s="832" t="s">
        <v>2381</v>
      </c>
      <c r="J833" s="832" t="s">
        <v>1268</v>
      </c>
      <c r="K833" s="832" t="s">
        <v>1270</v>
      </c>
      <c r="L833" s="835">
        <v>159.08000000000001</v>
      </c>
      <c r="M833" s="835">
        <v>159.08000000000001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10</v>
      </c>
      <c r="B834" s="832" t="s">
        <v>2616</v>
      </c>
      <c r="C834" s="832" t="s">
        <v>2625</v>
      </c>
      <c r="D834" s="833" t="s">
        <v>5669</v>
      </c>
      <c r="E834" s="834" t="s">
        <v>2659</v>
      </c>
      <c r="F834" s="832" t="s">
        <v>2618</v>
      </c>
      <c r="G834" s="832" t="s">
        <v>2735</v>
      </c>
      <c r="H834" s="832" t="s">
        <v>631</v>
      </c>
      <c r="I834" s="832" t="s">
        <v>2736</v>
      </c>
      <c r="J834" s="832" t="s">
        <v>2737</v>
      </c>
      <c r="K834" s="832" t="s">
        <v>2738</v>
      </c>
      <c r="L834" s="835">
        <v>42.63</v>
      </c>
      <c r="M834" s="835">
        <v>127.89000000000001</v>
      </c>
      <c r="N834" s="832">
        <v>3</v>
      </c>
      <c r="O834" s="836">
        <v>1</v>
      </c>
      <c r="P834" s="835">
        <v>127.89000000000001</v>
      </c>
      <c r="Q834" s="837">
        <v>1</v>
      </c>
      <c r="R834" s="832">
        <v>3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10</v>
      </c>
      <c r="B835" s="832" t="s">
        <v>2616</v>
      </c>
      <c r="C835" s="832" t="s">
        <v>2625</v>
      </c>
      <c r="D835" s="833" t="s">
        <v>5669</v>
      </c>
      <c r="E835" s="834" t="s">
        <v>2659</v>
      </c>
      <c r="F835" s="832" t="s">
        <v>2618</v>
      </c>
      <c r="G835" s="832" t="s">
        <v>2735</v>
      </c>
      <c r="H835" s="832" t="s">
        <v>690</v>
      </c>
      <c r="I835" s="832" t="s">
        <v>2206</v>
      </c>
      <c r="J835" s="832" t="s">
        <v>2207</v>
      </c>
      <c r="K835" s="832" t="s">
        <v>1555</v>
      </c>
      <c r="L835" s="835">
        <v>85.27</v>
      </c>
      <c r="M835" s="835">
        <v>85.27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10</v>
      </c>
      <c r="B836" s="832" t="s">
        <v>2616</v>
      </c>
      <c r="C836" s="832" t="s">
        <v>2625</v>
      </c>
      <c r="D836" s="833" t="s">
        <v>5669</v>
      </c>
      <c r="E836" s="834" t="s">
        <v>2659</v>
      </c>
      <c r="F836" s="832" t="s">
        <v>2618</v>
      </c>
      <c r="G836" s="832" t="s">
        <v>2748</v>
      </c>
      <c r="H836" s="832" t="s">
        <v>631</v>
      </c>
      <c r="I836" s="832" t="s">
        <v>2992</v>
      </c>
      <c r="J836" s="832" t="s">
        <v>844</v>
      </c>
      <c r="K836" s="832" t="s">
        <v>2993</v>
      </c>
      <c r="L836" s="835">
        <v>147.85</v>
      </c>
      <c r="M836" s="835">
        <v>147.85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10</v>
      </c>
      <c r="B837" s="832" t="s">
        <v>2616</v>
      </c>
      <c r="C837" s="832" t="s">
        <v>2625</v>
      </c>
      <c r="D837" s="833" t="s">
        <v>5669</v>
      </c>
      <c r="E837" s="834" t="s">
        <v>2659</v>
      </c>
      <c r="F837" s="832" t="s">
        <v>2618</v>
      </c>
      <c r="G837" s="832" t="s">
        <v>3177</v>
      </c>
      <c r="H837" s="832" t="s">
        <v>631</v>
      </c>
      <c r="I837" s="832" t="s">
        <v>3714</v>
      </c>
      <c r="J837" s="832" t="s">
        <v>885</v>
      </c>
      <c r="K837" s="832" t="s">
        <v>887</v>
      </c>
      <c r="L837" s="835">
        <v>47.47</v>
      </c>
      <c r="M837" s="835">
        <v>47.47</v>
      </c>
      <c r="N837" s="832">
        <v>1</v>
      </c>
      <c r="O837" s="836">
        <v>1</v>
      </c>
      <c r="P837" s="835">
        <v>47.47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10</v>
      </c>
      <c r="B838" s="832" t="s">
        <v>2616</v>
      </c>
      <c r="C838" s="832" t="s">
        <v>2625</v>
      </c>
      <c r="D838" s="833" t="s">
        <v>5669</v>
      </c>
      <c r="E838" s="834" t="s">
        <v>2659</v>
      </c>
      <c r="F838" s="832" t="s">
        <v>2618</v>
      </c>
      <c r="G838" s="832" t="s">
        <v>3177</v>
      </c>
      <c r="H838" s="832" t="s">
        <v>631</v>
      </c>
      <c r="I838" s="832" t="s">
        <v>3178</v>
      </c>
      <c r="J838" s="832" t="s">
        <v>1291</v>
      </c>
      <c r="K838" s="832" t="s">
        <v>1293</v>
      </c>
      <c r="L838" s="835">
        <v>42.05</v>
      </c>
      <c r="M838" s="835">
        <v>42.05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10</v>
      </c>
      <c r="B839" s="832" t="s">
        <v>2616</v>
      </c>
      <c r="C839" s="832" t="s">
        <v>2625</v>
      </c>
      <c r="D839" s="833" t="s">
        <v>5669</v>
      </c>
      <c r="E839" s="834" t="s">
        <v>2659</v>
      </c>
      <c r="F839" s="832" t="s">
        <v>2618</v>
      </c>
      <c r="G839" s="832" t="s">
        <v>3177</v>
      </c>
      <c r="H839" s="832" t="s">
        <v>631</v>
      </c>
      <c r="I839" s="832" t="s">
        <v>3715</v>
      </c>
      <c r="J839" s="832" t="s">
        <v>1291</v>
      </c>
      <c r="K839" s="832" t="s">
        <v>1292</v>
      </c>
      <c r="L839" s="835">
        <v>42.05</v>
      </c>
      <c r="M839" s="835">
        <v>42.05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10</v>
      </c>
      <c r="B840" s="832" t="s">
        <v>2616</v>
      </c>
      <c r="C840" s="832" t="s">
        <v>2625</v>
      </c>
      <c r="D840" s="833" t="s">
        <v>5669</v>
      </c>
      <c r="E840" s="834" t="s">
        <v>2659</v>
      </c>
      <c r="F840" s="832" t="s">
        <v>2618</v>
      </c>
      <c r="G840" s="832" t="s">
        <v>3177</v>
      </c>
      <c r="H840" s="832" t="s">
        <v>631</v>
      </c>
      <c r="I840" s="832" t="s">
        <v>3642</v>
      </c>
      <c r="J840" s="832" t="s">
        <v>885</v>
      </c>
      <c r="K840" s="832" t="s">
        <v>887</v>
      </c>
      <c r="L840" s="835">
        <v>47.47</v>
      </c>
      <c r="M840" s="835">
        <v>47.47</v>
      </c>
      <c r="N840" s="832">
        <v>1</v>
      </c>
      <c r="O840" s="836">
        <v>1</v>
      </c>
      <c r="P840" s="835">
        <v>47.47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10</v>
      </c>
      <c r="B841" s="832" t="s">
        <v>2616</v>
      </c>
      <c r="C841" s="832" t="s">
        <v>2625</v>
      </c>
      <c r="D841" s="833" t="s">
        <v>5669</v>
      </c>
      <c r="E841" s="834" t="s">
        <v>2659</v>
      </c>
      <c r="F841" s="832" t="s">
        <v>2618</v>
      </c>
      <c r="G841" s="832" t="s">
        <v>2751</v>
      </c>
      <c r="H841" s="832" t="s">
        <v>631</v>
      </c>
      <c r="I841" s="832" t="s">
        <v>2752</v>
      </c>
      <c r="J841" s="832" t="s">
        <v>756</v>
      </c>
      <c r="K841" s="832" t="s">
        <v>2753</v>
      </c>
      <c r="L841" s="835">
        <v>92.85</v>
      </c>
      <c r="M841" s="835">
        <v>278.54999999999995</v>
      </c>
      <c r="N841" s="832">
        <v>3</v>
      </c>
      <c r="O841" s="836">
        <v>2.5</v>
      </c>
      <c r="P841" s="835">
        <v>92.85</v>
      </c>
      <c r="Q841" s="837">
        <v>0.33333333333333337</v>
      </c>
      <c r="R841" s="832">
        <v>1</v>
      </c>
      <c r="S841" s="837">
        <v>0.33333333333333331</v>
      </c>
      <c r="T841" s="836">
        <v>1</v>
      </c>
      <c r="U841" s="838">
        <v>0.4</v>
      </c>
    </row>
    <row r="842" spans="1:21" ht="14.4" customHeight="1" x14ac:dyDescent="0.3">
      <c r="A842" s="831">
        <v>10</v>
      </c>
      <c r="B842" s="832" t="s">
        <v>2616</v>
      </c>
      <c r="C842" s="832" t="s">
        <v>2625</v>
      </c>
      <c r="D842" s="833" t="s">
        <v>5669</v>
      </c>
      <c r="E842" s="834" t="s">
        <v>2659</v>
      </c>
      <c r="F842" s="832" t="s">
        <v>2618</v>
      </c>
      <c r="G842" s="832" t="s">
        <v>2859</v>
      </c>
      <c r="H842" s="832" t="s">
        <v>631</v>
      </c>
      <c r="I842" s="832" t="s">
        <v>2860</v>
      </c>
      <c r="J842" s="832" t="s">
        <v>793</v>
      </c>
      <c r="K842" s="832" t="s">
        <v>2861</v>
      </c>
      <c r="L842" s="835">
        <v>75.05</v>
      </c>
      <c r="M842" s="835">
        <v>75.05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10</v>
      </c>
      <c r="B843" s="832" t="s">
        <v>2616</v>
      </c>
      <c r="C843" s="832" t="s">
        <v>2625</v>
      </c>
      <c r="D843" s="833" t="s">
        <v>5669</v>
      </c>
      <c r="E843" s="834" t="s">
        <v>2659</v>
      </c>
      <c r="F843" s="832" t="s">
        <v>2618</v>
      </c>
      <c r="G843" s="832" t="s">
        <v>2766</v>
      </c>
      <c r="H843" s="832" t="s">
        <v>631</v>
      </c>
      <c r="I843" s="832" t="s">
        <v>2767</v>
      </c>
      <c r="J843" s="832" t="s">
        <v>746</v>
      </c>
      <c r="K843" s="832" t="s">
        <v>2768</v>
      </c>
      <c r="L843" s="835">
        <v>27.28</v>
      </c>
      <c r="M843" s="835">
        <v>27.28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10</v>
      </c>
      <c r="B844" s="832" t="s">
        <v>2616</v>
      </c>
      <c r="C844" s="832" t="s">
        <v>2625</v>
      </c>
      <c r="D844" s="833" t="s">
        <v>5669</v>
      </c>
      <c r="E844" s="834" t="s">
        <v>2659</v>
      </c>
      <c r="F844" s="832" t="s">
        <v>2618</v>
      </c>
      <c r="G844" s="832" t="s">
        <v>2769</v>
      </c>
      <c r="H844" s="832" t="s">
        <v>631</v>
      </c>
      <c r="I844" s="832" t="s">
        <v>3716</v>
      </c>
      <c r="J844" s="832" t="s">
        <v>972</v>
      </c>
      <c r="K844" s="832" t="s">
        <v>1555</v>
      </c>
      <c r="L844" s="835">
        <v>59.85</v>
      </c>
      <c r="M844" s="835">
        <v>59.85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10</v>
      </c>
      <c r="B845" s="832" t="s">
        <v>2616</v>
      </c>
      <c r="C845" s="832" t="s">
        <v>2625</v>
      </c>
      <c r="D845" s="833" t="s">
        <v>5669</v>
      </c>
      <c r="E845" s="834" t="s">
        <v>2659</v>
      </c>
      <c r="F845" s="832" t="s">
        <v>2618</v>
      </c>
      <c r="G845" s="832" t="s">
        <v>3220</v>
      </c>
      <c r="H845" s="832" t="s">
        <v>631</v>
      </c>
      <c r="I845" s="832" t="s">
        <v>3221</v>
      </c>
      <c r="J845" s="832" t="s">
        <v>763</v>
      </c>
      <c r="K845" s="832" t="s">
        <v>1062</v>
      </c>
      <c r="L845" s="835">
        <v>0</v>
      </c>
      <c r="M845" s="835">
        <v>0</v>
      </c>
      <c r="N845" s="832">
        <v>1</v>
      </c>
      <c r="O845" s="836">
        <v>0.5</v>
      </c>
      <c r="P845" s="835">
        <v>0</v>
      </c>
      <c r="Q845" s="837"/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10</v>
      </c>
      <c r="B846" s="832" t="s">
        <v>2616</v>
      </c>
      <c r="C846" s="832" t="s">
        <v>2625</v>
      </c>
      <c r="D846" s="833" t="s">
        <v>5669</v>
      </c>
      <c r="E846" s="834" t="s">
        <v>2659</v>
      </c>
      <c r="F846" s="832" t="s">
        <v>2618</v>
      </c>
      <c r="G846" s="832" t="s">
        <v>2906</v>
      </c>
      <c r="H846" s="832" t="s">
        <v>631</v>
      </c>
      <c r="I846" s="832" t="s">
        <v>2909</v>
      </c>
      <c r="J846" s="832" t="s">
        <v>1067</v>
      </c>
      <c r="K846" s="832" t="s">
        <v>2910</v>
      </c>
      <c r="L846" s="835">
        <v>103.67</v>
      </c>
      <c r="M846" s="835">
        <v>311.01</v>
      </c>
      <c r="N846" s="832">
        <v>3</v>
      </c>
      <c r="O846" s="836">
        <v>2</v>
      </c>
      <c r="P846" s="835">
        <v>207.34</v>
      </c>
      <c r="Q846" s="837">
        <v>0.66666666666666674</v>
      </c>
      <c r="R846" s="832">
        <v>2</v>
      </c>
      <c r="S846" s="837">
        <v>0.66666666666666663</v>
      </c>
      <c r="T846" s="836">
        <v>1.5</v>
      </c>
      <c r="U846" s="838">
        <v>0.75</v>
      </c>
    </row>
    <row r="847" spans="1:21" ht="14.4" customHeight="1" x14ac:dyDescent="0.3">
      <c r="A847" s="831">
        <v>10</v>
      </c>
      <c r="B847" s="832" t="s">
        <v>2616</v>
      </c>
      <c r="C847" s="832" t="s">
        <v>2625</v>
      </c>
      <c r="D847" s="833" t="s">
        <v>5669</v>
      </c>
      <c r="E847" s="834" t="s">
        <v>2659</v>
      </c>
      <c r="F847" s="832" t="s">
        <v>2618</v>
      </c>
      <c r="G847" s="832" t="s">
        <v>2906</v>
      </c>
      <c r="H847" s="832" t="s">
        <v>631</v>
      </c>
      <c r="I847" s="832" t="s">
        <v>2914</v>
      </c>
      <c r="J847" s="832" t="s">
        <v>770</v>
      </c>
      <c r="K847" s="832" t="s">
        <v>2915</v>
      </c>
      <c r="L847" s="835">
        <v>0</v>
      </c>
      <c r="M847" s="835">
        <v>0</v>
      </c>
      <c r="N847" s="832">
        <v>1</v>
      </c>
      <c r="O847" s="836">
        <v>0.5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10</v>
      </c>
      <c r="B848" s="832" t="s">
        <v>2616</v>
      </c>
      <c r="C848" s="832" t="s">
        <v>2625</v>
      </c>
      <c r="D848" s="833" t="s">
        <v>5669</v>
      </c>
      <c r="E848" s="834" t="s">
        <v>2659</v>
      </c>
      <c r="F848" s="832" t="s">
        <v>2618</v>
      </c>
      <c r="G848" s="832" t="s">
        <v>2789</v>
      </c>
      <c r="H848" s="832" t="s">
        <v>631</v>
      </c>
      <c r="I848" s="832" t="s">
        <v>2920</v>
      </c>
      <c r="J848" s="832" t="s">
        <v>2791</v>
      </c>
      <c r="K848" s="832" t="s">
        <v>2921</v>
      </c>
      <c r="L848" s="835">
        <v>87.67</v>
      </c>
      <c r="M848" s="835">
        <v>87.67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10</v>
      </c>
      <c r="B849" s="832" t="s">
        <v>2616</v>
      </c>
      <c r="C849" s="832" t="s">
        <v>2625</v>
      </c>
      <c r="D849" s="833" t="s">
        <v>5669</v>
      </c>
      <c r="E849" s="834" t="s">
        <v>2659</v>
      </c>
      <c r="F849" s="832" t="s">
        <v>2618</v>
      </c>
      <c r="G849" s="832" t="s">
        <v>2793</v>
      </c>
      <c r="H849" s="832" t="s">
        <v>690</v>
      </c>
      <c r="I849" s="832" t="s">
        <v>2249</v>
      </c>
      <c r="J849" s="832" t="s">
        <v>897</v>
      </c>
      <c r="K849" s="832" t="s">
        <v>2250</v>
      </c>
      <c r="L849" s="835">
        <v>63.75</v>
      </c>
      <c r="M849" s="835">
        <v>63.75</v>
      </c>
      <c r="N849" s="832">
        <v>1</v>
      </c>
      <c r="O849" s="836">
        <v>0.5</v>
      </c>
      <c r="P849" s="835">
        <v>63.75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10</v>
      </c>
      <c r="B850" s="832" t="s">
        <v>2616</v>
      </c>
      <c r="C850" s="832" t="s">
        <v>2625</v>
      </c>
      <c r="D850" s="833" t="s">
        <v>5669</v>
      </c>
      <c r="E850" s="834" t="s">
        <v>2659</v>
      </c>
      <c r="F850" s="832" t="s">
        <v>2618</v>
      </c>
      <c r="G850" s="832" t="s">
        <v>2805</v>
      </c>
      <c r="H850" s="832" t="s">
        <v>631</v>
      </c>
      <c r="I850" s="832" t="s">
        <v>2806</v>
      </c>
      <c r="J850" s="832" t="s">
        <v>1173</v>
      </c>
      <c r="K850" s="832" t="s">
        <v>2807</v>
      </c>
      <c r="L850" s="835">
        <v>219.37</v>
      </c>
      <c r="M850" s="835">
        <v>438.74</v>
      </c>
      <c r="N850" s="832">
        <v>2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10</v>
      </c>
      <c r="B851" s="832" t="s">
        <v>2616</v>
      </c>
      <c r="C851" s="832" t="s">
        <v>2625</v>
      </c>
      <c r="D851" s="833" t="s">
        <v>5669</v>
      </c>
      <c r="E851" s="834" t="s">
        <v>2659</v>
      </c>
      <c r="F851" s="832" t="s">
        <v>2618</v>
      </c>
      <c r="G851" s="832" t="s">
        <v>2812</v>
      </c>
      <c r="H851" s="832" t="s">
        <v>631</v>
      </c>
      <c r="I851" s="832" t="s">
        <v>2814</v>
      </c>
      <c r="J851" s="832" t="s">
        <v>991</v>
      </c>
      <c r="K851" s="832" t="s">
        <v>993</v>
      </c>
      <c r="L851" s="835">
        <v>61.97</v>
      </c>
      <c r="M851" s="835">
        <v>61.97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10</v>
      </c>
      <c r="B852" s="832" t="s">
        <v>2616</v>
      </c>
      <c r="C852" s="832" t="s">
        <v>2625</v>
      </c>
      <c r="D852" s="833" t="s">
        <v>5669</v>
      </c>
      <c r="E852" s="834" t="s">
        <v>2659</v>
      </c>
      <c r="F852" s="832" t="s">
        <v>2618</v>
      </c>
      <c r="G852" s="832" t="s">
        <v>2812</v>
      </c>
      <c r="H852" s="832" t="s">
        <v>631</v>
      </c>
      <c r="I852" s="832" t="s">
        <v>3717</v>
      </c>
      <c r="J852" s="832" t="s">
        <v>991</v>
      </c>
      <c r="K852" s="832" t="s">
        <v>993</v>
      </c>
      <c r="L852" s="835">
        <v>61.97</v>
      </c>
      <c r="M852" s="835">
        <v>61.97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10</v>
      </c>
      <c r="B853" s="832" t="s">
        <v>2616</v>
      </c>
      <c r="C853" s="832" t="s">
        <v>2625</v>
      </c>
      <c r="D853" s="833" t="s">
        <v>5669</v>
      </c>
      <c r="E853" s="834" t="s">
        <v>2659</v>
      </c>
      <c r="F853" s="832" t="s">
        <v>2618</v>
      </c>
      <c r="G853" s="832" t="s">
        <v>2815</v>
      </c>
      <c r="H853" s="832" t="s">
        <v>690</v>
      </c>
      <c r="I853" s="832" t="s">
        <v>2194</v>
      </c>
      <c r="J853" s="832" t="s">
        <v>1358</v>
      </c>
      <c r="K853" s="832" t="s">
        <v>2195</v>
      </c>
      <c r="L853" s="835">
        <v>154.36000000000001</v>
      </c>
      <c r="M853" s="835">
        <v>154.36000000000001</v>
      </c>
      <c r="N853" s="832">
        <v>1</v>
      </c>
      <c r="O853" s="836">
        <v>1</v>
      </c>
      <c r="P853" s="835">
        <v>154.36000000000001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10</v>
      </c>
      <c r="B854" s="832" t="s">
        <v>2616</v>
      </c>
      <c r="C854" s="832" t="s">
        <v>2625</v>
      </c>
      <c r="D854" s="833" t="s">
        <v>5669</v>
      </c>
      <c r="E854" s="834" t="s">
        <v>2659</v>
      </c>
      <c r="F854" s="832" t="s">
        <v>2618</v>
      </c>
      <c r="G854" s="832" t="s">
        <v>2815</v>
      </c>
      <c r="H854" s="832" t="s">
        <v>690</v>
      </c>
      <c r="I854" s="832" t="s">
        <v>2199</v>
      </c>
      <c r="J854" s="832" t="s">
        <v>951</v>
      </c>
      <c r="K854" s="832" t="s">
        <v>2200</v>
      </c>
      <c r="L854" s="835">
        <v>75.73</v>
      </c>
      <c r="M854" s="835">
        <v>302.92</v>
      </c>
      <c r="N854" s="832">
        <v>4</v>
      </c>
      <c r="O854" s="836">
        <v>1.5</v>
      </c>
      <c r="P854" s="835">
        <v>302.92</v>
      </c>
      <c r="Q854" s="837">
        <v>1</v>
      </c>
      <c r="R854" s="832">
        <v>4</v>
      </c>
      <c r="S854" s="837">
        <v>1</v>
      </c>
      <c r="T854" s="836">
        <v>1.5</v>
      </c>
      <c r="U854" s="838">
        <v>1</v>
      </c>
    </row>
    <row r="855" spans="1:21" ht="14.4" customHeight="1" x14ac:dyDescent="0.3">
      <c r="A855" s="831">
        <v>10</v>
      </c>
      <c r="B855" s="832" t="s">
        <v>2616</v>
      </c>
      <c r="C855" s="832" t="s">
        <v>2625</v>
      </c>
      <c r="D855" s="833" t="s">
        <v>5669</v>
      </c>
      <c r="E855" s="834" t="s">
        <v>2659</v>
      </c>
      <c r="F855" s="832" t="s">
        <v>2619</v>
      </c>
      <c r="G855" s="832" t="s">
        <v>2822</v>
      </c>
      <c r="H855" s="832" t="s">
        <v>631</v>
      </c>
      <c r="I855" s="832" t="s">
        <v>3718</v>
      </c>
      <c r="J855" s="832" t="s">
        <v>2824</v>
      </c>
      <c r="K855" s="832"/>
      <c r="L855" s="835">
        <v>0</v>
      </c>
      <c r="M855" s="835">
        <v>0</v>
      </c>
      <c r="N855" s="832">
        <v>2</v>
      </c>
      <c r="O855" s="836">
        <v>1.5</v>
      </c>
      <c r="P855" s="835">
        <v>0</v>
      </c>
      <c r="Q855" s="837"/>
      <c r="R855" s="832">
        <v>1</v>
      </c>
      <c r="S855" s="837">
        <v>0.5</v>
      </c>
      <c r="T855" s="836">
        <v>0.5</v>
      </c>
      <c r="U855" s="838">
        <v>0.33333333333333331</v>
      </c>
    </row>
    <row r="856" spans="1:21" ht="14.4" customHeight="1" x14ac:dyDescent="0.3">
      <c r="A856" s="831">
        <v>10</v>
      </c>
      <c r="B856" s="832" t="s">
        <v>2616</v>
      </c>
      <c r="C856" s="832" t="s">
        <v>2625</v>
      </c>
      <c r="D856" s="833" t="s">
        <v>5669</v>
      </c>
      <c r="E856" s="834" t="s">
        <v>2659</v>
      </c>
      <c r="F856" s="832" t="s">
        <v>2619</v>
      </c>
      <c r="G856" s="832" t="s">
        <v>2822</v>
      </c>
      <c r="H856" s="832" t="s">
        <v>631</v>
      </c>
      <c r="I856" s="832" t="s">
        <v>3719</v>
      </c>
      <c r="J856" s="832" t="s">
        <v>2824</v>
      </c>
      <c r="K856" s="832"/>
      <c r="L856" s="835">
        <v>0</v>
      </c>
      <c r="M856" s="835">
        <v>0</v>
      </c>
      <c r="N856" s="832">
        <v>1</v>
      </c>
      <c r="O856" s="836">
        <v>1</v>
      </c>
      <c r="P856" s="835">
        <v>0</v>
      </c>
      <c r="Q856" s="837"/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10</v>
      </c>
      <c r="B857" s="832" t="s">
        <v>2616</v>
      </c>
      <c r="C857" s="832" t="s">
        <v>2625</v>
      </c>
      <c r="D857" s="833" t="s">
        <v>5669</v>
      </c>
      <c r="E857" s="834" t="s">
        <v>2659</v>
      </c>
      <c r="F857" s="832" t="s">
        <v>2619</v>
      </c>
      <c r="G857" s="832" t="s">
        <v>2822</v>
      </c>
      <c r="H857" s="832" t="s">
        <v>631</v>
      </c>
      <c r="I857" s="832" t="s">
        <v>3079</v>
      </c>
      <c r="J857" s="832" t="s">
        <v>2824</v>
      </c>
      <c r="K857" s="832"/>
      <c r="L857" s="835">
        <v>0</v>
      </c>
      <c r="M857" s="835">
        <v>0</v>
      </c>
      <c r="N857" s="832">
        <v>1</v>
      </c>
      <c r="O857" s="836">
        <v>1</v>
      </c>
      <c r="P857" s="835"/>
      <c r="Q857" s="837"/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10</v>
      </c>
      <c r="B858" s="832" t="s">
        <v>2616</v>
      </c>
      <c r="C858" s="832" t="s">
        <v>2625</v>
      </c>
      <c r="D858" s="833" t="s">
        <v>5669</v>
      </c>
      <c r="E858" s="834" t="s">
        <v>2659</v>
      </c>
      <c r="F858" s="832" t="s">
        <v>2620</v>
      </c>
      <c r="G858" s="832" t="s">
        <v>2822</v>
      </c>
      <c r="H858" s="832" t="s">
        <v>631</v>
      </c>
      <c r="I858" s="832" t="s">
        <v>3720</v>
      </c>
      <c r="J858" s="832" t="s">
        <v>2824</v>
      </c>
      <c r="K858" s="832"/>
      <c r="L858" s="835">
        <v>0</v>
      </c>
      <c r="M858" s="835">
        <v>0</v>
      </c>
      <c r="N858" s="832">
        <v>1</v>
      </c>
      <c r="O858" s="836">
        <v>1</v>
      </c>
      <c r="P858" s="835"/>
      <c r="Q858" s="837"/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10</v>
      </c>
      <c r="B859" s="832" t="s">
        <v>2616</v>
      </c>
      <c r="C859" s="832" t="s">
        <v>2625</v>
      </c>
      <c r="D859" s="833" t="s">
        <v>5669</v>
      </c>
      <c r="E859" s="834" t="s">
        <v>2659</v>
      </c>
      <c r="F859" s="832" t="s">
        <v>2620</v>
      </c>
      <c r="G859" s="832" t="s">
        <v>3721</v>
      </c>
      <c r="H859" s="832" t="s">
        <v>631</v>
      </c>
      <c r="I859" s="832" t="s">
        <v>3722</v>
      </c>
      <c r="J859" s="832" t="s">
        <v>3723</v>
      </c>
      <c r="K859" s="832" t="s">
        <v>3724</v>
      </c>
      <c r="L859" s="835">
        <v>173.96</v>
      </c>
      <c r="M859" s="835">
        <v>521.88</v>
      </c>
      <c r="N859" s="832">
        <v>3</v>
      </c>
      <c r="O859" s="836">
        <v>1</v>
      </c>
      <c r="P859" s="835">
        <v>521.88</v>
      </c>
      <c r="Q859" s="837">
        <v>1</v>
      </c>
      <c r="R859" s="832">
        <v>3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10</v>
      </c>
      <c r="B860" s="832" t="s">
        <v>2616</v>
      </c>
      <c r="C860" s="832" t="s">
        <v>2625</v>
      </c>
      <c r="D860" s="833" t="s">
        <v>5669</v>
      </c>
      <c r="E860" s="834" t="s">
        <v>2655</v>
      </c>
      <c r="F860" s="832" t="s">
        <v>2618</v>
      </c>
      <c r="G860" s="832" t="s">
        <v>2735</v>
      </c>
      <c r="H860" s="832" t="s">
        <v>690</v>
      </c>
      <c r="I860" s="832" t="s">
        <v>2206</v>
      </c>
      <c r="J860" s="832" t="s">
        <v>2207</v>
      </c>
      <c r="K860" s="832" t="s">
        <v>1555</v>
      </c>
      <c r="L860" s="835">
        <v>85.27</v>
      </c>
      <c r="M860" s="835">
        <v>170.54</v>
      </c>
      <c r="N860" s="832">
        <v>2</v>
      </c>
      <c r="O860" s="836">
        <v>1</v>
      </c>
      <c r="P860" s="835">
        <v>170.54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10</v>
      </c>
      <c r="B861" s="832" t="s">
        <v>2616</v>
      </c>
      <c r="C861" s="832" t="s">
        <v>2625</v>
      </c>
      <c r="D861" s="833" t="s">
        <v>5669</v>
      </c>
      <c r="E861" s="834" t="s">
        <v>2655</v>
      </c>
      <c r="F861" s="832" t="s">
        <v>2618</v>
      </c>
      <c r="G861" s="832" t="s">
        <v>2815</v>
      </c>
      <c r="H861" s="832" t="s">
        <v>690</v>
      </c>
      <c r="I861" s="832" t="s">
        <v>2194</v>
      </c>
      <c r="J861" s="832" t="s">
        <v>1358</v>
      </c>
      <c r="K861" s="832" t="s">
        <v>2195</v>
      </c>
      <c r="L861" s="835">
        <v>154.36000000000001</v>
      </c>
      <c r="M861" s="835">
        <v>154.36000000000001</v>
      </c>
      <c r="N861" s="832">
        <v>1</v>
      </c>
      <c r="O861" s="836">
        <v>1</v>
      </c>
      <c r="P861" s="835">
        <v>154.36000000000001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10</v>
      </c>
      <c r="B862" s="832" t="s">
        <v>2616</v>
      </c>
      <c r="C862" s="832" t="s">
        <v>2625</v>
      </c>
      <c r="D862" s="833" t="s">
        <v>5669</v>
      </c>
      <c r="E862" s="834" t="s">
        <v>2663</v>
      </c>
      <c r="F862" s="832" t="s">
        <v>2618</v>
      </c>
      <c r="G862" s="832" t="s">
        <v>2968</v>
      </c>
      <c r="H862" s="832" t="s">
        <v>631</v>
      </c>
      <c r="I862" s="832" t="s">
        <v>2969</v>
      </c>
      <c r="J862" s="832" t="s">
        <v>2970</v>
      </c>
      <c r="K862" s="832" t="s">
        <v>2971</v>
      </c>
      <c r="L862" s="835">
        <v>80.23</v>
      </c>
      <c r="M862" s="835">
        <v>641.84</v>
      </c>
      <c r="N862" s="832">
        <v>8</v>
      </c>
      <c r="O862" s="836">
        <v>7.5</v>
      </c>
      <c r="P862" s="835">
        <v>240.69</v>
      </c>
      <c r="Q862" s="837">
        <v>0.375</v>
      </c>
      <c r="R862" s="832">
        <v>3</v>
      </c>
      <c r="S862" s="837">
        <v>0.375</v>
      </c>
      <c r="T862" s="836">
        <v>2.5</v>
      </c>
      <c r="U862" s="838">
        <v>0.33333333333333331</v>
      </c>
    </row>
    <row r="863" spans="1:21" ht="14.4" customHeight="1" x14ac:dyDescent="0.3">
      <c r="A863" s="831">
        <v>10</v>
      </c>
      <c r="B863" s="832" t="s">
        <v>2616</v>
      </c>
      <c r="C863" s="832" t="s">
        <v>2625</v>
      </c>
      <c r="D863" s="833" t="s">
        <v>5669</v>
      </c>
      <c r="E863" s="834" t="s">
        <v>2663</v>
      </c>
      <c r="F863" s="832" t="s">
        <v>2618</v>
      </c>
      <c r="G863" s="832" t="s">
        <v>2972</v>
      </c>
      <c r="H863" s="832" t="s">
        <v>631</v>
      </c>
      <c r="I863" s="832" t="s">
        <v>3725</v>
      </c>
      <c r="J863" s="832" t="s">
        <v>2974</v>
      </c>
      <c r="K863" s="832" t="s">
        <v>3726</v>
      </c>
      <c r="L863" s="835">
        <v>603.72</v>
      </c>
      <c r="M863" s="835">
        <v>603.72</v>
      </c>
      <c r="N863" s="832">
        <v>1</v>
      </c>
      <c r="O863" s="836">
        <v>0.5</v>
      </c>
      <c r="P863" s="835">
        <v>603.72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10</v>
      </c>
      <c r="B864" s="832" t="s">
        <v>2616</v>
      </c>
      <c r="C864" s="832" t="s">
        <v>2625</v>
      </c>
      <c r="D864" s="833" t="s">
        <v>5669</v>
      </c>
      <c r="E864" s="834" t="s">
        <v>2663</v>
      </c>
      <c r="F864" s="832" t="s">
        <v>2618</v>
      </c>
      <c r="G864" s="832" t="s">
        <v>2735</v>
      </c>
      <c r="H864" s="832" t="s">
        <v>631</v>
      </c>
      <c r="I864" s="832" t="s">
        <v>3211</v>
      </c>
      <c r="J864" s="832" t="s">
        <v>2737</v>
      </c>
      <c r="K864" s="832" t="s">
        <v>3212</v>
      </c>
      <c r="L864" s="835">
        <v>55.41</v>
      </c>
      <c r="M864" s="835">
        <v>110.82</v>
      </c>
      <c r="N864" s="832">
        <v>2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10</v>
      </c>
      <c r="B865" s="832" t="s">
        <v>2616</v>
      </c>
      <c r="C865" s="832" t="s">
        <v>2625</v>
      </c>
      <c r="D865" s="833" t="s">
        <v>5669</v>
      </c>
      <c r="E865" s="834" t="s">
        <v>2663</v>
      </c>
      <c r="F865" s="832" t="s">
        <v>2618</v>
      </c>
      <c r="G865" s="832" t="s">
        <v>2740</v>
      </c>
      <c r="H865" s="832" t="s">
        <v>631</v>
      </c>
      <c r="I865" s="832" t="s">
        <v>3727</v>
      </c>
      <c r="J865" s="832" t="s">
        <v>3613</v>
      </c>
      <c r="K865" s="832" t="s">
        <v>3482</v>
      </c>
      <c r="L865" s="835">
        <v>58.77</v>
      </c>
      <c r="M865" s="835">
        <v>58.77</v>
      </c>
      <c r="N865" s="832">
        <v>1</v>
      </c>
      <c r="O865" s="836">
        <v>0.5</v>
      </c>
      <c r="P865" s="835">
        <v>58.77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10</v>
      </c>
      <c r="B866" s="832" t="s">
        <v>2616</v>
      </c>
      <c r="C866" s="832" t="s">
        <v>2625</v>
      </c>
      <c r="D866" s="833" t="s">
        <v>5669</v>
      </c>
      <c r="E866" s="834" t="s">
        <v>2663</v>
      </c>
      <c r="F866" s="832" t="s">
        <v>2618</v>
      </c>
      <c r="G866" s="832" t="s">
        <v>2748</v>
      </c>
      <c r="H866" s="832" t="s">
        <v>631</v>
      </c>
      <c r="I866" s="832" t="s">
        <v>2749</v>
      </c>
      <c r="J866" s="832" t="s">
        <v>1583</v>
      </c>
      <c r="K866" s="832" t="s">
        <v>2750</v>
      </c>
      <c r="L866" s="835">
        <v>236.03</v>
      </c>
      <c r="M866" s="835">
        <v>236.03</v>
      </c>
      <c r="N866" s="832">
        <v>1</v>
      </c>
      <c r="O866" s="836">
        <v>1</v>
      </c>
      <c r="P866" s="835">
        <v>236.03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10</v>
      </c>
      <c r="B867" s="832" t="s">
        <v>2616</v>
      </c>
      <c r="C867" s="832" t="s">
        <v>2625</v>
      </c>
      <c r="D867" s="833" t="s">
        <v>5669</v>
      </c>
      <c r="E867" s="834" t="s">
        <v>2663</v>
      </c>
      <c r="F867" s="832" t="s">
        <v>2618</v>
      </c>
      <c r="G867" s="832" t="s">
        <v>2748</v>
      </c>
      <c r="H867" s="832" t="s">
        <v>631</v>
      </c>
      <c r="I867" s="832" t="s">
        <v>2992</v>
      </c>
      <c r="J867" s="832" t="s">
        <v>844</v>
      </c>
      <c r="K867" s="832" t="s">
        <v>2993</v>
      </c>
      <c r="L867" s="835">
        <v>147.85</v>
      </c>
      <c r="M867" s="835">
        <v>295.7</v>
      </c>
      <c r="N867" s="832">
        <v>2</v>
      </c>
      <c r="O867" s="836">
        <v>2</v>
      </c>
      <c r="P867" s="835">
        <v>295.7</v>
      </c>
      <c r="Q867" s="837">
        <v>1</v>
      </c>
      <c r="R867" s="832">
        <v>2</v>
      </c>
      <c r="S867" s="837">
        <v>1</v>
      </c>
      <c r="T867" s="836">
        <v>2</v>
      </c>
      <c r="U867" s="838">
        <v>1</v>
      </c>
    </row>
    <row r="868" spans="1:21" ht="14.4" customHeight="1" x14ac:dyDescent="0.3">
      <c r="A868" s="831">
        <v>10</v>
      </c>
      <c r="B868" s="832" t="s">
        <v>2616</v>
      </c>
      <c r="C868" s="832" t="s">
        <v>2625</v>
      </c>
      <c r="D868" s="833" t="s">
        <v>5669</v>
      </c>
      <c r="E868" s="834" t="s">
        <v>2663</v>
      </c>
      <c r="F868" s="832" t="s">
        <v>2618</v>
      </c>
      <c r="G868" s="832" t="s">
        <v>3177</v>
      </c>
      <c r="H868" s="832" t="s">
        <v>631</v>
      </c>
      <c r="I868" s="832" t="s">
        <v>3728</v>
      </c>
      <c r="J868" s="832" t="s">
        <v>885</v>
      </c>
      <c r="K868" s="832" t="s">
        <v>886</v>
      </c>
      <c r="L868" s="835">
        <v>47.47</v>
      </c>
      <c r="M868" s="835">
        <v>47.47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10</v>
      </c>
      <c r="B869" s="832" t="s">
        <v>2616</v>
      </c>
      <c r="C869" s="832" t="s">
        <v>2625</v>
      </c>
      <c r="D869" s="833" t="s">
        <v>5669</v>
      </c>
      <c r="E869" s="834" t="s">
        <v>2663</v>
      </c>
      <c r="F869" s="832" t="s">
        <v>2618</v>
      </c>
      <c r="G869" s="832" t="s">
        <v>2955</v>
      </c>
      <c r="H869" s="832" t="s">
        <v>631</v>
      </c>
      <c r="I869" s="832" t="s">
        <v>2956</v>
      </c>
      <c r="J869" s="832" t="s">
        <v>740</v>
      </c>
      <c r="K869" s="832" t="s">
        <v>2957</v>
      </c>
      <c r="L869" s="835">
        <v>161.52000000000001</v>
      </c>
      <c r="M869" s="835">
        <v>484.56000000000006</v>
      </c>
      <c r="N869" s="832">
        <v>3</v>
      </c>
      <c r="O869" s="836">
        <v>3</v>
      </c>
      <c r="P869" s="835">
        <v>161.52000000000001</v>
      </c>
      <c r="Q869" s="837">
        <v>0.33333333333333331</v>
      </c>
      <c r="R869" s="832">
        <v>1</v>
      </c>
      <c r="S869" s="837">
        <v>0.33333333333333331</v>
      </c>
      <c r="T869" s="836">
        <v>1</v>
      </c>
      <c r="U869" s="838">
        <v>0.33333333333333331</v>
      </c>
    </row>
    <row r="870" spans="1:21" ht="14.4" customHeight="1" x14ac:dyDescent="0.3">
      <c r="A870" s="831">
        <v>10</v>
      </c>
      <c r="B870" s="832" t="s">
        <v>2616</v>
      </c>
      <c r="C870" s="832" t="s">
        <v>2625</v>
      </c>
      <c r="D870" s="833" t="s">
        <v>5669</v>
      </c>
      <c r="E870" s="834" t="s">
        <v>2663</v>
      </c>
      <c r="F870" s="832" t="s">
        <v>2618</v>
      </c>
      <c r="G870" s="832" t="s">
        <v>2994</v>
      </c>
      <c r="H870" s="832" t="s">
        <v>631</v>
      </c>
      <c r="I870" s="832" t="s">
        <v>3729</v>
      </c>
      <c r="J870" s="832" t="s">
        <v>761</v>
      </c>
      <c r="K870" s="832" t="s">
        <v>762</v>
      </c>
      <c r="L870" s="835">
        <v>0</v>
      </c>
      <c r="M870" s="835">
        <v>0</v>
      </c>
      <c r="N870" s="832">
        <v>1</v>
      </c>
      <c r="O870" s="836">
        <v>0.5</v>
      </c>
      <c r="P870" s="835"/>
      <c r="Q870" s="837"/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10</v>
      </c>
      <c r="B871" s="832" t="s">
        <v>2616</v>
      </c>
      <c r="C871" s="832" t="s">
        <v>2625</v>
      </c>
      <c r="D871" s="833" t="s">
        <v>5669</v>
      </c>
      <c r="E871" s="834" t="s">
        <v>2663</v>
      </c>
      <c r="F871" s="832" t="s">
        <v>2618</v>
      </c>
      <c r="G871" s="832" t="s">
        <v>3730</v>
      </c>
      <c r="H871" s="832" t="s">
        <v>631</v>
      </c>
      <c r="I871" s="832" t="s">
        <v>3731</v>
      </c>
      <c r="J871" s="832" t="s">
        <v>1923</v>
      </c>
      <c r="K871" s="832" t="s">
        <v>3732</v>
      </c>
      <c r="L871" s="835">
        <v>45.56</v>
      </c>
      <c r="M871" s="835">
        <v>136.68</v>
      </c>
      <c r="N871" s="832">
        <v>3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10</v>
      </c>
      <c r="B872" s="832" t="s">
        <v>2616</v>
      </c>
      <c r="C872" s="832" t="s">
        <v>2625</v>
      </c>
      <c r="D872" s="833" t="s">
        <v>5669</v>
      </c>
      <c r="E872" s="834" t="s">
        <v>2663</v>
      </c>
      <c r="F872" s="832" t="s">
        <v>2618</v>
      </c>
      <c r="G872" s="832" t="s">
        <v>3733</v>
      </c>
      <c r="H872" s="832" t="s">
        <v>631</v>
      </c>
      <c r="I872" s="832" t="s">
        <v>3734</v>
      </c>
      <c r="J872" s="832" t="s">
        <v>1811</v>
      </c>
      <c r="K872" s="832" t="s">
        <v>3735</v>
      </c>
      <c r="L872" s="835">
        <v>29.13</v>
      </c>
      <c r="M872" s="835">
        <v>29.13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10</v>
      </c>
      <c r="B873" s="832" t="s">
        <v>2616</v>
      </c>
      <c r="C873" s="832" t="s">
        <v>2625</v>
      </c>
      <c r="D873" s="833" t="s">
        <v>5669</v>
      </c>
      <c r="E873" s="834" t="s">
        <v>2663</v>
      </c>
      <c r="F873" s="832" t="s">
        <v>2618</v>
      </c>
      <c r="G873" s="832" t="s">
        <v>2996</v>
      </c>
      <c r="H873" s="832" t="s">
        <v>631</v>
      </c>
      <c r="I873" s="832" t="s">
        <v>2997</v>
      </c>
      <c r="J873" s="832" t="s">
        <v>2998</v>
      </c>
      <c r="K873" s="832" t="s">
        <v>2999</v>
      </c>
      <c r="L873" s="835">
        <v>93.49</v>
      </c>
      <c r="M873" s="835">
        <v>186.98</v>
      </c>
      <c r="N873" s="832">
        <v>2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10</v>
      </c>
      <c r="B874" s="832" t="s">
        <v>2616</v>
      </c>
      <c r="C874" s="832" t="s">
        <v>2625</v>
      </c>
      <c r="D874" s="833" t="s">
        <v>5669</v>
      </c>
      <c r="E874" s="834" t="s">
        <v>2663</v>
      </c>
      <c r="F874" s="832" t="s">
        <v>2618</v>
      </c>
      <c r="G874" s="832" t="s">
        <v>3104</v>
      </c>
      <c r="H874" s="832" t="s">
        <v>631</v>
      </c>
      <c r="I874" s="832" t="s">
        <v>3736</v>
      </c>
      <c r="J874" s="832" t="s">
        <v>3737</v>
      </c>
      <c r="K874" s="832" t="s">
        <v>3738</v>
      </c>
      <c r="L874" s="835">
        <v>439.98</v>
      </c>
      <c r="M874" s="835">
        <v>439.98</v>
      </c>
      <c r="N874" s="832">
        <v>1</v>
      </c>
      <c r="O874" s="836">
        <v>0.5</v>
      </c>
      <c r="P874" s="835">
        <v>439.98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10</v>
      </c>
      <c r="B875" s="832" t="s">
        <v>2616</v>
      </c>
      <c r="C875" s="832" t="s">
        <v>2625</v>
      </c>
      <c r="D875" s="833" t="s">
        <v>5669</v>
      </c>
      <c r="E875" s="834" t="s">
        <v>2663</v>
      </c>
      <c r="F875" s="832" t="s">
        <v>2618</v>
      </c>
      <c r="G875" s="832" t="s">
        <v>3739</v>
      </c>
      <c r="H875" s="832" t="s">
        <v>631</v>
      </c>
      <c r="I875" s="832" t="s">
        <v>3740</v>
      </c>
      <c r="J875" s="832" t="s">
        <v>3741</v>
      </c>
      <c r="K875" s="832" t="s">
        <v>3742</v>
      </c>
      <c r="L875" s="835">
        <v>3480.65</v>
      </c>
      <c r="M875" s="835">
        <v>3480.65</v>
      </c>
      <c r="N875" s="832">
        <v>1</v>
      </c>
      <c r="O875" s="836">
        <v>0.5</v>
      </c>
      <c r="P875" s="835">
        <v>3480.65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10</v>
      </c>
      <c r="B876" s="832" t="s">
        <v>2616</v>
      </c>
      <c r="C876" s="832" t="s">
        <v>2625</v>
      </c>
      <c r="D876" s="833" t="s">
        <v>5669</v>
      </c>
      <c r="E876" s="834" t="s">
        <v>2663</v>
      </c>
      <c r="F876" s="832" t="s">
        <v>2618</v>
      </c>
      <c r="G876" s="832" t="s">
        <v>3743</v>
      </c>
      <c r="H876" s="832" t="s">
        <v>631</v>
      </c>
      <c r="I876" s="832" t="s">
        <v>3744</v>
      </c>
      <c r="J876" s="832" t="s">
        <v>3745</v>
      </c>
      <c r="K876" s="832" t="s">
        <v>3746</v>
      </c>
      <c r="L876" s="835">
        <v>22.64</v>
      </c>
      <c r="M876" s="835">
        <v>45.28</v>
      </c>
      <c r="N876" s="832">
        <v>2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10</v>
      </c>
      <c r="B877" s="832" t="s">
        <v>2616</v>
      </c>
      <c r="C877" s="832" t="s">
        <v>2625</v>
      </c>
      <c r="D877" s="833" t="s">
        <v>5669</v>
      </c>
      <c r="E877" s="834" t="s">
        <v>2663</v>
      </c>
      <c r="F877" s="832" t="s">
        <v>2618</v>
      </c>
      <c r="G877" s="832" t="s">
        <v>3377</v>
      </c>
      <c r="H877" s="832" t="s">
        <v>631</v>
      </c>
      <c r="I877" s="832" t="s">
        <v>3747</v>
      </c>
      <c r="J877" s="832" t="s">
        <v>3748</v>
      </c>
      <c r="K877" s="832" t="s">
        <v>3749</v>
      </c>
      <c r="L877" s="835">
        <v>54.18</v>
      </c>
      <c r="M877" s="835">
        <v>54.18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10</v>
      </c>
      <c r="B878" s="832" t="s">
        <v>2616</v>
      </c>
      <c r="C878" s="832" t="s">
        <v>2625</v>
      </c>
      <c r="D878" s="833" t="s">
        <v>5669</v>
      </c>
      <c r="E878" s="834" t="s">
        <v>2663</v>
      </c>
      <c r="F878" s="832" t="s">
        <v>2618</v>
      </c>
      <c r="G878" s="832" t="s">
        <v>3377</v>
      </c>
      <c r="H878" s="832" t="s">
        <v>631</v>
      </c>
      <c r="I878" s="832" t="s">
        <v>3620</v>
      </c>
      <c r="J878" s="832" t="s">
        <v>3621</v>
      </c>
      <c r="K878" s="832" t="s">
        <v>3622</v>
      </c>
      <c r="L878" s="835">
        <v>70.209999999999994</v>
      </c>
      <c r="M878" s="835">
        <v>70.209999999999994</v>
      </c>
      <c r="N878" s="832">
        <v>1</v>
      </c>
      <c r="O878" s="836">
        <v>0.5</v>
      </c>
      <c r="P878" s="835">
        <v>70.209999999999994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10</v>
      </c>
      <c r="B879" s="832" t="s">
        <v>2616</v>
      </c>
      <c r="C879" s="832" t="s">
        <v>2625</v>
      </c>
      <c r="D879" s="833" t="s">
        <v>5669</v>
      </c>
      <c r="E879" s="834" t="s">
        <v>2663</v>
      </c>
      <c r="F879" s="832" t="s">
        <v>2618</v>
      </c>
      <c r="G879" s="832" t="s">
        <v>3026</v>
      </c>
      <c r="H879" s="832" t="s">
        <v>690</v>
      </c>
      <c r="I879" s="832" t="s">
        <v>2397</v>
      </c>
      <c r="J879" s="832" t="s">
        <v>2398</v>
      </c>
      <c r="K879" s="832" t="s">
        <v>2399</v>
      </c>
      <c r="L879" s="835">
        <v>141.25</v>
      </c>
      <c r="M879" s="835">
        <v>565</v>
      </c>
      <c r="N879" s="832">
        <v>4</v>
      </c>
      <c r="O879" s="836">
        <v>1.5</v>
      </c>
      <c r="P879" s="835">
        <v>282.5</v>
      </c>
      <c r="Q879" s="837">
        <v>0.5</v>
      </c>
      <c r="R879" s="832">
        <v>2</v>
      </c>
      <c r="S879" s="837">
        <v>0.5</v>
      </c>
      <c r="T879" s="836">
        <v>0.5</v>
      </c>
      <c r="U879" s="838">
        <v>0.33333333333333331</v>
      </c>
    </row>
    <row r="880" spans="1:21" ht="14.4" customHeight="1" x14ac:dyDescent="0.3">
      <c r="A880" s="831">
        <v>10</v>
      </c>
      <c r="B880" s="832" t="s">
        <v>2616</v>
      </c>
      <c r="C880" s="832" t="s">
        <v>2625</v>
      </c>
      <c r="D880" s="833" t="s">
        <v>5669</v>
      </c>
      <c r="E880" s="834" t="s">
        <v>2663</v>
      </c>
      <c r="F880" s="832" t="s">
        <v>2618</v>
      </c>
      <c r="G880" s="832" t="s">
        <v>2902</v>
      </c>
      <c r="H880" s="832" t="s">
        <v>631</v>
      </c>
      <c r="I880" s="832" t="s">
        <v>2905</v>
      </c>
      <c r="J880" s="832" t="s">
        <v>1022</v>
      </c>
      <c r="K880" s="832" t="s">
        <v>1671</v>
      </c>
      <c r="L880" s="835">
        <v>35.25</v>
      </c>
      <c r="M880" s="835">
        <v>35.25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10</v>
      </c>
      <c r="B881" s="832" t="s">
        <v>2616</v>
      </c>
      <c r="C881" s="832" t="s">
        <v>2625</v>
      </c>
      <c r="D881" s="833" t="s">
        <v>5669</v>
      </c>
      <c r="E881" s="834" t="s">
        <v>2663</v>
      </c>
      <c r="F881" s="832" t="s">
        <v>2618</v>
      </c>
      <c r="G881" s="832" t="s">
        <v>2906</v>
      </c>
      <c r="H881" s="832" t="s">
        <v>631</v>
      </c>
      <c r="I881" s="832" t="s">
        <v>3254</v>
      </c>
      <c r="J881" s="832" t="s">
        <v>1067</v>
      </c>
      <c r="K881" s="832" t="s">
        <v>3255</v>
      </c>
      <c r="L881" s="835">
        <v>103.67</v>
      </c>
      <c r="M881" s="835">
        <v>103.67</v>
      </c>
      <c r="N881" s="832">
        <v>1</v>
      </c>
      <c r="O881" s="836">
        <v>1</v>
      </c>
      <c r="P881" s="835">
        <v>103.67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10</v>
      </c>
      <c r="B882" s="832" t="s">
        <v>2616</v>
      </c>
      <c r="C882" s="832" t="s">
        <v>2625</v>
      </c>
      <c r="D882" s="833" t="s">
        <v>5669</v>
      </c>
      <c r="E882" s="834" t="s">
        <v>2663</v>
      </c>
      <c r="F882" s="832" t="s">
        <v>2618</v>
      </c>
      <c r="G882" s="832" t="s">
        <v>2906</v>
      </c>
      <c r="H882" s="832" t="s">
        <v>631</v>
      </c>
      <c r="I882" s="832" t="s">
        <v>2909</v>
      </c>
      <c r="J882" s="832" t="s">
        <v>1067</v>
      </c>
      <c r="K882" s="832" t="s">
        <v>2910</v>
      </c>
      <c r="L882" s="835">
        <v>103.67</v>
      </c>
      <c r="M882" s="835">
        <v>311.01</v>
      </c>
      <c r="N882" s="832">
        <v>3</v>
      </c>
      <c r="O882" s="836">
        <v>3</v>
      </c>
      <c r="P882" s="835">
        <v>103.67</v>
      </c>
      <c r="Q882" s="837">
        <v>0.33333333333333337</v>
      </c>
      <c r="R882" s="832">
        <v>1</v>
      </c>
      <c r="S882" s="837">
        <v>0.33333333333333331</v>
      </c>
      <c r="T882" s="836">
        <v>1</v>
      </c>
      <c r="U882" s="838">
        <v>0.33333333333333331</v>
      </c>
    </row>
    <row r="883" spans="1:21" ht="14.4" customHeight="1" x14ac:dyDescent="0.3">
      <c r="A883" s="831">
        <v>10</v>
      </c>
      <c r="B883" s="832" t="s">
        <v>2616</v>
      </c>
      <c r="C883" s="832" t="s">
        <v>2625</v>
      </c>
      <c r="D883" s="833" t="s">
        <v>5669</v>
      </c>
      <c r="E883" s="834" t="s">
        <v>2663</v>
      </c>
      <c r="F883" s="832" t="s">
        <v>2618</v>
      </c>
      <c r="G883" s="832" t="s">
        <v>2906</v>
      </c>
      <c r="H883" s="832" t="s">
        <v>631</v>
      </c>
      <c r="I883" s="832" t="s">
        <v>2914</v>
      </c>
      <c r="J883" s="832" t="s">
        <v>770</v>
      </c>
      <c r="K883" s="832" t="s">
        <v>2915</v>
      </c>
      <c r="L883" s="835">
        <v>0</v>
      </c>
      <c r="M883" s="835">
        <v>0</v>
      </c>
      <c r="N883" s="832">
        <v>1</v>
      </c>
      <c r="O883" s="836">
        <v>1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10</v>
      </c>
      <c r="B884" s="832" t="s">
        <v>2616</v>
      </c>
      <c r="C884" s="832" t="s">
        <v>2625</v>
      </c>
      <c r="D884" s="833" t="s">
        <v>5669</v>
      </c>
      <c r="E884" s="834" t="s">
        <v>2663</v>
      </c>
      <c r="F884" s="832" t="s">
        <v>2618</v>
      </c>
      <c r="G884" s="832" t="s">
        <v>3042</v>
      </c>
      <c r="H884" s="832" t="s">
        <v>631</v>
      </c>
      <c r="I884" s="832" t="s">
        <v>3043</v>
      </c>
      <c r="J884" s="832" t="s">
        <v>1182</v>
      </c>
      <c r="K884" s="832" t="s">
        <v>3044</v>
      </c>
      <c r="L884" s="835">
        <v>127.91</v>
      </c>
      <c r="M884" s="835">
        <v>127.91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10</v>
      </c>
      <c r="B885" s="832" t="s">
        <v>2616</v>
      </c>
      <c r="C885" s="832" t="s">
        <v>2625</v>
      </c>
      <c r="D885" s="833" t="s">
        <v>5669</v>
      </c>
      <c r="E885" s="834" t="s">
        <v>2663</v>
      </c>
      <c r="F885" s="832" t="s">
        <v>2618</v>
      </c>
      <c r="G885" s="832" t="s">
        <v>3042</v>
      </c>
      <c r="H885" s="832" t="s">
        <v>631</v>
      </c>
      <c r="I885" s="832" t="s">
        <v>3327</v>
      </c>
      <c r="J885" s="832" t="s">
        <v>3328</v>
      </c>
      <c r="K885" s="832" t="s">
        <v>3329</v>
      </c>
      <c r="L885" s="835">
        <v>107.37</v>
      </c>
      <c r="M885" s="835">
        <v>107.37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10</v>
      </c>
      <c r="B886" s="832" t="s">
        <v>2616</v>
      </c>
      <c r="C886" s="832" t="s">
        <v>2625</v>
      </c>
      <c r="D886" s="833" t="s">
        <v>5669</v>
      </c>
      <c r="E886" s="834" t="s">
        <v>2663</v>
      </c>
      <c r="F886" s="832" t="s">
        <v>2618</v>
      </c>
      <c r="G886" s="832" t="s">
        <v>2789</v>
      </c>
      <c r="H886" s="832" t="s">
        <v>631</v>
      </c>
      <c r="I886" s="832" t="s">
        <v>2790</v>
      </c>
      <c r="J886" s="832" t="s">
        <v>2791</v>
      </c>
      <c r="K886" s="832" t="s">
        <v>2792</v>
      </c>
      <c r="L886" s="835">
        <v>21.92</v>
      </c>
      <c r="M886" s="835">
        <v>87.68</v>
      </c>
      <c r="N886" s="832">
        <v>4</v>
      </c>
      <c r="O886" s="836">
        <v>1.5</v>
      </c>
      <c r="P886" s="835">
        <v>21.92</v>
      </c>
      <c r="Q886" s="837">
        <v>0.25</v>
      </c>
      <c r="R886" s="832">
        <v>1</v>
      </c>
      <c r="S886" s="837">
        <v>0.25</v>
      </c>
      <c r="T886" s="836">
        <v>0.5</v>
      </c>
      <c r="U886" s="838">
        <v>0.33333333333333331</v>
      </c>
    </row>
    <row r="887" spans="1:21" ht="14.4" customHeight="1" x14ac:dyDescent="0.3">
      <c r="A887" s="831">
        <v>10</v>
      </c>
      <c r="B887" s="832" t="s">
        <v>2616</v>
      </c>
      <c r="C887" s="832" t="s">
        <v>2625</v>
      </c>
      <c r="D887" s="833" t="s">
        <v>5669</v>
      </c>
      <c r="E887" s="834" t="s">
        <v>2663</v>
      </c>
      <c r="F887" s="832" t="s">
        <v>2618</v>
      </c>
      <c r="G887" s="832" t="s">
        <v>3193</v>
      </c>
      <c r="H887" s="832" t="s">
        <v>631</v>
      </c>
      <c r="I887" s="832" t="s">
        <v>3194</v>
      </c>
      <c r="J887" s="832" t="s">
        <v>1314</v>
      </c>
      <c r="K887" s="832" t="s">
        <v>3195</v>
      </c>
      <c r="L887" s="835">
        <v>181.04</v>
      </c>
      <c r="M887" s="835">
        <v>181.04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10</v>
      </c>
      <c r="B888" s="832" t="s">
        <v>2616</v>
      </c>
      <c r="C888" s="832" t="s">
        <v>2625</v>
      </c>
      <c r="D888" s="833" t="s">
        <v>5669</v>
      </c>
      <c r="E888" s="834" t="s">
        <v>2663</v>
      </c>
      <c r="F888" s="832" t="s">
        <v>2618</v>
      </c>
      <c r="G888" s="832" t="s">
        <v>2793</v>
      </c>
      <c r="H888" s="832" t="s">
        <v>690</v>
      </c>
      <c r="I888" s="832" t="s">
        <v>2249</v>
      </c>
      <c r="J888" s="832" t="s">
        <v>897</v>
      </c>
      <c r="K888" s="832" t="s">
        <v>2250</v>
      </c>
      <c r="L888" s="835">
        <v>63.75</v>
      </c>
      <c r="M888" s="835">
        <v>63.75</v>
      </c>
      <c r="N888" s="832">
        <v>1</v>
      </c>
      <c r="O888" s="836">
        <v>1</v>
      </c>
      <c r="P888" s="835">
        <v>63.75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10</v>
      </c>
      <c r="B889" s="832" t="s">
        <v>2616</v>
      </c>
      <c r="C889" s="832" t="s">
        <v>2625</v>
      </c>
      <c r="D889" s="833" t="s">
        <v>5669</v>
      </c>
      <c r="E889" s="834" t="s">
        <v>2663</v>
      </c>
      <c r="F889" s="832" t="s">
        <v>2618</v>
      </c>
      <c r="G889" s="832" t="s">
        <v>3588</v>
      </c>
      <c r="H889" s="832" t="s">
        <v>690</v>
      </c>
      <c r="I889" s="832" t="s">
        <v>2305</v>
      </c>
      <c r="J889" s="832" t="s">
        <v>832</v>
      </c>
      <c r="K889" s="832" t="s">
        <v>1105</v>
      </c>
      <c r="L889" s="835">
        <v>0</v>
      </c>
      <c r="M889" s="835">
        <v>0</v>
      </c>
      <c r="N889" s="832">
        <v>1</v>
      </c>
      <c r="O889" s="836">
        <v>0.5</v>
      </c>
      <c r="P889" s="835"/>
      <c r="Q889" s="837"/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10</v>
      </c>
      <c r="B890" s="832" t="s">
        <v>2616</v>
      </c>
      <c r="C890" s="832" t="s">
        <v>2625</v>
      </c>
      <c r="D890" s="833" t="s">
        <v>5669</v>
      </c>
      <c r="E890" s="834" t="s">
        <v>2663</v>
      </c>
      <c r="F890" s="832" t="s">
        <v>2618</v>
      </c>
      <c r="G890" s="832" t="s">
        <v>2798</v>
      </c>
      <c r="H890" s="832" t="s">
        <v>631</v>
      </c>
      <c r="I890" s="832" t="s">
        <v>2802</v>
      </c>
      <c r="J890" s="832" t="s">
        <v>1170</v>
      </c>
      <c r="K890" s="832" t="s">
        <v>1171</v>
      </c>
      <c r="L890" s="835">
        <v>60.28</v>
      </c>
      <c r="M890" s="835">
        <v>60.28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10</v>
      </c>
      <c r="B891" s="832" t="s">
        <v>2616</v>
      </c>
      <c r="C891" s="832" t="s">
        <v>2625</v>
      </c>
      <c r="D891" s="833" t="s">
        <v>5669</v>
      </c>
      <c r="E891" s="834" t="s">
        <v>2663</v>
      </c>
      <c r="F891" s="832" t="s">
        <v>2618</v>
      </c>
      <c r="G891" s="832" t="s">
        <v>3750</v>
      </c>
      <c r="H891" s="832" t="s">
        <v>690</v>
      </c>
      <c r="I891" s="832" t="s">
        <v>3751</v>
      </c>
      <c r="J891" s="832" t="s">
        <v>3752</v>
      </c>
      <c r="K891" s="832" t="s">
        <v>3753</v>
      </c>
      <c r="L891" s="835">
        <v>72.58</v>
      </c>
      <c r="M891" s="835">
        <v>72.58</v>
      </c>
      <c r="N891" s="832">
        <v>1</v>
      </c>
      <c r="O891" s="836">
        <v>0.5</v>
      </c>
      <c r="P891" s="835">
        <v>72.58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10</v>
      </c>
      <c r="B892" s="832" t="s">
        <v>2616</v>
      </c>
      <c r="C892" s="832" t="s">
        <v>2625</v>
      </c>
      <c r="D892" s="833" t="s">
        <v>5669</v>
      </c>
      <c r="E892" s="834" t="s">
        <v>2663</v>
      </c>
      <c r="F892" s="832" t="s">
        <v>2618</v>
      </c>
      <c r="G892" s="832" t="s">
        <v>3139</v>
      </c>
      <c r="H892" s="832" t="s">
        <v>631</v>
      </c>
      <c r="I892" s="832" t="s">
        <v>3754</v>
      </c>
      <c r="J892" s="832" t="s">
        <v>3755</v>
      </c>
      <c r="K892" s="832" t="s">
        <v>3145</v>
      </c>
      <c r="L892" s="835">
        <v>36.909999999999997</v>
      </c>
      <c r="M892" s="835">
        <v>110.72999999999999</v>
      </c>
      <c r="N892" s="832">
        <v>3</v>
      </c>
      <c r="O892" s="836">
        <v>1</v>
      </c>
      <c r="P892" s="835">
        <v>110.72999999999999</v>
      </c>
      <c r="Q892" s="837">
        <v>1</v>
      </c>
      <c r="R892" s="832">
        <v>3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10</v>
      </c>
      <c r="B893" s="832" t="s">
        <v>2616</v>
      </c>
      <c r="C893" s="832" t="s">
        <v>2625</v>
      </c>
      <c r="D893" s="833" t="s">
        <v>5669</v>
      </c>
      <c r="E893" s="834" t="s">
        <v>2663</v>
      </c>
      <c r="F893" s="832" t="s">
        <v>2618</v>
      </c>
      <c r="G893" s="832" t="s">
        <v>3260</v>
      </c>
      <c r="H893" s="832" t="s">
        <v>631</v>
      </c>
      <c r="I893" s="832" t="s">
        <v>3756</v>
      </c>
      <c r="J893" s="832" t="s">
        <v>3757</v>
      </c>
      <c r="K893" s="832" t="s">
        <v>3550</v>
      </c>
      <c r="L893" s="835">
        <v>264</v>
      </c>
      <c r="M893" s="835">
        <v>528</v>
      </c>
      <c r="N893" s="832">
        <v>2</v>
      </c>
      <c r="O893" s="836">
        <v>0.5</v>
      </c>
      <c r="P893" s="835">
        <v>528</v>
      </c>
      <c r="Q893" s="837">
        <v>1</v>
      </c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10</v>
      </c>
      <c r="B894" s="832" t="s">
        <v>2616</v>
      </c>
      <c r="C894" s="832" t="s">
        <v>2625</v>
      </c>
      <c r="D894" s="833" t="s">
        <v>5669</v>
      </c>
      <c r="E894" s="834" t="s">
        <v>2663</v>
      </c>
      <c r="F894" s="832" t="s">
        <v>2618</v>
      </c>
      <c r="G894" s="832" t="s">
        <v>3758</v>
      </c>
      <c r="H894" s="832" t="s">
        <v>631</v>
      </c>
      <c r="I894" s="832" t="s">
        <v>3759</v>
      </c>
      <c r="J894" s="832" t="s">
        <v>901</v>
      </c>
      <c r="K894" s="832" t="s">
        <v>3760</v>
      </c>
      <c r="L894" s="835">
        <v>28.9</v>
      </c>
      <c r="M894" s="835">
        <v>28.9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10</v>
      </c>
      <c r="B895" s="832" t="s">
        <v>2616</v>
      </c>
      <c r="C895" s="832" t="s">
        <v>2625</v>
      </c>
      <c r="D895" s="833" t="s">
        <v>5669</v>
      </c>
      <c r="E895" s="834" t="s">
        <v>2663</v>
      </c>
      <c r="F895" s="832" t="s">
        <v>2618</v>
      </c>
      <c r="G895" s="832" t="s">
        <v>3697</v>
      </c>
      <c r="H895" s="832" t="s">
        <v>631</v>
      </c>
      <c r="I895" s="832" t="s">
        <v>3761</v>
      </c>
      <c r="J895" s="832" t="s">
        <v>3762</v>
      </c>
      <c r="K895" s="832" t="s">
        <v>3763</v>
      </c>
      <c r="L895" s="835">
        <v>522.53</v>
      </c>
      <c r="M895" s="835">
        <v>1567.59</v>
      </c>
      <c r="N895" s="832">
        <v>3</v>
      </c>
      <c r="O895" s="836">
        <v>1</v>
      </c>
      <c r="P895" s="835">
        <v>1567.59</v>
      </c>
      <c r="Q895" s="837">
        <v>1</v>
      </c>
      <c r="R895" s="832">
        <v>3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10</v>
      </c>
      <c r="B896" s="832" t="s">
        <v>2616</v>
      </c>
      <c r="C896" s="832" t="s">
        <v>2625</v>
      </c>
      <c r="D896" s="833" t="s">
        <v>5669</v>
      </c>
      <c r="E896" s="834" t="s">
        <v>2663</v>
      </c>
      <c r="F896" s="832" t="s">
        <v>2618</v>
      </c>
      <c r="G896" s="832" t="s">
        <v>3764</v>
      </c>
      <c r="H896" s="832" t="s">
        <v>631</v>
      </c>
      <c r="I896" s="832" t="s">
        <v>3765</v>
      </c>
      <c r="J896" s="832" t="s">
        <v>3766</v>
      </c>
      <c r="K896" s="832" t="s">
        <v>3767</v>
      </c>
      <c r="L896" s="835">
        <v>0</v>
      </c>
      <c r="M896" s="835">
        <v>0</v>
      </c>
      <c r="N896" s="832">
        <v>5</v>
      </c>
      <c r="O896" s="836">
        <v>1</v>
      </c>
      <c r="P896" s="835">
        <v>0</v>
      </c>
      <c r="Q896" s="837"/>
      <c r="R896" s="832">
        <v>5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10</v>
      </c>
      <c r="B897" s="832" t="s">
        <v>2616</v>
      </c>
      <c r="C897" s="832" t="s">
        <v>2625</v>
      </c>
      <c r="D897" s="833" t="s">
        <v>5669</v>
      </c>
      <c r="E897" s="834" t="s">
        <v>2663</v>
      </c>
      <c r="F897" s="832" t="s">
        <v>2618</v>
      </c>
      <c r="G897" s="832" t="s">
        <v>2815</v>
      </c>
      <c r="H897" s="832" t="s">
        <v>690</v>
      </c>
      <c r="I897" s="832" t="s">
        <v>2194</v>
      </c>
      <c r="J897" s="832" t="s">
        <v>1358</v>
      </c>
      <c r="K897" s="832" t="s">
        <v>2195</v>
      </c>
      <c r="L897" s="835">
        <v>154.36000000000001</v>
      </c>
      <c r="M897" s="835">
        <v>154.36000000000001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10</v>
      </c>
      <c r="B898" s="832" t="s">
        <v>2616</v>
      </c>
      <c r="C898" s="832" t="s">
        <v>2625</v>
      </c>
      <c r="D898" s="833" t="s">
        <v>5669</v>
      </c>
      <c r="E898" s="834" t="s">
        <v>2663</v>
      </c>
      <c r="F898" s="832" t="s">
        <v>2618</v>
      </c>
      <c r="G898" s="832" t="s">
        <v>2815</v>
      </c>
      <c r="H898" s="832" t="s">
        <v>690</v>
      </c>
      <c r="I898" s="832" t="s">
        <v>2199</v>
      </c>
      <c r="J898" s="832" t="s">
        <v>951</v>
      </c>
      <c r="K898" s="832" t="s">
        <v>2200</v>
      </c>
      <c r="L898" s="835">
        <v>75.73</v>
      </c>
      <c r="M898" s="835">
        <v>151.46</v>
      </c>
      <c r="N898" s="832">
        <v>2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10</v>
      </c>
      <c r="B899" s="832" t="s">
        <v>2616</v>
      </c>
      <c r="C899" s="832" t="s">
        <v>2625</v>
      </c>
      <c r="D899" s="833" t="s">
        <v>5669</v>
      </c>
      <c r="E899" s="834" t="s">
        <v>2663</v>
      </c>
      <c r="F899" s="832" t="s">
        <v>2618</v>
      </c>
      <c r="G899" s="832" t="s">
        <v>2819</v>
      </c>
      <c r="H899" s="832" t="s">
        <v>690</v>
      </c>
      <c r="I899" s="832" t="s">
        <v>2287</v>
      </c>
      <c r="J899" s="832" t="s">
        <v>2288</v>
      </c>
      <c r="K899" s="832" t="s">
        <v>2289</v>
      </c>
      <c r="L899" s="835">
        <v>49.08</v>
      </c>
      <c r="M899" s="835">
        <v>49.08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10</v>
      </c>
      <c r="B900" s="832" t="s">
        <v>2616</v>
      </c>
      <c r="C900" s="832" t="s">
        <v>2625</v>
      </c>
      <c r="D900" s="833" t="s">
        <v>5669</v>
      </c>
      <c r="E900" s="834" t="s">
        <v>2663</v>
      </c>
      <c r="F900" s="832" t="s">
        <v>2618</v>
      </c>
      <c r="G900" s="832" t="s">
        <v>3061</v>
      </c>
      <c r="H900" s="832" t="s">
        <v>631</v>
      </c>
      <c r="I900" s="832" t="s">
        <v>3062</v>
      </c>
      <c r="J900" s="832" t="s">
        <v>699</v>
      </c>
      <c r="K900" s="832" t="s">
        <v>3063</v>
      </c>
      <c r="L900" s="835">
        <v>0</v>
      </c>
      <c r="M900" s="835">
        <v>0</v>
      </c>
      <c r="N900" s="832">
        <v>1</v>
      </c>
      <c r="O900" s="836">
        <v>1</v>
      </c>
      <c r="P900" s="835"/>
      <c r="Q900" s="837"/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10</v>
      </c>
      <c r="B901" s="832" t="s">
        <v>2616</v>
      </c>
      <c r="C901" s="832" t="s">
        <v>2625</v>
      </c>
      <c r="D901" s="833" t="s">
        <v>5669</v>
      </c>
      <c r="E901" s="834" t="s">
        <v>2663</v>
      </c>
      <c r="F901" s="832" t="s">
        <v>2618</v>
      </c>
      <c r="G901" s="832" t="s">
        <v>3768</v>
      </c>
      <c r="H901" s="832" t="s">
        <v>631</v>
      </c>
      <c r="I901" s="832" t="s">
        <v>3769</v>
      </c>
      <c r="J901" s="832" t="s">
        <v>1427</v>
      </c>
      <c r="K901" s="832" t="s">
        <v>3770</v>
      </c>
      <c r="L901" s="835">
        <v>79.069999999999993</v>
      </c>
      <c r="M901" s="835">
        <v>79.069999999999993</v>
      </c>
      <c r="N901" s="832">
        <v>1</v>
      </c>
      <c r="O901" s="836">
        <v>0.5</v>
      </c>
      <c r="P901" s="835">
        <v>79.069999999999993</v>
      </c>
      <c r="Q901" s="837">
        <v>1</v>
      </c>
      <c r="R901" s="832">
        <v>1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10</v>
      </c>
      <c r="B902" s="832" t="s">
        <v>2616</v>
      </c>
      <c r="C902" s="832" t="s">
        <v>2625</v>
      </c>
      <c r="D902" s="833" t="s">
        <v>5669</v>
      </c>
      <c r="E902" s="834" t="s">
        <v>2663</v>
      </c>
      <c r="F902" s="832" t="s">
        <v>2618</v>
      </c>
      <c r="G902" s="832" t="s">
        <v>3768</v>
      </c>
      <c r="H902" s="832" t="s">
        <v>631</v>
      </c>
      <c r="I902" s="832" t="s">
        <v>3771</v>
      </c>
      <c r="J902" s="832" t="s">
        <v>3772</v>
      </c>
      <c r="K902" s="832" t="s">
        <v>3773</v>
      </c>
      <c r="L902" s="835">
        <v>79.069999999999993</v>
      </c>
      <c r="M902" s="835">
        <v>79.069999999999993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10</v>
      </c>
      <c r="B903" s="832" t="s">
        <v>2616</v>
      </c>
      <c r="C903" s="832" t="s">
        <v>2625</v>
      </c>
      <c r="D903" s="833" t="s">
        <v>5669</v>
      </c>
      <c r="E903" s="834" t="s">
        <v>2663</v>
      </c>
      <c r="F903" s="832" t="s">
        <v>2618</v>
      </c>
      <c r="G903" s="832" t="s">
        <v>3066</v>
      </c>
      <c r="H903" s="832" t="s">
        <v>690</v>
      </c>
      <c r="I903" s="832" t="s">
        <v>2448</v>
      </c>
      <c r="J903" s="832" t="s">
        <v>2449</v>
      </c>
      <c r="K903" s="832" t="s">
        <v>2409</v>
      </c>
      <c r="L903" s="835">
        <v>84.89</v>
      </c>
      <c r="M903" s="835">
        <v>509.34000000000003</v>
      </c>
      <c r="N903" s="832">
        <v>6</v>
      </c>
      <c r="O903" s="836">
        <v>0.5</v>
      </c>
      <c r="P903" s="835">
        <v>509.34000000000003</v>
      </c>
      <c r="Q903" s="837">
        <v>1</v>
      </c>
      <c r="R903" s="832">
        <v>6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10</v>
      </c>
      <c r="B904" s="832" t="s">
        <v>2616</v>
      </c>
      <c r="C904" s="832" t="s">
        <v>2625</v>
      </c>
      <c r="D904" s="833" t="s">
        <v>5669</v>
      </c>
      <c r="E904" s="834" t="s">
        <v>2663</v>
      </c>
      <c r="F904" s="832" t="s">
        <v>2618</v>
      </c>
      <c r="G904" s="832" t="s">
        <v>3066</v>
      </c>
      <c r="H904" s="832" t="s">
        <v>690</v>
      </c>
      <c r="I904" s="832" t="s">
        <v>3631</v>
      </c>
      <c r="J904" s="832" t="s">
        <v>3632</v>
      </c>
      <c r="K904" s="832" t="s">
        <v>1350</v>
      </c>
      <c r="L904" s="835">
        <v>129.51</v>
      </c>
      <c r="M904" s="835">
        <v>777.06</v>
      </c>
      <c r="N904" s="832">
        <v>6</v>
      </c>
      <c r="O904" s="836">
        <v>0.5</v>
      </c>
      <c r="P904" s="835">
        <v>777.06</v>
      </c>
      <c r="Q904" s="837">
        <v>1</v>
      </c>
      <c r="R904" s="832">
        <v>6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10</v>
      </c>
      <c r="B905" s="832" t="s">
        <v>2616</v>
      </c>
      <c r="C905" s="832" t="s">
        <v>2625</v>
      </c>
      <c r="D905" s="833" t="s">
        <v>5669</v>
      </c>
      <c r="E905" s="834" t="s">
        <v>2663</v>
      </c>
      <c r="F905" s="832" t="s">
        <v>2618</v>
      </c>
      <c r="G905" s="832" t="s">
        <v>3066</v>
      </c>
      <c r="H905" s="832" t="s">
        <v>690</v>
      </c>
      <c r="I905" s="832" t="s">
        <v>2267</v>
      </c>
      <c r="J905" s="832" t="s">
        <v>926</v>
      </c>
      <c r="K905" s="832" t="s">
        <v>2268</v>
      </c>
      <c r="L905" s="835">
        <v>294.81</v>
      </c>
      <c r="M905" s="835">
        <v>884.43000000000006</v>
      </c>
      <c r="N905" s="832">
        <v>3</v>
      </c>
      <c r="O905" s="836">
        <v>1</v>
      </c>
      <c r="P905" s="835">
        <v>884.43000000000006</v>
      </c>
      <c r="Q905" s="837">
        <v>1</v>
      </c>
      <c r="R905" s="832">
        <v>3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10</v>
      </c>
      <c r="B906" s="832" t="s">
        <v>2616</v>
      </c>
      <c r="C906" s="832" t="s">
        <v>2625</v>
      </c>
      <c r="D906" s="833" t="s">
        <v>5669</v>
      </c>
      <c r="E906" s="834" t="s">
        <v>2663</v>
      </c>
      <c r="F906" s="832" t="s">
        <v>2618</v>
      </c>
      <c r="G906" s="832" t="s">
        <v>3066</v>
      </c>
      <c r="H906" s="832" t="s">
        <v>690</v>
      </c>
      <c r="I906" s="832" t="s">
        <v>2412</v>
      </c>
      <c r="J906" s="832" t="s">
        <v>1351</v>
      </c>
      <c r="K906" s="832" t="s">
        <v>1350</v>
      </c>
      <c r="L906" s="835">
        <v>129.51</v>
      </c>
      <c r="M906" s="835">
        <v>906.56999999999994</v>
      </c>
      <c r="N906" s="832">
        <v>7</v>
      </c>
      <c r="O906" s="836">
        <v>0.5</v>
      </c>
      <c r="P906" s="835">
        <v>906.56999999999994</v>
      </c>
      <c r="Q906" s="837">
        <v>1</v>
      </c>
      <c r="R906" s="832">
        <v>7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10</v>
      </c>
      <c r="B907" s="832" t="s">
        <v>2616</v>
      </c>
      <c r="C907" s="832" t="s">
        <v>2625</v>
      </c>
      <c r="D907" s="833" t="s">
        <v>5669</v>
      </c>
      <c r="E907" s="834" t="s">
        <v>2663</v>
      </c>
      <c r="F907" s="832" t="s">
        <v>2618</v>
      </c>
      <c r="G907" s="832" t="s">
        <v>2945</v>
      </c>
      <c r="H907" s="832" t="s">
        <v>631</v>
      </c>
      <c r="I907" s="832" t="s">
        <v>2946</v>
      </c>
      <c r="J907" s="832" t="s">
        <v>1256</v>
      </c>
      <c r="K907" s="832" t="s">
        <v>2947</v>
      </c>
      <c r="L907" s="835">
        <v>0</v>
      </c>
      <c r="M907" s="835">
        <v>0</v>
      </c>
      <c r="N907" s="832">
        <v>1</v>
      </c>
      <c r="O907" s="836">
        <v>0.5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10</v>
      </c>
      <c r="B908" s="832" t="s">
        <v>2616</v>
      </c>
      <c r="C908" s="832" t="s">
        <v>2625</v>
      </c>
      <c r="D908" s="833" t="s">
        <v>5669</v>
      </c>
      <c r="E908" s="834" t="s">
        <v>2663</v>
      </c>
      <c r="F908" s="832" t="s">
        <v>2619</v>
      </c>
      <c r="G908" s="832" t="s">
        <v>2822</v>
      </c>
      <c r="H908" s="832" t="s">
        <v>631</v>
      </c>
      <c r="I908" s="832" t="s">
        <v>653</v>
      </c>
      <c r="J908" s="832" t="s">
        <v>2824</v>
      </c>
      <c r="K908" s="832"/>
      <c r="L908" s="835">
        <v>0</v>
      </c>
      <c r="M908" s="835">
        <v>0</v>
      </c>
      <c r="N908" s="832">
        <v>3</v>
      </c>
      <c r="O908" s="836">
        <v>3</v>
      </c>
      <c r="P908" s="835">
        <v>0</v>
      </c>
      <c r="Q908" s="837"/>
      <c r="R908" s="832">
        <v>3</v>
      </c>
      <c r="S908" s="837">
        <v>1</v>
      </c>
      <c r="T908" s="836">
        <v>3</v>
      </c>
      <c r="U908" s="838">
        <v>1</v>
      </c>
    </row>
    <row r="909" spans="1:21" ht="14.4" customHeight="1" x14ac:dyDescent="0.3">
      <c r="A909" s="831">
        <v>10</v>
      </c>
      <c r="B909" s="832" t="s">
        <v>2616</v>
      </c>
      <c r="C909" s="832" t="s">
        <v>2625</v>
      </c>
      <c r="D909" s="833" t="s">
        <v>5669</v>
      </c>
      <c r="E909" s="834" t="s">
        <v>2663</v>
      </c>
      <c r="F909" s="832" t="s">
        <v>2620</v>
      </c>
      <c r="G909" s="832" t="s">
        <v>2825</v>
      </c>
      <c r="H909" s="832" t="s">
        <v>631</v>
      </c>
      <c r="I909" s="832" t="s">
        <v>2826</v>
      </c>
      <c r="J909" s="832" t="s">
        <v>2827</v>
      </c>
      <c r="K909" s="832" t="s">
        <v>2828</v>
      </c>
      <c r="L909" s="835">
        <v>500</v>
      </c>
      <c r="M909" s="835">
        <v>1000</v>
      </c>
      <c r="N909" s="832">
        <v>2</v>
      </c>
      <c r="O909" s="836">
        <v>2</v>
      </c>
      <c r="P909" s="835">
        <v>500</v>
      </c>
      <c r="Q909" s="837">
        <v>0.5</v>
      </c>
      <c r="R909" s="832">
        <v>1</v>
      </c>
      <c r="S909" s="837">
        <v>0.5</v>
      </c>
      <c r="T909" s="836">
        <v>1</v>
      </c>
      <c r="U909" s="838">
        <v>0.5</v>
      </c>
    </row>
    <row r="910" spans="1:21" ht="14.4" customHeight="1" x14ac:dyDescent="0.3">
      <c r="A910" s="831">
        <v>10</v>
      </c>
      <c r="B910" s="832" t="s">
        <v>2616</v>
      </c>
      <c r="C910" s="832" t="s">
        <v>2625</v>
      </c>
      <c r="D910" s="833" t="s">
        <v>5669</v>
      </c>
      <c r="E910" s="834" t="s">
        <v>2663</v>
      </c>
      <c r="F910" s="832" t="s">
        <v>2620</v>
      </c>
      <c r="G910" s="832" t="s">
        <v>3774</v>
      </c>
      <c r="H910" s="832" t="s">
        <v>631</v>
      </c>
      <c r="I910" s="832" t="s">
        <v>3775</v>
      </c>
      <c r="J910" s="832" t="s">
        <v>3776</v>
      </c>
      <c r="K910" s="832" t="s">
        <v>3777</v>
      </c>
      <c r="L910" s="835">
        <v>1150</v>
      </c>
      <c r="M910" s="835">
        <v>1150</v>
      </c>
      <c r="N910" s="832">
        <v>1</v>
      </c>
      <c r="O910" s="836">
        <v>1</v>
      </c>
      <c r="P910" s="835">
        <v>1150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10</v>
      </c>
      <c r="B911" s="832" t="s">
        <v>2616</v>
      </c>
      <c r="C911" s="832" t="s">
        <v>2625</v>
      </c>
      <c r="D911" s="833" t="s">
        <v>5669</v>
      </c>
      <c r="E911" s="834" t="s">
        <v>2680</v>
      </c>
      <c r="F911" s="832" t="s">
        <v>2618</v>
      </c>
      <c r="G911" s="832" t="s">
        <v>2968</v>
      </c>
      <c r="H911" s="832" t="s">
        <v>631</v>
      </c>
      <c r="I911" s="832" t="s">
        <v>2969</v>
      </c>
      <c r="J911" s="832" t="s">
        <v>2970</v>
      </c>
      <c r="K911" s="832" t="s">
        <v>2971</v>
      </c>
      <c r="L911" s="835">
        <v>80.23</v>
      </c>
      <c r="M911" s="835">
        <v>160.46</v>
      </c>
      <c r="N911" s="832">
        <v>2</v>
      </c>
      <c r="O911" s="836">
        <v>1</v>
      </c>
      <c r="P911" s="835">
        <v>80.23</v>
      </c>
      <c r="Q911" s="837">
        <v>0.5</v>
      </c>
      <c r="R911" s="832">
        <v>1</v>
      </c>
      <c r="S911" s="837">
        <v>0.5</v>
      </c>
      <c r="T911" s="836">
        <v>0.5</v>
      </c>
      <c r="U911" s="838">
        <v>0.5</v>
      </c>
    </row>
    <row r="912" spans="1:21" ht="14.4" customHeight="1" x14ac:dyDescent="0.3">
      <c r="A912" s="831">
        <v>10</v>
      </c>
      <c r="B912" s="832" t="s">
        <v>2616</v>
      </c>
      <c r="C912" s="832" t="s">
        <v>2625</v>
      </c>
      <c r="D912" s="833" t="s">
        <v>5669</v>
      </c>
      <c r="E912" s="834" t="s">
        <v>2680</v>
      </c>
      <c r="F912" s="832" t="s">
        <v>2618</v>
      </c>
      <c r="G912" s="832" t="s">
        <v>2724</v>
      </c>
      <c r="H912" s="832" t="s">
        <v>631</v>
      </c>
      <c r="I912" s="832" t="s">
        <v>2725</v>
      </c>
      <c r="J912" s="832" t="s">
        <v>2726</v>
      </c>
      <c r="K912" s="832" t="s">
        <v>2727</v>
      </c>
      <c r="L912" s="835">
        <v>36.76</v>
      </c>
      <c r="M912" s="835">
        <v>73.52</v>
      </c>
      <c r="N912" s="832">
        <v>2</v>
      </c>
      <c r="O912" s="836">
        <v>1</v>
      </c>
      <c r="P912" s="835">
        <v>73.52</v>
      </c>
      <c r="Q912" s="837">
        <v>1</v>
      </c>
      <c r="R912" s="832">
        <v>2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10</v>
      </c>
      <c r="B913" s="832" t="s">
        <v>2616</v>
      </c>
      <c r="C913" s="832" t="s">
        <v>2625</v>
      </c>
      <c r="D913" s="833" t="s">
        <v>5669</v>
      </c>
      <c r="E913" s="834" t="s">
        <v>2680</v>
      </c>
      <c r="F913" s="832" t="s">
        <v>2618</v>
      </c>
      <c r="G913" s="832" t="s">
        <v>2842</v>
      </c>
      <c r="H913" s="832" t="s">
        <v>631</v>
      </c>
      <c r="I913" s="832" t="s">
        <v>2976</v>
      </c>
      <c r="J913" s="832" t="s">
        <v>2844</v>
      </c>
      <c r="K913" s="832" t="s">
        <v>2977</v>
      </c>
      <c r="L913" s="835">
        <v>46.03</v>
      </c>
      <c r="M913" s="835">
        <v>46.03</v>
      </c>
      <c r="N913" s="832">
        <v>1</v>
      </c>
      <c r="O913" s="836">
        <v>1</v>
      </c>
      <c r="P913" s="835">
        <v>46.03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10</v>
      </c>
      <c r="B914" s="832" t="s">
        <v>2616</v>
      </c>
      <c r="C914" s="832" t="s">
        <v>2625</v>
      </c>
      <c r="D914" s="833" t="s">
        <v>5669</v>
      </c>
      <c r="E914" s="834" t="s">
        <v>2680</v>
      </c>
      <c r="F914" s="832" t="s">
        <v>2618</v>
      </c>
      <c r="G914" s="832" t="s">
        <v>2735</v>
      </c>
      <c r="H914" s="832" t="s">
        <v>631</v>
      </c>
      <c r="I914" s="832" t="s">
        <v>2736</v>
      </c>
      <c r="J914" s="832" t="s">
        <v>2737</v>
      </c>
      <c r="K914" s="832" t="s">
        <v>2738</v>
      </c>
      <c r="L914" s="835">
        <v>42.63</v>
      </c>
      <c r="M914" s="835">
        <v>42.63</v>
      </c>
      <c r="N914" s="832">
        <v>1</v>
      </c>
      <c r="O914" s="836">
        <v>0.5</v>
      </c>
      <c r="P914" s="835">
        <v>42.63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10</v>
      </c>
      <c r="B915" s="832" t="s">
        <v>2616</v>
      </c>
      <c r="C915" s="832" t="s">
        <v>2625</v>
      </c>
      <c r="D915" s="833" t="s">
        <v>5669</v>
      </c>
      <c r="E915" s="834" t="s">
        <v>2680</v>
      </c>
      <c r="F915" s="832" t="s">
        <v>2618</v>
      </c>
      <c r="G915" s="832" t="s">
        <v>2735</v>
      </c>
      <c r="H915" s="832" t="s">
        <v>690</v>
      </c>
      <c r="I915" s="832" t="s">
        <v>2436</v>
      </c>
      <c r="J915" s="832" t="s">
        <v>2207</v>
      </c>
      <c r="K915" s="832" t="s">
        <v>1365</v>
      </c>
      <c r="L915" s="835">
        <v>170.52</v>
      </c>
      <c r="M915" s="835">
        <v>170.52</v>
      </c>
      <c r="N915" s="832">
        <v>1</v>
      </c>
      <c r="O915" s="836">
        <v>1</v>
      </c>
      <c r="P915" s="835">
        <v>170.52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10</v>
      </c>
      <c r="B916" s="832" t="s">
        <v>2616</v>
      </c>
      <c r="C916" s="832" t="s">
        <v>2625</v>
      </c>
      <c r="D916" s="833" t="s">
        <v>5669</v>
      </c>
      <c r="E916" s="834" t="s">
        <v>2680</v>
      </c>
      <c r="F916" s="832" t="s">
        <v>2618</v>
      </c>
      <c r="G916" s="832" t="s">
        <v>2735</v>
      </c>
      <c r="H916" s="832" t="s">
        <v>690</v>
      </c>
      <c r="I916" s="832" t="s">
        <v>2206</v>
      </c>
      <c r="J916" s="832" t="s">
        <v>2207</v>
      </c>
      <c r="K916" s="832" t="s">
        <v>1555</v>
      </c>
      <c r="L916" s="835">
        <v>85.27</v>
      </c>
      <c r="M916" s="835">
        <v>170.54</v>
      </c>
      <c r="N916" s="832">
        <v>2</v>
      </c>
      <c r="O916" s="836">
        <v>0.5</v>
      </c>
      <c r="P916" s="835">
        <v>170.54</v>
      </c>
      <c r="Q916" s="837">
        <v>1</v>
      </c>
      <c r="R916" s="832">
        <v>2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10</v>
      </c>
      <c r="B917" s="832" t="s">
        <v>2616</v>
      </c>
      <c r="C917" s="832" t="s">
        <v>2625</v>
      </c>
      <c r="D917" s="833" t="s">
        <v>5669</v>
      </c>
      <c r="E917" s="834" t="s">
        <v>2680</v>
      </c>
      <c r="F917" s="832" t="s">
        <v>2618</v>
      </c>
      <c r="G917" s="832" t="s">
        <v>3398</v>
      </c>
      <c r="H917" s="832" t="s">
        <v>690</v>
      </c>
      <c r="I917" s="832" t="s">
        <v>2444</v>
      </c>
      <c r="J917" s="832" t="s">
        <v>1130</v>
      </c>
      <c r="K917" s="832" t="s">
        <v>2445</v>
      </c>
      <c r="L917" s="835">
        <v>117.55</v>
      </c>
      <c r="M917" s="835">
        <v>117.55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10</v>
      </c>
      <c r="B918" s="832" t="s">
        <v>2616</v>
      </c>
      <c r="C918" s="832" t="s">
        <v>2625</v>
      </c>
      <c r="D918" s="833" t="s">
        <v>5669</v>
      </c>
      <c r="E918" s="834" t="s">
        <v>2680</v>
      </c>
      <c r="F918" s="832" t="s">
        <v>2618</v>
      </c>
      <c r="G918" s="832" t="s">
        <v>3398</v>
      </c>
      <c r="H918" s="832" t="s">
        <v>690</v>
      </c>
      <c r="I918" s="832" t="s">
        <v>2475</v>
      </c>
      <c r="J918" s="832" t="s">
        <v>1130</v>
      </c>
      <c r="K918" s="832" t="s">
        <v>2476</v>
      </c>
      <c r="L918" s="835">
        <v>58.77</v>
      </c>
      <c r="M918" s="835">
        <v>58.77</v>
      </c>
      <c r="N918" s="832">
        <v>1</v>
      </c>
      <c r="O918" s="836">
        <v>0.5</v>
      </c>
      <c r="P918" s="835">
        <v>58.77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10</v>
      </c>
      <c r="B919" s="832" t="s">
        <v>2616</v>
      </c>
      <c r="C919" s="832" t="s">
        <v>2625</v>
      </c>
      <c r="D919" s="833" t="s">
        <v>5669</v>
      </c>
      <c r="E919" s="834" t="s">
        <v>2680</v>
      </c>
      <c r="F919" s="832" t="s">
        <v>2618</v>
      </c>
      <c r="G919" s="832" t="s">
        <v>3222</v>
      </c>
      <c r="H919" s="832" t="s">
        <v>631</v>
      </c>
      <c r="I919" s="832" t="s">
        <v>3223</v>
      </c>
      <c r="J919" s="832" t="s">
        <v>3224</v>
      </c>
      <c r="K919" s="832" t="s">
        <v>1365</v>
      </c>
      <c r="L919" s="835">
        <v>78.33</v>
      </c>
      <c r="M919" s="835">
        <v>156.66</v>
      </c>
      <c r="N919" s="832">
        <v>2</v>
      </c>
      <c r="O919" s="836">
        <v>0.5</v>
      </c>
      <c r="P919" s="835">
        <v>156.66</v>
      </c>
      <c r="Q919" s="837">
        <v>1</v>
      </c>
      <c r="R919" s="832">
        <v>2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10</v>
      </c>
      <c r="B920" s="832" t="s">
        <v>2616</v>
      </c>
      <c r="C920" s="832" t="s">
        <v>2625</v>
      </c>
      <c r="D920" s="833" t="s">
        <v>5669</v>
      </c>
      <c r="E920" s="834" t="s">
        <v>2680</v>
      </c>
      <c r="F920" s="832" t="s">
        <v>2618</v>
      </c>
      <c r="G920" s="832" t="s">
        <v>2740</v>
      </c>
      <c r="H920" s="832" t="s">
        <v>631</v>
      </c>
      <c r="I920" s="832" t="s">
        <v>3399</v>
      </c>
      <c r="J920" s="832" t="s">
        <v>695</v>
      </c>
      <c r="K920" s="832" t="s">
        <v>3400</v>
      </c>
      <c r="L920" s="835">
        <v>11.75</v>
      </c>
      <c r="M920" s="835">
        <v>11.75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10</v>
      </c>
      <c r="B921" s="832" t="s">
        <v>2616</v>
      </c>
      <c r="C921" s="832" t="s">
        <v>2625</v>
      </c>
      <c r="D921" s="833" t="s">
        <v>5669</v>
      </c>
      <c r="E921" s="834" t="s">
        <v>2680</v>
      </c>
      <c r="F921" s="832" t="s">
        <v>2618</v>
      </c>
      <c r="G921" s="832" t="s">
        <v>2740</v>
      </c>
      <c r="H921" s="832" t="s">
        <v>631</v>
      </c>
      <c r="I921" s="832" t="s">
        <v>3100</v>
      </c>
      <c r="J921" s="832" t="s">
        <v>695</v>
      </c>
      <c r="K921" s="832" t="s">
        <v>3101</v>
      </c>
      <c r="L921" s="835">
        <v>23.51</v>
      </c>
      <c r="M921" s="835">
        <v>23.51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10</v>
      </c>
      <c r="B922" s="832" t="s">
        <v>2616</v>
      </c>
      <c r="C922" s="832" t="s">
        <v>2625</v>
      </c>
      <c r="D922" s="833" t="s">
        <v>5669</v>
      </c>
      <c r="E922" s="834" t="s">
        <v>2680</v>
      </c>
      <c r="F922" s="832" t="s">
        <v>2618</v>
      </c>
      <c r="G922" s="832" t="s">
        <v>2748</v>
      </c>
      <c r="H922" s="832" t="s">
        <v>631</v>
      </c>
      <c r="I922" s="832" t="s">
        <v>2992</v>
      </c>
      <c r="J922" s="832" t="s">
        <v>844</v>
      </c>
      <c r="K922" s="832" t="s">
        <v>2993</v>
      </c>
      <c r="L922" s="835">
        <v>147.85</v>
      </c>
      <c r="M922" s="835">
        <v>147.85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10</v>
      </c>
      <c r="B923" s="832" t="s">
        <v>2616</v>
      </c>
      <c r="C923" s="832" t="s">
        <v>2625</v>
      </c>
      <c r="D923" s="833" t="s">
        <v>5669</v>
      </c>
      <c r="E923" s="834" t="s">
        <v>2680</v>
      </c>
      <c r="F923" s="832" t="s">
        <v>2618</v>
      </c>
      <c r="G923" s="832" t="s">
        <v>3177</v>
      </c>
      <c r="H923" s="832" t="s">
        <v>631</v>
      </c>
      <c r="I923" s="832" t="s">
        <v>3537</v>
      </c>
      <c r="J923" s="832" t="s">
        <v>1291</v>
      </c>
      <c r="K923" s="832" t="s">
        <v>1292</v>
      </c>
      <c r="L923" s="835">
        <v>42.05</v>
      </c>
      <c r="M923" s="835">
        <v>42.05</v>
      </c>
      <c r="N923" s="832">
        <v>1</v>
      </c>
      <c r="O923" s="836">
        <v>0.5</v>
      </c>
      <c r="P923" s="835">
        <v>42.05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10</v>
      </c>
      <c r="B924" s="832" t="s">
        <v>2616</v>
      </c>
      <c r="C924" s="832" t="s">
        <v>2625</v>
      </c>
      <c r="D924" s="833" t="s">
        <v>5669</v>
      </c>
      <c r="E924" s="834" t="s">
        <v>2680</v>
      </c>
      <c r="F924" s="832" t="s">
        <v>2618</v>
      </c>
      <c r="G924" s="832" t="s">
        <v>2955</v>
      </c>
      <c r="H924" s="832" t="s">
        <v>631</v>
      </c>
      <c r="I924" s="832" t="s">
        <v>3401</v>
      </c>
      <c r="J924" s="832" t="s">
        <v>742</v>
      </c>
      <c r="K924" s="832" t="s">
        <v>743</v>
      </c>
      <c r="L924" s="835">
        <v>18.809999999999999</v>
      </c>
      <c r="M924" s="835">
        <v>75.239999999999995</v>
      </c>
      <c r="N924" s="832">
        <v>4</v>
      </c>
      <c r="O924" s="836">
        <v>1.5</v>
      </c>
      <c r="P924" s="835">
        <v>56.429999999999993</v>
      </c>
      <c r="Q924" s="837">
        <v>0.75</v>
      </c>
      <c r="R924" s="832">
        <v>3</v>
      </c>
      <c r="S924" s="837">
        <v>0.75</v>
      </c>
      <c r="T924" s="836">
        <v>1</v>
      </c>
      <c r="U924" s="838">
        <v>0.66666666666666663</v>
      </c>
    </row>
    <row r="925" spans="1:21" ht="14.4" customHeight="1" x14ac:dyDescent="0.3">
      <c r="A925" s="831">
        <v>10</v>
      </c>
      <c r="B925" s="832" t="s">
        <v>2616</v>
      </c>
      <c r="C925" s="832" t="s">
        <v>2625</v>
      </c>
      <c r="D925" s="833" t="s">
        <v>5669</v>
      </c>
      <c r="E925" s="834" t="s">
        <v>2680</v>
      </c>
      <c r="F925" s="832" t="s">
        <v>2618</v>
      </c>
      <c r="G925" s="832" t="s">
        <v>2996</v>
      </c>
      <c r="H925" s="832" t="s">
        <v>631</v>
      </c>
      <c r="I925" s="832" t="s">
        <v>3778</v>
      </c>
      <c r="J925" s="832" t="s">
        <v>3779</v>
      </c>
      <c r="K925" s="832" t="s">
        <v>3780</v>
      </c>
      <c r="L925" s="835">
        <v>93.49</v>
      </c>
      <c r="M925" s="835">
        <v>280.46999999999997</v>
      </c>
      <c r="N925" s="832">
        <v>3</v>
      </c>
      <c r="O925" s="836">
        <v>0.5</v>
      </c>
      <c r="P925" s="835">
        <v>280.46999999999997</v>
      </c>
      <c r="Q925" s="837">
        <v>1</v>
      </c>
      <c r="R925" s="832">
        <v>3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10</v>
      </c>
      <c r="B926" s="832" t="s">
        <v>2616</v>
      </c>
      <c r="C926" s="832" t="s">
        <v>2625</v>
      </c>
      <c r="D926" s="833" t="s">
        <v>5669</v>
      </c>
      <c r="E926" s="834" t="s">
        <v>2680</v>
      </c>
      <c r="F926" s="832" t="s">
        <v>2618</v>
      </c>
      <c r="G926" s="832" t="s">
        <v>2751</v>
      </c>
      <c r="H926" s="832" t="s">
        <v>631</v>
      </c>
      <c r="I926" s="832" t="s">
        <v>2752</v>
      </c>
      <c r="J926" s="832" t="s">
        <v>756</v>
      </c>
      <c r="K926" s="832" t="s">
        <v>2753</v>
      </c>
      <c r="L926" s="835">
        <v>92.85</v>
      </c>
      <c r="M926" s="835">
        <v>92.85</v>
      </c>
      <c r="N926" s="832">
        <v>1</v>
      </c>
      <c r="O926" s="836">
        <v>0.5</v>
      </c>
      <c r="P926" s="835">
        <v>92.85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10</v>
      </c>
      <c r="B927" s="832" t="s">
        <v>2616</v>
      </c>
      <c r="C927" s="832" t="s">
        <v>2625</v>
      </c>
      <c r="D927" s="833" t="s">
        <v>5669</v>
      </c>
      <c r="E927" s="834" t="s">
        <v>2680</v>
      </c>
      <c r="F927" s="832" t="s">
        <v>2618</v>
      </c>
      <c r="G927" s="832" t="s">
        <v>2751</v>
      </c>
      <c r="H927" s="832" t="s">
        <v>631</v>
      </c>
      <c r="I927" s="832" t="s">
        <v>3683</v>
      </c>
      <c r="J927" s="832" t="s">
        <v>756</v>
      </c>
      <c r="K927" s="832" t="s">
        <v>3684</v>
      </c>
      <c r="L927" s="835">
        <v>159.16999999999999</v>
      </c>
      <c r="M927" s="835">
        <v>318.33999999999997</v>
      </c>
      <c r="N927" s="832">
        <v>2</v>
      </c>
      <c r="O927" s="836">
        <v>1</v>
      </c>
      <c r="P927" s="835">
        <v>159.16999999999999</v>
      </c>
      <c r="Q927" s="837">
        <v>0.5</v>
      </c>
      <c r="R927" s="832">
        <v>1</v>
      </c>
      <c r="S927" s="837">
        <v>0.5</v>
      </c>
      <c r="T927" s="836">
        <v>0.5</v>
      </c>
      <c r="U927" s="838">
        <v>0.5</v>
      </c>
    </row>
    <row r="928" spans="1:21" ht="14.4" customHeight="1" x14ac:dyDescent="0.3">
      <c r="A928" s="831">
        <v>10</v>
      </c>
      <c r="B928" s="832" t="s">
        <v>2616</v>
      </c>
      <c r="C928" s="832" t="s">
        <v>2625</v>
      </c>
      <c r="D928" s="833" t="s">
        <v>5669</v>
      </c>
      <c r="E928" s="834" t="s">
        <v>2680</v>
      </c>
      <c r="F928" s="832" t="s">
        <v>2618</v>
      </c>
      <c r="G928" s="832" t="s">
        <v>3492</v>
      </c>
      <c r="H928" s="832" t="s">
        <v>631</v>
      </c>
      <c r="I928" s="832" t="s">
        <v>3493</v>
      </c>
      <c r="J928" s="832" t="s">
        <v>2072</v>
      </c>
      <c r="K928" s="832" t="s">
        <v>3494</v>
      </c>
      <c r="L928" s="835">
        <v>46.99</v>
      </c>
      <c r="M928" s="835">
        <v>46.99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10</v>
      </c>
      <c r="B929" s="832" t="s">
        <v>2616</v>
      </c>
      <c r="C929" s="832" t="s">
        <v>2625</v>
      </c>
      <c r="D929" s="833" t="s">
        <v>5669</v>
      </c>
      <c r="E929" s="834" t="s">
        <v>2680</v>
      </c>
      <c r="F929" s="832" t="s">
        <v>2618</v>
      </c>
      <c r="G929" s="832" t="s">
        <v>3492</v>
      </c>
      <c r="H929" s="832" t="s">
        <v>631</v>
      </c>
      <c r="I929" s="832" t="s">
        <v>3781</v>
      </c>
      <c r="J929" s="832" t="s">
        <v>3782</v>
      </c>
      <c r="K929" s="832" t="s">
        <v>3783</v>
      </c>
      <c r="L929" s="835">
        <v>140.96</v>
      </c>
      <c r="M929" s="835">
        <v>140.96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10</v>
      </c>
      <c r="B930" s="832" t="s">
        <v>2616</v>
      </c>
      <c r="C930" s="832" t="s">
        <v>2625</v>
      </c>
      <c r="D930" s="833" t="s">
        <v>5669</v>
      </c>
      <c r="E930" s="834" t="s">
        <v>2680</v>
      </c>
      <c r="F930" s="832" t="s">
        <v>2618</v>
      </c>
      <c r="G930" s="832" t="s">
        <v>3499</v>
      </c>
      <c r="H930" s="832" t="s">
        <v>631</v>
      </c>
      <c r="I930" s="832" t="s">
        <v>3501</v>
      </c>
      <c r="J930" s="832" t="s">
        <v>800</v>
      </c>
      <c r="K930" s="832" t="s">
        <v>801</v>
      </c>
      <c r="L930" s="835">
        <v>105.63</v>
      </c>
      <c r="M930" s="835">
        <v>316.89</v>
      </c>
      <c r="N930" s="832">
        <v>3</v>
      </c>
      <c r="O930" s="836">
        <v>0.5</v>
      </c>
      <c r="P930" s="835">
        <v>316.89</v>
      </c>
      <c r="Q930" s="837">
        <v>1</v>
      </c>
      <c r="R930" s="832">
        <v>3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10</v>
      </c>
      <c r="B931" s="832" t="s">
        <v>2616</v>
      </c>
      <c r="C931" s="832" t="s">
        <v>2625</v>
      </c>
      <c r="D931" s="833" t="s">
        <v>5669</v>
      </c>
      <c r="E931" s="834" t="s">
        <v>2680</v>
      </c>
      <c r="F931" s="832" t="s">
        <v>2618</v>
      </c>
      <c r="G931" s="832" t="s">
        <v>3784</v>
      </c>
      <c r="H931" s="832" t="s">
        <v>631</v>
      </c>
      <c r="I931" s="832" t="s">
        <v>3785</v>
      </c>
      <c r="J931" s="832" t="s">
        <v>877</v>
      </c>
      <c r="K931" s="832" t="s">
        <v>3786</v>
      </c>
      <c r="L931" s="835">
        <v>0</v>
      </c>
      <c r="M931" s="835">
        <v>0</v>
      </c>
      <c r="N931" s="832">
        <v>3</v>
      </c>
      <c r="O931" s="836">
        <v>1</v>
      </c>
      <c r="P931" s="835"/>
      <c r="Q931" s="837"/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10</v>
      </c>
      <c r="B932" s="832" t="s">
        <v>2616</v>
      </c>
      <c r="C932" s="832" t="s">
        <v>2625</v>
      </c>
      <c r="D932" s="833" t="s">
        <v>5669</v>
      </c>
      <c r="E932" s="834" t="s">
        <v>2680</v>
      </c>
      <c r="F932" s="832" t="s">
        <v>2618</v>
      </c>
      <c r="G932" s="832" t="s">
        <v>2859</v>
      </c>
      <c r="H932" s="832" t="s">
        <v>631</v>
      </c>
      <c r="I932" s="832" t="s">
        <v>2860</v>
      </c>
      <c r="J932" s="832" t="s">
        <v>793</v>
      </c>
      <c r="K932" s="832" t="s">
        <v>2861</v>
      </c>
      <c r="L932" s="835">
        <v>75.05</v>
      </c>
      <c r="M932" s="835">
        <v>75.05</v>
      </c>
      <c r="N932" s="832">
        <v>1</v>
      </c>
      <c r="O932" s="836">
        <v>0.5</v>
      </c>
      <c r="P932" s="835">
        <v>75.05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10</v>
      </c>
      <c r="B933" s="832" t="s">
        <v>2616</v>
      </c>
      <c r="C933" s="832" t="s">
        <v>2625</v>
      </c>
      <c r="D933" s="833" t="s">
        <v>5669</v>
      </c>
      <c r="E933" s="834" t="s">
        <v>2680</v>
      </c>
      <c r="F933" s="832" t="s">
        <v>2618</v>
      </c>
      <c r="G933" s="832" t="s">
        <v>2763</v>
      </c>
      <c r="H933" s="832" t="s">
        <v>631</v>
      </c>
      <c r="I933" s="832" t="s">
        <v>2764</v>
      </c>
      <c r="J933" s="832" t="s">
        <v>983</v>
      </c>
      <c r="K933" s="832" t="s">
        <v>2765</v>
      </c>
      <c r="L933" s="835">
        <v>89.91</v>
      </c>
      <c r="M933" s="835">
        <v>179.82</v>
      </c>
      <c r="N933" s="832">
        <v>2</v>
      </c>
      <c r="O933" s="836">
        <v>2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10</v>
      </c>
      <c r="B934" s="832" t="s">
        <v>2616</v>
      </c>
      <c r="C934" s="832" t="s">
        <v>2625</v>
      </c>
      <c r="D934" s="833" t="s">
        <v>5669</v>
      </c>
      <c r="E934" s="834" t="s">
        <v>2680</v>
      </c>
      <c r="F934" s="832" t="s">
        <v>2618</v>
      </c>
      <c r="G934" s="832" t="s">
        <v>2766</v>
      </c>
      <c r="H934" s="832" t="s">
        <v>631</v>
      </c>
      <c r="I934" s="832" t="s">
        <v>2767</v>
      </c>
      <c r="J934" s="832" t="s">
        <v>746</v>
      </c>
      <c r="K934" s="832" t="s">
        <v>2768</v>
      </c>
      <c r="L934" s="835">
        <v>27.28</v>
      </c>
      <c r="M934" s="835">
        <v>81.84</v>
      </c>
      <c r="N934" s="832">
        <v>3</v>
      </c>
      <c r="O934" s="836">
        <v>2.5</v>
      </c>
      <c r="P934" s="835">
        <v>81.84</v>
      </c>
      <c r="Q934" s="837">
        <v>1</v>
      </c>
      <c r="R934" s="832">
        <v>3</v>
      </c>
      <c r="S934" s="837">
        <v>1</v>
      </c>
      <c r="T934" s="836">
        <v>2.5</v>
      </c>
      <c r="U934" s="838">
        <v>1</v>
      </c>
    </row>
    <row r="935" spans="1:21" ht="14.4" customHeight="1" x14ac:dyDescent="0.3">
      <c r="A935" s="831">
        <v>10</v>
      </c>
      <c r="B935" s="832" t="s">
        <v>2616</v>
      </c>
      <c r="C935" s="832" t="s">
        <v>2625</v>
      </c>
      <c r="D935" s="833" t="s">
        <v>5669</v>
      </c>
      <c r="E935" s="834" t="s">
        <v>2680</v>
      </c>
      <c r="F935" s="832" t="s">
        <v>2618</v>
      </c>
      <c r="G935" s="832" t="s">
        <v>2769</v>
      </c>
      <c r="H935" s="832" t="s">
        <v>631</v>
      </c>
      <c r="I935" s="832" t="s">
        <v>2776</v>
      </c>
      <c r="J935" s="832" t="s">
        <v>972</v>
      </c>
      <c r="K935" s="832" t="s">
        <v>973</v>
      </c>
      <c r="L935" s="835">
        <v>65.83</v>
      </c>
      <c r="M935" s="835">
        <v>65.83</v>
      </c>
      <c r="N935" s="832">
        <v>1</v>
      </c>
      <c r="O935" s="836">
        <v>0.5</v>
      </c>
      <c r="P935" s="835">
        <v>65.83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10</v>
      </c>
      <c r="B936" s="832" t="s">
        <v>2616</v>
      </c>
      <c r="C936" s="832" t="s">
        <v>2625</v>
      </c>
      <c r="D936" s="833" t="s">
        <v>5669</v>
      </c>
      <c r="E936" s="834" t="s">
        <v>2680</v>
      </c>
      <c r="F936" s="832" t="s">
        <v>2618</v>
      </c>
      <c r="G936" s="832" t="s">
        <v>3013</v>
      </c>
      <c r="H936" s="832" t="s">
        <v>631</v>
      </c>
      <c r="I936" s="832" t="s">
        <v>3014</v>
      </c>
      <c r="J936" s="832" t="s">
        <v>734</v>
      </c>
      <c r="K936" s="832" t="s">
        <v>735</v>
      </c>
      <c r="L936" s="835">
        <v>38.5</v>
      </c>
      <c r="M936" s="835">
        <v>38.5</v>
      </c>
      <c r="N936" s="832">
        <v>1</v>
      </c>
      <c r="O936" s="836">
        <v>0.5</v>
      </c>
      <c r="P936" s="835">
        <v>38.5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10</v>
      </c>
      <c r="B937" s="832" t="s">
        <v>2616</v>
      </c>
      <c r="C937" s="832" t="s">
        <v>2625</v>
      </c>
      <c r="D937" s="833" t="s">
        <v>5669</v>
      </c>
      <c r="E937" s="834" t="s">
        <v>2680</v>
      </c>
      <c r="F937" s="832" t="s">
        <v>2618</v>
      </c>
      <c r="G937" s="832" t="s">
        <v>3013</v>
      </c>
      <c r="H937" s="832" t="s">
        <v>631</v>
      </c>
      <c r="I937" s="832" t="s">
        <v>3538</v>
      </c>
      <c r="J937" s="832" t="s">
        <v>734</v>
      </c>
      <c r="K937" s="832" t="s">
        <v>3539</v>
      </c>
      <c r="L937" s="835">
        <v>73.989999999999995</v>
      </c>
      <c r="M937" s="835">
        <v>73.989999999999995</v>
      </c>
      <c r="N937" s="832">
        <v>1</v>
      </c>
      <c r="O937" s="836">
        <v>1</v>
      </c>
      <c r="P937" s="835">
        <v>73.989999999999995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10</v>
      </c>
      <c r="B938" s="832" t="s">
        <v>2616</v>
      </c>
      <c r="C938" s="832" t="s">
        <v>2625</v>
      </c>
      <c r="D938" s="833" t="s">
        <v>5669</v>
      </c>
      <c r="E938" s="834" t="s">
        <v>2680</v>
      </c>
      <c r="F938" s="832" t="s">
        <v>2618</v>
      </c>
      <c r="G938" s="832" t="s">
        <v>3015</v>
      </c>
      <c r="H938" s="832" t="s">
        <v>631</v>
      </c>
      <c r="I938" s="832" t="s">
        <v>3016</v>
      </c>
      <c r="J938" s="832" t="s">
        <v>1161</v>
      </c>
      <c r="K938" s="832" t="s">
        <v>2971</v>
      </c>
      <c r="L938" s="835">
        <v>61.97</v>
      </c>
      <c r="M938" s="835">
        <v>1549.2500000000005</v>
      </c>
      <c r="N938" s="832">
        <v>25</v>
      </c>
      <c r="O938" s="836">
        <v>22</v>
      </c>
      <c r="P938" s="835">
        <v>743.64000000000021</v>
      </c>
      <c r="Q938" s="837">
        <v>0.48</v>
      </c>
      <c r="R938" s="832">
        <v>12</v>
      </c>
      <c r="S938" s="837">
        <v>0.48</v>
      </c>
      <c r="T938" s="836">
        <v>10.5</v>
      </c>
      <c r="U938" s="838">
        <v>0.47727272727272729</v>
      </c>
    </row>
    <row r="939" spans="1:21" ht="14.4" customHeight="1" x14ac:dyDescent="0.3">
      <c r="A939" s="831">
        <v>10</v>
      </c>
      <c r="B939" s="832" t="s">
        <v>2616</v>
      </c>
      <c r="C939" s="832" t="s">
        <v>2625</v>
      </c>
      <c r="D939" s="833" t="s">
        <v>5669</v>
      </c>
      <c r="E939" s="834" t="s">
        <v>2680</v>
      </c>
      <c r="F939" s="832" t="s">
        <v>2618</v>
      </c>
      <c r="G939" s="832" t="s">
        <v>3317</v>
      </c>
      <c r="H939" s="832" t="s">
        <v>631</v>
      </c>
      <c r="I939" s="832" t="s">
        <v>3787</v>
      </c>
      <c r="J939" s="832" t="s">
        <v>3788</v>
      </c>
      <c r="K939" s="832" t="s">
        <v>3789</v>
      </c>
      <c r="L939" s="835">
        <v>73.09</v>
      </c>
      <c r="M939" s="835">
        <v>73.09</v>
      </c>
      <c r="N939" s="832">
        <v>1</v>
      </c>
      <c r="O939" s="836">
        <v>1</v>
      </c>
      <c r="P939" s="835">
        <v>73.09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10</v>
      </c>
      <c r="B940" s="832" t="s">
        <v>2616</v>
      </c>
      <c r="C940" s="832" t="s">
        <v>2625</v>
      </c>
      <c r="D940" s="833" t="s">
        <v>5669</v>
      </c>
      <c r="E940" s="834" t="s">
        <v>2680</v>
      </c>
      <c r="F940" s="832" t="s">
        <v>2618</v>
      </c>
      <c r="G940" s="832" t="s">
        <v>2777</v>
      </c>
      <c r="H940" s="832" t="s">
        <v>631</v>
      </c>
      <c r="I940" s="832" t="s">
        <v>3578</v>
      </c>
      <c r="J940" s="832" t="s">
        <v>1377</v>
      </c>
      <c r="K940" s="832" t="s">
        <v>3579</v>
      </c>
      <c r="L940" s="835">
        <v>69.59</v>
      </c>
      <c r="M940" s="835">
        <v>69.59</v>
      </c>
      <c r="N940" s="832">
        <v>1</v>
      </c>
      <c r="O940" s="836">
        <v>0.5</v>
      </c>
      <c r="P940" s="835">
        <v>69.59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10</v>
      </c>
      <c r="B941" s="832" t="s">
        <v>2616</v>
      </c>
      <c r="C941" s="832" t="s">
        <v>2625</v>
      </c>
      <c r="D941" s="833" t="s">
        <v>5669</v>
      </c>
      <c r="E941" s="834" t="s">
        <v>2680</v>
      </c>
      <c r="F941" s="832" t="s">
        <v>2618</v>
      </c>
      <c r="G941" s="832" t="s">
        <v>3225</v>
      </c>
      <c r="H941" s="832" t="s">
        <v>631</v>
      </c>
      <c r="I941" s="832" t="s">
        <v>3248</v>
      </c>
      <c r="J941" s="832" t="s">
        <v>3249</v>
      </c>
      <c r="K941" s="832" t="s">
        <v>3250</v>
      </c>
      <c r="L941" s="835">
        <v>760.22</v>
      </c>
      <c r="M941" s="835">
        <v>2280.66</v>
      </c>
      <c r="N941" s="832">
        <v>3</v>
      </c>
      <c r="O941" s="836">
        <v>0.5</v>
      </c>
      <c r="P941" s="835">
        <v>2280.66</v>
      </c>
      <c r="Q941" s="837">
        <v>1</v>
      </c>
      <c r="R941" s="832">
        <v>3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10</v>
      </c>
      <c r="B942" s="832" t="s">
        <v>2616</v>
      </c>
      <c r="C942" s="832" t="s">
        <v>2625</v>
      </c>
      <c r="D942" s="833" t="s">
        <v>5669</v>
      </c>
      <c r="E942" s="834" t="s">
        <v>2680</v>
      </c>
      <c r="F942" s="832" t="s">
        <v>2618</v>
      </c>
      <c r="G942" s="832" t="s">
        <v>3374</v>
      </c>
      <c r="H942" s="832" t="s">
        <v>631</v>
      </c>
      <c r="I942" s="832" t="s">
        <v>3375</v>
      </c>
      <c r="J942" s="832" t="s">
        <v>3376</v>
      </c>
      <c r="K942" s="832" t="s">
        <v>2747</v>
      </c>
      <c r="L942" s="835">
        <v>58.77</v>
      </c>
      <c r="M942" s="835">
        <v>293.85000000000002</v>
      </c>
      <c r="N942" s="832">
        <v>5</v>
      </c>
      <c r="O942" s="836">
        <v>3.5</v>
      </c>
      <c r="P942" s="835">
        <v>235.08</v>
      </c>
      <c r="Q942" s="837">
        <v>0.79999999999999993</v>
      </c>
      <c r="R942" s="832">
        <v>4</v>
      </c>
      <c r="S942" s="837">
        <v>0.8</v>
      </c>
      <c r="T942" s="836">
        <v>2.5</v>
      </c>
      <c r="U942" s="838">
        <v>0.7142857142857143</v>
      </c>
    </row>
    <row r="943" spans="1:21" ht="14.4" customHeight="1" x14ac:dyDescent="0.3">
      <c r="A943" s="831">
        <v>10</v>
      </c>
      <c r="B943" s="832" t="s">
        <v>2616</v>
      </c>
      <c r="C943" s="832" t="s">
        <v>2625</v>
      </c>
      <c r="D943" s="833" t="s">
        <v>5669</v>
      </c>
      <c r="E943" s="834" t="s">
        <v>2680</v>
      </c>
      <c r="F943" s="832" t="s">
        <v>2618</v>
      </c>
      <c r="G943" s="832" t="s">
        <v>3374</v>
      </c>
      <c r="H943" s="832" t="s">
        <v>631</v>
      </c>
      <c r="I943" s="832" t="s">
        <v>3790</v>
      </c>
      <c r="J943" s="832" t="s">
        <v>3376</v>
      </c>
      <c r="K943" s="832" t="s">
        <v>3641</v>
      </c>
      <c r="L943" s="835">
        <v>176.32</v>
      </c>
      <c r="M943" s="835">
        <v>176.32</v>
      </c>
      <c r="N943" s="832">
        <v>1</v>
      </c>
      <c r="O943" s="836">
        <v>0.5</v>
      </c>
      <c r="P943" s="835">
        <v>176.32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10</v>
      </c>
      <c r="B944" s="832" t="s">
        <v>2616</v>
      </c>
      <c r="C944" s="832" t="s">
        <v>2625</v>
      </c>
      <c r="D944" s="833" t="s">
        <v>5669</v>
      </c>
      <c r="E944" s="834" t="s">
        <v>2680</v>
      </c>
      <c r="F944" s="832" t="s">
        <v>2618</v>
      </c>
      <c r="G944" s="832" t="s">
        <v>3374</v>
      </c>
      <c r="H944" s="832" t="s">
        <v>631</v>
      </c>
      <c r="I944" s="832" t="s">
        <v>3791</v>
      </c>
      <c r="J944" s="832" t="s">
        <v>1844</v>
      </c>
      <c r="K944" s="832" t="s">
        <v>3614</v>
      </c>
      <c r="L944" s="835">
        <v>97.96</v>
      </c>
      <c r="M944" s="835">
        <v>97.96</v>
      </c>
      <c r="N944" s="832">
        <v>1</v>
      </c>
      <c r="O944" s="836">
        <v>0.5</v>
      </c>
      <c r="P944" s="835">
        <v>97.96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10</v>
      </c>
      <c r="B945" s="832" t="s">
        <v>2616</v>
      </c>
      <c r="C945" s="832" t="s">
        <v>2625</v>
      </c>
      <c r="D945" s="833" t="s">
        <v>5669</v>
      </c>
      <c r="E945" s="834" t="s">
        <v>2680</v>
      </c>
      <c r="F945" s="832" t="s">
        <v>2618</v>
      </c>
      <c r="G945" s="832" t="s">
        <v>3374</v>
      </c>
      <c r="H945" s="832" t="s">
        <v>631</v>
      </c>
      <c r="I945" s="832" t="s">
        <v>3792</v>
      </c>
      <c r="J945" s="832" t="s">
        <v>1844</v>
      </c>
      <c r="K945" s="832" t="s">
        <v>3793</v>
      </c>
      <c r="L945" s="835">
        <v>0</v>
      </c>
      <c r="M945" s="835">
        <v>0</v>
      </c>
      <c r="N945" s="832">
        <v>1</v>
      </c>
      <c r="O945" s="836">
        <v>1</v>
      </c>
      <c r="P945" s="835">
        <v>0</v>
      </c>
      <c r="Q945" s="837"/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10</v>
      </c>
      <c r="B946" s="832" t="s">
        <v>2616</v>
      </c>
      <c r="C946" s="832" t="s">
        <v>2625</v>
      </c>
      <c r="D946" s="833" t="s">
        <v>5669</v>
      </c>
      <c r="E946" s="834" t="s">
        <v>2680</v>
      </c>
      <c r="F946" s="832" t="s">
        <v>2618</v>
      </c>
      <c r="G946" s="832" t="s">
        <v>3220</v>
      </c>
      <c r="H946" s="832" t="s">
        <v>631</v>
      </c>
      <c r="I946" s="832" t="s">
        <v>3228</v>
      </c>
      <c r="J946" s="832" t="s">
        <v>763</v>
      </c>
      <c r="K946" s="832" t="s">
        <v>764</v>
      </c>
      <c r="L946" s="835">
        <v>0</v>
      </c>
      <c r="M946" s="835">
        <v>0</v>
      </c>
      <c r="N946" s="832">
        <v>4</v>
      </c>
      <c r="O946" s="836">
        <v>1</v>
      </c>
      <c r="P946" s="835">
        <v>0</v>
      </c>
      <c r="Q946" s="837"/>
      <c r="R946" s="832">
        <v>4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10</v>
      </c>
      <c r="B947" s="832" t="s">
        <v>2616</v>
      </c>
      <c r="C947" s="832" t="s">
        <v>2625</v>
      </c>
      <c r="D947" s="833" t="s">
        <v>5669</v>
      </c>
      <c r="E947" s="834" t="s">
        <v>2680</v>
      </c>
      <c r="F947" s="832" t="s">
        <v>2618</v>
      </c>
      <c r="G947" s="832" t="s">
        <v>3220</v>
      </c>
      <c r="H947" s="832" t="s">
        <v>631</v>
      </c>
      <c r="I947" s="832" t="s">
        <v>3221</v>
      </c>
      <c r="J947" s="832" t="s">
        <v>763</v>
      </c>
      <c r="K947" s="832" t="s">
        <v>1062</v>
      </c>
      <c r="L947" s="835">
        <v>0</v>
      </c>
      <c r="M947" s="835">
        <v>0</v>
      </c>
      <c r="N947" s="832">
        <v>8</v>
      </c>
      <c r="O947" s="836">
        <v>2.5</v>
      </c>
      <c r="P947" s="835">
        <v>0</v>
      </c>
      <c r="Q947" s="837"/>
      <c r="R947" s="832">
        <v>4</v>
      </c>
      <c r="S947" s="837">
        <v>0.5</v>
      </c>
      <c r="T947" s="836">
        <v>1</v>
      </c>
      <c r="U947" s="838">
        <v>0.4</v>
      </c>
    </row>
    <row r="948" spans="1:21" ht="14.4" customHeight="1" x14ac:dyDescent="0.3">
      <c r="A948" s="831">
        <v>10</v>
      </c>
      <c r="B948" s="832" t="s">
        <v>2616</v>
      </c>
      <c r="C948" s="832" t="s">
        <v>2625</v>
      </c>
      <c r="D948" s="833" t="s">
        <v>5669</v>
      </c>
      <c r="E948" s="834" t="s">
        <v>2680</v>
      </c>
      <c r="F948" s="832" t="s">
        <v>2618</v>
      </c>
      <c r="G948" s="832" t="s">
        <v>2780</v>
      </c>
      <c r="H948" s="832" t="s">
        <v>631</v>
      </c>
      <c r="I948" s="832" t="s">
        <v>2781</v>
      </c>
      <c r="J948" s="832" t="s">
        <v>1333</v>
      </c>
      <c r="K948" s="832" t="s">
        <v>2782</v>
      </c>
      <c r="L948" s="835">
        <v>90.95</v>
      </c>
      <c r="M948" s="835">
        <v>363.8</v>
      </c>
      <c r="N948" s="832">
        <v>4</v>
      </c>
      <c r="O948" s="836">
        <v>2</v>
      </c>
      <c r="P948" s="835">
        <v>90.95</v>
      </c>
      <c r="Q948" s="837">
        <v>0.25</v>
      </c>
      <c r="R948" s="832">
        <v>1</v>
      </c>
      <c r="S948" s="837">
        <v>0.25</v>
      </c>
      <c r="T948" s="836">
        <v>1</v>
      </c>
      <c r="U948" s="838">
        <v>0.5</v>
      </c>
    </row>
    <row r="949" spans="1:21" ht="14.4" customHeight="1" x14ac:dyDescent="0.3">
      <c r="A949" s="831">
        <v>10</v>
      </c>
      <c r="B949" s="832" t="s">
        <v>2616</v>
      </c>
      <c r="C949" s="832" t="s">
        <v>2625</v>
      </c>
      <c r="D949" s="833" t="s">
        <v>5669</v>
      </c>
      <c r="E949" s="834" t="s">
        <v>2680</v>
      </c>
      <c r="F949" s="832" t="s">
        <v>2618</v>
      </c>
      <c r="G949" s="832" t="s">
        <v>3662</v>
      </c>
      <c r="H949" s="832" t="s">
        <v>631</v>
      </c>
      <c r="I949" s="832" t="s">
        <v>3663</v>
      </c>
      <c r="J949" s="832" t="s">
        <v>1228</v>
      </c>
      <c r="K949" s="832" t="s">
        <v>3664</v>
      </c>
      <c r="L949" s="835">
        <v>38.56</v>
      </c>
      <c r="M949" s="835">
        <v>115.68</v>
      </c>
      <c r="N949" s="832">
        <v>3</v>
      </c>
      <c r="O949" s="836">
        <v>2.5</v>
      </c>
      <c r="P949" s="835">
        <v>77.12</v>
      </c>
      <c r="Q949" s="837">
        <v>0.66666666666666663</v>
      </c>
      <c r="R949" s="832">
        <v>2</v>
      </c>
      <c r="S949" s="837">
        <v>0.66666666666666663</v>
      </c>
      <c r="T949" s="836">
        <v>2</v>
      </c>
      <c r="U949" s="838">
        <v>0.8</v>
      </c>
    </row>
    <row r="950" spans="1:21" ht="14.4" customHeight="1" x14ac:dyDescent="0.3">
      <c r="A950" s="831">
        <v>10</v>
      </c>
      <c r="B950" s="832" t="s">
        <v>2616</v>
      </c>
      <c r="C950" s="832" t="s">
        <v>2625</v>
      </c>
      <c r="D950" s="833" t="s">
        <v>5669</v>
      </c>
      <c r="E950" s="834" t="s">
        <v>2680</v>
      </c>
      <c r="F950" s="832" t="s">
        <v>2618</v>
      </c>
      <c r="G950" s="832" t="s">
        <v>3694</v>
      </c>
      <c r="H950" s="832" t="s">
        <v>631</v>
      </c>
      <c r="I950" s="832" t="s">
        <v>3695</v>
      </c>
      <c r="J950" s="832" t="s">
        <v>1219</v>
      </c>
      <c r="K950" s="832" t="s">
        <v>3696</v>
      </c>
      <c r="L950" s="835">
        <v>53.57</v>
      </c>
      <c r="M950" s="835">
        <v>53.57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10</v>
      </c>
      <c r="B951" s="832" t="s">
        <v>2616</v>
      </c>
      <c r="C951" s="832" t="s">
        <v>2625</v>
      </c>
      <c r="D951" s="833" t="s">
        <v>5669</v>
      </c>
      <c r="E951" s="834" t="s">
        <v>2680</v>
      </c>
      <c r="F951" s="832" t="s">
        <v>2618</v>
      </c>
      <c r="G951" s="832" t="s">
        <v>3794</v>
      </c>
      <c r="H951" s="832" t="s">
        <v>690</v>
      </c>
      <c r="I951" s="832" t="s">
        <v>2318</v>
      </c>
      <c r="J951" s="832" t="s">
        <v>1080</v>
      </c>
      <c r="K951" s="832" t="s">
        <v>2319</v>
      </c>
      <c r="L951" s="835">
        <v>0</v>
      </c>
      <c r="M951" s="835">
        <v>0</v>
      </c>
      <c r="N951" s="832">
        <v>1</v>
      </c>
      <c r="O951" s="836">
        <v>0.5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10</v>
      </c>
      <c r="B952" s="832" t="s">
        <v>2616</v>
      </c>
      <c r="C952" s="832" t="s">
        <v>2625</v>
      </c>
      <c r="D952" s="833" t="s">
        <v>5669</v>
      </c>
      <c r="E952" s="834" t="s">
        <v>2680</v>
      </c>
      <c r="F952" s="832" t="s">
        <v>2618</v>
      </c>
      <c r="G952" s="832" t="s">
        <v>3026</v>
      </c>
      <c r="H952" s="832" t="s">
        <v>690</v>
      </c>
      <c r="I952" s="832" t="s">
        <v>2397</v>
      </c>
      <c r="J952" s="832" t="s">
        <v>2398</v>
      </c>
      <c r="K952" s="832" t="s">
        <v>2399</v>
      </c>
      <c r="L952" s="835">
        <v>141.25</v>
      </c>
      <c r="M952" s="835">
        <v>141.25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10</v>
      </c>
      <c r="B953" s="832" t="s">
        <v>2616</v>
      </c>
      <c r="C953" s="832" t="s">
        <v>2625</v>
      </c>
      <c r="D953" s="833" t="s">
        <v>5669</v>
      </c>
      <c r="E953" s="834" t="s">
        <v>2680</v>
      </c>
      <c r="F953" s="832" t="s">
        <v>2618</v>
      </c>
      <c r="G953" s="832" t="s">
        <v>2902</v>
      </c>
      <c r="H953" s="832" t="s">
        <v>631</v>
      </c>
      <c r="I953" s="832" t="s">
        <v>2903</v>
      </c>
      <c r="J953" s="832" t="s">
        <v>1022</v>
      </c>
      <c r="K953" s="832" t="s">
        <v>2904</v>
      </c>
      <c r="L953" s="835">
        <v>17.62</v>
      </c>
      <c r="M953" s="835">
        <v>17.62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10</v>
      </c>
      <c r="B954" s="832" t="s">
        <v>2616</v>
      </c>
      <c r="C954" s="832" t="s">
        <v>2625</v>
      </c>
      <c r="D954" s="833" t="s">
        <v>5669</v>
      </c>
      <c r="E954" s="834" t="s">
        <v>2680</v>
      </c>
      <c r="F954" s="832" t="s">
        <v>2618</v>
      </c>
      <c r="G954" s="832" t="s">
        <v>3442</v>
      </c>
      <c r="H954" s="832" t="s">
        <v>631</v>
      </c>
      <c r="I954" s="832" t="s">
        <v>3443</v>
      </c>
      <c r="J954" s="832" t="s">
        <v>3444</v>
      </c>
      <c r="K954" s="832" t="s">
        <v>1671</v>
      </c>
      <c r="L954" s="835">
        <v>174.59</v>
      </c>
      <c r="M954" s="835">
        <v>1047.54</v>
      </c>
      <c r="N954" s="832">
        <v>6</v>
      </c>
      <c r="O954" s="836">
        <v>1</v>
      </c>
      <c r="P954" s="835">
        <v>523.77</v>
      </c>
      <c r="Q954" s="837">
        <v>0.5</v>
      </c>
      <c r="R954" s="832">
        <v>3</v>
      </c>
      <c r="S954" s="837">
        <v>0.5</v>
      </c>
      <c r="T954" s="836">
        <v>0.5</v>
      </c>
      <c r="U954" s="838">
        <v>0.5</v>
      </c>
    </row>
    <row r="955" spans="1:21" ht="14.4" customHeight="1" x14ac:dyDescent="0.3">
      <c r="A955" s="831">
        <v>10</v>
      </c>
      <c r="B955" s="832" t="s">
        <v>2616</v>
      </c>
      <c r="C955" s="832" t="s">
        <v>2625</v>
      </c>
      <c r="D955" s="833" t="s">
        <v>5669</v>
      </c>
      <c r="E955" s="834" t="s">
        <v>2680</v>
      </c>
      <c r="F955" s="832" t="s">
        <v>2618</v>
      </c>
      <c r="G955" s="832" t="s">
        <v>3795</v>
      </c>
      <c r="H955" s="832" t="s">
        <v>631</v>
      </c>
      <c r="I955" s="832" t="s">
        <v>3796</v>
      </c>
      <c r="J955" s="832" t="s">
        <v>1556</v>
      </c>
      <c r="K955" s="832" t="s">
        <v>3797</v>
      </c>
      <c r="L955" s="835">
        <v>168.9</v>
      </c>
      <c r="M955" s="835">
        <v>168.9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10</v>
      </c>
      <c r="B956" s="832" t="s">
        <v>2616</v>
      </c>
      <c r="C956" s="832" t="s">
        <v>2625</v>
      </c>
      <c r="D956" s="833" t="s">
        <v>5669</v>
      </c>
      <c r="E956" s="834" t="s">
        <v>2680</v>
      </c>
      <c r="F956" s="832" t="s">
        <v>2618</v>
      </c>
      <c r="G956" s="832" t="s">
        <v>2906</v>
      </c>
      <c r="H956" s="832" t="s">
        <v>631</v>
      </c>
      <c r="I956" s="832" t="s">
        <v>2907</v>
      </c>
      <c r="J956" s="832" t="s">
        <v>1067</v>
      </c>
      <c r="K956" s="832" t="s">
        <v>2908</v>
      </c>
      <c r="L956" s="835">
        <v>32.25</v>
      </c>
      <c r="M956" s="835">
        <v>161.25</v>
      </c>
      <c r="N956" s="832">
        <v>5</v>
      </c>
      <c r="O956" s="836">
        <v>3.5</v>
      </c>
      <c r="P956" s="835">
        <v>96.75</v>
      </c>
      <c r="Q956" s="837">
        <v>0.6</v>
      </c>
      <c r="R956" s="832">
        <v>3</v>
      </c>
      <c r="S956" s="837">
        <v>0.6</v>
      </c>
      <c r="T956" s="836">
        <v>2.5</v>
      </c>
      <c r="U956" s="838">
        <v>0.7142857142857143</v>
      </c>
    </row>
    <row r="957" spans="1:21" ht="14.4" customHeight="1" x14ac:dyDescent="0.3">
      <c r="A957" s="831">
        <v>10</v>
      </c>
      <c r="B957" s="832" t="s">
        <v>2616</v>
      </c>
      <c r="C957" s="832" t="s">
        <v>2625</v>
      </c>
      <c r="D957" s="833" t="s">
        <v>5669</v>
      </c>
      <c r="E957" s="834" t="s">
        <v>2680</v>
      </c>
      <c r="F957" s="832" t="s">
        <v>2618</v>
      </c>
      <c r="G957" s="832" t="s">
        <v>2906</v>
      </c>
      <c r="H957" s="832" t="s">
        <v>631</v>
      </c>
      <c r="I957" s="832" t="s">
        <v>2909</v>
      </c>
      <c r="J957" s="832" t="s">
        <v>1067</v>
      </c>
      <c r="K957" s="832" t="s">
        <v>2910</v>
      </c>
      <c r="L957" s="835">
        <v>103.67</v>
      </c>
      <c r="M957" s="835">
        <v>311.01</v>
      </c>
      <c r="N957" s="832">
        <v>3</v>
      </c>
      <c r="O957" s="836">
        <v>1</v>
      </c>
      <c r="P957" s="835">
        <v>311.01</v>
      </c>
      <c r="Q957" s="837">
        <v>1</v>
      </c>
      <c r="R957" s="832">
        <v>3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10</v>
      </c>
      <c r="B958" s="832" t="s">
        <v>2616</v>
      </c>
      <c r="C958" s="832" t="s">
        <v>2625</v>
      </c>
      <c r="D958" s="833" t="s">
        <v>5669</v>
      </c>
      <c r="E958" s="834" t="s">
        <v>2680</v>
      </c>
      <c r="F958" s="832" t="s">
        <v>2618</v>
      </c>
      <c r="G958" s="832" t="s">
        <v>3042</v>
      </c>
      <c r="H958" s="832" t="s">
        <v>631</v>
      </c>
      <c r="I958" s="832" t="s">
        <v>3043</v>
      </c>
      <c r="J958" s="832" t="s">
        <v>1182</v>
      </c>
      <c r="K958" s="832" t="s">
        <v>3044</v>
      </c>
      <c r="L958" s="835">
        <v>108.44</v>
      </c>
      <c r="M958" s="835">
        <v>108.44</v>
      </c>
      <c r="N958" s="832">
        <v>1</v>
      </c>
      <c r="O958" s="836">
        <v>0.5</v>
      </c>
      <c r="P958" s="835">
        <v>108.44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10</v>
      </c>
      <c r="B959" s="832" t="s">
        <v>2616</v>
      </c>
      <c r="C959" s="832" t="s">
        <v>2625</v>
      </c>
      <c r="D959" s="833" t="s">
        <v>5669</v>
      </c>
      <c r="E959" s="834" t="s">
        <v>2680</v>
      </c>
      <c r="F959" s="832" t="s">
        <v>2618</v>
      </c>
      <c r="G959" s="832" t="s">
        <v>3042</v>
      </c>
      <c r="H959" s="832" t="s">
        <v>631</v>
      </c>
      <c r="I959" s="832" t="s">
        <v>3043</v>
      </c>
      <c r="J959" s="832" t="s">
        <v>1182</v>
      </c>
      <c r="K959" s="832" t="s">
        <v>3044</v>
      </c>
      <c r="L959" s="835">
        <v>127.91</v>
      </c>
      <c r="M959" s="835">
        <v>127.91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10</v>
      </c>
      <c r="B960" s="832" t="s">
        <v>2616</v>
      </c>
      <c r="C960" s="832" t="s">
        <v>2625</v>
      </c>
      <c r="D960" s="833" t="s">
        <v>5669</v>
      </c>
      <c r="E960" s="834" t="s">
        <v>2680</v>
      </c>
      <c r="F960" s="832" t="s">
        <v>2618</v>
      </c>
      <c r="G960" s="832" t="s">
        <v>2789</v>
      </c>
      <c r="H960" s="832" t="s">
        <v>631</v>
      </c>
      <c r="I960" s="832" t="s">
        <v>2790</v>
      </c>
      <c r="J960" s="832" t="s">
        <v>2791</v>
      </c>
      <c r="K960" s="832" t="s">
        <v>2792</v>
      </c>
      <c r="L960" s="835">
        <v>21.92</v>
      </c>
      <c r="M960" s="835">
        <v>21.92</v>
      </c>
      <c r="N960" s="832">
        <v>1</v>
      </c>
      <c r="O960" s="836">
        <v>0.5</v>
      </c>
      <c r="P960" s="835">
        <v>21.92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10</v>
      </c>
      <c r="B961" s="832" t="s">
        <v>2616</v>
      </c>
      <c r="C961" s="832" t="s">
        <v>2625</v>
      </c>
      <c r="D961" s="833" t="s">
        <v>5669</v>
      </c>
      <c r="E961" s="834" t="s">
        <v>2680</v>
      </c>
      <c r="F961" s="832" t="s">
        <v>2618</v>
      </c>
      <c r="G961" s="832" t="s">
        <v>2789</v>
      </c>
      <c r="H961" s="832" t="s">
        <v>631</v>
      </c>
      <c r="I961" s="832" t="s">
        <v>2920</v>
      </c>
      <c r="J961" s="832" t="s">
        <v>2791</v>
      </c>
      <c r="K961" s="832" t="s">
        <v>2921</v>
      </c>
      <c r="L961" s="835">
        <v>87.67</v>
      </c>
      <c r="M961" s="835">
        <v>526.02</v>
      </c>
      <c r="N961" s="832">
        <v>6</v>
      </c>
      <c r="O961" s="836">
        <v>3</v>
      </c>
      <c r="P961" s="835">
        <v>438.35</v>
      </c>
      <c r="Q961" s="837">
        <v>0.83333333333333337</v>
      </c>
      <c r="R961" s="832">
        <v>5</v>
      </c>
      <c r="S961" s="837">
        <v>0.83333333333333337</v>
      </c>
      <c r="T961" s="836">
        <v>2.5</v>
      </c>
      <c r="U961" s="838">
        <v>0.83333333333333337</v>
      </c>
    </row>
    <row r="962" spans="1:21" ht="14.4" customHeight="1" x14ac:dyDescent="0.3">
      <c r="A962" s="831">
        <v>10</v>
      </c>
      <c r="B962" s="832" t="s">
        <v>2616</v>
      </c>
      <c r="C962" s="832" t="s">
        <v>2625</v>
      </c>
      <c r="D962" s="833" t="s">
        <v>5669</v>
      </c>
      <c r="E962" s="834" t="s">
        <v>2680</v>
      </c>
      <c r="F962" s="832" t="s">
        <v>2618</v>
      </c>
      <c r="G962" s="832" t="s">
        <v>3330</v>
      </c>
      <c r="H962" s="832" t="s">
        <v>631</v>
      </c>
      <c r="I962" s="832" t="s">
        <v>3420</v>
      </c>
      <c r="J962" s="832" t="s">
        <v>1090</v>
      </c>
      <c r="K962" s="832" t="s">
        <v>3421</v>
      </c>
      <c r="L962" s="835">
        <v>58.22</v>
      </c>
      <c r="M962" s="835">
        <v>291.10000000000002</v>
      </c>
      <c r="N962" s="832">
        <v>5</v>
      </c>
      <c r="O962" s="836">
        <v>2.5</v>
      </c>
      <c r="P962" s="835">
        <v>174.66</v>
      </c>
      <c r="Q962" s="837">
        <v>0.6</v>
      </c>
      <c r="R962" s="832">
        <v>3</v>
      </c>
      <c r="S962" s="837">
        <v>0.6</v>
      </c>
      <c r="T962" s="836">
        <v>1.5</v>
      </c>
      <c r="U962" s="838">
        <v>0.6</v>
      </c>
    </row>
    <row r="963" spans="1:21" ht="14.4" customHeight="1" x14ac:dyDescent="0.3">
      <c r="A963" s="831">
        <v>10</v>
      </c>
      <c r="B963" s="832" t="s">
        <v>2616</v>
      </c>
      <c r="C963" s="832" t="s">
        <v>2625</v>
      </c>
      <c r="D963" s="833" t="s">
        <v>5669</v>
      </c>
      <c r="E963" s="834" t="s">
        <v>2680</v>
      </c>
      <c r="F963" s="832" t="s">
        <v>2618</v>
      </c>
      <c r="G963" s="832" t="s">
        <v>3330</v>
      </c>
      <c r="H963" s="832" t="s">
        <v>631</v>
      </c>
      <c r="I963" s="832" t="s">
        <v>3331</v>
      </c>
      <c r="J963" s="832" t="s">
        <v>1090</v>
      </c>
      <c r="K963" s="832" t="s">
        <v>3332</v>
      </c>
      <c r="L963" s="835">
        <v>116.43</v>
      </c>
      <c r="M963" s="835">
        <v>465.72</v>
      </c>
      <c r="N963" s="832">
        <v>4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10</v>
      </c>
      <c r="B964" s="832" t="s">
        <v>2616</v>
      </c>
      <c r="C964" s="832" t="s">
        <v>2625</v>
      </c>
      <c r="D964" s="833" t="s">
        <v>5669</v>
      </c>
      <c r="E964" s="834" t="s">
        <v>2680</v>
      </c>
      <c r="F964" s="832" t="s">
        <v>2618</v>
      </c>
      <c r="G964" s="832" t="s">
        <v>3330</v>
      </c>
      <c r="H964" s="832" t="s">
        <v>631</v>
      </c>
      <c r="I964" s="832" t="s">
        <v>3798</v>
      </c>
      <c r="J964" s="832" t="s">
        <v>3799</v>
      </c>
      <c r="K964" s="832" t="s">
        <v>3800</v>
      </c>
      <c r="L964" s="835">
        <v>89.88</v>
      </c>
      <c r="M964" s="835">
        <v>179.76</v>
      </c>
      <c r="N964" s="832">
        <v>2</v>
      </c>
      <c r="O964" s="836">
        <v>0.5</v>
      </c>
      <c r="P964" s="835">
        <v>179.76</v>
      </c>
      <c r="Q964" s="837">
        <v>1</v>
      </c>
      <c r="R964" s="832">
        <v>2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10</v>
      </c>
      <c r="B965" s="832" t="s">
        <v>2616</v>
      </c>
      <c r="C965" s="832" t="s">
        <v>2625</v>
      </c>
      <c r="D965" s="833" t="s">
        <v>5669</v>
      </c>
      <c r="E965" s="834" t="s">
        <v>2680</v>
      </c>
      <c r="F965" s="832" t="s">
        <v>2618</v>
      </c>
      <c r="G965" s="832" t="s">
        <v>3193</v>
      </c>
      <c r="H965" s="832" t="s">
        <v>631</v>
      </c>
      <c r="I965" s="832" t="s">
        <v>3801</v>
      </c>
      <c r="J965" s="832" t="s">
        <v>1314</v>
      </c>
      <c r="K965" s="832" t="s">
        <v>3802</v>
      </c>
      <c r="L965" s="835">
        <v>128.69999999999999</v>
      </c>
      <c r="M965" s="835">
        <v>128.69999999999999</v>
      </c>
      <c r="N965" s="832">
        <v>1</v>
      </c>
      <c r="O965" s="836">
        <v>0.5</v>
      </c>
      <c r="P965" s="835">
        <v>128.69999999999999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10</v>
      </c>
      <c r="B966" s="832" t="s">
        <v>2616</v>
      </c>
      <c r="C966" s="832" t="s">
        <v>2625</v>
      </c>
      <c r="D966" s="833" t="s">
        <v>5669</v>
      </c>
      <c r="E966" s="834" t="s">
        <v>2680</v>
      </c>
      <c r="F966" s="832" t="s">
        <v>2618</v>
      </c>
      <c r="G966" s="832" t="s">
        <v>2793</v>
      </c>
      <c r="H966" s="832" t="s">
        <v>690</v>
      </c>
      <c r="I966" s="832" t="s">
        <v>2251</v>
      </c>
      <c r="J966" s="832" t="s">
        <v>2252</v>
      </c>
      <c r="K966" s="832" t="s">
        <v>2253</v>
      </c>
      <c r="L966" s="835">
        <v>25.5</v>
      </c>
      <c r="M966" s="835">
        <v>76.5</v>
      </c>
      <c r="N966" s="832">
        <v>3</v>
      </c>
      <c r="O966" s="836">
        <v>0.5</v>
      </c>
      <c r="P966" s="835">
        <v>76.5</v>
      </c>
      <c r="Q966" s="837">
        <v>1</v>
      </c>
      <c r="R966" s="832">
        <v>3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10</v>
      </c>
      <c r="B967" s="832" t="s">
        <v>2616</v>
      </c>
      <c r="C967" s="832" t="s">
        <v>2625</v>
      </c>
      <c r="D967" s="833" t="s">
        <v>5669</v>
      </c>
      <c r="E967" s="834" t="s">
        <v>2680</v>
      </c>
      <c r="F967" s="832" t="s">
        <v>2618</v>
      </c>
      <c r="G967" s="832" t="s">
        <v>2793</v>
      </c>
      <c r="H967" s="832" t="s">
        <v>631</v>
      </c>
      <c r="I967" s="832" t="s">
        <v>3803</v>
      </c>
      <c r="J967" s="832" t="s">
        <v>2252</v>
      </c>
      <c r="K967" s="832" t="s">
        <v>3804</v>
      </c>
      <c r="L967" s="835">
        <v>30.5</v>
      </c>
      <c r="M967" s="835">
        <v>30.5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10</v>
      </c>
      <c r="B968" s="832" t="s">
        <v>2616</v>
      </c>
      <c r="C968" s="832" t="s">
        <v>2625</v>
      </c>
      <c r="D968" s="833" t="s">
        <v>5669</v>
      </c>
      <c r="E968" s="834" t="s">
        <v>2680</v>
      </c>
      <c r="F968" s="832" t="s">
        <v>2618</v>
      </c>
      <c r="G968" s="832" t="s">
        <v>3805</v>
      </c>
      <c r="H968" s="832" t="s">
        <v>631</v>
      </c>
      <c r="I968" s="832" t="s">
        <v>3806</v>
      </c>
      <c r="J968" s="832" t="s">
        <v>3807</v>
      </c>
      <c r="K968" s="832" t="s">
        <v>3808</v>
      </c>
      <c r="L968" s="835">
        <v>0</v>
      </c>
      <c r="M968" s="835">
        <v>0</v>
      </c>
      <c r="N968" s="832">
        <v>1</v>
      </c>
      <c r="O968" s="836">
        <v>1</v>
      </c>
      <c r="P968" s="835"/>
      <c r="Q968" s="837"/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10</v>
      </c>
      <c r="B969" s="832" t="s">
        <v>2616</v>
      </c>
      <c r="C969" s="832" t="s">
        <v>2625</v>
      </c>
      <c r="D969" s="833" t="s">
        <v>5669</v>
      </c>
      <c r="E969" s="834" t="s">
        <v>2680</v>
      </c>
      <c r="F969" s="832" t="s">
        <v>2618</v>
      </c>
      <c r="G969" s="832" t="s">
        <v>2798</v>
      </c>
      <c r="H969" s="832" t="s">
        <v>631</v>
      </c>
      <c r="I969" s="832" t="s">
        <v>2799</v>
      </c>
      <c r="J969" s="832" t="s">
        <v>2800</v>
      </c>
      <c r="K969" s="832" t="s">
        <v>2801</v>
      </c>
      <c r="L969" s="835">
        <v>42.54</v>
      </c>
      <c r="M969" s="835">
        <v>425.40000000000009</v>
      </c>
      <c r="N969" s="832">
        <v>10</v>
      </c>
      <c r="O969" s="836">
        <v>4.5</v>
      </c>
      <c r="P969" s="835">
        <v>425.40000000000009</v>
      </c>
      <c r="Q969" s="837">
        <v>1</v>
      </c>
      <c r="R969" s="832">
        <v>10</v>
      </c>
      <c r="S969" s="837">
        <v>1</v>
      </c>
      <c r="T969" s="836">
        <v>4.5</v>
      </c>
      <c r="U969" s="838">
        <v>1</v>
      </c>
    </row>
    <row r="970" spans="1:21" ht="14.4" customHeight="1" x14ac:dyDescent="0.3">
      <c r="A970" s="831">
        <v>10</v>
      </c>
      <c r="B970" s="832" t="s">
        <v>2616</v>
      </c>
      <c r="C970" s="832" t="s">
        <v>2625</v>
      </c>
      <c r="D970" s="833" t="s">
        <v>5669</v>
      </c>
      <c r="E970" s="834" t="s">
        <v>2680</v>
      </c>
      <c r="F970" s="832" t="s">
        <v>2618</v>
      </c>
      <c r="G970" s="832" t="s">
        <v>2798</v>
      </c>
      <c r="H970" s="832" t="s">
        <v>631</v>
      </c>
      <c r="I970" s="832" t="s">
        <v>2802</v>
      </c>
      <c r="J970" s="832" t="s">
        <v>1170</v>
      </c>
      <c r="K970" s="832" t="s">
        <v>1171</v>
      </c>
      <c r="L970" s="835">
        <v>60.28</v>
      </c>
      <c r="M970" s="835">
        <v>542.52</v>
      </c>
      <c r="N970" s="832">
        <v>9</v>
      </c>
      <c r="O970" s="836">
        <v>6.5</v>
      </c>
      <c r="P970" s="835">
        <v>241.12</v>
      </c>
      <c r="Q970" s="837">
        <v>0.44444444444444448</v>
      </c>
      <c r="R970" s="832">
        <v>4</v>
      </c>
      <c r="S970" s="837">
        <v>0.44444444444444442</v>
      </c>
      <c r="T970" s="836">
        <v>2</v>
      </c>
      <c r="U970" s="838">
        <v>0.30769230769230771</v>
      </c>
    </row>
    <row r="971" spans="1:21" ht="14.4" customHeight="1" x14ac:dyDescent="0.3">
      <c r="A971" s="831">
        <v>10</v>
      </c>
      <c r="B971" s="832" t="s">
        <v>2616</v>
      </c>
      <c r="C971" s="832" t="s">
        <v>2625</v>
      </c>
      <c r="D971" s="833" t="s">
        <v>5669</v>
      </c>
      <c r="E971" s="834" t="s">
        <v>2680</v>
      </c>
      <c r="F971" s="832" t="s">
        <v>2618</v>
      </c>
      <c r="G971" s="832" t="s">
        <v>2798</v>
      </c>
      <c r="H971" s="832" t="s">
        <v>631</v>
      </c>
      <c r="I971" s="832" t="s">
        <v>2803</v>
      </c>
      <c r="J971" s="832" t="s">
        <v>2800</v>
      </c>
      <c r="K971" s="832" t="s">
        <v>2804</v>
      </c>
      <c r="L971" s="835">
        <v>59.56</v>
      </c>
      <c r="M971" s="835">
        <v>59.56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10</v>
      </c>
      <c r="B972" s="832" t="s">
        <v>2616</v>
      </c>
      <c r="C972" s="832" t="s">
        <v>2625</v>
      </c>
      <c r="D972" s="833" t="s">
        <v>5669</v>
      </c>
      <c r="E972" s="834" t="s">
        <v>2680</v>
      </c>
      <c r="F972" s="832" t="s">
        <v>2618</v>
      </c>
      <c r="G972" s="832" t="s">
        <v>2812</v>
      </c>
      <c r="H972" s="832" t="s">
        <v>631</v>
      </c>
      <c r="I972" s="832" t="s">
        <v>2814</v>
      </c>
      <c r="J972" s="832" t="s">
        <v>991</v>
      </c>
      <c r="K972" s="832" t="s">
        <v>993</v>
      </c>
      <c r="L972" s="835">
        <v>61.97</v>
      </c>
      <c r="M972" s="835">
        <v>61.97</v>
      </c>
      <c r="N972" s="832">
        <v>1</v>
      </c>
      <c r="O972" s="836">
        <v>1</v>
      </c>
      <c r="P972" s="835">
        <v>61.97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10</v>
      </c>
      <c r="B973" s="832" t="s">
        <v>2616</v>
      </c>
      <c r="C973" s="832" t="s">
        <v>2625</v>
      </c>
      <c r="D973" s="833" t="s">
        <v>5669</v>
      </c>
      <c r="E973" s="834" t="s">
        <v>2680</v>
      </c>
      <c r="F973" s="832" t="s">
        <v>2618</v>
      </c>
      <c r="G973" s="832" t="s">
        <v>2812</v>
      </c>
      <c r="H973" s="832" t="s">
        <v>631</v>
      </c>
      <c r="I973" s="832" t="s">
        <v>3717</v>
      </c>
      <c r="J973" s="832" t="s">
        <v>991</v>
      </c>
      <c r="K973" s="832" t="s">
        <v>993</v>
      </c>
      <c r="L973" s="835">
        <v>61.97</v>
      </c>
      <c r="M973" s="835">
        <v>123.94</v>
      </c>
      <c r="N973" s="832">
        <v>2</v>
      </c>
      <c r="O973" s="836">
        <v>2</v>
      </c>
      <c r="P973" s="835">
        <v>61.97</v>
      </c>
      <c r="Q973" s="837">
        <v>0.5</v>
      </c>
      <c r="R973" s="832">
        <v>1</v>
      </c>
      <c r="S973" s="837">
        <v>0.5</v>
      </c>
      <c r="T973" s="836">
        <v>1</v>
      </c>
      <c r="U973" s="838">
        <v>0.5</v>
      </c>
    </row>
    <row r="974" spans="1:21" ht="14.4" customHeight="1" x14ac:dyDescent="0.3">
      <c r="A974" s="831">
        <v>10</v>
      </c>
      <c r="B974" s="832" t="s">
        <v>2616</v>
      </c>
      <c r="C974" s="832" t="s">
        <v>2625</v>
      </c>
      <c r="D974" s="833" t="s">
        <v>5669</v>
      </c>
      <c r="E974" s="834" t="s">
        <v>2680</v>
      </c>
      <c r="F974" s="832" t="s">
        <v>2618</v>
      </c>
      <c r="G974" s="832" t="s">
        <v>3429</v>
      </c>
      <c r="H974" s="832" t="s">
        <v>631</v>
      </c>
      <c r="I974" s="832" t="s">
        <v>3430</v>
      </c>
      <c r="J974" s="832" t="s">
        <v>3431</v>
      </c>
      <c r="K974" s="832" t="s">
        <v>3432</v>
      </c>
      <c r="L974" s="835">
        <v>77.13</v>
      </c>
      <c r="M974" s="835">
        <v>77.13</v>
      </c>
      <c r="N974" s="832">
        <v>1</v>
      </c>
      <c r="O974" s="836">
        <v>0.5</v>
      </c>
      <c r="P974" s="835">
        <v>77.13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10</v>
      </c>
      <c r="B975" s="832" t="s">
        <v>2616</v>
      </c>
      <c r="C975" s="832" t="s">
        <v>2625</v>
      </c>
      <c r="D975" s="833" t="s">
        <v>5669</v>
      </c>
      <c r="E975" s="834" t="s">
        <v>2680</v>
      </c>
      <c r="F975" s="832" t="s">
        <v>2618</v>
      </c>
      <c r="G975" s="832" t="s">
        <v>3809</v>
      </c>
      <c r="H975" s="832" t="s">
        <v>631</v>
      </c>
      <c r="I975" s="832" t="s">
        <v>3810</v>
      </c>
      <c r="J975" s="832" t="s">
        <v>3811</v>
      </c>
      <c r="K975" s="832" t="s">
        <v>3812</v>
      </c>
      <c r="L975" s="835">
        <v>187.92</v>
      </c>
      <c r="M975" s="835">
        <v>187.92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10</v>
      </c>
      <c r="B976" s="832" t="s">
        <v>2616</v>
      </c>
      <c r="C976" s="832" t="s">
        <v>2625</v>
      </c>
      <c r="D976" s="833" t="s">
        <v>5669</v>
      </c>
      <c r="E976" s="834" t="s">
        <v>2680</v>
      </c>
      <c r="F976" s="832" t="s">
        <v>2618</v>
      </c>
      <c r="G976" s="832" t="s">
        <v>2925</v>
      </c>
      <c r="H976" s="832" t="s">
        <v>631</v>
      </c>
      <c r="I976" s="832" t="s">
        <v>3050</v>
      </c>
      <c r="J976" s="832" t="s">
        <v>3051</v>
      </c>
      <c r="K976" s="832" t="s">
        <v>3052</v>
      </c>
      <c r="L976" s="835">
        <v>25.12</v>
      </c>
      <c r="M976" s="835">
        <v>25.12</v>
      </c>
      <c r="N976" s="832">
        <v>1</v>
      </c>
      <c r="O976" s="836">
        <v>1</v>
      </c>
      <c r="P976" s="835">
        <v>25.12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10</v>
      </c>
      <c r="B977" s="832" t="s">
        <v>2616</v>
      </c>
      <c r="C977" s="832" t="s">
        <v>2625</v>
      </c>
      <c r="D977" s="833" t="s">
        <v>5669</v>
      </c>
      <c r="E977" s="834" t="s">
        <v>2680</v>
      </c>
      <c r="F977" s="832" t="s">
        <v>2618</v>
      </c>
      <c r="G977" s="832" t="s">
        <v>3813</v>
      </c>
      <c r="H977" s="832" t="s">
        <v>631</v>
      </c>
      <c r="I977" s="832" t="s">
        <v>3814</v>
      </c>
      <c r="J977" s="832" t="s">
        <v>3815</v>
      </c>
      <c r="K977" s="832" t="s">
        <v>3816</v>
      </c>
      <c r="L977" s="835">
        <v>0</v>
      </c>
      <c r="M977" s="835">
        <v>0</v>
      </c>
      <c r="N977" s="832">
        <v>2</v>
      </c>
      <c r="O977" s="836">
        <v>1.5</v>
      </c>
      <c r="P977" s="835"/>
      <c r="Q977" s="837"/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10</v>
      </c>
      <c r="B978" s="832" t="s">
        <v>2616</v>
      </c>
      <c r="C978" s="832" t="s">
        <v>2625</v>
      </c>
      <c r="D978" s="833" t="s">
        <v>5669</v>
      </c>
      <c r="E978" s="834" t="s">
        <v>2680</v>
      </c>
      <c r="F978" s="832" t="s">
        <v>2618</v>
      </c>
      <c r="G978" s="832" t="s">
        <v>2815</v>
      </c>
      <c r="H978" s="832" t="s">
        <v>690</v>
      </c>
      <c r="I978" s="832" t="s">
        <v>2194</v>
      </c>
      <c r="J978" s="832" t="s">
        <v>1358</v>
      </c>
      <c r="K978" s="832" t="s">
        <v>2195</v>
      </c>
      <c r="L978" s="835">
        <v>154.36000000000001</v>
      </c>
      <c r="M978" s="835">
        <v>771.80000000000007</v>
      </c>
      <c r="N978" s="832">
        <v>5</v>
      </c>
      <c r="O978" s="836">
        <v>2.5</v>
      </c>
      <c r="P978" s="835">
        <v>154.36000000000001</v>
      </c>
      <c r="Q978" s="837">
        <v>0.2</v>
      </c>
      <c r="R978" s="832">
        <v>1</v>
      </c>
      <c r="S978" s="837">
        <v>0.2</v>
      </c>
      <c r="T978" s="836">
        <v>0.5</v>
      </c>
      <c r="U978" s="838">
        <v>0.2</v>
      </c>
    </row>
    <row r="979" spans="1:21" ht="14.4" customHeight="1" x14ac:dyDescent="0.3">
      <c r="A979" s="831">
        <v>10</v>
      </c>
      <c r="B979" s="832" t="s">
        <v>2616</v>
      </c>
      <c r="C979" s="832" t="s">
        <v>2625</v>
      </c>
      <c r="D979" s="833" t="s">
        <v>5669</v>
      </c>
      <c r="E979" s="834" t="s">
        <v>2680</v>
      </c>
      <c r="F979" s="832" t="s">
        <v>2618</v>
      </c>
      <c r="G979" s="832" t="s">
        <v>2815</v>
      </c>
      <c r="H979" s="832" t="s">
        <v>690</v>
      </c>
      <c r="I979" s="832" t="s">
        <v>2290</v>
      </c>
      <c r="J979" s="832" t="s">
        <v>2291</v>
      </c>
      <c r="K979" s="832" t="s">
        <v>2292</v>
      </c>
      <c r="L979" s="835">
        <v>111.22</v>
      </c>
      <c r="M979" s="835">
        <v>222.44</v>
      </c>
      <c r="N979" s="832">
        <v>2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10</v>
      </c>
      <c r="B980" s="832" t="s">
        <v>2616</v>
      </c>
      <c r="C980" s="832" t="s">
        <v>2625</v>
      </c>
      <c r="D980" s="833" t="s">
        <v>5669</v>
      </c>
      <c r="E980" s="834" t="s">
        <v>2680</v>
      </c>
      <c r="F980" s="832" t="s">
        <v>2618</v>
      </c>
      <c r="G980" s="832" t="s">
        <v>2815</v>
      </c>
      <c r="H980" s="832" t="s">
        <v>690</v>
      </c>
      <c r="I980" s="832" t="s">
        <v>2199</v>
      </c>
      <c r="J980" s="832" t="s">
        <v>951</v>
      </c>
      <c r="K980" s="832" t="s">
        <v>2200</v>
      </c>
      <c r="L980" s="835">
        <v>75.73</v>
      </c>
      <c r="M980" s="835">
        <v>757.30000000000007</v>
      </c>
      <c r="N980" s="832">
        <v>10</v>
      </c>
      <c r="O980" s="836">
        <v>8</v>
      </c>
      <c r="P980" s="835">
        <v>681.57</v>
      </c>
      <c r="Q980" s="837">
        <v>0.9</v>
      </c>
      <c r="R980" s="832">
        <v>9</v>
      </c>
      <c r="S980" s="837">
        <v>0.9</v>
      </c>
      <c r="T980" s="836">
        <v>7</v>
      </c>
      <c r="U980" s="838">
        <v>0.875</v>
      </c>
    </row>
    <row r="981" spans="1:21" ht="14.4" customHeight="1" x14ac:dyDescent="0.3">
      <c r="A981" s="831">
        <v>10</v>
      </c>
      <c r="B981" s="832" t="s">
        <v>2616</v>
      </c>
      <c r="C981" s="832" t="s">
        <v>2625</v>
      </c>
      <c r="D981" s="833" t="s">
        <v>5669</v>
      </c>
      <c r="E981" s="834" t="s">
        <v>2680</v>
      </c>
      <c r="F981" s="832" t="s">
        <v>2618</v>
      </c>
      <c r="G981" s="832" t="s">
        <v>2815</v>
      </c>
      <c r="H981" s="832" t="s">
        <v>690</v>
      </c>
      <c r="I981" s="832" t="s">
        <v>2365</v>
      </c>
      <c r="J981" s="832" t="s">
        <v>1358</v>
      </c>
      <c r="K981" s="832" t="s">
        <v>2366</v>
      </c>
      <c r="L981" s="835">
        <v>225.06</v>
      </c>
      <c r="M981" s="835">
        <v>225.06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10</v>
      </c>
      <c r="B982" s="832" t="s">
        <v>2616</v>
      </c>
      <c r="C982" s="832" t="s">
        <v>2625</v>
      </c>
      <c r="D982" s="833" t="s">
        <v>5669</v>
      </c>
      <c r="E982" s="834" t="s">
        <v>2680</v>
      </c>
      <c r="F982" s="832" t="s">
        <v>2618</v>
      </c>
      <c r="G982" s="832" t="s">
        <v>3061</v>
      </c>
      <c r="H982" s="832" t="s">
        <v>631</v>
      </c>
      <c r="I982" s="832" t="s">
        <v>3062</v>
      </c>
      <c r="J982" s="832" t="s">
        <v>699</v>
      </c>
      <c r="K982" s="832" t="s">
        <v>3063</v>
      </c>
      <c r="L982" s="835">
        <v>0</v>
      </c>
      <c r="M982" s="835">
        <v>0</v>
      </c>
      <c r="N982" s="832">
        <v>2</v>
      </c>
      <c r="O982" s="836">
        <v>1</v>
      </c>
      <c r="P982" s="835">
        <v>0</v>
      </c>
      <c r="Q982" s="837"/>
      <c r="R982" s="832">
        <v>1</v>
      </c>
      <c r="S982" s="837">
        <v>0.5</v>
      </c>
      <c r="T982" s="836">
        <v>0.5</v>
      </c>
      <c r="U982" s="838">
        <v>0.5</v>
      </c>
    </row>
    <row r="983" spans="1:21" ht="14.4" customHeight="1" x14ac:dyDescent="0.3">
      <c r="A983" s="831">
        <v>10</v>
      </c>
      <c r="B983" s="832" t="s">
        <v>2616</v>
      </c>
      <c r="C983" s="832" t="s">
        <v>2625</v>
      </c>
      <c r="D983" s="833" t="s">
        <v>5669</v>
      </c>
      <c r="E983" s="834" t="s">
        <v>2680</v>
      </c>
      <c r="F983" s="832" t="s">
        <v>2618</v>
      </c>
      <c r="G983" s="832" t="s">
        <v>3061</v>
      </c>
      <c r="H983" s="832" t="s">
        <v>631</v>
      </c>
      <c r="I983" s="832" t="s">
        <v>3064</v>
      </c>
      <c r="J983" s="832" t="s">
        <v>699</v>
      </c>
      <c r="K983" s="832" t="s">
        <v>3065</v>
      </c>
      <c r="L983" s="835">
        <v>0</v>
      </c>
      <c r="M983" s="835">
        <v>0</v>
      </c>
      <c r="N983" s="832">
        <v>4</v>
      </c>
      <c r="O983" s="836">
        <v>2</v>
      </c>
      <c r="P983" s="835">
        <v>0</v>
      </c>
      <c r="Q983" s="837"/>
      <c r="R983" s="832">
        <v>4</v>
      </c>
      <c r="S983" s="837">
        <v>1</v>
      </c>
      <c r="T983" s="836">
        <v>2</v>
      </c>
      <c r="U983" s="838">
        <v>1</v>
      </c>
    </row>
    <row r="984" spans="1:21" ht="14.4" customHeight="1" x14ac:dyDescent="0.3">
      <c r="A984" s="831">
        <v>10</v>
      </c>
      <c r="B984" s="832" t="s">
        <v>2616</v>
      </c>
      <c r="C984" s="832" t="s">
        <v>2625</v>
      </c>
      <c r="D984" s="833" t="s">
        <v>5669</v>
      </c>
      <c r="E984" s="834" t="s">
        <v>2680</v>
      </c>
      <c r="F984" s="832" t="s">
        <v>2618</v>
      </c>
      <c r="G984" s="832" t="s">
        <v>3817</v>
      </c>
      <c r="H984" s="832" t="s">
        <v>631</v>
      </c>
      <c r="I984" s="832" t="s">
        <v>3818</v>
      </c>
      <c r="J984" s="832" t="s">
        <v>3819</v>
      </c>
      <c r="K984" s="832" t="s">
        <v>3820</v>
      </c>
      <c r="L984" s="835">
        <v>116.1</v>
      </c>
      <c r="M984" s="835">
        <v>116.1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10</v>
      </c>
      <c r="B985" s="832" t="s">
        <v>2616</v>
      </c>
      <c r="C985" s="832" t="s">
        <v>2625</v>
      </c>
      <c r="D985" s="833" t="s">
        <v>5669</v>
      </c>
      <c r="E985" s="834" t="s">
        <v>2680</v>
      </c>
      <c r="F985" s="832" t="s">
        <v>2618</v>
      </c>
      <c r="G985" s="832" t="s">
        <v>3066</v>
      </c>
      <c r="H985" s="832" t="s">
        <v>690</v>
      </c>
      <c r="I985" s="832" t="s">
        <v>3389</v>
      </c>
      <c r="J985" s="832" t="s">
        <v>3390</v>
      </c>
      <c r="K985" s="832" t="s">
        <v>2268</v>
      </c>
      <c r="L985" s="835">
        <v>1614.9</v>
      </c>
      <c r="M985" s="835">
        <v>4844.7000000000007</v>
      </c>
      <c r="N985" s="832">
        <v>3</v>
      </c>
      <c r="O985" s="836">
        <v>1</v>
      </c>
      <c r="P985" s="835">
        <v>4844.7000000000007</v>
      </c>
      <c r="Q985" s="837">
        <v>1</v>
      </c>
      <c r="R985" s="832">
        <v>3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10</v>
      </c>
      <c r="B986" s="832" t="s">
        <v>2616</v>
      </c>
      <c r="C986" s="832" t="s">
        <v>2625</v>
      </c>
      <c r="D986" s="833" t="s">
        <v>5669</v>
      </c>
      <c r="E986" s="834" t="s">
        <v>2680</v>
      </c>
      <c r="F986" s="832" t="s">
        <v>2618</v>
      </c>
      <c r="G986" s="832" t="s">
        <v>3066</v>
      </c>
      <c r="H986" s="832" t="s">
        <v>690</v>
      </c>
      <c r="I986" s="832" t="s">
        <v>2267</v>
      </c>
      <c r="J986" s="832" t="s">
        <v>926</v>
      </c>
      <c r="K986" s="832" t="s">
        <v>2268</v>
      </c>
      <c r="L986" s="835">
        <v>294.81</v>
      </c>
      <c r="M986" s="835">
        <v>294.81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10</v>
      </c>
      <c r="B987" s="832" t="s">
        <v>2616</v>
      </c>
      <c r="C987" s="832" t="s">
        <v>2625</v>
      </c>
      <c r="D987" s="833" t="s">
        <v>5669</v>
      </c>
      <c r="E987" s="834" t="s">
        <v>2680</v>
      </c>
      <c r="F987" s="832" t="s">
        <v>2618</v>
      </c>
      <c r="G987" s="832" t="s">
        <v>3066</v>
      </c>
      <c r="H987" s="832" t="s">
        <v>631</v>
      </c>
      <c r="I987" s="832" t="s">
        <v>3821</v>
      </c>
      <c r="J987" s="832" t="s">
        <v>3822</v>
      </c>
      <c r="K987" s="832" t="s">
        <v>2268</v>
      </c>
      <c r="L987" s="835">
        <v>294.81</v>
      </c>
      <c r="M987" s="835">
        <v>294.81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10</v>
      </c>
      <c r="B988" s="832" t="s">
        <v>2616</v>
      </c>
      <c r="C988" s="832" t="s">
        <v>2625</v>
      </c>
      <c r="D988" s="833" t="s">
        <v>5669</v>
      </c>
      <c r="E988" s="834" t="s">
        <v>2680</v>
      </c>
      <c r="F988" s="832" t="s">
        <v>2618</v>
      </c>
      <c r="G988" s="832" t="s">
        <v>2945</v>
      </c>
      <c r="H988" s="832" t="s">
        <v>631</v>
      </c>
      <c r="I988" s="832" t="s">
        <v>2946</v>
      </c>
      <c r="J988" s="832" t="s">
        <v>1256</v>
      </c>
      <c r="K988" s="832" t="s">
        <v>2947</v>
      </c>
      <c r="L988" s="835">
        <v>0</v>
      </c>
      <c r="M988" s="835">
        <v>0</v>
      </c>
      <c r="N988" s="832">
        <v>2</v>
      </c>
      <c r="O988" s="836">
        <v>1</v>
      </c>
      <c r="P988" s="835">
        <v>0</v>
      </c>
      <c r="Q988" s="837"/>
      <c r="R988" s="832">
        <v>1</v>
      </c>
      <c r="S988" s="837">
        <v>0.5</v>
      </c>
      <c r="T988" s="836">
        <v>0.5</v>
      </c>
      <c r="U988" s="838">
        <v>0.5</v>
      </c>
    </row>
    <row r="989" spans="1:21" ht="14.4" customHeight="1" x14ac:dyDescent="0.3">
      <c r="A989" s="831">
        <v>10</v>
      </c>
      <c r="B989" s="832" t="s">
        <v>2616</v>
      </c>
      <c r="C989" s="832" t="s">
        <v>2625</v>
      </c>
      <c r="D989" s="833" t="s">
        <v>5669</v>
      </c>
      <c r="E989" s="834" t="s">
        <v>2680</v>
      </c>
      <c r="F989" s="832" t="s">
        <v>2618</v>
      </c>
      <c r="G989" s="832" t="s">
        <v>3391</v>
      </c>
      <c r="H989" s="832" t="s">
        <v>631</v>
      </c>
      <c r="I989" s="832" t="s">
        <v>3392</v>
      </c>
      <c r="J989" s="832" t="s">
        <v>895</v>
      </c>
      <c r="K989" s="832" t="s">
        <v>896</v>
      </c>
      <c r="L989" s="835">
        <v>0</v>
      </c>
      <c r="M989" s="835">
        <v>0</v>
      </c>
      <c r="N989" s="832">
        <v>1</v>
      </c>
      <c r="O989" s="836">
        <v>1</v>
      </c>
      <c r="P989" s="835"/>
      <c r="Q989" s="837"/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10</v>
      </c>
      <c r="B990" s="832" t="s">
        <v>2616</v>
      </c>
      <c r="C990" s="832" t="s">
        <v>2625</v>
      </c>
      <c r="D990" s="833" t="s">
        <v>5669</v>
      </c>
      <c r="E990" s="834" t="s">
        <v>2680</v>
      </c>
      <c r="F990" s="832" t="s">
        <v>2619</v>
      </c>
      <c r="G990" s="832" t="s">
        <v>2822</v>
      </c>
      <c r="H990" s="832" t="s">
        <v>631</v>
      </c>
      <c r="I990" s="832" t="s">
        <v>653</v>
      </c>
      <c r="J990" s="832" t="s">
        <v>2824</v>
      </c>
      <c r="K990" s="832"/>
      <c r="L990" s="835">
        <v>0</v>
      </c>
      <c r="M990" s="835">
        <v>0</v>
      </c>
      <c r="N990" s="832">
        <v>5</v>
      </c>
      <c r="O990" s="836">
        <v>4.5</v>
      </c>
      <c r="P990" s="835">
        <v>0</v>
      </c>
      <c r="Q990" s="837"/>
      <c r="R990" s="832">
        <v>2</v>
      </c>
      <c r="S990" s="837">
        <v>0.4</v>
      </c>
      <c r="T990" s="836">
        <v>2</v>
      </c>
      <c r="U990" s="838">
        <v>0.44444444444444442</v>
      </c>
    </row>
    <row r="991" spans="1:21" ht="14.4" customHeight="1" x14ac:dyDescent="0.3">
      <c r="A991" s="831">
        <v>10</v>
      </c>
      <c r="B991" s="832" t="s">
        <v>2616</v>
      </c>
      <c r="C991" s="832" t="s">
        <v>2625</v>
      </c>
      <c r="D991" s="833" t="s">
        <v>5669</v>
      </c>
      <c r="E991" s="834" t="s">
        <v>2680</v>
      </c>
      <c r="F991" s="832" t="s">
        <v>2619</v>
      </c>
      <c r="G991" s="832" t="s">
        <v>2822</v>
      </c>
      <c r="H991" s="832" t="s">
        <v>631</v>
      </c>
      <c r="I991" s="832" t="s">
        <v>3435</v>
      </c>
      <c r="J991" s="832" t="s">
        <v>2824</v>
      </c>
      <c r="K991" s="832"/>
      <c r="L991" s="835">
        <v>0</v>
      </c>
      <c r="M991" s="835">
        <v>0</v>
      </c>
      <c r="N991" s="832">
        <v>1</v>
      </c>
      <c r="O991" s="836">
        <v>1</v>
      </c>
      <c r="P991" s="835">
        <v>0</v>
      </c>
      <c r="Q991" s="837"/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10</v>
      </c>
      <c r="B992" s="832" t="s">
        <v>2616</v>
      </c>
      <c r="C992" s="832" t="s">
        <v>2625</v>
      </c>
      <c r="D992" s="833" t="s">
        <v>5669</v>
      </c>
      <c r="E992" s="834" t="s">
        <v>2680</v>
      </c>
      <c r="F992" s="832" t="s">
        <v>2620</v>
      </c>
      <c r="G992" s="832" t="s">
        <v>3395</v>
      </c>
      <c r="H992" s="832" t="s">
        <v>631</v>
      </c>
      <c r="I992" s="832" t="s">
        <v>3823</v>
      </c>
      <c r="J992" s="832" t="s">
        <v>3824</v>
      </c>
      <c r="K992" s="832" t="s">
        <v>3825</v>
      </c>
      <c r="L992" s="835">
        <v>200</v>
      </c>
      <c r="M992" s="835">
        <v>400</v>
      </c>
      <c r="N992" s="832">
        <v>2</v>
      </c>
      <c r="O992" s="836">
        <v>2</v>
      </c>
      <c r="P992" s="835">
        <v>400</v>
      </c>
      <c r="Q992" s="837">
        <v>1</v>
      </c>
      <c r="R992" s="832">
        <v>2</v>
      </c>
      <c r="S992" s="837">
        <v>1</v>
      </c>
      <c r="T992" s="836">
        <v>2</v>
      </c>
      <c r="U992" s="838">
        <v>1</v>
      </c>
    </row>
    <row r="993" spans="1:21" ht="14.4" customHeight="1" x14ac:dyDescent="0.3">
      <c r="A993" s="831">
        <v>10</v>
      </c>
      <c r="B993" s="832" t="s">
        <v>2616</v>
      </c>
      <c r="C993" s="832" t="s">
        <v>2625</v>
      </c>
      <c r="D993" s="833" t="s">
        <v>5669</v>
      </c>
      <c r="E993" s="834" t="s">
        <v>2703</v>
      </c>
      <c r="F993" s="832" t="s">
        <v>2618</v>
      </c>
      <c r="G993" s="832" t="s">
        <v>3826</v>
      </c>
      <c r="H993" s="832" t="s">
        <v>631</v>
      </c>
      <c r="I993" s="832" t="s">
        <v>3827</v>
      </c>
      <c r="J993" s="832" t="s">
        <v>3828</v>
      </c>
      <c r="K993" s="832" t="s">
        <v>3829</v>
      </c>
      <c r="L993" s="835">
        <v>0</v>
      </c>
      <c r="M993" s="835">
        <v>0</v>
      </c>
      <c r="N993" s="832">
        <v>1</v>
      </c>
      <c r="O993" s="836">
        <v>1</v>
      </c>
      <c r="P993" s="835"/>
      <c r="Q993" s="837"/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10</v>
      </c>
      <c r="B994" s="832" t="s">
        <v>2616</v>
      </c>
      <c r="C994" s="832" t="s">
        <v>2625</v>
      </c>
      <c r="D994" s="833" t="s">
        <v>5669</v>
      </c>
      <c r="E994" s="834" t="s">
        <v>2673</v>
      </c>
      <c r="F994" s="832" t="s">
        <v>2618</v>
      </c>
      <c r="G994" s="832" t="s">
        <v>2838</v>
      </c>
      <c r="H994" s="832" t="s">
        <v>690</v>
      </c>
      <c r="I994" s="832" t="s">
        <v>2381</v>
      </c>
      <c r="J994" s="832" t="s">
        <v>1268</v>
      </c>
      <c r="K994" s="832" t="s">
        <v>1270</v>
      </c>
      <c r="L994" s="835">
        <v>159.08000000000001</v>
      </c>
      <c r="M994" s="835">
        <v>159.08000000000001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10</v>
      </c>
      <c r="B995" s="832" t="s">
        <v>2616</v>
      </c>
      <c r="C995" s="832" t="s">
        <v>2625</v>
      </c>
      <c r="D995" s="833" t="s">
        <v>5669</v>
      </c>
      <c r="E995" s="834" t="s">
        <v>2673</v>
      </c>
      <c r="F995" s="832" t="s">
        <v>2618</v>
      </c>
      <c r="G995" s="832" t="s">
        <v>3398</v>
      </c>
      <c r="H995" s="832" t="s">
        <v>690</v>
      </c>
      <c r="I995" s="832" t="s">
        <v>2475</v>
      </c>
      <c r="J995" s="832" t="s">
        <v>1130</v>
      </c>
      <c r="K995" s="832" t="s">
        <v>2476</v>
      </c>
      <c r="L995" s="835">
        <v>58.77</v>
      </c>
      <c r="M995" s="835">
        <v>58.77</v>
      </c>
      <c r="N995" s="832">
        <v>1</v>
      </c>
      <c r="O995" s="836">
        <v>0.5</v>
      </c>
      <c r="P995" s="835">
        <v>58.77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10</v>
      </c>
      <c r="B996" s="832" t="s">
        <v>2616</v>
      </c>
      <c r="C996" s="832" t="s">
        <v>2625</v>
      </c>
      <c r="D996" s="833" t="s">
        <v>5669</v>
      </c>
      <c r="E996" s="834" t="s">
        <v>2673</v>
      </c>
      <c r="F996" s="832" t="s">
        <v>2618</v>
      </c>
      <c r="G996" s="832" t="s">
        <v>3177</v>
      </c>
      <c r="H996" s="832" t="s">
        <v>631</v>
      </c>
      <c r="I996" s="832" t="s">
        <v>3714</v>
      </c>
      <c r="J996" s="832" t="s">
        <v>885</v>
      </c>
      <c r="K996" s="832" t="s">
        <v>887</v>
      </c>
      <c r="L996" s="835">
        <v>47.47</v>
      </c>
      <c r="M996" s="835">
        <v>47.47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10</v>
      </c>
      <c r="B997" s="832" t="s">
        <v>2616</v>
      </c>
      <c r="C997" s="832" t="s">
        <v>2625</v>
      </c>
      <c r="D997" s="833" t="s">
        <v>5669</v>
      </c>
      <c r="E997" s="834" t="s">
        <v>2673</v>
      </c>
      <c r="F997" s="832" t="s">
        <v>2618</v>
      </c>
      <c r="G997" s="832" t="s">
        <v>2955</v>
      </c>
      <c r="H997" s="832" t="s">
        <v>631</v>
      </c>
      <c r="I997" s="832" t="s">
        <v>3615</v>
      </c>
      <c r="J997" s="832" t="s">
        <v>740</v>
      </c>
      <c r="K997" s="832" t="s">
        <v>3616</v>
      </c>
      <c r="L997" s="835">
        <v>80.760000000000005</v>
      </c>
      <c r="M997" s="835">
        <v>80.760000000000005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10</v>
      </c>
      <c r="B998" s="832" t="s">
        <v>2616</v>
      </c>
      <c r="C998" s="832" t="s">
        <v>2625</v>
      </c>
      <c r="D998" s="833" t="s">
        <v>5669</v>
      </c>
      <c r="E998" s="834" t="s">
        <v>2673</v>
      </c>
      <c r="F998" s="832" t="s">
        <v>2618</v>
      </c>
      <c r="G998" s="832" t="s">
        <v>2955</v>
      </c>
      <c r="H998" s="832" t="s">
        <v>631</v>
      </c>
      <c r="I998" s="832" t="s">
        <v>3830</v>
      </c>
      <c r="J998" s="832" t="s">
        <v>742</v>
      </c>
      <c r="K998" s="832" t="s">
        <v>2792</v>
      </c>
      <c r="L998" s="835">
        <v>18.809999999999999</v>
      </c>
      <c r="M998" s="835">
        <v>18.809999999999999</v>
      </c>
      <c r="N998" s="832">
        <v>1</v>
      </c>
      <c r="O998" s="836">
        <v>0.5</v>
      </c>
      <c r="P998" s="835">
        <v>18.809999999999999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10</v>
      </c>
      <c r="B999" s="832" t="s">
        <v>2616</v>
      </c>
      <c r="C999" s="832" t="s">
        <v>2625</v>
      </c>
      <c r="D999" s="833" t="s">
        <v>5669</v>
      </c>
      <c r="E999" s="834" t="s">
        <v>2673</v>
      </c>
      <c r="F999" s="832" t="s">
        <v>2618</v>
      </c>
      <c r="G999" s="832" t="s">
        <v>3404</v>
      </c>
      <c r="H999" s="832" t="s">
        <v>631</v>
      </c>
      <c r="I999" s="832" t="s">
        <v>3561</v>
      </c>
      <c r="J999" s="832" t="s">
        <v>732</v>
      </c>
      <c r="K999" s="832" t="s">
        <v>3562</v>
      </c>
      <c r="L999" s="835">
        <v>368.16</v>
      </c>
      <c r="M999" s="835">
        <v>1104.48</v>
      </c>
      <c r="N999" s="832">
        <v>3</v>
      </c>
      <c r="O999" s="836">
        <v>1</v>
      </c>
      <c r="P999" s="835">
        <v>1104.48</v>
      </c>
      <c r="Q999" s="837">
        <v>1</v>
      </c>
      <c r="R999" s="832">
        <v>3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10</v>
      </c>
      <c r="B1000" s="832" t="s">
        <v>2616</v>
      </c>
      <c r="C1000" s="832" t="s">
        <v>2625</v>
      </c>
      <c r="D1000" s="833" t="s">
        <v>5669</v>
      </c>
      <c r="E1000" s="834" t="s">
        <v>2673</v>
      </c>
      <c r="F1000" s="832" t="s">
        <v>2618</v>
      </c>
      <c r="G1000" s="832" t="s">
        <v>2766</v>
      </c>
      <c r="H1000" s="832" t="s">
        <v>631</v>
      </c>
      <c r="I1000" s="832" t="s">
        <v>2767</v>
      </c>
      <c r="J1000" s="832" t="s">
        <v>746</v>
      </c>
      <c r="K1000" s="832" t="s">
        <v>2768</v>
      </c>
      <c r="L1000" s="835">
        <v>27.28</v>
      </c>
      <c r="M1000" s="835">
        <v>27.28</v>
      </c>
      <c r="N1000" s="832">
        <v>1</v>
      </c>
      <c r="O1000" s="836">
        <v>0.5</v>
      </c>
      <c r="P1000" s="835">
        <v>27.28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10</v>
      </c>
      <c r="B1001" s="832" t="s">
        <v>2616</v>
      </c>
      <c r="C1001" s="832" t="s">
        <v>2625</v>
      </c>
      <c r="D1001" s="833" t="s">
        <v>5669</v>
      </c>
      <c r="E1001" s="834" t="s">
        <v>2673</v>
      </c>
      <c r="F1001" s="832" t="s">
        <v>2618</v>
      </c>
      <c r="G1001" s="832" t="s">
        <v>3015</v>
      </c>
      <c r="H1001" s="832" t="s">
        <v>631</v>
      </c>
      <c r="I1001" s="832" t="s">
        <v>3016</v>
      </c>
      <c r="J1001" s="832" t="s">
        <v>1161</v>
      </c>
      <c r="K1001" s="832" t="s">
        <v>2971</v>
      </c>
      <c r="L1001" s="835">
        <v>61.97</v>
      </c>
      <c r="M1001" s="835">
        <v>185.91</v>
      </c>
      <c r="N1001" s="832">
        <v>3</v>
      </c>
      <c r="O1001" s="836">
        <v>2.5</v>
      </c>
      <c r="P1001" s="835">
        <v>123.94</v>
      </c>
      <c r="Q1001" s="837">
        <v>0.66666666666666663</v>
      </c>
      <c r="R1001" s="832">
        <v>2</v>
      </c>
      <c r="S1001" s="837">
        <v>0.66666666666666663</v>
      </c>
      <c r="T1001" s="836">
        <v>1.5</v>
      </c>
      <c r="U1001" s="838">
        <v>0.6</v>
      </c>
    </row>
    <row r="1002" spans="1:21" ht="14.4" customHeight="1" x14ac:dyDescent="0.3">
      <c r="A1002" s="831">
        <v>10</v>
      </c>
      <c r="B1002" s="832" t="s">
        <v>2616</v>
      </c>
      <c r="C1002" s="832" t="s">
        <v>2625</v>
      </c>
      <c r="D1002" s="833" t="s">
        <v>5669</v>
      </c>
      <c r="E1002" s="834" t="s">
        <v>2673</v>
      </c>
      <c r="F1002" s="832" t="s">
        <v>2618</v>
      </c>
      <c r="G1002" s="832" t="s">
        <v>3220</v>
      </c>
      <c r="H1002" s="832" t="s">
        <v>631</v>
      </c>
      <c r="I1002" s="832" t="s">
        <v>3221</v>
      </c>
      <c r="J1002" s="832" t="s">
        <v>763</v>
      </c>
      <c r="K1002" s="832" t="s">
        <v>1062</v>
      </c>
      <c r="L1002" s="835">
        <v>0</v>
      </c>
      <c r="M1002" s="835">
        <v>0</v>
      </c>
      <c r="N1002" s="832">
        <v>2</v>
      </c>
      <c r="O1002" s="836">
        <v>1.5</v>
      </c>
      <c r="P1002" s="835">
        <v>0</v>
      </c>
      <c r="Q1002" s="837"/>
      <c r="R1002" s="832">
        <v>1</v>
      </c>
      <c r="S1002" s="837">
        <v>0.5</v>
      </c>
      <c r="T1002" s="836">
        <v>0.5</v>
      </c>
      <c r="U1002" s="838">
        <v>0.33333333333333331</v>
      </c>
    </row>
    <row r="1003" spans="1:21" ht="14.4" customHeight="1" x14ac:dyDescent="0.3">
      <c r="A1003" s="831">
        <v>10</v>
      </c>
      <c r="B1003" s="832" t="s">
        <v>2616</v>
      </c>
      <c r="C1003" s="832" t="s">
        <v>2625</v>
      </c>
      <c r="D1003" s="833" t="s">
        <v>5669</v>
      </c>
      <c r="E1003" s="834" t="s">
        <v>2673</v>
      </c>
      <c r="F1003" s="832" t="s">
        <v>2618</v>
      </c>
      <c r="G1003" s="832" t="s">
        <v>3183</v>
      </c>
      <c r="H1003" s="832" t="s">
        <v>631</v>
      </c>
      <c r="I1003" s="832" t="s">
        <v>3831</v>
      </c>
      <c r="J1003" s="832" t="s">
        <v>3832</v>
      </c>
      <c r="K1003" s="832" t="s">
        <v>3833</v>
      </c>
      <c r="L1003" s="835">
        <v>729.38</v>
      </c>
      <c r="M1003" s="835">
        <v>729.38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10</v>
      </c>
      <c r="B1004" s="832" t="s">
        <v>2616</v>
      </c>
      <c r="C1004" s="832" t="s">
        <v>2625</v>
      </c>
      <c r="D1004" s="833" t="s">
        <v>5669</v>
      </c>
      <c r="E1004" s="834" t="s">
        <v>2673</v>
      </c>
      <c r="F1004" s="832" t="s">
        <v>2618</v>
      </c>
      <c r="G1004" s="832" t="s">
        <v>3042</v>
      </c>
      <c r="H1004" s="832" t="s">
        <v>631</v>
      </c>
      <c r="I1004" s="832" t="s">
        <v>3043</v>
      </c>
      <c r="J1004" s="832" t="s">
        <v>1182</v>
      </c>
      <c r="K1004" s="832" t="s">
        <v>3044</v>
      </c>
      <c r="L1004" s="835">
        <v>127.91</v>
      </c>
      <c r="M1004" s="835">
        <v>127.91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10</v>
      </c>
      <c r="B1005" s="832" t="s">
        <v>2616</v>
      </c>
      <c r="C1005" s="832" t="s">
        <v>2625</v>
      </c>
      <c r="D1005" s="833" t="s">
        <v>5669</v>
      </c>
      <c r="E1005" s="834" t="s">
        <v>2673</v>
      </c>
      <c r="F1005" s="832" t="s">
        <v>2618</v>
      </c>
      <c r="G1005" s="832" t="s">
        <v>2789</v>
      </c>
      <c r="H1005" s="832" t="s">
        <v>631</v>
      </c>
      <c r="I1005" s="832" t="s">
        <v>2790</v>
      </c>
      <c r="J1005" s="832" t="s">
        <v>2791</v>
      </c>
      <c r="K1005" s="832" t="s">
        <v>2792</v>
      </c>
      <c r="L1005" s="835">
        <v>21.92</v>
      </c>
      <c r="M1005" s="835">
        <v>21.92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10</v>
      </c>
      <c r="B1006" s="832" t="s">
        <v>2616</v>
      </c>
      <c r="C1006" s="832" t="s">
        <v>2625</v>
      </c>
      <c r="D1006" s="833" t="s">
        <v>5669</v>
      </c>
      <c r="E1006" s="834" t="s">
        <v>2673</v>
      </c>
      <c r="F1006" s="832" t="s">
        <v>2618</v>
      </c>
      <c r="G1006" s="832" t="s">
        <v>2789</v>
      </c>
      <c r="H1006" s="832" t="s">
        <v>631</v>
      </c>
      <c r="I1006" s="832" t="s">
        <v>2920</v>
      </c>
      <c r="J1006" s="832" t="s">
        <v>2791</v>
      </c>
      <c r="K1006" s="832" t="s">
        <v>2921</v>
      </c>
      <c r="L1006" s="835">
        <v>87.67</v>
      </c>
      <c r="M1006" s="835">
        <v>87.67</v>
      </c>
      <c r="N1006" s="832">
        <v>1</v>
      </c>
      <c r="O1006" s="836">
        <v>0.5</v>
      </c>
      <c r="P1006" s="835">
        <v>87.67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10</v>
      </c>
      <c r="B1007" s="832" t="s">
        <v>2616</v>
      </c>
      <c r="C1007" s="832" t="s">
        <v>2625</v>
      </c>
      <c r="D1007" s="833" t="s">
        <v>5669</v>
      </c>
      <c r="E1007" s="834" t="s">
        <v>2673</v>
      </c>
      <c r="F1007" s="832" t="s">
        <v>2618</v>
      </c>
      <c r="G1007" s="832" t="s">
        <v>3330</v>
      </c>
      <c r="H1007" s="832" t="s">
        <v>631</v>
      </c>
      <c r="I1007" s="832" t="s">
        <v>3834</v>
      </c>
      <c r="J1007" s="832" t="s">
        <v>1090</v>
      </c>
      <c r="K1007" s="832" t="s">
        <v>3421</v>
      </c>
      <c r="L1007" s="835">
        <v>58.22</v>
      </c>
      <c r="M1007" s="835">
        <v>58.22</v>
      </c>
      <c r="N1007" s="832">
        <v>1</v>
      </c>
      <c r="O1007" s="836">
        <v>0.5</v>
      </c>
      <c r="P1007" s="835">
        <v>58.22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10</v>
      </c>
      <c r="B1008" s="832" t="s">
        <v>2616</v>
      </c>
      <c r="C1008" s="832" t="s">
        <v>2625</v>
      </c>
      <c r="D1008" s="833" t="s">
        <v>5669</v>
      </c>
      <c r="E1008" s="834" t="s">
        <v>2673</v>
      </c>
      <c r="F1008" s="832" t="s">
        <v>2618</v>
      </c>
      <c r="G1008" s="832" t="s">
        <v>2798</v>
      </c>
      <c r="H1008" s="832" t="s">
        <v>631</v>
      </c>
      <c r="I1008" s="832" t="s">
        <v>2799</v>
      </c>
      <c r="J1008" s="832" t="s">
        <v>2800</v>
      </c>
      <c r="K1008" s="832" t="s">
        <v>2801</v>
      </c>
      <c r="L1008" s="835">
        <v>42.54</v>
      </c>
      <c r="M1008" s="835">
        <v>42.54</v>
      </c>
      <c r="N1008" s="832">
        <v>1</v>
      </c>
      <c r="O1008" s="836">
        <v>0.5</v>
      </c>
      <c r="P1008" s="835">
        <v>42.54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10</v>
      </c>
      <c r="B1009" s="832" t="s">
        <v>2616</v>
      </c>
      <c r="C1009" s="832" t="s">
        <v>2625</v>
      </c>
      <c r="D1009" s="833" t="s">
        <v>5669</v>
      </c>
      <c r="E1009" s="834" t="s">
        <v>2673</v>
      </c>
      <c r="F1009" s="832" t="s">
        <v>2618</v>
      </c>
      <c r="G1009" s="832" t="s">
        <v>2798</v>
      </c>
      <c r="H1009" s="832" t="s">
        <v>631</v>
      </c>
      <c r="I1009" s="832" t="s">
        <v>2802</v>
      </c>
      <c r="J1009" s="832" t="s">
        <v>1170</v>
      </c>
      <c r="K1009" s="832" t="s">
        <v>1171</v>
      </c>
      <c r="L1009" s="835">
        <v>60.28</v>
      </c>
      <c r="M1009" s="835">
        <v>60.28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10</v>
      </c>
      <c r="B1010" s="832" t="s">
        <v>2616</v>
      </c>
      <c r="C1010" s="832" t="s">
        <v>2625</v>
      </c>
      <c r="D1010" s="833" t="s">
        <v>5669</v>
      </c>
      <c r="E1010" s="834" t="s">
        <v>2673</v>
      </c>
      <c r="F1010" s="832" t="s">
        <v>2618</v>
      </c>
      <c r="G1010" s="832" t="s">
        <v>2812</v>
      </c>
      <c r="H1010" s="832" t="s">
        <v>631</v>
      </c>
      <c r="I1010" s="832" t="s">
        <v>2813</v>
      </c>
      <c r="J1010" s="832" t="s">
        <v>991</v>
      </c>
      <c r="K1010" s="832" t="s">
        <v>995</v>
      </c>
      <c r="L1010" s="835">
        <v>61.97</v>
      </c>
      <c r="M1010" s="835">
        <v>61.97</v>
      </c>
      <c r="N1010" s="832">
        <v>1</v>
      </c>
      <c r="O1010" s="836">
        <v>1</v>
      </c>
      <c r="P1010" s="835">
        <v>61.97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10</v>
      </c>
      <c r="B1011" s="832" t="s">
        <v>2616</v>
      </c>
      <c r="C1011" s="832" t="s">
        <v>2625</v>
      </c>
      <c r="D1011" s="833" t="s">
        <v>5669</v>
      </c>
      <c r="E1011" s="834" t="s">
        <v>2673</v>
      </c>
      <c r="F1011" s="832" t="s">
        <v>2618</v>
      </c>
      <c r="G1011" s="832" t="s">
        <v>2812</v>
      </c>
      <c r="H1011" s="832" t="s">
        <v>631</v>
      </c>
      <c r="I1011" s="832" t="s">
        <v>3717</v>
      </c>
      <c r="J1011" s="832" t="s">
        <v>991</v>
      </c>
      <c r="K1011" s="832" t="s">
        <v>993</v>
      </c>
      <c r="L1011" s="835">
        <v>61.97</v>
      </c>
      <c r="M1011" s="835">
        <v>185.91</v>
      </c>
      <c r="N1011" s="832">
        <v>3</v>
      </c>
      <c r="O1011" s="836">
        <v>3</v>
      </c>
      <c r="P1011" s="835">
        <v>123.94</v>
      </c>
      <c r="Q1011" s="837">
        <v>0.66666666666666663</v>
      </c>
      <c r="R1011" s="832">
        <v>2</v>
      </c>
      <c r="S1011" s="837">
        <v>0.66666666666666663</v>
      </c>
      <c r="T1011" s="836">
        <v>2</v>
      </c>
      <c r="U1011" s="838">
        <v>0.66666666666666663</v>
      </c>
    </row>
    <row r="1012" spans="1:21" ht="14.4" customHeight="1" x14ac:dyDescent="0.3">
      <c r="A1012" s="831">
        <v>10</v>
      </c>
      <c r="B1012" s="832" t="s">
        <v>2616</v>
      </c>
      <c r="C1012" s="832" t="s">
        <v>2625</v>
      </c>
      <c r="D1012" s="833" t="s">
        <v>5669</v>
      </c>
      <c r="E1012" s="834" t="s">
        <v>2673</v>
      </c>
      <c r="F1012" s="832" t="s">
        <v>2618</v>
      </c>
      <c r="G1012" s="832" t="s">
        <v>2815</v>
      </c>
      <c r="H1012" s="832" t="s">
        <v>690</v>
      </c>
      <c r="I1012" s="832" t="s">
        <v>2194</v>
      </c>
      <c r="J1012" s="832" t="s">
        <v>1358</v>
      </c>
      <c r="K1012" s="832" t="s">
        <v>2195</v>
      </c>
      <c r="L1012" s="835">
        <v>154.36000000000001</v>
      </c>
      <c r="M1012" s="835">
        <v>154.36000000000001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10</v>
      </c>
      <c r="B1013" s="832" t="s">
        <v>2616</v>
      </c>
      <c r="C1013" s="832" t="s">
        <v>2625</v>
      </c>
      <c r="D1013" s="833" t="s">
        <v>5669</v>
      </c>
      <c r="E1013" s="834" t="s">
        <v>2673</v>
      </c>
      <c r="F1013" s="832" t="s">
        <v>2618</v>
      </c>
      <c r="G1013" s="832" t="s">
        <v>2815</v>
      </c>
      <c r="H1013" s="832" t="s">
        <v>690</v>
      </c>
      <c r="I1013" s="832" t="s">
        <v>2199</v>
      </c>
      <c r="J1013" s="832" t="s">
        <v>951</v>
      </c>
      <c r="K1013" s="832" t="s">
        <v>2200</v>
      </c>
      <c r="L1013" s="835">
        <v>75.73</v>
      </c>
      <c r="M1013" s="835">
        <v>151.46</v>
      </c>
      <c r="N1013" s="832">
        <v>2</v>
      </c>
      <c r="O1013" s="836">
        <v>2</v>
      </c>
      <c r="P1013" s="835">
        <v>151.46</v>
      </c>
      <c r="Q1013" s="837">
        <v>1</v>
      </c>
      <c r="R1013" s="832">
        <v>2</v>
      </c>
      <c r="S1013" s="837">
        <v>1</v>
      </c>
      <c r="T1013" s="836">
        <v>2</v>
      </c>
      <c r="U1013" s="838">
        <v>1</v>
      </c>
    </row>
    <row r="1014" spans="1:21" ht="14.4" customHeight="1" x14ac:dyDescent="0.3">
      <c r="A1014" s="831">
        <v>10</v>
      </c>
      <c r="B1014" s="832" t="s">
        <v>2616</v>
      </c>
      <c r="C1014" s="832" t="s">
        <v>2625</v>
      </c>
      <c r="D1014" s="833" t="s">
        <v>5669</v>
      </c>
      <c r="E1014" s="834" t="s">
        <v>2673</v>
      </c>
      <c r="F1014" s="832" t="s">
        <v>2618</v>
      </c>
      <c r="G1014" s="832" t="s">
        <v>2815</v>
      </c>
      <c r="H1014" s="832" t="s">
        <v>631</v>
      </c>
      <c r="I1014" s="832" t="s">
        <v>3835</v>
      </c>
      <c r="J1014" s="832" t="s">
        <v>1358</v>
      </c>
      <c r="K1014" s="832" t="s">
        <v>2195</v>
      </c>
      <c r="L1014" s="835">
        <v>154.36000000000001</v>
      </c>
      <c r="M1014" s="835">
        <v>154.36000000000001</v>
      </c>
      <c r="N1014" s="832">
        <v>1</v>
      </c>
      <c r="O1014" s="836">
        <v>1</v>
      </c>
      <c r="P1014" s="835">
        <v>154.36000000000001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10</v>
      </c>
      <c r="B1015" s="832" t="s">
        <v>2616</v>
      </c>
      <c r="C1015" s="832" t="s">
        <v>2625</v>
      </c>
      <c r="D1015" s="833" t="s">
        <v>5669</v>
      </c>
      <c r="E1015" s="834" t="s">
        <v>2673</v>
      </c>
      <c r="F1015" s="832" t="s">
        <v>2618</v>
      </c>
      <c r="G1015" s="832" t="s">
        <v>2815</v>
      </c>
      <c r="H1015" s="832" t="s">
        <v>631</v>
      </c>
      <c r="I1015" s="832" t="s">
        <v>3836</v>
      </c>
      <c r="J1015" s="832" t="s">
        <v>1867</v>
      </c>
      <c r="K1015" s="832" t="s">
        <v>1868</v>
      </c>
      <c r="L1015" s="835">
        <v>75.73</v>
      </c>
      <c r="M1015" s="835">
        <v>75.73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10</v>
      </c>
      <c r="B1016" s="832" t="s">
        <v>2616</v>
      </c>
      <c r="C1016" s="832" t="s">
        <v>2625</v>
      </c>
      <c r="D1016" s="833" t="s">
        <v>5669</v>
      </c>
      <c r="E1016" s="834" t="s">
        <v>2673</v>
      </c>
      <c r="F1016" s="832" t="s">
        <v>2618</v>
      </c>
      <c r="G1016" s="832" t="s">
        <v>3071</v>
      </c>
      <c r="H1016" s="832" t="s">
        <v>631</v>
      </c>
      <c r="I1016" s="832" t="s">
        <v>3072</v>
      </c>
      <c r="J1016" s="832" t="s">
        <v>1991</v>
      </c>
      <c r="K1016" s="832" t="s">
        <v>1992</v>
      </c>
      <c r="L1016" s="835">
        <v>107.27</v>
      </c>
      <c r="M1016" s="835">
        <v>107.27</v>
      </c>
      <c r="N1016" s="832">
        <v>1</v>
      </c>
      <c r="O1016" s="836">
        <v>1</v>
      </c>
      <c r="P1016" s="835">
        <v>107.27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10</v>
      </c>
      <c r="B1017" s="832" t="s">
        <v>2616</v>
      </c>
      <c r="C1017" s="832" t="s">
        <v>2625</v>
      </c>
      <c r="D1017" s="833" t="s">
        <v>5669</v>
      </c>
      <c r="E1017" s="834" t="s">
        <v>2673</v>
      </c>
      <c r="F1017" s="832" t="s">
        <v>2619</v>
      </c>
      <c r="G1017" s="832" t="s">
        <v>2822</v>
      </c>
      <c r="H1017" s="832" t="s">
        <v>631</v>
      </c>
      <c r="I1017" s="832" t="s">
        <v>3435</v>
      </c>
      <c r="J1017" s="832" t="s">
        <v>2824</v>
      </c>
      <c r="K1017" s="832"/>
      <c r="L1017" s="835">
        <v>0</v>
      </c>
      <c r="M1017" s="835">
        <v>0</v>
      </c>
      <c r="N1017" s="832">
        <v>2</v>
      </c>
      <c r="O1017" s="836">
        <v>2</v>
      </c>
      <c r="P1017" s="835">
        <v>0</v>
      </c>
      <c r="Q1017" s="837"/>
      <c r="R1017" s="832">
        <v>2</v>
      </c>
      <c r="S1017" s="837">
        <v>1</v>
      </c>
      <c r="T1017" s="836">
        <v>2</v>
      </c>
      <c r="U1017" s="838">
        <v>1</v>
      </c>
    </row>
    <row r="1018" spans="1:21" ht="14.4" customHeight="1" x14ac:dyDescent="0.3">
      <c r="A1018" s="831">
        <v>10</v>
      </c>
      <c r="B1018" s="832" t="s">
        <v>2616</v>
      </c>
      <c r="C1018" s="832" t="s">
        <v>2625</v>
      </c>
      <c r="D1018" s="833" t="s">
        <v>5669</v>
      </c>
      <c r="E1018" s="834" t="s">
        <v>2690</v>
      </c>
      <c r="F1018" s="832" t="s">
        <v>2618</v>
      </c>
      <c r="G1018" s="832" t="s">
        <v>3177</v>
      </c>
      <c r="H1018" s="832" t="s">
        <v>631</v>
      </c>
      <c r="I1018" s="832" t="s">
        <v>3178</v>
      </c>
      <c r="J1018" s="832" t="s">
        <v>1291</v>
      </c>
      <c r="K1018" s="832" t="s">
        <v>1293</v>
      </c>
      <c r="L1018" s="835">
        <v>42.05</v>
      </c>
      <c r="M1018" s="835">
        <v>42.05</v>
      </c>
      <c r="N1018" s="832">
        <v>1</v>
      </c>
      <c r="O1018" s="836">
        <v>1</v>
      </c>
      <c r="P1018" s="835">
        <v>42.05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10</v>
      </c>
      <c r="B1019" s="832" t="s">
        <v>2616</v>
      </c>
      <c r="C1019" s="832" t="s">
        <v>2625</v>
      </c>
      <c r="D1019" s="833" t="s">
        <v>5669</v>
      </c>
      <c r="E1019" s="834" t="s">
        <v>2690</v>
      </c>
      <c r="F1019" s="832" t="s">
        <v>2618</v>
      </c>
      <c r="G1019" s="832" t="s">
        <v>3407</v>
      </c>
      <c r="H1019" s="832" t="s">
        <v>631</v>
      </c>
      <c r="I1019" s="832" t="s">
        <v>3408</v>
      </c>
      <c r="J1019" s="832" t="s">
        <v>3409</v>
      </c>
      <c r="K1019" s="832" t="s">
        <v>3410</v>
      </c>
      <c r="L1019" s="835">
        <v>38.47</v>
      </c>
      <c r="M1019" s="835">
        <v>38.47</v>
      </c>
      <c r="N1019" s="832">
        <v>1</v>
      </c>
      <c r="O1019" s="836">
        <v>0.5</v>
      </c>
      <c r="P1019" s="835">
        <v>38.47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10</v>
      </c>
      <c r="B1020" s="832" t="s">
        <v>2616</v>
      </c>
      <c r="C1020" s="832" t="s">
        <v>2625</v>
      </c>
      <c r="D1020" s="833" t="s">
        <v>5669</v>
      </c>
      <c r="E1020" s="834" t="s">
        <v>2690</v>
      </c>
      <c r="F1020" s="832" t="s">
        <v>2618</v>
      </c>
      <c r="G1020" s="832" t="s">
        <v>2769</v>
      </c>
      <c r="H1020" s="832" t="s">
        <v>631</v>
      </c>
      <c r="I1020" s="832" t="s">
        <v>2776</v>
      </c>
      <c r="J1020" s="832" t="s">
        <v>972</v>
      </c>
      <c r="K1020" s="832" t="s">
        <v>973</v>
      </c>
      <c r="L1020" s="835">
        <v>65.83</v>
      </c>
      <c r="M1020" s="835">
        <v>65.83</v>
      </c>
      <c r="N1020" s="832">
        <v>1</v>
      </c>
      <c r="O1020" s="836">
        <v>1</v>
      </c>
      <c r="P1020" s="835">
        <v>65.83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10</v>
      </c>
      <c r="B1021" s="832" t="s">
        <v>2616</v>
      </c>
      <c r="C1021" s="832" t="s">
        <v>2625</v>
      </c>
      <c r="D1021" s="833" t="s">
        <v>5669</v>
      </c>
      <c r="E1021" s="834" t="s">
        <v>2690</v>
      </c>
      <c r="F1021" s="832" t="s">
        <v>2618</v>
      </c>
      <c r="G1021" s="832" t="s">
        <v>3015</v>
      </c>
      <c r="H1021" s="832" t="s">
        <v>631</v>
      </c>
      <c r="I1021" s="832" t="s">
        <v>3016</v>
      </c>
      <c r="J1021" s="832" t="s">
        <v>1161</v>
      </c>
      <c r="K1021" s="832" t="s">
        <v>2971</v>
      </c>
      <c r="L1021" s="835">
        <v>61.97</v>
      </c>
      <c r="M1021" s="835">
        <v>61.97</v>
      </c>
      <c r="N1021" s="832">
        <v>1</v>
      </c>
      <c r="O1021" s="836">
        <v>0.5</v>
      </c>
      <c r="P1021" s="835">
        <v>61.97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10</v>
      </c>
      <c r="B1022" s="832" t="s">
        <v>2616</v>
      </c>
      <c r="C1022" s="832" t="s">
        <v>2625</v>
      </c>
      <c r="D1022" s="833" t="s">
        <v>5669</v>
      </c>
      <c r="E1022" s="834" t="s">
        <v>2692</v>
      </c>
      <c r="F1022" s="832" t="s">
        <v>2618</v>
      </c>
      <c r="G1022" s="832" t="s">
        <v>3177</v>
      </c>
      <c r="H1022" s="832" t="s">
        <v>631</v>
      </c>
      <c r="I1022" s="832" t="s">
        <v>3714</v>
      </c>
      <c r="J1022" s="832" t="s">
        <v>885</v>
      </c>
      <c r="K1022" s="832" t="s">
        <v>887</v>
      </c>
      <c r="L1022" s="835">
        <v>47.47</v>
      </c>
      <c r="M1022" s="835">
        <v>47.47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10</v>
      </c>
      <c r="B1023" s="832" t="s">
        <v>2616</v>
      </c>
      <c r="C1023" s="832" t="s">
        <v>2625</v>
      </c>
      <c r="D1023" s="833" t="s">
        <v>5669</v>
      </c>
      <c r="E1023" s="834" t="s">
        <v>2692</v>
      </c>
      <c r="F1023" s="832" t="s">
        <v>2618</v>
      </c>
      <c r="G1023" s="832" t="s">
        <v>3837</v>
      </c>
      <c r="H1023" s="832" t="s">
        <v>631</v>
      </c>
      <c r="I1023" s="832" t="s">
        <v>3838</v>
      </c>
      <c r="J1023" s="832" t="s">
        <v>860</v>
      </c>
      <c r="K1023" s="832" t="s">
        <v>3839</v>
      </c>
      <c r="L1023" s="835">
        <v>19.89</v>
      </c>
      <c r="M1023" s="835">
        <v>19.89</v>
      </c>
      <c r="N1023" s="832">
        <v>1</v>
      </c>
      <c r="O1023" s="836">
        <v>1</v>
      </c>
      <c r="P1023" s="835">
        <v>19.89</v>
      </c>
      <c r="Q1023" s="837">
        <v>1</v>
      </c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10</v>
      </c>
      <c r="B1024" s="832" t="s">
        <v>2616</v>
      </c>
      <c r="C1024" s="832" t="s">
        <v>2625</v>
      </c>
      <c r="D1024" s="833" t="s">
        <v>5669</v>
      </c>
      <c r="E1024" s="834" t="s">
        <v>2692</v>
      </c>
      <c r="F1024" s="832" t="s">
        <v>2618</v>
      </c>
      <c r="G1024" s="832" t="s">
        <v>3499</v>
      </c>
      <c r="H1024" s="832" t="s">
        <v>631</v>
      </c>
      <c r="I1024" s="832" t="s">
        <v>3500</v>
      </c>
      <c r="J1024" s="832" t="s">
        <v>800</v>
      </c>
      <c r="K1024" s="832" t="s">
        <v>801</v>
      </c>
      <c r="L1024" s="835">
        <v>105.63</v>
      </c>
      <c r="M1024" s="835">
        <v>105.63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10</v>
      </c>
      <c r="B1025" s="832" t="s">
        <v>2616</v>
      </c>
      <c r="C1025" s="832" t="s">
        <v>2625</v>
      </c>
      <c r="D1025" s="833" t="s">
        <v>5669</v>
      </c>
      <c r="E1025" s="834" t="s">
        <v>2692</v>
      </c>
      <c r="F1025" s="832" t="s">
        <v>2618</v>
      </c>
      <c r="G1025" s="832" t="s">
        <v>2760</v>
      </c>
      <c r="H1025" s="832" t="s">
        <v>631</v>
      </c>
      <c r="I1025" s="832" t="s">
        <v>2761</v>
      </c>
      <c r="J1025" s="832" t="s">
        <v>903</v>
      </c>
      <c r="K1025" s="832" t="s">
        <v>2762</v>
      </c>
      <c r="L1025" s="835">
        <v>94.7</v>
      </c>
      <c r="M1025" s="835">
        <v>94.7</v>
      </c>
      <c r="N1025" s="832">
        <v>1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10</v>
      </c>
      <c r="B1026" s="832" t="s">
        <v>2616</v>
      </c>
      <c r="C1026" s="832" t="s">
        <v>2625</v>
      </c>
      <c r="D1026" s="833" t="s">
        <v>5669</v>
      </c>
      <c r="E1026" s="834" t="s">
        <v>2692</v>
      </c>
      <c r="F1026" s="832" t="s">
        <v>2618</v>
      </c>
      <c r="G1026" s="832" t="s">
        <v>3015</v>
      </c>
      <c r="H1026" s="832" t="s">
        <v>631</v>
      </c>
      <c r="I1026" s="832" t="s">
        <v>3016</v>
      </c>
      <c r="J1026" s="832" t="s">
        <v>1161</v>
      </c>
      <c r="K1026" s="832" t="s">
        <v>2971</v>
      </c>
      <c r="L1026" s="835">
        <v>61.97</v>
      </c>
      <c r="M1026" s="835">
        <v>185.91</v>
      </c>
      <c r="N1026" s="832">
        <v>3</v>
      </c>
      <c r="O1026" s="836">
        <v>3</v>
      </c>
      <c r="P1026" s="835">
        <v>123.94</v>
      </c>
      <c r="Q1026" s="837">
        <v>0.66666666666666663</v>
      </c>
      <c r="R1026" s="832">
        <v>2</v>
      </c>
      <c r="S1026" s="837">
        <v>0.66666666666666663</v>
      </c>
      <c r="T1026" s="836">
        <v>2</v>
      </c>
      <c r="U1026" s="838">
        <v>0.66666666666666663</v>
      </c>
    </row>
    <row r="1027" spans="1:21" ht="14.4" customHeight="1" x14ac:dyDescent="0.3">
      <c r="A1027" s="831">
        <v>10</v>
      </c>
      <c r="B1027" s="832" t="s">
        <v>2616</v>
      </c>
      <c r="C1027" s="832" t="s">
        <v>2625</v>
      </c>
      <c r="D1027" s="833" t="s">
        <v>5669</v>
      </c>
      <c r="E1027" s="834" t="s">
        <v>2692</v>
      </c>
      <c r="F1027" s="832" t="s">
        <v>2618</v>
      </c>
      <c r="G1027" s="832" t="s">
        <v>2777</v>
      </c>
      <c r="H1027" s="832" t="s">
        <v>631</v>
      </c>
      <c r="I1027" s="832" t="s">
        <v>2778</v>
      </c>
      <c r="J1027" s="832" t="s">
        <v>1377</v>
      </c>
      <c r="K1027" s="832" t="s">
        <v>2779</v>
      </c>
      <c r="L1027" s="835">
        <v>69.59</v>
      </c>
      <c r="M1027" s="835">
        <v>69.59</v>
      </c>
      <c r="N1027" s="832">
        <v>1</v>
      </c>
      <c r="O1027" s="836">
        <v>1</v>
      </c>
      <c r="P1027" s="835">
        <v>69.59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10</v>
      </c>
      <c r="B1028" s="832" t="s">
        <v>2616</v>
      </c>
      <c r="C1028" s="832" t="s">
        <v>2625</v>
      </c>
      <c r="D1028" s="833" t="s">
        <v>5669</v>
      </c>
      <c r="E1028" s="834" t="s">
        <v>2692</v>
      </c>
      <c r="F1028" s="832" t="s">
        <v>2618</v>
      </c>
      <c r="G1028" s="832" t="s">
        <v>2789</v>
      </c>
      <c r="H1028" s="832" t="s">
        <v>631</v>
      </c>
      <c r="I1028" s="832" t="s">
        <v>2790</v>
      </c>
      <c r="J1028" s="832" t="s">
        <v>2791</v>
      </c>
      <c r="K1028" s="832" t="s">
        <v>2792</v>
      </c>
      <c r="L1028" s="835">
        <v>21.92</v>
      </c>
      <c r="M1028" s="835">
        <v>21.92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10</v>
      </c>
      <c r="B1029" s="832" t="s">
        <v>2616</v>
      </c>
      <c r="C1029" s="832" t="s">
        <v>2625</v>
      </c>
      <c r="D1029" s="833" t="s">
        <v>5669</v>
      </c>
      <c r="E1029" s="834" t="s">
        <v>2692</v>
      </c>
      <c r="F1029" s="832" t="s">
        <v>2618</v>
      </c>
      <c r="G1029" s="832" t="s">
        <v>2798</v>
      </c>
      <c r="H1029" s="832" t="s">
        <v>631</v>
      </c>
      <c r="I1029" s="832" t="s">
        <v>2802</v>
      </c>
      <c r="J1029" s="832" t="s">
        <v>1170</v>
      </c>
      <c r="K1029" s="832" t="s">
        <v>1171</v>
      </c>
      <c r="L1029" s="835">
        <v>60.28</v>
      </c>
      <c r="M1029" s="835">
        <v>60.28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10</v>
      </c>
      <c r="B1030" s="832" t="s">
        <v>2616</v>
      </c>
      <c r="C1030" s="832" t="s">
        <v>2625</v>
      </c>
      <c r="D1030" s="833" t="s">
        <v>5669</v>
      </c>
      <c r="E1030" s="834" t="s">
        <v>2692</v>
      </c>
      <c r="F1030" s="832" t="s">
        <v>2618</v>
      </c>
      <c r="G1030" s="832" t="s">
        <v>2815</v>
      </c>
      <c r="H1030" s="832" t="s">
        <v>690</v>
      </c>
      <c r="I1030" s="832" t="s">
        <v>2196</v>
      </c>
      <c r="J1030" s="832" t="s">
        <v>2197</v>
      </c>
      <c r="K1030" s="832" t="s">
        <v>2198</v>
      </c>
      <c r="L1030" s="835">
        <v>149.52000000000001</v>
      </c>
      <c r="M1030" s="835">
        <v>149.52000000000001</v>
      </c>
      <c r="N1030" s="832">
        <v>1</v>
      </c>
      <c r="O1030" s="836">
        <v>0.5</v>
      </c>
      <c r="P1030" s="835">
        <v>149.52000000000001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10</v>
      </c>
      <c r="B1031" s="832" t="s">
        <v>2616</v>
      </c>
      <c r="C1031" s="832" t="s">
        <v>2625</v>
      </c>
      <c r="D1031" s="833" t="s">
        <v>5669</v>
      </c>
      <c r="E1031" s="834" t="s">
        <v>2692</v>
      </c>
      <c r="F1031" s="832" t="s">
        <v>2618</v>
      </c>
      <c r="G1031" s="832" t="s">
        <v>3061</v>
      </c>
      <c r="H1031" s="832" t="s">
        <v>631</v>
      </c>
      <c r="I1031" s="832" t="s">
        <v>3062</v>
      </c>
      <c r="J1031" s="832" t="s">
        <v>699</v>
      </c>
      <c r="K1031" s="832" t="s">
        <v>3063</v>
      </c>
      <c r="L1031" s="835">
        <v>0</v>
      </c>
      <c r="M1031" s="835">
        <v>0</v>
      </c>
      <c r="N1031" s="832">
        <v>1</v>
      </c>
      <c r="O1031" s="836">
        <v>0.5</v>
      </c>
      <c r="P1031" s="835">
        <v>0</v>
      </c>
      <c r="Q1031" s="837"/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10</v>
      </c>
      <c r="B1032" s="832" t="s">
        <v>2616</v>
      </c>
      <c r="C1032" s="832" t="s">
        <v>2625</v>
      </c>
      <c r="D1032" s="833" t="s">
        <v>5669</v>
      </c>
      <c r="E1032" s="834" t="s">
        <v>2695</v>
      </c>
      <c r="F1032" s="832" t="s">
        <v>2618</v>
      </c>
      <c r="G1032" s="832" t="s">
        <v>2735</v>
      </c>
      <c r="H1032" s="832" t="s">
        <v>631</v>
      </c>
      <c r="I1032" s="832" t="s">
        <v>2736</v>
      </c>
      <c r="J1032" s="832" t="s">
        <v>2737</v>
      </c>
      <c r="K1032" s="832" t="s">
        <v>2738</v>
      </c>
      <c r="L1032" s="835">
        <v>42.63</v>
      </c>
      <c r="M1032" s="835">
        <v>341.04</v>
      </c>
      <c r="N1032" s="832">
        <v>8</v>
      </c>
      <c r="O1032" s="836">
        <v>6</v>
      </c>
      <c r="P1032" s="835">
        <v>298.41000000000003</v>
      </c>
      <c r="Q1032" s="837">
        <v>0.875</v>
      </c>
      <c r="R1032" s="832">
        <v>7</v>
      </c>
      <c r="S1032" s="837">
        <v>0.875</v>
      </c>
      <c r="T1032" s="836">
        <v>5</v>
      </c>
      <c r="U1032" s="838">
        <v>0.83333333333333337</v>
      </c>
    </row>
    <row r="1033" spans="1:21" ht="14.4" customHeight="1" x14ac:dyDescent="0.3">
      <c r="A1033" s="831">
        <v>10</v>
      </c>
      <c r="B1033" s="832" t="s">
        <v>2616</v>
      </c>
      <c r="C1033" s="832" t="s">
        <v>2625</v>
      </c>
      <c r="D1033" s="833" t="s">
        <v>5669</v>
      </c>
      <c r="E1033" s="834" t="s">
        <v>2695</v>
      </c>
      <c r="F1033" s="832" t="s">
        <v>2618</v>
      </c>
      <c r="G1033" s="832" t="s">
        <v>2740</v>
      </c>
      <c r="H1033" s="832" t="s">
        <v>631</v>
      </c>
      <c r="I1033" s="832" t="s">
        <v>3399</v>
      </c>
      <c r="J1033" s="832" t="s">
        <v>695</v>
      </c>
      <c r="K1033" s="832" t="s">
        <v>3400</v>
      </c>
      <c r="L1033" s="835">
        <v>11.75</v>
      </c>
      <c r="M1033" s="835">
        <v>23.5</v>
      </c>
      <c r="N1033" s="832">
        <v>2</v>
      </c>
      <c r="O1033" s="836">
        <v>1.5</v>
      </c>
      <c r="P1033" s="835">
        <v>11.75</v>
      </c>
      <c r="Q1033" s="837">
        <v>0.5</v>
      </c>
      <c r="R1033" s="832">
        <v>1</v>
      </c>
      <c r="S1033" s="837">
        <v>0.5</v>
      </c>
      <c r="T1033" s="836">
        <v>0.5</v>
      </c>
      <c r="U1033" s="838">
        <v>0.33333333333333331</v>
      </c>
    </row>
    <row r="1034" spans="1:21" ht="14.4" customHeight="1" x14ac:dyDescent="0.3">
      <c r="A1034" s="831">
        <v>10</v>
      </c>
      <c r="B1034" s="832" t="s">
        <v>2616</v>
      </c>
      <c r="C1034" s="832" t="s">
        <v>2625</v>
      </c>
      <c r="D1034" s="833" t="s">
        <v>5669</v>
      </c>
      <c r="E1034" s="834" t="s">
        <v>2695</v>
      </c>
      <c r="F1034" s="832" t="s">
        <v>2618</v>
      </c>
      <c r="G1034" s="832" t="s">
        <v>2740</v>
      </c>
      <c r="H1034" s="832" t="s">
        <v>631</v>
      </c>
      <c r="I1034" s="832" t="s">
        <v>3100</v>
      </c>
      <c r="J1034" s="832" t="s">
        <v>695</v>
      </c>
      <c r="K1034" s="832" t="s">
        <v>3101</v>
      </c>
      <c r="L1034" s="835">
        <v>23.51</v>
      </c>
      <c r="M1034" s="835">
        <v>23.51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10</v>
      </c>
      <c r="B1035" s="832" t="s">
        <v>2616</v>
      </c>
      <c r="C1035" s="832" t="s">
        <v>2625</v>
      </c>
      <c r="D1035" s="833" t="s">
        <v>5669</v>
      </c>
      <c r="E1035" s="834" t="s">
        <v>2695</v>
      </c>
      <c r="F1035" s="832" t="s">
        <v>2618</v>
      </c>
      <c r="G1035" s="832" t="s">
        <v>2996</v>
      </c>
      <c r="H1035" s="832" t="s">
        <v>631</v>
      </c>
      <c r="I1035" s="832" t="s">
        <v>3840</v>
      </c>
      <c r="J1035" s="832" t="s">
        <v>2998</v>
      </c>
      <c r="K1035" s="832" t="s">
        <v>3487</v>
      </c>
      <c r="L1035" s="835">
        <v>46.75</v>
      </c>
      <c r="M1035" s="835">
        <v>46.75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10</v>
      </c>
      <c r="B1036" s="832" t="s">
        <v>2616</v>
      </c>
      <c r="C1036" s="832" t="s">
        <v>2625</v>
      </c>
      <c r="D1036" s="833" t="s">
        <v>5669</v>
      </c>
      <c r="E1036" s="834" t="s">
        <v>2695</v>
      </c>
      <c r="F1036" s="832" t="s">
        <v>2618</v>
      </c>
      <c r="G1036" s="832" t="s">
        <v>2751</v>
      </c>
      <c r="H1036" s="832" t="s">
        <v>631</v>
      </c>
      <c r="I1036" s="832" t="s">
        <v>3683</v>
      </c>
      <c r="J1036" s="832" t="s">
        <v>756</v>
      </c>
      <c r="K1036" s="832" t="s">
        <v>3684</v>
      </c>
      <c r="L1036" s="835">
        <v>159.16999999999999</v>
      </c>
      <c r="M1036" s="835">
        <v>159.16999999999999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10</v>
      </c>
      <c r="B1037" s="832" t="s">
        <v>2616</v>
      </c>
      <c r="C1037" s="832" t="s">
        <v>2625</v>
      </c>
      <c r="D1037" s="833" t="s">
        <v>5669</v>
      </c>
      <c r="E1037" s="834" t="s">
        <v>2695</v>
      </c>
      <c r="F1037" s="832" t="s">
        <v>2618</v>
      </c>
      <c r="G1037" s="832" t="s">
        <v>3492</v>
      </c>
      <c r="H1037" s="832" t="s">
        <v>631</v>
      </c>
      <c r="I1037" s="832" t="s">
        <v>3646</v>
      </c>
      <c r="J1037" s="832" t="s">
        <v>3647</v>
      </c>
      <c r="K1037" s="832" t="s">
        <v>3648</v>
      </c>
      <c r="L1037" s="835">
        <v>93.98</v>
      </c>
      <c r="M1037" s="835">
        <v>93.98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10</v>
      </c>
      <c r="B1038" s="832" t="s">
        <v>2616</v>
      </c>
      <c r="C1038" s="832" t="s">
        <v>2625</v>
      </c>
      <c r="D1038" s="833" t="s">
        <v>5669</v>
      </c>
      <c r="E1038" s="834" t="s">
        <v>2695</v>
      </c>
      <c r="F1038" s="832" t="s">
        <v>2618</v>
      </c>
      <c r="G1038" s="832" t="s">
        <v>2769</v>
      </c>
      <c r="H1038" s="832" t="s">
        <v>631</v>
      </c>
      <c r="I1038" s="832" t="s">
        <v>2776</v>
      </c>
      <c r="J1038" s="832" t="s">
        <v>972</v>
      </c>
      <c r="K1038" s="832" t="s">
        <v>973</v>
      </c>
      <c r="L1038" s="835">
        <v>65.83</v>
      </c>
      <c r="M1038" s="835">
        <v>65.83</v>
      </c>
      <c r="N1038" s="832">
        <v>1</v>
      </c>
      <c r="O1038" s="836">
        <v>0.5</v>
      </c>
      <c r="P1038" s="835">
        <v>65.83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10</v>
      </c>
      <c r="B1039" s="832" t="s">
        <v>2616</v>
      </c>
      <c r="C1039" s="832" t="s">
        <v>2625</v>
      </c>
      <c r="D1039" s="833" t="s">
        <v>5669</v>
      </c>
      <c r="E1039" s="834" t="s">
        <v>2695</v>
      </c>
      <c r="F1039" s="832" t="s">
        <v>2618</v>
      </c>
      <c r="G1039" s="832" t="s">
        <v>3013</v>
      </c>
      <c r="H1039" s="832" t="s">
        <v>631</v>
      </c>
      <c r="I1039" s="832" t="s">
        <v>3014</v>
      </c>
      <c r="J1039" s="832" t="s">
        <v>734</v>
      </c>
      <c r="K1039" s="832" t="s">
        <v>735</v>
      </c>
      <c r="L1039" s="835">
        <v>38.5</v>
      </c>
      <c r="M1039" s="835">
        <v>38.5</v>
      </c>
      <c r="N1039" s="832">
        <v>1</v>
      </c>
      <c r="O1039" s="836">
        <v>1</v>
      </c>
      <c r="P1039" s="835">
        <v>38.5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10</v>
      </c>
      <c r="B1040" s="832" t="s">
        <v>2616</v>
      </c>
      <c r="C1040" s="832" t="s">
        <v>2625</v>
      </c>
      <c r="D1040" s="833" t="s">
        <v>5669</v>
      </c>
      <c r="E1040" s="834" t="s">
        <v>2695</v>
      </c>
      <c r="F1040" s="832" t="s">
        <v>2618</v>
      </c>
      <c r="G1040" s="832" t="s">
        <v>3015</v>
      </c>
      <c r="H1040" s="832" t="s">
        <v>631</v>
      </c>
      <c r="I1040" s="832" t="s">
        <v>3016</v>
      </c>
      <c r="J1040" s="832" t="s">
        <v>1161</v>
      </c>
      <c r="K1040" s="832" t="s">
        <v>2971</v>
      </c>
      <c r="L1040" s="835">
        <v>61.97</v>
      </c>
      <c r="M1040" s="835">
        <v>929.55000000000018</v>
      </c>
      <c r="N1040" s="832">
        <v>15</v>
      </c>
      <c r="O1040" s="836">
        <v>14</v>
      </c>
      <c r="P1040" s="835">
        <v>123.94</v>
      </c>
      <c r="Q1040" s="837">
        <v>0.1333333333333333</v>
      </c>
      <c r="R1040" s="832">
        <v>2</v>
      </c>
      <c r="S1040" s="837">
        <v>0.13333333333333333</v>
      </c>
      <c r="T1040" s="836">
        <v>2</v>
      </c>
      <c r="U1040" s="838">
        <v>0.14285714285714285</v>
      </c>
    </row>
    <row r="1041" spans="1:21" ht="14.4" customHeight="1" x14ac:dyDescent="0.3">
      <c r="A1041" s="831">
        <v>10</v>
      </c>
      <c r="B1041" s="832" t="s">
        <v>2616</v>
      </c>
      <c r="C1041" s="832" t="s">
        <v>2625</v>
      </c>
      <c r="D1041" s="833" t="s">
        <v>5669</v>
      </c>
      <c r="E1041" s="834" t="s">
        <v>2695</v>
      </c>
      <c r="F1041" s="832" t="s">
        <v>2618</v>
      </c>
      <c r="G1041" s="832" t="s">
        <v>3081</v>
      </c>
      <c r="H1041" s="832" t="s">
        <v>631</v>
      </c>
      <c r="I1041" s="832" t="s">
        <v>3082</v>
      </c>
      <c r="J1041" s="832" t="s">
        <v>3083</v>
      </c>
      <c r="K1041" s="832" t="s">
        <v>3084</v>
      </c>
      <c r="L1041" s="835">
        <v>111.31</v>
      </c>
      <c r="M1041" s="835">
        <v>111.31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10</v>
      </c>
      <c r="B1042" s="832" t="s">
        <v>2616</v>
      </c>
      <c r="C1042" s="832" t="s">
        <v>2625</v>
      </c>
      <c r="D1042" s="833" t="s">
        <v>5669</v>
      </c>
      <c r="E1042" s="834" t="s">
        <v>2695</v>
      </c>
      <c r="F1042" s="832" t="s">
        <v>2618</v>
      </c>
      <c r="G1042" s="832" t="s">
        <v>3374</v>
      </c>
      <c r="H1042" s="832" t="s">
        <v>631</v>
      </c>
      <c r="I1042" s="832" t="s">
        <v>3790</v>
      </c>
      <c r="J1042" s="832" t="s">
        <v>3376</v>
      </c>
      <c r="K1042" s="832" t="s">
        <v>3641</v>
      </c>
      <c r="L1042" s="835">
        <v>176.32</v>
      </c>
      <c r="M1042" s="835">
        <v>176.32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10</v>
      </c>
      <c r="B1043" s="832" t="s">
        <v>2616</v>
      </c>
      <c r="C1043" s="832" t="s">
        <v>2625</v>
      </c>
      <c r="D1043" s="833" t="s">
        <v>5669</v>
      </c>
      <c r="E1043" s="834" t="s">
        <v>2695</v>
      </c>
      <c r="F1043" s="832" t="s">
        <v>2618</v>
      </c>
      <c r="G1043" s="832" t="s">
        <v>3374</v>
      </c>
      <c r="H1043" s="832" t="s">
        <v>631</v>
      </c>
      <c r="I1043" s="832" t="s">
        <v>3841</v>
      </c>
      <c r="J1043" s="832" t="s">
        <v>3842</v>
      </c>
      <c r="K1043" s="832" t="s">
        <v>3169</v>
      </c>
      <c r="L1043" s="835">
        <v>176.32</v>
      </c>
      <c r="M1043" s="835">
        <v>176.32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10</v>
      </c>
      <c r="B1044" s="832" t="s">
        <v>2616</v>
      </c>
      <c r="C1044" s="832" t="s">
        <v>2625</v>
      </c>
      <c r="D1044" s="833" t="s">
        <v>5669</v>
      </c>
      <c r="E1044" s="834" t="s">
        <v>2695</v>
      </c>
      <c r="F1044" s="832" t="s">
        <v>2618</v>
      </c>
      <c r="G1044" s="832" t="s">
        <v>3220</v>
      </c>
      <c r="H1044" s="832" t="s">
        <v>631</v>
      </c>
      <c r="I1044" s="832" t="s">
        <v>3228</v>
      </c>
      <c r="J1044" s="832" t="s">
        <v>763</v>
      </c>
      <c r="K1044" s="832" t="s">
        <v>764</v>
      </c>
      <c r="L1044" s="835">
        <v>0</v>
      </c>
      <c r="M1044" s="835">
        <v>0</v>
      </c>
      <c r="N1044" s="832">
        <v>18</v>
      </c>
      <c r="O1044" s="836">
        <v>5</v>
      </c>
      <c r="P1044" s="835">
        <v>0</v>
      </c>
      <c r="Q1044" s="837"/>
      <c r="R1044" s="832">
        <v>7</v>
      </c>
      <c r="S1044" s="837">
        <v>0.3888888888888889</v>
      </c>
      <c r="T1044" s="836">
        <v>2</v>
      </c>
      <c r="U1044" s="838">
        <v>0.4</v>
      </c>
    </row>
    <row r="1045" spans="1:21" ht="14.4" customHeight="1" x14ac:dyDescent="0.3">
      <c r="A1045" s="831">
        <v>10</v>
      </c>
      <c r="B1045" s="832" t="s">
        <v>2616</v>
      </c>
      <c r="C1045" s="832" t="s">
        <v>2625</v>
      </c>
      <c r="D1045" s="833" t="s">
        <v>5669</v>
      </c>
      <c r="E1045" s="834" t="s">
        <v>2695</v>
      </c>
      <c r="F1045" s="832" t="s">
        <v>2618</v>
      </c>
      <c r="G1045" s="832" t="s">
        <v>3026</v>
      </c>
      <c r="H1045" s="832" t="s">
        <v>690</v>
      </c>
      <c r="I1045" s="832" t="s">
        <v>2397</v>
      </c>
      <c r="J1045" s="832" t="s">
        <v>2398</v>
      </c>
      <c r="K1045" s="832" t="s">
        <v>2399</v>
      </c>
      <c r="L1045" s="835">
        <v>141.25</v>
      </c>
      <c r="M1045" s="835">
        <v>141.25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10</v>
      </c>
      <c r="B1046" s="832" t="s">
        <v>2616</v>
      </c>
      <c r="C1046" s="832" t="s">
        <v>2625</v>
      </c>
      <c r="D1046" s="833" t="s">
        <v>5669</v>
      </c>
      <c r="E1046" s="834" t="s">
        <v>2695</v>
      </c>
      <c r="F1046" s="832" t="s">
        <v>2618</v>
      </c>
      <c r="G1046" s="832" t="s">
        <v>2786</v>
      </c>
      <c r="H1046" s="832" t="s">
        <v>631</v>
      </c>
      <c r="I1046" s="832" t="s">
        <v>2787</v>
      </c>
      <c r="J1046" s="832" t="s">
        <v>1869</v>
      </c>
      <c r="K1046" s="832" t="s">
        <v>2788</v>
      </c>
      <c r="L1046" s="835">
        <v>69.59</v>
      </c>
      <c r="M1046" s="835">
        <v>69.59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10</v>
      </c>
      <c r="B1047" s="832" t="s">
        <v>2616</v>
      </c>
      <c r="C1047" s="832" t="s">
        <v>2625</v>
      </c>
      <c r="D1047" s="833" t="s">
        <v>5669</v>
      </c>
      <c r="E1047" s="834" t="s">
        <v>2695</v>
      </c>
      <c r="F1047" s="832" t="s">
        <v>2618</v>
      </c>
      <c r="G1047" s="832" t="s">
        <v>2906</v>
      </c>
      <c r="H1047" s="832" t="s">
        <v>631</v>
      </c>
      <c r="I1047" s="832" t="s">
        <v>2909</v>
      </c>
      <c r="J1047" s="832" t="s">
        <v>1067</v>
      </c>
      <c r="K1047" s="832" t="s">
        <v>2910</v>
      </c>
      <c r="L1047" s="835">
        <v>103.67</v>
      </c>
      <c r="M1047" s="835">
        <v>207.34</v>
      </c>
      <c r="N1047" s="832">
        <v>2</v>
      </c>
      <c r="O1047" s="836">
        <v>2</v>
      </c>
      <c r="P1047" s="835">
        <v>207.34</v>
      </c>
      <c r="Q1047" s="837">
        <v>1</v>
      </c>
      <c r="R1047" s="832">
        <v>2</v>
      </c>
      <c r="S1047" s="837">
        <v>1</v>
      </c>
      <c r="T1047" s="836">
        <v>2</v>
      </c>
      <c r="U1047" s="838">
        <v>1</v>
      </c>
    </row>
    <row r="1048" spans="1:21" ht="14.4" customHeight="1" x14ac:dyDescent="0.3">
      <c r="A1048" s="831">
        <v>10</v>
      </c>
      <c r="B1048" s="832" t="s">
        <v>2616</v>
      </c>
      <c r="C1048" s="832" t="s">
        <v>2625</v>
      </c>
      <c r="D1048" s="833" t="s">
        <v>5669</v>
      </c>
      <c r="E1048" s="834" t="s">
        <v>2695</v>
      </c>
      <c r="F1048" s="832" t="s">
        <v>2618</v>
      </c>
      <c r="G1048" s="832" t="s">
        <v>2906</v>
      </c>
      <c r="H1048" s="832" t="s">
        <v>631</v>
      </c>
      <c r="I1048" s="832" t="s">
        <v>3132</v>
      </c>
      <c r="J1048" s="832" t="s">
        <v>770</v>
      </c>
      <c r="K1048" s="832" t="s">
        <v>3133</v>
      </c>
      <c r="L1048" s="835">
        <v>0</v>
      </c>
      <c r="M1048" s="835">
        <v>0</v>
      </c>
      <c r="N1048" s="832">
        <v>1</v>
      </c>
      <c r="O1048" s="836">
        <v>1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10</v>
      </c>
      <c r="B1049" s="832" t="s">
        <v>2616</v>
      </c>
      <c r="C1049" s="832" t="s">
        <v>2625</v>
      </c>
      <c r="D1049" s="833" t="s">
        <v>5669</v>
      </c>
      <c r="E1049" s="834" t="s">
        <v>2695</v>
      </c>
      <c r="F1049" s="832" t="s">
        <v>2618</v>
      </c>
      <c r="G1049" s="832" t="s">
        <v>2906</v>
      </c>
      <c r="H1049" s="832" t="s">
        <v>631</v>
      </c>
      <c r="I1049" s="832" t="s">
        <v>3843</v>
      </c>
      <c r="J1049" s="832" t="s">
        <v>1067</v>
      </c>
      <c r="K1049" s="832" t="s">
        <v>3419</v>
      </c>
      <c r="L1049" s="835">
        <v>16.12</v>
      </c>
      <c r="M1049" s="835">
        <v>16.12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10</v>
      </c>
      <c r="B1050" s="832" t="s">
        <v>2616</v>
      </c>
      <c r="C1050" s="832" t="s">
        <v>2625</v>
      </c>
      <c r="D1050" s="833" t="s">
        <v>5669</v>
      </c>
      <c r="E1050" s="834" t="s">
        <v>2695</v>
      </c>
      <c r="F1050" s="832" t="s">
        <v>2618</v>
      </c>
      <c r="G1050" s="832" t="s">
        <v>3134</v>
      </c>
      <c r="H1050" s="832" t="s">
        <v>631</v>
      </c>
      <c r="I1050" s="832" t="s">
        <v>3135</v>
      </c>
      <c r="J1050" s="832" t="s">
        <v>3136</v>
      </c>
      <c r="K1050" s="832" t="s">
        <v>3137</v>
      </c>
      <c r="L1050" s="835">
        <v>463.19</v>
      </c>
      <c r="M1050" s="835">
        <v>463.19</v>
      </c>
      <c r="N1050" s="832">
        <v>1</v>
      </c>
      <c r="O1050" s="836">
        <v>1</v>
      </c>
      <c r="P1050" s="835">
        <v>463.19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10</v>
      </c>
      <c r="B1051" s="832" t="s">
        <v>2616</v>
      </c>
      <c r="C1051" s="832" t="s">
        <v>2625</v>
      </c>
      <c r="D1051" s="833" t="s">
        <v>5669</v>
      </c>
      <c r="E1051" s="834" t="s">
        <v>2695</v>
      </c>
      <c r="F1051" s="832" t="s">
        <v>2618</v>
      </c>
      <c r="G1051" s="832" t="s">
        <v>3042</v>
      </c>
      <c r="H1051" s="832" t="s">
        <v>631</v>
      </c>
      <c r="I1051" s="832" t="s">
        <v>3043</v>
      </c>
      <c r="J1051" s="832" t="s">
        <v>1182</v>
      </c>
      <c r="K1051" s="832" t="s">
        <v>3044</v>
      </c>
      <c r="L1051" s="835">
        <v>108.44</v>
      </c>
      <c r="M1051" s="835">
        <v>108.44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10</v>
      </c>
      <c r="B1052" s="832" t="s">
        <v>2616</v>
      </c>
      <c r="C1052" s="832" t="s">
        <v>2625</v>
      </c>
      <c r="D1052" s="833" t="s">
        <v>5669</v>
      </c>
      <c r="E1052" s="834" t="s">
        <v>2695</v>
      </c>
      <c r="F1052" s="832" t="s">
        <v>2618</v>
      </c>
      <c r="G1052" s="832" t="s">
        <v>2789</v>
      </c>
      <c r="H1052" s="832" t="s">
        <v>631</v>
      </c>
      <c r="I1052" s="832" t="s">
        <v>2920</v>
      </c>
      <c r="J1052" s="832" t="s">
        <v>2791</v>
      </c>
      <c r="K1052" s="832" t="s">
        <v>2921</v>
      </c>
      <c r="L1052" s="835">
        <v>87.67</v>
      </c>
      <c r="M1052" s="835">
        <v>87.67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10</v>
      </c>
      <c r="B1053" s="832" t="s">
        <v>2616</v>
      </c>
      <c r="C1053" s="832" t="s">
        <v>2625</v>
      </c>
      <c r="D1053" s="833" t="s">
        <v>5669</v>
      </c>
      <c r="E1053" s="834" t="s">
        <v>2695</v>
      </c>
      <c r="F1053" s="832" t="s">
        <v>2618</v>
      </c>
      <c r="G1053" s="832" t="s">
        <v>3330</v>
      </c>
      <c r="H1053" s="832" t="s">
        <v>631</v>
      </c>
      <c r="I1053" s="832" t="s">
        <v>3331</v>
      </c>
      <c r="J1053" s="832" t="s">
        <v>1090</v>
      </c>
      <c r="K1053" s="832" t="s">
        <v>3332</v>
      </c>
      <c r="L1053" s="835">
        <v>116.43</v>
      </c>
      <c r="M1053" s="835">
        <v>116.43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10</v>
      </c>
      <c r="B1054" s="832" t="s">
        <v>2616</v>
      </c>
      <c r="C1054" s="832" t="s">
        <v>2625</v>
      </c>
      <c r="D1054" s="833" t="s">
        <v>5669</v>
      </c>
      <c r="E1054" s="834" t="s">
        <v>2695</v>
      </c>
      <c r="F1054" s="832" t="s">
        <v>2618</v>
      </c>
      <c r="G1054" s="832" t="s">
        <v>3045</v>
      </c>
      <c r="H1054" s="832" t="s">
        <v>690</v>
      </c>
      <c r="I1054" s="832" t="s">
        <v>2496</v>
      </c>
      <c r="J1054" s="832" t="s">
        <v>2184</v>
      </c>
      <c r="K1054" s="832" t="s">
        <v>2497</v>
      </c>
      <c r="L1054" s="835">
        <v>158.99</v>
      </c>
      <c r="M1054" s="835">
        <v>158.99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10</v>
      </c>
      <c r="B1055" s="832" t="s">
        <v>2616</v>
      </c>
      <c r="C1055" s="832" t="s">
        <v>2625</v>
      </c>
      <c r="D1055" s="833" t="s">
        <v>5669</v>
      </c>
      <c r="E1055" s="834" t="s">
        <v>2695</v>
      </c>
      <c r="F1055" s="832" t="s">
        <v>2618</v>
      </c>
      <c r="G1055" s="832" t="s">
        <v>2798</v>
      </c>
      <c r="H1055" s="832" t="s">
        <v>631</v>
      </c>
      <c r="I1055" s="832" t="s">
        <v>2802</v>
      </c>
      <c r="J1055" s="832" t="s">
        <v>1170</v>
      </c>
      <c r="K1055" s="832" t="s">
        <v>1171</v>
      </c>
      <c r="L1055" s="835">
        <v>60.28</v>
      </c>
      <c r="M1055" s="835">
        <v>60.28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10</v>
      </c>
      <c r="B1056" s="832" t="s">
        <v>2616</v>
      </c>
      <c r="C1056" s="832" t="s">
        <v>2625</v>
      </c>
      <c r="D1056" s="833" t="s">
        <v>5669</v>
      </c>
      <c r="E1056" s="834" t="s">
        <v>2695</v>
      </c>
      <c r="F1056" s="832" t="s">
        <v>2618</v>
      </c>
      <c r="G1056" s="832" t="s">
        <v>2815</v>
      </c>
      <c r="H1056" s="832" t="s">
        <v>690</v>
      </c>
      <c r="I1056" s="832" t="s">
        <v>2194</v>
      </c>
      <c r="J1056" s="832" t="s">
        <v>1358</v>
      </c>
      <c r="K1056" s="832" t="s">
        <v>2195</v>
      </c>
      <c r="L1056" s="835">
        <v>154.36000000000001</v>
      </c>
      <c r="M1056" s="835">
        <v>771.80000000000007</v>
      </c>
      <c r="N1056" s="832">
        <v>5</v>
      </c>
      <c r="O1056" s="836">
        <v>4</v>
      </c>
      <c r="P1056" s="835">
        <v>154.36000000000001</v>
      </c>
      <c r="Q1056" s="837">
        <v>0.2</v>
      </c>
      <c r="R1056" s="832">
        <v>1</v>
      </c>
      <c r="S1056" s="837">
        <v>0.2</v>
      </c>
      <c r="T1056" s="836">
        <v>1</v>
      </c>
      <c r="U1056" s="838">
        <v>0.25</v>
      </c>
    </row>
    <row r="1057" spans="1:21" ht="14.4" customHeight="1" x14ac:dyDescent="0.3">
      <c r="A1057" s="831">
        <v>10</v>
      </c>
      <c r="B1057" s="832" t="s">
        <v>2616</v>
      </c>
      <c r="C1057" s="832" t="s">
        <v>2625</v>
      </c>
      <c r="D1057" s="833" t="s">
        <v>5669</v>
      </c>
      <c r="E1057" s="834" t="s">
        <v>2695</v>
      </c>
      <c r="F1057" s="832" t="s">
        <v>2618</v>
      </c>
      <c r="G1057" s="832" t="s">
        <v>2815</v>
      </c>
      <c r="H1057" s="832" t="s">
        <v>690</v>
      </c>
      <c r="I1057" s="832" t="s">
        <v>2290</v>
      </c>
      <c r="J1057" s="832" t="s">
        <v>2291</v>
      </c>
      <c r="K1057" s="832" t="s">
        <v>2292</v>
      </c>
      <c r="L1057" s="835">
        <v>111.22</v>
      </c>
      <c r="M1057" s="835">
        <v>111.22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10</v>
      </c>
      <c r="B1058" s="832" t="s">
        <v>2616</v>
      </c>
      <c r="C1058" s="832" t="s">
        <v>2625</v>
      </c>
      <c r="D1058" s="833" t="s">
        <v>5669</v>
      </c>
      <c r="E1058" s="834" t="s">
        <v>2695</v>
      </c>
      <c r="F1058" s="832" t="s">
        <v>2618</v>
      </c>
      <c r="G1058" s="832" t="s">
        <v>2815</v>
      </c>
      <c r="H1058" s="832" t="s">
        <v>690</v>
      </c>
      <c r="I1058" s="832" t="s">
        <v>2199</v>
      </c>
      <c r="J1058" s="832" t="s">
        <v>951</v>
      </c>
      <c r="K1058" s="832" t="s">
        <v>2200</v>
      </c>
      <c r="L1058" s="835">
        <v>75.73</v>
      </c>
      <c r="M1058" s="835">
        <v>530.11</v>
      </c>
      <c r="N1058" s="832">
        <v>7</v>
      </c>
      <c r="O1058" s="836">
        <v>4</v>
      </c>
      <c r="P1058" s="835">
        <v>302.92</v>
      </c>
      <c r="Q1058" s="837">
        <v>0.5714285714285714</v>
      </c>
      <c r="R1058" s="832">
        <v>4</v>
      </c>
      <c r="S1058" s="837">
        <v>0.5714285714285714</v>
      </c>
      <c r="T1058" s="836">
        <v>2</v>
      </c>
      <c r="U1058" s="838">
        <v>0.5</v>
      </c>
    </row>
    <row r="1059" spans="1:21" ht="14.4" customHeight="1" x14ac:dyDescent="0.3">
      <c r="A1059" s="831">
        <v>10</v>
      </c>
      <c r="B1059" s="832" t="s">
        <v>2616</v>
      </c>
      <c r="C1059" s="832" t="s">
        <v>2625</v>
      </c>
      <c r="D1059" s="833" t="s">
        <v>5669</v>
      </c>
      <c r="E1059" s="834" t="s">
        <v>2695</v>
      </c>
      <c r="F1059" s="832" t="s">
        <v>2618</v>
      </c>
      <c r="G1059" s="832" t="s">
        <v>2815</v>
      </c>
      <c r="H1059" s="832" t="s">
        <v>690</v>
      </c>
      <c r="I1059" s="832" t="s">
        <v>2365</v>
      </c>
      <c r="J1059" s="832" t="s">
        <v>1358</v>
      </c>
      <c r="K1059" s="832" t="s">
        <v>2366</v>
      </c>
      <c r="L1059" s="835">
        <v>225.06</v>
      </c>
      <c r="M1059" s="835">
        <v>225.06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10</v>
      </c>
      <c r="B1060" s="832" t="s">
        <v>2616</v>
      </c>
      <c r="C1060" s="832" t="s">
        <v>2625</v>
      </c>
      <c r="D1060" s="833" t="s">
        <v>5669</v>
      </c>
      <c r="E1060" s="834" t="s">
        <v>2695</v>
      </c>
      <c r="F1060" s="832" t="s">
        <v>2618</v>
      </c>
      <c r="G1060" s="832" t="s">
        <v>3066</v>
      </c>
      <c r="H1060" s="832" t="s">
        <v>631</v>
      </c>
      <c r="I1060" s="832" t="s">
        <v>3844</v>
      </c>
      <c r="J1060" s="832" t="s">
        <v>3845</v>
      </c>
      <c r="K1060" s="832" t="s">
        <v>2257</v>
      </c>
      <c r="L1060" s="835">
        <v>1614.9</v>
      </c>
      <c r="M1060" s="835">
        <v>16149</v>
      </c>
      <c r="N1060" s="832">
        <v>10</v>
      </c>
      <c r="O1060" s="836">
        <v>1</v>
      </c>
      <c r="P1060" s="835">
        <v>16149</v>
      </c>
      <c r="Q1060" s="837">
        <v>1</v>
      </c>
      <c r="R1060" s="832">
        <v>10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10</v>
      </c>
      <c r="B1061" s="832" t="s">
        <v>2616</v>
      </c>
      <c r="C1061" s="832" t="s">
        <v>2625</v>
      </c>
      <c r="D1061" s="833" t="s">
        <v>5669</v>
      </c>
      <c r="E1061" s="834" t="s">
        <v>2695</v>
      </c>
      <c r="F1061" s="832" t="s">
        <v>2618</v>
      </c>
      <c r="G1061" s="832" t="s">
        <v>3066</v>
      </c>
      <c r="H1061" s="832" t="s">
        <v>690</v>
      </c>
      <c r="I1061" s="832" t="s">
        <v>3846</v>
      </c>
      <c r="J1061" s="832" t="s">
        <v>1549</v>
      </c>
      <c r="K1061" s="832" t="s">
        <v>1135</v>
      </c>
      <c r="L1061" s="835">
        <v>129.51</v>
      </c>
      <c r="M1061" s="835">
        <v>259.02</v>
      </c>
      <c r="N1061" s="832">
        <v>2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10</v>
      </c>
      <c r="B1062" s="832" t="s">
        <v>2616</v>
      </c>
      <c r="C1062" s="832" t="s">
        <v>2625</v>
      </c>
      <c r="D1062" s="833" t="s">
        <v>5669</v>
      </c>
      <c r="E1062" s="834" t="s">
        <v>2695</v>
      </c>
      <c r="F1062" s="832" t="s">
        <v>2618</v>
      </c>
      <c r="G1062" s="832" t="s">
        <v>3066</v>
      </c>
      <c r="H1062" s="832" t="s">
        <v>690</v>
      </c>
      <c r="I1062" s="832" t="s">
        <v>2332</v>
      </c>
      <c r="J1062" s="832" t="s">
        <v>1141</v>
      </c>
      <c r="K1062" s="832" t="s">
        <v>1135</v>
      </c>
      <c r="L1062" s="835">
        <v>130.38999999999999</v>
      </c>
      <c r="M1062" s="835">
        <v>260.77999999999997</v>
      </c>
      <c r="N1062" s="832">
        <v>2</v>
      </c>
      <c r="O1062" s="836">
        <v>0.5</v>
      </c>
      <c r="P1062" s="835">
        <v>260.77999999999997</v>
      </c>
      <c r="Q1062" s="837">
        <v>1</v>
      </c>
      <c r="R1062" s="832">
        <v>2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10</v>
      </c>
      <c r="B1063" s="832" t="s">
        <v>2616</v>
      </c>
      <c r="C1063" s="832" t="s">
        <v>2625</v>
      </c>
      <c r="D1063" s="833" t="s">
        <v>5669</v>
      </c>
      <c r="E1063" s="834" t="s">
        <v>2695</v>
      </c>
      <c r="F1063" s="832" t="s">
        <v>2618</v>
      </c>
      <c r="G1063" s="832" t="s">
        <v>3066</v>
      </c>
      <c r="H1063" s="832" t="s">
        <v>690</v>
      </c>
      <c r="I1063" s="832" t="s">
        <v>2411</v>
      </c>
      <c r="J1063" s="832" t="s">
        <v>1355</v>
      </c>
      <c r="K1063" s="832" t="s">
        <v>1135</v>
      </c>
      <c r="L1063" s="835">
        <v>131.93</v>
      </c>
      <c r="M1063" s="835">
        <v>263.86</v>
      </c>
      <c r="N1063" s="832">
        <v>2</v>
      </c>
      <c r="O1063" s="836">
        <v>0.5</v>
      </c>
      <c r="P1063" s="835">
        <v>263.86</v>
      </c>
      <c r="Q1063" s="837">
        <v>1</v>
      </c>
      <c r="R1063" s="832">
        <v>2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10</v>
      </c>
      <c r="B1064" s="832" t="s">
        <v>2616</v>
      </c>
      <c r="C1064" s="832" t="s">
        <v>2625</v>
      </c>
      <c r="D1064" s="833" t="s">
        <v>5669</v>
      </c>
      <c r="E1064" s="834" t="s">
        <v>2695</v>
      </c>
      <c r="F1064" s="832" t="s">
        <v>2618</v>
      </c>
      <c r="G1064" s="832" t="s">
        <v>3066</v>
      </c>
      <c r="H1064" s="832" t="s">
        <v>690</v>
      </c>
      <c r="I1064" s="832" t="s">
        <v>2267</v>
      </c>
      <c r="J1064" s="832" t="s">
        <v>926</v>
      </c>
      <c r="K1064" s="832" t="s">
        <v>2268</v>
      </c>
      <c r="L1064" s="835">
        <v>294.81</v>
      </c>
      <c r="M1064" s="835">
        <v>2358.48</v>
      </c>
      <c r="N1064" s="832">
        <v>8</v>
      </c>
      <c r="O1064" s="836">
        <v>3</v>
      </c>
      <c r="P1064" s="835">
        <v>2358.48</v>
      </c>
      <c r="Q1064" s="837">
        <v>1</v>
      </c>
      <c r="R1064" s="832">
        <v>8</v>
      </c>
      <c r="S1064" s="837">
        <v>1</v>
      </c>
      <c r="T1064" s="836">
        <v>3</v>
      </c>
      <c r="U1064" s="838">
        <v>1</v>
      </c>
    </row>
    <row r="1065" spans="1:21" ht="14.4" customHeight="1" x14ac:dyDescent="0.3">
      <c r="A1065" s="831">
        <v>10</v>
      </c>
      <c r="B1065" s="832" t="s">
        <v>2616</v>
      </c>
      <c r="C1065" s="832" t="s">
        <v>2625</v>
      </c>
      <c r="D1065" s="833" t="s">
        <v>5669</v>
      </c>
      <c r="E1065" s="834" t="s">
        <v>2695</v>
      </c>
      <c r="F1065" s="832" t="s">
        <v>2618</v>
      </c>
      <c r="G1065" s="832" t="s">
        <v>3071</v>
      </c>
      <c r="H1065" s="832" t="s">
        <v>631</v>
      </c>
      <c r="I1065" s="832" t="s">
        <v>3072</v>
      </c>
      <c r="J1065" s="832" t="s">
        <v>1991</v>
      </c>
      <c r="K1065" s="832" t="s">
        <v>1992</v>
      </c>
      <c r="L1065" s="835">
        <v>107.27</v>
      </c>
      <c r="M1065" s="835">
        <v>429.08</v>
      </c>
      <c r="N1065" s="832">
        <v>4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10</v>
      </c>
      <c r="B1066" s="832" t="s">
        <v>2616</v>
      </c>
      <c r="C1066" s="832" t="s">
        <v>2625</v>
      </c>
      <c r="D1066" s="833" t="s">
        <v>5669</v>
      </c>
      <c r="E1066" s="834" t="s">
        <v>2695</v>
      </c>
      <c r="F1066" s="832" t="s">
        <v>2618</v>
      </c>
      <c r="G1066" s="832" t="s">
        <v>2945</v>
      </c>
      <c r="H1066" s="832" t="s">
        <v>631</v>
      </c>
      <c r="I1066" s="832" t="s">
        <v>2946</v>
      </c>
      <c r="J1066" s="832" t="s">
        <v>1256</v>
      </c>
      <c r="K1066" s="832" t="s">
        <v>2947</v>
      </c>
      <c r="L1066" s="835">
        <v>0</v>
      </c>
      <c r="M1066" s="835">
        <v>0</v>
      </c>
      <c r="N1066" s="832">
        <v>1</v>
      </c>
      <c r="O1066" s="836">
        <v>1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10</v>
      </c>
      <c r="B1067" s="832" t="s">
        <v>2616</v>
      </c>
      <c r="C1067" s="832" t="s">
        <v>2625</v>
      </c>
      <c r="D1067" s="833" t="s">
        <v>5669</v>
      </c>
      <c r="E1067" s="834" t="s">
        <v>2695</v>
      </c>
      <c r="F1067" s="832" t="s">
        <v>2618</v>
      </c>
      <c r="G1067" s="832" t="s">
        <v>3391</v>
      </c>
      <c r="H1067" s="832" t="s">
        <v>631</v>
      </c>
      <c r="I1067" s="832" t="s">
        <v>3392</v>
      </c>
      <c r="J1067" s="832" t="s">
        <v>895</v>
      </c>
      <c r="K1067" s="832" t="s">
        <v>896</v>
      </c>
      <c r="L1067" s="835">
        <v>0</v>
      </c>
      <c r="M1067" s="835">
        <v>0</v>
      </c>
      <c r="N1067" s="832">
        <v>1</v>
      </c>
      <c r="O1067" s="836">
        <v>1</v>
      </c>
      <c r="P1067" s="835"/>
      <c r="Q1067" s="837"/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10</v>
      </c>
      <c r="B1068" s="832" t="s">
        <v>2616</v>
      </c>
      <c r="C1068" s="832" t="s">
        <v>2625</v>
      </c>
      <c r="D1068" s="833" t="s">
        <v>5669</v>
      </c>
      <c r="E1068" s="834" t="s">
        <v>2695</v>
      </c>
      <c r="F1068" s="832" t="s">
        <v>2619</v>
      </c>
      <c r="G1068" s="832" t="s">
        <v>2822</v>
      </c>
      <c r="H1068" s="832" t="s">
        <v>631</v>
      </c>
      <c r="I1068" s="832" t="s">
        <v>653</v>
      </c>
      <c r="J1068" s="832" t="s">
        <v>2824</v>
      </c>
      <c r="K1068" s="832"/>
      <c r="L1068" s="835">
        <v>0</v>
      </c>
      <c r="M1068" s="835">
        <v>0</v>
      </c>
      <c r="N1068" s="832">
        <v>2</v>
      </c>
      <c r="O1068" s="836">
        <v>2</v>
      </c>
      <c r="P1068" s="835">
        <v>0</v>
      </c>
      <c r="Q1068" s="837"/>
      <c r="R1068" s="832">
        <v>1</v>
      </c>
      <c r="S1068" s="837">
        <v>0.5</v>
      </c>
      <c r="T1068" s="836">
        <v>1</v>
      </c>
      <c r="U1068" s="838">
        <v>0.5</v>
      </c>
    </row>
    <row r="1069" spans="1:21" ht="14.4" customHeight="1" x14ac:dyDescent="0.3">
      <c r="A1069" s="831">
        <v>10</v>
      </c>
      <c r="B1069" s="832" t="s">
        <v>2616</v>
      </c>
      <c r="C1069" s="832" t="s">
        <v>2625</v>
      </c>
      <c r="D1069" s="833" t="s">
        <v>5669</v>
      </c>
      <c r="E1069" s="834" t="s">
        <v>2695</v>
      </c>
      <c r="F1069" s="832" t="s">
        <v>2620</v>
      </c>
      <c r="G1069" s="832" t="s">
        <v>3395</v>
      </c>
      <c r="H1069" s="832" t="s">
        <v>631</v>
      </c>
      <c r="I1069" s="832" t="s">
        <v>3396</v>
      </c>
      <c r="J1069" s="832" t="s">
        <v>3397</v>
      </c>
      <c r="K1069" s="832"/>
      <c r="L1069" s="835">
        <v>200</v>
      </c>
      <c r="M1069" s="835">
        <v>200</v>
      </c>
      <c r="N1069" s="832">
        <v>1</v>
      </c>
      <c r="O1069" s="836">
        <v>1</v>
      </c>
      <c r="P1069" s="835">
        <v>200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10</v>
      </c>
      <c r="B1070" s="832" t="s">
        <v>2616</v>
      </c>
      <c r="C1070" s="832" t="s">
        <v>2625</v>
      </c>
      <c r="D1070" s="833" t="s">
        <v>5669</v>
      </c>
      <c r="E1070" s="834" t="s">
        <v>2658</v>
      </c>
      <c r="F1070" s="832" t="s">
        <v>2618</v>
      </c>
      <c r="G1070" s="832" t="s">
        <v>3295</v>
      </c>
      <c r="H1070" s="832" t="s">
        <v>631</v>
      </c>
      <c r="I1070" s="832" t="s">
        <v>3847</v>
      </c>
      <c r="J1070" s="832" t="s">
        <v>3297</v>
      </c>
      <c r="K1070" s="832" t="s">
        <v>3848</v>
      </c>
      <c r="L1070" s="835">
        <v>62.04</v>
      </c>
      <c r="M1070" s="835">
        <v>62.04</v>
      </c>
      <c r="N1070" s="832">
        <v>1</v>
      </c>
      <c r="O1070" s="836">
        <v>0.5</v>
      </c>
      <c r="P1070" s="835">
        <v>62.04</v>
      </c>
      <c r="Q1070" s="837">
        <v>1</v>
      </c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10</v>
      </c>
      <c r="B1071" s="832" t="s">
        <v>2616</v>
      </c>
      <c r="C1071" s="832" t="s">
        <v>2625</v>
      </c>
      <c r="D1071" s="833" t="s">
        <v>5669</v>
      </c>
      <c r="E1071" s="834" t="s">
        <v>2658</v>
      </c>
      <c r="F1071" s="832" t="s">
        <v>2618</v>
      </c>
      <c r="G1071" s="832" t="s">
        <v>2838</v>
      </c>
      <c r="H1071" s="832" t="s">
        <v>690</v>
      </c>
      <c r="I1071" s="832" t="s">
        <v>2381</v>
      </c>
      <c r="J1071" s="832" t="s">
        <v>1268</v>
      </c>
      <c r="K1071" s="832" t="s">
        <v>1270</v>
      </c>
      <c r="L1071" s="835">
        <v>159.08000000000001</v>
      </c>
      <c r="M1071" s="835">
        <v>159.08000000000001</v>
      </c>
      <c r="N1071" s="832">
        <v>1</v>
      </c>
      <c r="O1071" s="836">
        <v>0.5</v>
      </c>
      <c r="P1071" s="835">
        <v>159.08000000000001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10</v>
      </c>
      <c r="B1072" s="832" t="s">
        <v>2616</v>
      </c>
      <c r="C1072" s="832" t="s">
        <v>2625</v>
      </c>
      <c r="D1072" s="833" t="s">
        <v>5669</v>
      </c>
      <c r="E1072" s="834" t="s">
        <v>2658</v>
      </c>
      <c r="F1072" s="832" t="s">
        <v>2618</v>
      </c>
      <c r="G1072" s="832" t="s">
        <v>2838</v>
      </c>
      <c r="H1072" s="832" t="s">
        <v>631</v>
      </c>
      <c r="I1072" s="832" t="s">
        <v>2841</v>
      </c>
      <c r="J1072" s="832" t="s">
        <v>2840</v>
      </c>
      <c r="K1072" s="832" t="s">
        <v>1270</v>
      </c>
      <c r="L1072" s="835">
        <v>159.08000000000001</v>
      </c>
      <c r="M1072" s="835">
        <v>159.08000000000001</v>
      </c>
      <c r="N1072" s="832">
        <v>1</v>
      </c>
      <c r="O1072" s="836">
        <v>1</v>
      </c>
      <c r="P1072" s="835">
        <v>159.08000000000001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10</v>
      </c>
      <c r="B1073" s="832" t="s">
        <v>2616</v>
      </c>
      <c r="C1073" s="832" t="s">
        <v>2625</v>
      </c>
      <c r="D1073" s="833" t="s">
        <v>5669</v>
      </c>
      <c r="E1073" s="834" t="s">
        <v>2658</v>
      </c>
      <c r="F1073" s="832" t="s">
        <v>2618</v>
      </c>
      <c r="G1073" s="832" t="s">
        <v>2724</v>
      </c>
      <c r="H1073" s="832" t="s">
        <v>631</v>
      </c>
      <c r="I1073" s="832" t="s">
        <v>2725</v>
      </c>
      <c r="J1073" s="832" t="s">
        <v>2726</v>
      </c>
      <c r="K1073" s="832" t="s">
        <v>2727</v>
      </c>
      <c r="L1073" s="835">
        <v>36.76</v>
      </c>
      <c r="M1073" s="835">
        <v>36.76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10</v>
      </c>
      <c r="B1074" s="832" t="s">
        <v>2616</v>
      </c>
      <c r="C1074" s="832" t="s">
        <v>2625</v>
      </c>
      <c r="D1074" s="833" t="s">
        <v>5669</v>
      </c>
      <c r="E1074" s="834" t="s">
        <v>2658</v>
      </c>
      <c r="F1074" s="832" t="s">
        <v>2618</v>
      </c>
      <c r="G1074" s="832" t="s">
        <v>2735</v>
      </c>
      <c r="H1074" s="832" t="s">
        <v>631</v>
      </c>
      <c r="I1074" s="832" t="s">
        <v>2736</v>
      </c>
      <c r="J1074" s="832" t="s">
        <v>2737</v>
      </c>
      <c r="K1074" s="832" t="s">
        <v>2738</v>
      </c>
      <c r="L1074" s="835">
        <v>42.63</v>
      </c>
      <c r="M1074" s="835">
        <v>213.15000000000003</v>
      </c>
      <c r="N1074" s="832">
        <v>5</v>
      </c>
      <c r="O1074" s="836">
        <v>3</v>
      </c>
      <c r="P1074" s="835">
        <v>85.26</v>
      </c>
      <c r="Q1074" s="837">
        <v>0.39999999999999997</v>
      </c>
      <c r="R1074" s="832">
        <v>2</v>
      </c>
      <c r="S1074" s="837">
        <v>0.4</v>
      </c>
      <c r="T1074" s="836">
        <v>1</v>
      </c>
      <c r="U1074" s="838">
        <v>0.33333333333333331</v>
      </c>
    </row>
    <row r="1075" spans="1:21" ht="14.4" customHeight="1" x14ac:dyDescent="0.3">
      <c r="A1075" s="831">
        <v>10</v>
      </c>
      <c r="B1075" s="832" t="s">
        <v>2616</v>
      </c>
      <c r="C1075" s="832" t="s">
        <v>2625</v>
      </c>
      <c r="D1075" s="833" t="s">
        <v>5669</v>
      </c>
      <c r="E1075" s="834" t="s">
        <v>2658</v>
      </c>
      <c r="F1075" s="832" t="s">
        <v>2618</v>
      </c>
      <c r="G1075" s="832" t="s">
        <v>3398</v>
      </c>
      <c r="H1075" s="832" t="s">
        <v>690</v>
      </c>
      <c r="I1075" s="832" t="s">
        <v>2475</v>
      </c>
      <c r="J1075" s="832" t="s">
        <v>1130</v>
      </c>
      <c r="K1075" s="832" t="s">
        <v>2476</v>
      </c>
      <c r="L1075" s="835">
        <v>58.77</v>
      </c>
      <c r="M1075" s="835">
        <v>58.77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10</v>
      </c>
      <c r="B1076" s="832" t="s">
        <v>2616</v>
      </c>
      <c r="C1076" s="832" t="s">
        <v>2625</v>
      </c>
      <c r="D1076" s="833" t="s">
        <v>5669</v>
      </c>
      <c r="E1076" s="834" t="s">
        <v>2658</v>
      </c>
      <c r="F1076" s="832" t="s">
        <v>2618</v>
      </c>
      <c r="G1076" s="832" t="s">
        <v>3177</v>
      </c>
      <c r="H1076" s="832" t="s">
        <v>631</v>
      </c>
      <c r="I1076" s="832" t="s">
        <v>3849</v>
      </c>
      <c r="J1076" s="832" t="s">
        <v>3850</v>
      </c>
      <c r="K1076" s="832" t="s">
        <v>3851</v>
      </c>
      <c r="L1076" s="835">
        <v>0</v>
      </c>
      <c r="M1076" s="835">
        <v>0</v>
      </c>
      <c r="N1076" s="832">
        <v>1</v>
      </c>
      <c r="O1076" s="836">
        <v>0.5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10</v>
      </c>
      <c r="B1077" s="832" t="s">
        <v>2616</v>
      </c>
      <c r="C1077" s="832" t="s">
        <v>2625</v>
      </c>
      <c r="D1077" s="833" t="s">
        <v>5669</v>
      </c>
      <c r="E1077" s="834" t="s">
        <v>2658</v>
      </c>
      <c r="F1077" s="832" t="s">
        <v>2618</v>
      </c>
      <c r="G1077" s="832" t="s">
        <v>2955</v>
      </c>
      <c r="H1077" s="832" t="s">
        <v>631</v>
      </c>
      <c r="I1077" s="832" t="s">
        <v>3615</v>
      </c>
      <c r="J1077" s="832" t="s">
        <v>740</v>
      </c>
      <c r="K1077" s="832" t="s">
        <v>3616</v>
      </c>
      <c r="L1077" s="835">
        <v>80.760000000000005</v>
      </c>
      <c r="M1077" s="835">
        <v>242.28000000000003</v>
      </c>
      <c r="N1077" s="832">
        <v>3</v>
      </c>
      <c r="O1077" s="836">
        <v>2.5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10</v>
      </c>
      <c r="B1078" s="832" t="s">
        <v>2616</v>
      </c>
      <c r="C1078" s="832" t="s">
        <v>2625</v>
      </c>
      <c r="D1078" s="833" t="s">
        <v>5669</v>
      </c>
      <c r="E1078" s="834" t="s">
        <v>2658</v>
      </c>
      <c r="F1078" s="832" t="s">
        <v>2618</v>
      </c>
      <c r="G1078" s="832" t="s">
        <v>2751</v>
      </c>
      <c r="H1078" s="832" t="s">
        <v>631</v>
      </c>
      <c r="I1078" s="832" t="s">
        <v>2752</v>
      </c>
      <c r="J1078" s="832" t="s">
        <v>756</v>
      </c>
      <c r="K1078" s="832" t="s">
        <v>2753</v>
      </c>
      <c r="L1078" s="835">
        <v>92.85</v>
      </c>
      <c r="M1078" s="835">
        <v>92.85</v>
      </c>
      <c r="N1078" s="832">
        <v>1</v>
      </c>
      <c r="O1078" s="836">
        <v>0.5</v>
      </c>
      <c r="P1078" s="835">
        <v>92.85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10</v>
      </c>
      <c r="B1079" s="832" t="s">
        <v>2616</v>
      </c>
      <c r="C1079" s="832" t="s">
        <v>2625</v>
      </c>
      <c r="D1079" s="833" t="s">
        <v>5669</v>
      </c>
      <c r="E1079" s="834" t="s">
        <v>2658</v>
      </c>
      <c r="F1079" s="832" t="s">
        <v>2618</v>
      </c>
      <c r="G1079" s="832" t="s">
        <v>3492</v>
      </c>
      <c r="H1079" s="832" t="s">
        <v>631</v>
      </c>
      <c r="I1079" s="832" t="s">
        <v>3781</v>
      </c>
      <c r="J1079" s="832" t="s">
        <v>3782</v>
      </c>
      <c r="K1079" s="832" t="s">
        <v>3783</v>
      </c>
      <c r="L1079" s="835">
        <v>140.96</v>
      </c>
      <c r="M1079" s="835">
        <v>140.96</v>
      </c>
      <c r="N1079" s="832">
        <v>1</v>
      </c>
      <c r="O1079" s="836">
        <v>1</v>
      </c>
      <c r="P1079" s="835">
        <v>140.96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10</v>
      </c>
      <c r="B1080" s="832" t="s">
        <v>2616</v>
      </c>
      <c r="C1080" s="832" t="s">
        <v>2625</v>
      </c>
      <c r="D1080" s="833" t="s">
        <v>5669</v>
      </c>
      <c r="E1080" s="834" t="s">
        <v>2658</v>
      </c>
      <c r="F1080" s="832" t="s">
        <v>2618</v>
      </c>
      <c r="G1080" s="832" t="s">
        <v>2754</v>
      </c>
      <c r="H1080" s="832" t="s">
        <v>631</v>
      </c>
      <c r="I1080" s="832" t="s">
        <v>3852</v>
      </c>
      <c r="J1080" s="832" t="s">
        <v>862</v>
      </c>
      <c r="K1080" s="832" t="s">
        <v>2756</v>
      </c>
      <c r="L1080" s="835">
        <v>0</v>
      </c>
      <c r="M1080" s="835">
        <v>0</v>
      </c>
      <c r="N1080" s="832">
        <v>1</v>
      </c>
      <c r="O1080" s="836">
        <v>0.5</v>
      </c>
      <c r="P1080" s="835">
        <v>0</v>
      </c>
      <c r="Q1080" s="837"/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10</v>
      </c>
      <c r="B1081" s="832" t="s">
        <v>2616</v>
      </c>
      <c r="C1081" s="832" t="s">
        <v>2625</v>
      </c>
      <c r="D1081" s="833" t="s">
        <v>5669</v>
      </c>
      <c r="E1081" s="834" t="s">
        <v>2658</v>
      </c>
      <c r="F1081" s="832" t="s">
        <v>2618</v>
      </c>
      <c r="G1081" s="832" t="s">
        <v>2859</v>
      </c>
      <c r="H1081" s="832" t="s">
        <v>631</v>
      </c>
      <c r="I1081" s="832" t="s">
        <v>2860</v>
      </c>
      <c r="J1081" s="832" t="s">
        <v>793</v>
      </c>
      <c r="K1081" s="832" t="s">
        <v>2861</v>
      </c>
      <c r="L1081" s="835">
        <v>75.05</v>
      </c>
      <c r="M1081" s="835">
        <v>150.1</v>
      </c>
      <c r="N1081" s="832">
        <v>2</v>
      </c>
      <c r="O1081" s="836">
        <v>1</v>
      </c>
      <c r="P1081" s="835">
        <v>150.1</v>
      </c>
      <c r="Q1081" s="837">
        <v>1</v>
      </c>
      <c r="R1081" s="832">
        <v>2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10</v>
      </c>
      <c r="B1082" s="832" t="s">
        <v>2616</v>
      </c>
      <c r="C1082" s="832" t="s">
        <v>2625</v>
      </c>
      <c r="D1082" s="833" t="s">
        <v>5669</v>
      </c>
      <c r="E1082" s="834" t="s">
        <v>2658</v>
      </c>
      <c r="F1082" s="832" t="s">
        <v>2618</v>
      </c>
      <c r="G1082" s="832" t="s">
        <v>2763</v>
      </c>
      <c r="H1082" s="832" t="s">
        <v>631</v>
      </c>
      <c r="I1082" s="832" t="s">
        <v>2764</v>
      </c>
      <c r="J1082" s="832" t="s">
        <v>983</v>
      </c>
      <c r="K1082" s="832" t="s">
        <v>2765</v>
      </c>
      <c r="L1082" s="835">
        <v>89.91</v>
      </c>
      <c r="M1082" s="835">
        <v>89.91</v>
      </c>
      <c r="N1082" s="832">
        <v>1</v>
      </c>
      <c r="O1082" s="836">
        <v>1</v>
      </c>
      <c r="P1082" s="835">
        <v>89.91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10</v>
      </c>
      <c r="B1083" s="832" t="s">
        <v>2616</v>
      </c>
      <c r="C1083" s="832" t="s">
        <v>2625</v>
      </c>
      <c r="D1083" s="833" t="s">
        <v>5669</v>
      </c>
      <c r="E1083" s="834" t="s">
        <v>2658</v>
      </c>
      <c r="F1083" s="832" t="s">
        <v>2618</v>
      </c>
      <c r="G1083" s="832" t="s">
        <v>2766</v>
      </c>
      <c r="H1083" s="832" t="s">
        <v>631</v>
      </c>
      <c r="I1083" s="832" t="s">
        <v>2767</v>
      </c>
      <c r="J1083" s="832" t="s">
        <v>746</v>
      </c>
      <c r="K1083" s="832" t="s">
        <v>2768</v>
      </c>
      <c r="L1083" s="835">
        <v>27.28</v>
      </c>
      <c r="M1083" s="835">
        <v>27.28</v>
      </c>
      <c r="N1083" s="832">
        <v>1</v>
      </c>
      <c r="O1083" s="836">
        <v>1</v>
      </c>
      <c r="P1083" s="835">
        <v>27.28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10</v>
      </c>
      <c r="B1084" s="832" t="s">
        <v>2616</v>
      </c>
      <c r="C1084" s="832" t="s">
        <v>2625</v>
      </c>
      <c r="D1084" s="833" t="s">
        <v>5669</v>
      </c>
      <c r="E1084" s="834" t="s">
        <v>2658</v>
      </c>
      <c r="F1084" s="832" t="s">
        <v>2618</v>
      </c>
      <c r="G1084" s="832" t="s">
        <v>2769</v>
      </c>
      <c r="H1084" s="832" t="s">
        <v>631</v>
      </c>
      <c r="I1084" s="832" t="s">
        <v>2770</v>
      </c>
      <c r="J1084" s="832" t="s">
        <v>972</v>
      </c>
      <c r="K1084" s="832" t="s">
        <v>2771</v>
      </c>
      <c r="L1084" s="835">
        <v>111.72</v>
      </c>
      <c r="M1084" s="835">
        <v>223.44</v>
      </c>
      <c r="N1084" s="832">
        <v>2</v>
      </c>
      <c r="O1084" s="836">
        <v>0.5</v>
      </c>
      <c r="P1084" s="835">
        <v>223.44</v>
      </c>
      <c r="Q1084" s="837">
        <v>1</v>
      </c>
      <c r="R1084" s="832">
        <v>2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10</v>
      </c>
      <c r="B1085" s="832" t="s">
        <v>2616</v>
      </c>
      <c r="C1085" s="832" t="s">
        <v>2625</v>
      </c>
      <c r="D1085" s="833" t="s">
        <v>5669</v>
      </c>
      <c r="E1085" s="834" t="s">
        <v>2658</v>
      </c>
      <c r="F1085" s="832" t="s">
        <v>2618</v>
      </c>
      <c r="G1085" s="832" t="s">
        <v>2769</v>
      </c>
      <c r="H1085" s="832" t="s">
        <v>631</v>
      </c>
      <c r="I1085" s="832" t="s">
        <v>2772</v>
      </c>
      <c r="J1085" s="832" t="s">
        <v>972</v>
      </c>
      <c r="K1085" s="832" t="s">
        <v>2773</v>
      </c>
      <c r="L1085" s="835">
        <v>131.66999999999999</v>
      </c>
      <c r="M1085" s="835">
        <v>263.33999999999997</v>
      </c>
      <c r="N1085" s="832">
        <v>2</v>
      </c>
      <c r="O1085" s="836">
        <v>0.5</v>
      </c>
      <c r="P1085" s="835">
        <v>263.33999999999997</v>
      </c>
      <c r="Q1085" s="837">
        <v>1</v>
      </c>
      <c r="R1085" s="832">
        <v>2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10</v>
      </c>
      <c r="B1086" s="832" t="s">
        <v>2616</v>
      </c>
      <c r="C1086" s="832" t="s">
        <v>2625</v>
      </c>
      <c r="D1086" s="833" t="s">
        <v>5669</v>
      </c>
      <c r="E1086" s="834" t="s">
        <v>2658</v>
      </c>
      <c r="F1086" s="832" t="s">
        <v>2618</v>
      </c>
      <c r="G1086" s="832" t="s">
        <v>2769</v>
      </c>
      <c r="H1086" s="832" t="s">
        <v>631</v>
      </c>
      <c r="I1086" s="832" t="s">
        <v>3362</v>
      </c>
      <c r="J1086" s="832" t="s">
        <v>972</v>
      </c>
      <c r="K1086" s="832" t="s">
        <v>1554</v>
      </c>
      <c r="L1086" s="835">
        <v>79</v>
      </c>
      <c r="M1086" s="835">
        <v>79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10</v>
      </c>
      <c r="B1087" s="832" t="s">
        <v>2616</v>
      </c>
      <c r="C1087" s="832" t="s">
        <v>2625</v>
      </c>
      <c r="D1087" s="833" t="s">
        <v>5669</v>
      </c>
      <c r="E1087" s="834" t="s">
        <v>2658</v>
      </c>
      <c r="F1087" s="832" t="s">
        <v>2618</v>
      </c>
      <c r="G1087" s="832" t="s">
        <v>3853</v>
      </c>
      <c r="H1087" s="832" t="s">
        <v>631</v>
      </c>
      <c r="I1087" s="832" t="s">
        <v>3854</v>
      </c>
      <c r="J1087" s="832" t="s">
        <v>3855</v>
      </c>
      <c r="K1087" s="832" t="s">
        <v>3856</v>
      </c>
      <c r="L1087" s="835">
        <v>577.88</v>
      </c>
      <c r="M1087" s="835">
        <v>577.88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10</v>
      </c>
      <c r="B1088" s="832" t="s">
        <v>2616</v>
      </c>
      <c r="C1088" s="832" t="s">
        <v>2625</v>
      </c>
      <c r="D1088" s="833" t="s">
        <v>5669</v>
      </c>
      <c r="E1088" s="834" t="s">
        <v>2658</v>
      </c>
      <c r="F1088" s="832" t="s">
        <v>2618</v>
      </c>
      <c r="G1088" s="832" t="s">
        <v>3120</v>
      </c>
      <c r="H1088" s="832" t="s">
        <v>690</v>
      </c>
      <c r="I1088" s="832" t="s">
        <v>2238</v>
      </c>
      <c r="J1088" s="832" t="s">
        <v>736</v>
      </c>
      <c r="K1088" s="832" t="s">
        <v>2239</v>
      </c>
      <c r="L1088" s="835">
        <v>63.34</v>
      </c>
      <c r="M1088" s="835">
        <v>63.34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10</v>
      </c>
      <c r="B1089" s="832" t="s">
        <v>2616</v>
      </c>
      <c r="C1089" s="832" t="s">
        <v>2625</v>
      </c>
      <c r="D1089" s="833" t="s">
        <v>5669</v>
      </c>
      <c r="E1089" s="834" t="s">
        <v>2658</v>
      </c>
      <c r="F1089" s="832" t="s">
        <v>2618</v>
      </c>
      <c r="G1089" s="832" t="s">
        <v>3374</v>
      </c>
      <c r="H1089" s="832" t="s">
        <v>631</v>
      </c>
      <c r="I1089" s="832" t="s">
        <v>3584</v>
      </c>
      <c r="J1089" s="832" t="s">
        <v>3585</v>
      </c>
      <c r="K1089" s="832" t="s">
        <v>3586</v>
      </c>
      <c r="L1089" s="835">
        <v>176.32</v>
      </c>
      <c r="M1089" s="835">
        <v>176.32</v>
      </c>
      <c r="N1089" s="832">
        <v>1</v>
      </c>
      <c r="O1089" s="836">
        <v>1</v>
      </c>
      <c r="P1089" s="835">
        <v>176.32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10</v>
      </c>
      <c r="B1090" s="832" t="s">
        <v>2616</v>
      </c>
      <c r="C1090" s="832" t="s">
        <v>2625</v>
      </c>
      <c r="D1090" s="833" t="s">
        <v>5669</v>
      </c>
      <c r="E1090" s="834" t="s">
        <v>2658</v>
      </c>
      <c r="F1090" s="832" t="s">
        <v>2618</v>
      </c>
      <c r="G1090" s="832" t="s">
        <v>2780</v>
      </c>
      <c r="H1090" s="832" t="s">
        <v>631</v>
      </c>
      <c r="I1090" s="832" t="s">
        <v>2781</v>
      </c>
      <c r="J1090" s="832" t="s">
        <v>1333</v>
      </c>
      <c r="K1090" s="832" t="s">
        <v>2782</v>
      </c>
      <c r="L1090" s="835">
        <v>90.95</v>
      </c>
      <c r="M1090" s="835">
        <v>90.95</v>
      </c>
      <c r="N1090" s="832">
        <v>1</v>
      </c>
      <c r="O1090" s="836">
        <v>0.5</v>
      </c>
      <c r="P1090" s="835">
        <v>90.95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10</v>
      </c>
      <c r="B1091" s="832" t="s">
        <v>2616</v>
      </c>
      <c r="C1091" s="832" t="s">
        <v>2625</v>
      </c>
      <c r="D1091" s="833" t="s">
        <v>5669</v>
      </c>
      <c r="E1091" s="834" t="s">
        <v>2658</v>
      </c>
      <c r="F1091" s="832" t="s">
        <v>2618</v>
      </c>
      <c r="G1091" s="832" t="s">
        <v>2783</v>
      </c>
      <c r="H1091" s="832" t="s">
        <v>631</v>
      </c>
      <c r="I1091" s="832" t="s">
        <v>2784</v>
      </c>
      <c r="J1091" s="832" t="s">
        <v>1376</v>
      </c>
      <c r="K1091" s="832" t="s">
        <v>2785</v>
      </c>
      <c r="L1091" s="835">
        <v>34.19</v>
      </c>
      <c r="M1091" s="835">
        <v>376.09</v>
      </c>
      <c r="N1091" s="832">
        <v>11</v>
      </c>
      <c r="O1091" s="836">
        <v>3</v>
      </c>
      <c r="P1091" s="835">
        <v>273.52</v>
      </c>
      <c r="Q1091" s="837">
        <v>0.72727272727272729</v>
      </c>
      <c r="R1091" s="832">
        <v>8</v>
      </c>
      <c r="S1091" s="837">
        <v>0.72727272727272729</v>
      </c>
      <c r="T1091" s="836">
        <v>2</v>
      </c>
      <c r="U1091" s="838">
        <v>0.66666666666666663</v>
      </c>
    </row>
    <row r="1092" spans="1:21" ht="14.4" customHeight="1" x14ac:dyDescent="0.3">
      <c r="A1092" s="831">
        <v>10</v>
      </c>
      <c r="B1092" s="832" t="s">
        <v>2616</v>
      </c>
      <c r="C1092" s="832" t="s">
        <v>2625</v>
      </c>
      <c r="D1092" s="833" t="s">
        <v>5669</v>
      </c>
      <c r="E1092" s="834" t="s">
        <v>2658</v>
      </c>
      <c r="F1092" s="832" t="s">
        <v>2618</v>
      </c>
      <c r="G1092" s="832" t="s">
        <v>2906</v>
      </c>
      <c r="H1092" s="832" t="s">
        <v>631</v>
      </c>
      <c r="I1092" s="832" t="s">
        <v>2909</v>
      </c>
      <c r="J1092" s="832" t="s">
        <v>1067</v>
      </c>
      <c r="K1092" s="832" t="s">
        <v>2910</v>
      </c>
      <c r="L1092" s="835">
        <v>103.67</v>
      </c>
      <c r="M1092" s="835">
        <v>207.34</v>
      </c>
      <c r="N1092" s="832">
        <v>2</v>
      </c>
      <c r="O1092" s="836">
        <v>1.5</v>
      </c>
      <c r="P1092" s="835">
        <v>207.34</v>
      </c>
      <c r="Q1092" s="837">
        <v>1</v>
      </c>
      <c r="R1092" s="832">
        <v>2</v>
      </c>
      <c r="S1092" s="837">
        <v>1</v>
      </c>
      <c r="T1092" s="836">
        <v>1.5</v>
      </c>
      <c r="U1092" s="838">
        <v>1</v>
      </c>
    </row>
    <row r="1093" spans="1:21" ht="14.4" customHeight="1" x14ac:dyDescent="0.3">
      <c r="A1093" s="831">
        <v>10</v>
      </c>
      <c r="B1093" s="832" t="s">
        <v>2616</v>
      </c>
      <c r="C1093" s="832" t="s">
        <v>2625</v>
      </c>
      <c r="D1093" s="833" t="s">
        <v>5669</v>
      </c>
      <c r="E1093" s="834" t="s">
        <v>2658</v>
      </c>
      <c r="F1093" s="832" t="s">
        <v>2618</v>
      </c>
      <c r="G1093" s="832" t="s">
        <v>2906</v>
      </c>
      <c r="H1093" s="832" t="s">
        <v>631</v>
      </c>
      <c r="I1093" s="832" t="s">
        <v>3587</v>
      </c>
      <c r="J1093" s="832" t="s">
        <v>1067</v>
      </c>
      <c r="K1093" s="832" t="s">
        <v>2908</v>
      </c>
      <c r="L1093" s="835">
        <v>32.25</v>
      </c>
      <c r="M1093" s="835">
        <v>96.75</v>
      </c>
      <c r="N1093" s="832">
        <v>3</v>
      </c>
      <c r="O1093" s="836">
        <v>2.5</v>
      </c>
      <c r="P1093" s="835">
        <v>96.75</v>
      </c>
      <c r="Q1093" s="837">
        <v>1</v>
      </c>
      <c r="R1093" s="832">
        <v>3</v>
      </c>
      <c r="S1093" s="837">
        <v>1</v>
      </c>
      <c r="T1093" s="836">
        <v>2.5</v>
      </c>
      <c r="U1093" s="838">
        <v>1</v>
      </c>
    </row>
    <row r="1094" spans="1:21" ht="14.4" customHeight="1" x14ac:dyDescent="0.3">
      <c r="A1094" s="831">
        <v>10</v>
      </c>
      <c r="B1094" s="832" t="s">
        <v>2616</v>
      </c>
      <c r="C1094" s="832" t="s">
        <v>2625</v>
      </c>
      <c r="D1094" s="833" t="s">
        <v>5669</v>
      </c>
      <c r="E1094" s="834" t="s">
        <v>2658</v>
      </c>
      <c r="F1094" s="832" t="s">
        <v>2618</v>
      </c>
      <c r="G1094" s="832" t="s">
        <v>3042</v>
      </c>
      <c r="H1094" s="832" t="s">
        <v>631</v>
      </c>
      <c r="I1094" s="832" t="s">
        <v>3043</v>
      </c>
      <c r="J1094" s="832" t="s">
        <v>1182</v>
      </c>
      <c r="K1094" s="832" t="s">
        <v>3044</v>
      </c>
      <c r="L1094" s="835">
        <v>108.44</v>
      </c>
      <c r="M1094" s="835">
        <v>108.44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10</v>
      </c>
      <c r="B1095" s="832" t="s">
        <v>2616</v>
      </c>
      <c r="C1095" s="832" t="s">
        <v>2625</v>
      </c>
      <c r="D1095" s="833" t="s">
        <v>5669</v>
      </c>
      <c r="E1095" s="834" t="s">
        <v>2658</v>
      </c>
      <c r="F1095" s="832" t="s">
        <v>2618</v>
      </c>
      <c r="G1095" s="832" t="s">
        <v>2789</v>
      </c>
      <c r="H1095" s="832" t="s">
        <v>631</v>
      </c>
      <c r="I1095" s="832" t="s">
        <v>2790</v>
      </c>
      <c r="J1095" s="832" t="s">
        <v>2791</v>
      </c>
      <c r="K1095" s="832" t="s">
        <v>2792</v>
      </c>
      <c r="L1095" s="835">
        <v>21.92</v>
      </c>
      <c r="M1095" s="835">
        <v>21.92</v>
      </c>
      <c r="N1095" s="832">
        <v>1</v>
      </c>
      <c r="O1095" s="836">
        <v>0.5</v>
      </c>
      <c r="P1095" s="835">
        <v>21.92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10</v>
      </c>
      <c r="B1096" s="832" t="s">
        <v>2616</v>
      </c>
      <c r="C1096" s="832" t="s">
        <v>2625</v>
      </c>
      <c r="D1096" s="833" t="s">
        <v>5669</v>
      </c>
      <c r="E1096" s="834" t="s">
        <v>2658</v>
      </c>
      <c r="F1096" s="832" t="s">
        <v>2618</v>
      </c>
      <c r="G1096" s="832" t="s">
        <v>2789</v>
      </c>
      <c r="H1096" s="832" t="s">
        <v>631</v>
      </c>
      <c r="I1096" s="832" t="s">
        <v>2920</v>
      </c>
      <c r="J1096" s="832" t="s">
        <v>2791</v>
      </c>
      <c r="K1096" s="832" t="s">
        <v>2921</v>
      </c>
      <c r="L1096" s="835">
        <v>87.67</v>
      </c>
      <c r="M1096" s="835">
        <v>263.01</v>
      </c>
      <c r="N1096" s="832">
        <v>3</v>
      </c>
      <c r="O1096" s="836">
        <v>1</v>
      </c>
      <c r="P1096" s="835">
        <v>263.01</v>
      </c>
      <c r="Q1096" s="837">
        <v>1</v>
      </c>
      <c r="R1096" s="832">
        <v>3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10</v>
      </c>
      <c r="B1097" s="832" t="s">
        <v>2616</v>
      </c>
      <c r="C1097" s="832" t="s">
        <v>2625</v>
      </c>
      <c r="D1097" s="833" t="s">
        <v>5669</v>
      </c>
      <c r="E1097" s="834" t="s">
        <v>2658</v>
      </c>
      <c r="F1097" s="832" t="s">
        <v>2618</v>
      </c>
      <c r="G1097" s="832" t="s">
        <v>3857</v>
      </c>
      <c r="H1097" s="832" t="s">
        <v>631</v>
      </c>
      <c r="I1097" s="832" t="s">
        <v>3858</v>
      </c>
      <c r="J1097" s="832" t="s">
        <v>3859</v>
      </c>
      <c r="K1097" s="832" t="s">
        <v>3860</v>
      </c>
      <c r="L1097" s="835">
        <v>0</v>
      </c>
      <c r="M1097" s="835">
        <v>0</v>
      </c>
      <c r="N1097" s="832">
        <v>1</v>
      </c>
      <c r="O1097" s="836">
        <v>1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10</v>
      </c>
      <c r="B1098" s="832" t="s">
        <v>2616</v>
      </c>
      <c r="C1098" s="832" t="s">
        <v>2625</v>
      </c>
      <c r="D1098" s="833" t="s">
        <v>5669</v>
      </c>
      <c r="E1098" s="834" t="s">
        <v>2658</v>
      </c>
      <c r="F1098" s="832" t="s">
        <v>2618</v>
      </c>
      <c r="G1098" s="832" t="s">
        <v>3193</v>
      </c>
      <c r="H1098" s="832" t="s">
        <v>631</v>
      </c>
      <c r="I1098" s="832" t="s">
        <v>3194</v>
      </c>
      <c r="J1098" s="832" t="s">
        <v>1314</v>
      </c>
      <c r="K1098" s="832" t="s">
        <v>3195</v>
      </c>
      <c r="L1098" s="835">
        <v>181.04</v>
      </c>
      <c r="M1098" s="835">
        <v>181.04</v>
      </c>
      <c r="N1098" s="832">
        <v>1</v>
      </c>
      <c r="O1098" s="836">
        <v>0.5</v>
      </c>
      <c r="P1098" s="835">
        <v>181.04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10</v>
      </c>
      <c r="B1099" s="832" t="s">
        <v>2616</v>
      </c>
      <c r="C1099" s="832" t="s">
        <v>2625</v>
      </c>
      <c r="D1099" s="833" t="s">
        <v>5669</v>
      </c>
      <c r="E1099" s="834" t="s">
        <v>2658</v>
      </c>
      <c r="F1099" s="832" t="s">
        <v>2618</v>
      </c>
      <c r="G1099" s="832" t="s">
        <v>2793</v>
      </c>
      <c r="H1099" s="832" t="s">
        <v>690</v>
      </c>
      <c r="I1099" s="832" t="s">
        <v>2249</v>
      </c>
      <c r="J1099" s="832" t="s">
        <v>897</v>
      </c>
      <c r="K1099" s="832" t="s">
        <v>2250</v>
      </c>
      <c r="L1099" s="835">
        <v>63.75</v>
      </c>
      <c r="M1099" s="835">
        <v>63.75</v>
      </c>
      <c r="N1099" s="832">
        <v>1</v>
      </c>
      <c r="O1099" s="836">
        <v>0.5</v>
      </c>
      <c r="P1099" s="835">
        <v>63.75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10</v>
      </c>
      <c r="B1100" s="832" t="s">
        <v>2616</v>
      </c>
      <c r="C1100" s="832" t="s">
        <v>2625</v>
      </c>
      <c r="D1100" s="833" t="s">
        <v>5669</v>
      </c>
      <c r="E1100" s="834" t="s">
        <v>2658</v>
      </c>
      <c r="F1100" s="832" t="s">
        <v>2618</v>
      </c>
      <c r="G1100" s="832" t="s">
        <v>2812</v>
      </c>
      <c r="H1100" s="832" t="s">
        <v>631</v>
      </c>
      <c r="I1100" s="832" t="s">
        <v>3717</v>
      </c>
      <c r="J1100" s="832" t="s">
        <v>991</v>
      </c>
      <c r="K1100" s="832" t="s">
        <v>993</v>
      </c>
      <c r="L1100" s="835">
        <v>61.97</v>
      </c>
      <c r="M1100" s="835">
        <v>61.97</v>
      </c>
      <c r="N1100" s="832">
        <v>1</v>
      </c>
      <c r="O1100" s="836">
        <v>1</v>
      </c>
      <c r="P1100" s="835">
        <v>61.97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10</v>
      </c>
      <c r="B1101" s="832" t="s">
        <v>2616</v>
      </c>
      <c r="C1101" s="832" t="s">
        <v>2625</v>
      </c>
      <c r="D1101" s="833" t="s">
        <v>5669</v>
      </c>
      <c r="E1101" s="834" t="s">
        <v>2658</v>
      </c>
      <c r="F1101" s="832" t="s">
        <v>2618</v>
      </c>
      <c r="G1101" s="832" t="s">
        <v>2812</v>
      </c>
      <c r="H1101" s="832" t="s">
        <v>631</v>
      </c>
      <c r="I1101" s="832" t="s">
        <v>3861</v>
      </c>
      <c r="J1101" s="832" t="s">
        <v>991</v>
      </c>
      <c r="K1101" s="832" t="s">
        <v>995</v>
      </c>
      <c r="L1101" s="835">
        <v>61.97</v>
      </c>
      <c r="M1101" s="835">
        <v>61.97</v>
      </c>
      <c r="N1101" s="832">
        <v>1</v>
      </c>
      <c r="O1101" s="836">
        <v>0.5</v>
      </c>
      <c r="P1101" s="835">
        <v>61.97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10</v>
      </c>
      <c r="B1102" s="832" t="s">
        <v>2616</v>
      </c>
      <c r="C1102" s="832" t="s">
        <v>2625</v>
      </c>
      <c r="D1102" s="833" t="s">
        <v>5669</v>
      </c>
      <c r="E1102" s="834" t="s">
        <v>2658</v>
      </c>
      <c r="F1102" s="832" t="s">
        <v>2618</v>
      </c>
      <c r="G1102" s="832" t="s">
        <v>2925</v>
      </c>
      <c r="H1102" s="832" t="s">
        <v>631</v>
      </c>
      <c r="I1102" s="832" t="s">
        <v>3050</v>
      </c>
      <c r="J1102" s="832" t="s">
        <v>3051</v>
      </c>
      <c r="K1102" s="832" t="s">
        <v>3052</v>
      </c>
      <c r="L1102" s="835">
        <v>25.12</v>
      </c>
      <c r="M1102" s="835">
        <v>25.12</v>
      </c>
      <c r="N1102" s="832">
        <v>1</v>
      </c>
      <c r="O1102" s="836">
        <v>0.5</v>
      </c>
      <c r="P1102" s="835">
        <v>25.12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10</v>
      </c>
      <c r="B1103" s="832" t="s">
        <v>2616</v>
      </c>
      <c r="C1103" s="832" t="s">
        <v>2625</v>
      </c>
      <c r="D1103" s="833" t="s">
        <v>5669</v>
      </c>
      <c r="E1103" s="834" t="s">
        <v>2658</v>
      </c>
      <c r="F1103" s="832" t="s">
        <v>2618</v>
      </c>
      <c r="G1103" s="832" t="s">
        <v>2932</v>
      </c>
      <c r="H1103" s="832" t="s">
        <v>631</v>
      </c>
      <c r="I1103" s="832" t="s">
        <v>2933</v>
      </c>
      <c r="J1103" s="832" t="s">
        <v>1208</v>
      </c>
      <c r="K1103" s="832" t="s">
        <v>2934</v>
      </c>
      <c r="L1103" s="835">
        <v>0</v>
      </c>
      <c r="M1103" s="835">
        <v>0</v>
      </c>
      <c r="N1103" s="832">
        <v>1</v>
      </c>
      <c r="O1103" s="836">
        <v>1</v>
      </c>
      <c r="P1103" s="835"/>
      <c r="Q1103" s="837"/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10</v>
      </c>
      <c r="B1104" s="832" t="s">
        <v>2616</v>
      </c>
      <c r="C1104" s="832" t="s">
        <v>2625</v>
      </c>
      <c r="D1104" s="833" t="s">
        <v>5669</v>
      </c>
      <c r="E1104" s="834" t="s">
        <v>2658</v>
      </c>
      <c r="F1104" s="832" t="s">
        <v>2618</v>
      </c>
      <c r="G1104" s="832" t="s">
        <v>3146</v>
      </c>
      <c r="H1104" s="832" t="s">
        <v>631</v>
      </c>
      <c r="I1104" s="832" t="s">
        <v>3862</v>
      </c>
      <c r="J1104" s="832" t="s">
        <v>3148</v>
      </c>
      <c r="K1104" s="832" t="s">
        <v>3153</v>
      </c>
      <c r="L1104" s="835">
        <v>109.84</v>
      </c>
      <c r="M1104" s="835">
        <v>219.68</v>
      </c>
      <c r="N1104" s="832">
        <v>2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10</v>
      </c>
      <c r="B1105" s="832" t="s">
        <v>2616</v>
      </c>
      <c r="C1105" s="832" t="s">
        <v>2625</v>
      </c>
      <c r="D1105" s="833" t="s">
        <v>5669</v>
      </c>
      <c r="E1105" s="834" t="s">
        <v>2658</v>
      </c>
      <c r="F1105" s="832" t="s">
        <v>2618</v>
      </c>
      <c r="G1105" s="832" t="s">
        <v>3146</v>
      </c>
      <c r="H1105" s="832" t="s">
        <v>631</v>
      </c>
      <c r="I1105" s="832" t="s">
        <v>3863</v>
      </c>
      <c r="J1105" s="832" t="s">
        <v>3148</v>
      </c>
      <c r="K1105" s="832" t="s">
        <v>2393</v>
      </c>
      <c r="L1105" s="835">
        <v>170.94</v>
      </c>
      <c r="M1105" s="835">
        <v>341.88</v>
      </c>
      <c r="N1105" s="832">
        <v>2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10</v>
      </c>
      <c r="B1106" s="832" t="s">
        <v>2616</v>
      </c>
      <c r="C1106" s="832" t="s">
        <v>2625</v>
      </c>
      <c r="D1106" s="833" t="s">
        <v>5669</v>
      </c>
      <c r="E1106" s="834" t="s">
        <v>2658</v>
      </c>
      <c r="F1106" s="832" t="s">
        <v>2618</v>
      </c>
      <c r="G1106" s="832" t="s">
        <v>2815</v>
      </c>
      <c r="H1106" s="832" t="s">
        <v>690</v>
      </c>
      <c r="I1106" s="832" t="s">
        <v>2194</v>
      </c>
      <c r="J1106" s="832" t="s">
        <v>1358</v>
      </c>
      <c r="K1106" s="832" t="s">
        <v>2195</v>
      </c>
      <c r="L1106" s="835">
        <v>154.36000000000001</v>
      </c>
      <c r="M1106" s="835">
        <v>463.08000000000004</v>
      </c>
      <c r="N1106" s="832">
        <v>3</v>
      </c>
      <c r="O1106" s="836">
        <v>2</v>
      </c>
      <c r="P1106" s="835">
        <v>308.72000000000003</v>
      </c>
      <c r="Q1106" s="837">
        <v>0.66666666666666663</v>
      </c>
      <c r="R1106" s="832">
        <v>2</v>
      </c>
      <c r="S1106" s="837">
        <v>0.66666666666666663</v>
      </c>
      <c r="T1106" s="836">
        <v>1</v>
      </c>
      <c r="U1106" s="838">
        <v>0.5</v>
      </c>
    </row>
    <row r="1107" spans="1:21" ht="14.4" customHeight="1" x14ac:dyDescent="0.3">
      <c r="A1107" s="831">
        <v>10</v>
      </c>
      <c r="B1107" s="832" t="s">
        <v>2616</v>
      </c>
      <c r="C1107" s="832" t="s">
        <v>2625</v>
      </c>
      <c r="D1107" s="833" t="s">
        <v>5669</v>
      </c>
      <c r="E1107" s="834" t="s">
        <v>2658</v>
      </c>
      <c r="F1107" s="832" t="s">
        <v>2618</v>
      </c>
      <c r="G1107" s="832" t="s">
        <v>2815</v>
      </c>
      <c r="H1107" s="832" t="s">
        <v>690</v>
      </c>
      <c r="I1107" s="832" t="s">
        <v>2196</v>
      </c>
      <c r="J1107" s="832" t="s">
        <v>2197</v>
      </c>
      <c r="K1107" s="832" t="s">
        <v>2198</v>
      </c>
      <c r="L1107" s="835">
        <v>149.52000000000001</v>
      </c>
      <c r="M1107" s="835">
        <v>299.04000000000002</v>
      </c>
      <c r="N1107" s="832">
        <v>2</v>
      </c>
      <c r="O1107" s="836">
        <v>1.5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10</v>
      </c>
      <c r="B1108" s="832" t="s">
        <v>2616</v>
      </c>
      <c r="C1108" s="832" t="s">
        <v>2625</v>
      </c>
      <c r="D1108" s="833" t="s">
        <v>5669</v>
      </c>
      <c r="E1108" s="834" t="s">
        <v>2658</v>
      </c>
      <c r="F1108" s="832" t="s">
        <v>2618</v>
      </c>
      <c r="G1108" s="832" t="s">
        <v>2815</v>
      </c>
      <c r="H1108" s="832" t="s">
        <v>690</v>
      </c>
      <c r="I1108" s="832" t="s">
        <v>2199</v>
      </c>
      <c r="J1108" s="832" t="s">
        <v>951</v>
      </c>
      <c r="K1108" s="832" t="s">
        <v>2200</v>
      </c>
      <c r="L1108" s="835">
        <v>75.73</v>
      </c>
      <c r="M1108" s="835">
        <v>908.76</v>
      </c>
      <c r="N1108" s="832">
        <v>12</v>
      </c>
      <c r="O1108" s="836">
        <v>6</v>
      </c>
      <c r="P1108" s="835">
        <v>605.84</v>
      </c>
      <c r="Q1108" s="837">
        <v>0.66666666666666674</v>
      </c>
      <c r="R1108" s="832">
        <v>8</v>
      </c>
      <c r="S1108" s="837">
        <v>0.66666666666666663</v>
      </c>
      <c r="T1108" s="836">
        <v>4.5</v>
      </c>
      <c r="U1108" s="838">
        <v>0.75</v>
      </c>
    </row>
    <row r="1109" spans="1:21" ht="14.4" customHeight="1" x14ac:dyDescent="0.3">
      <c r="A1109" s="831">
        <v>10</v>
      </c>
      <c r="B1109" s="832" t="s">
        <v>2616</v>
      </c>
      <c r="C1109" s="832" t="s">
        <v>2625</v>
      </c>
      <c r="D1109" s="833" t="s">
        <v>5669</v>
      </c>
      <c r="E1109" s="834" t="s">
        <v>2658</v>
      </c>
      <c r="F1109" s="832" t="s">
        <v>2618</v>
      </c>
      <c r="G1109" s="832" t="s">
        <v>2815</v>
      </c>
      <c r="H1109" s="832" t="s">
        <v>631</v>
      </c>
      <c r="I1109" s="832" t="s">
        <v>3207</v>
      </c>
      <c r="J1109" s="832" t="s">
        <v>1358</v>
      </c>
      <c r="K1109" s="832" t="s">
        <v>2195</v>
      </c>
      <c r="L1109" s="835">
        <v>154.36000000000001</v>
      </c>
      <c r="M1109" s="835">
        <v>154.36000000000001</v>
      </c>
      <c r="N1109" s="832">
        <v>1</v>
      </c>
      <c r="O1109" s="836">
        <v>1</v>
      </c>
      <c r="P1109" s="835">
        <v>154.36000000000001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10</v>
      </c>
      <c r="B1110" s="832" t="s">
        <v>2616</v>
      </c>
      <c r="C1110" s="832" t="s">
        <v>2625</v>
      </c>
      <c r="D1110" s="833" t="s">
        <v>5669</v>
      </c>
      <c r="E1110" s="834" t="s">
        <v>2658</v>
      </c>
      <c r="F1110" s="832" t="s">
        <v>2618</v>
      </c>
      <c r="G1110" s="832" t="s">
        <v>3061</v>
      </c>
      <c r="H1110" s="832" t="s">
        <v>631</v>
      </c>
      <c r="I1110" s="832" t="s">
        <v>3062</v>
      </c>
      <c r="J1110" s="832" t="s">
        <v>699</v>
      </c>
      <c r="K1110" s="832" t="s">
        <v>3063</v>
      </c>
      <c r="L1110" s="835">
        <v>0</v>
      </c>
      <c r="M1110" s="835">
        <v>0</v>
      </c>
      <c r="N1110" s="832">
        <v>1</v>
      </c>
      <c r="O1110" s="836">
        <v>0.5</v>
      </c>
      <c r="P1110" s="835"/>
      <c r="Q1110" s="837"/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10</v>
      </c>
      <c r="B1111" s="832" t="s">
        <v>2616</v>
      </c>
      <c r="C1111" s="832" t="s">
        <v>2625</v>
      </c>
      <c r="D1111" s="833" t="s">
        <v>5669</v>
      </c>
      <c r="E1111" s="834" t="s">
        <v>2658</v>
      </c>
      <c r="F1111" s="832" t="s">
        <v>2618</v>
      </c>
      <c r="G1111" s="832" t="s">
        <v>3066</v>
      </c>
      <c r="H1111" s="832" t="s">
        <v>690</v>
      </c>
      <c r="I1111" s="832" t="s">
        <v>2270</v>
      </c>
      <c r="J1111" s="832" t="s">
        <v>915</v>
      </c>
      <c r="K1111" s="832" t="s">
        <v>2257</v>
      </c>
      <c r="L1111" s="835">
        <v>1614.9</v>
      </c>
      <c r="M1111" s="835">
        <v>1614.9</v>
      </c>
      <c r="N1111" s="832">
        <v>1</v>
      </c>
      <c r="O1111" s="836">
        <v>0.5</v>
      </c>
      <c r="P1111" s="835">
        <v>1614.9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10</v>
      </c>
      <c r="B1112" s="832" t="s">
        <v>2616</v>
      </c>
      <c r="C1112" s="832" t="s">
        <v>2625</v>
      </c>
      <c r="D1112" s="833" t="s">
        <v>5669</v>
      </c>
      <c r="E1112" s="834" t="s">
        <v>2658</v>
      </c>
      <c r="F1112" s="832" t="s">
        <v>2619</v>
      </c>
      <c r="G1112" s="832" t="s">
        <v>2822</v>
      </c>
      <c r="H1112" s="832" t="s">
        <v>631</v>
      </c>
      <c r="I1112" s="832" t="s">
        <v>653</v>
      </c>
      <c r="J1112" s="832" t="s">
        <v>2824</v>
      </c>
      <c r="K1112" s="832"/>
      <c r="L1112" s="835">
        <v>0</v>
      </c>
      <c r="M1112" s="835">
        <v>0</v>
      </c>
      <c r="N1112" s="832">
        <v>1</v>
      </c>
      <c r="O1112" s="836">
        <v>0.5</v>
      </c>
      <c r="P1112" s="835">
        <v>0</v>
      </c>
      <c r="Q1112" s="837"/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10</v>
      </c>
      <c r="B1113" s="832" t="s">
        <v>2616</v>
      </c>
      <c r="C1113" s="832" t="s">
        <v>2625</v>
      </c>
      <c r="D1113" s="833" t="s">
        <v>5669</v>
      </c>
      <c r="E1113" s="834" t="s">
        <v>2658</v>
      </c>
      <c r="F1113" s="832" t="s">
        <v>2619</v>
      </c>
      <c r="G1113" s="832" t="s">
        <v>2822</v>
      </c>
      <c r="H1113" s="832" t="s">
        <v>631</v>
      </c>
      <c r="I1113" s="832" t="s">
        <v>3080</v>
      </c>
      <c r="J1113" s="832" t="s">
        <v>2824</v>
      </c>
      <c r="K1113" s="832"/>
      <c r="L1113" s="835">
        <v>0</v>
      </c>
      <c r="M1113" s="835">
        <v>0</v>
      </c>
      <c r="N1113" s="832">
        <v>1</v>
      </c>
      <c r="O1113" s="836">
        <v>0.5</v>
      </c>
      <c r="P1113" s="835">
        <v>0</v>
      </c>
      <c r="Q1113" s="837"/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10</v>
      </c>
      <c r="B1114" s="832" t="s">
        <v>2616</v>
      </c>
      <c r="C1114" s="832" t="s">
        <v>2625</v>
      </c>
      <c r="D1114" s="833" t="s">
        <v>5669</v>
      </c>
      <c r="E1114" s="834" t="s">
        <v>2654</v>
      </c>
      <c r="F1114" s="832" t="s">
        <v>2618</v>
      </c>
      <c r="G1114" s="832" t="s">
        <v>3241</v>
      </c>
      <c r="H1114" s="832" t="s">
        <v>690</v>
      </c>
      <c r="I1114" s="832" t="s">
        <v>3242</v>
      </c>
      <c r="J1114" s="832" t="s">
        <v>2438</v>
      </c>
      <c r="K1114" s="832" t="s">
        <v>3243</v>
      </c>
      <c r="L1114" s="835">
        <v>425.17</v>
      </c>
      <c r="M1114" s="835">
        <v>425.17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10</v>
      </c>
      <c r="B1115" s="832" t="s">
        <v>2616</v>
      </c>
      <c r="C1115" s="832" t="s">
        <v>2625</v>
      </c>
      <c r="D1115" s="833" t="s">
        <v>5669</v>
      </c>
      <c r="E1115" s="834" t="s">
        <v>2654</v>
      </c>
      <c r="F1115" s="832" t="s">
        <v>2618</v>
      </c>
      <c r="G1115" s="832" t="s">
        <v>2731</v>
      </c>
      <c r="H1115" s="832" t="s">
        <v>631</v>
      </c>
      <c r="I1115" s="832" t="s">
        <v>2732</v>
      </c>
      <c r="J1115" s="832" t="s">
        <v>2733</v>
      </c>
      <c r="K1115" s="832" t="s">
        <v>2734</v>
      </c>
      <c r="L1115" s="835">
        <v>102.31</v>
      </c>
      <c r="M1115" s="835">
        <v>102.31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10</v>
      </c>
      <c r="B1116" s="832" t="s">
        <v>2616</v>
      </c>
      <c r="C1116" s="832" t="s">
        <v>2625</v>
      </c>
      <c r="D1116" s="833" t="s">
        <v>5669</v>
      </c>
      <c r="E1116" s="834" t="s">
        <v>2654</v>
      </c>
      <c r="F1116" s="832" t="s">
        <v>2618</v>
      </c>
      <c r="G1116" s="832" t="s">
        <v>3398</v>
      </c>
      <c r="H1116" s="832" t="s">
        <v>690</v>
      </c>
      <c r="I1116" s="832" t="s">
        <v>2475</v>
      </c>
      <c r="J1116" s="832" t="s">
        <v>1130</v>
      </c>
      <c r="K1116" s="832" t="s">
        <v>2476</v>
      </c>
      <c r="L1116" s="835">
        <v>58.77</v>
      </c>
      <c r="M1116" s="835">
        <v>58.77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10</v>
      </c>
      <c r="B1117" s="832" t="s">
        <v>2616</v>
      </c>
      <c r="C1117" s="832" t="s">
        <v>2625</v>
      </c>
      <c r="D1117" s="833" t="s">
        <v>5669</v>
      </c>
      <c r="E1117" s="834" t="s">
        <v>2654</v>
      </c>
      <c r="F1117" s="832" t="s">
        <v>2618</v>
      </c>
      <c r="G1117" s="832" t="s">
        <v>2748</v>
      </c>
      <c r="H1117" s="832" t="s">
        <v>631</v>
      </c>
      <c r="I1117" s="832" t="s">
        <v>2992</v>
      </c>
      <c r="J1117" s="832" t="s">
        <v>844</v>
      </c>
      <c r="K1117" s="832" t="s">
        <v>2993</v>
      </c>
      <c r="L1117" s="835">
        <v>147.85</v>
      </c>
      <c r="M1117" s="835">
        <v>147.85</v>
      </c>
      <c r="N1117" s="832">
        <v>1</v>
      </c>
      <c r="O1117" s="836">
        <v>0.5</v>
      </c>
      <c r="P1117" s="835">
        <v>147.85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10</v>
      </c>
      <c r="B1118" s="832" t="s">
        <v>2616</v>
      </c>
      <c r="C1118" s="832" t="s">
        <v>2625</v>
      </c>
      <c r="D1118" s="833" t="s">
        <v>5669</v>
      </c>
      <c r="E1118" s="834" t="s">
        <v>2654</v>
      </c>
      <c r="F1118" s="832" t="s">
        <v>2618</v>
      </c>
      <c r="G1118" s="832" t="s">
        <v>2751</v>
      </c>
      <c r="H1118" s="832" t="s">
        <v>631</v>
      </c>
      <c r="I1118" s="832" t="s">
        <v>3864</v>
      </c>
      <c r="J1118" s="832" t="s">
        <v>756</v>
      </c>
      <c r="K1118" s="832" t="s">
        <v>3865</v>
      </c>
      <c r="L1118" s="835">
        <v>79.58</v>
      </c>
      <c r="M1118" s="835">
        <v>79.58</v>
      </c>
      <c r="N1118" s="832">
        <v>1</v>
      </c>
      <c r="O1118" s="836">
        <v>1</v>
      </c>
      <c r="P1118" s="835">
        <v>79.58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10</v>
      </c>
      <c r="B1119" s="832" t="s">
        <v>2616</v>
      </c>
      <c r="C1119" s="832" t="s">
        <v>2625</v>
      </c>
      <c r="D1119" s="833" t="s">
        <v>5669</v>
      </c>
      <c r="E1119" s="834" t="s">
        <v>2654</v>
      </c>
      <c r="F1119" s="832" t="s">
        <v>2618</v>
      </c>
      <c r="G1119" s="832" t="s">
        <v>3492</v>
      </c>
      <c r="H1119" s="832" t="s">
        <v>631</v>
      </c>
      <c r="I1119" s="832" t="s">
        <v>3781</v>
      </c>
      <c r="J1119" s="832" t="s">
        <v>3782</v>
      </c>
      <c r="K1119" s="832" t="s">
        <v>3783</v>
      </c>
      <c r="L1119" s="835">
        <v>140.96</v>
      </c>
      <c r="M1119" s="835">
        <v>140.96</v>
      </c>
      <c r="N1119" s="832">
        <v>1</v>
      </c>
      <c r="O1119" s="836">
        <v>1</v>
      </c>
      <c r="P1119" s="835">
        <v>140.96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10</v>
      </c>
      <c r="B1120" s="832" t="s">
        <v>2616</v>
      </c>
      <c r="C1120" s="832" t="s">
        <v>2625</v>
      </c>
      <c r="D1120" s="833" t="s">
        <v>5669</v>
      </c>
      <c r="E1120" s="834" t="s">
        <v>2654</v>
      </c>
      <c r="F1120" s="832" t="s">
        <v>2618</v>
      </c>
      <c r="G1120" s="832" t="s">
        <v>3866</v>
      </c>
      <c r="H1120" s="832" t="s">
        <v>631</v>
      </c>
      <c r="I1120" s="832" t="s">
        <v>3867</v>
      </c>
      <c r="J1120" s="832" t="s">
        <v>3868</v>
      </c>
      <c r="K1120" s="832" t="s">
        <v>3869</v>
      </c>
      <c r="L1120" s="835">
        <v>0</v>
      </c>
      <c r="M1120" s="835">
        <v>0</v>
      </c>
      <c r="N1120" s="832">
        <v>2</v>
      </c>
      <c r="O1120" s="836">
        <v>2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10</v>
      </c>
      <c r="B1121" s="832" t="s">
        <v>2616</v>
      </c>
      <c r="C1121" s="832" t="s">
        <v>2625</v>
      </c>
      <c r="D1121" s="833" t="s">
        <v>5669</v>
      </c>
      <c r="E1121" s="834" t="s">
        <v>2654</v>
      </c>
      <c r="F1121" s="832" t="s">
        <v>2618</v>
      </c>
      <c r="G1121" s="832" t="s">
        <v>2763</v>
      </c>
      <c r="H1121" s="832" t="s">
        <v>631</v>
      </c>
      <c r="I1121" s="832" t="s">
        <v>2764</v>
      </c>
      <c r="J1121" s="832" t="s">
        <v>983</v>
      </c>
      <c r="K1121" s="832" t="s">
        <v>2765</v>
      </c>
      <c r="L1121" s="835">
        <v>89.91</v>
      </c>
      <c r="M1121" s="835">
        <v>269.73</v>
      </c>
      <c r="N1121" s="832">
        <v>3</v>
      </c>
      <c r="O1121" s="836">
        <v>2</v>
      </c>
      <c r="P1121" s="835">
        <v>89.91</v>
      </c>
      <c r="Q1121" s="837">
        <v>0.33333333333333331</v>
      </c>
      <c r="R1121" s="832">
        <v>1</v>
      </c>
      <c r="S1121" s="837">
        <v>0.33333333333333331</v>
      </c>
      <c r="T1121" s="836">
        <v>0.5</v>
      </c>
      <c r="U1121" s="838">
        <v>0.25</v>
      </c>
    </row>
    <row r="1122" spans="1:21" ht="14.4" customHeight="1" x14ac:dyDescent="0.3">
      <c r="A1122" s="831">
        <v>10</v>
      </c>
      <c r="B1122" s="832" t="s">
        <v>2616</v>
      </c>
      <c r="C1122" s="832" t="s">
        <v>2625</v>
      </c>
      <c r="D1122" s="833" t="s">
        <v>5669</v>
      </c>
      <c r="E1122" s="834" t="s">
        <v>2654</v>
      </c>
      <c r="F1122" s="832" t="s">
        <v>2618</v>
      </c>
      <c r="G1122" s="832" t="s">
        <v>2789</v>
      </c>
      <c r="H1122" s="832" t="s">
        <v>631</v>
      </c>
      <c r="I1122" s="832" t="s">
        <v>2920</v>
      </c>
      <c r="J1122" s="832" t="s">
        <v>2791</v>
      </c>
      <c r="K1122" s="832" t="s">
        <v>2921</v>
      </c>
      <c r="L1122" s="835">
        <v>87.67</v>
      </c>
      <c r="M1122" s="835">
        <v>87.67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10</v>
      </c>
      <c r="B1123" s="832" t="s">
        <v>2616</v>
      </c>
      <c r="C1123" s="832" t="s">
        <v>2625</v>
      </c>
      <c r="D1123" s="833" t="s">
        <v>5669</v>
      </c>
      <c r="E1123" s="834" t="s">
        <v>2654</v>
      </c>
      <c r="F1123" s="832" t="s">
        <v>2618</v>
      </c>
      <c r="G1123" s="832" t="s">
        <v>2793</v>
      </c>
      <c r="H1123" s="832" t="s">
        <v>690</v>
      </c>
      <c r="I1123" s="832" t="s">
        <v>2249</v>
      </c>
      <c r="J1123" s="832" t="s">
        <v>897</v>
      </c>
      <c r="K1123" s="832" t="s">
        <v>2250</v>
      </c>
      <c r="L1123" s="835">
        <v>63.75</v>
      </c>
      <c r="M1123" s="835">
        <v>191.25</v>
      </c>
      <c r="N1123" s="832">
        <v>3</v>
      </c>
      <c r="O1123" s="836">
        <v>1.5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10</v>
      </c>
      <c r="B1124" s="832" t="s">
        <v>2616</v>
      </c>
      <c r="C1124" s="832" t="s">
        <v>2625</v>
      </c>
      <c r="D1124" s="833" t="s">
        <v>5669</v>
      </c>
      <c r="E1124" s="834" t="s">
        <v>2654</v>
      </c>
      <c r="F1124" s="832" t="s">
        <v>2619</v>
      </c>
      <c r="G1124" s="832" t="s">
        <v>2822</v>
      </c>
      <c r="H1124" s="832" t="s">
        <v>631</v>
      </c>
      <c r="I1124" s="832" t="s">
        <v>3870</v>
      </c>
      <c r="J1124" s="832" t="s">
        <v>2824</v>
      </c>
      <c r="K1124" s="832"/>
      <c r="L1124" s="835">
        <v>0</v>
      </c>
      <c r="M1124" s="835">
        <v>0</v>
      </c>
      <c r="N1124" s="832">
        <v>1</v>
      </c>
      <c r="O1124" s="836">
        <v>0.5</v>
      </c>
      <c r="P1124" s="835"/>
      <c r="Q1124" s="837"/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10</v>
      </c>
      <c r="B1125" s="832" t="s">
        <v>2616</v>
      </c>
      <c r="C1125" s="832" t="s">
        <v>2625</v>
      </c>
      <c r="D1125" s="833" t="s">
        <v>5669</v>
      </c>
      <c r="E1125" s="834" t="s">
        <v>2654</v>
      </c>
      <c r="F1125" s="832" t="s">
        <v>2619</v>
      </c>
      <c r="G1125" s="832" t="s">
        <v>2822</v>
      </c>
      <c r="H1125" s="832" t="s">
        <v>631</v>
      </c>
      <c r="I1125" s="832" t="s">
        <v>3871</v>
      </c>
      <c r="J1125" s="832" t="s">
        <v>2824</v>
      </c>
      <c r="K1125" s="832"/>
      <c r="L1125" s="835">
        <v>0</v>
      </c>
      <c r="M1125" s="835">
        <v>0</v>
      </c>
      <c r="N1125" s="832">
        <v>3</v>
      </c>
      <c r="O1125" s="836">
        <v>3</v>
      </c>
      <c r="P1125" s="835"/>
      <c r="Q1125" s="837"/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10</v>
      </c>
      <c r="B1126" s="832" t="s">
        <v>2616</v>
      </c>
      <c r="C1126" s="832" t="s">
        <v>2625</v>
      </c>
      <c r="D1126" s="833" t="s">
        <v>5669</v>
      </c>
      <c r="E1126" s="834" t="s">
        <v>2668</v>
      </c>
      <c r="F1126" s="832" t="s">
        <v>2618</v>
      </c>
      <c r="G1126" s="832" t="s">
        <v>2829</v>
      </c>
      <c r="H1126" s="832" t="s">
        <v>631</v>
      </c>
      <c r="I1126" s="832" t="s">
        <v>2830</v>
      </c>
      <c r="J1126" s="832" t="s">
        <v>1260</v>
      </c>
      <c r="K1126" s="832" t="s">
        <v>2831</v>
      </c>
      <c r="L1126" s="835">
        <v>263.26</v>
      </c>
      <c r="M1126" s="835">
        <v>263.26</v>
      </c>
      <c r="N1126" s="832">
        <v>1</v>
      </c>
      <c r="O1126" s="836">
        <v>0.5</v>
      </c>
      <c r="P1126" s="835">
        <v>263.26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10</v>
      </c>
      <c r="B1127" s="832" t="s">
        <v>2616</v>
      </c>
      <c r="C1127" s="832" t="s">
        <v>2625</v>
      </c>
      <c r="D1127" s="833" t="s">
        <v>5669</v>
      </c>
      <c r="E1127" s="834" t="s">
        <v>2668</v>
      </c>
      <c r="F1127" s="832" t="s">
        <v>2618</v>
      </c>
      <c r="G1127" s="832" t="s">
        <v>3295</v>
      </c>
      <c r="H1127" s="832" t="s">
        <v>631</v>
      </c>
      <c r="I1127" s="832" t="s">
        <v>3296</v>
      </c>
      <c r="J1127" s="832" t="s">
        <v>3297</v>
      </c>
      <c r="K1127" s="832" t="s">
        <v>3298</v>
      </c>
      <c r="L1127" s="835">
        <v>17.72</v>
      </c>
      <c r="M1127" s="835">
        <v>17.72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10</v>
      </c>
      <c r="B1128" s="832" t="s">
        <v>2616</v>
      </c>
      <c r="C1128" s="832" t="s">
        <v>2625</v>
      </c>
      <c r="D1128" s="833" t="s">
        <v>5669</v>
      </c>
      <c r="E1128" s="834" t="s">
        <v>2668</v>
      </c>
      <c r="F1128" s="832" t="s">
        <v>2618</v>
      </c>
      <c r="G1128" s="832" t="s">
        <v>3636</v>
      </c>
      <c r="H1128" s="832" t="s">
        <v>631</v>
      </c>
      <c r="I1128" s="832" t="s">
        <v>3637</v>
      </c>
      <c r="J1128" s="832" t="s">
        <v>3638</v>
      </c>
      <c r="K1128" s="832" t="s">
        <v>3639</v>
      </c>
      <c r="L1128" s="835">
        <v>75.819999999999993</v>
      </c>
      <c r="M1128" s="835">
        <v>75.819999999999993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10</v>
      </c>
      <c r="B1129" s="832" t="s">
        <v>2616</v>
      </c>
      <c r="C1129" s="832" t="s">
        <v>2625</v>
      </c>
      <c r="D1129" s="833" t="s">
        <v>5669</v>
      </c>
      <c r="E1129" s="834" t="s">
        <v>2668</v>
      </c>
      <c r="F1129" s="832" t="s">
        <v>2618</v>
      </c>
      <c r="G1129" s="832" t="s">
        <v>2724</v>
      </c>
      <c r="H1129" s="832" t="s">
        <v>631</v>
      </c>
      <c r="I1129" s="832" t="s">
        <v>2725</v>
      </c>
      <c r="J1129" s="832" t="s">
        <v>2726</v>
      </c>
      <c r="K1129" s="832" t="s">
        <v>2727</v>
      </c>
      <c r="L1129" s="835">
        <v>36.76</v>
      </c>
      <c r="M1129" s="835">
        <v>36.76</v>
      </c>
      <c r="N1129" s="832">
        <v>1</v>
      </c>
      <c r="O1129" s="836">
        <v>1</v>
      </c>
      <c r="P1129" s="835">
        <v>36.76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10</v>
      </c>
      <c r="B1130" s="832" t="s">
        <v>2616</v>
      </c>
      <c r="C1130" s="832" t="s">
        <v>2625</v>
      </c>
      <c r="D1130" s="833" t="s">
        <v>5669</v>
      </c>
      <c r="E1130" s="834" t="s">
        <v>2668</v>
      </c>
      <c r="F1130" s="832" t="s">
        <v>2618</v>
      </c>
      <c r="G1130" s="832" t="s">
        <v>2735</v>
      </c>
      <c r="H1130" s="832" t="s">
        <v>631</v>
      </c>
      <c r="I1130" s="832" t="s">
        <v>2736</v>
      </c>
      <c r="J1130" s="832" t="s">
        <v>2737</v>
      </c>
      <c r="K1130" s="832" t="s">
        <v>2738</v>
      </c>
      <c r="L1130" s="835">
        <v>42.63</v>
      </c>
      <c r="M1130" s="835">
        <v>255.78000000000003</v>
      </c>
      <c r="N1130" s="832">
        <v>6</v>
      </c>
      <c r="O1130" s="836">
        <v>4</v>
      </c>
      <c r="P1130" s="835">
        <v>85.26</v>
      </c>
      <c r="Q1130" s="837">
        <v>0.33333333333333331</v>
      </c>
      <c r="R1130" s="832">
        <v>2</v>
      </c>
      <c r="S1130" s="837">
        <v>0.33333333333333331</v>
      </c>
      <c r="T1130" s="836">
        <v>1</v>
      </c>
      <c r="U1130" s="838">
        <v>0.25</v>
      </c>
    </row>
    <row r="1131" spans="1:21" ht="14.4" customHeight="1" x14ac:dyDescent="0.3">
      <c r="A1131" s="831">
        <v>10</v>
      </c>
      <c r="B1131" s="832" t="s">
        <v>2616</v>
      </c>
      <c r="C1131" s="832" t="s">
        <v>2625</v>
      </c>
      <c r="D1131" s="833" t="s">
        <v>5669</v>
      </c>
      <c r="E1131" s="834" t="s">
        <v>2668</v>
      </c>
      <c r="F1131" s="832" t="s">
        <v>2618</v>
      </c>
      <c r="G1131" s="832" t="s">
        <v>3398</v>
      </c>
      <c r="H1131" s="832" t="s">
        <v>690</v>
      </c>
      <c r="I1131" s="832" t="s">
        <v>2323</v>
      </c>
      <c r="J1131" s="832" t="s">
        <v>1132</v>
      </c>
      <c r="K1131" s="832" t="s">
        <v>2324</v>
      </c>
      <c r="L1131" s="835">
        <v>0</v>
      </c>
      <c r="M1131" s="835">
        <v>0</v>
      </c>
      <c r="N1131" s="832">
        <v>1</v>
      </c>
      <c r="O1131" s="836">
        <v>0.5</v>
      </c>
      <c r="P1131" s="835">
        <v>0</v>
      </c>
      <c r="Q1131" s="837"/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10</v>
      </c>
      <c r="B1132" s="832" t="s">
        <v>2616</v>
      </c>
      <c r="C1132" s="832" t="s">
        <v>2625</v>
      </c>
      <c r="D1132" s="833" t="s">
        <v>5669</v>
      </c>
      <c r="E1132" s="834" t="s">
        <v>2668</v>
      </c>
      <c r="F1132" s="832" t="s">
        <v>2618</v>
      </c>
      <c r="G1132" s="832" t="s">
        <v>3222</v>
      </c>
      <c r="H1132" s="832" t="s">
        <v>631</v>
      </c>
      <c r="I1132" s="832" t="s">
        <v>3872</v>
      </c>
      <c r="J1132" s="832" t="s">
        <v>3873</v>
      </c>
      <c r="K1132" s="832" t="s">
        <v>3874</v>
      </c>
      <c r="L1132" s="835">
        <v>75.819999999999993</v>
      </c>
      <c r="M1132" s="835">
        <v>75.819999999999993</v>
      </c>
      <c r="N1132" s="832">
        <v>1</v>
      </c>
      <c r="O1132" s="836">
        <v>0.5</v>
      </c>
      <c r="P1132" s="835">
        <v>75.819999999999993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10</v>
      </c>
      <c r="B1133" s="832" t="s">
        <v>2616</v>
      </c>
      <c r="C1133" s="832" t="s">
        <v>2625</v>
      </c>
      <c r="D1133" s="833" t="s">
        <v>5669</v>
      </c>
      <c r="E1133" s="834" t="s">
        <v>2668</v>
      </c>
      <c r="F1133" s="832" t="s">
        <v>2618</v>
      </c>
      <c r="G1133" s="832" t="s">
        <v>2740</v>
      </c>
      <c r="H1133" s="832" t="s">
        <v>631</v>
      </c>
      <c r="I1133" s="832" t="s">
        <v>3399</v>
      </c>
      <c r="J1133" s="832" t="s">
        <v>695</v>
      </c>
      <c r="K1133" s="832" t="s">
        <v>3400</v>
      </c>
      <c r="L1133" s="835">
        <v>11.75</v>
      </c>
      <c r="M1133" s="835">
        <v>35.25</v>
      </c>
      <c r="N1133" s="832">
        <v>3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10</v>
      </c>
      <c r="B1134" s="832" t="s">
        <v>2616</v>
      </c>
      <c r="C1134" s="832" t="s">
        <v>2625</v>
      </c>
      <c r="D1134" s="833" t="s">
        <v>5669</v>
      </c>
      <c r="E1134" s="834" t="s">
        <v>2668</v>
      </c>
      <c r="F1134" s="832" t="s">
        <v>2618</v>
      </c>
      <c r="G1134" s="832" t="s">
        <v>2740</v>
      </c>
      <c r="H1134" s="832" t="s">
        <v>690</v>
      </c>
      <c r="I1134" s="832" t="s">
        <v>3483</v>
      </c>
      <c r="J1134" s="832" t="s">
        <v>2746</v>
      </c>
      <c r="K1134" s="832" t="s">
        <v>3484</v>
      </c>
      <c r="L1134" s="835">
        <v>97.96</v>
      </c>
      <c r="M1134" s="835">
        <v>97.96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10</v>
      </c>
      <c r="B1135" s="832" t="s">
        <v>2616</v>
      </c>
      <c r="C1135" s="832" t="s">
        <v>2625</v>
      </c>
      <c r="D1135" s="833" t="s">
        <v>5669</v>
      </c>
      <c r="E1135" s="834" t="s">
        <v>2668</v>
      </c>
      <c r="F1135" s="832" t="s">
        <v>2618</v>
      </c>
      <c r="G1135" s="832" t="s">
        <v>2748</v>
      </c>
      <c r="H1135" s="832" t="s">
        <v>631</v>
      </c>
      <c r="I1135" s="832" t="s">
        <v>2749</v>
      </c>
      <c r="J1135" s="832" t="s">
        <v>1583</v>
      </c>
      <c r="K1135" s="832" t="s">
        <v>2750</v>
      </c>
      <c r="L1135" s="835">
        <v>236.03</v>
      </c>
      <c r="M1135" s="835">
        <v>236.03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10</v>
      </c>
      <c r="B1136" s="832" t="s">
        <v>2616</v>
      </c>
      <c r="C1136" s="832" t="s">
        <v>2625</v>
      </c>
      <c r="D1136" s="833" t="s">
        <v>5669</v>
      </c>
      <c r="E1136" s="834" t="s">
        <v>2668</v>
      </c>
      <c r="F1136" s="832" t="s">
        <v>2618</v>
      </c>
      <c r="G1136" s="832" t="s">
        <v>2748</v>
      </c>
      <c r="H1136" s="832" t="s">
        <v>631</v>
      </c>
      <c r="I1136" s="832" t="s">
        <v>2992</v>
      </c>
      <c r="J1136" s="832" t="s">
        <v>844</v>
      </c>
      <c r="K1136" s="832" t="s">
        <v>2993</v>
      </c>
      <c r="L1136" s="835">
        <v>147.85</v>
      </c>
      <c r="M1136" s="835">
        <v>147.85</v>
      </c>
      <c r="N1136" s="832">
        <v>1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10</v>
      </c>
      <c r="B1137" s="832" t="s">
        <v>2616</v>
      </c>
      <c r="C1137" s="832" t="s">
        <v>2625</v>
      </c>
      <c r="D1137" s="833" t="s">
        <v>5669</v>
      </c>
      <c r="E1137" s="834" t="s">
        <v>2668</v>
      </c>
      <c r="F1137" s="832" t="s">
        <v>2618</v>
      </c>
      <c r="G1137" s="832" t="s">
        <v>3177</v>
      </c>
      <c r="H1137" s="832" t="s">
        <v>631</v>
      </c>
      <c r="I1137" s="832" t="s">
        <v>3714</v>
      </c>
      <c r="J1137" s="832" t="s">
        <v>885</v>
      </c>
      <c r="K1137" s="832" t="s">
        <v>887</v>
      </c>
      <c r="L1137" s="835">
        <v>47.47</v>
      </c>
      <c r="M1137" s="835">
        <v>94.94</v>
      </c>
      <c r="N1137" s="832">
        <v>2</v>
      </c>
      <c r="O1137" s="836">
        <v>2</v>
      </c>
      <c r="P1137" s="835">
        <v>47.47</v>
      </c>
      <c r="Q1137" s="837">
        <v>0.5</v>
      </c>
      <c r="R1137" s="832">
        <v>1</v>
      </c>
      <c r="S1137" s="837">
        <v>0.5</v>
      </c>
      <c r="T1137" s="836">
        <v>1</v>
      </c>
      <c r="U1137" s="838">
        <v>0.5</v>
      </c>
    </row>
    <row r="1138" spans="1:21" ht="14.4" customHeight="1" x14ac:dyDescent="0.3">
      <c r="A1138" s="831">
        <v>10</v>
      </c>
      <c r="B1138" s="832" t="s">
        <v>2616</v>
      </c>
      <c r="C1138" s="832" t="s">
        <v>2625</v>
      </c>
      <c r="D1138" s="833" t="s">
        <v>5669</v>
      </c>
      <c r="E1138" s="834" t="s">
        <v>2668</v>
      </c>
      <c r="F1138" s="832" t="s">
        <v>2618</v>
      </c>
      <c r="G1138" s="832" t="s">
        <v>3177</v>
      </c>
      <c r="H1138" s="832" t="s">
        <v>631</v>
      </c>
      <c r="I1138" s="832" t="s">
        <v>3537</v>
      </c>
      <c r="J1138" s="832" t="s">
        <v>1291</v>
      </c>
      <c r="K1138" s="832" t="s">
        <v>1292</v>
      </c>
      <c r="L1138" s="835">
        <v>42.05</v>
      </c>
      <c r="M1138" s="835">
        <v>42.05</v>
      </c>
      <c r="N1138" s="832">
        <v>1</v>
      </c>
      <c r="O1138" s="836">
        <v>0.5</v>
      </c>
      <c r="P1138" s="835">
        <v>42.05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10</v>
      </c>
      <c r="B1139" s="832" t="s">
        <v>2616</v>
      </c>
      <c r="C1139" s="832" t="s">
        <v>2625</v>
      </c>
      <c r="D1139" s="833" t="s">
        <v>5669</v>
      </c>
      <c r="E1139" s="834" t="s">
        <v>2668</v>
      </c>
      <c r="F1139" s="832" t="s">
        <v>2618</v>
      </c>
      <c r="G1139" s="832" t="s">
        <v>3177</v>
      </c>
      <c r="H1139" s="832" t="s">
        <v>631</v>
      </c>
      <c r="I1139" s="832" t="s">
        <v>3178</v>
      </c>
      <c r="J1139" s="832" t="s">
        <v>1291</v>
      </c>
      <c r="K1139" s="832" t="s">
        <v>1293</v>
      </c>
      <c r="L1139" s="835">
        <v>42.05</v>
      </c>
      <c r="M1139" s="835">
        <v>42.05</v>
      </c>
      <c r="N1139" s="832">
        <v>1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10</v>
      </c>
      <c r="B1140" s="832" t="s">
        <v>2616</v>
      </c>
      <c r="C1140" s="832" t="s">
        <v>2625</v>
      </c>
      <c r="D1140" s="833" t="s">
        <v>5669</v>
      </c>
      <c r="E1140" s="834" t="s">
        <v>2668</v>
      </c>
      <c r="F1140" s="832" t="s">
        <v>2618</v>
      </c>
      <c r="G1140" s="832" t="s">
        <v>2955</v>
      </c>
      <c r="H1140" s="832" t="s">
        <v>631</v>
      </c>
      <c r="I1140" s="832" t="s">
        <v>3401</v>
      </c>
      <c r="J1140" s="832" t="s">
        <v>742</v>
      </c>
      <c r="K1140" s="832" t="s">
        <v>743</v>
      </c>
      <c r="L1140" s="835">
        <v>18.809999999999999</v>
      </c>
      <c r="M1140" s="835">
        <v>18.809999999999999</v>
      </c>
      <c r="N1140" s="832">
        <v>1</v>
      </c>
      <c r="O1140" s="836">
        <v>0.5</v>
      </c>
      <c r="P1140" s="835">
        <v>18.809999999999999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10</v>
      </c>
      <c r="B1141" s="832" t="s">
        <v>2616</v>
      </c>
      <c r="C1141" s="832" t="s">
        <v>2625</v>
      </c>
      <c r="D1141" s="833" t="s">
        <v>5669</v>
      </c>
      <c r="E1141" s="834" t="s">
        <v>2668</v>
      </c>
      <c r="F1141" s="832" t="s">
        <v>2618</v>
      </c>
      <c r="G1141" s="832" t="s">
        <v>2955</v>
      </c>
      <c r="H1141" s="832" t="s">
        <v>631</v>
      </c>
      <c r="I1141" s="832" t="s">
        <v>3615</v>
      </c>
      <c r="J1141" s="832" t="s">
        <v>740</v>
      </c>
      <c r="K1141" s="832" t="s">
        <v>3616</v>
      </c>
      <c r="L1141" s="835">
        <v>80.760000000000005</v>
      </c>
      <c r="M1141" s="835">
        <v>403.80000000000007</v>
      </c>
      <c r="N1141" s="832">
        <v>5</v>
      </c>
      <c r="O1141" s="836">
        <v>3.5</v>
      </c>
      <c r="P1141" s="835">
        <v>161.52000000000001</v>
      </c>
      <c r="Q1141" s="837">
        <v>0.39999999999999997</v>
      </c>
      <c r="R1141" s="832">
        <v>2</v>
      </c>
      <c r="S1141" s="837">
        <v>0.4</v>
      </c>
      <c r="T1141" s="836">
        <v>2</v>
      </c>
      <c r="U1141" s="838">
        <v>0.5714285714285714</v>
      </c>
    </row>
    <row r="1142" spans="1:21" ht="14.4" customHeight="1" x14ac:dyDescent="0.3">
      <c r="A1142" s="831">
        <v>10</v>
      </c>
      <c r="B1142" s="832" t="s">
        <v>2616</v>
      </c>
      <c r="C1142" s="832" t="s">
        <v>2625</v>
      </c>
      <c r="D1142" s="833" t="s">
        <v>5669</v>
      </c>
      <c r="E1142" s="834" t="s">
        <v>2668</v>
      </c>
      <c r="F1142" s="832" t="s">
        <v>2618</v>
      </c>
      <c r="G1142" s="832" t="s">
        <v>2955</v>
      </c>
      <c r="H1142" s="832" t="s">
        <v>631</v>
      </c>
      <c r="I1142" s="832" t="s">
        <v>2956</v>
      </c>
      <c r="J1142" s="832" t="s">
        <v>740</v>
      </c>
      <c r="K1142" s="832" t="s">
        <v>2957</v>
      </c>
      <c r="L1142" s="835">
        <v>161.52000000000001</v>
      </c>
      <c r="M1142" s="835">
        <v>161.52000000000001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10</v>
      </c>
      <c r="B1143" s="832" t="s">
        <v>2616</v>
      </c>
      <c r="C1143" s="832" t="s">
        <v>2625</v>
      </c>
      <c r="D1143" s="833" t="s">
        <v>5669</v>
      </c>
      <c r="E1143" s="834" t="s">
        <v>2668</v>
      </c>
      <c r="F1143" s="832" t="s">
        <v>2618</v>
      </c>
      <c r="G1143" s="832" t="s">
        <v>2751</v>
      </c>
      <c r="H1143" s="832" t="s">
        <v>631</v>
      </c>
      <c r="I1143" s="832" t="s">
        <v>3683</v>
      </c>
      <c r="J1143" s="832" t="s">
        <v>756</v>
      </c>
      <c r="K1143" s="832" t="s">
        <v>3684</v>
      </c>
      <c r="L1143" s="835">
        <v>159.16999999999999</v>
      </c>
      <c r="M1143" s="835">
        <v>159.16999999999999</v>
      </c>
      <c r="N1143" s="832">
        <v>1</v>
      </c>
      <c r="O1143" s="836">
        <v>1</v>
      </c>
      <c r="P1143" s="835">
        <v>159.16999999999999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10</v>
      </c>
      <c r="B1144" s="832" t="s">
        <v>2616</v>
      </c>
      <c r="C1144" s="832" t="s">
        <v>2625</v>
      </c>
      <c r="D1144" s="833" t="s">
        <v>5669</v>
      </c>
      <c r="E1144" s="834" t="s">
        <v>2668</v>
      </c>
      <c r="F1144" s="832" t="s">
        <v>2618</v>
      </c>
      <c r="G1144" s="832" t="s">
        <v>3875</v>
      </c>
      <c r="H1144" s="832" t="s">
        <v>631</v>
      </c>
      <c r="I1144" s="832" t="s">
        <v>3876</v>
      </c>
      <c r="J1144" s="832" t="s">
        <v>3877</v>
      </c>
      <c r="K1144" s="832" t="s">
        <v>3878</v>
      </c>
      <c r="L1144" s="835">
        <v>0</v>
      </c>
      <c r="M1144" s="835">
        <v>0</v>
      </c>
      <c r="N1144" s="832">
        <v>1</v>
      </c>
      <c r="O1144" s="836">
        <v>0.5</v>
      </c>
      <c r="P1144" s="835">
        <v>0</v>
      </c>
      <c r="Q1144" s="837"/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10</v>
      </c>
      <c r="B1145" s="832" t="s">
        <v>2616</v>
      </c>
      <c r="C1145" s="832" t="s">
        <v>2625</v>
      </c>
      <c r="D1145" s="833" t="s">
        <v>5669</v>
      </c>
      <c r="E1145" s="834" t="s">
        <v>2668</v>
      </c>
      <c r="F1145" s="832" t="s">
        <v>2618</v>
      </c>
      <c r="G1145" s="832" t="s">
        <v>3492</v>
      </c>
      <c r="H1145" s="832" t="s">
        <v>631</v>
      </c>
      <c r="I1145" s="832" t="s">
        <v>3646</v>
      </c>
      <c r="J1145" s="832" t="s">
        <v>3647</v>
      </c>
      <c r="K1145" s="832" t="s">
        <v>3648</v>
      </c>
      <c r="L1145" s="835">
        <v>93.98</v>
      </c>
      <c r="M1145" s="835">
        <v>93.98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10</v>
      </c>
      <c r="B1146" s="832" t="s">
        <v>2616</v>
      </c>
      <c r="C1146" s="832" t="s">
        <v>2625</v>
      </c>
      <c r="D1146" s="833" t="s">
        <v>5669</v>
      </c>
      <c r="E1146" s="834" t="s">
        <v>2668</v>
      </c>
      <c r="F1146" s="832" t="s">
        <v>2618</v>
      </c>
      <c r="G1146" s="832" t="s">
        <v>3879</v>
      </c>
      <c r="H1146" s="832" t="s">
        <v>631</v>
      </c>
      <c r="I1146" s="832" t="s">
        <v>3880</v>
      </c>
      <c r="J1146" s="832" t="s">
        <v>3881</v>
      </c>
      <c r="K1146" s="832" t="s">
        <v>3882</v>
      </c>
      <c r="L1146" s="835">
        <v>88.16</v>
      </c>
      <c r="M1146" s="835">
        <v>88.16</v>
      </c>
      <c r="N1146" s="832">
        <v>1</v>
      </c>
      <c r="O1146" s="836">
        <v>0.5</v>
      </c>
      <c r="P1146" s="835">
        <v>88.16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10</v>
      </c>
      <c r="B1147" s="832" t="s">
        <v>2616</v>
      </c>
      <c r="C1147" s="832" t="s">
        <v>2625</v>
      </c>
      <c r="D1147" s="833" t="s">
        <v>5669</v>
      </c>
      <c r="E1147" s="834" t="s">
        <v>2668</v>
      </c>
      <c r="F1147" s="832" t="s">
        <v>2618</v>
      </c>
      <c r="G1147" s="832" t="s">
        <v>2760</v>
      </c>
      <c r="H1147" s="832" t="s">
        <v>631</v>
      </c>
      <c r="I1147" s="832" t="s">
        <v>2761</v>
      </c>
      <c r="J1147" s="832" t="s">
        <v>903</v>
      </c>
      <c r="K1147" s="832" t="s">
        <v>2762</v>
      </c>
      <c r="L1147" s="835">
        <v>94.7</v>
      </c>
      <c r="M1147" s="835">
        <v>94.7</v>
      </c>
      <c r="N1147" s="832">
        <v>1</v>
      </c>
      <c r="O1147" s="836">
        <v>1</v>
      </c>
      <c r="P1147" s="835">
        <v>94.7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10</v>
      </c>
      <c r="B1148" s="832" t="s">
        <v>2616</v>
      </c>
      <c r="C1148" s="832" t="s">
        <v>2625</v>
      </c>
      <c r="D1148" s="833" t="s">
        <v>5669</v>
      </c>
      <c r="E1148" s="834" t="s">
        <v>2668</v>
      </c>
      <c r="F1148" s="832" t="s">
        <v>2618</v>
      </c>
      <c r="G1148" s="832" t="s">
        <v>2763</v>
      </c>
      <c r="H1148" s="832" t="s">
        <v>631</v>
      </c>
      <c r="I1148" s="832" t="s">
        <v>2764</v>
      </c>
      <c r="J1148" s="832" t="s">
        <v>983</v>
      </c>
      <c r="K1148" s="832" t="s">
        <v>2765</v>
      </c>
      <c r="L1148" s="835">
        <v>89.91</v>
      </c>
      <c r="M1148" s="835">
        <v>89.91</v>
      </c>
      <c r="N1148" s="832">
        <v>1</v>
      </c>
      <c r="O1148" s="836">
        <v>0.5</v>
      </c>
      <c r="P1148" s="835">
        <v>89.91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10</v>
      </c>
      <c r="B1149" s="832" t="s">
        <v>2616</v>
      </c>
      <c r="C1149" s="832" t="s">
        <v>2625</v>
      </c>
      <c r="D1149" s="833" t="s">
        <v>5669</v>
      </c>
      <c r="E1149" s="834" t="s">
        <v>2668</v>
      </c>
      <c r="F1149" s="832" t="s">
        <v>2618</v>
      </c>
      <c r="G1149" s="832" t="s">
        <v>3654</v>
      </c>
      <c r="H1149" s="832" t="s">
        <v>631</v>
      </c>
      <c r="I1149" s="832" t="s">
        <v>3655</v>
      </c>
      <c r="J1149" s="832" t="s">
        <v>1451</v>
      </c>
      <c r="K1149" s="832" t="s">
        <v>3656</v>
      </c>
      <c r="L1149" s="835">
        <v>0</v>
      </c>
      <c r="M1149" s="835">
        <v>0</v>
      </c>
      <c r="N1149" s="832">
        <v>1</v>
      </c>
      <c r="O1149" s="836">
        <v>1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10</v>
      </c>
      <c r="B1150" s="832" t="s">
        <v>2616</v>
      </c>
      <c r="C1150" s="832" t="s">
        <v>2625</v>
      </c>
      <c r="D1150" s="833" t="s">
        <v>5669</v>
      </c>
      <c r="E1150" s="834" t="s">
        <v>2668</v>
      </c>
      <c r="F1150" s="832" t="s">
        <v>2618</v>
      </c>
      <c r="G1150" s="832" t="s">
        <v>2766</v>
      </c>
      <c r="H1150" s="832" t="s">
        <v>631</v>
      </c>
      <c r="I1150" s="832" t="s">
        <v>2767</v>
      </c>
      <c r="J1150" s="832" t="s">
        <v>746</v>
      </c>
      <c r="K1150" s="832" t="s">
        <v>2768</v>
      </c>
      <c r="L1150" s="835">
        <v>27.28</v>
      </c>
      <c r="M1150" s="835">
        <v>27.28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10</v>
      </c>
      <c r="B1151" s="832" t="s">
        <v>2616</v>
      </c>
      <c r="C1151" s="832" t="s">
        <v>2625</v>
      </c>
      <c r="D1151" s="833" t="s">
        <v>5669</v>
      </c>
      <c r="E1151" s="834" t="s">
        <v>2668</v>
      </c>
      <c r="F1151" s="832" t="s">
        <v>2618</v>
      </c>
      <c r="G1151" s="832" t="s">
        <v>3883</v>
      </c>
      <c r="H1151" s="832" t="s">
        <v>631</v>
      </c>
      <c r="I1151" s="832" t="s">
        <v>3884</v>
      </c>
      <c r="J1151" s="832" t="s">
        <v>841</v>
      </c>
      <c r="K1151" s="832" t="s">
        <v>843</v>
      </c>
      <c r="L1151" s="835">
        <v>0</v>
      </c>
      <c r="M1151" s="835">
        <v>0</v>
      </c>
      <c r="N1151" s="832">
        <v>2</v>
      </c>
      <c r="O1151" s="836">
        <v>2</v>
      </c>
      <c r="P1151" s="835">
        <v>0</v>
      </c>
      <c r="Q1151" s="837"/>
      <c r="R1151" s="832">
        <v>1</v>
      </c>
      <c r="S1151" s="837">
        <v>0.5</v>
      </c>
      <c r="T1151" s="836">
        <v>1</v>
      </c>
      <c r="U1151" s="838">
        <v>0.5</v>
      </c>
    </row>
    <row r="1152" spans="1:21" ht="14.4" customHeight="1" x14ac:dyDescent="0.3">
      <c r="A1152" s="831">
        <v>10</v>
      </c>
      <c r="B1152" s="832" t="s">
        <v>2616</v>
      </c>
      <c r="C1152" s="832" t="s">
        <v>2625</v>
      </c>
      <c r="D1152" s="833" t="s">
        <v>5669</v>
      </c>
      <c r="E1152" s="834" t="s">
        <v>2668</v>
      </c>
      <c r="F1152" s="832" t="s">
        <v>2618</v>
      </c>
      <c r="G1152" s="832" t="s">
        <v>3657</v>
      </c>
      <c r="H1152" s="832" t="s">
        <v>631</v>
      </c>
      <c r="I1152" s="832" t="s">
        <v>3658</v>
      </c>
      <c r="J1152" s="832" t="s">
        <v>797</v>
      </c>
      <c r="K1152" s="832" t="s">
        <v>3659</v>
      </c>
      <c r="L1152" s="835">
        <v>0</v>
      </c>
      <c r="M1152" s="835">
        <v>0</v>
      </c>
      <c r="N1152" s="832">
        <v>1</v>
      </c>
      <c r="O1152" s="836">
        <v>0.5</v>
      </c>
      <c r="P1152" s="835">
        <v>0</v>
      </c>
      <c r="Q1152" s="837"/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10</v>
      </c>
      <c r="B1153" s="832" t="s">
        <v>2616</v>
      </c>
      <c r="C1153" s="832" t="s">
        <v>2625</v>
      </c>
      <c r="D1153" s="833" t="s">
        <v>5669</v>
      </c>
      <c r="E1153" s="834" t="s">
        <v>2668</v>
      </c>
      <c r="F1153" s="832" t="s">
        <v>2618</v>
      </c>
      <c r="G1153" s="832" t="s">
        <v>3657</v>
      </c>
      <c r="H1153" s="832" t="s">
        <v>631</v>
      </c>
      <c r="I1153" s="832" t="s">
        <v>3885</v>
      </c>
      <c r="J1153" s="832" t="s">
        <v>797</v>
      </c>
      <c r="K1153" s="832" t="s">
        <v>3886</v>
      </c>
      <c r="L1153" s="835">
        <v>0</v>
      </c>
      <c r="M1153" s="835">
        <v>0</v>
      </c>
      <c r="N1153" s="832">
        <v>1</v>
      </c>
      <c r="O1153" s="836">
        <v>0.5</v>
      </c>
      <c r="P1153" s="835">
        <v>0</v>
      </c>
      <c r="Q1153" s="837"/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10</v>
      </c>
      <c r="B1154" s="832" t="s">
        <v>2616</v>
      </c>
      <c r="C1154" s="832" t="s">
        <v>2625</v>
      </c>
      <c r="D1154" s="833" t="s">
        <v>5669</v>
      </c>
      <c r="E1154" s="834" t="s">
        <v>2668</v>
      </c>
      <c r="F1154" s="832" t="s">
        <v>2618</v>
      </c>
      <c r="G1154" s="832" t="s">
        <v>2769</v>
      </c>
      <c r="H1154" s="832" t="s">
        <v>631</v>
      </c>
      <c r="I1154" s="832" t="s">
        <v>2774</v>
      </c>
      <c r="J1154" s="832" t="s">
        <v>972</v>
      </c>
      <c r="K1154" s="832" t="s">
        <v>2775</v>
      </c>
      <c r="L1154" s="835">
        <v>83.79</v>
      </c>
      <c r="M1154" s="835">
        <v>251.37</v>
      </c>
      <c r="N1154" s="832">
        <v>3</v>
      </c>
      <c r="O1154" s="836">
        <v>2</v>
      </c>
      <c r="P1154" s="835">
        <v>251.37</v>
      </c>
      <c r="Q1154" s="837">
        <v>1</v>
      </c>
      <c r="R1154" s="832">
        <v>3</v>
      </c>
      <c r="S1154" s="837">
        <v>1</v>
      </c>
      <c r="T1154" s="836">
        <v>2</v>
      </c>
      <c r="U1154" s="838">
        <v>1</v>
      </c>
    </row>
    <row r="1155" spans="1:21" ht="14.4" customHeight="1" x14ac:dyDescent="0.3">
      <c r="A1155" s="831">
        <v>10</v>
      </c>
      <c r="B1155" s="832" t="s">
        <v>2616</v>
      </c>
      <c r="C1155" s="832" t="s">
        <v>2625</v>
      </c>
      <c r="D1155" s="833" t="s">
        <v>5669</v>
      </c>
      <c r="E1155" s="834" t="s">
        <v>2668</v>
      </c>
      <c r="F1155" s="832" t="s">
        <v>2618</v>
      </c>
      <c r="G1155" s="832" t="s">
        <v>2769</v>
      </c>
      <c r="H1155" s="832" t="s">
        <v>631</v>
      </c>
      <c r="I1155" s="832" t="s">
        <v>2776</v>
      </c>
      <c r="J1155" s="832" t="s">
        <v>972</v>
      </c>
      <c r="K1155" s="832" t="s">
        <v>973</v>
      </c>
      <c r="L1155" s="835">
        <v>65.83</v>
      </c>
      <c r="M1155" s="835">
        <v>65.83</v>
      </c>
      <c r="N1155" s="832">
        <v>1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10</v>
      </c>
      <c r="B1156" s="832" t="s">
        <v>2616</v>
      </c>
      <c r="C1156" s="832" t="s">
        <v>2625</v>
      </c>
      <c r="D1156" s="833" t="s">
        <v>5669</v>
      </c>
      <c r="E1156" s="834" t="s">
        <v>2668</v>
      </c>
      <c r="F1156" s="832" t="s">
        <v>2618</v>
      </c>
      <c r="G1156" s="832" t="s">
        <v>2769</v>
      </c>
      <c r="H1156" s="832" t="s">
        <v>631</v>
      </c>
      <c r="I1156" s="832" t="s">
        <v>3287</v>
      </c>
      <c r="J1156" s="832" t="s">
        <v>972</v>
      </c>
      <c r="K1156" s="832" t="s">
        <v>3288</v>
      </c>
      <c r="L1156" s="835">
        <v>39.5</v>
      </c>
      <c r="M1156" s="835">
        <v>39.5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10</v>
      </c>
      <c r="B1157" s="832" t="s">
        <v>2616</v>
      </c>
      <c r="C1157" s="832" t="s">
        <v>2625</v>
      </c>
      <c r="D1157" s="833" t="s">
        <v>5669</v>
      </c>
      <c r="E1157" s="834" t="s">
        <v>2668</v>
      </c>
      <c r="F1157" s="832" t="s">
        <v>2618</v>
      </c>
      <c r="G1157" s="832" t="s">
        <v>3235</v>
      </c>
      <c r="H1157" s="832" t="s">
        <v>631</v>
      </c>
      <c r="I1157" s="832" t="s">
        <v>3236</v>
      </c>
      <c r="J1157" s="832" t="s">
        <v>3237</v>
      </c>
      <c r="K1157" s="832" t="s">
        <v>3238</v>
      </c>
      <c r="L1157" s="835">
        <v>132.97999999999999</v>
      </c>
      <c r="M1157" s="835">
        <v>265.95999999999998</v>
      </c>
      <c r="N1157" s="832">
        <v>2</v>
      </c>
      <c r="O1157" s="836">
        <v>0.5</v>
      </c>
      <c r="P1157" s="835">
        <v>265.95999999999998</v>
      </c>
      <c r="Q1157" s="837">
        <v>1</v>
      </c>
      <c r="R1157" s="832">
        <v>2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10</v>
      </c>
      <c r="B1158" s="832" t="s">
        <v>2616</v>
      </c>
      <c r="C1158" s="832" t="s">
        <v>2625</v>
      </c>
      <c r="D1158" s="833" t="s">
        <v>5669</v>
      </c>
      <c r="E1158" s="834" t="s">
        <v>2668</v>
      </c>
      <c r="F1158" s="832" t="s">
        <v>2618</v>
      </c>
      <c r="G1158" s="832" t="s">
        <v>3363</v>
      </c>
      <c r="H1158" s="832" t="s">
        <v>631</v>
      </c>
      <c r="I1158" s="832" t="s">
        <v>3660</v>
      </c>
      <c r="J1158" s="832" t="s">
        <v>785</v>
      </c>
      <c r="K1158" s="832" t="s">
        <v>786</v>
      </c>
      <c r="L1158" s="835">
        <v>0</v>
      </c>
      <c r="M1158" s="835">
        <v>0</v>
      </c>
      <c r="N1158" s="832">
        <v>1</v>
      </c>
      <c r="O1158" s="836">
        <v>1</v>
      </c>
      <c r="P1158" s="835"/>
      <c r="Q1158" s="837"/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10</v>
      </c>
      <c r="B1159" s="832" t="s">
        <v>2616</v>
      </c>
      <c r="C1159" s="832" t="s">
        <v>2625</v>
      </c>
      <c r="D1159" s="833" t="s">
        <v>5669</v>
      </c>
      <c r="E1159" s="834" t="s">
        <v>2668</v>
      </c>
      <c r="F1159" s="832" t="s">
        <v>2618</v>
      </c>
      <c r="G1159" s="832" t="s">
        <v>3013</v>
      </c>
      <c r="H1159" s="832" t="s">
        <v>631</v>
      </c>
      <c r="I1159" s="832" t="s">
        <v>3538</v>
      </c>
      <c r="J1159" s="832" t="s">
        <v>734</v>
      </c>
      <c r="K1159" s="832" t="s">
        <v>3539</v>
      </c>
      <c r="L1159" s="835">
        <v>73.989999999999995</v>
      </c>
      <c r="M1159" s="835">
        <v>73.989999999999995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10</v>
      </c>
      <c r="B1160" s="832" t="s">
        <v>2616</v>
      </c>
      <c r="C1160" s="832" t="s">
        <v>2625</v>
      </c>
      <c r="D1160" s="833" t="s">
        <v>5669</v>
      </c>
      <c r="E1160" s="834" t="s">
        <v>2668</v>
      </c>
      <c r="F1160" s="832" t="s">
        <v>2618</v>
      </c>
      <c r="G1160" s="832" t="s">
        <v>3015</v>
      </c>
      <c r="H1160" s="832" t="s">
        <v>631</v>
      </c>
      <c r="I1160" s="832" t="s">
        <v>3016</v>
      </c>
      <c r="J1160" s="832" t="s">
        <v>1161</v>
      </c>
      <c r="K1160" s="832" t="s">
        <v>2971</v>
      </c>
      <c r="L1160" s="835">
        <v>61.97</v>
      </c>
      <c r="M1160" s="835">
        <v>991.52000000000021</v>
      </c>
      <c r="N1160" s="832">
        <v>16</v>
      </c>
      <c r="O1160" s="836">
        <v>15.5</v>
      </c>
      <c r="P1160" s="835">
        <v>619.70000000000016</v>
      </c>
      <c r="Q1160" s="837">
        <v>0.625</v>
      </c>
      <c r="R1160" s="832">
        <v>10</v>
      </c>
      <c r="S1160" s="837">
        <v>0.625</v>
      </c>
      <c r="T1160" s="836">
        <v>9.5</v>
      </c>
      <c r="U1160" s="838">
        <v>0.61290322580645162</v>
      </c>
    </row>
    <row r="1161" spans="1:21" ht="14.4" customHeight="1" x14ac:dyDescent="0.3">
      <c r="A1161" s="831">
        <v>10</v>
      </c>
      <c r="B1161" s="832" t="s">
        <v>2616</v>
      </c>
      <c r="C1161" s="832" t="s">
        <v>2625</v>
      </c>
      <c r="D1161" s="833" t="s">
        <v>5669</v>
      </c>
      <c r="E1161" s="834" t="s">
        <v>2668</v>
      </c>
      <c r="F1161" s="832" t="s">
        <v>2618</v>
      </c>
      <c r="G1161" s="832" t="s">
        <v>2777</v>
      </c>
      <c r="H1161" s="832" t="s">
        <v>631</v>
      </c>
      <c r="I1161" s="832" t="s">
        <v>2778</v>
      </c>
      <c r="J1161" s="832" t="s">
        <v>1377</v>
      </c>
      <c r="K1161" s="832" t="s">
        <v>2779</v>
      </c>
      <c r="L1161" s="835">
        <v>69.59</v>
      </c>
      <c r="M1161" s="835">
        <v>69.59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10</v>
      </c>
      <c r="B1162" s="832" t="s">
        <v>2616</v>
      </c>
      <c r="C1162" s="832" t="s">
        <v>2625</v>
      </c>
      <c r="D1162" s="833" t="s">
        <v>5669</v>
      </c>
      <c r="E1162" s="834" t="s">
        <v>2668</v>
      </c>
      <c r="F1162" s="832" t="s">
        <v>2618</v>
      </c>
      <c r="G1162" s="832" t="s">
        <v>3225</v>
      </c>
      <c r="H1162" s="832" t="s">
        <v>631</v>
      </c>
      <c r="I1162" s="832" t="s">
        <v>3248</v>
      </c>
      <c r="J1162" s="832" t="s">
        <v>3249</v>
      </c>
      <c r="K1162" s="832" t="s">
        <v>3250</v>
      </c>
      <c r="L1162" s="835">
        <v>760.22</v>
      </c>
      <c r="M1162" s="835">
        <v>760.22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10</v>
      </c>
      <c r="B1163" s="832" t="s">
        <v>2616</v>
      </c>
      <c r="C1163" s="832" t="s">
        <v>2625</v>
      </c>
      <c r="D1163" s="833" t="s">
        <v>5669</v>
      </c>
      <c r="E1163" s="834" t="s">
        <v>2668</v>
      </c>
      <c r="F1163" s="832" t="s">
        <v>2618</v>
      </c>
      <c r="G1163" s="832" t="s">
        <v>3125</v>
      </c>
      <c r="H1163" s="832" t="s">
        <v>690</v>
      </c>
      <c r="I1163" s="832" t="s">
        <v>3887</v>
      </c>
      <c r="J1163" s="832" t="s">
        <v>1904</v>
      </c>
      <c r="K1163" s="832" t="s">
        <v>3888</v>
      </c>
      <c r="L1163" s="835">
        <v>58.52</v>
      </c>
      <c r="M1163" s="835">
        <v>58.52</v>
      </c>
      <c r="N1163" s="832">
        <v>1</v>
      </c>
      <c r="O1163" s="836">
        <v>0.5</v>
      </c>
      <c r="P1163" s="835">
        <v>58.52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10</v>
      </c>
      <c r="B1164" s="832" t="s">
        <v>2616</v>
      </c>
      <c r="C1164" s="832" t="s">
        <v>2625</v>
      </c>
      <c r="D1164" s="833" t="s">
        <v>5669</v>
      </c>
      <c r="E1164" s="834" t="s">
        <v>2668</v>
      </c>
      <c r="F1164" s="832" t="s">
        <v>2618</v>
      </c>
      <c r="G1164" s="832" t="s">
        <v>3795</v>
      </c>
      <c r="H1164" s="832" t="s">
        <v>631</v>
      </c>
      <c r="I1164" s="832" t="s">
        <v>3889</v>
      </c>
      <c r="J1164" s="832" t="s">
        <v>1556</v>
      </c>
      <c r="K1164" s="832" t="s">
        <v>3890</v>
      </c>
      <c r="L1164" s="835">
        <v>168.9</v>
      </c>
      <c r="M1164" s="835">
        <v>168.9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10</v>
      </c>
      <c r="B1165" s="832" t="s">
        <v>2616</v>
      </c>
      <c r="C1165" s="832" t="s">
        <v>2625</v>
      </c>
      <c r="D1165" s="833" t="s">
        <v>5669</v>
      </c>
      <c r="E1165" s="834" t="s">
        <v>2668</v>
      </c>
      <c r="F1165" s="832" t="s">
        <v>2618</v>
      </c>
      <c r="G1165" s="832" t="s">
        <v>2906</v>
      </c>
      <c r="H1165" s="832" t="s">
        <v>631</v>
      </c>
      <c r="I1165" s="832" t="s">
        <v>2909</v>
      </c>
      <c r="J1165" s="832" t="s">
        <v>1067</v>
      </c>
      <c r="K1165" s="832" t="s">
        <v>2910</v>
      </c>
      <c r="L1165" s="835">
        <v>103.67</v>
      </c>
      <c r="M1165" s="835">
        <v>207.34</v>
      </c>
      <c r="N1165" s="832">
        <v>2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10</v>
      </c>
      <c r="B1166" s="832" t="s">
        <v>2616</v>
      </c>
      <c r="C1166" s="832" t="s">
        <v>2625</v>
      </c>
      <c r="D1166" s="833" t="s">
        <v>5669</v>
      </c>
      <c r="E1166" s="834" t="s">
        <v>2668</v>
      </c>
      <c r="F1166" s="832" t="s">
        <v>2618</v>
      </c>
      <c r="G1166" s="832" t="s">
        <v>2906</v>
      </c>
      <c r="H1166" s="832" t="s">
        <v>631</v>
      </c>
      <c r="I1166" s="832" t="s">
        <v>3891</v>
      </c>
      <c r="J1166" s="832" t="s">
        <v>3892</v>
      </c>
      <c r="K1166" s="832" t="s">
        <v>3383</v>
      </c>
      <c r="L1166" s="835">
        <v>112.87</v>
      </c>
      <c r="M1166" s="835">
        <v>112.87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10</v>
      </c>
      <c r="B1167" s="832" t="s">
        <v>2616</v>
      </c>
      <c r="C1167" s="832" t="s">
        <v>2625</v>
      </c>
      <c r="D1167" s="833" t="s">
        <v>5669</v>
      </c>
      <c r="E1167" s="834" t="s">
        <v>2668</v>
      </c>
      <c r="F1167" s="832" t="s">
        <v>2618</v>
      </c>
      <c r="G1167" s="832" t="s">
        <v>3042</v>
      </c>
      <c r="H1167" s="832" t="s">
        <v>631</v>
      </c>
      <c r="I1167" s="832" t="s">
        <v>3043</v>
      </c>
      <c r="J1167" s="832" t="s">
        <v>1182</v>
      </c>
      <c r="K1167" s="832" t="s">
        <v>3044</v>
      </c>
      <c r="L1167" s="835">
        <v>127.91</v>
      </c>
      <c r="M1167" s="835">
        <v>127.91</v>
      </c>
      <c r="N1167" s="832">
        <v>1</v>
      </c>
      <c r="O1167" s="836">
        <v>0.5</v>
      </c>
      <c r="P1167" s="835">
        <v>127.91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10</v>
      </c>
      <c r="B1168" s="832" t="s">
        <v>2616</v>
      </c>
      <c r="C1168" s="832" t="s">
        <v>2625</v>
      </c>
      <c r="D1168" s="833" t="s">
        <v>5669</v>
      </c>
      <c r="E1168" s="834" t="s">
        <v>2668</v>
      </c>
      <c r="F1168" s="832" t="s">
        <v>2618</v>
      </c>
      <c r="G1168" s="832" t="s">
        <v>3422</v>
      </c>
      <c r="H1168" s="832" t="s">
        <v>631</v>
      </c>
      <c r="I1168" s="832" t="s">
        <v>3423</v>
      </c>
      <c r="J1168" s="832" t="s">
        <v>1214</v>
      </c>
      <c r="K1168" s="832" t="s">
        <v>3424</v>
      </c>
      <c r="L1168" s="835">
        <v>0</v>
      </c>
      <c r="M1168" s="835">
        <v>0</v>
      </c>
      <c r="N1168" s="832">
        <v>1</v>
      </c>
      <c r="O1168" s="836">
        <v>0.5</v>
      </c>
      <c r="P1168" s="835">
        <v>0</v>
      </c>
      <c r="Q1168" s="837"/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10</v>
      </c>
      <c r="B1169" s="832" t="s">
        <v>2616</v>
      </c>
      <c r="C1169" s="832" t="s">
        <v>2625</v>
      </c>
      <c r="D1169" s="833" t="s">
        <v>5669</v>
      </c>
      <c r="E1169" s="834" t="s">
        <v>2668</v>
      </c>
      <c r="F1169" s="832" t="s">
        <v>2618</v>
      </c>
      <c r="G1169" s="832" t="s">
        <v>3045</v>
      </c>
      <c r="H1169" s="832" t="s">
        <v>690</v>
      </c>
      <c r="I1169" s="832" t="s">
        <v>2496</v>
      </c>
      <c r="J1169" s="832" t="s">
        <v>2184</v>
      </c>
      <c r="K1169" s="832" t="s">
        <v>2497</v>
      </c>
      <c r="L1169" s="835">
        <v>158.99</v>
      </c>
      <c r="M1169" s="835">
        <v>158.99</v>
      </c>
      <c r="N1169" s="832">
        <v>1</v>
      </c>
      <c r="O1169" s="836">
        <v>0.5</v>
      </c>
      <c r="P1169" s="835">
        <v>158.99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10</v>
      </c>
      <c r="B1170" s="832" t="s">
        <v>2616</v>
      </c>
      <c r="C1170" s="832" t="s">
        <v>2625</v>
      </c>
      <c r="D1170" s="833" t="s">
        <v>5669</v>
      </c>
      <c r="E1170" s="834" t="s">
        <v>2668</v>
      </c>
      <c r="F1170" s="832" t="s">
        <v>2618</v>
      </c>
      <c r="G1170" s="832" t="s">
        <v>3893</v>
      </c>
      <c r="H1170" s="832" t="s">
        <v>690</v>
      </c>
      <c r="I1170" s="832" t="s">
        <v>2391</v>
      </c>
      <c r="J1170" s="832" t="s">
        <v>2392</v>
      </c>
      <c r="K1170" s="832" t="s">
        <v>2393</v>
      </c>
      <c r="L1170" s="835">
        <v>122.96</v>
      </c>
      <c r="M1170" s="835">
        <v>122.96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10</v>
      </c>
      <c r="B1171" s="832" t="s">
        <v>2616</v>
      </c>
      <c r="C1171" s="832" t="s">
        <v>2625</v>
      </c>
      <c r="D1171" s="833" t="s">
        <v>5669</v>
      </c>
      <c r="E1171" s="834" t="s">
        <v>2668</v>
      </c>
      <c r="F1171" s="832" t="s">
        <v>2618</v>
      </c>
      <c r="G1171" s="832" t="s">
        <v>2798</v>
      </c>
      <c r="H1171" s="832" t="s">
        <v>631</v>
      </c>
      <c r="I1171" s="832" t="s">
        <v>2799</v>
      </c>
      <c r="J1171" s="832" t="s">
        <v>2800</v>
      </c>
      <c r="K1171" s="832" t="s">
        <v>2801</v>
      </c>
      <c r="L1171" s="835">
        <v>42.54</v>
      </c>
      <c r="M1171" s="835">
        <v>85.08</v>
      </c>
      <c r="N1171" s="832">
        <v>2</v>
      </c>
      <c r="O1171" s="836">
        <v>1.5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10</v>
      </c>
      <c r="B1172" s="832" t="s">
        <v>2616</v>
      </c>
      <c r="C1172" s="832" t="s">
        <v>2625</v>
      </c>
      <c r="D1172" s="833" t="s">
        <v>5669</v>
      </c>
      <c r="E1172" s="834" t="s">
        <v>2668</v>
      </c>
      <c r="F1172" s="832" t="s">
        <v>2618</v>
      </c>
      <c r="G1172" s="832" t="s">
        <v>2798</v>
      </c>
      <c r="H1172" s="832" t="s">
        <v>631</v>
      </c>
      <c r="I1172" s="832" t="s">
        <v>2802</v>
      </c>
      <c r="J1172" s="832" t="s">
        <v>1170</v>
      </c>
      <c r="K1172" s="832" t="s">
        <v>1171</v>
      </c>
      <c r="L1172" s="835">
        <v>60.28</v>
      </c>
      <c r="M1172" s="835">
        <v>120.56</v>
      </c>
      <c r="N1172" s="832">
        <v>2</v>
      </c>
      <c r="O1172" s="836">
        <v>2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10</v>
      </c>
      <c r="B1173" s="832" t="s">
        <v>2616</v>
      </c>
      <c r="C1173" s="832" t="s">
        <v>2625</v>
      </c>
      <c r="D1173" s="833" t="s">
        <v>5669</v>
      </c>
      <c r="E1173" s="834" t="s">
        <v>2668</v>
      </c>
      <c r="F1173" s="832" t="s">
        <v>2618</v>
      </c>
      <c r="G1173" s="832" t="s">
        <v>3053</v>
      </c>
      <c r="H1173" s="832" t="s">
        <v>631</v>
      </c>
      <c r="I1173" s="832" t="s">
        <v>3689</v>
      </c>
      <c r="J1173" s="832" t="s">
        <v>3690</v>
      </c>
      <c r="K1173" s="832" t="s">
        <v>3691</v>
      </c>
      <c r="L1173" s="835">
        <v>0</v>
      </c>
      <c r="M1173" s="835">
        <v>0</v>
      </c>
      <c r="N1173" s="832">
        <v>1</v>
      </c>
      <c r="O1173" s="836">
        <v>0.5</v>
      </c>
      <c r="P1173" s="835">
        <v>0</v>
      </c>
      <c r="Q1173" s="837"/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10</v>
      </c>
      <c r="B1174" s="832" t="s">
        <v>2616</v>
      </c>
      <c r="C1174" s="832" t="s">
        <v>2625</v>
      </c>
      <c r="D1174" s="833" t="s">
        <v>5669</v>
      </c>
      <c r="E1174" s="834" t="s">
        <v>2668</v>
      </c>
      <c r="F1174" s="832" t="s">
        <v>2618</v>
      </c>
      <c r="G1174" s="832" t="s">
        <v>2815</v>
      </c>
      <c r="H1174" s="832" t="s">
        <v>690</v>
      </c>
      <c r="I1174" s="832" t="s">
        <v>2194</v>
      </c>
      <c r="J1174" s="832" t="s">
        <v>1358</v>
      </c>
      <c r="K1174" s="832" t="s">
        <v>2195</v>
      </c>
      <c r="L1174" s="835">
        <v>154.36000000000001</v>
      </c>
      <c r="M1174" s="835">
        <v>771.80000000000007</v>
      </c>
      <c r="N1174" s="832">
        <v>5</v>
      </c>
      <c r="O1174" s="836">
        <v>3.5</v>
      </c>
      <c r="P1174" s="835">
        <v>463.08000000000004</v>
      </c>
      <c r="Q1174" s="837">
        <v>0.6</v>
      </c>
      <c r="R1174" s="832">
        <v>3</v>
      </c>
      <c r="S1174" s="837">
        <v>0.6</v>
      </c>
      <c r="T1174" s="836">
        <v>1.5</v>
      </c>
      <c r="U1174" s="838">
        <v>0.42857142857142855</v>
      </c>
    </row>
    <row r="1175" spans="1:21" ht="14.4" customHeight="1" x14ac:dyDescent="0.3">
      <c r="A1175" s="831">
        <v>10</v>
      </c>
      <c r="B1175" s="832" t="s">
        <v>2616</v>
      </c>
      <c r="C1175" s="832" t="s">
        <v>2625</v>
      </c>
      <c r="D1175" s="833" t="s">
        <v>5669</v>
      </c>
      <c r="E1175" s="834" t="s">
        <v>2668</v>
      </c>
      <c r="F1175" s="832" t="s">
        <v>2618</v>
      </c>
      <c r="G1175" s="832" t="s">
        <v>2815</v>
      </c>
      <c r="H1175" s="832" t="s">
        <v>690</v>
      </c>
      <c r="I1175" s="832" t="s">
        <v>2290</v>
      </c>
      <c r="J1175" s="832" t="s">
        <v>2291</v>
      </c>
      <c r="K1175" s="832" t="s">
        <v>2292</v>
      </c>
      <c r="L1175" s="835">
        <v>111.22</v>
      </c>
      <c r="M1175" s="835">
        <v>111.22</v>
      </c>
      <c r="N1175" s="832">
        <v>1</v>
      </c>
      <c r="O1175" s="836">
        <v>1</v>
      </c>
      <c r="P1175" s="835">
        <v>111.22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10</v>
      </c>
      <c r="B1176" s="832" t="s">
        <v>2616</v>
      </c>
      <c r="C1176" s="832" t="s">
        <v>2625</v>
      </c>
      <c r="D1176" s="833" t="s">
        <v>5669</v>
      </c>
      <c r="E1176" s="834" t="s">
        <v>2668</v>
      </c>
      <c r="F1176" s="832" t="s">
        <v>2618</v>
      </c>
      <c r="G1176" s="832" t="s">
        <v>2815</v>
      </c>
      <c r="H1176" s="832" t="s">
        <v>690</v>
      </c>
      <c r="I1176" s="832" t="s">
        <v>2199</v>
      </c>
      <c r="J1176" s="832" t="s">
        <v>951</v>
      </c>
      <c r="K1176" s="832" t="s">
        <v>2200</v>
      </c>
      <c r="L1176" s="835">
        <v>75.73</v>
      </c>
      <c r="M1176" s="835">
        <v>605.84</v>
      </c>
      <c r="N1176" s="832">
        <v>8</v>
      </c>
      <c r="O1176" s="836">
        <v>5</v>
      </c>
      <c r="P1176" s="835">
        <v>302.92</v>
      </c>
      <c r="Q1176" s="837">
        <v>0.5</v>
      </c>
      <c r="R1176" s="832">
        <v>4</v>
      </c>
      <c r="S1176" s="837">
        <v>0.5</v>
      </c>
      <c r="T1176" s="836">
        <v>2</v>
      </c>
      <c r="U1176" s="838">
        <v>0.4</v>
      </c>
    </row>
    <row r="1177" spans="1:21" ht="14.4" customHeight="1" x14ac:dyDescent="0.3">
      <c r="A1177" s="831">
        <v>10</v>
      </c>
      <c r="B1177" s="832" t="s">
        <v>2616</v>
      </c>
      <c r="C1177" s="832" t="s">
        <v>2625</v>
      </c>
      <c r="D1177" s="833" t="s">
        <v>5669</v>
      </c>
      <c r="E1177" s="834" t="s">
        <v>2668</v>
      </c>
      <c r="F1177" s="832" t="s">
        <v>2618</v>
      </c>
      <c r="G1177" s="832" t="s">
        <v>2815</v>
      </c>
      <c r="H1177" s="832" t="s">
        <v>631</v>
      </c>
      <c r="I1177" s="832" t="s">
        <v>3894</v>
      </c>
      <c r="J1177" s="832" t="s">
        <v>3895</v>
      </c>
      <c r="K1177" s="832" t="s">
        <v>2195</v>
      </c>
      <c r="L1177" s="835">
        <v>154.36000000000001</v>
      </c>
      <c r="M1177" s="835">
        <v>154.36000000000001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10</v>
      </c>
      <c r="B1178" s="832" t="s">
        <v>2616</v>
      </c>
      <c r="C1178" s="832" t="s">
        <v>2625</v>
      </c>
      <c r="D1178" s="833" t="s">
        <v>5669</v>
      </c>
      <c r="E1178" s="834" t="s">
        <v>2668</v>
      </c>
      <c r="F1178" s="832" t="s">
        <v>2618</v>
      </c>
      <c r="G1178" s="832" t="s">
        <v>3061</v>
      </c>
      <c r="H1178" s="832" t="s">
        <v>631</v>
      </c>
      <c r="I1178" s="832" t="s">
        <v>3062</v>
      </c>
      <c r="J1178" s="832" t="s">
        <v>699</v>
      </c>
      <c r="K1178" s="832" t="s">
        <v>3063</v>
      </c>
      <c r="L1178" s="835">
        <v>0</v>
      </c>
      <c r="M1178" s="835">
        <v>0</v>
      </c>
      <c r="N1178" s="832">
        <v>1</v>
      </c>
      <c r="O1178" s="836">
        <v>0.5</v>
      </c>
      <c r="P1178" s="835">
        <v>0</v>
      </c>
      <c r="Q1178" s="837"/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10</v>
      </c>
      <c r="B1179" s="832" t="s">
        <v>2616</v>
      </c>
      <c r="C1179" s="832" t="s">
        <v>2625</v>
      </c>
      <c r="D1179" s="833" t="s">
        <v>5669</v>
      </c>
      <c r="E1179" s="834" t="s">
        <v>2668</v>
      </c>
      <c r="F1179" s="832" t="s">
        <v>2618</v>
      </c>
      <c r="G1179" s="832" t="s">
        <v>3462</v>
      </c>
      <c r="H1179" s="832" t="s">
        <v>631</v>
      </c>
      <c r="I1179" s="832" t="s">
        <v>3896</v>
      </c>
      <c r="J1179" s="832" t="s">
        <v>1157</v>
      </c>
      <c r="K1179" s="832" t="s">
        <v>3897</v>
      </c>
      <c r="L1179" s="835">
        <v>99.75</v>
      </c>
      <c r="M1179" s="835">
        <v>99.75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10</v>
      </c>
      <c r="B1180" s="832" t="s">
        <v>2616</v>
      </c>
      <c r="C1180" s="832" t="s">
        <v>2625</v>
      </c>
      <c r="D1180" s="833" t="s">
        <v>5669</v>
      </c>
      <c r="E1180" s="834" t="s">
        <v>2668</v>
      </c>
      <c r="F1180" s="832" t="s">
        <v>2618</v>
      </c>
      <c r="G1180" s="832" t="s">
        <v>3071</v>
      </c>
      <c r="H1180" s="832" t="s">
        <v>631</v>
      </c>
      <c r="I1180" s="832" t="s">
        <v>3072</v>
      </c>
      <c r="J1180" s="832" t="s">
        <v>1991</v>
      </c>
      <c r="K1180" s="832" t="s">
        <v>1992</v>
      </c>
      <c r="L1180" s="835">
        <v>107.27</v>
      </c>
      <c r="M1180" s="835">
        <v>214.54</v>
      </c>
      <c r="N1180" s="832">
        <v>2</v>
      </c>
      <c r="O1180" s="836">
        <v>1</v>
      </c>
      <c r="P1180" s="835">
        <v>214.54</v>
      </c>
      <c r="Q1180" s="837">
        <v>1</v>
      </c>
      <c r="R1180" s="832">
        <v>2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10</v>
      </c>
      <c r="B1181" s="832" t="s">
        <v>2616</v>
      </c>
      <c r="C1181" s="832" t="s">
        <v>2625</v>
      </c>
      <c r="D1181" s="833" t="s">
        <v>5669</v>
      </c>
      <c r="E1181" s="834" t="s">
        <v>2668</v>
      </c>
      <c r="F1181" s="832" t="s">
        <v>2619</v>
      </c>
      <c r="G1181" s="832" t="s">
        <v>2822</v>
      </c>
      <c r="H1181" s="832" t="s">
        <v>631</v>
      </c>
      <c r="I1181" s="832" t="s">
        <v>2948</v>
      </c>
      <c r="J1181" s="832" t="s">
        <v>2824</v>
      </c>
      <c r="K1181" s="832"/>
      <c r="L1181" s="835">
        <v>0</v>
      </c>
      <c r="M1181" s="835">
        <v>0</v>
      </c>
      <c r="N1181" s="832">
        <v>2</v>
      </c>
      <c r="O1181" s="836">
        <v>1</v>
      </c>
      <c r="P1181" s="835">
        <v>0</v>
      </c>
      <c r="Q1181" s="837"/>
      <c r="R1181" s="832">
        <v>1</v>
      </c>
      <c r="S1181" s="837">
        <v>0.5</v>
      </c>
      <c r="T1181" s="836">
        <v>0.5</v>
      </c>
      <c r="U1181" s="838">
        <v>0.5</v>
      </c>
    </row>
    <row r="1182" spans="1:21" ht="14.4" customHeight="1" x14ac:dyDescent="0.3">
      <c r="A1182" s="831">
        <v>10</v>
      </c>
      <c r="B1182" s="832" t="s">
        <v>2616</v>
      </c>
      <c r="C1182" s="832" t="s">
        <v>2625</v>
      </c>
      <c r="D1182" s="833" t="s">
        <v>5669</v>
      </c>
      <c r="E1182" s="834" t="s">
        <v>2668</v>
      </c>
      <c r="F1182" s="832" t="s">
        <v>2619</v>
      </c>
      <c r="G1182" s="832" t="s">
        <v>2822</v>
      </c>
      <c r="H1182" s="832" t="s">
        <v>631</v>
      </c>
      <c r="I1182" s="832" t="s">
        <v>3898</v>
      </c>
      <c r="J1182" s="832" t="s">
        <v>2824</v>
      </c>
      <c r="K1182" s="832"/>
      <c r="L1182" s="835">
        <v>0</v>
      </c>
      <c r="M1182" s="835">
        <v>0</v>
      </c>
      <c r="N1182" s="832">
        <v>1</v>
      </c>
      <c r="O1182" s="836">
        <v>1</v>
      </c>
      <c r="P1182" s="835">
        <v>0</v>
      </c>
      <c r="Q1182" s="837"/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10</v>
      </c>
      <c r="B1183" s="832" t="s">
        <v>2616</v>
      </c>
      <c r="C1183" s="832" t="s">
        <v>2625</v>
      </c>
      <c r="D1183" s="833" t="s">
        <v>5669</v>
      </c>
      <c r="E1183" s="834" t="s">
        <v>2668</v>
      </c>
      <c r="F1183" s="832" t="s">
        <v>2619</v>
      </c>
      <c r="G1183" s="832" t="s">
        <v>2822</v>
      </c>
      <c r="H1183" s="832" t="s">
        <v>631</v>
      </c>
      <c r="I1183" s="832" t="s">
        <v>3080</v>
      </c>
      <c r="J1183" s="832" t="s">
        <v>2824</v>
      </c>
      <c r="K1183" s="832"/>
      <c r="L1183" s="835">
        <v>0</v>
      </c>
      <c r="M1183" s="835">
        <v>0</v>
      </c>
      <c r="N1183" s="832">
        <v>1</v>
      </c>
      <c r="O1183" s="836">
        <v>0.5</v>
      </c>
      <c r="P1183" s="835">
        <v>0</v>
      </c>
      <c r="Q1183" s="837"/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10</v>
      </c>
      <c r="B1184" s="832" t="s">
        <v>2616</v>
      </c>
      <c r="C1184" s="832" t="s">
        <v>2625</v>
      </c>
      <c r="D1184" s="833" t="s">
        <v>5669</v>
      </c>
      <c r="E1184" s="834" t="s">
        <v>2668</v>
      </c>
      <c r="F1184" s="832" t="s">
        <v>2619</v>
      </c>
      <c r="G1184" s="832" t="s">
        <v>2822</v>
      </c>
      <c r="H1184" s="832" t="s">
        <v>631</v>
      </c>
      <c r="I1184" s="832" t="s">
        <v>3899</v>
      </c>
      <c r="J1184" s="832" t="s">
        <v>2824</v>
      </c>
      <c r="K1184" s="832"/>
      <c r="L1184" s="835">
        <v>0</v>
      </c>
      <c r="M1184" s="835">
        <v>0</v>
      </c>
      <c r="N1184" s="832">
        <v>1</v>
      </c>
      <c r="O1184" s="836">
        <v>1</v>
      </c>
      <c r="P1184" s="835"/>
      <c r="Q1184" s="837"/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10</v>
      </c>
      <c r="B1185" s="832" t="s">
        <v>2616</v>
      </c>
      <c r="C1185" s="832" t="s">
        <v>2625</v>
      </c>
      <c r="D1185" s="833" t="s">
        <v>5669</v>
      </c>
      <c r="E1185" s="834" t="s">
        <v>2668</v>
      </c>
      <c r="F1185" s="832" t="s">
        <v>2619</v>
      </c>
      <c r="G1185" s="832" t="s">
        <v>2822</v>
      </c>
      <c r="H1185" s="832" t="s">
        <v>631</v>
      </c>
      <c r="I1185" s="832" t="s">
        <v>3435</v>
      </c>
      <c r="J1185" s="832" t="s">
        <v>2824</v>
      </c>
      <c r="K1185" s="832"/>
      <c r="L1185" s="835">
        <v>0</v>
      </c>
      <c r="M1185" s="835">
        <v>0</v>
      </c>
      <c r="N1185" s="832">
        <v>6</v>
      </c>
      <c r="O1185" s="836">
        <v>5.5</v>
      </c>
      <c r="P1185" s="835">
        <v>0</v>
      </c>
      <c r="Q1185" s="837"/>
      <c r="R1185" s="832">
        <v>5</v>
      </c>
      <c r="S1185" s="837">
        <v>0.83333333333333337</v>
      </c>
      <c r="T1185" s="836">
        <v>4.5</v>
      </c>
      <c r="U1185" s="838">
        <v>0.81818181818181823</v>
      </c>
    </row>
    <row r="1186" spans="1:21" ht="14.4" customHeight="1" x14ac:dyDescent="0.3">
      <c r="A1186" s="831">
        <v>10</v>
      </c>
      <c r="B1186" s="832" t="s">
        <v>2616</v>
      </c>
      <c r="C1186" s="832" t="s">
        <v>2625</v>
      </c>
      <c r="D1186" s="833" t="s">
        <v>5669</v>
      </c>
      <c r="E1186" s="834" t="s">
        <v>2688</v>
      </c>
      <c r="F1186" s="832" t="s">
        <v>2618</v>
      </c>
      <c r="G1186" s="832" t="s">
        <v>3295</v>
      </c>
      <c r="H1186" s="832" t="s">
        <v>631</v>
      </c>
      <c r="I1186" s="832" t="s">
        <v>3296</v>
      </c>
      <c r="J1186" s="832" t="s">
        <v>3297</v>
      </c>
      <c r="K1186" s="832" t="s">
        <v>3298</v>
      </c>
      <c r="L1186" s="835">
        <v>17.72</v>
      </c>
      <c r="M1186" s="835">
        <v>35.44</v>
      </c>
      <c r="N1186" s="832">
        <v>2</v>
      </c>
      <c r="O1186" s="836">
        <v>0.5</v>
      </c>
      <c r="P1186" s="835">
        <v>35.44</v>
      </c>
      <c r="Q1186" s="837">
        <v>1</v>
      </c>
      <c r="R1186" s="832">
        <v>2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10</v>
      </c>
      <c r="B1187" s="832" t="s">
        <v>2616</v>
      </c>
      <c r="C1187" s="832" t="s">
        <v>2625</v>
      </c>
      <c r="D1187" s="833" t="s">
        <v>5669</v>
      </c>
      <c r="E1187" s="834" t="s">
        <v>2688</v>
      </c>
      <c r="F1187" s="832" t="s">
        <v>2618</v>
      </c>
      <c r="G1187" s="832" t="s">
        <v>2724</v>
      </c>
      <c r="H1187" s="832" t="s">
        <v>631</v>
      </c>
      <c r="I1187" s="832" t="s">
        <v>2725</v>
      </c>
      <c r="J1187" s="832" t="s">
        <v>2726</v>
      </c>
      <c r="K1187" s="832" t="s">
        <v>2727</v>
      </c>
      <c r="L1187" s="835">
        <v>36.76</v>
      </c>
      <c r="M1187" s="835">
        <v>73.52</v>
      </c>
      <c r="N1187" s="832">
        <v>2</v>
      </c>
      <c r="O1187" s="836">
        <v>1.5</v>
      </c>
      <c r="P1187" s="835">
        <v>73.52</v>
      </c>
      <c r="Q1187" s="837">
        <v>1</v>
      </c>
      <c r="R1187" s="832">
        <v>2</v>
      </c>
      <c r="S1187" s="837">
        <v>1</v>
      </c>
      <c r="T1187" s="836">
        <v>1.5</v>
      </c>
      <c r="U1187" s="838">
        <v>1</v>
      </c>
    </row>
    <row r="1188" spans="1:21" ht="14.4" customHeight="1" x14ac:dyDescent="0.3">
      <c r="A1188" s="831">
        <v>10</v>
      </c>
      <c r="B1188" s="832" t="s">
        <v>2616</v>
      </c>
      <c r="C1188" s="832" t="s">
        <v>2625</v>
      </c>
      <c r="D1188" s="833" t="s">
        <v>5669</v>
      </c>
      <c r="E1188" s="834" t="s">
        <v>2688</v>
      </c>
      <c r="F1188" s="832" t="s">
        <v>2618</v>
      </c>
      <c r="G1188" s="832" t="s">
        <v>2735</v>
      </c>
      <c r="H1188" s="832" t="s">
        <v>631</v>
      </c>
      <c r="I1188" s="832" t="s">
        <v>2736</v>
      </c>
      <c r="J1188" s="832" t="s">
        <v>2737</v>
      </c>
      <c r="K1188" s="832" t="s">
        <v>2738</v>
      </c>
      <c r="L1188" s="835">
        <v>42.63</v>
      </c>
      <c r="M1188" s="835">
        <v>127.89000000000001</v>
      </c>
      <c r="N1188" s="832">
        <v>3</v>
      </c>
      <c r="O1188" s="836">
        <v>3</v>
      </c>
      <c r="P1188" s="835">
        <v>42.63</v>
      </c>
      <c r="Q1188" s="837">
        <v>0.33333333333333331</v>
      </c>
      <c r="R1188" s="832">
        <v>1</v>
      </c>
      <c r="S1188" s="837">
        <v>0.33333333333333331</v>
      </c>
      <c r="T1188" s="836">
        <v>1</v>
      </c>
      <c r="U1188" s="838">
        <v>0.33333333333333331</v>
      </c>
    </row>
    <row r="1189" spans="1:21" ht="14.4" customHeight="1" x14ac:dyDescent="0.3">
      <c r="A1189" s="831">
        <v>10</v>
      </c>
      <c r="B1189" s="832" t="s">
        <v>2616</v>
      </c>
      <c r="C1189" s="832" t="s">
        <v>2625</v>
      </c>
      <c r="D1189" s="833" t="s">
        <v>5669</v>
      </c>
      <c r="E1189" s="834" t="s">
        <v>2688</v>
      </c>
      <c r="F1189" s="832" t="s">
        <v>2618</v>
      </c>
      <c r="G1189" s="832" t="s">
        <v>2735</v>
      </c>
      <c r="H1189" s="832" t="s">
        <v>690</v>
      </c>
      <c r="I1189" s="832" t="s">
        <v>2206</v>
      </c>
      <c r="J1189" s="832" t="s">
        <v>2207</v>
      </c>
      <c r="K1189" s="832" t="s">
        <v>1555</v>
      </c>
      <c r="L1189" s="835">
        <v>85.27</v>
      </c>
      <c r="M1189" s="835">
        <v>426.35</v>
      </c>
      <c r="N1189" s="832">
        <v>5</v>
      </c>
      <c r="O1189" s="836">
        <v>2.5</v>
      </c>
      <c r="P1189" s="835">
        <v>170.54</v>
      </c>
      <c r="Q1189" s="837">
        <v>0.39999999999999997</v>
      </c>
      <c r="R1189" s="832">
        <v>2</v>
      </c>
      <c r="S1189" s="837">
        <v>0.4</v>
      </c>
      <c r="T1189" s="836">
        <v>1</v>
      </c>
      <c r="U1189" s="838">
        <v>0.4</v>
      </c>
    </row>
    <row r="1190" spans="1:21" ht="14.4" customHeight="1" x14ac:dyDescent="0.3">
      <c r="A1190" s="831">
        <v>10</v>
      </c>
      <c r="B1190" s="832" t="s">
        <v>2616</v>
      </c>
      <c r="C1190" s="832" t="s">
        <v>2625</v>
      </c>
      <c r="D1190" s="833" t="s">
        <v>5669</v>
      </c>
      <c r="E1190" s="834" t="s">
        <v>2688</v>
      </c>
      <c r="F1190" s="832" t="s">
        <v>2618</v>
      </c>
      <c r="G1190" s="832" t="s">
        <v>2735</v>
      </c>
      <c r="H1190" s="832" t="s">
        <v>690</v>
      </c>
      <c r="I1190" s="832" t="s">
        <v>3302</v>
      </c>
      <c r="J1190" s="832" t="s">
        <v>2207</v>
      </c>
      <c r="K1190" s="832" t="s">
        <v>3303</v>
      </c>
      <c r="L1190" s="835">
        <v>272.83</v>
      </c>
      <c r="M1190" s="835">
        <v>545.66</v>
      </c>
      <c r="N1190" s="832">
        <v>2</v>
      </c>
      <c r="O1190" s="836">
        <v>1</v>
      </c>
      <c r="P1190" s="835">
        <v>545.66</v>
      </c>
      <c r="Q1190" s="837">
        <v>1</v>
      </c>
      <c r="R1190" s="832">
        <v>2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10</v>
      </c>
      <c r="B1191" s="832" t="s">
        <v>2616</v>
      </c>
      <c r="C1191" s="832" t="s">
        <v>2625</v>
      </c>
      <c r="D1191" s="833" t="s">
        <v>5669</v>
      </c>
      <c r="E1191" s="834" t="s">
        <v>2688</v>
      </c>
      <c r="F1191" s="832" t="s">
        <v>2618</v>
      </c>
      <c r="G1191" s="832" t="s">
        <v>3398</v>
      </c>
      <c r="H1191" s="832" t="s">
        <v>690</v>
      </c>
      <c r="I1191" s="832" t="s">
        <v>2323</v>
      </c>
      <c r="J1191" s="832" t="s">
        <v>1132</v>
      </c>
      <c r="K1191" s="832" t="s">
        <v>2324</v>
      </c>
      <c r="L1191" s="835">
        <v>0</v>
      </c>
      <c r="M1191" s="835">
        <v>0</v>
      </c>
      <c r="N1191" s="832">
        <v>1</v>
      </c>
      <c r="O1191" s="836">
        <v>0.5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10</v>
      </c>
      <c r="B1192" s="832" t="s">
        <v>2616</v>
      </c>
      <c r="C1192" s="832" t="s">
        <v>2625</v>
      </c>
      <c r="D1192" s="833" t="s">
        <v>5669</v>
      </c>
      <c r="E1192" s="834" t="s">
        <v>2688</v>
      </c>
      <c r="F1192" s="832" t="s">
        <v>2618</v>
      </c>
      <c r="G1192" s="832" t="s">
        <v>3222</v>
      </c>
      <c r="H1192" s="832" t="s">
        <v>631</v>
      </c>
      <c r="I1192" s="832" t="s">
        <v>3223</v>
      </c>
      <c r="J1192" s="832" t="s">
        <v>3224</v>
      </c>
      <c r="K1192" s="832" t="s">
        <v>1365</v>
      </c>
      <c r="L1192" s="835">
        <v>78.33</v>
      </c>
      <c r="M1192" s="835">
        <v>78.33</v>
      </c>
      <c r="N1192" s="832">
        <v>1</v>
      </c>
      <c r="O1192" s="836">
        <v>1</v>
      </c>
      <c r="P1192" s="835">
        <v>78.33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10</v>
      </c>
      <c r="B1193" s="832" t="s">
        <v>2616</v>
      </c>
      <c r="C1193" s="832" t="s">
        <v>2625</v>
      </c>
      <c r="D1193" s="833" t="s">
        <v>5669</v>
      </c>
      <c r="E1193" s="834" t="s">
        <v>2688</v>
      </c>
      <c r="F1193" s="832" t="s">
        <v>2618</v>
      </c>
      <c r="G1193" s="832" t="s">
        <v>2740</v>
      </c>
      <c r="H1193" s="832" t="s">
        <v>631</v>
      </c>
      <c r="I1193" s="832" t="s">
        <v>3399</v>
      </c>
      <c r="J1193" s="832" t="s">
        <v>695</v>
      </c>
      <c r="K1193" s="832" t="s">
        <v>3400</v>
      </c>
      <c r="L1193" s="835">
        <v>11.75</v>
      </c>
      <c r="M1193" s="835">
        <v>35.25</v>
      </c>
      <c r="N1193" s="832">
        <v>3</v>
      </c>
      <c r="O1193" s="836">
        <v>2</v>
      </c>
      <c r="P1193" s="835">
        <v>11.75</v>
      </c>
      <c r="Q1193" s="837">
        <v>0.33333333333333331</v>
      </c>
      <c r="R1193" s="832">
        <v>1</v>
      </c>
      <c r="S1193" s="837">
        <v>0.33333333333333331</v>
      </c>
      <c r="T1193" s="836">
        <v>0.5</v>
      </c>
      <c r="U1193" s="838">
        <v>0.25</v>
      </c>
    </row>
    <row r="1194" spans="1:21" ht="14.4" customHeight="1" x14ac:dyDescent="0.3">
      <c r="A1194" s="831">
        <v>10</v>
      </c>
      <c r="B1194" s="832" t="s">
        <v>2616</v>
      </c>
      <c r="C1194" s="832" t="s">
        <v>2625</v>
      </c>
      <c r="D1194" s="833" t="s">
        <v>5669</v>
      </c>
      <c r="E1194" s="834" t="s">
        <v>2688</v>
      </c>
      <c r="F1194" s="832" t="s">
        <v>2618</v>
      </c>
      <c r="G1194" s="832" t="s">
        <v>2748</v>
      </c>
      <c r="H1194" s="832" t="s">
        <v>631</v>
      </c>
      <c r="I1194" s="832" t="s">
        <v>2992</v>
      </c>
      <c r="J1194" s="832" t="s">
        <v>844</v>
      </c>
      <c r="K1194" s="832" t="s">
        <v>2993</v>
      </c>
      <c r="L1194" s="835">
        <v>147.85</v>
      </c>
      <c r="M1194" s="835">
        <v>443.54999999999995</v>
      </c>
      <c r="N1194" s="832">
        <v>3</v>
      </c>
      <c r="O1194" s="836">
        <v>1.5</v>
      </c>
      <c r="P1194" s="835">
        <v>443.54999999999995</v>
      </c>
      <c r="Q1194" s="837">
        <v>1</v>
      </c>
      <c r="R1194" s="832">
        <v>3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10</v>
      </c>
      <c r="B1195" s="832" t="s">
        <v>2616</v>
      </c>
      <c r="C1195" s="832" t="s">
        <v>2625</v>
      </c>
      <c r="D1195" s="833" t="s">
        <v>5669</v>
      </c>
      <c r="E1195" s="834" t="s">
        <v>2688</v>
      </c>
      <c r="F1195" s="832" t="s">
        <v>2618</v>
      </c>
      <c r="G1195" s="832" t="s">
        <v>2955</v>
      </c>
      <c r="H1195" s="832" t="s">
        <v>631</v>
      </c>
      <c r="I1195" s="832" t="s">
        <v>3615</v>
      </c>
      <c r="J1195" s="832" t="s">
        <v>740</v>
      </c>
      <c r="K1195" s="832" t="s">
        <v>3616</v>
      </c>
      <c r="L1195" s="835">
        <v>80.760000000000005</v>
      </c>
      <c r="M1195" s="835">
        <v>403.8</v>
      </c>
      <c r="N1195" s="832">
        <v>5</v>
      </c>
      <c r="O1195" s="836">
        <v>4</v>
      </c>
      <c r="P1195" s="835">
        <v>323.04000000000002</v>
      </c>
      <c r="Q1195" s="837">
        <v>0.8</v>
      </c>
      <c r="R1195" s="832">
        <v>4</v>
      </c>
      <c r="S1195" s="837">
        <v>0.8</v>
      </c>
      <c r="T1195" s="836">
        <v>3</v>
      </c>
      <c r="U1195" s="838">
        <v>0.75</v>
      </c>
    </row>
    <row r="1196" spans="1:21" ht="14.4" customHeight="1" x14ac:dyDescent="0.3">
      <c r="A1196" s="831">
        <v>10</v>
      </c>
      <c r="B1196" s="832" t="s">
        <v>2616</v>
      </c>
      <c r="C1196" s="832" t="s">
        <v>2625</v>
      </c>
      <c r="D1196" s="833" t="s">
        <v>5669</v>
      </c>
      <c r="E1196" s="834" t="s">
        <v>2688</v>
      </c>
      <c r="F1196" s="832" t="s">
        <v>2618</v>
      </c>
      <c r="G1196" s="832" t="s">
        <v>2955</v>
      </c>
      <c r="H1196" s="832" t="s">
        <v>631</v>
      </c>
      <c r="I1196" s="832" t="s">
        <v>2956</v>
      </c>
      <c r="J1196" s="832" t="s">
        <v>740</v>
      </c>
      <c r="K1196" s="832" t="s">
        <v>2957</v>
      </c>
      <c r="L1196" s="835">
        <v>161.52000000000001</v>
      </c>
      <c r="M1196" s="835">
        <v>323.04000000000002</v>
      </c>
      <c r="N1196" s="832">
        <v>2</v>
      </c>
      <c r="O1196" s="836">
        <v>1.5</v>
      </c>
      <c r="P1196" s="835">
        <v>323.04000000000002</v>
      </c>
      <c r="Q1196" s="837">
        <v>1</v>
      </c>
      <c r="R1196" s="832">
        <v>2</v>
      </c>
      <c r="S1196" s="837">
        <v>1</v>
      </c>
      <c r="T1196" s="836">
        <v>1.5</v>
      </c>
      <c r="U1196" s="838">
        <v>1</v>
      </c>
    </row>
    <row r="1197" spans="1:21" ht="14.4" customHeight="1" x14ac:dyDescent="0.3">
      <c r="A1197" s="831">
        <v>10</v>
      </c>
      <c r="B1197" s="832" t="s">
        <v>2616</v>
      </c>
      <c r="C1197" s="832" t="s">
        <v>2625</v>
      </c>
      <c r="D1197" s="833" t="s">
        <v>5669</v>
      </c>
      <c r="E1197" s="834" t="s">
        <v>2688</v>
      </c>
      <c r="F1197" s="832" t="s">
        <v>2618</v>
      </c>
      <c r="G1197" s="832" t="s">
        <v>2955</v>
      </c>
      <c r="H1197" s="832" t="s">
        <v>631</v>
      </c>
      <c r="I1197" s="832" t="s">
        <v>3830</v>
      </c>
      <c r="J1197" s="832" t="s">
        <v>742</v>
      </c>
      <c r="K1197" s="832" t="s">
        <v>2792</v>
      </c>
      <c r="L1197" s="835">
        <v>18.809999999999999</v>
      </c>
      <c r="M1197" s="835">
        <v>18.809999999999999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10</v>
      </c>
      <c r="B1198" s="832" t="s">
        <v>2616</v>
      </c>
      <c r="C1198" s="832" t="s">
        <v>2625</v>
      </c>
      <c r="D1198" s="833" t="s">
        <v>5669</v>
      </c>
      <c r="E1198" s="834" t="s">
        <v>2688</v>
      </c>
      <c r="F1198" s="832" t="s">
        <v>2618</v>
      </c>
      <c r="G1198" s="832" t="s">
        <v>3679</v>
      </c>
      <c r="H1198" s="832" t="s">
        <v>631</v>
      </c>
      <c r="I1198" s="832" t="s">
        <v>3900</v>
      </c>
      <c r="J1198" s="832" t="s">
        <v>3901</v>
      </c>
      <c r="K1198" s="832" t="s">
        <v>3902</v>
      </c>
      <c r="L1198" s="835">
        <v>0</v>
      </c>
      <c r="M1198" s="835">
        <v>0</v>
      </c>
      <c r="N1198" s="832">
        <v>1</v>
      </c>
      <c r="O1198" s="836">
        <v>0.5</v>
      </c>
      <c r="P1198" s="835">
        <v>0</v>
      </c>
      <c r="Q1198" s="837"/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10</v>
      </c>
      <c r="B1199" s="832" t="s">
        <v>2616</v>
      </c>
      <c r="C1199" s="832" t="s">
        <v>2625</v>
      </c>
      <c r="D1199" s="833" t="s">
        <v>5669</v>
      </c>
      <c r="E1199" s="834" t="s">
        <v>2688</v>
      </c>
      <c r="F1199" s="832" t="s">
        <v>2618</v>
      </c>
      <c r="G1199" s="832" t="s">
        <v>2751</v>
      </c>
      <c r="H1199" s="832" t="s">
        <v>631</v>
      </c>
      <c r="I1199" s="832" t="s">
        <v>2752</v>
      </c>
      <c r="J1199" s="832" t="s">
        <v>756</v>
      </c>
      <c r="K1199" s="832" t="s">
        <v>2753</v>
      </c>
      <c r="L1199" s="835">
        <v>92.85</v>
      </c>
      <c r="M1199" s="835">
        <v>92.85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10</v>
      </c>
      <c r="B1200" s="832" t="s">
        <v>2616</v>
      </c>
      <c r="C1200" s="832" t="s">
        <v>2625</v>
      </c>
      <c r="D1200" s="833" t="s">
        <v>5669</v>
      </c>
      <c r="E1200" s="834" t="s">
        <v>2688</v>
      </c>
      <c r="F1200" s="832" t="s">
        <v>2618</v>
      </c>
      <c r="G1200" s="832" t="s">
        <v>3204</v>
      </c>
      <c r="H1200" s="832" t="s">
        <v>690</v>
      </c>
      <c r="I1200" s="832" t="s">
        <v>2598</v>
      </c>
      <c r="J1200" s="832" t="s">
        <v>1951</v>
      </c>
      <c r="K1200" s="832" t="s">
        <v>2599</v>
      </c>
      <c r="L1200" s="835">
        <v>120.15</v>
      </c>
      <c r="M1200" s="835">
        <v>360.45000000000005</v>
      </c>
      <c r="N1200" s="832">
        <v>3</v>
      </c>
      <c r="O1200" s="836">
        <v>2</v>
      </c>
      <c r="P1200" s="835">
        <v>240.3</v>
      </c>
      <c r="Q1200" s="837">
        <v>0.66666666666666663</v>
      </c>
      <c r="R1200" s="832">
        <v>2</v>
      </c>
      <c r="S1200" s="837">
        <v>0.66666666666666663</v>
      </c>
      <c r="T1200" s="836">
        <v>1.5</v>
      </c>
      <c r="U1200" s="838">
        <v>0.75</v>
      </c>
    </row>
    <row r="1201" spans="1:21" ht="14.4" customHeight="1" x14ac:dyDescent="0.3">
      <c r="A1201" s="831">
        <v>10</v>
      </c>
      <c r="B1201" s="832" t="s">
        <v>2616</v>
      </c>
      <c r="C1201" s="832" t="s">
        <v>2625</v>
      </c>
      <c r="D1201" s="833" t="s">
        <v>5669</v>
      </c>
      <c r="E1201" s="834" t="s">
        <v>2688</v>
      </c>
      <c r="F1201" s="832" t="s">
        <v>2618</v>
      </c>
      <c r="G1201" s="832" t="s">
        <v>2760</v>
      </c>
      <c r="H1201" s="832" t="s">
        <v>631</v>
      </c>
      <c r="I1201" s="832" t="s">
        <v>2761</v>
      </c>
      <c r="J1201" s="832" t="s">
        <v>903</v>
      </c>
      <c r="K1201" s="832" t="s">
        <v>2762</v>
      </c>
      <c r="L1201" s="835">
        <v>94.7</v>
      </c>
      <c r="M1201" s="835">
        <v>189.4</v>
      </c>
      <c r="N1201" s="832">
        <v>2</v>
      </c>
      <c r="O1201" s="836">
        <v>1</v>
      </c>
      <c r="P1201" s="835">
        <v>94.7</v>
      </c>
      <c r="Q1201" s="837">
        <v>0.5</v>
      </c>
      <c r="R1201" s="832">
        <v>1</v>
      </c>
      <c r="S1201" s="837">
        <v>0.5</v>
      </c>
      <c r="T1201" s="836">
        <v>0.5</v>
      </c>
      <c r="U1201" s="838">
        <v>0.5</v>
      </c>
    </row>
    <row r="1202" spans="1:21" ht="14.4" customHeight="1" x14ac:dyDescent="0.3">
      <c r="A1202" s="831">
        <v>10</v>
      </c>
      <c r="B1202" s="832" t="s">
        <v>2616</v>
      </c>
      <c r="C1202" s="832" t="s">
        <v>2625</v>
      </c>
      <c r="D1202" s="833" t="s">
        <v>5669</v>
      </c>
      <c r="E1202" s="834" t="s">
        <v>2688</v>
      </c>
      <c r="F1202" s="832" t="s">
        <v>2618</v>
      </c>
      <c r="G1202" s="832" t="s">
        <v>3503</v>
      </c>
      <c r="H1202" s="832" t="s">
        <v>631</v>
      </c>
      <c r="I1202" s="832" t="s">
        <v>3504</v>
      </c>
      <c r="J1202" s="832" t="s">
        <v>720</v>
      </c>
      <c r="K1202" s="832" t="s">
        <v>3505</v>
      </c>
      <c r="L1202" s="835">
        <v>144.19</v>
      </c>
      <c r="M1202" s="835">
        <v>144.19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10</v>
      </c>
      <c r="B1203" s="832" t="s">
        <v>2616</v>
      </c>
      <c r="C1203" s="832" t="s">
        <v>2625</v>
      </c>
      <c r="D1203" s="833" t="s">
        <v>5669</v>
      </c>
      <c r="E1203" s="834" t="s">
        <v>2688</v>
      </c>
      <c r="F1203" s="832" t="s">
        <v>2618</v>
      </c>
      <c r="G1203" s="832" t="s">
        <v>3503</v>
      </c>
      <c r="H1203" s="832" t="s">
        <v>631</v>
      </c>
      <c r="I1203" s="832" t="s">
        <v>3903</v>
      </c>
      <c r="J1203" s="832" t="s">
        <v>3904</v>
      </c>
      <c r="K1203" s="832" t="s">
        <v>3905</v>
      </c>
      <c r="L1203" s="835">
        <v>14.42</v>
      </c>
      <c r="M1203" s="835">
        <v>28.84</v>
      </c>
      <c r="N1203" s="832">
        <v>2</v>
      </c>
      <c r="O1203" s="836">
        <v>1</v>
      </c>
      <c r="P1203" s="835">
        <v>28.84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10</v>
      </c>
      <c r="B1204" s="832" t="s">
        <v>2616</v>
      </c>
      <c r="C1204" s="832" t="s">
        <v>2625</v>
      </c>
      <c r="D1204" s="833" t="s">
        <v>5669</v>
      </c>
      <c r="E1204" s="834" t="s">
        <v>2688</v>
      </c>
      <c r="F1204" s="832" t="s">
        <v>2618</v>
      </c>
      <c r="G1204" s="832" t="s">
        <v>2763</v>
      </c>
      <c r="H1204" s="832" t="s">
        <v>631</v>
      </c>
      <c r="I1204" s="832" t="s">
        <v>2764</v>
      </c>
      <c r="J1204" s="832" t="s">
        <v>983</v>
      </c>
      <c r="K1204" s="832" t="s">
        <v>2765</v>
      </c>
      <c r="L1204" s="835">
        <v>89.91</v>
      </c>
      <c r="M1204" s="835">
        <v>89.91</v>
      </c>
      <c r="N1204" s="832">
        <v>1</v>
      </c>
      <c r="O1204" s="836">
        <v>1</v>
      </c>
      <c r="P1204" s="835">
        <v>89.91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10</v>
      </c>
      <c r="B1205" s="832" t="s">
        <v>2616</v>
      </c>
      <c r="C1205" s="832" t="s">
        <v>2625</v>
      </c>
      <c r="D1205" s="833" t="s">
        <v>5669</v>
      </c>
      <c r="E1205" s="834" t="s">
        <v>2688</v>
      </c>
      <c r="F1205" s="832" t="s">
        <v>2618</v>
      </c>
      <c r="G1205" s="832" t="s">
        <v>2766</v>
      </c>
      <c r="H1205" s="832" t="s">
        <v>631</v>
      </c>
      <c r="I1205" s="832" t="s">
        <v>2767</v>
      </c>
      <c r="J1205" s="832" t="s">
        <v>746</v>
      </c>
      <c r="K1205" s="832" t="s">
        <v>2768</v>
      </c>
      <c r="L1205" s="835">
        <v>27.28</v>
      </c>
      <c r="M1205" s="835">
        <v>81.84</v>
      </c>
      <c r="N1205" s="832">
        <v>3</v>
      </c>
      <c r="O1205" s="836">
        <v>3</v>
      </c>
      <c r="P1205" s="835">
        <v>81.84</v>
      </c>
      <c r="Q1205" s="837">
        <v>1</v>
      </c>
      <c r="R1205" s="832">
        <v>3</v>
      </c>
      <c r="S1205" s="837">
        <v>1</v>
      </c>
      <c r="T1205" s="836">
        <v>3</v>
      </c>
      <c r="U1205" s="838">
        <v>1</v>
      </c>
    </row>
    <row r="1206" spans="1:21" ht="14.4" customHeight="1" x14ac:dyDescent="0.3">
      <c r="A1206" s="831">
        <v>10</v>
      </c>
      <c r="B1206" s="832" t="s">
        <v>2616</v>
      </c>
      <c r="C1206" s="832" t="s">
        <v>2625</v>
      </c>
      <c r="D1206" s="833" t="s">
        <v>5669</v>
      </c>
      <c r="E1206" s="834" t="s">
        <v>2688</v>
      </c>
      <c r="F1206" s="832" t="s">
        <v>2618</v>
      </c>
      <c r="G1206" s="832" t="s">
        <v>3883</v>
      </c>
      <c r="H1206" s="832" t="s">
        <v>631</v>
      </c>
      <c r="I1206" s="832" t="s">
        <v>3884</v>
      </c>
      <c r="J1206" s="832" t="s">
        <v>841</v>
      </c>
      <c r="K1206" s="832" t="s">
        <v>843</v>
      </c>
      <c r="L1206" s="835">
        <v>0</v>
      </c>
      <c r="M1206" s="835">
        <v>0</v>
      </c>
      <c r="N1206" s="832">
        <v>2</v>
      </c>
      <c r="O1206" s="836">
        <v>1</v>
      </c>
      <c r="P1206" s="835"/>
      <c r="Q1206" s="837"/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10</v>
      </c>
      <c r="B1207" s="832" t="s">
        <v>2616</v>
      </c>
      <c r="C1207" s="832" t="s">
        <v>2625</v>
      </c>
      <c r="D1207" s="833" t="s">
        <v>5669</v>
      </c>
      <c r="E1207" s="834" t="s">
        <v>2688</v>
      </c>
      <c r="F1207" s="832" t="s">
        <v>2618</v>
      </c>
      <c r="G1207" s="832" t="s">
        <v>2769</v>
      </c>
      <c r="H1207" s="832" t="s">
        <v>631</v>
      </c>
      <c r="I1207" s="832" t="s">
        <v>2770</v>
      </c>
      <c r="J1207" s="832" t="s">
        <v>972</v>
      </c>
      <c r="K1207" s="832" t="s">
        <v>2771</v>
      </c>
      <c r="L1207" s="835">
        <v>111.72</v>
      </c>
      <c r="M1207" s="835">
        <v>223.44</v>
      </c>
      <c r="N1207" s="832">
        <v>2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10</v>
      </c>
      <c r="B1208" s="832" t="s">
        <v>2616</v>
      </c>
      <c r="C1208" s="832" t="s">
        <v>2625</v>
      </c>
      <c r="D1208" s="833" t="s">
        <v>5669</v>
      </c>
      <c r="E1208" s="834" t="s">
        <v>2688</v>
      </c>
      <c r="F1208" s="832" t="s">
        <v>2618</v>
      </c>
      <c r="G1208" s="832" t="s">
        <v>2769</v>
      </c>
      <c r="H1208" s="832" t="s">
        <v>631</v>
      </c>
      <c r="I1208" s="832" t="s">
        <v>2776</v>
      </c>
      <c r="J1208" s="832" t="s">
        <v>972</v>
      </c>
      <c r="K1208" s="832" t="s">
        <v>973</v>
      </c>
      <c r="L1208" s="835">
        <v>65.83</v>
      </c>
      <c r="M1208" s="835">
        <v>65.83</v>
      </c>
      <c r="N1208" s="832">
        <v>1</v>
      </c>
      <c r="O1208" s="836">
        <v>0.5</v>
      </c>
      <c r="P1208" s="835">
        <v>65.83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10</v>
      </c>
      <c r="B1209" s="832" t="s">
        <v>2616</v>
      </c>
      <c r="C1209" s="832" t="s">
        <v>2625</v>
      </c>
      <c r="D1209" s="833" t="s">
        <v>5669</v>
      </c>
      <c r="E1209" s="834" t="s">
        <v>2688</v>
      </c>
      <c r="F1209" s="832" t="s">
        <v>2618</v>
      </c>
      <c r="G1209" s="832" t="s">
        <v>2769</v>
      </c>
      <c r="H1209" s="832" t="s">
        <v>631</v>
      </c>
      <c r="I1209" s="832" t="s">
        <v>3287</v>
      </c>
      <c r="J1209" s="832" t="s">
        <v>972</v>
      </c>
      <c r="K1209" s="832" t="s">
        <v>3288</v>
      </c>
      <c r="L1209" s="835">
        <v>39.5</v>
      </c>
      <c r="M1209" s="835">
        <v>39.5</v>
      </c>
      <c r="N1209" s="832">
        <v>1</v>
      </c>
      <c r="O1209" s="836">
        <v>1</v>
      </c>
      <c r="P1209" s="835">
        <v>39.5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10</v>
      </c>
      <c r="B1210" s="832" t="s">
        <v>2616</v>
      </c>
      <c r="C1210" s="832" t="s">
        <v>2625</v>
      </c>
      <c r="D1210" s="833" t="s">
        <v>5669</v>
      </c>
      <c r="E1210" s="834" t="s">
        <v>2688</v>
      </c>
      <c r="F1210" s="832" t="s">
        <v>2618</v>
      </c>
      <c r="G1210" s="832" t="s">
        <v>3235</v>
      </c>
      <c r="H1210" s="832" t="s">
        <v>631</v>
      </c>
      <c r="I1210" s="832" t="s">
        <v>3411</v>
      </c>
      <c r="J1210" s="832" t="s">
        <v>3237</v>
      </c>
      <c r="K1210" s="832" t="s">
        <v>3412</v>
      </c>
      <c r="L1210" s="835">
        <v>77.52</v>
      </c>
      <c r="M1210" s="835">
        <v>77.52</v>
      </c>
      <c r="N1210" s="832">
        <v>1</v>
      </c>
      <c r="O1210" s="836">
        <v>1</v>
      </c>
      <c r="P1210" s="835">
        <v>77.52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10</v>
      </c>
      <c r="B1211" s="832" t="s">
        <v>2616</v>
      </c>
      <c r="C1211" s="832" t="s">
        <v>2625</v>
      </c>
      <c r="D1211" s="833" t="s">
        <v>5669</v>
      </c>
      <c r="E1211" s="834" t="s">
        <v>2688</v>
      </c>
      <c r="F1211" s="832" t="s">
        <v>2618</v>
      </c>
      <c r="G1211" s="832" t="s">
        <v>3363</v>
      </c>
      <c r="H1211" s="832" t="s">
        <v>631</v>
      </c>
      <c r="I1211" s="832" t="s">
        <v>3661</v>
      </c>
      <c r="J1211" s="832" t="s">
        <v>785</v>
      </c>
      <c r="K1211" s="832" t="s">
        <v>786</v>
      </c>
      <c r="L1211" s="835">
        <v>0</v>
      </c>
      <c r="M1211" s="835">
        <v>0</v>
      </c>
      <c r="N1211" s="832">
        <v>1</v>
      </c>
      <c r="O1211" s="836">
        <v>0.5</v>
      </c>
      <c r="P1211" s="835">
        <v>0</v>
      </c>
      <c r="Q1211" s="837"/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10</v>
      </c>
      <c r="B1212" s="832" t="s">
        <v>2616</v>
      </c>
      <c r="C1212" s="832" t="s">
        <v>2625</v>
      </c>
      <c r="D1212" s="833" t="s">
        <v>5669</v>
      </c>
      <c r="E1212" s="834" t="s">
        <v>2688</v>
      </c>
      <c r="F1212" s="832" t="s">
        <v>2618</v>
      </c>
      <c r="G1212" s="832" t="s">
        <v>3015</v>
      </c>
      <c r="H1212" s="832" t="s">
        <v>631</v>
      </c>
      <c r="I1212" s="832" t="s">
        <v>3016</v>
      </c>
      <c r="J1212" s="832" t="s">
        <v>1161</v>
      </c>
      <c r="K1212" s="832" t="s">
        <v>2971</v>
      </c>
      <c r="L1212" s="835">
        <v>61.97</v>
      </c>
      <c r="M1212" s="835">
        <v>247.88</v>
      </c>
      <c r="N1212" s="832">
        <v>4</v>
      </c>
      <c r="O1212" s="836">
        <v>2.5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10</v>
      </c>
      <c r="B1213" s="832" t="s">
        <v>2616</v>
      </c>
      <c r="C1213" s="832" t="s">
        <v>2625</v>
      </c>
      <c r="D1213" s="833" t="s">
        <v>5669</v>
      </c>
      <c r="E1213" s="834" t="s">
        <v>2688</v>
      </c>
      <c r="F1213" s="832" t="s">
        <v>2618</v>
      </c>
      <c r="G1213" s="832" t="s">
        <v>3120</v>
      </c>
      <c r="H1213" s="832" t="s">
        <v>690</v>
      </c>
      <c r="I1213" s="832" t="s">
        <v>2238</v>
      </c>
      <c r="J1213" s="832" t="s">
        <v>736</v>
      </c>
      <c r="K1213" s="832" t="s">
        <v>2239</v>
      </c>
      <c r="L1213" s="835">
        <v>63.34</v>
      </c>
      <c r="M1213" s="835">
        <v>63.34</v>
      </c>
      <c r="N1213" s="832">
        <v>1</v>
      </c>
      <c r="O1213" s="836">
        <v>0.5</v>
      </c>
      <c r="P1213" s="835">
        <v>63.34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10</v>
      </c>
      <c r="B1214" s="832" t="s">
        <v>2616</v>
      </c>
      <c r="C1214" s="832" t="s">
        <v>2625</v>
      </c>
      <c r="D1214" s="833" t="s">
        <v>5669</v>
      </c>
      <c r="E1214" s="834" t="s">
        <v>2688</v>
      </c>
      <c r="F1214" s="832" t="s">
        <v>2618</v>
      </c>
      <c r="G1214" s="832" t="s">
        <v>3367</v>
      </c>
      <c r="H1214" s="832" t="s">
        <v>631</v>
      </c>
      <c r="I1214" s="832" t="s">
        <v>3371</v>
      </c>
      <c r="J1214" s="832" t="s">
        <v>3372</v>
      </c>
      <c r="K1214" s="832" t="s">
        <v>3373</v>
      </c>
      <c r="L1214" s="835">
        <v>0</v>
      </c>
      <c r="M1214" s="835">
        <v>0</v>
      </c>
      <c r="N1214" s="832">
        <v>1</v>
      </c>
      <c r="O1214" s="836">
        <v>0.5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10</v>
      </c>
      <c r="B1215" s="832" t="s">
        <v>2616</v>
      </c>
      <c r="C1215" s="832" t="s">
        <v>2625</v>
      </c>
      <c r="D1215" s="833" t="s">
        <v>5669</v>
      </c>
      <c r="E1215" s="834" t="s">
        <v>2688</v>
      </c>
      <c r="F1215" s="832" t="s">
        <v>2618</v>
      </c>
      <c r="G1215" s="832" t="s">
        <v>3220</v>
      </c>
      <c r="H1215" s="832" t="s">
        <v>631</v>
      </c>
      <c r="I1215" s="832" t="s">
        <v>3228</v>
      </c>
      <c r="J1215" s="832" t="s">
        <v>763</v>
      </c>
      <c r="K1215" s="832" t="s">
        <v>764</v>
      </c>
      <c r="L1215" s="835">
        <v>0</v>
      </c>
      <c r="M1215" s="835">
        <v>0</v>
      </c>
      <c r="N1215" s="832">
        <v>6</v>
      </c>
      <c r="O1215" s="836">
        <v>2</v>
      </c>
      <c r="P1215" s="835"/>
      <c r="Q1215" s="837"/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10</v>
      </c>
      <c r="B1216" s="832" t="s">
        <v>2616</v>
      </c>
      <c r="C1216" s="832" t="s">
        <v>2625</v>
      </c>
      <c r="D1216" s="833" t="s">
        <v>5669</v>
      </c>
      <c r="E1216" s="834" t="s">
        <v>2688</v>
      </c>
      <c r="F1216" s="832" t="s">
        <v>2618</v>
      </c>
      <c r="G1216" s="832" t="s">
        <v>3220</v>
      </c>
      <c r="H1216" s="832" t="s">
        <v>631</v>
      </c>
      <c r="I1216" s="832" t="s">
        <v>3221</v>
      </c>
      <c r="J1216" s="832" t="s">
        <v>763</v>
      </c>
      <c r="K1216" s="832" t="s">
        <v>1062</v>
      </c>
      <c r="L1216" s="835">
        <v>0</v>
      </c>
      <c r="M1216" s="835">
        <v>0</v>
      </c>
      <c r="N1216" s="832">
        <v>2</v>
      </c>
      <c r="O1216" s="836">
        <v>1</v>
      </c>
      <c r="P1216" s="835">
        <v>0</v>
      </c>
      <c r="Q1216" s="837"/>
      <c r="R1216" s="832">
        <v>1</v>
      </c>
      <c r="S1216" s="837">
        <v>0.5</v>
      </c>
      <c r="T1216" s="836">
        <v>0.5</v>
      </c>
      <c r="U1216" s="838">
        <v>0.5</v>
      </c>
    </row>
    <row r="1217" spans="1:21" ht="14.4" customHeight="1" x14ac:dyDescent="0.3">
      <c r="A1217" s="831">
        <v>10</v>
      </c>
      <c r="B1217" s="832" t="s">
        <v>2616</v>
      </c>
      <c r="C1217" s="832" t="s">
        <v>2625</v>
      </c>
      <c r="D1217" s="833" t="s">
        <v>5669</v>
      </c>
      <c r="E1217" s="834" t="s">
        <v>2688</v>
      </c>
      <c r="F1217" s="832" t="s">
        <v>2618</v>
      </c>
      <c r="G1217" s="832" t="s">
        <v>3662</v>
      </c>
      <c r="H1217" s="832" t="s">
        <v>631</v>
      </c>
      <c r="I1217" s="832" t="s">
        <v>3663</v>
      </c>
      <c r="J1217" s="832" t="s">
        <v>1228</v>
      </c>
      <c r="K1217" s="832" t="s">
        <v>3664</v>
      </c>
      <c r="L1217" s="835">
        <v>38.56</v>
      </c>
      <c r="M1217" s="835">
        <v>38.56</v>
      </c>
      <c r="N1217" s="832">
        <v>1</v>
      </c>
      <c r="O1217" s="836">
        <v>0.5</v>
      </c>
      <c r="P1217" s="835">
        <v>38.56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10</v>
      </c>
      <c r="B1218" s="832" t="s">
        <v>2616</v>
      </c>
      <c r="C1218" s="832" t="s">
        <v>2625</v>
      </c>
      <c r="D1218" s="833" t="s">
        <v>5669</v>
      </c>
      <c r="E1218" s="834" t="s">
        <v>2688</v>
      </c>
      <c r="F1218" s="832" t="s">
        <v>2618</v>
      </c>
      <c r="G1218" s="832" t="s">
        <v>2783</v>
      </c>
      <c r="H1218" s="832" t="s">
        <v>631</v>
      </c>
      <c r="I1218" s="832" t="s">
        <v>2784</v>
      </c>
      <c r="J1218" s="832" t="s">
        <v>1376</v>
      </c>
      <c r="K1218" s="832" t="s">
        <v>2785</v>
      </c>
      <c r="L1218" s="835">
        <v>34.19</v>
      </c>
      <c r="M1218" s="835">
        <v>68.38</v>
      </c>
      <c r="N1218" s="832">
        <v>2</v>
      </c>
      <c r="O1218" s="836">
        <v>0.5</v>
      </c>
      <c r="P1218" s="835">
        <v>68.38</v>
      </c>
      <c r="Q1218" s="837">
        <v>1</v>
      </c>
      <c r="R1218" s="832">
        <v>2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10</v>
      </c>
      <c r="B1219" s="832" t="s">
        <v>2616</v>
      </c>
      <c r="C1219" s="832" t="s">
        <v>2625</v>
      </c>
      <c r="D1219" s="833" t="s">
        <v>5669</v>
      </c>
      <c r="E1219" s="834" t="s">
        <v>2688</v>
      </c>
      <c r="F1219" s="832" t="s">
        <v>2618</v>
      </c>
      <c r="G1219" s="832" t="s">
        <v>3442</v>
      </c>
      <c r="H1219" s="832" t="s">
        <v>631</v>
      </c>
      <c r="I1219" s="832" t="s">
        <v>3443</v>
      </c>
      <c r="J1219" s="832" t="s">
        <v>3444</v>
      </c>
      <c r="K1219" s="832" t="s">
        <v>1671</v>
      </c>
      <c r="L1219" s="835">
        <v>174.59</v>
      </c>
      <c r="M1219" s="835">
        <v>174.59</v>
      </c>
      <c r="N1219" s="832">
        <v>1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10</v>
      </c>
      <c r="B1220" s="832" t="s">
        <v>2616</v>
      </c>
      <c r="C1220" s="832" t="s">
        <v>2625</v>
      </c>
      <c r="D1220" s="833" t="s">
        <v>5669</v>
      </c>
      <c r="E1220" s="834" t="s">
        <v>2688</v>
      </c>
      <c r="F1220" s="832" t="s">
        <v>2618</v>
      </c>
      <c r="G1220" s="832" t="s">
        <v>2906</v>
      </c>
      <c r="H1220" s="832" t="s">
        <v>631</v>
      </c>
      <c r="I1220" s="832" t="s">
        <v>2909</v>
      </c>
      <c r="J1220" s="832" t="s">
        <v>1067</v>
      </c>
      <c r="K1220" s="832" t="s">
        <v>2910</v>
      </c>
      <c r="L1220" s="835">
        <v>103.67</v>
      </c>
      <c r="M1220" s="835">
        <v>103.67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10</v>
      </c>
      <c r="B1221" s="832" t="s">
        <v>2616</v>
      </c>
      <c r="C1221" s="832" t="s">
        <v>2625</v>
      </c>
      <c r="D1221" s="833" t="s">
        <v>5669</v>
      </c>
      <c r="E1221" s="834" t="s">
        <v>2688</v>
      </c>
      <c r="F1221" s="832" t="s">
        <v>2618</v>
      </c>
      <c r="G1221" s="832" t="s">
        <v>2906</v>
      </c>
      <c r="H1221" s="832" t="s">
        <v>631</v>
      </c>
      <c r="I1221" s="832" t="s">
        <v>3132</v>
      </c>
      <c r="J1221" s="832" t="s">
        <v>770</v>
      </c>
      <c r="K1221" s="832" t="s">
        <v>3133</v>
      </c>
      <c r="L1221" s="835">
        <v>0</v>
      </c>
      <c r="M1221" s="835">
        <v>0</v>
      </c>
      <c r="N1221" s="832">
        <v>1</v>
      </c>
      <c r="O1221" s="836">
        <v>0.5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10</v>
      </c>
      <c r="B1222" s="832" t="s">
        <v>2616</v>
      </c>
      <c r="C1222" s="832" t="s">
        <v>2625</v>
      </c>
      <c r="D1222" s="833" t="s">
        <v>5669</v>
      </c>
      <c r="E1222" s="834" t="s">
        <v>2688</v>
      </c>
      <c r="F1222" s="832" t="s">
        <v>2618</v>
      </c>
      <c r="G1222" s="832" t="s">
        <v>2789</v>
      </c>
      <c r="H1222" s="832" t="s">
        <v>631</v>
      </c>
      <c r="I1222" s="832" t="s">
        <v>2790</v>
      </c>
      <c r="J1222" s="832" t="s">
        <v>2791</v>
      </c>
      <c r="K1222" s="832" t="s">
        <v>2792</v>
      </c>
      <c r="L1222" s="835">
        <v>21.92</v>
      </c>
      <c r="M1222" s="835">
        <v>21.92</v>
      </c>
      <c r="N1222" s="832">
        <v>1</v>
      </c>
      <c r="O1222" s="836">
        <v>1</v>
      </c>
      <c r="P1222" s="835">
        <v>21.92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10</v>
      </c>
      <c r="B1223" s="832" t="s">
        <v>2616</v>
      </c>
      <c r="C1223" s="832" t="s">
        <v>2625</v>
      </c>
      <c r="D1223" s="833" t="s">
        <v>5669</v>
      </c>
      <c r="E1223" s="834" t="s">
        <v>2688</v>
      </c>
      <c r="F1223" s="832" t="s">
        <v>2618</v>
      </c>
      <c r="G1223" s="832" t="s">
        <v>3330</v>
      </c>
      <c r="H1223" s="832" t="s">
        <v>631</v>
      </c>
      <c r="I1223" s="832" t="s">
        <v>3331</v>
      </c>
      <c r="J1223" s="832" t="s">
        <v>1090</v>
      </c>
      <c r="K1223" s="832" t="s">
        <v>3332</v>
      </c>
      <c r="L1223" s="835">
        <v>116.43</v>
      </c>
      <c r="M1223" s="835">
        <v>116.43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10</v>
      </c>
      <c r="B1224" s="832" t="s">
        <v>2616</v>
      </c>
      <c r="C1224" s="832" t="s">
        <v>2625</v>
      </c>
      <c r="D1224" s="833" t="s">
        <v>5669</v>
      </c>
      <c r="E1224" s="834" t="s">
        <v>2688</v>
      </c>
      <c r="F1224" s="832" t="s">
        <v>2618</v>
      </c>
      <c r="G1224" s="832" t="s">
        <v>3045</v>
      </c>
      <c r="H1224" s="832" t="s">
        <v>690</v>
      </c>
      <c r="I1224" s="832" t="s">
        <v>2353</v>
      </c>
      <c r="J1224" s="832" t="s">
        <v>2184</v>
      </c>
      <c r="K1224" s="832" t="s">
        <v>2354</v>
      </c>
      <c r="L1224" s="835">
        <v>47.7</v>
      </c>
      <c r="M1224" s="835">
        <v>47.7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10</v>
      </c>
      <c r="B1225" s="832" t="s">
        <v>2616</v>
      </c>
      <c r="C1225" s="832" t="s">
        <v>2625</v>
      </c>
      <c r="D1225" s="833" t="s">
        <v>5669</v>
      </c>
      <c r="E1225" s="834" t="s">
        <v>2688</v>
      </c>
      <c r="F1225" s="832" t="s">
        <v>2618</v>
      </c>
      <c r="G1225" s="832" t="s">
        <v>2793</v>
      </c>
      <c r="H1225" s="832" t="s">
        <v>690</v>
      </c>
      <c r="I1225" s="832" t="s">
        <v>2249</v>
      </c>
      <c r="J1225" s="832" t="s">
        <v>897</v>
      </c>
      <c r="K1225" s="832" t="s">
        <v>2250</v>
      </c>
      <c r="L1225" s="835">
        <v>63.75</v>
      </c>
      <c r="M1225" s="835">
        <v>255</v>
      </c>
      <c r="N1225" s="832">
        <v>4</v>
      </c>
      <c r="O1225" s="836">
        <v>3</v>
      </c>
      <c r="P1225" s="835">
        <v>191.25</v>
      </c>
      <c r="Q1225" s="837">
        <v>0.75</v>
      </c>
      <c r="R1225" s="832">
        <v>3</v>
      </c>
      <c r="S1225" s="837">
        <v>0.75</v>
      </c>
      <c r="T1225" s="836">
        <v>2.5</v>
      </c>
      <c r="U1225" s="838">
        <v>0.83333333333333337</v>
      </c>
    </row>
    <row r="1226" spans="1:21" ht="14.4" customHeight="1" x14ac:dyDescent="0.3">
      <c r="A1226" s="831">
        <v>10</v>
      </c>
      <c r="B1226" s="832" t="s">
        <v>2616</v>
      </c>
      <c r="C1226" s="832" t="s">
        <v>2625</v>
      </c>
      <c r="D1226" s="833" t="s">
        <v>5669</v>
      </c>
      <c r="E1226" s="834" t="s">
        <v>2688</v>
      </c>
      <c r="F1226" s="832" t="s">
        <v>2618</v>
      </c>
      <c r="G1226" s="832" t="s">
        <v>3906</v>
      </c>
      <c r="H1226" s="832" t="s">
        <v>631</v>
      </c>
      <c r="I1226" s="832" t="s">
        <v>3907</v>
      </c>
      <c r="J1226" s="832" t="s">
        <v>873</v>
      </c>
      <c r="K1226" s="832" t="s">
        <v>3908</v>
      </c>
      <c r="L1226" s="835">
        <v>0</v>
      </c>
      <c r="M1226" s="835">
        <v>0</v>
      </c>
      <c r="N1226" s="832">
        <v>1</v>
      </c>
      <c r="O1226" s="836">
        <v>0.5</v>
      </c>
      <c r="P1226" s="835"/>
      <c r="Q1226" s="837"/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10</v>
      </c>
      <c r="B1227" s="832" t="s">
        <v>2616</v>
      </c>
      <c r="C1227" s="832" t="s">
        <v>2625</v>
      </c>
      <c r="D1227" s="833" t="s">
        <v>5669</v>
      </c>
      <c r="E1227" s="834" t="s">
        <v>2688</v>
      </c>
      <c r="F1227" s="832" t="s">
        <v>2618</v>
      </c>
      <c r="G1227" s="832" t="s">
        <v>2798</v>
      </c>
      <c r="H1227" s="832" t="s">
        <v>631</v>
      </c>
      <c r="I1227" s="832" t="s">
        <v>2802</v>
      </c>
      <c r="J1227" s="832" t="s">
        <v>1170</v>
      </c>
      <c r="K1227" s="832" t="s">
        <v>1171</v>
      </c>
      <c r="L1227" s="835">
        <v>60.28</v>
      </c>
      <c r="M1227" s="835">
        <v>120.56</v>
      </c>
      <c r="N1227" s="832">
        <v>2</v>
      </c>
      <c r="O1227" s="836">
        <v>1.5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10</v>
      </c>
      <c r="B1228" s="832" t="s">
        <v>2616</v>
      </c>
      <c r="C1228" s="832" t="s">
        <v>2625</v>
      </c>
      <c r="D1228" s="833" t="s">
        <v>5669</v>
      </c>
      <c r="E1228" s="834" t="s">
        <v>2688</v>
      </c>
      <c r="F1228" s="832" t="s">
        <v>2618</v>
      </c>
      <c r="G1228" s="832" t="s">
        <v>2815</v>
      </c>
      <c r="H1228" s="832" t="s">
        <v>690</v>
      </c>
      <c r="I1228" s="832" t="s">
        <v>2196</v>
      </c>
      <c r="J1228" s="832" t="s">
        <v>2197</v>
      </c>
      <c r="K1228" s="832" t="s">
        <v>2198</v>
      </c>
      <c r="L1228" s="835">
        <v>149.52000000000001</v>
      </c>
      <c r="M1228" s="835">
        <v>149.52000000000001</v>
      </c>
      <c r="N1228" s="832">
        <v>1</v>
      </c>
      <c r="O1228" s="836">
        <v>1</v>
      </c>
      <c r="P1228" s="835">
        <v>149.52000000000001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10</v>
      </c>
      <c r="B1229" s="832" t="s">
        <v>2616</v>
      </c>
      <c r="C1229" s="832" t="s">
        <v>2625</v>
      </c>
      <c r="D1229" s="833" t="s">
        <v>5669</v>
      </c>
      <c r="E1229" s="834" t="s">
        <v>2688</v>
      </c>
      <c r="F1229" s="832" t="s">
        <v>2618</v>
      </c>
      <c r="G1229" s="832" t="s">
        <v>2815</v>
      </c>
      <c r="H1229" s="832" t="s">
        <v>690</v>
      </c>
      <c r="I1229" s="832" t="s">
        <v>2199</v>
      </c>
      <c r="J1229" s="832" t="s">
        <v>951</v>
      </c>
      <c r="K1229" s="832" t="s">
        <v>2200</v>
      </c>
      <c r="L1229" s="835">
        <v>75.73</v>
      </c>
      <c r="M1229" s="835">
        <v>1363.14</v>
      </c>
      <c r="N1229" s="832">
        <v>18</v>
      </c>
      <c r="O1229" s="836">
        <v>15</v>
      </c>
      <c r="P1229" s="835">
        <v>605.84</v>
      </c>
      <c r="Q1229" s="837">
        <v>0.44444444444444442</v>
      </c>
      <c r="R1229" s="832">
        <v>8</v>
      </c>
      <c r="S1229" s="837">
        <v>0.44444444444444442</v>
      </c>
      <c r="T1229" s="836">
        <v>6.5</v>
      </c>
      <c r="U1229" s="838">
        <v>0.43333333333333335</v>
      </c>
    </row>
    <row r="1230" spans="1:21" ht="14.4" customHeight="1" x14ac:dyDescent="0.3">
      <c r="A1230" s="831">
        <v>10</v>
      </c>
      <c r="B1230" s="832" t="s">
        <v>2616</v>
      </c>
      <c r="C1230" s="832" t="s">
        <v>2625</v>
      </c>
      <c r="D1230" s="833" t="s">
        <v>5669</v>
      </c>
      <c r="E1230" s="834" t="s">
        <v>2688</v>
      </c>
      <c r="F1230" s="832" t="s">
        <v>2618</v>
      </c>
      <c r="G1230" s="832" t="s">
        <v>3061</v>
      </c>
      <c r="H1230" s="832" t="s">
        <v>631</v>
      </c>
      <c r="I1230" s="832" t="s">
        <v>3062</v>
      </c>
      <c r="J1230" s="832" t="s">
        <v>699</v>
      </c>
      <c r="K1230" s="832" t="s">
        <v>3063</v>
      </c>
      <c r="L1230" s="835">
        <v>0</v>
      </c>
      <c r="M1230" s="835">
        <v>0</v>
      </c>
      <c r="N1230" s="832">
        <v>1</v>
      </c>
      <c r="O1230" s="836">
        <v>0.5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10</v>
      </c>
      <c r="B1231" s="832" t="s">
        <v>2616</v>
      </c>
      <c r="C1231" s="832" t="s">
        <v>2625</v>
      </c>
      <c r="D1231" s="833" t="s">
        <v>5669</v>
      </c>
      <c r="E1231" s="834" t="s">
        <v>2688</v>
      </c>
      <c r="F1231" s="832" t="s">
        <v>2618</v>
      </c>
      <c r="G1231" s="832" t="s">
        <v>3066</v>
      </c>
      <c r="H1231" s="832" t="s">
        <v>631</v>
      </c>
      <c r="I1231" s="832" t="s">
        <v>2264</v>
      </c>
      <c r="J1231" s="832" t="s">
        <v>922</v>
      </c>
      <c r="K1231" s="832" t="s">
        <v>2265</v>
      </c>
      <c r="L1231" s="835">
        <v>493.16</v>
      </c>
      <c r="M1231" s="835">
        <v>2958.96</v>
      </c>
      <c r="N1231" s="832">
        <v>6</v>
      </c>
      <c r="O1231" s="836">
        <v>2</v>
      </c>
      <c r="P1231" s="835">
        <v>2465.8000000000002</v>
      </c>
      <c r="Q1231" s="837">
        <v>0.83333333333333337</v>
      </c>
      <c r="R1231" s="832">
        <v>5</v>
      </c>
      <c r="S1231" s="837">
        <v>0.83333333333333337</v>
      </c>
      <c r="T1231" s="836">
        <v>1</v>
      </c>
      <c r="U1231" s="838">
        <v>0.5</v>
      </c>
    </row>
    <row r="1232" spans="1:21" ht="14.4" customHeight="1" x14ac:dyDescent="0.3">
      <c r="A1232" s="831">
        <v>10</v>
      </c>
      <c r="B1232" s="832" t="s">
        <v>2616</v>
      </c>
      <c r="C1232" s="832" t="s">
        <v>2625</v>
      </c>
      <c r="D1232" s="833" t="s">
        <v>5669</v>
      </c>
      <c r="E1232" s="834" t="s">
        <v>2688</v>
      </c>
      <c r="F1232" s="832" t="s">
        <v>2618</v>
      </c>
      <c r="G1232" s="832" t="s">
        <v>2945</v>
      </c>
      <c r="H1232" s="832" t="s">
        <v>631</v>
      </c>
      <c r="I1232" s="832" t="s">
        <v>2946</v>
      </c>
      <c r="J1232" s="832" t="s">
        <v>1256</v>
      </c>
      <c r="K1232" s="832" t="s">
        <v>2947</v>
      </c>
      <c r="L1232" s="835">
        <v>0</v>
      </c>
      <c r="M1232" s="835">
        <v>0</v>
      </c>
      <c r="N1232" s="832">
        <v>1</v>
      </c>
      <c r="O1232" s="836">
        <v>1</v>
      </c>
      <c r="P1232" s="835"/>
      <c r="Q1232" s="837"/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10</v>
      </c>
      <c r="B1233" s="832" t="s">
        <v>2616</v>
      </c>
      <c r="C1233" s="832" t="s">
        <v>2625</v>
      </c>
      <c r="D1233" s="833" t="s">
        <v>5669</v>
      </c>
      <c r="E1233" s="834" t="s">
        <v>2688</v>
      </c>
      <c r="F1233" s="832" t="s">
        <v>2619</v>
      </c>
      <c r="G1233" s="832" t="s">
        <v>2822</v>
      </c>
      <c r="H1233" s="832" t="s">
        <v>631</v>
      </c>
      <c r="I1233" s="832" t="s">
        <v>3718</v>
      </c>
      <c r="J1233" s="832" t="s">
        <v>2824</v>
      </c>
      <c r="K1233" s="832"/>
      <c r="L1233" s="835">
        <v>0</v>
      </c>
      <c r="M1233" s="835">
        <v>0</v>
      </c>
      <c r="N1233" s="832">
        <v>1</v>
      </c>
      <c r="O1233" s="836">
        <v>0.5</v>
      </c>
      <c r="P1233" s="835">
        <v>0</v>
      </c>
      <c r="Q1233" s="837"/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10</v>
      </c>
      <c r="B1234" s="832" t="s">
        <v>2616</v>
      </c>
      <c r="C1234" s="832" t="s">
        <v>2625</v>
      </c>
      <c r="D1234" s="833" t="s">
        <v>5669</v>
      </c>
      <c r="E1234" s="834" t="s">
        <v>2688</v>
      </c>
      <c r="F1234" s="832" t="s">
        <v>2619</v>
      </c>
      <c r="G1234" s="832" t="s">
        <v>2822</v>
      </c>
      <c r="H1234" s="832" t="s">
        <v>631</v>
      </c>
      <c r="I1234" s="832" t="s">
        <v>2948</v>
      </c>
      <c r="J1234" s="832" t="s">
        <v>2824</v>
      </c>
      <c r="K1234" s="832"/>
      <c r="L1234" s="835">
        <v>0</v>
      </c>
      <c r="M1234" s="835">
        <v>0</v>
      </c>
      <c r="N1234" s="832">
        <v>2</v>
      </c>
      <c r="O1234" s="836">
        <v>2</v>
      </c>
      <c r="P1234" s="835">
        <v>0</v>
      </c>
      <c r="Q1234" s="837"/>
      <c r="R1234" s="832">
        <v>1</v>
      </c>
      <c r="S1234" s="837">
        <v>0.5</v>
      </c>
      <c r="T1234" s="836">
        <v>1</v>
      </c>
      <c r="U1234" s="838">
        <v>0.5</v>
      </c>
    </row>
    <row r="1235" spans="1:21" ht="14.4" customHeight="1" x14ac:dyDescent="0.3">
      <c r="A1235" s="831">
        <v>10</v>
      </c>
      <c r="B1235" s="832" t="s">
        <v>2616</v>
      </c>
      <c r="C1235" s="832" t="s">
        <v>2625</v>
      </c>
      <c r="D1235" s="833" t="s">
        <v>5669</v>
      </c>
      <c r="E1235" s="834" t="s">
        <v>2688</v>
      </c>
      <c r="F1235" s="832" t="s">
        <v>2619</v>
      </c>
      <c r="G1235" s="832" t="s">
        <v>2822</v>
      </c>
      <c r="H1235" s="832" t="s">
        <v>631</v>
      </c>
      <c r="I1235" s="832" t="s">
        <v>3355</v>
      </c>
      <c r="J1235" s="832" t="s">
        <v>2824</v>
      </c>
      <c r="K1235" s="832"/>
      <c r="L1235" s="835">
        <v>0</v>
      </c>
      <c r="M1235" s="835">
        <v>0</v>
      </c>
      <c r="N1235" s="832">
        <v>1</v>
      </c>
      <c r="O1235" s="836">
        <v>1</v>
      </c>
      <c r="P1235" s="835">
        <v>0</v>
      </c>
      <c r="Q1235" s="837"/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10</v>
      </c>
      <c r="B1236" s="832" t="s">
        <v>2616</v>
      </c>
      <c r="C1236" s="832" t="s">
        <v>2625</v>
      </c>
      <c r="D1236" s="833" t="s">
        <v>5669</v>
      </c>
      <c r="E1236" s="834" t="s">
        <v>2688</v>
      </c>
      <c r="F1236" s="832" t="s">
        <v>2619</v>
      </c>
      <c r="G1236" s="832" t="s">
        <v>2822</v>
      </c>
      <c r="H1236" s="832" t="s">
        <v>631</v>
      </c>
      <c r="I1236" s="832" t="s">
        <v>653</v>
      </c>
      <c r="J1236" s="832" t="s">
        <v>2824</v>
      </c>
      <c r="K1236" s="832"/>
      <c r="L1236" s="835">
        <v>0</v>
      </c>
      <c r="M1236" s="835">
        <v>0</v>
      </c>
      <c r="N1236" s="832">
        <v>1</v>
      </c>
      <c r="O1236" s="836">
        <v>1</v>
      </c>
      <c r="P1236" s="835">
        <v>0</v>
      </c>
      <c r="Q1236" s="837"/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10</v>
      </c>
      <c r="B1237" s="832" t="s">
        <v>2616</v>
      </c>
      <c r="C1237" s="832" t="s">
        <v>2625</v>
      </c>
      <c r="D1237" s="833" t="s">
        <v>5669</v>
      </c>
      <c r="E1237" s="834" t="s">
        <v>2688</v>
      </c>
      <c r="F1237" s="832" t="s">
        <v>2619</v>
      </c>
      <c r="G1237" s="832" t="s">
        <v>2822</v>
      </c>
      <c r="H1237" s="832" t="s">
        <v>631</v>
      </c>
      <c r="I1237" s="832" t="s">
        <v>3433</v>
      </c>
      <c r="J1237" s="832" t="s">
        <v>2824</v>
      </c>
      <c r="K1237" s="832"/>
      <c r="L1237" s="835">
        <v>0</v>
      </c>
      <c r="M1237" s="835">
        <v>0</v>
      </c>
      <c r="N1237" s="832">
        <v>2</v>
      </c>
      <c r="O1237" s="836">
        <v>1</v>
      </c>
      <c r="P1237" s="835">
        <v>0</v>
      </c>
      <c r="Q1237" s="837"/>
      <c r="R1237" s="832">
        <v>1</v>
      </c>
      <c r="S1237" s="837">
        <v>0.5</v>
      </c>
      <c r="T1237" s="836">
        <v>0.5</v>
      </c>
      <c r="U1237" s="838">
        <v>0.5</v>
      </c>
    </row>
    <row r="1238" spans="1:21" ht="14.4" customHeight="1" x14ac:dyDescent="0.3">
      <c r="A1238" s="831">
        <v>10</v>
      </c>
      <c r="B1238" s="832" t="s">
        <v>2616</v>
      </c>
      <c r="C1238" s="832" t="s">
        <v>2625</v>
      </c>
      <c r="D1238" s="833" t="s">
        <v>5669</v>
      </c>
      <c r="E1238" s="834" t="s">
        <v>2688</v>
      </c>
      <c r="F1238" s="832" t="s">
        <v>2619</v>
      </c>
      <c r="G1238" s="832" t="s">
        <v>2822</v>
      </c>
      <c r="H1238" s="832" t="s">
        <v>631</v>
      </c>
      <c r="I1238" s="832" t="s">
        <v>3080</v>
      </c>
      <c r="J1238" s="832" t="s">
        <v>2824</v>
      </c>
      <c r="K1238" s="832"/>
      <c r="L1238" s="835">
        <v>0</v>
      </c>
      <c r="M1238" s="835">
        <v>0</v>
      </c>
      <c r="N1238" s="832">
        <v>3</v>
      </c>
      <c r="O1238" s="836">
        <v>2</v>
      </c>
      <c r="P1238" s="835">
        <v>0</v>
      </c>
      <c r="Q1238" s="837"/>
      <c r="R1238" s="832">
        <v>3</v>
      </c>
      <c r="S1238" s="837">
        <v>1</v>
      </c>
      <c r="T1238" s="836">
        <v>2</v>
      </c>
      <c r="U1238" s="838">
        <v>1</v>
      </c>
    </row>
    <row r="1239" spans="1:21" ht="14.4" customHeight="1" x14ac:dyDescent="0.3">
      <c r="A1239" s="831">
        <v>10</v>
      </c>
      <c r="B1239" s="832" t="s">
        <v>2616</v>
      </c>
      <c r="C1239" s="832" t="s">
        <v>2625</v>
      </c>
      <c r="D1239" s="833" t="s">
        <v>5669</v>
      </c>
      <c r="E1239" s="834" t="s">
        <v>2688</v>
      </c>
      <c r="F1239" s="832" t="s">
        <v>2619</v>
      </c>
      <c r="G1239" s="832" t="s">
        <v>2822</v>
      </c>
      <c r="H1239" s="832" t="s">
        <v>631</v>
      </c>
      <c r="I1239" s="832" t="s">
        <v>3434</v>
      </c>
      <c r="J1239" s="832" t="s">
        <v>2824</v>
      </c>
      <c r="K1239" s="832"/>
      <c r="L1239" s="835">
        <v>0</v>
      </c>
      <c r="M1239" s="835">
        <v>0</v>
      </c>
      <c r="N1239" s="832">
        <v>1</v>
      </c>
      <c r="O1239" s="836">
        <v>1</v>
      </c>
      <c r="P1239" s="835">
        <v>0</v>
      </c>
      <c r="Q1239" s="837"/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10</v>
      </c>
      <c r="B1240" s="832" t="s">
        <v>2616</v>
      </c>
      <c r="C1240" s="832" t="s">
        <v>2625</v>
      </c>
      <c r="D1240" s="833" t="s">
        <v>5669</v>
      </c>
      <c r="E1240" s="834" t="s">
        <v>2688</v>
      </c>
      <c r="F1240" s="832" t="s">
        <v>2620</v>
      </c>
      <c r="G1240" s="832" t="s">
        <v>3281</v>
      </c>
      <c r="H1240" s="832" t="s">
        <v>631</v>
      </c>
      <c r="I1240" s="832" t="s">
        <v>3282</v>
      </c>
      <c r="J1240" s="832" t="s">
        <v>3283</v>
      </c>
      <c r="K1240" s="832" t="s">
        <v>3284</v>
      </c>
      <c r="L1240" s="835">
        <v>400</v>
      </c>
      <c r="M1240" s="835">
        <v>1600</v>
      </c>
      <c r="N1240" s="832">
        <v>4</v>
      </c>
      <c r="O1240" s="836">
        <v>2</v>
      </c>
      <c r="P1240" s="835">
        <v>800</v>
      </c>
      <c r="Q1240" s="837">
        <v>0.5</v>
      </c>
      <c r="R1240" s="832">
        <v>2</v>
      </c>
      <c r="S1240" s="837">
        <v>0.5</v>
      </c>
      <c r="T1240" s="836">
        <v>1</v>
      </c>
      <c r="U1240" s="838">
        <v>0.5</v>
      </c>
    </row>
    <row r="1241" spans="1:21" ht="14.4" customHeight="1" x14ac:dyDescent="0.3">
      <c r="A1241" s="831">
        <v>10</v>
      </c>
      <c r="B1241" s="832" t="s">
        <v>2616</v>
      </c>
      <c r="C1241" s="832" t="s">
        <v>2625</v>
      </c>
      <c r="D1241" s="833" t="s">
        <v>5669</v>
      </c>
      <c r="E1241" s="834" t="s">
        <v>2688</v>
      </c>
      <c r="F1241" s="832" t="s">
        <v>2620</v>
      </c>
      <c r="G1241" s="832" t="s">
        <v>2825</v>
      </c>
      <c r="H1241" s="832" t="s">
        <v>631</v>
      </c>
      <c r="I1241" s="832" t="s">
        <v>2826</v>
      </c>
      <c r="J1241" s="832" t="s">
        <v>2827</v>
      </c>
      <c r="K1241" s="832" t="s">
        <v>2828</v>
      </c>
      <c r="L1241" s="835">
        <v>500</v>
      </c>
      <c r="M1241" s="835">
        <v>1500</v>
      </c>
      <c r="N1241" s="832">
        <v>3</v>
      </c>
      <c r="O1241" s="836">
        <v>3</v>
      </c>
      <c r="P1241" s="835">
        <v>1000</v>
      </c>
      <c r="Q1241" s="837">
        <v>0.66666666666666663</v>
      </c>
      <c r="R1241" s="832">
        <v>2</v>
      </c>
      <c r="S1241" s="837">
        <v>0.66666666666666663</v>
      </c>
      <c r="T1241" s="836">
        <v>2</v>
      </c>
      <c r="U1241" s="838">
        <v>0.66666666666666663</v>
      </c>
    </row>
    <row r="1242" spans="1:21" ht="14.4" customHeight="1" x14ac:dyDescent="0.3">
      <c r="A1242" s="831">
        <v>10</v>
      </c>
      <c r="B1242" s="832" t="s">
        <v>2616</v>
      </c>
      <c r="C1242" s="832" t="s">
        <v>2625</v>
      </c>
      <c r="D1242" s="833" t="s">
        <v>5669</v>
      </c>
      <c r="E1242" s="834" t="s">
        <v>2688</v>
      </c>
      <c r="F1242" s="832" t="s">
        <v>2620</v>
      </c>
      <c r="G1242" s="832" t="s">
        <v>3395</v>
      </c>
      <c r="H1242" s="832" t="s">
        <v>631</v>
      </c>
      <c r="I1242" s="832" t="s">
        <v>3396</v>
      </c>
      <c r="J1242" s="832" t="s">
        <v>3397</v>
      </c>
      <c r="K1242" s="832"/>
      <c r="L1242" s="835">
        <v>200</v>
      </c>
      <c r="M1242" s="835">
        <v>200</v>
      </c>
      <c r="N1242" s="832">
        <v>1</v>
      </c>
      <c r="O1242" s="836">
        <v>1</v>
      </c>
      <c r="P1242" s="835">
        <v>200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10</v>
      </c>
      <c r="B1243" s="832" t="s">
        <v>2616</v>
      </c>
      <c r="C1243" s="832" t="s">
        <v>2625</v>
      </c>
      <c r="D1243" s="833" t="s">
        <v>5669</v>
      </c>
      <c r="E1243" s="834" t="s">
        <v>2716</v>
      </c>
      <c r="F1243" s="832" t="s">
        <v>2618</v>
      </c>
      <c r="G1243" s="832" t="s">
        <v>2735</v>
      </c>
      <c r="H1243" s="832" t="s">
        <v>631</v>
      </c>
      <c r="I1243" s="832" t="s">
        <v>2736</v>
      </c>
      <c r="J1243" s="832" t="s">
        <v>2737</v>
      </c>
      <c r="K1243" s="832" t="s">
        <v>2738</v>
      </c>
      <c r="L1243" s="835">
        <v>42.63</v>
      </c>
      <c r="M1243" s="835">
        <v>85.26</v>
      </c>
      <c r="N1243" s="832">
        <v>2</v>
      </c>
      <c r="O1243" s="836">
        <v>2</v>
      </c>
      <c r="P1243" s="835">
        <v>85.26</v>
      </c>
      <c r="Q1243" s="837">
        <v>1</v>
      </c>
      <c r="R1243" s="832">
        <v>2</v>
      </c>
      <c r="S1243" s="837">
        <v>1</v>
      </c>
      <c r="T1243" s="836">
        <v>2</v>
      </c>
      <c r="U1243" s="838">
        <v>1</v>
      </c>
    </row>
    <row r="1244" spans="1:21" ht="14.4" customHeight="1" x14ac:dyDescent="0.3">
      <c r="A1244" s="831">
        <v>10</v>
      </c>
      <c r="B1244" s="832" t="s">
        <v>2616</v>
      </c>
      <c r="C1244" s="832" t="s">
        <v>2621</v>
      </c>
      <c r="D1244" s="833" t="s">
        <v>5670</v>
      </c>
      <c r="E1244" s="834" t="s">
        <v>2709</v>
      </c>
      <c r="F1244" s="832" t="s">
        <v>2618</v>
      </c>
      <c r="G1244" s="832" t="s">
        <v>2935</v>
      </c>
      <c r="H1244" s="832" t="s">
        <v>631</v>
      </c>
      <c r="I1244" s="832" t="s">
        <v>2936</v>
      </c>
      <c r="J1244" s="832" t="s">
        <v>2937</v>
      </c>
      <c r="K1244" s="832" t="s">
        <v>2938</v>
      </c>
      <c r="L1244" s="835">
        <v>311.02</v>
      </c>
      <c r="M1244" s="835">
        <v>622.04</v>
      </c>
      <c r="N1244" s="832">
        <v>2</v>
      </c>
      <c r="O1244" s="836">
        <v>1</v>
      </c>
      <c r="P1244" s="835">
        <v>622.04</v>
      </c>
      <c r="Q1244" s="837">
        <v>1</v>
      </c>
      <c r="R1244" s="832">
        <v>2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10</v>
      </c>
      <c r="B1245" s="832" t="s">
        <v>2616</v>
      </c>
      <c r="C1245" s="832" t="s">
        <v>2621</v>
      </c>
      <c r="D1245" s="833" t="s">
        <v>5670</v>
      </c>
      <c r="E1245" s="834" t="s">
        <v>2710</v>
      </c>
      <c r="F1245" s="832" t="s">
        <v>2618</v>
      </c>
      <c r="G1245" s="832" t="s">
        <v>2848</v>
      </c>
      <c r="H1245" s="832" t="s">
        <v>631</v>
      </c>
      <c r="I1245" s="832" t="s">
        <v>2849</v>
      </c>
      <c r="J1245" s="832" t="s">
        <v>2850</v>
      </c>
      <c r="K1245" s="832" t="s">
        <v>2497</v>
      </c>
      <c r="L1245" s="835">
        <v>25.97</v>
      </c>
      <c r="M1245" s="835">
        <v>25.97</v>
      </c>
      <c r="N1245" s="832">
        <v>1</v>
      </c>
      <c r="O1245" s="836">
        <v>1</v>
      </c>
      <c r="P1245" s="835">
        <v>25.97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10</v>
      </c>
      <c r="B1246" s="832" t="s">
        <v>2616</v>
      </c>
      <c r="C1246" s="832" t="s">
        <v>2621</v>
      </c>
      <c r="D1246" s="833" t="s">
        <v>5670</v>
      </c>
      <c r="E1246" s="834" t="s">
        <v>2710</v>
      </c>
      <c r="F1246" s="832" t="s">
        <v>2618</v>
      </c>
      <c r="G1246" s="832" t="s">
        <v>3404</v>
      </c>
      <c r="H1246" s="832" t="s">
        <v>631</v>
      </c>
      <c r="I1246" s="832" t="s">
        <v>3909</v>
      </c>
      <c r="J1246" s="832" t="s">
        <v>732</v>
      </c>
      <c r="K1246" s="832" t="s">
        <v>3910</v>
      </c>
      <c r="L1246" s="835">
        <v>736.33</v>
      </c>
      <c r="M1246" s="835">
        <v>1472.66</v>
      </c>
      <c r="N1246" s="832">
        <v>2</v>
      </c>
      <c r="O1246" s="836">
        <v>0.5</v>
      </c>
      <c r="P1246" s="835">
        <v>1472.66</v>
      </c>
      <c r="Q1246" s="837">
        <v>1</v>
      </c>
      <c r="R1246" s="832">
        <v>2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10</v>
      </c>
      <c r="B1247" s="832" t="s">
        <v>2616</v>
      </c>
      <c r="C1247" s="832" t="s">
        <v>2621</v>
      </c>
      <c r="D1247" s="833" t="s">
        <v>5670</v>
      </c>
      <c r="E1247" s="834" t="s">
        <v>2710</v>
      </c>
      <c r="F1247" s="832" t="s">
        <v>2618</v>
      </c>
      <c r="G1247" s="832" t="s">
        <v>3911</v>
      </c>
      <c r="H1247" s="832" t="s">
        <v>631</v>
      </c>
      <c r="I1247" s="832" t="s">
        <v>3912</v>
      </c>
      <c r="J1247" s="832" t="s">
        <v>3913</v>
      </c>
      <c r="K1247" s="832" t="s">
        <v>3914</v>
      </c>
      <c r="L1247" s="835">
        <v>477.92</v>
      </c>
      <c r="M1247" s="835">
        <v>25807.679999999986</v>
      </c>
      <c r="N1247" s="832">
        <v>54</v>
      </c>
      <c r="O1247" s="836">
        <v>35</v>
      </c>
      <c r="P1247" s="835">
        <v>20550.559999999987</v>
      </c>
      <c r="Q1247" s="837">
        <v>0.79629629629629617</v>
      </c>
      <c r="R1247" s="832">
        <v>43</v>
      </c>
      <c r="S1247" s="837">
        <v>0.79629629629629628</v>
      </c>
      <c r="T1247" s="836">
        <v>28.5</v>
      </c>
      <c r="U1247" s="838">
        <v>0.81428571428571428</v>
      </c>
    </row>
    <row r="1248" spans="1:21" ht="14.4" customHeight="1" x14ac:dyDescent="0.3">
      <c r="A1248" s="831">
        <v>10</v>
      </c>
      <c r="B1248" s="832" t="s">
        <v>2616</v>
      </c>
      <c r="C1248" s="832" t="s">
        <v>2621</v>
      </c>
      <c r="D1248" s="833" t="s">
        <v>5670</v>
      </c>
      <c r="E1248" s="834" t="s">
        <v>2710</v>
      </c>
      <c r="F1248" s="832" t="s">
        <v>2618</v>
      </c>
      <c r="G1248" s="832" t="s">
        <v>2763</v>
      </c>
      <c r="H1248" s="832" t="s">
        <v>631</v>
      </c>
      <c r="I1248" s="832" t="s">
        <v>3285</v>
      </c>
      <c r="J1248" s="832" t="s">
        <v>1152</v>
      </c>
      <c r="K1248" s="832" t="s">
        <v>3286</v>
      </c>
      <c r="L1248" s="835">
        <v>48.09</v>
      </c>
      <c r="M1248" s="835">
        <v>1009.8900000000003</v>
      </c>
      <c r="N1248" s="832">
        <v>21</v>
      </c>
      <c r="O1248" s="836">
        <v>15</v>
      </c>
      <c r="P1248" s="835">
        <v>913.71000000000038</v>
      </c>
      <c r="Q1248" s="837">
        <v>0.90476190476190488</v>
      </c>
      <c r="R1248" s="832">
        <v>19</v>
      </c>
      <c r="S1248" s="837">
        <v>0.90476190476190477</v>
      </c>
      <c r="T1248" s="836">
        <v>13.5</v>
      </c>
      <c r="U1248" s="838">
        <v>0.9</v>
      </c>
    </row>
    <row r="1249" spans="1:21" ht="14.4" customHeight="1" x14ac:dyDescent="0.3">
      <c r="A1249" s="831">
        <v>10</v>
      </c>
      <c r="B1249" s="832" t="s">
        <v>2616</v>
      </c>
      <c r="C1249" s="832" t="s">
        <v>2621</v>
      </c>
      <c r="D1249" s="833" t="s">
        <v>5670</v>
      </c>
      <c r="E1249" s="834" t="s">
        <v>2710</v>
      </c>
      <c r="F1249" s="832" t="s">
        <v>2618</v>
      </c>
      <c r="G1249" s="832" t="s">
        <v>2763</v>
      </c>
      <c r="H1249" s="832" t="s">
        <v>631</v>
      </c>
      <c r="I1249" s="832" t="s">
        <v>3285</v>
      </c>
      <c r="J1249" s="832" t="s">
        <v>1152</v>
      </c>
      <c r="K1249" s="832" t="s">
        <v>3286</v>
      </c>
      <c r="L1249" s="835">
        <v>42.14</v>
      </c>
      <c r="M1249" s="835">
        <v>294.97999999999996</v>
      </c>
      <c r="N1249" s="832">
        <v>7</v>
      </c>
      <c r="O1249" s="836">
        <v>5</v>
      </c>
      <c r="P1249" s="835">
        <v>252.83999999999997</v>
      </c>
      <c r="Q1249" s="837">
        <v>0.85714285714285721</v>
      </c>
      <c r="R1249" s="832">
        <v>6</v>
      </c>
      <c r="S1249" s="837">
        <v>0.8571428571428571</v>
      </c>
      <c r="T1249" s="836">
        <v>4.5</v>
      </c>
      <c r="U1249" s="838">
        <v>0.9</v>
      </c>
    </row>
    <row r="1250" spans="1:21" ht="14.4" customHeight="1" x14ac:dyDescent="0.3">
      <c r="A1250" s="831">
        <v>10</v>
      </c>
      <c r="B1250" s="832" t="s">
        <v>2616</v>
      </c>
      <c r="C1250" s="832" t="s">
        <v>2621</v>
      </c>
      <c r="D1250" s="833" t="s">
        <v>5670</v>
      </c>
      <c r="E1250" s="834" t="s">
        <v>2710</v>
      </c>
      <c r="F1250" s="832" t="s">
        <v>2618</v>
      </c>
      <c r="G1250" s="832" t="s">
        <v>3915</v>
      </c>
      <c r="H1250" s="832" t="s">
        <v>631</v>
      </c>
      <c r="I1250" s="832" t="s">
        <v>3916</v>
      </c>
      <c r="J1250" s="832" t="s">
        <v>3917</v>
      </c>
      <c r="K1250" s="832" t="s">
        <v>3918</v>
      </c>
      <c r="L1250" s="835">
        <v>43.21</v>
      </c>
      <c r="M1250" s="835">
        <v>43.21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10</v>
      </c>
      <c r="B1251" s="832" t="s">
        <v>2616</v>
      </c>
      <c r="C1251" s="832" t="s">
        <v>2621</v>
      </c>
      <c r="D1251" s="833" t="s">
        <v>5670</v>
      </c>
      <c r="E1251" s="834" t="s">
        <v>2710</v>
      </c>
      <c r="F1251" s="832" t="s">
        <v>2618</v>
      </c>
      <c r="G1251" s="832" t="s">
        <v>3915</v>
      </c>
      <c r="H1251" s="832" t="s">
        <v>631</v>
      </c>
      <c r="I1251" s="832" t="s">
        <v>3919</v>
      </c>
      <c r="J1251" s="832" t="s">
        <v>3917</v>
      </c>
      <c r="K1251" s="832" t="s">
        <v>3920</v>
      </c>
      <c r="L1251" s="835">
        <v>73.45</v>
      </c>
      <c r="M1251" s="835">
        <v>146.9</v>
      </c>
      <c r="N1251" s="832">
        <v>2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10</v>
      </c>
      <c r="B1252" s="832" t="s">
        <v>2616</v>
      </c>
      <c r="C1252" s="832" t="s">
        <v>2621</v>
      </c>
      <c r="D1252" s="833" t="s">
        <v>5670</v>
      </c>
      <c r="E1252" s="834" t="s">
        <v>2710</v>
      </c>
      <c r="F1252" s="832" t="s">
        <v>2618</v>
      </c>
      <c r="G1252" s="832" t="s">
        <v>3026</v>
      </c>
      <c r="H1252" s="832" t="s">
        <v>690</v>
      </c>
      <c r="I1252" s="832" t="s">
        <v>2397</v>
      </c>
      <c r="J1252" s="832" t="s">
        <v>2398</v>
      </c>
      <c r="K1252" s="832" t="s">
        <v>2399</v>
      </c>
      <c r="L1252" s="835">
        <v>141.25</v>
      </c>
      <c r="M1252" s="835">
        <v>141.25</v>
      </c>
      <c r="N1252" s="832">
        <v>1</v>
      </c>
      <c r="O1252" s="836">
        <v>1</v>
      </c>
      <c r="P1252" s="835">
        <v>141.25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10</v>
      </c>
      <c r="B1253" s="832" t="s">
        <v>2616</v>
      </c>
      <c r="C1253" s="832" t="s">
        <v>2621</v>
      </c>
      <c r="D1253" s="833" t="s">
        <v>5670</v>
      </c>
      <c r="E1253" s="834" t="s">
        <v>2710</v>
      </c>
      <c r="F1253" s="832" t="s">
        <v>2618</v>
      </c>
      <c r="G1253" s="832" t="s">
        <v>3045</v>
      </c>
      <c r="H1253" s="832" t="s">
        <v>690</v>
      </c>
      <c r="I1253" s="832" t="s">
        <v>2496</v>
      </c>
      <c r="J1253" s="832" t="s">
        <v>2184</v>
      </c>
      <c r="K1253" s="832" t="s">
        <v>2497</v>
      </c>
      <c r="L1253" s="835">
        <v>158.99</v>
      </c>
      <c r="M1253" s="835">
        <v>158.99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10</v>
      </c>
      <c r="B1254" s="832" t="s">
        <v>2616</v>
      </c>
      <c r="C1254" s="832" t="s">
        <v>2621</v>
      </c>
      <c r="D1254" s="833" t="s">
        <v>5670</v>
      </c>
      <c r="E1254" s="834" t="s">
        <v>2710</v>
      </c>
      <c r="F1254" s="832" t="s">
        <v>2618</v>
      </c>
      <c r="G1254" s="832" t="s">
        <v>3543</v>
      </c>
      <c r="H1254" s="832" t="s">
        <v>631</v>
      </c>
      <c r="I1254" s="832" t="s">
        <v>3921</v>
      </c>
      <c r="J1254" s="832" t="s">
        <v>3922</v>
      </c>
      <c r="K1254" s="832" t="s">
        <v>3923</v>
      </c>
      <c r="L1254" s="835">
        <v>5848.98</v>
      </c>
      <c r="M1254" s="835">
        <v>52640.819999999992</v>
      </c>
      <c r="N1254" s="832">
        <v>9</v>
      </c>
      <c r="O1254" s="836">
        <v>1</v>
      </c>
      <c r="P1254" s="835">
        <v>52640.819999999992</v>
      </c>
      <c r="Q1254" s="837">
        <v>1</v>
      </c>
      <c r="R1254" s="832">
        <v>9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10</v>
      </c>
      <c r="B1255" s="832" t="s">
        <v>2616</v>
      </c>
      <c r="C1255" s="832" t="s">
        <v>2621</v>
      </c>
      <c r="D1255" s="833" t="s">
        <v>5670</v>
      </c>
      <c r="E1255" s="834" t="s">
        <v>2710</v>
      </c>
      <c r="F1255" s="832" t="s">
        <v>2618</v>
      </c>
      <c r="G1255" s="832" t="s">
        <v>2925</v>
      </c>
      <c r="H1255" s="832" t="s">
        <v>631</v>
      </c>
      <c r="I1255" s="832" t="s">
        <v>2926</v>
      </c>
      <c r="J1255" s="832" t="s">
        <v>2927</v>
      </c>
      <c r="K1255" s="832" t="s">
        <v>2928</v>
      </c>
      <c r="L1255" s="835">
        <v>25.12</v>
      </c>
      <c r="M1255" s="835">
        <v>50.24</v>
      </c>
      <c r="N1255" s="832">
        <v>2</v>
      </c>
      <c r="O1255" s="836">
        <v>1</v>
      </c>
      <c r="P1255" s="835">
        <v>50.24</v>
      </c>
      <c r="Q1255" s="837">
        <v>1</v>
      </c>
      <c r="R1255" s="832">
        <v>2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10</v>
      </c>
      <c r="B1256" s="832" t="s">
        <v>2616</v>
      </c>
      <c r="C1256" s="832" t="s">
        <v>2621</v>
      </c>
      <c r="D1256" s="833" t="s">
        <v>5670</v>
      </c>
      <c r="E1256" s="834" t="s">
        <v>2710</v>
      </c>
      <c r="F1256" s="832" t="s">
        <v>2618</v>
      </c>
      <c r="G1256" s="832" t="s">
        <v>2935</v>
      </c>
      <c r="H1256" s="832" t="s">
        <v>631</v>
      </c>
      <c r="I1256" s="832" t="s">
        <v>2936</v>
      </c>
      <c r="J1256" s="832" t="s">
        <v>2937</v>
      </c>
      <c r="K1256" s="832" t="s">
        <v>2938</v>
      </c>
      <c r="L1256" s="835">
        <v>311.02</v>
      </c>
      <c r="M1256" s="835">
        <v>311.02</v>
      </c>
      <c r="N1256" s="832">
        <v>1</v>
      </c>
      <c r="O1256" s="836">
        <v>0.5</v>
      </c>
      <c r="P1256" s="835">
        <v>311.02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10</v>
      </c>
      <c r="B1257" s="832" t="s">
        <v>2616</v>
      </c>
      <c r="C1257" s="832" t="s">
        <v>2621</v>
      </c>
      <c r="D1257" s="833" t="s">
        <v>5670</v>
      </c>
      <c r="E1257" s="834" t="s">
        <v>2710</v>
      </c>
      <c r="F1257" s="832" t="s">
        <v>2618</v>
      </c>
      <c r="G1257" s="832" t="s">
        <v>3924</v>
      </c>
      <c r="H1257" s="832" t="s">
        <v>690</v>
      </c>
      <c r="I1257" s="832" t="s">
        <v>2340</v>
      </c>
      <c r="J1257" s="832" t="s">
        <v>2341</v>
      </c>
      <c r="K1257" s="832" t="s">
        <v>2342</v>
      </c>
      <c r="L1257" s="835">
        <v>529.88</v>
      </c>
      <c r="M1257" s="835">
        <v>243744.8</v>
      </c>
      <c r="N1257" s="832">
        <v>460</v>
      </c>
      <c r="O1257" s="836">
        <v>45.5</v>
      </c>
      <c r="P1257" s="835">
        <v>170091.47999999998</v>
      </c>
      <c r="Q1257" s="837">
        <v>0.69782608695652171</v>
      </c>
      <c r="R1257" s="832">
        <v>321</v>
      </c>
      <c r="S1257" s="837">
        <v>0.69782608695652171</v>
      </c>
      <c r="T1257" s="836">
        <v>28.5</v>
      </c>
      <c r="U1257" s="838">
        <v>0.62637362637362637</v>
      </c>
    </row>
    <row r="1258" spans="1:21" ht="14.4" customHeight="1" x14ac:dyDescent="0.3">
      <c r="A1258" s="831">
        <v>10</v>
      </c>
      <c r="B1258" s="832" t="s">
        <v>2616</v>
      </c>
      <c r="C1258" s="832" t="s">
        <v>2621</v>
      </c>
      <c r="D1258" s="833" t="s">
        <v>5670</v>
      </c>
      <c r="E1258" s="834" t="s">
        <v>2710</v>
      </c>
      <c r="F1258" s="832" t="s">
        <v>2618</v>
      </c>
      <c r="G1258" s="832" t="s">
        <v>3924</v>
      </c>
      <c r="H1258" s="832" t="s">
        <v>690</v>
      </c>
      <c r="I1258" s="832" t="s">
        <v>2343</v>
      </c>
      <c r="J1258" s="832" t="s">
        <v>2344</v>
      </c>
      <c r="K1258" s="832" t="s">
        <v>1325</v>
      </c>
      <c r="L1258" s="835">
        <v>830.09</v>
      </c>
      <c r="M1258" s="835">
        <v>126173.67999999982</v>
      </c>
      <c r="N1258" s="832">
        <v>152</v>
      </c>
      <c r="O1258" s="836">
        <v>57</v>
      </c>
      <c r="P1258" s="835">
        <v>106251.51999999981</v>
      </c>
      <c r="Q1258" s="837">
        <v>0.84210526315789447</v>
      </c>
      <c r="R1258" s="832">
        <v>128</v>
      </c>
      <c r="S1258" s="837">
        <v>0.84210526315789469</v>
      </c>
      <c r="T1258" s="836">
        <v>46.5</v>
      </c>
      <c r="U1258" s="838">
        <v>0.81578947368421051</v>
      </c>
    </row>
    <row r="1259" spans="1:21" ht="14.4" customHeight="1" x14ac:dyDescent="0.3">
      <c r="A1259" s="831">
        <v>10</v>
      </c>
      <c r="B1259" s="832" t="s">
        <v>2616</v>
      </c>
      <c r="C1259" s="832" t="s">
        <v>2621</v>
      </c>
      <c r="D1259" s="833" t="s">
        <v>5670</v>
      </c>
      <c r="E1259" s="834" t="s">
        <v>2710</v>
      </c>
      <c r="F1259" s="832" t="s">
        <v>2618</v>
      </c>
      <c r="G1259" s="832" t="s">
        <v>3924</v>
      </c>
      <c r="H1259" s="832" t="s">
        <v>690</v>
      </c>
      <c r="I1259" s="832" t="s">
        <v>3925</v>
      </c>
      <c r="J1259" s="832" t="s">
        <v>3926</v>
      </c>
      <c r="K1259" s="832" t="s">
        <v>1325</v>
      </c>
      <c r="L1259" s="835">
        <v>830.09</v>
      </c>
      <c r="M1259" s="835">
        <v>1660.18</v>
      </c>
      <c r="N1259" s="832">
        <v>2</v>
      </c>
      <c r="O1259" s="836">
        <v>1.5</v>
      </c>
      <c r="P1259" s="835">
        <v>830.09</v>
      </c>
      <c r="Q1259" s="837">
        <v>0.5</v>
      </c>
      <c r="R1259" s="832">
        <v>1</v>
      </c>
      <c r="S1259" s="837">
        <v>0.5</v>
      </c>
      <c r="T1259" s="836">
        <v>0.5</v>
      </c>
      <c r="U1259" s="838">
        <v>0.33333333333333331</v>
      </c>
    </row>
    <row r="1260" spans="1:21" ht="14.4" customHeight="1" x14ac:dyDescent="0.3">
      <c r="A1260" s="831">
        <v>10</v>
      </c>
      <c r="B1260" s="832" t="s">
        <v>2616</v>
      </c>
      <c r="C1260" s="832" t="s">
        <v>2621</v>
      </c>
      <c r="D1260" s="833" t="s">
        <v>5670</v>
      </c>
      <c r="E1260" s="834" t="s">
        <v>2710</v>
      </c>
      <c r="F1260" s="832" t="s">
        <v>2618</v>
      </c>
      <c r="G1260" s="832" t="s">
        <v>3924</v>
      </c>
      <c r="H1260" s="832" t="s">
        <v>690</v>
      </c>
      <c r="I1260" s="832" t="s">
        <v>2337</v>
      </c>
      <c r="J1260" s="832" t="s">
        <v>2338</v>
      </c>
      <c r="K1260" s="832" t="s">
        <v>2339</v>
      </c>
      <c r="L1260" s="835">
        <v>423.9</v>
      </c>
      <c r="M1260" s="835">
        <v>40270.5</v>
      </c>
      <c r="N1260" s="832">
        <v>95</v>
      </c>
      <c r="O1260" s="836">
        <v>7.5</v>
      </c>
      <c r="P1260" s="835">
        <v>36031.5</v>
      </c>
      <c r="Q1260" s="837">
        <v>0.89473684210526316</v>
      </c>
      <c r="R1260" s="832">
        <v>85</v>
      </c>
      <c r="S1260" s="837">
        <v>0.89473684210526316</v>
      </c>
      <c r="T1260" s="836">
        <v>6.5</v>
      </c>
      <c r="U1260" s="838">
        <v>0.8666666666666667</v>
      </c>
    </row>
    <row r="1261" spans="1:21" ht="14.4" customHeight="1" x14ac:dyDescent="0.3">
      <c r="A1261" s="831">
        <v>10</v>
      </c>
      <c r="B1261" s="832" t="s">
        <v>2616</v>
      </c>
      <c r="C1261" s="832" t="s">
        <v>2621</v>
      </c>
      <c r="D1261" s="833" t="s">
        <v>5670</v>
      </c>
      <c r="E1261" s="834" t="s">
        <v>2710</v>
      </c>
      <c r="F1261" s="832" t="s">
        <v>2618</v>
      </c>
      <c r="G1261" s="832" t="s">
        <v>3924</v>
      </c>
      <c r="H1261" s="832" t="s">
        <v>690</v>
      </c>
      <c r="I1261" s="832" t="s">
        <v>3927</v>
      </c>
      <c r="J1261" s="832" t="s">
        <v>3928</v>
      </c>
      <c r="K1261" s="832" t="s">
        <v>3929</v>
      </c>
      <c r="L1261" s="835">
        <v>848.35</v>
      </c>
      <c r="M1261" s="835">
        <v>2545.0500000000002</v>
      </c>
      <c r="N1261" s="832">
        <v>3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10</v>
      </c>
      <c r="B1262" s="832" t="s">
        <v>2616</v>
      </c>
      <c r="C1262" s="832" t="s">
        <v>2621</v>
      </c>
      <c r="D1262" s="833" t="s">
        <v>5670</v>
      </c>
      <c r="E1262" s="834" t="s">
        <v>2710</v>
      </c>
      <c r="F1262" s="832" t="s">
        <v>2618</v>
      </c>
      <c r="G1262" s="832" t="s">
        <v>3924</v>
      </c>
      <c r="H1262" s="832" t="s">
        <v>690</v>
      </c>
      <c r="I1262" s="832" t="s">
        <v>3930</v>
      </c>
      <c r="J1262" s="832" t="s">
        <v>3931</v>
      </c>
      <c r="K1262" s="832" t="s">
        <v>3932</v>
      </c>
      <c r="L1262" s="835">
        <v>830.09</v>
      </c>
      <c r="M1262" s="835">
        <v>830.09</v>
      </c>
      <c r="N1262" s="832">
        <v>1</v>
      </c>
      <c r="O1262" s="836">
        <v>0.5</v>
      </c>
      <c r="P1262" s="835">
        <v>830.09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10</v>
      </c>
      <c r="B1263" s="832" t="s">
        <v>2616</v>
      </c>
      <c r="C1263" s="832" t="s">
        <v>2621</v>
      </c>
      <c r="D1263" s="833" t="s">
        <v>5670</v>
      </c>
      <c r="E1263" s="834" t="s">
        <v>2710</v>
      </c>
      <c r="F1263" s="832" t="s">
        <v>2618</v>
      </c>
      <c r="G1263" s="832" t="s">
        <v>3924</v>
      </c>
      <c r="H1263" s="832" t="s">
        <v>690</v>
      </c>
      <c r="I1263" s="832" t="s">
        <v>3933</v>
      </c>
      <c r="J1263" s="832" t="s">
        <v>3931</v>
      </c>
      <c r="K1263" s="832" t="s">
        <v>2342</v>
      </c>
      <c r="L1263" s="835">
        <v>529.88</v>
      </c>
      <c r="M1263" s="835">
        <v>5298.8</v>
      </c>
      <c r="N1263" s="832">
        <v>10</v>
      </c>
      <c r="O1263" s="836">
        <v>0.5</v>
      </c>
      <c r="P1263" s="835">
        <v>5298.8</v>
      </c>
      <c r="Q1263" s="837">
        <v>1</v>
      </c>
      <c r="R1263" s="832">
        <v>10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10</v>
      </c>
      <c r="B1264" s="832" t="s">
        <v>2616</v>
      </c>
      <c r="C1264" s="832" t="s">
        <v>2621</v>
      </c>
      <c r="D1264" s="833" t="s">
        <v>5670</v>
      </c>
      <c r="E1264" s="834" t="s">
        <v>2710</v>
      </c>
      <c r="F1264" s="832" t="s">
        <v>2618</v>
      </c>
      <c r="G1264" s="832" t="s">
        <v>3924</v>
      </c>
      <c r="H1264" s="832" t="s">
        <v>690</v>
      </c>
      <c r="I1264" s="832" t="s">
        <v>3934</v>
      </c>
      <c r="J1264" s="832" t="s">
        <v>3931</v>
      </c>
      <c r="K1264" s="832" t="s">
        <v>3935</v>
      </c>
      <c r="L1264" s="835">
        <v>830.09</v>
      </c>
      <c r="M1264" s="835">
        <v>1660.18</v>
      </c>
      <c r="N1264" s="832">
        <v>2</v>
      </c>
      <c r="O1264" s="836">
        <v>1</v>
      </c>
      <c r="P1264" s="835">
        <v>1660.18</v>
      </c>
      <c r="Q1264" s="837">
        <v>1</v>
      </c>
      <c r="R1264" s="832">
        <v>2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10</v>
      </c>
      <c r="B1265" s="832" t="s">
        <v>2616</v>
      </c>
      <c r="C1265" s="832" t="s">
        <v>2621</v>
      </c>
      <c r="D1265" s="833" t="s">
        <v>5670</v>
      </c>
      <c r="E1265" s="834" t="s">
        <v>2710</v>
      </c>
      <c r="F1265" s="832" t="s">
        <v>2618</v>
      </c>
      <c r="G1265" s="832" t="s">
        <v>3936</v>
      </c>
      <c r="H1265" s="832" t="s">
        <v>631</v>
      </c>
      <c r="I1265" s="832" t="s">
        <v>3937</v>
      </c>
      <c r="J1265" s="832" t="s">
        <v>3938</v>
      </c>
      <c r="K1265" s="832" t="s">
        <v>1325</v>
      </c>
      <c r="L1265" s="835">
        <v>830.09</v>
      </c>
      <c r="M1265" s="835">
        <v>830.09</v>
      </c>
      <c r="N1265" s="832">
        <v>1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10</v>
      </c>
      <c r="B1266" s="832" t="s">
        <v>2616</v>
      </c>
      <c r="C1266" s="832" t="s">
        <v>2621</v>
      </c>
      <c r="D1266" s="833" t="s">
        <v>5670</v>
      </c>
      <c r="E1266" s="834" t="s">
        <v>2710</v>
      </c>
      <c r="F1266" s="832" t="s">
        <v>2618</v>
      </c>
      <c r="G1266" s="832" t="s">
        <v>3939</v>
      </c>
      <c r="H1266" s="832" t="s">
        <v>631</v>
      </c>
      <c r="I1266" s="832" t="s">
        <v>3940</v>
      </c>
      <c r="J1266" s="832" t="s">
        <v>3941</v>
      </c>
      <c r="K1266" s="832" t="s">
        <v>1325</v>
      </c>
      <c r="L1266" s="835">
        <v>1285.8</v>
      </c>
      <c r="M1266" s="835">
        <v>250731</v>
      </c>
      <c r="N1266" s="832">
        <v>195</v>
      </c>
      <c r="O1266" s="836">
        <v>69</v>
      </c>
      <c r="P1266" s="835">
        <v>180011.99999999997</v>
      </c>
      <c r="Q1266" s="837">
        <v>0.71794871794871784</v>
      </c>
      <c r="R1266" s="832">
        <v>140</v>
      </c>
      <c r="S1266" s="837">
        <v>0.71794871794871795</v>
      </c>
      <c r="T1266" s="836">
        <v>48</v>
      </c>
      <c r="U1266" s="838">
        <v>0.69565217391304346</v>
      </c>
    </row>
    <row r="1267" spans="1:21" ht="14.4" customHeight="1" x14ac:dyDescent="0.3">
      <c r="A1267" s="831">
        <v>10</v>
      </c>
      <c r="B1267" s="832" t="s">
        <v>2616</v>
      </c>
      <c r="C1267" s="832" t="s">
        <v>2621</v>
      </c>
      <c r="D1267" s="833" t="s">
        <v>5670</v>
      </c>
      <c r="E1267" s="834" t="s">
        <v>2710</v>
      </c>
      <c r="F1267" s="832" t="s">
        <v>2618</v>
      </c>
      <c r="G1267" s="832" t="s">
        <v>3939</v>
      </c>
      <c r="H1267" s="832" t="s">
        <v>631</v>
      </c>
      <c r="I1267" s="832" t="s">
        <v>3942</v>
      </c>
      <c r="J1267" s="832" t="s">
        <v>3943</v>
      </c>
      <c r="K1267" s="832" t="s">
        <v>1325</v>
      </c>
      <c r="L1267" s="835">
        <v>1285.8</v>
      </c>
      <c r="M1267" s="835">
        <v>14143.8</v>
      </c>
      <c r="N1267" s="832">
        <v>11</v>
      </c>
      <c r="O1267" s="836">
        <v>3</v>
      </c>
      <c r="P1267" s="835">
        <v>10286.4</v>
      </c>
      <c r="Q1267" s="837">
        <v>0.72727272727272729</v>
      </c>
      <c r="R1267" s="832">
        <v>8</v>
      </c>
      <c r="S1267" s="837">
        <v>0.72727272727272729</v>
      </c>
      <c r="T1267" s="836">
        <v>2</v>
      </c>
      <c r="U1267" s="838">
        <v>0.66666666666666663</v>
      </c>
    </row>
    <row r="1268" spans="1:21" ht="14.4" customHeight="1" x14ac:dyDescent="0.3">
      <c r="A1268" s="831">
        <v>10</v>
      </c>
      <c r="B1268" s="832" t="s">
        <v>2616</v>
      </c>
      <c r="C1268" s="832" t="s">
        <v>2621</v>
      </c>
      <c r="D1268" s="833" t="s">
        <v>5670</v>
      </c>
      <c r="E1268" s="834" t="s">
        <v>2710</v>
      </c>
      <c r="F1268" s="832" t="s">
        <v>2618</v>
      </c>
      <c r="G1268" s="832" t="s">
        <v>3939</v>
      </c>
      <c r="H1268" s="832" t="s">
        <v>631</v>
      </c>
      <c r="I1268" s="832" t="s">
        <v>3944</v>
      </c>
      <c r="J1268" s="832" t="s">
        <v>3945</v>
      </c>
      <c r="K1268" s="832" t="s">
        <v>3946</v>
      </c>
      <c r="L1268" s="835">
        <v>2571.62</v>
      </c>
      <c r="M1268" s="835">
        <v>41145.919999999998</v>
      </c>
      <c r="N1268" s="832">
        <v>16</v>
      </c>
      <c r="O1268" s="836">
        <v>7.5</v>
      </c>
      <c r="P1268" s="835">
        <v>25716.199999999997</v>
      </c>
      <c r="Q1268" s="837">
        <v>0.625</v>
      </c>
      <c r="R1268" s="832">
        <v>10</v>
      </c>
      <c r="S1268" s="837">
        <v>0.625</v>
      </c>
      <c r="T1268" s="836">
        <v>4.5</v>
      </c>
      <c r="U1268" s="838">
        <v>0.6</v>
      </c>
    </row>
    <row r="1269" spans="1:21" ht="14.4" customHeight="1" x14ac:dyDescent="0.3">
      <c r="A1269" s="831">
        <v>10</v>
      </c>
      <c r="B1269" s="832" t="s">
        <v>2616</v>
      </c>
      <c r="C1269" s="832" t="s">
        <v>2621</v>
      </c>
      <c r="D1269" s="833" t="s">
        <v>5670</v>
      </c>
      <c r="E1269" s="834" t="s">
        <v>2710</v>
      </c>
      <c r="F1269" s="832" t="s">
        <v>2618</v>
      </c>
      <c r="G1269" s="832" t="s">
        <v>3939</v>
      </c>
      <c r="H1269" s="832" t="s">
        <v>631</v>
      </c>
      <c r="I1269" s="832" t="s">
        <v>3947</v>
      </c>
      <c r="J1269" s="832" t="s">
        <v>3945</v>
      </c>
      <c r="K1269" s="832" t="s">
        <v>3948</v>
      </c>
      <c r="L1269" s="835">
        <v>2571.62</v>
      </c>
      <c r="M1269" s="835">
        <v>2571.62</v>
      </c>
      <c r="N1269" s="832">
        <v>1</v>
      </c>
      <c r="O1269" s="836">
        <v>0.5</v>
      </c>
      <c r="P1269" s="835">
        <v>2571.62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10</v>
      </c>
      <c r="B1270" s="832" t="s">
        <v>2616</v>
      </c>
      <c r="C1270" s="832" t="s">
        <v>2621</v>
      </c>
      <c r="D1270" s="833" t="s">
        <v>5670</v>
      </c>
      <c r="E1270" s="834" t="s">
        <v>2710</v>
      </c>
      <c r="F1270" s="832" t="s">
        <v>2618</v>
      </c>
      <c r="G1270" s="832" t="s">
        <v>2819</v>
      </c>
      <c r="H1270" s="832" t="s">
        <v>690</v>
      </c>
      <c r="I1270" s="832" t="s">
        <v>3949</v>
      </c>
      <c r="J1270" s="832" t="s">
        <v>2288</v>
      </c>
      <c r="K1270" s="832" t="s">
        <v>3950</v>
      </c>
      <c r="L1270" s="835">
        <v>74.08</v>
      </c>
      <c r="M1270" s="835">
        <v>222.24</v>
      </c>
      <c r="N1270" s="832">
        <v>3</v>
      </c>
      <c r="O1270" s="836">
        <v>2</v>
      </c>
      <c r="P1270" s="835">
        <v>74.08</v>
      </c>
      <c r="Q1270" s="837">
        <v>0.33333333333333331</v>
      </c>
      <c r="R1270" s="832">
        <v>1</v>
      </c>
      <c r="S1270" s="837">
        <v>0.33333333333333331</v>
      </c>
      <c r="T1270" s="836">
        <v>0.5</v>
      </c>
      <c r="U1270" s="838">
        <v>0.25</v>
      </c>
    </row>
    <row r="1271" spans="1:21" ht="14.4" customHeight="1" x14ac:dyDescent="0.3">
      <c r="A1271" s="831">
        <v>10</v>
      </c>
      <c r="B1271" s="832" t="s">
        <v>2616</v>
      </c>
      <c r="C1271" s="832" t="s">
        <v>2621</v>
      </c>
      <c r="D1271" s="833" t="s">
        <v>5670</v>
      </c>
      <c r="E1271" s="834" t="s">
        <v>2710</v>
      </c>
      <c r="F1271" s="832" t="s">
        <v>2618</v>
      </c>
      <c r="G1271" s="832" t="s">
        <v>2819</v>
      </c>
      <c r="H1271" s="832" t="s">
        <v>690</v>
      </c>
      <c r="I1271" s="832" t="s">
        <v>2431</v>
      </c>
      <c r="J1271" s="832" t="s">
        <v>2432</v>
      </c>
      <c r="K1271" s="832" t="s">
        <v>2433</v>
      </c>
      <c r="L1271" s="835">
        <v>126.27</v>
      </c>
      <c r="M1271" s="835">
        <v>631.35</v>
      </c>
      <c r="N1271" s="832">
        <v>5</v>
      </c>
      <c r="O1271" s="836">
        <v>2.5</v>
      </c>
      <c r="P1271" s="835">
        <v>252.54</v>
      </c>
      <c r="Q1271" s="837">
        <v>0.39999999999999997</v>
      </c>
      <c r="R1271" s="832">
        <v>2</v>
      </c>
      <c r="S1271" s="837">
        <v>0.4</v>
      </c>
      <c r="T1271" s="836">
        <v>1</v>
      </c>
      <c r="U1271" s="838">
        <v>0.4</v>
      </c>
    </row>
    <row r="1272" spans="1:21" ht="14.4" customHeight="1" x14ac:dyDescent="0.3">
      <c r="A1272" s="831">
        <v>10</v>
      </c>
      <c r="B1272" s="832" t="s">
        <v>2616</v>
      </c>
      <c r="C1272" s="832" t="s">
        <v>2621</v>
      </c>
      <c r="D1272" s="833" t="s">
        <v>5670</v>
      </c>
      <c r="E1272" s="834" t="s">
        <v>2710</v>
      </c>
      <c r="F1272" s="832" t="s">
        <v>2618</v>
      </c>
      <c r="G1272" s="832" t="s">
        <v>2819</v>
      </c>
      <c r="H1272" s="832" t="s">
        <v>690</v>
      </c>
      <c r="I1272" s="832" t="s">
        <v>3951</v>
      </c>
      <c r="J1272" s="832" t="s">
        <v>2432</v>
      </c>
      <c r="K1272" s="832" t="s">
        <v>3952</v>
      </c>
      <c r="L1272" s="835">
        <v>84.18</v>
      </c>
      <c r="M1272" s="835">
        <v>420.90000000000003</v>
      </c>
      <c r="N1272" s="832">
        <v>5</v>
      </c>
      <c r="O1272" s="836">
        <v>2</v>
      </c>
      <c r="P1272" s="835">
        <v>168.36</v>
      </c>
      <c r="Q1272" s="837">
        <v>0.4</v>
      </c>
      <c r="R1272" s="832">
        <v>2</v>
      </c>
      <c r="S1272" s="837">
        <v>0.4</v>
      </c>
      <c r="T1272" s="836">
        <v>0.5</v>
      </c>
      <c r="U1272" s="838">
        <v>0.25</v>
      </c>
    </row>
    <row r="1273" spans="1:21" ht="14.4" customHeight="1" x14ac:dyDescent="0.3">
      <c r="A1273" s="831">
        <v>10</v>
      </c>
      <c r="B1273" s="832" t="s">
        <v>2616</v>
      </c>
      <c r="C1273" s="832" t="s">
        <v>2621</v>
      </c>
      <c r="D1273" s="833" t="s">
        <v>5670</v>
      </c>
      <c r="E1273" s="834" t="s">
        <v>2710</v>
      </c>
      <c r="F1273" s="832" t="s">
        <v>2618</v>
      </c>
      <c r="G1273" s="832" t="s">
        <v>2819</v>
      </c>
      <c r="H1273" s="832" t="s">
        <v>690</v>
      </c>
      <c r="I1273" s="832" t="s">
        <v>2434</v>
      </c>
      <c r="J1273" s="832" t="s">
        <v>2288</v>
      </c>
      <c r="K1273" s="832" t="s">
        <v>2435</v>
      </c>
      <c r="L1273" s="835">
        <v>63.14</v>
      </c>
      <c r="M1273" s="835">
        <v>189.42000000000002</v>
      </c>
      <c r="N1273" s="832">
        <v>3</v>
      </c>
      <c r="O1273" s="836">
        <v>2</v>
      </c>
      <c r="P1273" s="835">
        <v>126.28</v>
      </c>
      <c r="Q1273" s="837">
        <v>0.66666666666666663</v>
      </c>
      <c r="R1273" s="832">
        <v>2</v>
      </c>
      <c r="S1273" s="837">
        <v>0.66666666666666663</v>
      </c>
      <c r="T1273" s="836">
        <v>1.5</v>
      </c>
      <c r="U1273" s="838">
        <v>0.75</v>
      </c>
    </row>
    <row r="1274" spans="1:21" ht="14.4" customHeight="1" x14ac:dyDescent="0.3">
      <c r="A1274" s="831">
        <v>10</v>
      </c>
      <c r="B1274" s="832" t="s">
        <v>2616</v>
      </c>
      <c r="C1274" s="832" t="s">
        <v>2621</v>
      </c>
      <c r="D1274" s="833" t="s">
        <v>5670</v>
      </c>
      <c r="E1274" s="834" t="s">
        <v>2710</v>
      </c>
      <c r="F1274" s="832" t="s">
        <v>2618</v>
      </c>
      <c r="G1274" s="832" t="s">
        <v>2819</v>
      </c>
      <c r="H1274" s="832" t="s">
        <v>690</v>
      </c>
      <c r="I1274" s="832" t="s">
        <v>2287</v>
      </c>
      <c r="J1274" s="832" t="s">
        <v>2288</v>
      </c>
      <c r="K1274" s="832" t="s">
        <v>2289</v>
      </c>
      <c r="L1274" s="835">
        <v>49.08</v>
      </c>
      <c r="M1274" s="835">
        <v>245.4</v>
      </c>
      <c r="N1274" s="832">
        <v>5</v>
      </c>
      <c r="O1274" s="836">
        <v>2.5</v>
      </c>
      <c r="P1274" s="835">
        <v>98.16</v>
      </c>
      <c r="Q1274" s="837">
        <v>0.39999999999999997</v>
      </c>
      <c r="R1274" s="832">
        <v>2</v>
      </c>
      <c r="S1274" s="837">
        <v>0.4</v>
      </c>
      <c r="T1274" s="836">
        <v>1</v>
      </c>
      <c r="U1274" s="838">
        <v>0.4</v>
      </c>
    </row>
    <row r="1275" spans="1:21" ht="14.4" customHeight="1" x14ac:dyDescent="0.3">
      <c r="A1275" s="831">
        <v>10</v>
      </c>
      <c r="B1275" s="832" t="s">
        <v>2616</v>
      </c>
      <c r="C1275" s="832" t="s">
        <v>2621</v>
      </c>
      <c r="D1275" s="833" t="s">
        <v>5670</v>
      </c>
      <c r="E1275" s="834" t="s">
        <v>2710</v>
      </c>
      <c r="F1275" s="832" t="s">
        <v>2618</v>
      </c>
      <c r="G1275" s="832" t="s">
        <v>2819</v>
      </c>
      <c r="H1275" s="832" t="s">
        <v>631</v>
      </c>
      <c r="I1275" s="832" t="s">
        <v>3953</v>
      </c>
      <c r="J1275" s="832" t="s">
        <v>2288</v>
      </c>
      <c r="K1275" s="832" t="s">
        <v>3954</v>
      </c>
      <c r="L1275" s="835">
        <v>84.18</v>
      </c>
      <c r="M1275" s="835">
        <v>84.18</v>
      </c>
      <c r="N1275" s="832">
        <v>1</v>
      </c>
      <c r="O1275" s="836">
        <v>0.5</v>
      </c>
      <c r="P1275" s="835">
        <v>84.18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10</v>
      </c>
      <c r="B1276" s="832" t="s">
        <v>2616</v>
      </c>
      <c r="C1276" s="832" t="s">
        <v>2621</v>
      </c>
      <c r="D1276" s="833" t="s">
        <v>5670</v>
      </c>
      <c r="E1276" s="834" t="s">
        <v>2710</v>
      </c>
      <c r="F1276" s="832" t="s">
        <v>2618</v>
      </c>
      <c r="G1276" s="832" t="s">
        <v>2819</v>
      </c>
      <c r="H1276" s="832" t="s">
        <v>690</v>
      </c>
      <c r="I1276" s="832" t="s">
        <v>3460</v>
      </c>
      <c r="J1276" s="832" t="s">
        <v>2432</v>
      </c>
      <c r="K1276" s="832" t="s">
        <v>3461</v>
      </c>
      <c r="L1276" s="835">
        <v>49.08</v>
      </c>
      <c r="M1276" s="835">
        <v>98.16</v>
      </c>
      <c r="N1276" s="832">
        <v>2</v>
      </c>
      <c r="O1276" s="836">
        <v>2</v>
      </c>
      <c r="P1276" s="835">
        <v>98.16</v>
      </c>
      <c r="Q1276" s="837">
        <v>1</v>
      </c>
      <c r="R1276" s="832">
        <v>2</v>
      </c>
      <c r="S1276" s="837">
        <v>1</v>
      </c>
      <c r="T1276" s="836">
        <v>2</v>
      </c>
      <c r="U1276" s="838">
        <v>1</v>
      </c>
    </row>
    <row r="1277" spans="1:21" ht="14.4" customHeight="1" x14ac:dyDescent="0.3">
      <c r="A1277" s="831">
        <v>10</v>
      </c>
      <c r="B1277" s="832" t="s">
        <v>2616</v>
      </c>
      <c r="C1277" s="832" t="s">
        <v>2621</v>
      </c>
      <c r="D1277" s="833" t="s">
        <v>5670</v>
      </c>
      <c r="E1277" s="834" t="s">
        <v>2710</v>
      </c>
      <c r="F1277" s="832" t="s">
        <v>2618</v>
      </c>
      <c r="G1277" s="832" t="s">
        <v>3955</v>
      </c>
      <c r="H1277" s="832" t="s">
        <v>690</v>
      </c>
      <c r="I1277" s="832" t="s">
        <v>2272</v>
      </c>
      <c r="J1277" s="832" t="s">
        <v>2273</v>
      </c>
      <c r="K1277" s="832" t="s">
        <v>2274</v>
      </c>
      <c r="L1277" s="835">
        <v>672.95</v>
      </c>
      <c r="M1277" s="835">
        <v>230148.89999999994</v>
      </c>
      <c r="N1277" s="832">
        <v>342</v>
      </c>
      <c r="O1277" s="836">
        <v>83</v>
      </c>
      <c r="P1277" s="835">
        <v>176312.89999999994</v>
      </c>
      <c r="Q1277" s="837">
        <v>0.76608187134502914</v>
      </c>
      <c r="R1277" s="832">
        <v>262</v>
      </c>
      <c r="S1277" s="837">
        <v>0.76608187134502925</v>
      </c>
      <c r="T1277" s="836">
        <v>67</v>
      </c>
      <c r="U1277" s="838">
        <v>0.80722891566265065</v>
      </c>
    </row>
    <row r="1278" spans="1:21" ht="14.4" customHeight="1" x14ac:dyDescent="0.3">
      <c r="A1278" s="831">
        <v>10</v>
      </c>
      <c r="B1278" s="832" t="s">
        <v>2616</v>
      </c>
      <c r="C1278" s="832" t="s">
        <v>2621</v>
      </c>
      <c r="D1278" s="833" t="s">
        <v>5670</v>
      </c>
      <c r="E1278" s="834" t="s">
        <v>2710</v>
      </c>
      <c r="F1278" s="832" t="s">
        <v>2618</v>
      </c>
      <c r="G1278" s="832" t="s">
        <v>3071</v>
      </c>
      <c r="H1278" s="832" t="s">
        <v>631</v>
      </c>
      <c r="I1278" s="832" t="s">
        <v>3072</v>
      </c>
      <c r="J1278" s="832" t="s">
        <v>1991</v>
      </c>
      <c r="K1278" s="832" t="s">
        <v>1992</v>
      </c>
      <c r="L1278" s="835">
        <v>107.27</v>
      </c>
      <c r="M1278" s="835">
        <v>750.89</v>
      </c>
      <c r="N1278" s="832">
        <v>7</v>
      </c>
      <c r="O1278" s="836">
        <v>2.5</v>
      </c>
      <c r="P1278" s="835">
        <v>429.08</v>
      </c>
      <c r="Q1278" s="837">
        <v>0.5714285714285714</v>
      </c>
      <c r="R1278" s="832">
        <v>4</v>
      </c>
      <c r="S1278" s="837">
        <v>0.5714285714285714</v>
      </c>
      <c r="T1278" s="836">
        <v>1.5</v>
      </c>
      <c r="U1278" s="838">
        <v>0.6</v>
      </c>
    </row>
    <row r="1279" spans="1:21" ht="14.4" customHeight="1" x14ac:dyDescent="0.3">
      <c r="A1279" s="831">
        <v>10</v>
      </c>
      <c r="B1279" s="832" t="s">
        <v>2616</v>
      </c>
      <c r="C1279" s="832" t="s">
        <v>2621</v>
      </c>
      <c r="D1279" s="833" t="s">
        <v>5670</v>
      </c>
      <c r="E1279" s="834" t="s">
        <v>2710</v>
      </c>
      <c r="F1279" s="832" t="s">
        <v>2618</v>
      </c>
      <c r="G1279" s="832" t="s">
        <v>3956</v>
      </c>
      <c r="H1279" s="832" t="s">
        <v>631</v>
      </c>
      <c r="I1279" s="832" t="s">
        <v>3957</v>
      </c>
      <c r="J1279" s="832" t="s">
        <v>1324</v>
      </c>
      <c r="K1279" s="832" t="s">
        <v>1325</v>
      </c>
      <c r="L1279" s="835">
        <v>1285.8</v>
      </c>
      <c r="M1279" s="835">
        <v>2571.6</v>
      </c>
      <c r="N1279" s="832">
        <v>2</v>
      </c>
      <c r="O1279" s="836">
        <v>0.5</v>
      </c>
      <c r="P1279" s="835">
        <v>2571.6</v>
      </c>
      <c r="Q1279" s="837">
        <v>1</v>
      </c>
      <c r="R1279" s="832">
        <v>2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10</v>
      </c>
      <c r="B1280" s="832" t="s">
        <v>2616</v>
      </c>
      <c r="C1280" s="832" t="s">
        <v>2621</v>
      </c>
      <c r="D1280" s="833" t="s">
        <v>5670</v>
      </c>
      <c r="E1280" s="834" t="s">
        <v>2710</v>
      </c>
      <c r="F1280" s="832" t="s">
        <v>2619</v>
      </c>
      <c r="G1280" s="832" t="s">
        <v>3958</v>
      </c>
      <c r="H1280" s="832" t="s">
        <v>631</v>
      </c>
      <c r="I1280" s="832" t="s">
        <v>3912</v>
      </c>
      <c r="J1280" s="832" t="s">
        <v>2824</v>
      </c>
      <c r="K1280" s="832"/>
      <c r="L1280" s="835">
        <v>469.89</v>
      </c>
      <c r="M1280" s="835">
        <v>469.89</v>
      </c>
      <c r="N1280" s="832">
        <v>1</v>
      </c>
      <c r="O1280" s="836">
        <v>0.5</v>
      </c>
      <c r="P1280" s="835">
        <v>469.89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10</v>
      </c>
      <c r="B1281" s="832" t="s">
        <v>2616</v>
      </c>
      <c r="C1281" s="832" t="s">
        <v>2621</v>
      </c>
      <c r="D1281" s="833" t="s">
        <v>5670</v>
      </c>
      <c r="E1281" s="834" t="s">
        <v>2710</v>
      </c>
      <c r="F1281" s="832" t="s">
        <v>2619</v>
      </c>
      <c r="G1281" s="832" t="s">
        <v>2822</v>
      </c>
      <c r="H1281" s="832" t="s">
        <v>631</v>
      </c>
      <c r="I1281" s="832" t="s">
        <v>3393</v>
      </c>
      <c r="J1281" s="832" t="s">
        <v>2824</v>
      </c>
      <c r="K1281" s="832"/>
      <c r="L1281" s="835">
        <v>0</v>
      </c>
      <c r="M1281" s="835">
        <v>0</v>
      </c>
      <c r="N1281" s="832">
        <v>4</v>
      </c>
      <c r="O1281" s="836">
        <v>3</v>
      </c>
      <c r="P1281" s="835">
        <v>0</v>
      </c>
      <c r="Q1281" s="837"/>
      <c r="R1281" s="832">
        <v>3</v>
      </c>
      <c r="S1281" s="837">
        <v>0.75</v>
      </c>
      <c r="T1281" s="836">
        <v>2</v>
      </c>
      <c r="U1281" s="838">
        <v>0.66666666666666663</v>
      </c>
    </row>
    <row r="1282" spans="1:21" ht="14.4" customHeight="1" x14ac:dyDescent="0.3">
      <c r="A1282" s="831">
        <v>10</v>
      </c>
      <c r="B1282" s="832" t="s">
        <v>2616</v>
      </c>
      <c r="C1282" s="832" t="s">
        <v>2621</v>
      </c>
      <c r="D1282" s="833" t="s">
        <v>5670</v>
      </c>
      <c r="E1282" s="834" t="s">
        <v>2710</v>
      </c>
      <c r="F1282" s="832" t="s">
        <v>2619</v>
      </c>
      <c r="G1282" s="832" t="s">
        <v>2822</v>
      </c>
      <c r="H1282" s="832" t="s">
        <v>631</v>
      </c>
      <c r="I1282" s="832" t="s">
        <v>3076</v>
      </c>
      <c r="J1282" s="832" t="s">
        <v>2824</v>
      </c>
      <c r="K1282" s="832"/>
      <c r="L1282" s="835">
        <v>0</v>
      </c>
      <c r="M1282" s="835">
        <v>0</v>
      </c>
      <c r="N1282" s="832">
        <v>1</v>
      </c>
      <c r="O1282" s="836">
        <v>1</v>
      </c>
      <c r="P1282" s="835">
        <v>0</v>
      </c>
      <c r="Q1282" s="837"/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10</v>
      </c>
      <c r="B1283" s="832" t="s">
        <v>2616</v>
      </c>
      <c r="C1283" s="832" t="s">
        <v>2621</v>
      </c>
      <c r="D1283" s="833" t="s">
        <v>5670</v>
      </c>
      <c r="E1283" s="834" t="s">
        <v>2710</v>
      </c>
      <c r="F1283" s="832" t="s">
        <v>2619</v>
      </c>
      <c r="G1283" s="832" t="s">
        <v>2822</v>
      </c>
      <c r="H1283" s="832" t="s">
        <v>631</v>
      </c>
      <c r="I1283" s="832" t="s">
        <v>3959</v>
      </c>
      <c r="J1283" s="832" t="s">
        <v>2824</v>
      </c>
      <c r="K1283" s="832"/>
      <c r="L1283" s="835">
        <v>0</v>
      </c>
      <c r="M1283" s="835">
        <v>0</v>
      </c>
      <c r="N1283" s="832">
        <v>93</v>
      </c>
      <c r="O1283" s="836">
        <v>56.5</v>
      </c>
      <c r="P1283" s="835">
        <v>0</v>
      </c>
      <c r="Q1283" s="837"/>
      <c r="R1283" s="832">
        <v>79</v>
      </c>
      <c r="S1283" s="837">
        <v>0.84946236559139787</v>
      </c>
      <c r="T1283" s="836">
        <v>48.5</v>
      </c>
      <c r="U1283" s="838">
        <v>0.8584070796460177</v>
      </c>
    </row>
    <row r="1284" spans="1:21" ht="14.4" customHeight="1" x14ac:dyDescent="0.3">
      <c r="A1284" s="831">
        <v>10</v>
      </c>
      <c r="B1284" s="832" t="s">
        <v>2616</v>
      </c>
      <c r="C1284" s="832" t="s">
        <v>2621</v>
      </c>
      <c r="D1284" s="833" t="s">
        <v>5670</v>
      </c>
      <c r="E1284" s="834" t="s">
        <v>2710</v>
      </c>
      <c r="F1284" s="832" t="s">
        <v>2619</v>
      </c>
      <c r="G1284" s="832" t="s">
        <v>2822</v>
      </c>
      <c r="H1284" s="832" t="s">
        <v>631</v>
      </c>
      <c r="I1284" s="832" t="s">
        <v>2272</v>
      </c>
      <c r="J1284" s="832" t="s">
        <v>2824</v>
      </c>
      <c r="K1284" s="832"/>
      <c r="L1284" s="835">
        <v>672.95</v>
      </c>
      <c r="M1284" s="835">
        <v>4710.6500000000005</v>
      </c>
      <c r="N1284" s="832">
        <v>7</v>
      </c>
      <c r="O1284" s="836">
        <v>2</v>
      </c>
      <c r="P1284" s="835">
        <v>4710.6500000000005</v>
      </c>
      <c r="Q1284" s="837">
        <v>1</v>
      </c>
      <c r="R1284" s="832">
        <v>7</v>
      </c>
      <c r="S1284" s="837">
        <v>1</v>
      </c>
      <c r="T1284" s="836">
        <v>2</v>
      </c>
      <c r="U1284" s="838">
        <v>1</v>
      </c>
    </row>
    <row r="1285" spans="1:21" ht="14.4" customHeight="1" x14ac:dyDescent="0.3">
      <c r="A1285" s="831">
        <v>10</v>
      </c>
      <c r="B1285" s="832" t="s">
        <v>2616</v>
      </c>
      <c r="C1285" s="832" t="s">
        <v>2621</v>
      </c>
      <c r="D1285" s="833" t="s">
        <v>5670</v>
      </c>
      <c r="E1285" s="834" t="s">
        <v>2710</v>
      </c>
      <c r="F1285" s="832" t="s">
        <v>2619</v>
      </c>
      <c r="G1285" s="832" t="s">
        <v>2822</v>
      </c>
      <c r="H1285" s="832" t="s">
        <v>631</v>
      </c>
      <c r="I1285" s="832" t="s">
        <v>2340</v>
      </c>
      <c r="J1285" s="832" t="s">
        <v>2824</v>
      </c>
      <c r="K1285" s="832"/>
      <c r="L1285" s="835">
        <v>529.88</v>
      </c>
      <c r="M1285" s="835">
        <v>4768.92</v>
      </c>
      <c r="N1285" s="832">
        <v>9</v>
      </c>
      <c r="O1285" s="836">
        <v>0.5</v>
      </c>
      <c r="P1285" s="835">
        <v>4768.92</v>
      </c>
      <c r="Q1285" s="837">
        <v>1</v>
      </c>
      <c r="R1285" s="832">
        <v>9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10</v>
      </c>
      <c r="B1286" s="832" t="s">
        <v>2616</v>
      </c>
      <c r="C1286" s="832" t="s">
        <v>2621</v>
      </c>
      <c r="D1286" s="833" t="s">
        <v>5670</v>
      </c>
      <c r="E1286" s="834" t="s">
        <v>2710</v>
      </c>
      <c r="F1286" s="832" t="s">
        <v>2619</v>
      </c>
      <c r="G1286" s="832" t="s">
        <v>2822</v>
      </c>
      <c r="H1286" s="832" t="s">
        <v>631</v>
      </c>
      <c r="I1286" s="832" t="s">
        <v>2343</v>
      </c>
      <c r="J1286" s="832" t="s">
        <v>2824</v>
      </c>
      <c r="K1286" s="832"/>
      <c r="L1286" s="835">
        <v>830.09</v>
      </c>
      <c r="M1286" s="835">
        <v>2490.27</v>
      </c>
      <c r="N1286" s="832">
        <v>3</v>
      </c>
      <c r="O1286" s="836">
        <v>1</v>
      </c>
      <c r="P1286" s="835">
        <v>2490.27</v>
      </c>
      <c r="Q1286" s="837">
        <v>1</v>
      </c>
      <c r="R1286" s="832">
        <v>3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10</v>
      </c>
      <c r="B1287" s="832" t="s">
        <v>2616</v>
      </c>
      <c r="C1287" s="832" t="s">
        <v>2621</v>
      </c>
      <c r="D1287" s="833" t="s">
        <v>5670</v>
      </c>
      <c r="E1287" s="834" t="s">
        <v>2710</v>
      </c>
      <c r="F1287" s="832" t="s">
        <v>2619</v>
      </c>
      <c r="G1287" s="832" t="s">
        <v>2822</v>
      </c>
      <c r="H1287" s="832" t="s">
        <v>631</v>
      </c>
      <c r="I1287" s="832" t="s">
        <v>3435</v>
      </c>
      <c r="J1287" s="832" t="s">
        <v>2824</v>
      </c>
      <c r="K1287" s="832"/>
      <c r="L1287" s="835">
        <v>0</v>
      </c>
      <c r="M1287" s="835">
        <v>0</v>
      </c>
      <c r="N1287" s="832">
        <v>8</v>
      </c>
      <c r="O1287" s="836">
        <v>7</v>
      </c>
      <c r="P1287" s="835">
        <v>0</v>
      </c>
      <c r="Q1287" s="837"/>
      <c r="R1287" s="832">
        <v>8</v>
      </c>
      <c r="S1287" s="837">
        <v>1</v>
      </c>
      <c r="T1287" s="836">
        <v>7</v>
      </c>
      <c r="U1287" s="838">
        <v>1</v>
      </c>
    </row>
    <row r="1288" spans="1:21" ht="14.4" customHeight="1" x14ac:dyDescent="0.3">
      <c r="A1288" s="831">
        <v>10</v>
      </c>
      <c r="B1288" s="832" t="s">
        <v>2616</v>
      </c>
      <c r="C1288" s="832" t="s">
        <v>2621</v>
      </c>
      <c r="D1288" s="833" t="s">
        <v>5670</v>
      </c>
      <c r="E1288" s="834" t="s">
        <v>2710</v>
      </c>
      <c r="F1288" s="832" t="s">
        <v>2620</v>
      </c>
      <c r="G1288" s="832" t="s">
        <v>3281</v>
      </c>
      <c r="H1288" s="832" t="s">
        <v>631</v>
      </c>
      <c r="I1288" s="832" t="s">
        <v>3960</v>
      </c>
      <c r="J1288" s="832" t="s">
        <v>3961</v>
      </c>
      <c r="K1288" s="832" t="s">
        <v>3284</v>
      </c>
      <c r="L1288" s="835">
        <v>400</v>
      </c>
      <c r="M1288" s="835">
        <v>106400</v>
      </c>
      <c r="N1288" s="832">
        <v>266</v>
      </c>
      <c r="O1288" s="836">
        <v>34</v>
      </c>
      <c r="P1288" s="835">
        <v>77600</v>
      </c>
      <c r="Q1288" s="837">
        <v>0.72932330827067671</v>
      </c>
      <c r="R1288" s="832">
        <v>194</v>
      </c>
      <c r="S1288" s="837">
        <v>0.72932330827067671</v>
      </c>
      <c r="T1288" s="836">
        <v>25</v>
      </c>
      <c r="U1288" s="838">
        <v>0.73529411764705888</v>
      </c>
    </row>
    <row r="1289" spans="1:21" ht="14.4" customHeight="1" x14ac:dyDescent="0.3">
      <c r="A1289" s="831">
        <v>10</v>
      </c>
      <c r="B1289" s="832" t="s">
        <v>2616</v>
      </c>
      <c r="C1289" s="832" t="s">
        <v>2621</v>
      </c>
      <c r="D1289" s="833" t="s">
        <v>5670</v>
      </c>
      <c r="E1289" s="834" t="s">
        <v>2710</v>
      </c>
      <c r="F1289" s="832" t="s">
        <v>2620</v>
      </c>
      <c r="G1289" s="832" t="s">
        <v>3281</v>
      </c>
      <c r="H1289" s="832" t="s">
        <v>631</v>
      </c>
      <c r="I1289" s="832" t="s">
        <v>3962</v>
      </c>
      <c r="J1289" s="832" t="s">
        <v>3963</v>
      </c>
      <c r="K1289" s="832" t="s">
        <v>3964</v>
      </c>
      <c r="L1289" s="835">
        <v>265</v>
      </c>
      <c r="M1289" s="835">
        <v>265</v>
      </c>
      <c r="N1289" s="832">
        <v>1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10</v>
      </c>
      <c r="B1290" s="832" t="s">
        <v>2616</v>
      </c>
      <c r="C1290" s="832" t="s">
        <v>2621</v>
      </c>
      <c r="D1290" s="833" t="s">
        <v>5670</v>
      </c>
      <c r="E1290" s="834" t="s">
        <v>2710</v>
      </c>
      <c r="F1290" s="832" t="s">
        <v>2620</v>
      </c>
      <c r="G1290" s="832" t="s">
        <v>3281</v>
      </c>
      <c r="H1290" s="832" t="s">
        <v>631</v>
      </c>
      <c r="I1290" s="832" t="s">
        <v>3965</v>
      </c>
      <c r="J1290" s="832" t="s">
        <v>3966</v>
      </c>
      <c r="K1290" s="832" t="s">
        <v>3967</v>
      </c>
      <c r="L1290" s="835">
        <v>86.25</v>
      </c>
      <c r="M1290" s="835">
        <v>1380</v>
      </c>
      <c r="N1290" s="832">
        <v>16</v>
      </c>
      <c r="O1290" s="836">
        <v>16</v>
      </c>
      <c r="P1290" s="835">
        <v>1121.25</v>
      </c>
      <c r="Q1290" s="837">
        <v>0.8125</v>
      </c>
      <c r="R1290" s="832">
        <v>13</v>
      </c>
      <c r="S1290" s="837">
        <v>0.8125</v>
      </c>
      <c r="T1290" s="836">
        <v>13</v>
      </c>
      <c r="U1290" s="838">
        <v>0.8125</v>
      </c>
    </row>
    <row r="1291" spans="1:21" ht="14.4" customHeight="1" x14ac:dyDescent="0.3">
      <c r="A1291" s="831">
        <v>10</v>
      </c>
      <c r="B1291" s="832" t="s">
        <v>2616</v>
      </c>
      <c r="C1291" s="832" t="s">
        <v>2621</v>
      </c>
      <c r="D1291" s="833" t="s">
        <v>5670</v>
      </c>
      <c r="E1291" s="834" t="s">
        <v>2710</v>
      </c>
      <c r="F1291" s="832" t="s">
        <v>2620</v>
      </c>
      <c r="G1291" s="832" t="s">
        <v>3281</v>
      </c>
      <c r="H1291" s="832" t="s">
        <v>631</v>
      </c>
      <c r="I1291" s="832" t="s">
        <v>3968</v>
      </c>
      <c r="J1291" s="832" t="s">
        <v>3969</v>
      </c>
      <c r="K1291" s="832" t="s">
        <v>3970</v>
      </c>
      <c r="L1291" s="835">
        <v>5801.27</v>
      </c>
      <c r="M1291" s="835">
        <v>98621.59</v>
      </c>
      <c r="N1291" s="832">
        <v>17</v>
      </c>
      <c r="O1291" s="836">
        <v>6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10</v>
      </c>
      <c r="B1292" s="832" t="s">
        <v>2616</v>
      </c>
      <c r="C1292" s="832" t="s">
        <v>2621</v>
      </c>
      <c r="D1292" s="833" t="s">
        <v>5670</v>
      </c>
      <c r="E1292" s="834" t="s">
        <v>2710</v>
      </c>
      <c r="F1292" s="832" t="s">
        <v>2620</v>
      </c>
      <c r="G1292" s="832" t="s">
        <v>3281</v>
      </c>
      <c r="H1292" s="832" t="s">
        <v>631</v>
      </c>
      <c r="I1292" s="832" t="s">
        <v>3971</v>
      </c>
      <c r="J1292" s="832" t="s">
        <v>3972</v>
      </c>
      <c r="K1292" s="832" t="s">
        <v>3973</v>
      </c>
      <c r="L1292" s="835">
        <v>400</v>
      </c>
      <c r="M1292" s="835">
        <v>9600</v>
      </c>
      <c r="N1292" s="832">
        <v>24</v>
      </c>
      <c r="O1292" s="836">
        <v>3</v>
      </c>
      <c r="P1292" s="835">
        <v>6400</v>
      </c>
      <c r="Q1292" s="837">
        <v>0.66666666666666663</v>
      </c>
      <c r="R1292" s="832">
        <v>16</v>
      </c>
      <c r="S1292" s="837">
        <v>0.66666666666666663</v>
      </c>
      <c r="T1292" s="836">
        <v>2</v>
      </c>
      <c r="U1292" s="838">
        <v>0.66666666666666663</v>
      </c>
    </row>
    <row r="1293" spans="1:21" ht="14.4" customHeight="1" x14ac:dyDescent="0.3">
      <c r="A1293" s="831">
        <v>10</v>
      </c>
      <c r="B1293" s="832" t="s">
        <v>2616</v>
      </c>
      <c r="C1293" s="832" t="s">
        <v>2621</v>
      </c>
      <c r="D1293" s="833" t="s">
        <v>5670</v>
      </c>
      <c r="E1293" s="834" t="s">
        <v>2710</v>
      </c>
      <c r="F1293" s="832" t="s">
        <v>2620</v>
      </c>
      <c r="G1293" s="832" t="s">
        <v>3281</v>
      </c>
      <c r="H1293" s="832" t="s">
        <v>631</v>
      </c>
      <c r="I1293" s="832" t="s">
        <v>3974</v>
      </c>
      <c r="J1293" s="832" t="s">
        <v>3975</v>
      </c>
      <c r="K1293" s="832" t="s">
        <v>3973</v>
      </c>
      <c r="L1293" s="835">
        <v>400</v>
      </c>
      <c r="M1293" s="835">
        <v>25600</v>
      </c>
      <c r="N1293" s="832">
        <v>64</v>
      </c>
      <c r="O1293" s="836">
        <v>8</v>
      </c>
      <c r="P1293" s="835">
        <v>12800</v>
      </c>
      <c r="Q1293" s="837">
        <v>0.5</v>
      </c>
      <c r="R1293" s="832">
        <v>32</v>
      </c>
      <c r="S1293" s="837">
        <v>0.5</v>
      </c>
      <c r="T1293" s="836">
        <v>4</v>
      </c>
      <c r="U1293" s="838">
        <v>0.5</v>
      </c>
    </row>
    <row r="1294" spans="1:21" ht="14.4" customHeight="1" x14ac:dyDescent="0.3">
      <c r="A1294" s="831">
        <v>10</v>
      </c>
      <c r="B1294" s="832" t="s">
        <v>2616</v>
      </c>
      <c r="C1294" s="832" t="s">
        <v>2621</v>
      </c>
      <c r="D1294" s="833" t="s">
        <v>5670</v>
      </c>
      <c r="E1294" s="834" t="s">
        <v>2710</v>
      </c>
      <c r="F1294" s="832" t="s">
        <v>2620</v>
      </c>
      <c r="G1294" s="832" t="s">
        <v>3281</v>
      </c>
      <c r="H1294" s="832" t="s">
        <v>631</v>
      </c>
      <c r="I1294" s="832" t="s">
        <v>3976</v>
      </c>
      <c r="J1294" s="832" t="s">
        <v>3963</v>
      </c>
      <c r="K1294" s="832" t="s">
        <v>3977</v>
      </c>
      <c r="L1294" s="835">
        <v>265</v>
      </c>
      <c r="M1294" s="835">
        <v>18815</v>
      </c>
      <c r="N1294" s="832">
        <v>71</v>
      </c>
      <c r="O1294" s="836">
        <v>71</v>
      </c>
      <c r="P1294" s="835">
        <v>4505</v>
      </c>
      <c r="Q1294" s="837">
        <v>0.23943661971830985</v>
      </c>
      <c r="R1294" s="832">
        <v>17</v>
      </c>
      <c r="S1294" s="837">
        <v>0.23943661971830985</v>
      </c>
      <c r="T1294" s="836">
        <v>17</v>
      </c>
      <c r="U1294" s="838">
        <v>0.23943661971830985</v>
      </c>
    </row>
    <row r="1295" spans="1:21" ht="14.4" customHeight="1" x14ac:dyDescent="0.3">
      <c r="A1295" s="831">
        <v>10</v>
      </c>
      <c r="B1295" s="832" t="s">
        <v>2616</v>
      </c>
      <c r="C1295" s="832" t="s">
        <v>2621</v>
      </c>
      <c r="D1295" s="833" t="s">
        <v>5670</v>
      </c>
      <c r="E1295" s="834" t="s">
        <v>2710</v>
      </c>
      <c r="F1295" s="832" t="s">
        <v>2620</v>
      </c>
      <c r="G1295" s="832" t="s">
        <v>3281</v>
      </c>
      <c r="H1295" s="832" t="s">
        <v>631</v>
      </c>
      <c r="I1295" s="832" t="s">
        <v>3978</v>
      </c>
      <c r="J1295" s="832" t="s">
        <v>3979</v>
      </c>
      <c r="K1295" s="832" t="s">
        <v>3980</v>
      </c>
      <c r="L1295" s="835">
        <v>300</v>
      </c>
      <c r="M1295" s="835">
        <v>13500</v>
      </c>
      <c r="N1295" s="832">
        <v>45</v>
      </c>
      <c r="O1295" s="836">
        <v>45</v>
      </c>
      <c r="P1295" s="835">
        <v>11700</v>
      </c>
      <c r="Q1295" s="837">
        <v>0.8666666666666667</v>
      </c>
      <c r="R1295" s="832">
        <v>39</v>
      </c>
      <c r="S1295" s="837">
        <v>0.8666666666666667</v>
      </c>
      <c r="T1295" s="836">
        <v>39</v>
      </c>
      <c r="U1295" s="838">
        <v>0.8666666666666667</v>
      </c>
    </row>
    <row r="1296" spans="1:21" ht="14.4" customHeight="1" x14ac:dyDescent="0.3">
      <c r="A1296" s="831">
        <v>10</v>
      </c>
      <c r="B1296" s="832" t="s">
        <v>2616</v>
      </c>
      <c r="C1296" s="832" t="s">
        <v>2621</v>
      </c>
      <c r="D1296" s="833" t="s">
        <v>5670</v>
      </c>
      <c r="E1296" s="834" t="s">
        <v>2710</v>
      </c>
      <c r="F1296" s="832" t="s">
        <v>2620</v>
      </c>
      <c r="G1296" s="832" t="s">
        <v>3281</v>
      </c>
      <c r="H1296" s="832" t="s">
        <v>631</v>
      </c>
      <c r="I1296" s="832" t="s">
        <v>3981</v>
      </c>
      <c r="J1296" s="832" t="s">
        <v>3982</v>
      </c>
      <c r="K1296" s="832" t="s">
        <v>3284</v>
      </c>
      <c r="L1296" s="835">
        <v>400</v>
      </c>
      <c r="M1296" s="835">
        <v>176000</v>
      </c>
      <c r="N1296" s="832">
        <v>440</v>
      </c>
      <c r="O1296" s="836">
        <v>55</v>
      </c>
      <c r="P1296" s="835">
        <v>51200</v>
      </c>
      <c r="Q1296" s="837">
        <v>0.29090909090909089</v>
      </c>
      <c r="R1296" s="832">
        <v>128</v>
      </c>
      <c r="S1296" s="837">
        <v>0.29090909090909089</v>
      </c>
      <c r="T1296" s="836">
        <v>16</v>
      </c>
      <c r="U1296" s="838">
        <v>0.29090909090909089</v>
      </c>
    </row>
    <row r="1297" spans="1:21" ht="14.4" customHeight="1" x14ac:dyDescent="0.3">
      <c r="A1297" s="831">
        <v>10</v>
      </c>
      <c r="B1297" s="832" t="s">
        <v>2616</v>
      </c>
      <c r="C1297" s="832" t="s">
        <v>2621</v>
      </c>
      <c r="D1297" s="833" t="s">
        <v>5670</v>
      </c>
      <c r="E1297" s="834" t="s">
        <v>2710</v>
      </c>
      <c r="F1297" s="832" t="s">
        <v>2620</v>
      </c>
      <c r="G1297" s="832" t="s">
        <v>3281</v>
      </c>
      <c r="H1297" s="832" t="s">
        <v>631</v>
      </c>
      <c r="I1297" s="832" t="s">
        <v>3282</v>
      </c>
      <c r="J1297" s="832" t="s">
        <v>3283</v>
      </c>
      <c r="K1297" s="832" t="s">
        <v>3284</v>
      </c>
      <c r="L1297" s="835">
        <v>400</v>
      </c>
      <c r="M1297" s="835">
        <v>161200</v>
      </c>
      <c r="N1297" s="832">
        <v>403</v>
      </c>
      <c r="O1297" s="836">
        <v>51</v>
      </c>
      <c r="P1297" s="835">
        <v>142000</v>
      </c>
      <c r="Q1297" s="837">
        <v>0.88089330024813894</v>
      </c>
      <c r="R1297" s="832">
        <v>355</v>
      </c>
      <c r="S1297" s="837">
        <v>0.88089330024813894</v>
      </c>
      <c r="T1297" s="836">
        <v>45</v>
      </c>
      <c r="U1297" s="838">
        <v>0.88235294117647056</v>
      </c>
    </row>
    <row r="1298" spans="1:21" ht="14.4" customHeight="1" x14ac:dyDescent="0.3">
      <c r="A1298" s="831">
        <v>10</v>
      </c>
      <c r="B1298" s="832" t="s">
        <v>2616</v>
      </c>
      <c r="C1298" s="832" t="s">
        <v>2621</v>
      </c>
      <c r="D1298" s="833" t="s">
        <v>5670</v>
      </c>
      <c r="E1298" s="834" t="s">
        <v>2710</v>
      </c>
      <c r="F1298" s="832" t="s">
        <v>2620</v>
      </c>
      <c r="G1298" s="832" t="s">
        <v>3281</v>
      </c>
      <c r="H1298" s="832" t="s">
        <v>631</v>
      </c>
      <c r="I1298" s="832" t="s">
        <v>3983</v>
      </c>
      <c r="J1298" s="832" t="s">
        <v>3984</v>
      </c>
      <c r="K1298" s="832" t="s">
        <v>3985</v>
      </c>
      <c r="L1298" s="835">
        <v>800</v>
      </c>
      <c r="M1298" s="835">
        <v>92800</v>
      </c>
      <c r="N1298" s="832">
        <v>116</v>
      </c>
      <c r="O1298" s="836">
        <v>28</v>
      </c>
      <c r="P1298" s="835">
        <v>22400</v>
      </c>
      <c r="Q1298" s="837">
        <v>0.2413793103448276</v>
      </c>
      <c r="R1298" s="832">
        <v>28</v>
      </c>
      <c r="S1298" s="837">
        <v>0.2413793103448276</v>
      </c>
      <c r="T1298" s="836">
        <v>7</v>
      </c>
      <c r="U1298" s="838">
        <v>0.25</v>
      </c>
    </row>
    <row r="1299" spans="1:21" ht="14.4" customHeight="1" x14ac:dyDescent="0.3">
      <c r="A1299" s="831">
        <v>10</v>
      </c>
      <c r="B1299" s="832" t="s">
        <v>2616</v>
      </c>
      <c r="C1299" s="832" t="s">
        <v>2621</v>
      </c>
      <c r="D1299" s="833" t="s">
        <v>5670</v>
      </c>
      <c r="E1299" s="834" t="s">
        <v>2710</v>
      </c>
      <c r="F1299" s="832" t="s">
        <v>2620</v>
      </c>
      <c r="G1299" s="832" t="s">
        <v>3281</v>
      </c>
      <c r="H1299" s="832" t="s">
        <v>631</v>
      </c>
      <c r="I1299" s="832" t="s">
        <v>3986</v>
      </c>
      <c r="J1299" s="832" t="s">
        <v>3987</v>
      </c>
      <c r="K1299" s="832" t="s">
        <v>3985</v>
      </c>
      <c r="L1299" s="835">
        <v>800</v>
      </c>
      <c r="M1299" s="835">
        <v>6400</v>
      </c>
      <c r="N1299" s="832">
        <v>8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10</v>
      </c>
      <c r="B1300" s="832" t="s">
        <v>2616</v>
      </c>
      <c r="C1300" s="832" t="s">
        <v>2621</v>
      </c>
      <c r="D1300" s="833" t="s">
        <v>5670</v>
      </c>
      <c r="E1300" s="834" t="s">
        <v>2710</v>
      </c>
      <c r="F1300" s="832" t="s">
        <v>2620</v>
      </c>
      <c r="G1300" s="832" t="s">
        <v>3281</v>
      </c>
      <c r="H1300" s="832" t="s">
        <v>631</v>
      </c>
      <c r="I1300" s="832" t="s">
        <v>3468</v>
      </c>
      <c r="J1300" s="832" t="s">
        <v>3469</v>
      </c>
      <c r="K1300" s="832" t="s">
        <v>3470</v>
      </c>
      <c r="L1300" s="835">
        <v>1000</v>
      </c>
      <c r="M1300" s="835">
        <v>3000</v>
      </c>
      <c r="N1300" s="832">
        <v>3</v>
      </c>
      <c r="O1300" s="836">
        <v>3</v>
      </c>
      <c r="P1300" s="835">
        <v>3000</v>
      </c>
      <c r="Q1300" s="837">
        <v>1</v>
      </c>
      <c r="R1300" s="832">
        <v>3</v>
      </c>
      <c r="S1300" s="837">
        <v>1</v>
      </c>
      <c r="T1300" s="836">
        <v>3</v>
      </c>
      <c r="U1300" s="838">
        <v>1</v>
      </c>
    </row>
    <row r="1301" spans="1:21" ht="14.4" customHeight="1" x14ac:dyDescent="0.3">
      <c r="A1301" s="831">
        <v>10</v>
      </c>
      <c r="B1301" s="832" t="s">
        <v>2616</v>
      </c>
      <c r="C1301" s="832" t="s">
        <v>2621</v>
      </c>
      <c r="D1301" s="833" t="s">
        <v>5670</v>
      </c>
      <c r="E1301" s="834" t="s">
        <v>2710</v>
      </c>
      <c r="F1301" s="832" t="s">
        <v>2620</v>
      </c>
      <c r="G1301" s="832" t="s">
        <v>3281</v>
      </c>
      <c r="H1301" s="832" t="s">
        <v>631</v>
      </c>
      <c r="I1301" s="832" t="s">
        <v>3988</v>
      </c>
      <c r="J1301" s="832" t="s">
        <v>3989</v>
      </c>
      <c r="K1301" s="832" t="s">
        <v>3284</v>
      </c>
      <c r="L1301" s="835">
        <v>400</v>
      </c>
      <c r="M1301" s="835">
        <v>154000</v>
      </c>
      <c r="N1301" s="832">
        <v>385</v>
      </c>
      <c r="O1301" s="836">
        <v>49</v>
      </c>
      <c r="P1301" s="835">
        <v>124800</v>
      </c>
      <c r="Q1301" s="837">
        <v>0.81038961038961044</v>
      </c>
      <c r="R1301" s="832">
        <v>312</v>
      </c>
      <c r="S1301" s="837">
        <v>0.81038961038961044</v>
      </c>
      <c r="T1301" s="836">
        <v>39</v>
      </c>
      <c r="U1301" s="838">
        <v>0.79591836734693877</v>
      </c>
    </row>
    <row r="1302" spans="1:21" ht="14.4" customHeight="1" x14ac:dyDescent="0.3">
      <c r="A1302" s="831">
        <v>10</v>
      </c>
      <c r="B1302" s="832" t="s">
        <v>2616</v>
      </c>
      <c r="C1302" s="832" t="s">
        <v>2621</v>
      </c>
      <c r="D1302" s="833" t="s">
        <v>5670</v>
      </c>
      <c r="E1302" s="834" t="s">
        <v>2710</v>
      </c>
      <c r="F1302" s="832" t="s">
        <v>2620</v>
      </c>
      <c r="G1302" s="832" t="s">
        <v>3281</v>
      </c>
      <c r="H1302" s="832" t="s">
        <v>631</v>
      </c>
      <c r="I1302" s="832" t="s">
        <v>3990</v>
      </c>
      <c r="J1302" s="832" t="s">
        <v>3991</v>
      </c>
      <c r="K1302" s="832" t="s">
        <v>3992</v>
      </c>
      <c r="L1302" s="835">
        <v>265</v>
      </c>
      <c r="M1302" s="835">
        <v>1060</v>
      </c>
      <c r="N1302" s="832">
        <v>4</v>
      </c>
      <c r="O1302" s="836">
        <v>4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10</v>
      </c>
      <c r="B1303" s="832" t="s">
        <v>2616</v>
      </c>
      <c r="C1303" s="832" t="s">
        <v>2621</v>
      </c>
      <c r="D1303" s="833" t="s">
        <v>5670</v>
      </c>
      <c r="E1303" s="834" t="s">
        <v>2710</v>
      </c>
      <c r="F1303" s="832" t="s">
        <v>2620</v>
      </c>
      <c r="G1303" s="832" t="s">
        <v>3281</v>
      </c>
      <c r="H1303" s="832" t="s">
        <v>631</v>
      </c>
      <c r="I1303" s="832" t="s">
        <v>3993</v>
      </c>
      <c r="J1303" s="832" t="s">
        <v>3994</v>
      </c>
      <c r="K1303" s="832" t="s">
        <v>3995</v>
      </c>
      <c r="L1303" s="835">
        <v>75</v>
      </c>
      <c r="M1303" s="835">
        <v>7200</v>
      </c>
      <c r="N1303" s="832">
        <v>96</v>
      </c>
      <c r="O1303" s="836">
        <v>25</v>
      </c>
      <c r="P1303" s="835">
        <v>5100</v>
      </c>
      <c r="Q1303" s="837">
        <v>0.70833333333333337</v>
      </c>
      <c r="R1303" s="832">
        <v>68</v>
      </c>
      <c r="S1303" s="837">
        <v>0.70833333333333337</v>
      </c>
      <c r="T1303" s="836">
        <v>18</v>
      </c>
      <c r="U1303" s="838">
        <v>0.72</v>
      </c>
    </row>
    <row r="1304" spans="1:21" ht="14.4" customHeight="1" x14ac:dyDescent="0.3">
      <c r="A1304" s="831">
        <v>10</v>
      </c>
      <c r="B1304" s="832" t="s">
        <v>2616</v>
      </c>
      <c r="C1304" s="832" t="s">
        <v>2621</v>
      </c>
      <c r="D1304" s="833" t="s">
        <v>5670</v>
      </c>
      <c r="E1304" s="834" t="s">
        <v>2710</v>
      </c>
      <c r="F1304" s="832" t="s">
        <v>2620</v>
      </c>
      <c r="G1304" s="832" t="s">
        <v>3281</v>
      </c>
      <c r="H1304" s="832" t="s">
        <v>631</v>
      </c>
      <c r="I1304" s="832" t="s">
        <v>3996</v>
      </c>
      <c r="J1304" s="832" t="s">
        <v>3997</v>
      </c>
      <c r="K1304" s="832" t="s">
        <v>3998</v>
      </c>
      <c r="L1304" s="835">
        <v>400</v>
      </c>
      <c r="M1304" s="835">
        <v>25600</v>
      </c>
      <c r="N1304" s="832">
        <v>64</v>
      </c>
      <c r="O1304" s="836">
        <v>8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10</v>
      </c>
      <c r="B1305" s="832" t="s">
        <v>2616</v>
      </c>
      <c r="C1305" s="832" t="s">
        <v>2621</v>
      </c>
      <c r="D1305" s="833" t="s">
        <v>5670</v>
      </c>
      <c r="E1305" s="834" t="s">
        <v>2710</v>
      </c>
      <c r="F1305" s="832" t="s">
        <v>2620</v>
      </c>
      <c r="G1305" s="832" t="s">
        <v>3281</v>
      </c>
      <c r="H1305" s="832" t="s">
        <v>631</v>
      </c>
      <c r="I1305" s="832" t="s">
        <v>3999</v>
      </c>
      <c r="J1305" s="832" t="s">
        <v>4000</v>
      </c>
      <c r="K1305" s="832" t="s">
        <v>4001</v>
      </c>
      <c r="L1305" s="835">
        <v>64</v>
      </c>
      <c r="M1305" s="835">
        <v>2944</v>
      </c>
      <c r="N1305" s="832">
        <v>46</v>
      </c>
      <c r="O1305" s="836">
        <v>12</v>
      </c>
      <c r="P1305" s="835">
        <v>2688</v>
      </c>
      <c r="Q1305" s="837">
        <v>0.91304347826086951</v>
      </c>
      <c r="R1305" s="832">
        <v>42</v>
      </c>
      <c r="S1305" s="837">
        <v>0.91304347826086951</v>
      </c>
      <c r="T1305" s="836">
        <v>11</v>
      </c>
      <c r="U1305" s="838">
        <v>0.91666666666666663</v>
      </c>
    </row>
    <row r="1306" spans="1:21" ht="14.4" customHeight="1" x14ac:dyDescent="0.3">
      <c r="A1306" s="831">
        <v>10</v>
      </c>
      <c r="B1306" s="832" t="s">
        <v>2616</v>
      </c>
      <c r="C1306" s="832" t="s">
        <v>2621</v>
      </c>
      <c r="D1306" s="833" t="s">
        <v>5670</v>
      </c>
      <c r="E1306" s="834" t="s">
        <v>2710</v>
      </c>
      <c r="F1306" s="832" t="s">
        <v>2620</v>
      </c>
      <c r="G1306" s="832" t="s">
        <v>3281</v>
      </c>
      <c r="H1306" s="832" t="s">
        <v>631</v>
      </c>
      <c r="I1306" s="832" t="s">
        <v>4002</v>
      </c>
      <c r="J1306" s="832" t="s">
        <v>4003</v>
      </c>
      <c r="K1306" s="832" t="s">
        <v>3284</v>
      </c>
      <c r="L1306" s="835">
        <v>400</v>
      </c>
      <c r="M1306" s="835">
        <v>9600</v>
      </c>
      <c r="N1306" s="832">
        <v>24</v>
      </c>
      <c r="O1306" s="836">
        <v>3</v>
      </c>
      <c r="P1306" s="835">
        <v>9600</v>
      </c>
      <c r="Q1306" s="837">
        <v>1</v>
      </c>
      <c r="R1306" s="832">
        <v>24</v>
      </c>
      <c r="S1306" s="837">
        <v>1</v>
      </c>
      <c r="T1306" s="836">
        <v>3</v>
      </c>
      <c r="U1306" s="838">
        <v>1</v>
      </c>
    </row>
    <row r="1307" spans="1:21" ht="14.4" customHeight="1" x14ac:dyDescent="0.3">
      <c r="A1307" s="831">
        <v>10</v>
      </c>
      <c r="B1307" s="832" t="s">
        <v>2616</v>
      </c>
      <c r="C1307" s="832" t="s">
        <v>2621</v>
      </c>
      <c r="D1307" s="833" t="s">
        <v>5670</v>
      </c>
      <c r="E1307" s="834" t="s">
        <v>2710</v>
      </c>
      <c r="F1307" s="832" t="s">
        <v>2620</v>
      </c>
      <c r="G1307" s="832" t="s">
        <v>3281</v>
      </c>
      <c r="H1307" s="832" t="s">
        <v>631</v>
      </c>
      <c r="I1307" s="832" t="s">
        <v>4004</v>
      </c>
      <c r="J1307" s="832" t="s">
        <v>4005</v>
      </c>
      <c r="K1307" s="832" t="s">
        <v>4006</v>
      </c>
      <c r="L1307" s="835">
        <v>300</v>
      </c>
      <c r="M1307" s="835">
        <v>900</v>
      </c>
      <c r="N1307" s="832">
        <v>3</v>
      </c>
      <c r="O1307" s="836">
        <v>3</v>
      </c>
      <c r="P1307" s="835">
        <v>300</v>
      </c>
      <c r="Q1307" s="837">
        <v>0.33333333333333331</v>
      </c>
      <c r="R1307" s="832">
        <v>1</v>
      </c>
      <c r="S1307" s="837">
        <v>0.33333333333333331</v>
      </c>
      <c r="T1307" s="836">
        <v>1</v>
      </c>
      <c r="U1307" s="838">
        <v>0.33333333333333331</v>
      </c>
    </row>
    <row r="1308" spans="1:21" ht="14.4" customHeight="1" x14ac:dyDescent="0.3">
      <c r="A1308" s="831">
        <v>10</v>
      </c>
      <c r="B1308" s="832" t="s">
        <v>2616</v>
      </c>
      <c r="C1308" s="832" t="s">
        <v>2621</v>
      </c>
      <c r="D1308" s="833" t="s">
        <v>5670</v>
      </c>
      <c r="E1308" s="834" t="s">
        <v>2710</v>
      </c>
      <c r="F1308" s="832" t="s">
        <v>2620</v>
      </c>
      <c r="G1308" s="832" t="s">
        <v>3281</v>
      </c>
      <c r="H1308" s="832" t="s">
        <v>631</v>
      </c>
      <c r="I1308" s="832" t="s">
        <v>4007</v>
      </c>
      <c r="J1308" s="832" t="s">
        <v>4008</v>
      </c>
      <c r="K1308" s="832" t="s">
        <v>4009</v>
      </c>
      <c r="L1308" s="835">
        <v>1201</v>
      </c>
      <c r="M1308" s="835">
        <v>942785</v>
      </c>
      <c r="N1308" s="832">
        <v>785</v>
      </c>
      <c r="O1308" s="836">
        <v>115</v>
      </c>
      <c r="P1308" s="835">
        <v>870725</v>
      </c>
      <c r="Q1308" s="837">
        <v>0.92356687898089174</v>
      </c>
      <c r="R1308" s="832">
        <v>725</v>
      </c>
      <c r="S1308" s="837">
        <v>0.92356687898089174</v>
      </c>
      <c r="T1308" s="836">
        <v>107</v>
      </c>
      <c r="U1308" s="838">
        <v>0.93043478260869561</v>
      </c>
    </row>
    <row r="1309" spans="1:21" ht="14.4" customHeight="1" x14ac:dyDescent="0.3">
      <c r="A1309" s="831">
        <v>10</v>
      </c>
      <c r="B1309" s="832" t="s">
        <v>2616</v>
      </c>
      <c r="C1309" s="832" t="s">
        <v>2621</v>
      </c>
      <c r="D1309" s="833" t="s">
        <v>5670</v>
      </c>
      <c r="E1309" s="834" t="s">
        <v>2710</v>
      </c>
      <c r="F1309" s="832" t="s">
        <v>2620</v>
      </c>
      <c r="G1309" s="832" t="s">
        <v>3281</v>
      </c>
      <c r="H1309" s="832" t="s">
        <v>631</v>
      </c>
      <c r="I1309" s="832" t="s">
        <v>4010</v>
      </c>
      <c r="J1309" s="832" t="s">
        <v>4011</v>
      </c>
      <c r="K1309" s="832" t="s">
        <v>3973</v>
      </c>
      <c r="L1309" s="835">
        <v>150</v>
      </c>
      <c r="M1309" s="835">
        <v>900</v>
      </c>
      <c r="N1309" s="832">
        <v>6</v>
      </c>
      <c r="O1309" s="836">
        <v>3</v>
      </c>
      <c r="P1309" s="835">
        <v>900</v>
      </c>
      <c r="Q1309" s="837">
        <v>1</v>
      </c>
      <c r="R1309" s="832">
        <v>6</v>
      </c>
      <c r="S1309" s="837">
        <v>1</v>
      </c>
      <c r="T1309" s="836">
        <v>3</v>
      </c>
      <c r="U1309" s="838">
        <v>1</v>
      </c>
    </row>
    <row r="1310" spans="1:21" ht="14.4" customHeight="1" x14ac:dyDescent="0.3">
      <c r="A1310" s="831">
        <v>10</v>
      </c>
      <c r="B1310" s="832" t="s">
        <v>2616</v>
      </c>
      <c r="C1310" s="832" t="s">
        <v>2621</v>
      </c>
      <c r="D1310" s="833" t="s">
        <v>5670</v>
      </c>
      <c r="E1310" s="834" t="s">
        <v>2710</v>
      </c>
      <c r="F1310" s="832" t="s">
        <v>2620</v>
      </c>
      <c r="G1310" s="832" t="s">
        <v>3281</v>
      </c>
      <c r="H1310" s="832" t="s">
        <v>631</v>
      </c>
      <c r="I1310" s="832" t="s">
        <v>4012</v>
      </c>
      <c r="J1310" s="832" t="s">
        <v>4013</v>
      </c>
      <c r="K1310" s="832" t="s">
        <v>4014</v>
      </c>
      <c r="L1310" s="835">
        <v>13896</v>
      </c>
      <c r="M1310" s="835">
        <v>152856</v>
      </c>
      <c r="N1310" s="832">
        <v>11</v>
      </c>
      <c r="O1310" s="836">
        <v>11</v>
      </c>
      <c r="P1310" s="835">
        <v>69480</v>
      </c>
      <c r="Q1310" s="837">
        <v>0.45454545454545453</v>
      </c>
      <c r="R1310" s="832">
        <v>5</v>
      </c>
      <c r="S1310" s="837">
        <v>0.45454545454545453</v>
      </c>
      <c r="T1310" s="836">
        <v>5</v>
      </c>
      <c r="U1310" s="838">
        <v>0.45454545454545453</v>
      </c>
    </row>
    <row r="1311" spans="1:21" ht="14.4" customHeight="1" x14ac:dyDescent="0.3">
      <c r="A1311" s="831">
        <v>10</v>
      </c>
      <c r="B1311" s="832" t="s">
        <v>2616</v>
      </c>
      <c r="C1311" s="832" t="s">
        <v>2621</v>
      </c>
      <c r="D1311" s="833" t="s">
        <v>5670</v>
      </c>
      <c r="E1311" s="834" t="s">
        <v>2710</v>
      </c>
      <c r="F1311" s="832" t="s">
        <v>2620</v>
      </c>
      <c r="G1311" s="832" t="s">
        <v>3281</v>
      </c>
      <c r="H1311" s="832" t="s">
        <v>631</v>
      </c>
      <c r="I1311" s="832" t="s">
        <v>4015</v>
      </c>
      <c r="J1311" s="832" t="s">
        <v>4016</v>
      </c>
      <c r="K1311" s="832" t="s">
        <v>4017</v>
      </c>
      <c r="L1311" s="835">
        <v>5561</v>
      </c>
      <c r="M1311" s="835">
        <v>116781</v>
      </c>
      <c r="N1311" s="832">
        <v>21</v>
      </c>
      <c r="O1311" s="836">
        <v>21</v>
      </c>
      <c r="P1311" s="835">
        <v>22244</v>
      </c>
      <c r="Q1311" s="837">
        <v>0.19047619047619047</v>
      </c>
      <c r="R1311" s="832">
        <v>4</v>
      </c>
      <c r="S1311" s="837">
        <v>0.19047619047619047</v>
      </c>
      <c r="T1311" s="836">
        <v>4</v>
      </c>
      <c r="U1311" s="838">
        <v>0.19047619047619047</v>
      </c>
    </row>
    <row r="1312" spans="1:21" ht="14.4" customHeight="1" x14ac:dyDescent="0.3">
      <c r="A1312" s="831">
        <v>10</v>
      </c>
      <c r="B1312" s="832" t="s">
        <v>2616</v>
      </c>
      <c r="C1312" s="832" t="s">
        <v>2621</v>
      </c>
      <c r="D1312" s="833" t="s">
        <v>5670</v>
      </c>
      <c r="E1312" s="834" t="s">
        <v>2710</v>
      </c>
      <c r="F1312" s="832" t="s">
        <v>2620</v>
      </c>
      <c r="G1312" s="832" t="s">
        <v>3281</v>
      </c>
      <c r="H1312" s="832" t="s">
        <v>631</v>
      </c>
      <c r="I1312" s="832" t="s">
        <v>4018</v>
      </c>
      <c r="J1312" s="832" t="s">
        <v>4019</v>
      </c>
      <c r="K1312" s="832" t="s">
        <v>4020</v>
      </c>
      <c r="L1312" s="835">
        <v>1201</v>
      </c>
      <c r="M1312" s="835">
        <v>339883</v>
      </c>
      <c r="N1312" s="832">
        <v>283</v>
      </c>
      <c r="O1312" s="836">
        <v>24</v>
      </c>
      <c r="P1312" s="835">
        <v>238999</v>
      </c>
      <c r="Q1312" s="837">
        <v>0.70318021201413428</v>
      </c>
      <c r="R1312" s="832">
        <v>199</v>
      </c>
      <c r="S1312" s="837">
        <v>0.70318021201413428</v>
      </c>
      <c r="T1312" s="836">
        <v>17</v>
      </c>
      <c r="U1312" s="838">
        <v>0.70833333333333337</v>
      </c>
    </row>
    <row r="1313" spans="1:21" ht="14.4" customHeight="1" x14ac:dyDescent="0.3">
      <c r="A1313" s="831">
        <v>10</v>
      </c>
      <c r="B1313" s="832" t="s">
        <v>2616</v>
      </c>
      <c r="C1313" s="832" t="s">
        <v>2621</v>
      </c>
      <c r="D1313" s="833" t="s">
        <v>5670</v>
      </c>
      <c r="E1313" s="834" t="s">
        <v>2710</v>
      </c>
      <c r="F1313" s="832" t="s">
        <v>2620</v>
      </c>
      <c r="G1313" s="832" t="s">
        <v>3281</v>
      </c>
      <c r="H1313" s="832" t="s">
        <v>631</v>
      </c>
      <c r="I1313" s="832" t="s">
        <v>4021</v>
      </c>
      <c r="J1313" s="832" t="s">
        <v>4019</v>
      </c>
      <c r="K1313" s="832" t="s">
        <v>4022</v>
      </c>
      <c r="L1313" s="835">
        <v>1201</v>
      </c>
      <c r="M1313" s="835">
        <v>42035</v>
      </c>
      <c r="N1313" s="832">
        <v>35</v>
      </c>
      <c r="O1313" s="836">
        <v>4</v>
      </c>
      <c r="P1313" s="835">
        <v>42035</v>
      </c>
      <c r="Q1313" s="837">
        <v>1</v>
      </c>
      <c r="R1313" s="832">
        <v>35</v>
      </c>
      <c r="S1313" s="837">
        <v>1</v>
      </c>
      <c r="T1313" s="836">
        <v>4</v>
      </c>
      <c r="U1313" s="838">
        <v>1</v>
      </c>
    </row>
    <row r="1314" spans="1:21" ht="14.4" customHeight="1" x14ac:dyDescent="0.3">
      <c r="A1314" s="831">
        <v>10</v>
      </c>
      <c r="B1314" s="832" t="s">
        <v>2616</v>
      </c>
      <c r="C1314" s="832" t="s">
        <v>2621</v>
      </c>
      <c r="D1314" s="833" t="s">
        <v>5670</v>
      </c>
      <c r="E1314" s="834" t="s">
        <v>2710</v>
      </c>
      <c r="F1314" s="832" t="s">
        <v>2620</v>
      </c>
      <c r="G1314" s="832" t="s">
        <v>3281</v>
      </c>
      <c r="H1314" s="832" t="s">
        <v>631</v>
      </c>
      <c r="I1314" s="832" t="s">
        <v>4023</v>
      </c>
      <c r="J1314" s="832" t="s">
        <v>4024</v>
      </c>
      <c r="K1314" s="832" t="s">
        <v>4025</v>
      </c>
      <c r="L1314" s="835">
        <v>150</v>
      </c>
      <c r="M1314" s="835">
        <v>5850</v>
      </c>
      <c r="N1314" s="832">
        <v>39</v>
      </c>
      <c r="O1314" s="836">
        <v>23</v>
      </c>
      <c r="P1314" s="835">
        <v>4050</v>
      </c>
      <c r="Q1314" s="837">
        <v>0.69230769230769229</v>
      </c>
      <c r="R1314" s="832">
        <v>27</v>
      </c>
      <c r="S1314" s="837">
        <v>0.69230769230769229</v>
      </c>
      <c r="T1314" s="836">
        <v>15</v>
      </c>
      <c r="U1314" s="838">
        <v>0.65217391304347827</v>
      </c>
    </row>
    <row r="1315" spans="1:21" ht="14.4" customHeight="1" x14ac:dyDescent="0.3">
      <c r="A1315" s="831">
        <v>10</v>
      </c>
      <c r="B1315" s="832" t="s">
        <v>2616</v>
      </c>
      <c r="C1315" s="832" t="s">
        <v>2621</v>
      </c>
      <c r="D1315" s="833" t="s">
        <v>5670</v>
      </c>
      <c r="E1315" s="834" t="s">
        <v>2710</v>
      </c>
      <c r="F1315" s="832" t="s">
        <v>2620</v>
      </c>
      <c r="G1315" s="832" t="s">
        <v>3281</v>
      </c>
      <c r="H1315" s="832" t="s">
        <v>631</v>
      </c>
      <c r="I1315" s="832" t="s">
        <v>4026</v>
      </c>
      <c r="J1315" s="832" t="s">
        <v>4008</v>
      </c>
      <c r="K1315" s="832" t="s">
        <v>4027</v>
      </c>
      <c r="L1315" s="835">
        <v>1201</v>
      </c>
      <c r="M1315" s="835">
        <v>427556</v>
      </c>
      <c r="N1315" s="832">
        <v>356</v>
      </c>
      <c r="O1315" s="836">
        <v>49</v>
      </c>
      <c r="P1315" s="835">
        <v>403536</v>
      </c>
      <c r="Q1315" s="837">
        <v>0.9438202247191011</v>
      </c>
      <c r="R1315" s="832">
        <v>336</v>
      </c>
      <c r="S1315" s="837">
        <v>0.9438202247191011</v>
      </c>
      <c r="T1315" s="836">
        <v>47</v>
      </c>
      <c r="U1315" s="838">
        <v>0.95918367346938771</v>
      </c>
    </row>
    <row r="1316" spans="1:21" ht="14.4" customHeight="1" x14ac:dyDescent="0.3">
      <c r="A1316" s="831">
        <v>10</v>
      </c>
      <c r="B1316" s="832" t="s">
        <v>2616</v>
      </c>
      <c r="C1316" s="832" t="s">
        <v>2621</v>
      </c>
      <c r="D1316" s="833" t="s">
        <v>5670</v>
      </c>
      <c r="E1316" s="834" t="s">
        <v>2710</v>
      </c>
      <c r="F1316" s="832" t="s">
        <v>2620</v>
      </c>
      <c r="G1316" s="832" t="s">
        <v>3281</v>
      </c>
      <c r="H1316" s="832" t="s">
        <v>631</v>
      </c>
      <c r="I1316" s="832" t="s">
        <v>4028</v>
      </c>
      <c r="J1316" s="832" t="s">
        <v>4016</v>
      </c>
      <c r="K1316" s="832" t="s">
        <v>4017</v>
      </c>
      <c r="L1316" s="835">
        <v>2500</v>
      </c>
      <c r="M1316" s="835">
        <v>2500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10</v>
      </c>
      <c r="B1317" s="832" t="s">
        <v>2616</v>
      </c>
      <c r="C1317" s="832" t="s">
        <v>2621</v>
      </c>
      <c r="D1317" s="833" t="s">
        <v>5670</v>
      </c>
      <c r="E1317" s="834" t="s">
        <v>2710</v>
      </c>
      <c r="F1317" s="832" t="s">
        <v>2620</v>
      </c>
      <c r="G1317" s="832" t="s">
        <v>3281</v>
      </c>
      <c r="H1317" s="832" t="s">
        <v>631</v>
      </c>
      <c r="I1317" s="832" t="s">
        <v>4029</v>
      </c>
      <c r="J1317" s="832" t="s">
        <v>4008</v>
      </c>
      <c r="K1317" s="832" t="s">
        <v>4030</v>
      </c>
      <c r="L1317" s="835">
        <v>900.75</v>
      </c>
      <c r="M1317" s="835">
        <v>4503.75</v>
      </c>
      <c r="N1317" s="832">
        <v>5</v>
      </c>
      <c r="O1317" s="836">
        <v>1</v>
      </c>
      <c r="P1317" s="835">
        <v>4503.75</v>
      </c>
      <c r="Q1317" s="837">
        <v>1</v>
      </c>
      <c r="R1317" s="832">
        <v>5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10</v>
      </c>
      <c r="B1318" s="832" t="s">
        <v>2616</v>
      </c>
      <c r="C1318" s="832" t="s">
        <v>2621</v>
      </c>
      <c r="D1318" s="833" t="s">
        <v>5670</v>
      </c>
      <c r="E1318" s="834" t="s">
        <v>2710</v>
      </c>
      <c r="F1318" s="832" t="s">
        <v>2620</v>
      </c>
      <c r="G1318" s="832" t="s">
        <v>3281</v>
      </c>
      <c r="H1318" s="832" t="s">
        <v>631</v>
      </c>
      <c r="I1318" s="832" t="s">
        <v>4031</v>
      </c>
      <c r="J1318" s="832" t="s">
        <v>4032</v>
      </c>
      <c r="K1318" s="832" t="s">
        <v>4033</v>
      </c>
      <c r="L1318" s="835">
        <v>264.91000000000003</v>
      </c>
      <c r="M1318" s="835">
        <v>794.73</v>
      </c>
      <c r="N1318" s="832">
        <v>3</v>
      </c>
      <c r="O1318" s="836">
        <v>3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10</v>
      </c>
      <c r="B1319" s="832" t="s">
        <v>2616</v>
      </c>
      <c r="C1319" s="832" t="s">
        <v>2621</v>
      </c>
      <c r="D1319" s="833" t="s">
        <v>5670</v>
      </c>
      <c r="E1319" s="834" t="s">
        <v>2710</v>
      </c>
      <c r="F1319" s="832" t="s">
        <v>2620</v>
      </c>
      <c r="G1319" s="832" t="s">
        <v>3281</v>
      </c>
      <c r="H1319" s="832" t="s">
        <v>631</v>
      </c>
      <c r="I1319" s="832" t="s">
        <v>4034</v>
      </c>
      <c r="J1319" s="832" t="s">
        <v>4035</v>
      </c>
      <c r="K1319" s="832" t="s">
        <v>4006</v>
      </c>
      <c r="L1319" s="835">
        <v>300</v>
      </c>
      <c r="M1319" s="835">
        <v>600</v>
      </c>
      <c r="N1319" s="832">
        <v>2</v>
      </c>
      <c r="O1319" s="836">
        <v>2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10</v>
      </c>
      <c r="B1320" s="832" t="s">
        <v>2616</v>
      </c>
      <c r="C1320" s="832" t="s">
        <v>2621</v>
      </c>
      <c r="D1320" s="833" t="s">
        <v>5670</v>
      </c>
      <c r="E1320" s="834" t="s">
        <v>2710</v>
      </c>
      <c r="F1320" s="832" t="s">
        <v>2620</v>
      </c>
      <c r="G1320" s="832" t="s">
        <v>3281</v>
      </c>
      <c r="H1320" s="832" t="s">
        <v>631</v>
      </c>
      <c r="I1320" s="832" t="s">
        <v>4036</v>
      </c>
      <c r="J1320" s="832" t="s">
        <v>4037</v>
      </c>
      <c r="K1320" s="832" t="s">
        <v>3284</v>
      </c>
      <c r="L1320" s="835">
        <v>400</v>
      </c>
      <c r="M1320" s="835">
        <v>20000</v>
      </c>
      <c r="N1320" s="832">
        <v>50</v>
      </c>
      <c r="O1320" s="836">
        <v>7</v>
      </c>
      <c r="P1320" s="835">
        <v>6400</v>
      </c>
      <c r="Q1320" s="837">
        <v>0.32</v>
      </c>
      <c r="R1320" s="832">
        <v>16</v>
      </c>
      <c r="S1320" s="837">
        <v>0.32</v>
      </c>
      <c r="T1320" s="836">
        <v>2</v>
      </c>
      <c r="U1320" s="838">
        <v>0.2857142857142857</v>
      </c>
    </row>
    <row r="1321" spans="1:21" ht="14.4" customHeight="1" x14ac:dyDescent="0.3">
      <c r="A1321" s="831">
        <v>10</v>
      </c>
      <c r="B1321" s="832" t="s">
        <v>2616</v>
      </c>
      <c r="C1321" s="832" t="s">
        <v>2621</v>
      </c>
      <c r="D1321" s="833" t="s">
        <v>5670</v>
      </c>
      <c r="E1321" s="834" t="s">
        <v>2710</v>
      </c>
      <c r="F1321" s="832" t="s">
        <v>2620</v>
      </c>
      <c r="G1321" s="832" t="s">
        <v>3281</v>
      </c>
      <c r="H1321" s="832" t="s">
        <v>631</v>
      </c>
      <c r="I1321" s="832" t="s">
        <v>4038</v>
      </c>
      <c r="J1321" s="832" t="s">
        <v>3991</v>
      </c>
      <c r="K1321" s="832" t="s">
        <v>4039</v>
      </c>
      <c r="L1321" s="835">
        <v>265</v>
      </c>
      <c r="M1321" s="835">
        <v>1325</v>
      </c>
      <c r="N1321" s="832">
        <v>5</v>
      </c>
      <c r="O1321" s="836">
        <v>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10</v>
      </c>
      <c r="B1322" s="832" t="s">
        <v>2616</v>
      </c>
      <c r="C1322" s="832" t="s">
        <v>2621</v>
      </c>
      <c r="D1322" s="833" t="s">
        <v>5670</v>
      </c>
      <c r="E1322" s="834" t="s">
        <v>2710</v>
      </c>
      <c r="F1322" s="832" t="s">
        <v>2620</v>
      </c>
      <c r="G1322" s="832" t="s">
        <v>3281</v>
      </c>
      <c r="H1322" s="832" t="s">
        <v>631</v>
      </c>
      <c r="I1322" s="832" t="s">
        <v>4040</v>
      </c>
      <c r="J1322" s="832" t="s">
        <v>4041</v>
      </c>
      <c r="K1322" s="832" t="s">
        <v>4042</v>
      </c>
      <c r="L1322" s="835">
        <v>9215.81</v>
      </c>
      <c r="M1322" s="835">
        <v>331769.15999999997</v>
      </c>
      <c r="N1322" s="832">
        <v>36</v>
      </c>
      <c r="O1322" s="836">
        <v>36</v>
      </c>
      <c r="P1322" s="835">
        <v>73726.48</v>
      </c>
      <c r="Q1322" s="837">
        <v>0.22222222222222224</v>
      </c>
      <c r="R1322" s="832">
        <v>8</v>
      </c>
      <c r="S1322" s="837">
        <v>0.22222222222222221</v>
      </c>
      <c r="T1322" s="836">
        <v>8</v>
      </c>
      <c r="U1322" s="838">
        <v>0.22222222222222221</v>
      </c>
    </row>
    <row r="1323" spans="1:21" ht="14.4" customHeight="1" x14ac:dyDescent="0.3">
      <c r="A1323" s="831">
        <v>10</v>
      </c>
      <c r="B1323" s="832" t="s">
        <v>2616</v>
      </c>
      <c r="C1323" s="832" t="s">
        <v>2621</v>
      </c>
      <c r="D1323" s="833" t="s">
        <v>5670</v>
      </c>
      <c r="E1323" s="834" t="s">
        <v>2710</v>
      </c>
      <c r="F1323" s="832" t="s">
        <v>2620</v>
      </c>
      <c r="G1323" s="832" t="s">
        <v>3281</v>
      </c>
      <c r="H1323" s="832" t="s">
        <v>631</v>
      </c>
      <c r="I1323" s="832" t="s">
        <v>4043</v>
      </c>
      <c r="J1323" s="832" t="s">
        <v>4037</v>
      </c>
      <c r="K1323" s="832" t="s">
        <v>3980</v>
      </c>
      <c r="L1323" s="835">
        <v>300</v>
      </c>
      <c r="M1323" s="835">
        <v>900</v>
      </c>
      <c r="N1323" s="832">
        <v>3</v>
      </c>
      <c r="O1323" s="836">
        <v>3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10</v>
      </c>
      <c r="B1324" s="832" t="s">
        <v>2616</v>
      </c>
      <c r="C1324" s="832" t="s">
        <v>2621</v>
      </c>
      <c r="D1324" s="833" t="s">
        <v>5670</v>
      </c>
      <c r="E1324" s="834" t="s">
        <v>2710</v>
      </c>
      <c r="F1324" s="832" t="s">
        <v>2620</v>
      </c>
      <c r="G1324" s="832" t="s">
        <v>3281</v>
      </c>
      <c r="H1324" s="832" t="s">
        <v>631</v>
      </c>
      <c r="I1324" s="832" t="s">
        <v>4044</v>
      </c>
      <c r="J1324" s="832" t="s">
        <v>4045</v>
      </c>
      <c r="K1324" s="832" t="s">
        <v>4046</v>
      </c>
      <c r="L1324" s="835">
        <v>400</v>
      </c>
      <c r="M1324" s="835">
        <v>6400</v>
      </c>
      <c r="N1324" s="832">
        <v>16</v>
      </c>
      <c r="O1324" s="836">
        <v>2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10</v>
      </c>
      <c r="B1325" s="832" t="s">
        <v>2616</v>
      </c>
      <c r="C1325" s="832" t="s">
        <v>2621</v>
      </c>
      <c r="D1325" s="833" t="s">
        <v>5670</v>
      </c>
      <c r="E1325" s="834" t="s">
        <v>2710</v>
      </c>
      <c r="F1325" s="832" t="s">
        <v>2620</v>
      </c>
      <c r="G1325" s="832" t="s">
        <v>3281</v>
      </c>
      <c r="H1325" s="832" t="s">
        <v>631</v>
      </c>
      <c r="I1325" s="832" t="s">
        <v>4047</v>
      </c>
      <c r="J1325" s="832" t="s">
        <v>4048</v>
      </c>
      <c r="K1325" s="832" t="s">
        <v>4049</v>
      </c>
      <c r="L1325" s="835">
        <v>1000</v>
      </c>
      <c r="M1325" s="835">
        <v>3000</v>
      </c>
      <c r="N1325" s="832">
        <v>3</v>
      </c>
      <c r="O1325" s="836">
        <v>3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10</v>
      </c>
      <c r="B1326" s="832" t="s">
        <v>2616</v>
      </c>
      <c r="C1326" s="832" t="s">
        <v>2621</v>
      </c>
      <c r="D1326" s="833" t="s">
        <v>5670</v>
      </c>
      <c r="E1326" s="834" t="s">
        <v>2710</v>
      </c>
      <c r="F1326" s="832" t="s">
        <v>2620</v>
      </c>
      <c r="G1326" s="832" t="s">
        <v>3281</v>
      </c>
      <c r="H1326" s="832" t="s">
        <v>631</v>
      </c>
      <c r="I1326" s="832" t="s">
        <v>4050</v>
      </c>
      <c r="J1326" s="832" t="s">
        <v>4019</v>
      </c>
      <c r="K1326" s="832" t="s">
        <v>4051</v>
      </c>
      <c r="L1326" s="835">
        <v>900.75</v>
      </c>
      <c r="M1326" s="835">
        <v>12610.5</v>
      </c>
      <c r="N1326" s="832">
        <v>14</v>
      </c>
      <c r="O1326" s="836">
        <v>2</v>
      </c>
      <c r="P1326" s="835">
        <v>12610.5</v>
      </c>
      <c r="Q1326" s="837">
        <v>1</v>
      </c>
      <c r="R1326" s="832">
        <v>14</v>
      </c>
      <c r="S1326" s="837">
        <v>1</v>
      </c>
      <c r="T1326" s="836">
        <v>2</v>
      </c>
      <c r="U1326" s="838">
        <v>1</v>
      </c>
    </row>
    <row r="1327" spans="1:21" ht="14.4" customHeight="1" x14ac:dyDescent="0.3">
      <c r="A1327" s="831">
        <v>10</v>
      </c>
      <c r="B1327" s="832" t="s">
        <v>2616</v>
      </c>
      <c r="C1327" s="832" t="s">
        <v>2621</v>
      </c>
      <c r="D1327" s="833" t="s">
        <v>5670</v>
      </c>
      <c r="E1327" s="834" t="s">
        <v>2710</v>
      </c>
      <c r="F1327" s="832" t="s">
        <v>2620</v>
      </c>
      <c r="G1327" s="832" t="s">
        <v>3281</v>
      </c>
      <c r="H1327" s="832" t="s">
        <v>631</v>
      </c>
      <c r="I1327" s="832" t="s">
        <v>4052</v>
      </c>
      <c r="J1327" s="832" t="s">
        <v>4053</v>
      </c>
      <c r="K1327" s="832" t="s">
        <v>4054</v>
      </c>
      <c r="L1327" s="835">
        <v>1599.84</v>
      </c>
      <c r="M1327" s="835">
        <v>14398.56</v>
      </c>
      <c r="N1327" s="832">
        <v>9</v>
      </c>
      <c r="O1327" s="836">
        <v>9</v>
      </c>
      <c r="P1327" s="835">
        <v>1599.84</v>
      </c>
      <c r="Q1327" s="837">
        <v>0.1111111111111111</v>
      </c>
      <c r="R1327" s="832">
        <v>1</v>
      </c>
      <c r="S1327" s="837">
        <v>0.1111111111111111</v>
      </c>
      <c r="T1327" s="836">
        <v>1</v>
      </c>
      <c r="U1327" s="838">
        <v>0.1111111111111111</v>
      </c>
    </row>
    <row r="1328" spans="1:21" ht="14.4" customHeight="1" x14ac:dyDescent="0.3">
      <c r="A1328" s="831">
        <v>10</v>
      </c>
      <c r="B1328" s="832" t="s">
        <v>2616</v>
      </c>
      <c r="C1328" s="832" t="s">
        <v>2621</v>
      </c>
      <c r="D1328" s="833" t="s">
        <v>5670</v>
      </c>
      <c r="E1328" s="834" t="s">
        <v>2710</v>
      </c>
      <c r="F1328" s="832" t="s">
        <v>2620</v>
      </c>
      <c r="G1328" s="832" t="s">
        <v>3281</v>
      </c>
      <c r="H1328" s="832" t="s">
        <v>631</v>
      </c>
      <c r="I1328" s="832" t="s">
        <v>4055</v>
      </c>
      <c r="J1328" s="832" t="s">
        <v>4056</v>
      </c>
      <c r="K1328" s="832" t="s">
        <v>4057</v>
      </c>
      <c r="L1328" s="835">
        <v>1576.94</v>
      </c>
      <c r="M1328" s="835">
        <v>28384.920000000002</v>
      </c>
      <c r="N1328" s="832">
        <v>18</v>
      </c>
      <c r="O1328" s="836">
        <v>2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10</v>
      </c>
      <c r="B1329" s="832" t="s">
        <v>2616</v>
      </c>
      <c r="C1329" s="832" t="s">
        <v>2621</v>
      </c>
      <c r="D1329" s="833" t="s">
        <v>5670</v>
      </c>
      <c r="E1329" s="834" t="s">
        <v>2710</v>
      </c>
      <c r="F1329" s="832" t="s">
        <v>2620</v>
      </c>
      <c r="G1329" s="832" t="s">
        <v>3281</v>
      </c>
      <c r="H1329" s="832" t="s">
        <v>631</v>
      </c>
      <c r="I1329" s="832" t="s">
        <v>4058</v>
      </c>
      <c r="J1329" s="832" t="s">
        <v>4056</v>
      </c>
      <c r="K1329" s="832" t="s">
        <v>4059</v>
      </c>
      <c r="L1329" s="835">
        <v>1576.94</v>
      </c>
      <c r="M1329" s="835">
        <v>170309.52000000002</v>
      </c>
      <c r="N1329" s="832">
        <v>108</v>
      </c>
      <c r="O1329" s="836">
        <v>16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10</v>
      </c>
      <c r="B1330" s="832" t="s">
        <v>2616</v>
      </c>
      <c r="C1330" s="832" t="s">
        <v>2621</v>
      </c>
      <c r="D1330" s="833" t="s">
        <v>5670</v>
      </c>
      <c r="E1330" s="834" t="s">
        <v>2710</v>
      </c>
      <c r="F1330" s="832" t="s">
        <v>2620</v>
      </c>
      <c r="G1330" s="832" t="s">
        <v>3281</v>
      </c>
      <c r="H1330" s="832" t="s">
        <v>631</v>
      </c>
      <c r="I1330" s="832" t="s">
        <v>4060</v>
      </c>
      <c r="J1330" s="832" t="s">
        <v>4061</v>
      </c>
      <c r="K1330" s="832" t="s">
        <v>4062</v>
      </c>
      <c r="L1330" s="835">
        <v>304.72000000000003</v>
      </c>
      <c r="M1330" s="835">
        <v>304.72000000000003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10</v>
      </c>
      <c r="B1331" s="832" t="s">
        <v>2616</v>
      </c>
      <c r="C1331" s="832" t="s">
        <v>2621</v>
      </c>
      <c r="D1331" s="833" t="s">
        <v>5670</v>
      </c>
      <c r="E1331" s="834" t="s">
        <v>2710</v>
      </c>
      <c r="F1331" s="832" t="s">
        <v>2620</v>
      </c>
      <c r="G1331" s="832" t="s">
        <v>3281</v>
      </c>
      <c r="H1331" s="832" t="s">
        <v>631</v>
      </c>
      <c r="I1331" s="832" t="s">
        <v>4063</v>
      </c>
      <c r="J1331" s="832" t="s">
        <v>4064</v>
      </c>
      <c r="K1331" s="832" t="s">
        <v>4065</v>
      </c>
      <c r="L1331" s="835">
        <v>630</v>
      </c>
      <c r="M1331" s="835">
        <v>630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10</v>
      </c>
      <c r="B1332" s="832" t="s">
        <v>2616</v>
      </c>
      <c r="C1332" s="832" t="s">
        <v>2621</v>
      </c>
      <c r="D1332" s="833" t="s">
        <v>5670</v>
      </c>
      <c r="E1332" s="834" t="s">
        <v>2710</v>
      </c>
      <c r="F1332" s="832" t="s">
        <v>2620</v>
      </c>
      <c r="G1332" s="832" t="s">
        <v>3281</v>
      </c>
      <c r="H1332" s="832" t="s">
        <v>631</v>
      </c>
      <c r="I1332" s="832" t="s">
        <v>4066</v>
      </c>
      <c r="J1332" s="832" t="s">
        <v>4067</v>
      </c>
      <c r="K1332" s="832" t="s">
        <v>4068</v>
      </c>
      <c r="L1332" s="835">
        <v>10000</v>
      </c>
      <c r="M1332" s="835">
        <v>10000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10</v>
      </c>
      <c r="B1333" s="832" t="s">
        <v>2616</v>
      </c>
      <c r="C1333" s="832" t="s">
        <v>2621</v>
      </c>
      <c r="D1333" s="833" t="s">
        <v>5670</v>
      </c>
      <c r="E1333" s="834" t="s">
        <v>2710</v>
      </c>
      <c r="F1333" s="832" t="s">
        <v>2620</v>
      </c>
      <c r="G1333" s="832" t="s">
        <v>3281</v>
      </c>
      <c r="H1333" s="832" t="s">
        <v>631</v>
      </c>
      <c r="I1333" s="832" t="s">
        <v>4069</v>
      </c>
      <c r="J1333" s="832" t="s">
        <v>4070</v>
      </c>
      <c r="K1333" s="832" t="s">
        <v>4071</v>
      </c>
      <c r="L1333" s="835">
        <v>1364</v>
      </c>
      <c r="M1333" s="835">
        <v>13640</v>
      </c>
      <c r="N1333" s="832">
        <v>10</v>
      </c>
      <c r="O1333" s="836">
        <v>1</v>
      </c>
      <c r="P1333" s="835">
        <v>13640</v>
      </c>
      <c r="Q1333" s="837">
        <v>1</v>
      </c>
      <c r="R1333" s="832">
        <v>10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10</v>
      </c>
      <c r="B1334" s="832" t="s">
        <v>2616</v>
      </c>
      <c r="C1334" s="832" t="s">
        <v>2621</v>
      </c>
      <c r="D1334" s="833" t="s">
        <v>5670</v>
      </c>
      <c r="E1334" s="834" t="s">
        <v>2710</v>
      </c>
      <c r="F1334" s="832" t="s">
        <v>2620</v>
      </c>
      <c r="G1334" s="832" t="s">
        <v>3281</v>
      </c>
      <c r="H1334" s="832" t="s">
        <v>631</v>
      </c>
      <c r="I1334" s="832" t="s">
        <v>4072</v>
      </c>
      <c r="J1334" s="832" t="s">
        <v>4073</v>
      </c>
      <c r="K1334" s="832" t="s">
        <v>4074</v>
      </c>
      <c r="L1334" s="835">
        <v>600</v>
      </c>
      <c r="M1334" s="835">
        <v>1200</v>
      </c>
      <c r="N1334" s="832">
        <v>2</v>
      </c>
      <c r="O1334" s="836">
        <v>2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10</v>
      </c>
      <c r="B1335" s="832" t="s">
        <v>2616</v>
      </c>
      <c r="C1335" s="832" t="s">
        <v>2621</v>
      </c>
      <c r="D1335" s="833" t="s">
        <v>5670</v>
      </c>
      <c r="E1335" s="834" t="s">
        <v>2710</v>
      </c>
      <c r="F1335" s="832" t="s">
        <v>2620</v>
      </c>
      <c r="G1335" s="832" t="s">
        <v>3281</v>
      </c>
      <c r="H1335" s="832" t="s">
        <v>631</v>
      </c>
      <c r="I1335" s="832" t="s">
        <v>4075</v>
      </c>
      <c r="J1335" s="832" t="s">
        <v>4056</v>
      </c>
      <c r="K1335" s="832" t="s">
        <v>4076</v>
      </c>
      <c r="L1335" s="835">
        <v>1182.7</v>
      </c>
      <c r="M1335" s="835">
        <v>20105.900000000001</v>
      </c>
      <c r="N1335" s="832">
        <v>17</v>
      </c>
      <c r="O1335" s="836">
        <v>3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10</v>
      </c>
      <c r="B1336" s="832" t="s">
        <v>2616</v>
      </c>
      <c r="C1336" s="832" t="s">
        <v>2621</v>
      </c>
      <c r="D1336" s="833" t="s">
        <v>5670</v>
      </c>
      <c r="E1336" s="834" t="s">
        <v>2710</v>
      </c>
      <c r="F1336" s="832" t="s">
        <v>2620</v>
      </c>
      <c r="G1336" s="832" t="s">
        <v>3721</v>
      </c>
      <c r="H1336" s="832" t="s">
        <v>631</v>
      </c>
      <c r="I1336" s="832" t="s">
        <v>4077</v>
      </c>
      <c r="J1336" s="832" t="s">
        <v>4078</v>
      </c>
      <c r="K1336" s="832" t="s">
        <v>4079</v>
      </c>
      <c r="L1336" s="835">
        <v>30</v>
      </c>
      <c r="M1336" s="835">
        <v>240</v>
      </c>
      <c r="N1336" s="832">
        <v>8</v>
      </c>
      <c r="O1336" s="836">
        <v>8</v>
      </c>
      <c r="P1336" s="835">
        <v>30</v>
      </c>
      <c r="Q1336" s="837">
        <v>0.125</v>
      </c>
      <c r="R1336" s="832">
        <v>1</v>
      </c>
      <c r="S1336" s="837">
        <v>0.125</v>
      </c>
      <c r="T1336" s="836">
        <v>1</v>
      </c>
      <c r="U1336" s="838">
        <v>0.125</v>
      </c>
    </row>
    <row r="1337" spans="1:21" ht="14.4" customHeight="1" x14ac:dyDescent="0.3">
      <c r="A1337" s="831">
        <v>10</v>
      </c>
      <c r="B1337" s="832" t="s">
        <v>2616</v>
      </c>
      <c r="C1337" s="832" t="s">
        <v>2621</v>
      </c>
      <c r="D1337" s="833" t="s">
        <v>5670</v>
      </c>
      <c r="E1337" s="834" t="s">
        <v>2710</v>
      </c>
      <c r="F1337" s="832" t="s">
        <v>2620</v>
      </c>
      <c r="G1337" s="832" t="s">
        <v>3721</v>
      </c>
      <c r="H1337" s="832" t="s">
        <v>631</v>
      </c>
      <c r="I1337" s="832" t="s">
        <v>4080</v>
      </c>
      <c r="J1337" s="832" t="s">
        <v>4081</v>
      </c>
      <c r="K1337" s="832" t="s">
        <v>4082</v>
      </c>
      <c r="L1337" s="835">
        <v>68</v>
      </c>
      <c r="M1337" s="835">
        <v>6732</v>
      </c>
      <c r="N1337" s="832">
        <v>99</v>
      </c>
      <c r="O1337" s="836">
        <v>99</v>
      </c>
      <c r="P1337" s="835">
        <v>5644</v>
      </c>
      <c r="Q1337" s="837">
        <v>0.83838383838383834</v>
      </c>
      <c r="R1337" s="832">
        <v>83</v>
      </c>
      <c r="S1337" s="837">
        <v>0.83838383838383834</v>
      </c>
      <c r="T1337" s="836">
        <v>83</v>
      </c>
      <c r="U1337" s="838">
        <v>0.83838383838383834</v>
      </c>
    </row>
    <row r="1338" spans="1:21" ht="14.4" customHeight="1" x14ac:dyDescent="0.3">
      <c r="A1338" s="831">
        <v>10</v>
      </c>
      <c r="B1338" s="832" t="s">
        <v>2616</v>
      </c>
      <c r="C1338" s="832" t="s">
        <v>2621</v>
      </c>
      <c r="D1338" s="833" t="s">
        <v>5670</v>
      </c>
      <c r="E1338" s="834" t="s">
        <v>2710</v>
      </c>
      <c r="F1338" s="832" t="s">
        <v>2617</v>
      </c>
      <c r="G1338" s="832" t="s">
        <v>3281</v>
      </c>
      <c r="H1338" s="832" t="s">
        <v>631</v>
      </c>
      <c r="I1338" s="832" t="s">
        <v>4083</v>
      </c>
      <c r="J1338" s="832" t="s">
        <v>4084</v>
      </c>
      <c r="K1338" s="832" t="s">
        <v>4085</v>
      </c>
      <c r="L1338" s="835">
        <v>3000</v>
      </c>
      <c r="M1338" s="835">
        <v>18000</v>
      </c>
      <c r="N1338" s="832">
        <v>6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10</v>
      </c>
      <c r="B1339" s="832" t="s">
        <v>2616</v>
      </c>
      <c r="C1339" s="832" t="s">
        <v>2621</v>
      </c>
      <c r="D1339" s="833" t="s">
        <v>5670</v>
      </c>
      <c r="E1339" s="834" t="s">
        <v>2710</v>
      </c>
      <c r="F1339" s="832" t="s">
        <v>2617</v>
      </c>
      <c r="G1339" s="832" t="s">
        <v>3281</v>
      </c>
      <c r="H1339" s="832" t="s">
        <v>631</v>
      </c>
      <c r="I1339" s="832" t="s">
        <v>4086</v>
      </c>
      <c r="J1339" s="832" t="s">
        <v>4084</v>
      </c>
      <c r="K1339" s="832" t="s">
        <v>4087</v>
      </c>
      <c r="L1339" s="835">
        <v>3000</v>
      </c>
      <c r="M1339" s="835">
        <v>180000</v>
      </c>
      <c r="N1339" s="832">
        <v>60</v>
      </c>
      <c r="O1339" s="836">
        <v>10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10</v>
      </c>
      <c r="B1340" s="832" t="s">
        <v>2616</v>
      </c>
      <c r="C1340" s="832" t="s">
        <v>2621</v>
      </c>
      <c r="D1340" s="833" t="s">
        <v>5670</v>
      </c>
      <c r="E1340" s="834" t="s">
        <v>2710</v>
      </c>
      <c r="F1340" s="832" t="s">
        <v>2617</v>
      </c>
      <c r="G1340" s="832" t="s">
        <v>3281</v>
      </c>
      <c r="H1340" s="832" t="s">
        <v>631</v>
      </c>
      <c r="I1340" s="832" t="s">
        <v>4088</v>
      </c>
      <c r="J1340" s="832" t="s">
        <v>4084</v>
      </c>
      <c r="K1340" s="832" t="s">
        <v>4089</v>
      </c>
      <c r="L1340" s="835">
        <v>136.02000000000001</v>
      </c>
      <c r="M1340" s="835">
        <v>7889.1600000000026</v>
      </c>
      <c r="N1340" s="832">
        <v>58</v>
      </c>
      <c r="O1340" s="836">
        <v>23</v>
      </c>
      <c r="P1340" s="835">
        <v>272.04000000000002</v>
      </c>
      <c r="Q1340" s="837">
        <v>3.4482758620689648E-2</v>
      </c>
      <c r="R1340" s="832">
        <v>2</v>
      </c>
      <c r="S1340" s="837">
        <v>3.4482758620689655E-2</v>
      </c>
      <c r="T1340" s="836">
        <v>1</v>
      </c>
      <c r="U1340" s="838">
        <v>4.3478260869565216E-2</v>
      </c>
    </row>
    <row r="1341" spans="1:21" ht="14.4" customHeight="1" x14ac:dyDescent="0.3">
      <c r="A1341" s="831">
        <v>10</v>
      </c>
      <c r="B1341" s="832" t="s">
        <v>2616</v>
      </c>
      <c r="C1341" s="832" t="s">
        <v>2621</v>
      </c>
      <c r="D1341" s="833" t="s">
        <v>5670</v>
      </c>
      <c r="E1341" s="834" t="s">
        <v>2710</v>
      </c>
      <c r="F1341" s="832" t="s">
        <v>2617</v>
      </c>
      <c r="G1341" s="832" t="s">
        <v>3281</v>
      </c>
      <c r="H1341" s="832" t="s">
        <v>631</v>
      </c>
      <c r="I1341" s="832" t="s">
        <v>4090</v>
      </c>
      <c r="J1341" s="832" t="s">
        <v>4091</v>
      </c>
      <c r="K1341" s="832" t="s">
        <v>4092</v>
      </c>
      <c r="L1341" s="835">
        <v>789.19</v>
      </c>
      <c r="M1341" s="835">
        <v>32356.79</v>
      </c>
      <c r="N1341" s="832">
        <v>41</v>
      </c>
      <c r="O1341" s="836">
        <v>8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10</v>
      </c>
      <c r="B1342" s="832" t="s">
        <v>2616</v>
      </c>
      <c r="C1342" s="832" t="s">
        <v>2621</v>
      </c>
      <c r="D1342" s="833" t="s">
        <v>5670</v>
      </c>
      <c r="E1342" s="834" t="s">
        <v>2710</v>
      </c>
      <c r="F1342" s="832" t="s">
        <v>2617</v>
      </c>
      <c r="G1342" s="832" t="s">
        <v>3281</v>
      </c>
      <c r="H1342" s="832" t="s">
        <v>631</v>
      </c>
      <c r="I1342" s="832" t="s">
        <v>4093</v>
      </c>
      <c r="J1342" s="832" t="s">
        <v>4091</v>
      </c>
      <c r="K1342" s="832" t="s">
        <v>4094</v>
      </c>
      <c r="L1342" s="835">
        <v>256.24</v>
      </c>
      <c r="M1342" s="835">
        <v>5124.8000000000011</v>
      </c>
      <c r="N1342" s="832">
        <v>20</v>
      </c>
      <c r="O1342" s="836">
        <v>7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10</v>
      </c>
      <c r="B1343" s="832" t="s">
        <v>2616</v>
      </c>
      <c r="C1343" s="832" t="s">
        <v>2621</v>
      </c>
      <c r="D1343" s="833" t="s">
        <v>5670</v>
      </c>
      <c r="E1343" s="834" t="s">
        <v>2710</v>
      </c>
      <c r="F1343" s="832" t="s">
        <v>2617</v>
      </c>
      <c r="G1343" s="832" t="s">
        <v>3281</v>
      </c>
      <c r="H1343" s="832" t="s">
        <v>631</v>
      </c>
      <c r="I1343" s="832" t="s">
        <v>4095</v>
      </c>
      <c r="J1343" s="832" t="s">
        <v>4096</v>
      </c>
      <c r="K1343" s="832" t="s">
        <v>4097</v>
      </c>
      <c r="L1343" s="835">
        <v>3000</v>
      </c>
      <c r="M1343" s="835">
        <v>114000</v>
      </c>
      <c r="N1343" s="832">
        <v>38</v>
      </c>
      <c r="O1343" s="836">
        <v>7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10</v>
      </c>
      <c r="B1344" s="832" t="s">
        <v>2616</v>
      </c>
      <c r="C1344" s="832" t="s">
        <v>2621</v>
      </c>
      <c r="D1344" s="833" t="s">
        <v>5670</v>
      </c>
      <c r="E1344" s="834" t="s">
        <v>2710</v>
      </c>
      <c r="F1344" s="832" t="s">
        <v>2617</v>
      </c>
      <c r="G1344" s="832" t="s">
        <v>3281</v>
      </c>
      <c r="H1344" s="832" t="s">
        <v>631</v>
      </c>
      <c r="I1344" s="832" t="s">
        <v>4098</v>
      </c>
      <c r="J1344" s="832" t="s">
        <v>4099</v>
      </c>
      <c r="K1344" s="832" t="s">
        <v>4100</v>
      </c>
      <c r="L1344" s="835">
        <v>141</v>
      </c>
      <c r="M1344" s="835">
        <v>6627</v>
      </c>
      <c r="N1344" s="832">
        <v>47</v>
      </c>
      <c r="O1344" s="836">
        <v>9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10</v>
      </c>
      <c r="B1345" s="832" t="s">
        <v>2616</v>
      </c>
      <c r="C1345" s="832" t="s">
        <v>2621</v>
      </c>
      <c r="D1345" s="833" t="s">
        <v>5670</v>
      </c>
      <c r="E1345" s="834" t="s">
        <v>2710</v>
      </c>
      <c r="F1345" s="832" t="s">
        <v>2617</v>
      </c>
      <c r="G1345" s="832" t="s">
        <v>3281</v>
      </c>
      <c r="H1345" s="832" t="s">
        <v>631</v>
      </c>
      <c r="I1345" s="832" t="s">
        <v>4101</v>
      </c>
      <c r="J1345" s="832" t="s">
        <v>4099</v>
      </c>
      <c r="K1345" s="832" t="s">
        <v>4102</v>
      </c>
      <c r="L1345" s="835">
        <v>1635</v>
      </c>
      <c r="M1345" s="835">
        <v>39240</v>
      </c>
      <c r="N1345" s="832">
        <v>24</v>
      </c>
      <c r="O1345" s="836">
        <v>8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10</v>
      </c>
      <c r="B1346" s="832" t="s">
        <v>2616</v>
      </c>
      <c r="C1346" s="832" t="s">
        <v>2621</v>
      </c>
      <c r="D1346" s="833" t="s">
        <v>5670</v>
      </c>
      <c r="E1346" s="834" t="s">
        <v>2710</v>
      </c>
      <c r="F1346" s="832" t="s">
        <v>2617</v>
      </c>
      <c r="G1346" s="832" t="s">
        <v>3281</v>
      </c>
      <c r="H1346" s="832" t="s">
        <v>631</v>
      </c>
      <c r="I1346" s="832" t="s">
        <v>4103</v>
      </c>
      <c r="J1346" s="832" t="s">
        <v>4104</v>
      </c>
      <c r="K1346" s="832" t="s">
        <v>4105</v>
      </c>
      <c r="L1346" s="835">
        <v>6000</v>
      </c>
      <c r="M1346" s="835">
        <v>18000</v>
      </c>
      <c r="N1346" s="832">
        <v>3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10</v>
      </c>
      <c r="B1347" s="832" t="s">
        <v>2616</v>
      </c>
      <c r="C1347" s="832" t="s">
        <v>2621</v>
      </c>
      <c r="D1347" s="833" t="s">
        <v>5670</v>
      </c>
      <c r="E1347" s="834" t="s">
        <v>2710</v>
      </c>
      <c r="F1347" s="832" t="s">
        <v>2617</v>
      </c>
      <c r="G1347" s="832" t="s">
        <v>3281</v>
      </c>
      <c r="H1347" s="832" t="s">
        <v>631</v>
      </c>
      <c r="I1347" s="832" t="s">
        <v>4106</v>
      </c>
      <c r="J1347" s="832" t="s">
        <v>4107</v>
      </c>
      <c r="K1347" s="832" t="s">
        <v>4108</v>
      </c>
      <c r="L1347" s="835">
        <v>504.45</v>
      </c>
      <c r="M1347" s="835">
        <v>36320.400000000001</v>
      </c>
      <c r="N1347" s="832">
        <v>72</v>
      </c>
      <c r="O1347" s="836">
        <v>12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10</v>
      </c>
      <c r="B1348" s="832" t="s">
        <v>2616</v>
      </c>
      <c r="C1348" s="832" t="s">
        <v>2621</v>
      </c>
      <c r="D1348" s="833" t="s">
        <v>5670</v>
      </c>
      <c r="E1348" s="834" t="s">
        <v>2710</v>
      </c>
      <c r="F1348" s="832" t="s">
        <v>2617</v>
      </c>
      <c r="G1348" s="832" t="s">
        <v>3281</v>
      </c>
      <c r="H1348" s="832" t="s">
        <v>631</v>
      </c>
      <c r="I1348" s="832" t="s">
        <v>4109</v>
      </c>
      <c r="J1348" s="832" t="s">
        <v>4110</v>
      </c>
      <c r="K1348" s="832" t="s">
        <v>4111</v>
      </c>
      <c r="L1348" s="835">
        <v>859.86</v>
      </c>
      <c r="M1348" s="835">
        <v>51591.600000000006</v>
      </c>
      <c r="N1348" s="832">
        <v>60</v>
      </c>
      <c r="O1348" s="836">
        <v>10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10</v>
      </c>
      <c r="B1349" s="832" t="s">
        <v>2616</v>
      </c>
      <c r="C1349" s="832" t="s">
        <v>2621</v>
      </c>
      <c r="D1349" s="833" t="s">
        <v>5670</v>
      </c>
      <c r="E1349" s="834" t="s">
        <v>2710</v>
      </c>
      <c r="F1349" s="832" t="s">
        <v>2617</v>
      </c>
      <c r="G1349" s="832" t="s">
        <v>3281</v>
      </c>
      <c r="H1349" s="832" t="s">
        <v>631</v>
      </c>
      <c r="I1349" s="832" t="s">
        <v>4112</v>
      </c>
      <c r="J1349" s="832" t="s">
        <v>4084</v>
      </c>
      <c r="K1349" s="832" t="s">
        <v>4113</v>
      </c>
      <c r="L1349" s="835">
        <v>1600</v>
      </c>
      <c r="M1349" s="835">
        <v>91200</v>
      </c>
      <c r="N1349" s="832">
        <v>57</v>
      </c>
      <c r="O1349" s="836">
        <v>8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10</v>
      </c>
      <c r="B1350" s="832" t="s">
        <v>2616</v>
      </c>
      <c r="C1350" s="832" t="s">
        <v>2621</v>
      </c>
      <c r="D1350" s="833" t="s">
        <v>5670</v>
      </c>
      <c r="E1350" s="834" t="s">
        <v>2710</v>
      </c>
      <c r="F1350" s="832" t="s">
        <v>2617</v>
      </c>
      <c r="G1350" s="832" t="s">
        <v>3281</v>
      </c>
      <c r="H1350" s="832" t="s">
        <v>631</v>
      </c>
      <c r="I1350" s="832" t="s">
        <v>4114</v>
      </c>
      <c r="J1350" s="832" t="s">
        <v>4084</v>
      </c>
      <c r="K1350" s="832" t="s">
        <v>4115</v>
      </c>
      <c r="L1350" s="835">
        <v>1600</v>
      </c>
      <c r="M1350" s="835">
        <v>14400</v>
      </c>
      <c r="N1350" s="832">
        <v>9</v>
      </c>
      <c r="O1350" s="836">
        <v>3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10</v>
      </c>
      <c r="B1351" s="832" t="s">
        <v>2616</v>
      </c>
      <c r="C1351" s="832" t="s">
        <v>2621</v>
      </c>
      <c r="D1351" s="833" t="s">
        <v>5670</v>
      </c>
      <c r="E1351" s="834" t="s">
        <v>2710</v>
      </c>
      <c r="F1351" s="832" t="s">
        <v>2617</v>
      </c>
      <c r="G1351" s="832" t="s">
        <v>3281</v>
      </c>
      <c r="H1351" s="832" t="s">
        <v>631</v>
      </c>
      <c r="I1351" s="832" t="s">
        <v>4116</v>
      </c>
      <c r="J1351" s="832" t="s">
        <v>4099</v>
      </c>
      <c r="K1351" s="832" t="s">
        <v>4117</v>
      </c>
      <c r="L1351" s="835">
        <v>3200</v>
      </c>
      <c r="M1351" s="835">
        <v>80000</v>
      </c>
      <c r="N1351" s="832">
        <v>25</v>
      </c>
      <c r="O1351" s="836">
        <v>8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10</v>
      </c>
      <c r="B1352" s="832" t="s">
        <v>2616</v>
      </c>
      <c r="C1352" s="832" t="s">
        <v>2621</v>
      </c>
      <c r="D1352" s="833" t="s">
        <v>5670</v>
      </c>
      <c r="E1352" s="834" t="s">
        <v>2710</v>
      </c>
      <c r="F1352" s="832" t="s">
        <v>2617</v>
      </c>
      <c r="G1352" s="832" t="s">
        <v>3281</v>
      </c>
      <c r="H1352" s="832" t="s">
        <v>631</v>
      </c>
      <c r="I1352" s="832" t="s">
        <v>4118</v>
      </c>
      <c r="J1352" s="832" t="s">
        <v>4078</v>
      </c>
      <c r="K1352" s="832" t="s">
        <v>4119</v>
      </c>
      <c r="L1352" s="835">
        <v>3000</v>
      </c>
      <c r="M1352" s="835">
        <v>18000</v>
      </c>
      <c r="N1352" s="832">
        <v>6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10</v>
      </c>
      <c r="B1353" s="832" t="s">
        <v>2616</v>
      </c>
      <c r="C1353" s="832" t="s">
        <v>2621</v>
      </c>
      <c r="D1353" s="833" t="s">
        <v>5670</v>
      </c>
      <c r="E1353" s="834" t="s">
        <v>2710</v>
      </c>
      <c r="F1353" s="832" t="s">
        <v>2617</v>
      </c>
      <c r="G1353" s="832" t="s">
        <v>3281</v>
      </c>
      <c r="H1353" s="832" t="s">
        <v>631</v>
      </c>
      <c r="I1353" s="832" t="s">
        <v>4120</v>
      </c>
      <c r="J1353" s="832" t="s">
        <v>4084</v>
      </c>
      <c r="K1353" s="832" t="s">
        <v>4121</v>
      </c>
      <c r="L1353" s="835">
        <v>1600</v>
      </c>
      <c r="M1353" s="835">
        <v>33600</v>
      </c>
      <c r="N1353" s="832">
        <v>21</v>
      </c>
      <c r="O1353" s="836">
        <v>3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10</v>
      </c>
      <c r="B1354" s="832" t="s">
        <v>2616</v>
      </c>
      <c r="C1354" s="832" t="s">
        <v>2621</v>
      </c>
      <c r="D1354" s="833" t="s">
        <v>5670</v>
      </c>
      <c r="E1354" s="834" t="s">
        <v>2710</v>
      </c>
      <c r="F1354" s="832" t="s">
        <v>2617</v>
      </c>
      <c r="G1354" s="832" t="s">
        <v>3281</v>
      </c>
      <c r="H1354" s="832" t="s">
        <v>631</v>
      </c>
      <c r="I1354" s="832" t="s">
        <v>4122</v>
      </c>
      <c r="J1354" s="832" t="s">
        <v>4123</v>
      </c>
      <c r="K1354" s="832" t="s">
        <v>4124</v>
      </c>
      <c r="L1354" s="835">
        <v>6000</v>
      </c>
      <c r="M1354" s="835">
        <v>90000</v>
      </c>
      <c r="N1354" s="832">
        <v>15</v>
      </c>
      <c r="O1354" s="836">
        <v>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10</v>
      </c>
      <c r="B1355" s="832" t="s">
        <v>2616</v>
      </c>
      <c r="C1355" s="832" t="s">
        <v>2621</v>
      </c>
      <c r="D1355" s="833" t="s">
        <v>5670</v>
      </c>
      <c r="E1355" s="834" t="s">
        <v>2710</v>
      </c>
      <c r="F1355" s="832" t="s">
        <v>2617</v>
      </c>
      <c r="G1355" s="832" t="s">
        <v>3281</v>
      </c>
      <c r="H1355" s="832" t="s">
        <v>631</v>
      </c>
      <c r="I1355" s="832" t="s">
        <v>4125</v>
      </c>
      <c r="J1355" s="832" t="s">
        <v>4123</v>
      </c>
      <c r="K1355" s="832" t="s">
        <v>4126</v>
      </c>
      <c r="L1355" s="835">
        <v>319.5</v>
      </c>
      <c r="M1355" s="835">
        <v>5431.5</v>
      </c>
      <c r="N1355" s="832">
        <v>17</v>
      </c>
      <c r="O1355" s="836">
        <v>4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10</v>
      </c>
      <c r="B1356" s="832" t="s">
        <v>2616</v>
      </c>
      <c r="C1356" s="832" t="s">
        <v>2621</v>
      </c>
      <c r="D1356" s="833" t="s">
        <v>5670</v>
      </c>
      <c r="E1356" s="834" t="s">
        <v>2710</v>
      </c>
      <c r="F1356" s="832" t="s">
        <v>2617</v>
      </c>
      <c r="G1356" s="832" t="s">
        <v>3281</v>
      </c>
      <c r="H1356" s="832" t="s">
        <v>631</v>
      </c>
      <c r="I1356" s="832" t="s">
        <v>4127</v>
      </c>
      <c r="J1356" s="832" t="s">
        <v>4096</v>
      </c>
      <c r="K1356" s="832" t="s">
        <v>4128</v>
      </c>
      <c r="L1356" s="835">
        <v>1600</v>
      </c>
      <c r="M1356" s="835">
        <v>9600</v>
      </c>
      <c r="N1356" s="832">
        <v>6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10</v>
      </c>
      <c r="B1357" s="832" t="s">
        <v>2616</v>
      </c>
      <c r="C1357" s="832" t="s">
        <v>2621</v>
      </c>
      <c r="D1357" s="833" t="s">
        <v>5670</v>
      </c>
      <c r="E1357" s="834" t="s">
        <v>2710</v>
      </c>
      <c r="F1357" s="832" t="s">
        <v>2617</v>
      </c>
      <c r="G1357" s="832" t="s">
        <v>3281</v>
      </c>
      <c r="H1357" s="832" t="s">
        <v>631</v>
      </c>
      <c r="I1357" s="832" t="s">
        <v>4129</v>
      </c>
      <c r="J1357" s="832" t="s">
        <v>4130</v>
      </c>
      <c r="K1357" s="832" t="s">
        <v>4131</v>
      </c>
      <c r="L1357" s="835">
        <v>2900</v>
      </c>
      <c r="M1357" s="835">
        <v>23200</v>
      </c>
      <c r="N1357" s="832">
        <v>8</v>
      </c>
      <c r="O1357" s="836">
        <v>2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10</v>
      </c>
      <c r="B1358" s="832" t="s">
        <v>2616</v>
      </c>
      <c r="C1358" s="832" t="s">
        <v>2621</v>
      </c>
      <c r="D1358" s="833" t="s">
        <v>5670</v>
      </c>
      <c r="E1358" s="834" t="s">
        <v>2710</v>
      </c>
      <c r="F1358" s="832" t="s">
        <v>2617</v>
      </c>
      <c r="G1358" s="832" t="s">
        <v>3281</v>
      </c>
      <c r="H1358" s="832" t="s">
        <v>631</v>
      </c>
      <c r="I1358" s="832" t="s">
        <v>4132</v>
      </c>
      <c r="J1358" s="832" t="s">
        <v>4130</v>
      </c>
      <c r="K1358" s="832" t="s">
        <v>4133</v>
      </c>
      <c r="L1358" s="835">
        <v>1600</v>
      </c>
      <c r="M1358" s="835">
        <v>28800</v>
      </c>
      <c r="N1358" s="832">
        <v>18</v>
      </c>
      <c r="O1358" s="836">
        <v>3</v>
      </c>
      <c r="P1358" s="835">
        <v>6400</v>
      </c>
      <c r="Q1358" s="837">
        <v>0.22222222222222221</v>
      </c>
      <c r="R1358" s="832">
        <v>4</v>
      </c>
      <c r="S1358" s="837">
        <v>0.22222222222222221</v>
      </c>
      <c r="T1358" s="836">
        <v>1</v>
      </c>
      <c r="U1358" s="838">
        <v>0.33333333333333331</v>
      </c>
    </row>
    <row r="1359" spans="1:21" ht="14.4" customHeight="1" x14ac:dyDescent="0.3">
      <c r="A1359" s="831">
        <v>10</v>
      </c>
      <c r="B1359" s="832" t="s">
        <v>2616</v>
      </c>
      <c r="C1359" s="832" t="s">
        <v>2621</v>
      </c>
      <c r="D1359" s="833" t="s">
        <v>5670</v>
      </c>
      <c r="E1359" s="834" t="s">
        <v>2710</v>
      </c>
      <c r="F1359" s="832" t="s">
        <v>2617</v>
      </c>
      <c r="G1359" s="832" t="s">
        <v>3281</v>
      </c>
      <c r="H1359" s="832" t="s">
        <v>631</v>
      </c>
      <c r="I1359" s="832" t="s">
        <v>4134</v>
      </c>
      <c r="J1359" s="832" t="s">
        <v>4130</v>
      </c>
      <c r="K1359" s="832" t="s">
        <v>4135</v>
      </c>
      <c r="L1359" s="835">
        <v>156.75</v>
      </c>
      <c r="M1359" s="835">
        <v>1097.25</v>
      </c>
      <c r="N1359" s="832">
        <v>7</v>
      </c>
      <c r="O1359" s="836">
        <v>3</v>
      </c>
      <c r="P1359" s="835">
        <v>470.25</v>
      </c>
      <c r="Q1359" s="837">
        <v>0.42857142857142855</v>
      </c>
      <c r="R1359" s="832">
        <v>3</v>
      </c>
      <c r="S1359" s="837">
        <v>0.42857142857142855</v>
      </c>
      <c r="T1359" s="836">
        <v>1</v>
      </c>
      <c r="U1359" s="838">
        <v>0.33333333333333331</v>
      </c>
    </row>
    <row r="1360" spans="1:21" ht="14.4" customHeight="1" x14ac:dyDescent="0.3">
      <c r="A1360" s="831">
        <v>10</v>
      </c>
      <c r="B1360" s="832" t="s">
        <v>2616</v>
      </c>
      <c r="C1360" s="832" t="s">
        <v>2621</v>
      </c>
      <c r="D1360" s="833" t="s">
        <v>5670</v>
      </c>
      <c r="E1360" s="834" t="s">
        <v>2710</v>
      </c>
      <c r="F1360" s="832" t="s">
        <v>2617</v>
      </c>
      <c r="G1360" s="832" t="s">
        <v>3281</v>
      </c>
      <c r="H1360" s="832" t="s">
        <v>631</v>
      </c>
      <c r="I1360" s="832" t="s">
        <v>4136</v>
      </c>
      <c r="J1360" s="832" t="s">
        <v>4137</v>
      </c>
      <c r="K1360" s="832" t="s">
        <v>4138</v>
      </c>
      <c r="L1360" s="835">
        <v>0</v>
      </c>
      <c r="M1360" s="835">
        <v>0</v>
      </c>
      <c r="N1360" s="832">
        <v>4</v>
      </c>
      <c r="O1360" s="836">
        <v>4</v>
      </c>
      <c r="P1360" s="835">
        <v>0</v>
      </c>
      <c r="Q1360" s="837"/>
      <c r="R1360" s="832">
        <v>3</v>
      </c>
      <c r="S1360" s="837">
        <v>0.75</v>
      </c>
      <c r="T1360" s="836">
        <v>3</v>
      </c>
      <c r="U1360" s="838">
        <v>0.75</v>
      </c>
    </row>
    <row r="1361" spans="1:21" ht="14.4" customHeight="1" x14ac:dyDescent="0.3">
      <c r="A1361" s="831">
        <v>10</v>
      </c>
      <c r="B1361" s="832" t="s">
        <v>2616</v>
      </c>
      <c r="C1361" s="832" t="s">
        <v>2621</v>
      </c>
      <c r="D1361" s="833" t="s">
        <v>5670</v>
      </c>
      <c r="E1361" s="834" t="s">
        <v>2720</v>
      </c>
      <c r="F1361" s="832" t="s">
        <v>2618</v>
      </c>
      <c r="G1361" s="832" t="s">
        <v>2994</v>
      </c>
      <c r="H1361" s="832" t="s">
        <v>631</v>
      </c>
      <c r="I1361" s="832" t="s">
        <v>2995</v>
      </c>
      <c r="J1361" s="832" t="s">
        <v>761</v>
      </c>
      <c r="K1361" s="832" t="s">
        <v>762</v>
      </c>
      <c r="L1361" s="835">
        <v>0</v>
      </c>
      <c r="M1361" s="835">
        <v>0</v>
      </c>
      <c r="N1361" s="832">
        <v>1</v>
      </c>
      <c r="O1361" s="836">
        <v>1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10</v>
      </c>
      <c r="B1362" s="832" t="s">
        <v>2616</v>
      </c>
      <c r="C1362" s="832" t="s">
        <v>2621</v>
      </c>
      <c r="D1362" s="833" t="s">
        <v>5670</v>
      </c>
      <c r="E1362" s="834" t="s">
        <v>2720</v>
      </c>
      <c r="F1362" s="832" t="s">
        <v>2618</v>
      </c>
      <c r="G1362" s="832" t="s">
        <v>2851</v>
      </c>
      <c r="H1362" s="832" t="s">
        <v>631</v>
      </c>
      <c r="I1362" s="832" t="s">
        <v>3685</v>
      </c>
      <c r="J1362" s="832" t="s">
        <v>3686</v>
      </c>
      <c r="K1362" s="832" t="s">
        <v>3219</v>
      </c>
      <c r="L1362" s="835">
        <v>79.64</v>
      </c>
      <c r="M1362" s="835">
        <v>79.64</v>
      </c>
      <c r="N1362" s="832">
        <v>1</v>
      </c>
      <c r="O1362" s="836">
        <v>0.5</v>
      </c>
      <c r="P1362" s="835">
        <v>79.64</v>
      </c>
      <c r="Q1362" s="837">
        <v>1</v>
      </c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10</v>
      </c>
      <c r="B1363" s="832" t="s">
        <v>2616</v>
      </c>
      <c r="C1363" s="832" t="s">
        <v>2621</v>
      </c>
      <c r="D1363" s="833" t="s">
        <v>5670</v>
      </c>
      <c r="E1363" s="834" t="s">
        <v>2720</v>
      </c>
      <c r="F1363" s="832" t="s">
        <v>2618</v>
      </c>
      <c r="G1363" s="832" t="s">
        <v>2851</v>
      </c>
      <c r="H1363" s="832" t="s">
        <v>631</v>
      </c>
      <c r="I1363" s="832" t="s">
        <v>4139</v>
      </c>
      <c r="J1363" s="832" t="s">
        <v>3686</v>
      </c>
      <c r="K1363" s="832" t="s">
        <v>4140</v>
      </c>
      <c r="L1363" s="835">
        <v>79.64</v>
      </c>
      <c r="M1363" s="835">
        <v>79.64</v>
      </c>
      <c r="N1363" s="832">
        <v>1</v>
      </c>
      <c r="O1363" s="836">
        <v>0.5</v>
      </c>
      <c r="P1363" s="835">
        <v>79.64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10</v>
      </c>
      <c r="B1364" s="832" t="s">
        <v>2616</v>
      </c>
      <c r="C1364" s="832" t="s">
        <v>2621</v>
      </c>
      <c r="D1364" s="833" t="s">
        <v>5670</v>
      </c>
      <c r="E1364" s="834" t="s">
        <v>2720</v>
      </c>
      <c r="F1364" s="832" t="s">
        <v>2618</v>
      </c>
      <c r="G1364" s="832" t="s">
        <v>3924</v>
      </c>
      <c r="H1364" s="832" t="s">
        <v>690</v>
      </c>
      <c r="I1364" s="832" t="s">
        <v>2340</v>
      </c>
      <c r="J1364" s="832" t="s">
        <v>2341</v>
      </c>
      <c r="K1364" s="832" t="s">
        <v>2342</v>
      </c>
      <c r="L1364" s="835">
        <v>529.88</v>
      </c>
      <c r="M1364" s="835">
        <v>7418.32</v>
      </c>
      <c r="N1364" s="832">
        <v>14</v>
      </c>
      <c r="O1364" s="836">
        <v>2</v>
      </c>
      <c r="P1364" s="835">
        <v>7418.32</v>
      </c>
      <c r="Q1364" s="837">
        <v>1</v>
      </c>
      <c r="R1364" s="832">
        <v>14</v>
      </c>
      <c r="S1364" s="837">
        <v>1</v>
      </c>
      <c r="T1364" s="836">
        <v>2</v>
      </c>
      <c r="U1364" s="838">
        <v>1</v>
      </c>
    </row>
    <row r="1365" spans="1:21" ht="14.4" customHeight="1" x14ac:dyDescent="0.3">
      <c r="A1365" s="831">
        <v>10</v>
      </c>
      <c r="B1365" s="832" t="s">
        <v>2616</v>
      </c>
      <c r="C1365" s="832" t="s">
        <v>2621</v>
      </c>
      <c r="D1365" s="833" t="s">
        <v>5670</v>
      </c>
      <c r="E1365" s="834" t="s">
        <v>2720</v>
      </c>
      <c r="F1365" s="832" t="s">
        <v>2618</v>
      </c>
      <c r="G1365" s="832" t="s">
        <v>3955</v>
      </c>
      <c r="H1365" s="832" t="s">
        <v>690</v>
      </c>
      <c r="I1365" s="832" t="s">
        <v>2272</v>
      </c>
      <c r="J1365" s="832" t="s">
        <v>2273</v>
      </c>
      <c r="K1365" s="832" t="s">
        <v>2274</v>
      </c>
      <c r="L1365" s="835">
        <v>672.95</v>
      </c>
      <c r="M1365" s="835">
        <v>2018.8500000000001</v>
      </c>
      <c r="N1365" s="832">
        <v>3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10</v>
      </c>
      <c r="B1366" s="832" t="s">
        <v>2616</v>
      </c>
      <c r="C1366" s="832" t="s">
        <v>2621</v>
      </c>
      <c r="D1366" s="833" t="s">
        <v>5670</v>
      </c>
      <c r="E1366" s="834" t="s">
        <v>2720</v>
      </c>
      <c r="F1366" s="832" t="s">
        <v>2620</v>
      </c>
      <c r="G1366" s="832" t="s">
        <v>3281</v>
      </c>
      <c r="H1366" s="832" t="s">
        <v>631</v>
      </c>
      <c r="I1366" s="832" t="s">
        <v>3282</v>
      </c>
      <c r="J1366" s="832" t="s">
        <v>3283</v>
      </c>
      <c r="K1366" s="832" t="s">
        <v>3284</v>
      </c>
      <c r="L1366" s="835">
        <v>400</v>
      </c>
      <c r="M1366" s="835">
        <v>3200</v>
      </c>
      <c r="N1366" s="832">
        <v>8</v>
      </c>
      <c r="O1366" s="836">
        <v>1</v>
      </c>
      <c r="P1366" s="835">
        <v>3200</v>
      </c>
      <c r="Q1366" s="837">
        <v>1</v>
      </c>
      <c r="R1366" s="832">
        <v>8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10</v>
      </c>
      <c r="B1367" s="832" t="s">
        <v>2616</v>
      </c>
      <c r="C1367" s="832" t="s">
        <v>2621</v>
      </c>
      <c r="D1367" s="833" t="s">
        <v>5670</v>
      </c>
      <c r="E1367" s="834" t="s">
        <v>2720</v>
      </c>
      <c r="F1367" s="832" t="s">
        <v>2620</v>
      </c>
      <c r="G1367" s="832" t="s">
        <v>3281</v>
      </c>
      <c r="H1367" s="832" t="s">
        <v>631</v>
      </c>
      <c r="I1367" s="832" t="s">
        <v>3988</v>
      </c>
      <c r="J1367" s="832" t="s">
        <v>3989</v>
      </c>
      <c r="K1367" s="832" t="s">
        <v>3284</v>
      </c>
      <c r="L1367" s="835">
        <v>400</v>
      </c>
      <c r="M1367" s="835">
        <v>3200</v>
      </c>
      <c r="N1367" s="832">
        <v>8</v>
      </c>
      <c r="O1367" s="836">
        <v>1</v>
      </c>
      <c r="P1367" s="835">
        <v>3200</v>
      </c>
      <c r="Q1367" s="837">
        <v>1</v>
      </c>
      <c r="R1367" s="832">
        <v>8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10</v>
      </c>
      <c r="B1368" s="832" t="s">
        <v>2616</v>
      </c>
      <c r="C1368" s="832" t="s">
        <v>2621</v>
      </c>
      <c r="D1368" s="833" t="s">
        <v>5670</v>
      </c>
      <c r="E1368" s="834" t="s">
        <v>2720</v>
      </c>
      <c r="F1368" s="832" t="s">
        <v>2620</v>
      </c>
      <c r="G1368" s="832" t="s">
        <v>3281</v>
      </c>
      <c r="H1368" s="832" t="s">
        <v>631</v>
      </c>
      <c r="I1368" s="832" t="s">
        <v>4007</v>
      </c>
      <c r="J1368" s="832" t="s">
        <v>4008</v>
      </c>
      <c r="K1368" s="832" t="s">
        <v>4009</v>
      </c>
      <c r="L1368" s="835">
        <v>1201</v>
      </c>
      <c r="M1368" s="835">
        <v>19216</v>
      </c>
      <c r="N1368" s="832">
        <v>16</v>
      </c>
      <c r="O1368" s="836">
        <v>2</v>
      </c>
      <c r="P1368" s="835">
        <v>19216</v>
      </c>
      <c r="Q1368" s="837">
        <v>1</v>
      </c>
      <c r="R1368" s="832">
        <v>16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10</v>
      </c>
      <c r="B1369" s="832" t="s">
        <v>2616</v>
      </c>
      <c r="C1369" s="832" t="s">
        <v>2621</v>
      </c>
      <c r="D1369" s="833" t="s">
        <v>5670</v>
      </c>
      <c r="E1369" s="834" t="s">
        <v>2720</v>
      </c>
      <c r="F1369" s="832" t="s">
        <v>2620</v>
      </c>
      <c r="G1369" s="832" t="s">
        <v>3281</v>
      </c>
      <c r="H1369" s="832" t="s">
        <v>631</v>
      </c>
      <c r="I1369" s="832" t="s">
        <v>4040</v>
      </c>
      <c r="J1369" s="832" t="s">
        <v>4041</v>
      </c>
      <c r="K1369" s="832" t="s">
        <v>4042</v>
      </c>
      <c r="L1369" s="835">
        <v>9215.81</v>
      </c>
      <c r="M1369" s="835">
        <v>18431.62</v>
      </c>
      <c r="N1369" s="832">
        <v>2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10</v>
      </c>
      <c r="B1370" s="832" t="s">
        <v>2616</v>
      </c>
      <c r="C1370" s="832" t="s">
        <v>2621</v>
      </c>
      <c r="D1370" s="833" t="s">
        <v>5670</v>
      </c>
      <c r="E1370" s="834" t="s">
        <v>2720</v>
      </c>
      <c r="F1370" s="832" t="s">
        <v>2620</v>
      </c>
      <c r="G1370" s="832" t="s">
        <v>3721</v>
      </c>
      <c r="H1370" s="832" t="s">
        <v>631</v>
      </c>
      <c r="I1370" s="832" t="s">
        <v>4080</v>
      </c>
      <c r="J1370" s="832" t="s">
        <v>4081</v>
      </c>
      <c r="K1370" s="832" t="s">
        <v>4082</v>
      </c>
      <c r="L1370" s="835">
        <v>68</v>
      </c>
      <c r="M1370" s="835">
        <v>68</v>
      </c>
      <c r="N1370" s="832">
        <v>1</v>
      </c>
      <c r="O1370" s="836">
        <v>1</v>
      </c>
      <c r="P1370" s="835">
        <v>68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10</v>
      </c>
      <c r="B1371" s="832" t="s">
        <v>2616</v>
      </c>
      <c r="C1371" s="832" t="s">
        <v>2621</v>
      </c>
      <c r="D1371" s="833" t="s">
        <v>5670</v>
      </c>
      <c r="E1371" s="834" t="s">
        <v>2720</v>
      </c>
      <c r="F1371" s="832" t="s">
        <v>2617</v>
      </c>
      <c r="G1371" s="832" t="s">
        <v>3281</v>
      </c>
      <c r="H1371" s="832" t="s">
        <v>631</v>
      </c>
      <c r="I1371" s="832" t="s">
        <v>4095</v>
      </c>
      <c r="J1371" s="832" t="s">
        <v>4096</v>
      </c>
      <c r="K1371" s="832" t="s">
        <v>4097</v>
      </c>
      <c r="L1371" s="835">
        <v>3000</v>
      </c>
      <c r="M1371" s="835">
        <v>9000</v>
      </c>
      <c r="N1371" s="832">
        <v>3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10</v>
      </c>
      <c r="B1372" s="832" t="s">
        <v>2616</v>
      </c>
      <c r="C1372" s="832" t="s">
        <v>2621</v>
      </c>
      <c r="D1372" s="833" t="s">
        <v>5670</v>
      </c>
      <c r="E1372" s="834" t="s">
        <v>2720</v>
      </c>
      <c r="F1372" s="832" t="s">
        <v>2617</v>
      </c>
      <c r="G1372" s="832" t="s">
        <v>3281</v>
      </c>
      <c r="H1372" s="832" t="s">
        <v>631</v>
      </c>
      <c r="I1372" s="832" t="s">
        <v>4141</v>
      </c>
      <c r="J1372" s="832" t="s">
        <v>4096</v>
      </c>
      <c r="K1372" s="832" t="s">
        <v>4142</v>
      </c>
      <c r="L1372" s="835">
        <v>1205.6099999999999</v>
      </c>
      <c r="M1372" s="835">
        <v>2411.2199999999998</v>
      </c>
      <c r="N1372" s="832">
        <v>2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10</v>
      </c>
      <c r="B1373" s="832" t="s">
        <v>2616</v>
      </c>
      <c r="C1373" s="832" t="s">
        <v>2621</v>
      </c>
      <c r="D1373" s="833" t="s">
        <v>5670</v>
      </c>
      <c r="E1373" s="834" t="s">
        <v>2654</v>
      </c>
      <c r="F1373" s="832" t="s">
        <v>2618</v>
      </c>
      <c r="G1373" s="832" t="s">
        <v>3911</v>
      </c>
      <c r="H1373" s="832" t="s">
        <v>631</v>
      </c>
      <c r="I1373" s="832" t="s">
        <v>3912</v>
      </c>
      <c r="J1373" s="832" t="s">
        <v>3913</v>
      </c>
      <c r="K1373" s="832" t="s">
        <v>3914</v>
      </c>
      <c r="L1373" s="835">
        <v>477.92</v>
      </c>
      <c r="M1373" s="835">
        <v>477.92</v>
      </c>
      <c r="N1373" s="832">
        <v>1</v>
      </c>
      <c r="O1373" s="836">
        <v>1</v>
      </c>
      <c r="P1373" s="835">
        <v>477.92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10</v>
      </c>
      <c r="B1374" s="832" t="s">
        <v>2616</v>
      </c>
      <c r="C1374" s="832" t="s">
        <v>2621</v>
      </c>
      <c r="D1374" s="833" t="s">
        <v>5670</v>
      </c>
      <c r="E1374" s="834" t="s">
        <v>2654</v>
      </c>
      <c r="F1374" s="832" t="s">
        <v>2618</v>
      </c>
      <c r="G1374" s="832" t="s">
        <v>3924</v>
      </c>
      <c r="H1374" s="832" t="s">
        <v>690</v>
      </c>
      <c r="I1374" s="832" t="s">
        <v>2343</v>
      </c>
      <c r="J1374" s="832" t="s">
        <v>2344</v>
      </c>
      <c r="K1374" s="832" t="s">
        <v>1325</v>
      </c>
      <c r="L1374" s="835">
        <v>830.09</v>
      </c>
      <c r="M1374" s="835">
        <v>2490.27</v>
      </c>
      <c r="N1374" s="832">
        <v>3</v>
      </c>
      <c r="O1374" s="836">
        <v>1.5</v>
      </c>
      <c r="P1374" s="835">
        <v>2490.27</v>
      </c>
      <c r="Q1374" s="837">
        <v>1</v>
      </c>
      <c r="R1374" s="832">
        <v>3</v>
      </c>
      <c r="S1374" s="837">
        <v>1</v>
      </c>
      <c r="T1374" s="836">
        <v>1.5</v>
      </c>
      <c r="U1374" s="838">
        <v>1</v>
      </c>
    </row>
    <row r="1375" spans="1:21" ht="14.4" customHeight="1" x14ac:dyDescent="0.3">
      <c r="A1375" s="831">
        <v>10</v>
      </c>
      <c r="B1375" s="832" t="s">
        <v>2616</v>
      </c>
      <c r="C1375" s="832" t="s">
        <v>2621</v>
      </c>
      <c r="D1375" s="833" t="s">
        <v>5670</v>
      </c>
      <c r="E1375" s="834" t="s">
        <v>2654</v>
      </c>
      <c r="F1375" s="832" t="s">
        <v>2618</v>
      </c>
      <c r="G1375" s="832" t="s">
        <v>3939</v>
      </c>
      <c r="H1375" s="832" t="s">
        <v>631</v>
      </c>
      <c r="I1375" s="832" t="s">
        <v>3940</v>
      </c>
      <c r="J1375" s="832" t="s">
        <v>3941</v>
      </c>
      <c r="K1375" s="832" t="s">
        <v>1325</v>
      </c>
      <c r="L1375" s="835">
        <v>1285.8</v>
      </c>
      <c r="M1375" s="835">
        <v>3857.3999999999996</v>
      </c>
      <c r="N1375" s="832">
        <v>3</v>
      </c>
      <c r="O1375" s="836">
        <v>1</v>
      </c>
      <c r="P1375" s="835">
        <v>1285.8</v>
      </c>
      <c r="Q1375" s="837">
        <v>0.33333333333333337</v>
      </c>
      <c r="R1375" s="832">
        <v>1</v>
      </c>
      <c r="S1375" s="837">
        <v>0.33333333333333331</v>
      </c>
      <c r="T1375" s="836">
        <v>0.5</v>
      </c>
      <c r="U1375" s="838">
        <v>0.5</v>
      </c>
    </row>
    <row r="1376" spans="1:21" ht="14.4" customHeight="1" x14ac:dyDescent="0.3">
      <c r="A1376" s="831">
        <v>10</v>
      </c>
      <c r="B1376" s="832" t="s">
        <v>2616</v>
      </c>
      <c r="C1376" s="832" t="s">
        <v>2621</v>
      </c>
      <c r="D1376" s="833" t="s">
        <v>5670</v>
      </c>
      <c r="E1376" s="834" t="s">
        <v>2654</v>
      </c>
      <c r="F1376" s="832" t="s">
        <v>2618</v>
      </c>
      <c r="G1376" s="832" t="s">
        <v>3955</v>
      </c>
      <c r="H1376" s="832" t="s">
        <v>690</v>
      </c>
      <c r="I1376" s="832" t="s">
        <v>2272</v>
      </c>
      <c r="J1376" s="832" t="s">
        <v>2273</v>
      </c>
      <c r="K1376" s="832" t="s">
        <v>2274</v>
      </c>
      <c r="L1376" s="835">
        <v>672.95</v>
      </c>
      <c r="M1376" s="835">
        <v>1345.9</v>
      </c>
      <c r="N1376" s="832">
        <v>2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10</v>
      </c>
      <c r="B1377" s="832" t="s">
        <v>2616</v>
      </c>
      <c r="C1377" s="832" t="s">
        <v>2621</v>
      </c>
      <c r="D1377" s="833" t="s">
        <v>5670</v>
      </c>
      <c r="E1377" s="834" t="s">
        <v>2654</v>
      </c>
      <c r="F1377" s="832" t="s">
        <v>2618</v>
      </c>
      <c r="G1377" s="832" t="s">
        <v>3071</v>
      </c>
      <c r="H1377" s="832" t="s">
        <v>631</v>
      </c>
      <c r="I1377" s="832" t="s">
        <v>3072</v>
      </c>
      <c r="J1377" s="832" t="s">
        <v>1991</v>
      </c>
      <c r="K1377" s="832" t="s">
        <v>1992</v>
      </c>
      <c r="L1377" s="835">
        <v>107.27</v>
      </c>
      <c r="M1377" s="835">
        <v>107.27</v>
      </c>
      <c r="N1377" s="832">
        <v>1</v>
      </c>
      <c r="O1377" s="836">
        <v>1</v>
      </c>
      <c r="P1377" s="835">
        <v>107.27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10</v>
      </c>
      <c r="B1378" s="832" t="s">
        <v>2616</v>
      </c>
      <c r="C1378" s="832" t="s">
        <v>2621</v>
      </c>
      <c r="D1378" s="833" t="s">
        <v>5670</v>
      </c>
      <c r="E1378" s="834" t="s">
        <v>2654</v>
      </c>
      <c r="F1378" s="832" t="s">
        <v>2620</v>
      </c>
      <c r="G1378" s="832" t="s">
        <v>3281</v>
      </c>
      <c r="H1378" s="832" t="s">
        <v>631</v>
      </c>
      <c r="I1378" s="832" t="s">
        <v>3976</v>
      </c>
      <c r="J1378" s="832" t="s">
        <v>3963</v>
      </c>
      <c r="K1378" s="832" t="s">
        <v>3977</v>
      </c>
      <c r="L1378" s="835">
        <v>265</v>
      </c>
      <c r="M1378" s="835">
        <v>265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10</v>
      </c>
      <c r="B1379" s="832" t="s">
        <v>2616</v>
      </c>
      <c r="C1379" s="832" t="s">
        <v>2621</v>
      </c>
      <c r="D1379" s="833" t="s">
        <v>5670</v>
      </c>
      <c r="E1379" s="834" t="s">
        <v>2654</v>
      </c>
      <c r="F1379" s="832" t="s">
        <v>2620</v>
      </c>
      <c r="G1379" s="832" t="s">
        <v>3281</v>
      </c>
      <c r="H1379" s="832" t="s">
        <v>631</v>
      </c>
      <c r="I1379" s="832" t="s">
        <v>3282</v>
      </c>
      <c r="J1379" s="832" t="s">
        <v>3283</v>
      </c>
      <c r="K1379" s="832" t="s">
        <v>3284</v>
      </c>
      <c r="L1379" s="835">
        <v>400</v>
      </c>
      <c r="M1379" s="835">
        <v>3200</v>
      </c>
      <c r="N1379" s="832">
        <v>8</v>
      </c>
      <c r="O1379" s="836">
        <v>1</v>
      </c>
      <c r="P1379" s="835">
        <v>3200</v>
      </c>
      <c r="Q1379" s="837">
        <v>1</v>
      </c>
      <c r="R1379" s="832">
        <v>8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10</v>
      </c>
      <c r="B1380" s="832" t="s">
        <v>2616</v>
      </c>
      <c r="C1380" s="832" t="s">
        <v>2621</v>
      </c>
      <c r="D1380" s="833" t="s">
        <v>5670</v>
      </c>
      <c r="E1380" s="834" t="s">
        <v>2654</v>
      </c>
      <c r="F1380" s="832" t="s">
        <v>2620</v>
      </c>
      <c r="G1380" s="832" t="s">
        <v>3281</v>
      </c>
      <c r="H1380" s="832" t="s">
        <v>631</v>
      </c>
      <c r="I1380" s="832" t="s">
        <v>3993</v>
      </c>
      <c r="J1380" s="832" t="s">
        <v>3994</v>
      </c>
      <c r="K1380" s="832" t="s">
        <v>3995</v>
      </c>
      <c r="L1380" s="835">
        <v>75</v>
      </c>
      <c r="M1380" s="835">
        <v>300</v>
      </c>
      <c r="N1380" s="832">
        <v>4</v>
      </c>
      <c r="O1380" s="836">
        <v>1</v>
      </c>
      <c r="P1380" s="835">
        <v>300</v>
      </c>
      <c r="Q1380" s="837">
        <v>1</v>
      </c>
      <c r="R1380" s="832">
        <v>4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10</v>
      </c>
      <c r="B1381" s="832" t="s">
        <v>2616</v>
      </c>
      <c r="C1381" s="832" t="s">
        <v>2621</v>
      </c>
      <c r="D1381" s="833" t="s">
        <v>5670</v>
      </c>
      <c r="E1381" s="834" t="s">
        <v>2654</v>
      </c>
      <c r="F1381" s="832" t="s">
        <v>2620</v>
      </c>
      <c r="G1381" s="832" t="s">
        <v>3281</v>
      </c>
      <c r="H1381" s="832" t="s">
        <v>631</v>
      </c>
      <c r="I1381" s="832" t="s">
        <v>3996</v>
      </c>
      <c r="J1381" s="832" t="s">
        <v>3997</v>
      </c>
      <c r="K1381" s="832" t="s">
        <v>3998</v>
      </c>
      <c r="L1381" s="835">
        <v>400</v>
      </c>
      <c r="M1381" s="835">
        <v>3200</v>
      </c>
      <c r="N1381" s="832">
        <v>8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10</v>
      </c>
      <c r="B1382" s="832" t="s">
        <v>2616</v>
      </c>
      <c r="C1382" s="832" t="s">
        <v>2621</v>
      </c>
      <c r="D1382" s="833" t="s">
        <v>5670</v>
      </c>
      <c r="E1382" s="834" t="s">
        <v>2654</v>
      </c>
      <c r="F1382" s="832" t="s">
        <v>2620</v>
      </c>
      <c r="G1382" s="832" t="s">
        <v>3281</v>
      </c>
      <c r="H1382" s="832" t="s">
        <v>631</v>
      </c>
      <c r="I1382" s="832" t="s">
        <v>4058</v>
      </c>
      <c r="J1382" s="832" t="s">
        <v>4056</v>
      </c>
      <c r="K1382" s="832" t="s">
        <v>4059</v>
      </c>
      <c r="L1382" s="835">
        <v>1576.94</v>
      </c>
      <c r="M1382" s="835">
        <v>15769.400000000001</v>
      </c>
      <c r="N1382" s="832">
        <v>10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10</v>
      </c>
      <c r="B1383" s="832" t="s">
        <v>2616</v>
      </c>
      <c r="C1383" s="832" t="s">
        <v>2621</v>
      </c>
      <c r="D1383" s="833" t="s">
        <v>5670</v>
      </c>
      <c r="E1383" s="834" t="s">
        <v>2654</v>
      </c>
      <c r="F1383" s="832" t="s">
        <v>2620</v>
      </c>
      <c r="G1383" s="832" t="s">
        <v>3281</v>
      </c>
      <c r="H1383" s="832" t="s">
        <v>631</v>
      </c>
      <c r="I1383" s="832" t="s">
        <v>4060</v>
      </c>
      <c r="J1383" s="832" t="s">
        <v>4061</v>
      </c>
      <c r="K1383" s="832" t="s">
        <v>4062</v>
      </c>
      <c r="L1383" s="835">
        <v>304.72000000000003</v>
      </c>
      <c r="M1383" s="835">
        <v>304.72000000000003</v>
      </c>
      <c r="N1383" s="832">
        <v>1</v>
      </c>
      <c r="O1383" s="836">
        <v>1</v>
      </c>
      <c r="P1383" s="835">
        <v>304.72000000000003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10</v>
      </c>
      <c r="B1384" s="832" t="s">
        <v>2616</v>
      </c>
      <c r="C1384" s="832" t="s">
        <v>2623</v>
      </c>
      <c r="D1384" s="833" t="s">
        <v>5671</v>
      </c>
      <c r="E1384" s="834" t="s">
        <v>2665</v>
      </c>
      <c r="F1384" s="832" t="s">
        <v>2618</v>
      </c>
      <c r="G1384" s="832" t="s">
        <v>3015</v>
      </c>
      <c r="H1384" s="832" t="s">
        <v>631</v>
      </c>
      <c r="I1384" s="832" t="s">
        <v>3016</v>
      </c>
      <c r="J1384" s="832" t="s">
        <v>1161</v>
      </c>
      <c r="K1384" s="832" t="s">
        <v>2971</v>
      </c>
      <c r="L1384" s="835">
        <v>61.97</v>
      </c>
      <c r="M1384" s="835">
        <v>61.97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10</v>
      </c>
      <c r="B1385" s="832" t="s">
        <v>2616</v>
      </c>
      <c r="C1385" s="832" t="s">
        <v>2623</v>
      </c>
      <c r="D1385" s="833" t="s">
        <v>5671</v>
      </c>
      <c r="E1385" s="834" t="s">
        <v>2665</v>
      </c>
      <c r="F1385" s="832" t="s">
        <v>2618</v>
      </c>
      <c r="G1385" s="832" t="s">
        <v>3061</v>
      </c>
      <c r="H1385" s="832" t="s">
        <v>631</v>
      </c>
      <c r="I1385" s="832" t="s">
        <v>3062</v>
      </c>
      <c r="J1385" s="832" t="s">
        <v>699</v>
      </c>
      <c r="K1385" s="832" t="s">
        <v>3063</v>
      </c>
      <c r="L1385" s="835">
        <v>0</v>
      </c>
      <c r="M1385" s="835">
        <v>0</v>
      </c>
      <c r="N1385" s="832">
        <v>1</v>
      </c>
      <c r="O1385" s="836">
        <v>1</v>
      </c>
      <c r="P1385" s="835">
        <v>0</v>
      </c>
      <c r="Q1385" s="837"/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10</v>
      </c>
      <c r="B1386" s="832" t="s">
        <v>2616</v>
      </c>
      <c r="C1386" s="832" t="s">
        <v>2623</v>
      </c>
      <c r="D1386" s="833" t="s">
        <v>5671</v>
      </c>
      <c r="E1386" s="834" t="s">
        <v>2678</v>
      </c>
      <c r="F1386" s="832" t="s">
        <v>2618</v>
      </c>
      <c r="G1386" s="832" t="s">
        <v>3317</v>
      </c>
      <c r="H1386" s="832" t="s">
        <v>631</v>
      </c>
      <c r="I1386" s="832" t="s">
        <v>3787</v>
      </c>
      <c r="J1386" s="832" t="s">
        <v>3788</v>
      </c>
      <c r="K1386" s="832" t="s">
        <v>3789</v>
      </c>
      <c r="L1386" s="835">
        <v>73.09</v>
      </c>
      <c r="M1386" s="835">
        <v>73.09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10</v>
      </c>
      <c r="B1387" s="832" t="s">
        <v>2616</v>
      </c>
      <c r="C1387" s="832" t="s">
        <v>2623</v>
      </c>
      <c r="D1387" s="833" t="s">
        <v>5671</v>
      </c>
      <c r="E1387" s="834" t="s">
        <v>2678</v>
      </c>
      <c r="F1387" s="832" t="s">
        <v>2618</v>
      </c>
      <c r="G1387" s="832" t="s">
        <v>2906</v>
      </c>
      <c r="H1387" s="832" t="s">
        <v>631</v>
      </c>
      <c r="I1387" s="832" t="s">
        <v>4143</v>
      </c>
      <c r="J1387" s="832" t="s">
        <v>1067</v>
      </c>
      <c r="K1387" s="832" t="s">
        <v>4144</v>
      </c>
      <c r="L1387" s="835">
        <v>32.25</v>
      </c>
      <c r="M1387" s="835">
        <v>32.25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10</v>
      </c>
      <c r="B1388" s="832" t="s">
        <v>2616</v>
      </c>
      <c r="C1388" s="832" t="s">
        <v>2623</v>
      </c>
      <c r="D1388" s="833" t="s">
        <v>5671</v>
      </c>
      <c r="E1388" s="834" t="s">
        <v>2678</v>
      </c>
      <c r="F1388" s="832" t="s">
        <v>2618</v>
      </c>
      <c r="G1388" s="832" t="s">
        <v>2906</v>
      </c>
      <c r="H1388" s="832" t="s">
        <v>631</v>
      </c>
      <c r="I1388" s="832" t="s">
        <v>3587</v>
      </c>
      <c r="J1388" s="832" t="s">
        <v>1067</v>
      </c>
      <c r="K1388" s="832" t="s">
        <v>2908</v>
      </c>
      <c r="L1388" s="835">
        <v>32.25</v>
      </c>
      <c r="M1388" s="835">
        <v>32.25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10</v>
      </c>
      <c r="B1389" s="832" t="s">
        <v>2616</v>
      </c>
      <c r="C1389" s="832" t="s">
        <v>2623</v>
      </c>
      <c r="D1389" s="833" t="s">
        <v>5671</v>
      </c>
      <c r="E1389" s="834" t="s">
        <v>2678</v>
      </c>
      <c r="F1389" s="832" t="s">
        <v>2618</v>
      </c>
      <c r="G1389" s="832" t="s">
        <v>2935</v>
      </c>
      <c r="H1389" s="832" t="s">
        <v>631</v>
      </c>
      <c r="I1389" s="832" t="s">
        <v>3595</v>
      </c>
      <c r="J1389" s="832" t="s">
        <v>3596</v>
      </c>
      <c r="K1389" s="832" t="s">
        <v>3597</v>
      </c>
      <c r="L1389" s="835">
        <v>177.92</v>
      </c>
      <c r="M1389" s="835">
        <v>177.92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10</v>
      </c>
      <c r="B1390" s="832" t="s">
        <v>2616</v>
      </c>
      <c r="C1390" s="832" t="s">
        <v>2623</v>
      </c>
      <c r="D1390" s="833" t="s">
        <v>5671</v>
      </c>
      <c r="E1390" s="834" t="s">
        <v>2678</v>
      </c>
      <c r="F1390" s="832" t="s">
        <v>2618</v>
      </c>
      <c r="G1390" s="832" t="s">
        <v>3066</v>
      </c>
      <c r="H1390" s="832" t="s">
        <v>631</v>
      </c>
      <c r="I1390" s="832" t="s">
        <v>4145</v>
      </c>
      <c r="J1390" s="832" t="s">
        <v>4146</v>
      </c>
      <c r="K1390" s="832" t="s">
        <v>2268</v>
      </c>
      <c r="L1390" s="835">
        <v>211.39</v>
      </c>
      <c r="M1390" s="835">
        <v>1056.9499999999998</v>
      </c>
      <c r="N1390" s="832">
        <v>5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10</v>
      </c>
      <c r="B1391" s="832" t="s">
        <v>2616</v>
      </c>
      <c r="C1391" s="832" t="s">
        <v>2623</v>
      </c>
      <c r="D1391" s="833" t="s">
        <v>5671</v>
      </c>
      <c r="E1391" s="834" t="s">
        <v>2678</v>
      </c>
      <c r="F1391" s="832" t="s">
        <v>2618</v>
      </c>
      <c r="G1391" s="832" t="s">
        <v>3066</v>
      </c>
      <c r="H1391" s="832" t="s">
        <v>631</v>
      </c>
      <c r="I1391" s="832" t="s">
        <v>4147</v>
      </c>
      <c r="J1391" s="832" t="s">
        <v>4148</v>
      </c>
      <c r="K1391" s="832" t="s">
        <v>1135</v>
      </c>
      <c r="L1391" s="835">
        <v>172.67</v>
      </c>
      <c r="M1391" s="835">
        <v>863.34999999999991</v>
      </c>
      <c r="N1391" s="832">
        <v>5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10</v>
      </c>
      <c r="B1392" s="832" t="s">
        <v>2616</v>
      </c>
      <c r="C1392" s="832" t="s">
        <v>2623</v>
      </c>
      <c r="D1392" s="833" t="s">
        <v>5671</v>
      </c>
      <c r="E1392" s="834" t="s">
        <v>2678</v>
      </c>
      <c r="F1392" s="832" t="s">
        <v>2618</v>
      </c>
      <c r="G1392" s="832" t="s">
        <v>3066</v>
      </c>
      <c r="H1392" s="832" t="s">
        <v>631</v>
      </c>
      <c r="I1392" s="832" t="s">
        <v>3273</v>
      </c>
      <c r="J1392" s="832" t="s">
        <v>3274</v>
      </c>
      <c r="K1392" s="832" t="s">
        <v>1135</v>
      </c>
      <c r="L1392" s="835">
        <v>283.32</v>
      </c>
      <c r="M1392" s="835">
        <v>283.32</v>
      </c>
      <c r="N1392" s="832">
        <v>1</v>
      </c>
      <c r="O1392" s="836">
        <v>0.5</v>
      </c>
      <c r="P1392" s="835">
        <v>283.32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10</v>
      </c>
      <c r="B1393" s="832" t="s">
        <v>2616</v>
      </c>
      <c r="C1393" s="832" t="s">
        <v>2623</v>
      </c>
      <c r="D1393" s="833" t="s">
        <v>5671</v>
      </c>
      <c r="E1393" s="834" t="s">
        <v>2678</v>
      </c>
      <c r="F1393" s="832" t="s">
        <v>2618</v>
      </c>
      <c r="G1393" s="832" t="s">
        <v>3066</v>
      </c>
      <c r="H1393" s="832" t="s">
        <v>631</v>
      </c>
      <c r="I1393" s="832" t="s">
        <v>4149</v>
      </c>
      <c r="J1393" s="832" t="s">
        <v>4150</v>
      </c>
      <c r="K1393" s="832" t="s">
        <v>1135</v>
      </c>
      <c r="L1393" s="835">
        <v>283.32</v>
      </c>
      <c r="M1393" s="835">
        <v>283.32</v>
      </c>
      <c r="N1393" s="832">
        <v>1</v>
      </c>
      <c r="O1393" s="836">
        <v>0.5</v>
      </c>
      <c r="P1393" s="835">
        <v>283.32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10</v>
      </c>
      <c r="B1394" s="832" t="s">
        <v>2616</v>
      </c>
      <c r="C1394" s="832" t="s">
        <v>2623</v>
      </c>
      <c r="D1394" s="833" t="s">
        <v>5671</v>
      </c>
      <c r="E1394" s="834" t="s">
        <v>2678</v>
      </c>
      <c r="F1394" s="832" t="s">
        <v>2618</v>
      </c>
      <c r="G1394" s="832" t="s">
        <v>3066</v>
      </c>
      <c r="H1394" s="832" t="s">
        <v>631</v>
      </c>
      <c r="I1394" s="832" t="s">
        <v>4151</v>
      </c>
      <c r="J1394" s="832" t="s">
        <v>4152</v>
      </c>
      <c r="K1394" s="832" t="s">
        <v>1135</v>
      </c>
      <c r="L1394" s="835">
        <v>283.32</v>
      </c>
      <c r="M1394" s="835">
        <v>283.32</v>
      </c>
      <c r="N1394" s="832">
        <v>1</v>
      </c>
      <c r="O1394" s="836">
        <v>0.5</v>
      </c>
      <c r="P1394" s="835">
        <v>283.32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10</v>
      </c>
      <c r="B1395" s="832" t="s">
        <v>2616</v>
      </c>
      <c r="C1395" s="832" t="s">
        <v>2623</v>
      </c>
      <c r="D1395" s="833" t="s">
        <v>5671</v>
      </c>
      <c r="E1395" s="834" t="s">
        <v>2678</v>
      </c>
      <c r="F1395" s="832" t="s">
        <v>2618</v>
      </c>
      <c r="G1395" s="832" t="s">
        <v>3066</v>
      </c>
      <c r="H1395" s="832" t="s">
        <v>631</v>
      </c>
      <c r="I1395" s="832" t="s">
        <v>4153</v>
      </c>
      <c r="J1395" s="832" t="s">
        <v>4154</v>
      </c>
      <c r="K1395" s="832" t="s">
        <v>1135</v>
      </c>
      <c r="L1395" s="835">
        <v>283.32</v>
      </c>
      <c r="M1395" s="835">
        <v>283.32</v>
      </c>
      <c r="N1395" s="832">
        <v>1</v>
      </c>
      <c r="O1395" s="836">
        <v>0.5</v>
      </c>
      <c r="P1395" s="835">
        <v>283.32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10</v>
      </c>
      <c r="B1396" s="832" t="s">
        <v>2616</v>
      </c>
      <c r="C1396" s="832" t="s">
        <v>2623</v>
      </c>
      <c r="D1396" s="833" t="s">
        <v>5671</v>
      </c>
      <c r="E1396" s="834" t="s">
        <v>2678</v>
      </c>
      <c r="F1396" s="832" t="s">
        <v>2618</v>
      </c>
      <c r="G1396" s="832" t="s">
        <v>3066</v>
      </c>
      <c r="H1396" s="832" t="s">
        <v>631</v>
      </c>
      <c r="I1396" s="832" t="s">
        <v>4155</v>
      </c>
      <c r="J1396" s="832" t="s">
        <v>4156</v>
      </c>
      <c r="K1396" s="832" t="s">
        <v>1350</v>
      </c>
      <c r="L1396" s="835">
        <v>238</v>
      </c>
      <c r="M1396" s="835">
        <v>1190</v>
      </c>
      <c r="N1396" s="832">
        <v>5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10</v>
      </c>
      <c r="B1397" s="832" t="s">
        <v>2616</v>
      </c>
      <c r="C1397" s="832" t="s">
        <v>2623</v>
      </c>
      <c r="D1397" s="833" t="s">
        <v>5671</v>
      </c>
      <c r="E1397" s="834" t="s">
        <v>2678</v>
      </c>
      <c r="F1397" s="832" t="s">
        <v>2619</v>
      </c>
      <c r="G1397" s="832" t="s">
        <v>2822</v>
      </c>
      <c r="H1397" s="832" t="s">
        <v>631</v>
      </c>
      <c r="I1397" s="832" t="s">
        <v>3355</v>
      </c>
      <c r="J1397" s="832" t="s">
        <v>2824</v>
      </c>
      <c r="K1397" s="832"/>
      <c r="L1397" s="835">
        <v>0</v>
      </c>
      <c r="M1397" s="835">
        <v>0</v>
      </c>
      <c r="N1397" s="832">
        <v>1</v>
      </c>
      <c r="O1397" s="836">
        <v>1</v>
      </c>
      <c r="P1397" s="835">
        <v>0</v>
      </c>
      <c r="Q1397" s="837"/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10</v>
      </c>
      <c r="B1398" s="832" t="s">
        <v>2616</v>
      </c>
      <c r="C1398" s="832" t="s">
        <v>2623</v>
      </c>
      <c r="D1398" s="833" t="s">
        <v>5671</v>
      </c>
      <c r="E1398" s="834" t="s">
        <v>2689</v>
      </c>
      <c r="F1398" s="832" t="s">
        <v>2618</v>
      </c>
      <c r="G1398" s="832" t="s">
        <v>2955</v>
      </c>
      <c r="H1398" s="832" t="s">
        <v>631</v>
      </c>
      <c r="I1398" s="832" t="s">
        <v>2956</v>
      </c>
      <c r="J1398" s="832" t="s">
        <v>740</v>
      </c>
      <c r="K1398" s="832" t="s">
        <v>2957</v>
      </c>
      <c r="L1398" s="835">
        <v>161.52000000000001</v>
      </c>
      <c r="M1398" s="835">
        <v>323.04000000000002</v>
      </c>
      <c r="N1398" s="832">
        <v>2</v>
      </c>
      <c r="O1398" s="836">
        <v>2</v>
      </c>
      <c r="P1398" s="835">
        <v>323.04000000000002</v>
      </c>
      <c r="Q1398" s="837">
        <v>1</v>
      </c>
      <c r="R1398" s="832">
        <v>2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10</v>
      </c>
      <c r="B1399" s="832" t="s">
        <v>2616</v>
      </c>
      <c r="C1399" s="832" t="s">
        <v>2623</v>
      </c>
      <c r="D1399" s="833" t="s">
        <v>5671</v>
      </c>
      <c r="E1399" s="834" t="s">
        <v>2689</v>
      </c>
      <c r="F1399" s="832" t="s">
        <v>2618</v>
      </c>
      <c r="G1399" s="832" t="s">
        <v>3109</v>
      </c>
      <c r="H1399" s="832" t="s">
        <v>631</v>
      </c>
      <c r="I1399" s="832" t="s">
        <v>4157</v>
      </c>
      <c r="J1399" s="832" t="s">
        <v>3111</v>
      </c>
      <c r="K1399" s="832" t="s">
        <v>4158</v>
      </c>
      <c r="L1399" s="835">
        <v>102.9</v>
      </c>
      <c r="M1399" s="835">
        <v>102.9</v>
      </c>
      <c r="N1399" s="832">
        <v>1</v>
      </c>
      <c r="O1399" s="836">
        <v>0.5</v>
      </c>
      <c r="P1399" s="835">
        <v>102.9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10</v>
      </c>
      <c r="B1400" s="832" t="s">
        <v>2616</v>
      </c>
      <c r="C1400" s="832" t="s">
        <v>2623</v>
      </c>
      <c r="D1400" s="833" t="s">
        <v>5671</v>
      </c>
      <c r="E1400" s="834" t="s">
        <v>2689</v>
      </c>
      <c r="F1400" s="832" t="s">
        <v>2618</v>
      </c>
      <c r="G1400" s="832" t="s">
        <v>3109</v>
      </c>
      <c r="H1400" s="832" t="s">
        <v>631</v>
      </c>
      <c r="I1400" s="832" t="s">
        <v>3113</v>
      </c>
      <c r="J1400" s="832" t="s">
        <v>3114</v>
      </c>
      <c r="K1400" s="832" t="s">
        <v>3115</v>
      </c>
      <c r="L1400" s="835">
        <v>62.42</v>
      </c>
      <c r="M1400" s="835">
        <v>62.42</v>
      </c>
      <c r="N1400" s="832">
        <v>1</v>
      </c>
      <c r="O1400" s="836">
        <v>0.5</v>
      </c>
      <c r="P1400" s="835">
        <v>62.42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10</v>
      </c>
      <c r="B1401" s="832" t="s">
        <v>2616</v>
      </c>
      <c r="C1401" s="832" t="s">
        <v>2623</v>
      </c>
      <c r="D1401" s="833" t="s">
        <v>5671</v>
      </c>
      <c r="E1401" s="834" t="s">
        <v>2694</v>
      </c>
      <c r="F1401" s="832" t="s">
        <v>2620</v>
      </c>
      <c r="G1401" s="832" t="s">
        <v>3774</v>
      </c>
      <c r="H1401" s="832" t="s">
        <v>631</v>
      </c>
      <c r="I1401" s="832" t="s">
        <v>3775</v>
      </c>
      <c r="J1401" s="832" t="s">
        <v>3776</v>
      </c>
      <c r="K1401" s="832" t="s">
        <v>3777</v>
      </c>
      <c r="L1401" s="835">
        <v>1150</v>
      </c>
      <c r="M1401" s="835">
        <v>1150</v>
      </c>
      <c r="N1401" s="832">
        <v>1</v>
      </c>
      <c r="O1401" s="836">
        <v>1</v>
      </c>
      <c r="P1401" s="835">
        <v>1150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10</v>
      </c>
      <c r="B1402" s="832" t="s">
        <v>2616</v>
      </c>
      <c r="C1402" s="832" t="s">
        <v>2623</v>
      </c>
      <c r="D1402" s="833" t="s">
        <v>5671</v>
      </c>
      <c r="E1402" s="834" t="s">
        <v>2696</v>
      </c>
      <c r="F1402" s="832" t="s">
        <v>2619</v>
      </c>
      <c r="G1402" s="832" t="s">
        <v>2822</v>
      </c>
      <c r="H1402" s="832" t="s">
        <v>631</v>
      </c>
      <c r="I1402" s="832" t="s">
        <v>3231</v>
      </c>
      <c r="J1402" s="832" t="s">
        <v>2824</v>
      </c>
      <c r="K1402" s="832"/>
      <c r="L1402" s="835">
        <v>0</v>
      </c>
      <c r="M1402" s="835">
        <v>0</v>
      </c>
      <c r="N1402" s="832">
        <v>1</v>
      </c>
      <c r="O1402" s="836">
        <v>1</v>
      </c>
      <c r="P1402" s="835">
        <v>0</v>
      </c>
      <c r="Q1402" s="837"/>
      <c r="R1402" s="832">
        <v>1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10</v>
      </c>
      <c r="B1403" s="832" t="s">
        <v>2616</v>
      </c>
      <c r="C1403" s="832" t="s">
        <v>2623</v>
      </c>
      <c r="D1403" s="833" t="s">
        <v>5671</v>
      </c>
      <c r="E1403" s="834" t="s">
        <v>2696</v>
      </c>
      <c r="F1403" s="832" t="s">
        <v>2619</v>
      </c>
      <c r="G1403" s="832" t="s">
        <v>2822</v>
      </c>
      <c r="H1403" s="832" t="s">
        <v>631</v>
      </c>
      <c r="I1403" s="832" t="s">
        <v>3232</v>
      </c>
      <c r="J1403" s="832" t="s">
        <v>2824</v>
      </c>
      <c r="K1403" s="832"/>
      <c r="L1403" s="835">
        <v>0</v>
      </c>
      <c r="M1403" s="835">
        <v>0</v>
      </c>
      <c r="N1403" s="832">
        <v>1</v>
      </c>
      <c r="O1403" s="836">
        <v>1</v>
      </c>
      <c r="P1403" s="835">
        <v>0</v>
      </c>
      <c r="Q1403" s="837"/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10</v>
      </c>
      <c r="B1404" s="832" t="s">
        <v>2616</v>
      </c>
      <c r="C1404" s="832" t="s">
        <v>2623</v>
      </c>
      <c r="D1404" s="833" t="s">
        <v>5671</v>
      </c>
      <c r="E1404" s="834" t="s">
        <v>2697</v>
      </c>
      <c r="F1404" s="832" t="s">
        <v>2618</v>
      </c>
      <c r="G1404" s="832" t="s">
        <v>2815</v>
      </c>
      <c r="H1404" s="832" t="s">
        <v>690</v>
      </c>
      <c r="I1404" s="832" t="s">
        <v>2194</v>
      </c>
      <c r="J1404" s="832" t="s">
        <v>1358</v>
      </c>
      <c r="K1404" s="832" t="s">
        <v>2195</v>
      </c>
      <c r="L1404" s="835">
        <v>154.36000000000001</v>
      </c>
      <c r="M1404" s="835">
        <v>308.72000000000003</v>
      </c>
      <c r="N1404" s="832">
        <v>2</v>
      </c>
      <c r="O1404" s="836">
        <v>1.5</v>
      </c>
      <c r="P1404" s="835">
        <v>154.36000000000001</v>
      </c>
      <c r="Q1404" s="837">
        <v>0.5</v>
      </c>
      <c r="R1404" s="832">
        <v>1</v>
      </c>
      <c r="S1404" s="837">
        <v>0.5</v>
      </c>
      <c r="T1404" s="836">
        <v>0.5</v>
      </c>
      <c r="U1404" s="838">
        <v>0.33333333333333331</v>
      </c>
    </row>
    <row r="1405" spans="1:21" ht="14.4" customHeight="1" x14ac:dyDescent="0.3">
      <c r="A1405" s="831">
        <v>10</v>
      </c>
      <c r="B1405" s="832" t="s">
        <v>2616</v>
      </c>
      <c r="C1405" s="832" t="s">
        <v>2623</v>
      </c>
      <c r="D1405" s="833" t="s">
        <v>5671</v>
      </c>
      <c r="E1405" s="834" t="s">
        <v>2697</v>
      </c>
      <c r="F1405" s="832" t="s">
        <v>2618</v>
      </c>
      <c r="G1405" s="832" t="s">
        <v>3061</v>
      </c>
      <c r="H1405" s="832" t="s">
        <v>631</v>
      </c>
      <c r="I1405" s="832" t="s">
        <v>3062</v>
      </c>
      <c r="J1405" s="832" t="s">
        <v>699</v>
      </c>
      <c r="K1405" s="832" t="s">
        <v>3063</v>
      </c>
      <c r="L1405" s="835">
        <v>0</v>
      </c>
      <c r="M1405" s="835">
        <v>0</v>
      </c>
      <c r="N1405" s="832">
        <v>1</v>
      </c>
      <c r="O1405" s="836">
        <v>0.5</v>
      </c>
      <c r="P1405" s="835">
        <v>0</v>
      </c>
      <c r="Q1405" s="837"/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10</v>
      </c>
      <c r="B1406" s="832" t="s">
        <v>2616</v>
      </c>
      <c r="C1406" s="832" t="s">
        <v>2623</v>
      </c>
      <c r="D1406" s="833" t="s">
        <v>5671</v>
      </c>
      <c r="E1406" s="834" t="s">
        <v>2706</v>
      </c>
      <c r="F1406" s="832" t="s">
        <v>2618</v>
      </c>
      <c r="G1406" s="832" t="s">
        <v>3015</v>
      </c>
      <c r="H1406" s="832" t="s">
        <v>631</v>
      </c>
      <c r="I1406" s="832" t="s">
        <v>3016</v>
      </c>
      <c r="J1406" s="832" t="s">
        <v>1161</v>
      </c>
      <c r="K1406" s="832" t="s">
        <v>2971</v>
      </c>
      <c r="L1406" s="835">
        <v>61.97</v>
      </c>
      <c r="M1406" s="835">
        <v>61.97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10</v>
      </c>
      <c r="B1407" s="832" t="s">
        <v>2616</v>
      </c>
      <c r="C1407" s="832" t="s">
        <v>2623</v>
      </c>
      <c r="D1407" s="833" t="s">
        <v>5671</v>
      </c>
      <c r="E1407" s="834" t="s">
        <v>2668</v>
      </c>
      <c r="F1407" s="832" t="s">
        <v>2619</v>
      </c>
      <c r="G1407" s="832" t="s">
        <v>2822</v>
      </c>
      <c r="H1407" s="832" t="s">
        <v>631</v>
      </c>
      <c r="I1407" s="832" t="s">
        <v>2948</v>
      </c>
      <c r="J1407" s="832" t="s">
        <v>2824</v>
      </c>
      <c r="K1407" s="832"/>
      <c r="L1407" s="835">
        <v>0</v>
      </c>
      <c r="M1407" s="835">
        <v>0</v>
      </c>
      <c r="N1407" s="832">
        <v>1</v>
      </c>
      <c r="O1407" s="836">
        <v>1</v>
      </c>
      <c r="P1407" s="835">
        <v>0</v>
      </c>
      <c r="Q1407" s="837"/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10</v>
      </c>
      <c r="B1408" s="832" t="s">
        <v>2616</v>
      </c>
      <c r="C1408" s="832" t="s">
        <v>2629</v>
      </c>
      <c r="D1408" s="833" t="s">
        <v>5672</v>
      </c>
      <c r="E1408" s="834" t="s">
        <v>2671</v>
      </c>
      <c r="F1408" s="832" t="s">
        <v>2618</v>
      </c>
      <c r="G1408" s="832" t="s">
        <v>3241</v>
      </c>
      <c r="H1408" s="832" t="s">
        <v>631</v>
      </c>
      <c r="I1408" s="832" t="s">
        <v>2213</v>
      </c>
      <c r="J1408" s="832" t="s">
        <v>2214</v>
      </c>
      <c r="K1408" s="832" t="s">
        <v>2215</v>
      </c>
      <c r="L1408" s="835">
        <v>43.85</v>
      </c>
      <c r="M1408" s="835">
        <v>175.4</v>
      </c>
      <c r="N1408" s="832">
        <v>4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10</v>
      </c>
      <c r="B1409" s="832" t="s">
        <v>2616</v>
      </c>
      <c r="C1409" s="832" t="s">
        <v>2629</v>
      </c>
      <c r="D1409" s="833" t="s">
        <v>5672</v>
      </c>
      <c r="E1409" s="834" t="s">
        <v>2671</v>
      </c>
      <c r="F1409" s="832" t="s">
        <v>2618</v>
      </c>
      <c r="G1409" s="832" t="s">
        <v>3241</v>
      </c>
      <c r="H1409" s="832" t="s">
        <v>631</v>
      </c>
      <c r="I1409" s="832" t="s">
        <v>4159</v>
      </c>
      <c r="J1409" s="832" t="s">
        <v>2214</v>
      </c>
      <c r="K1409" s="832" t="s">
        <v>4160</v>
      </c>
      <c r="L1409" s="835">
        <v>59.85</v>
      </c>
      <c r="M1409" s="835">
        <v>1017.45</v>
      </c>
      <c r="N1409" s="832">
        <v>17</v>
      </c>
      <c r="O1409" s="836">
        <v>2</v>
      </c>
      <c r="P1409" s="835">
        <v>1017.45</v>
      </c>
      <c r="Q1409" s="837">
        <v>1</v>
      </c>
      <c r="R1409" s="832">
        <v>17</v>
      </c>
      <c r="S1409" s="837">
        <v>1</v>
      </c>
      <c r="T1409" s="836">
        <v>2</v>
      </c>
      <c r="U1409" s="838">
        <v>1</v>
      </c>
    </row>
    <row r="1410" spans="1:21" ht="14.4" customHeight="1" x14ac:dyDescent="0.3">
      <c r="A1410" s="831">
        <v>10</v>
      </c>
      <c r="B1410" s="832" t="s">
        <v>2616</v>
      </c>
      <c r="C1410" s="832" t="s">
        <v>2629</v>
      </c>
      <c r="D1410" s="833" t="s">
        <v>5672</v>
      </c>
      <c r="E1410" s="834" t="s">
        <v>2671</v>
      </c>
      <c r="F1410" s="832" t="s">
        <v>2618</v>
      </c>
      <c r="G1410" s="832" t="s">
        <v>4161</v>
      </c>
      <c r="H1410" s="832" t="s">
        <v>631</v>
      </c>
      <c r="I1410" s="832" t="s">
        <v>4162</v>
      </c>
      <c r="J1410" s="832" t="s">
        <v>4163</v>
      </c>
      <c r="K1410" s="832" t="s">
        <v>2878</v>
      </c>
      <c r="L1410" s="835">
        <v>55.95</v>
      </c>
      <c r="M1410" s="835">
        <v>1119</v>
      </c>
      <c r="N1410" s="832">
        <v>20</v>
      </c>
      <c r="O1410" s="836">
        <v>3</v>
      </c>
      <c r="P1410" s="835">
        <v>335.70000000000005</v>
      </c>
      <c r="Q1410" s="837">
        <v>0.30000000000000004</v>
      </c>
      <c r="R1410" s="832">
        <v>6</v>
      </c>
      <c r="S1410" s="837">
        <v>0.3</v>
      </c>
      <c r="T1410" s="836">
        <v>0.5</v>
      </c>
      <c r="U1410" s="838">
        <v>0.16666666666666666</v>
      </c>
    </row>
    <row r="1411" spans="1:21" ht="14.4" customHeight="1" x14ac:dyDescent="0.3">
      <c r="A1411" s="831">
        <v>10</v>
      </c>
      <c r="B1411" s="832" t="s">
        <v>2616</v>
      </c>
      <c r="C1411" s="832" t="s">
        <v>2629</v>
      </c>
      <c r="D1411" s="833" t="s">
        <v>5672</v>
      </c>
      <c r="E1411" s="834" t="s">
        <v>2671</v>
      </c>
      <c r="F1411" s="832" t="s">
        <v>2618</v>
      </c>
      <c r="G1411" s="832" t="s">
        <v>4161</v>
      </c>
      <c r="H1411" s="832" t="s">
        <v>631</v>
      </c>
      <c r="I1411" s="832" t="s">
        <v>4164</v>
      </c>
      <c r="J1411" s="832" t="s">
        <v>4163</v>
      </c>
      <c r="K1411" s="832" t="s">
        <v>4165</v>
      </c>
      <c r="L1411" s="835">
        <v>128.55000000000001</v>
      </c>
      <c r="M1411" s="835">
        <v>1028.4000000000001</v>
      </c>
      <c r="N1411" s="832">
        <v>8</v>
      </c>
      <c r="O1411" s="836">
        <v>1</v>
      </c>
      <c r="P1411" s="835">
        <v>642.75</v>
      </c>
      <c r="Q1411" s="837">
        <v>0.625</v>
      </c>
      <c r="R1411" s="832">
        <v>5</v>
      </c>
      <c r="S1411" s="837">
        <v>0.625</v>
      </c>
      <c r="T1411" s="836">
        <v>0.5</v>
      </c>
      <c r="U1411" s="838">
        <v>0.5</v>
      </c>
    </row>
    <row r="1412" spans="1:21" ht="14.4" customHeight="1" x14ac:dyDescent="0.3">
      <c r="A1412" s="831">
        <v>10</v>
      </c>
      <c r="B1412" s="832" t="s">
        <v>2616</v>
      </c>
      <c r="C1412" s="832" t="s">
        <v>2629</v>
      </c>
      <c r="D1412" s="833" t="s">
        <v>5672</v>
      </c>
      <c r="E1412" s="834" t="s">
        <v>2671</v>
      </c>
      <c r="F1412" s="832" t="s">
        <v>2618</v>
      </c>
      <c r="G1412" s="832" t="s">
        <v>2842</v>
      </c>
      <c r="H1412" s="832" t="s">
        <v>631</v>
      </c>
      <c r="I1412" s="832" t="s">
        <v>4166</v>
      </c>
      <c r="J1412" s="832" t="s">
        <v>4167</v>
      </c>
      <c r="K1412" s="832" t="s">
        <v>4168</v>
      </c>
      <c r="L1412" s="835">
        <v>31.24</v>
      </c>
      <c r="M1412" s="835">
        <v>93.72</v>
      </c>
      <c r="N1412" s="832">
        <v>3</v>
      </c>
      <c r="O1412" s="836">
        <v>1</v>
      </c>
      <c r="P1412" s="835">
        <v>93.72</v>
      </c>
      <c r="Q1412" s="837">
        <v>1</v>
      </c>
      <c r="R1412" s="832">
        <v>3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10</v>
      </c>
      <c r="B1413" s="832" t="s">
        <v>2616</v>
      </c>
      <c r="C1413" s="832" t="s">
        <v>2629</v>
      </c>
      <c r="D1413" s="833" t="s">
        <v>5672</v>
      </c>
      <c r="E1413" s="834" t="s">
        <v>2671</v>
      </c>
      <c r="F1413" s="832" t="s">
        <v>2618</v>
      </c>
      <c r="G1413" s="832" t="s">
        <v>3222</v>
      </c>
      <c r="H1413" s="832" t="s">
        <v>631</v>
      </c>
      <c r="I1413" s="832" t="s">
        <v>3480</v>
      </c>
      <c r="J1413" s="832" t="s">
        <v>3224</v>
      </c>
      <c r="K1413" s="832" t="s">
        <v>1555</v>
      </c>
      <c r="L1413" s="835">
        <v>39.17</v>
      </c>
      <c r="M1413" s="835">
        <v>117.51</v>
      </c>
      <c r="N1413" s="832">
        <v>3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10</v>
      </c>
      <c r="B1414" s="832" t="s">
        <v>2616</v>
      </c>
      <c r="C1414" s="832" t="s">
        <v>2629</v>
      </c>
      <c r="D1414" s="833" t="s">
        <v>5672</v>
      </c>
      <c r="E1414" s="834" t="s">
        <v>2671</v>
      </c>
      <c r="F1414" s="832" t="s">
        <v>2618</v>
      </c>
      <c r="G1414" s="832" t="s">
        <v>3222</v>
      </c>
      <c r="H1414" s="832" t="s">
        <v>631</v>
      </c>
      <c r="I1414" s="832" t="s">
        <v>4169</v>
      </c>
      <c r="J1414" s="832" t="s">
        <v>1363</v>
      </c>
      <c r="K1414" s="832" t="s">
        <v>1365</v>
      </c>
      <c r="L1414" s="835">
        <v>78.33</v>
      </c>
      <c r="M1414" s="835">
        <v>313.32</v>
      </c>
      <c r="N1414" s="832">
        <v>4</v>
      </c>
      <c r="O1414" s="836">
        <v>1.5</v>
      </c>
      <c r="P1414" s="835">
        <v>156.66</v>
      </c>
      <c r="Q1414" s="837">
        <v>0.5</v>
      </c>
      <c r="R1414" s="832">
        <v>2</v>
      </c>
      <c r="S1414" s="837">
        <v>0.5</v>
      </c>
      <c r="T1414" s="836">
        <v>1</v>
      </c>
      <c r="U1414" s="838">
        <v>0.66666666666666663</v>
      </c>
    </row>
    <row r="1415" spans="1:21" ht="14.4" customHeight="1" x14ac:dyDescent="0.3">
      <c r="A1415" s="831">
        <v>10</v>
      </c>
      <c r="B1415" s="832" t="s">
        <v>2616</v>
      </c>
      <c r="C1415" s="832" t="s">
        <v>2629</v>
      </c>
      <c r="D1415" s="833" t="s">
        <v>5672</v>
      </c>
      <c r="E1415" s="834" t="s">
        <v>2671</v>
      </c>
      <c r="F1415" s="832" t="s">
        <v>2618</v>
      </c>
      <c r="G1415" s="832" t="s">
        <v>4170</v>
      </c>
      <c r="H1415" s="832" t="s">
        <v>631</v>
      </c>
      <c r="I1415" s="832" t="s">
        <v>4171</v>
      </c>
      <c r="J1415" s="832" t="s">
        <v>4172</v>
      </c>
      <c r="K1415" s="832" t="s">
        <v>2750</v>
      </c>
      <c r="L1415" s="835">
        <v>0</v>
      </c>
      <c r="M1415" s="835">
        <v>0</v>
      </c>
      <c r="N1415" s="832">
        <v>15</v>
      </c>
      <c r="O1415" s="836">
        <v>5</v>
      </c>
      <c r="P1415" s="835">
        <v>0</v>
      </c>
      <c r="Q1415" s="837"/>
      <c r="R1415" s="832">
        <v>11</v>
      </c>
      <c r="S1415" s="837">
        <v>0.73333333333333328</v>
      </c>
      <c r="T1415" s="836">
        <v>3</v>
      </c>
      <c r="U1415" s="838">
        <v>0.6</v>
      </c>
    </row>
    <row r="1416" spans="1:21" ht="14.4" customHeight="1" x14ac:dyDescent="0.3">
      <c r="A1416" s="831">
        <v>10</v>
      </c>
      <c r="B1416" s="832" t="s">
        <v>2616</v>
      </c>
      <c r="C1416" s="832" t="s">
        <v>2629</v>
      </c>
      <c r="D1416" s="833" t="s">
        <v>5672</v>
      </c>
      <c r="E1416" s="834" t="s">
        <v>2671</v>
      </c>
      <c r="F1416" s="832" t="s">
        <v>2618</v>
      </c>
      <c r="G1416" s="832" t="s">
        <v>2740</v>
      </c>
      <c r="H1416" s="832" t="s">
        <v>631</v>
      </c>
      <c r="I1416" s="832" t="s">
        <v>3481</v>
      </c>
      <c r="J1416" s="832" t="s">
        <v>695</v>
      </c>
      <c r="K1416" s="832" t="s">
        <v>3482</v>
      </c>
      <c r="L1416" s="835">
        <v>58.77</v>
      </c>
      <c r="M1416" s="835">
        <v>293.85000000000002</v>
      </c>
      <c r="N1416" s="832">
        <v>5</v>
      </c>
      <c r="O1416" s="836">
        <v>1.5</v>
      </c>
      <c r="P1416" s="835">
        <v>293.85000000000002</v>
      </c>
      <c r="Q1416" s="837">
        <v>1</v>
      </c>
      <c r="R1416" s="832">
        <v>5</v>
      </c>
      <c r="S1416" s="837">
        <v>1</v>
      </c>
      <c r="T1416" s="836">
        <v>1.5</v>
      </c>
      <c r="U1416" s="838">
        <v>1</v>
      </c>
    </row>
    <row r="1417" spans="1:21" ht="14.4" customHeight="1" x14ac:dyDescent="0.3">
      <c r="A1417" s="831">
        <v>10</v>
      </c>
      <c r="B1417" s="832" t="s">
        <v>2616</v>
      </c>
      <c r="C1417" s="832" t="s">
        <v>2629</v>
      </c>
      <c r="D1417" s="833" t="s">
        <v>5672</v>
      </c>
      <c r="E1417" s="834" t="s">
        <v>2671</v>
      </c>
      <c r="F1417" s="832" t="s">
        <v>2618</v>
      </c>
      <c r="G1417" s="832" t="s">
        <v>2955</v>
      </c>
      <c r="H1417" s="832" t="s">
        <v>631</v>
      </c>
      <c r="I1417" s="832" t="s">
        <v>4173</v>
      </c>
      <c r="J1417" s="832" t="s">
        <v>742</v>
      </c>
      <c r="K1417" s="832" t="s">
        <v>4174</v>
      </c>
      <c r="L1417" s="835">
        <v>37.61</v>
      </c>
      <c r="M1417" s="835">
        <v>338.49</v>
      </c>
      <c r="N1417" s="832">
        <v>9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10</v>
      </c>
      <c r="B1418" s="832" t="s">
        <v>2616</v>
      </c>
      <c r="C1418" s="832" t="s">
        <v>2629</v>
      </c>
      <c r="D1418" s="833" t="s">
        <v>5672</v>
      </c>
      <c r="E1418" s="834" t="s">
        <v>2671</v>
      </c>
      <c r="F1418" s="832" t="s">
        <v>2618</v>
      </c>
      <c r="G1418" s="832" t="s">
        <v>2955</v>
      </c>
      <c r="H1418" s="832" t="s">
        <v>631</v>
      </c>
      <c r="I1418" s="832" t="s">
        <v>3615</v>
      </c>
      <c r="J1418" s="832" t="s">
        <v>740</v>
      </c>
      <c r="K1418" s="832" t="s">
        <v>3616</v>
      </c>
      <c r="L1418" s="835">
        <v>80.760000000000005</v>
      </c>
      <c r="M1418" s="835">
        <v>403.8</v>
      </c>
      <c r="N1418" s="832">
        <v>5</v>
      </c>
      <c r="O1418" s="836">
        <v>3</v>
      </c>
      <c r="P1418" s="835">
        <v>80.760000000000005</v>
      </c>
      <c r="Q1418" s="837">
        <v>0.2</v>
      </c>
      <c r="R1418" s="832">
        <v>1</v>
      </c>
      <c r="S1418" s="837">
        <v>0.2</v>
      </c>
      <c r="T1418" s="836">
        <v>1</v>
      </c>
      <c r="U1418" s="838">
        <v>0.33333333333333331</v>
      </c>
    </row>
    <row r="1419" spans="1:21" ht="14.4" customHeight="1" x14ac:dyDescent="0.3">
      <c r="A1419" s="831">
        <v>10</v>
      </c>
      <c r="B1419" s="832" t="s">
        <v>2616</v>
      </c>
      <c r="C1419" s="832" t="s">
        <v>2629</v>
      </c>
      <c r="D1419" s="833" t="s">
        <v>5672</v>
      </c>
      <c r="E1419" s="834" t="s">
        <v>2671</v>
      </c>
      <c r="F1419" s="832" t="s">
        <v>2618</v>
      </c>
      <c r="G1419" s="832" t="s">
        <v>2955</v>
      </c>
      <c r="H1419" s="832" t="s">
        <v>631</v>
      </c>
      <c r="I1419" s="832" t="s">
        <v>2956</v>
      </c>
      <c r="J1419" s="832" t="s">
        <v>740</v>
      </c>
      <c r="K1419" s="832" t="s">
        <v>2957</v>
      </c>
      <c r="L1419" s="835">
        <v>161.52000000000001</v>
      </c>
      <c r="M1419" s="835">
        <v>2422.8000000000002</v>
      </c>
      <c r="N1419" s="832">
        <v>15</v>
      </c>
      <c r="O1419" s="836">
        <v>10.5</v>
      </c>
      <c r="P1419" s="835">
        <v>161.52000000000001</v>
      </c>
      <c r="Q1419" s="837">
        <v>6.6666666666666666E-2</v>
      </c>
      <c r="R1419" s="832">
        <v>1</v>
      </c>
      <c r="S1419" s="837">
        <v>6.6666666666666666E-2</v>
      </c>
      <c r="T1419" s="836">
        <v>0.5</v>
      </c>
      <c r="U1419" s="838">
        <v>4.7619047619047616E-2</v>
      </c>
    </row>
    <row r="1420" spans="1:21" ht="14.4" customHeight="1" x14ac:dyDescent="0.3">
      <c r="A1420" s="831">
        <v>10</v>
      </c>
      <c r="B1420" s="832" t="s">
        <v>2616</v>
      </c>
      <c r="C1420" s="832" t="s">
        <v>2629</v>
      </c>
      <c r="D1420" s="833" t="s">
        <v>5672</v>
      </c>
      <c r="E1420" s="834" t="s">
        <v>2671</v>
      </c>
      <c r="F1420" s="832" t="s">
        <v>2618</v>
      </c>
      <c r="G1420" s="832" t="s">
        <v>4175</v>
      </c>
      <c r="H1420" s="832" t="s">
        <v>631</v>
      </c>
      <c r="I1420" s="832" t="s">
        <v>4176</v>
      </c>
      <c r="J1420" s="832" t="s">
        <v>1998</v>
      </c>
      <c r="K1420" s="832" t="s">
        <v>2476</v>
      </c>
      <c r="L1420" s="835">
        <v>0</v>
      </c>
      <c r="M1420" s="835">
        <v>0</v>
      </c>
      <c r="N1420" s="832">
        <v>11</v>
      </c>
      <c r="O1420" s="836">
        <v>1.5</v>
      </c>
      <c r="P1420" s="835">
        <v>0</v>
      </c>
      <c r="Q1420" s="837"/>
      <c r="R1420" s="832">
        <v>6</v>
      </c>
      <c r="S1420" s="837">
        <v>0.54545454545454541</v>
      </c>
      <c r="T1420" s="836">
        <v>1</v>
      </c>
      <c r="U1420" s="838">
        <v>0.66666666666666663</v>
      </c>
    </row>
    <row r="1421" spans="1:21" ht="14.4" customHeight="1" x14ac:dyDescent="0.3">
      <c r="A1421" s="831">
        <v>10</v>
      </c>
      <c r="B1421" s="832" t="s">
        <v>2616</v>
      </c>
      <c r="C1421" s="832" t="s">
        <v>2629</v>
      </c>
      <c r="D1421" s="833" t="s">
        <v>5672</v>
      </c>
      <c r="E1421" s="834" t="s">
        <v>2671</v>
      </c>
      <c r="F1421" s="832" t="s">
        <v>2618</v>
      </c>
      <c r="G1421" s="832" t="s">
        <v>3488</v>
      </c>
      <c r="H1421" s="832" t="s">
        <v>631</v>
      </c>
      <c r="I1421" s="832" t="s">
        <v>3489</v>
      </c>
      <c r="J1421" s="832" t="s">
        <v>3490</v>
      </c>
      <c r="K1421" s="832" t="s">
        <v>3491</v>
      </c>
      <c r="L1421" s="835">
        <v>2.44</v>
      </c>
      <c r="M1421" s="835">
        <v>12.2</v>
      </c>
      <c r="N1421" s="832">
        <v>5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10</v>
      </c>
      <c r="B1422" s="832" t="s">
        <v>2616</v>
      </c>
      <c r="C1422" s="832" t="s">
        <v>2629</v>
      </c>
      <c r="D1422" s="833" t="s">
        <v>5672</v>
      </c>
      <c r="E1422" s="834" t="s">
        <v>2671</v>
      </c>
      <c r="F1422" s="832" t="s">
        <v>2618</v>
      </c>
      <c r="G1422" s="832" t="s">
        <v>2848</v>
      </c>
      <c r="H1422" s="832" t="s">
        <v>631</v>
      </c>
      <c r="I1422" s="832" t="s">
        <v>3102</v>
      </c>
      <c r="J1422" s="832" t="s">
        <v>2850</v>
      </c>
      <c r="K1422" s="832" t="s">
        <v>3103</v>
      </c>
      <c r="L1422" s="835">
        <v>5.0599999999999996</v>
      </c>
      <c r="M1422" s="835">
        <v>15.18</v>
      </c>
      <c r="N1422" s="832">
        <v>3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10</v>
      </c>
      <c r="B1423" s="832" t="s">
        <v>2616</v>
      </c>
      <c r="C1423" s="832" t="s">
        <v>2629</v>
      </c>
      <c r="D1423" s="833" t="s">
        <v>5672</v>
      </c>
      <c r="E1423" s="834" t="s">
        <v>2671</v>
      </c>
      <c r="F1423" s="832" t="s">
        <v>2618</v>
      </c>
      <c r="G1423" s="832" t="s">
        <v>2751</v>
      </c>
      <c r="H1423" s="832" t="s">
        <v>631</v>
      </c>
      <c r="I1423" s="832" t="s">
        <v>4177</v>
      </c>
      <c r="J1423" s="832" t="s">
        <v>756</v>
      </c>
      <c r="K1423" s="832" t="s">
        <v>4178</v>
      </c>
      <c r="L1423" s="835">
        <v>477.5</v>
      </c>
      <c r="M1423" s="835">
        <v>1910</v>
      </c>
      <c r="N1423" s="832">
        <v>4</v>
      </c>
      <c r="O1423" s="836">
        <v>1.5</v>
      </c>
      <c r="P1423" s="835">
        <v>1910</v>
      </c>
      <c r="Q1423" s="837">
        <v>1</v>
      </c>
      <c r="R1423" s="832">
        <v>4</v>
      </c>
      <c r="S1423" s="837">
        <v>1</v>
      </c>
      <c r="T1423" s="836">
        <v>1.5</v>
      </c>
      <c r="U1423" s="838">
        <v>1</v>
      </c>
    </row>
    <row r="1424" spans="1:21" ht="14.4" customHeight="1" x14ac:dyDescent="0.3">
      <c r="A1424" s="831">
        <v>10</v>
      </c>
      <c r="B1424" s="832" t="s">
        <v>2616</v>
      </c>
      <c r="C1424" s="832" t="s">
        <v>2629</v>
      </c>
      <c r="D1424" s="833" t="s">
        <v>5672</v>
      </c>
      <c r="E1424" s="834" t="s">
        <v>2671</v>
      </c>
      <c r="F1424" s="832" t="s">
        <v>2618</v>
      </c>
      <c r="G1424" s="832" t="s">
        <v>4179</v>
      </c>
      <c r="H1424" s="832" t="s">
        <v>631</v>
      </c>
      <c r="I1424" s="832" t="s">
        <v>4180</v>
      </c>
      <c r="J1424" s="832" t="s">
        <v>4181</v>
      </c>
      <c r="K1424" s="832" t="s">
        <v>4182</v>
      </c>
      <c r="L1424" s="835">
        <v>3292.47</v>
      </c>
      <c r="M1424" s="835">
        <v>9877.41</v>
      </c>
      <c r="N1424" s="832">
        <v>3</v>
      </c>
      <c r="O1424" s="836">
        <v>0.5</v>
      </c>
      <c r="P1424" s="835">
        <v>9877.41</v>
      </c>
      <c r="Q1424" s="837">
        <v>1</v>
      </c>
      <c r="R1424" s="832">
        <v>3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10</v>
      </c>
      <c r="B1425" s="832" t="s">
        <v>2616</v>
      </c>
      <c r="C1425" s="832" t="s">
        <v>2629</v>
      </c>
      <c r="D1425" s="833" t="s">
        <v>5672</v>
      </c>
      <c r="E1425" s="834" t="s">
        <v>2671</v>
      </c>
      <c r="F1425" s="832" t="s">
        <v>2618</v>
      </c>
      <c r="G1425" s="832" t="s">
        <v>4183</v>
      </c>
      <c r="H1425" s="832" t="s">
        <v>631</v>
      </c>
      <c r="I1425" s="832" t="s">
        <v>4184</v>
      </c>
      <c r="J1425" s="832" t="s">
        <v>4185</v>
      </c>
      <c r="K1425" s="832" t="s">
        <v>4186</v>
      </c>
      <c r="L1425" s="835">
        <v>294.45</v>
      </c>
      <c r="M1425" s="835">
        <v>2355.6</v>
      </c>
      <c r="N1425" s="832">
        <v>8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10</v>
      </c>
      <c r="B1426" s="832" t="s">
        <v>2616</v>
      </c>
      <c r="C1426" s="832" t="s">
        <v>2629</v>
      </c>
      <c r="D1426" s="833" t="s">
        <v>5672</v>
      </c>
      <c r="E1426" s="834" t="s">
        <v>2671</v>
      </c>
      <c r="F1426" s="832" t="s">
        <v>2618</v>
      </c>
      <c r="G1426" s="832" t="s">
        <v>3837</v>
      </c>
      <c r="H1426" s="832" t="s">
        <v>631</v>
      </c>
      <c r="I1426" s="832" t="s">
        <v>3838</v>
      </c>
      <c r="J1426" s="832" t="s">
        <v>860</v>
      </c>
      <c r="K1426" s="832" t="s">
        <v>3839</v>
      </c>
      <c r="L1426" s="835">
        <v>19.89</v>
      </c>
      <c r="M1426" s="835">
        <v>477.36</v>
      </c>
      <c r="N1426" s="832">
        <v>24</v>
      </c>
      <c r="O1426" s="836">
        <v>5</v>
      </c>
      <c r="P1426" s="835">
        <v>139.23000000000002</v>
      </c>
      <c r="Q1426" s="837">
        <v>0.29166666666666669</v>
      </c>
      <c r="R1426" s="832">
        <v>7</v>
      </c>
      <c r="S1426" s="837">
        <v>0.29166666666666669</v>
      </c>
      <c r="T1426" s="836">
        <v>2</v>
      </c>
      <c r="U1426" s="838">
        <v>0.4</v>
      </c>
    </row>
    <row r="1427" spans="1:21" ht="14.4" customHeight="1" x14ac:dyDescent="0.3">
      <c r="A1427" s="831">
        <v>10</v>
      </c>
      <c r="B1427" s="832" t="s">
        <v>2616</v>
      </c>
      <c r="C1427" s="832" t="s">
        <v>2629</v>
      </c>
      <c r="D1427" s="833" t="s">
        <v>5672</v>
      </c>
      <c r="E1427" s="834" t="s">
        <v>2671</v>
      </c>
      <c r="F1427" s="832" t="s">
        <v>2618</v>
      </c>
      <c r="G1427" s="832" t="s">
        <v>3837</v>
      </c>
      <c r="H1427" s="832" t="s">
        <v>631</v>
      </c>
      <c r="I1427" s="832" t="s">
        <v>4187</v>
      </c>
      <c r="J1427" s="832" t="s">
        <v>4188</v>
      </c>
      <c r="K1427" s="832" t="s">
        <v>4189</v>
      </c>
      <c r="L1427" s="835">
        <v>132.63</v>
      </c>
      <c r="M1427" s="835">
        <v>1989.4499999999998</v>
      </c>
      <c r="N1427" s="832">
        <v>15</v>
      </c>
      <c r="O1427" s="836">
        <v>3</v>
      </c>
      <c r="P1427" s="835">
        <v>928.41</v>
      </c>
      <c r="Q1427" s="837">
        <v>0.46666666666666667</v>
      </c>
      <c r="R1427" s="832">
        <v>7</v>
      </c>
      <c r="S1427" s="837">
        <v>0.46666666666666667</v>
      </c>
      <c r="T1427" s="836">
        <v>1</v>
      </c>
      <c r="U1427" s="838">
        <v>0.33333333333333331</v>
      </c>
    </row>
    <row r="1428" spans="1:21" ht="14.4" customHeight="1" x14ac:dyDescent="0.3">
      <c r="A1428" s="831">
        <v>10</v>
      </c>
      <c r="B1428" s="832" t="s">
        <v>2616</v>
      </c>
      <c r="C1428" s="832" t="s">
        <v>2629</v>
      </c>
      <c r="D1428" s="833" t="s">
        <v>5672</v>
      </c>
      <c r="E1428" s="834" t="s">
        <v>2671</v>
      </c>
      <c r="F1428" s="832" t="s">
        <v>2618</v>
      </c>
      <c r="G1428" s="832" t="s">
        <v>4190</v>
      </c>
      <c r="H1428" s="832" t="s">
        <v>631</v>
      </c>
      <c r="I1428" s="832" t="s">
        <v>4191</v>
      </c>
      <c r="J1428" s="832" t="s">
        <v>2581</v>
      </c>
      <c r="K1428" s="832" t="s">
        <v>4192</v>
      </c>
      <c r="L1428" s="835">
        <v>484.75</v>
      </c>
      <c r="M1428" s="835">
        <v>2908.5</v>
      </c>
      <c r="N1428" s="832">
        <v>6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10</v>
      </c>
      <c r="B1429" s="832" t="s">
        <v>2616</v>
      </c>
      <c r="C1429" s="832" t="s">
        <v>2629</v>
      </c>
      <c r="D1429" s="833" t="s">
        <v>5672</v>
      </c>
      <c r="E1429" s="834" t="s">
        <v>2671</v>
      </c>
      <c r="F1429" s="832" t="s">
        <v>2618</v>
      </c>
      <c r="G1429" s="832" t="s">
        <v>4193</v>
      </c>
      <c r="H1429" s="832" t="s">
        <v>631</v>
      </c>
      <c r="I1429" s="832" t="s">
        <v>4194</v>
      </c>
      <c r="J1429" s="832" t="s">
        <v>4195</v>
      </c>
      <c r="K1429" s="832" t="s">
        <v>2495</v>
      </c>
      <c r="L1429" s="835">
        <v>42.51</v>
      </c>
      <c r="M1429" s="835">
        <v>42.51</v>
      </c>
      <c r="N1429" s="832">
        <v>1</v>
      </c>
      <c r="O1429" s="836">
        <v>0.5</v>
      </c>
      <c r="P1429" s="835">
        <v>42.51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10</v>
      </c>
      <c r="B1430" s="832" t="s">
        <v>2616</v>
      </c>
      <c r="C1430" s="832" t="s">
        <v>2629</v>
      </c>
      <c r="D1430" s="833" t="s">
        <v>5672</v>
      </c>
      <c r="E1430" s="834" t="s">
        <v>2671</v>
      </c>
      <c r="F1430" s="832" t="s">
        <v>2618</v>
      </c>
      <c r="G1430" s="832" t="s">
        <v>3743</v>
      </c>
      <c r="H1430" s="832" t="s">
        <v>631</v>
      </c>
      <c r="I1430" s="832" t="s">
        <v>4196</v>
      </c>
      <c r="J1430" s="832" t="s">
        <v>3745</v>
      </c>
      <c r="K1430" s="832" t="s">
        <v>4197</v>
      </c>
      <c r="L1430" s="835">
        <v>113.16</v>
      </c>
      <c r="M1430" s="835">
        <v>565.79999999999995</v>
      </c>
      <c r="N1430" s="832">
        <v>5</v>
      </c>
      <c r="O1430" s="836">
        <v>0.5</v>
      </c>
      <c r="P1430" s="835">
        <v>565.79999999999995</v>
      </c>
      <c r="Q1430" s="837">
        <v>1</v>
      </c>
      <c r="R1430" s="832">
        <v>5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10</v>
      </c>
      <c r="B1431" s="832" t="s">
        <v>2616</v>
      </c>
      <c r="C1431" s="832" t="s">
        <v>2629</v>
      </c>
      <c r="D1431" s="833" t="s">
        <v>5672</v>
      </c>
      <c r="E1431" s="834" t="s">
        <v>2671</v>
      </c>
      <c r="F1431" s="832" t="s">
        <v>2618</v>
      </c>
      <c r="G1431" s="832" t="s">
        <v>3743</v>
      </c>
      <c r="H1431" s="832" t="s">
        <v>631</v>
      </c>
      <c r="I1431" s="832" t="s">
        <v>4198</v>
      </c>
      <c r="J1431" s="832" t="s">
        <v>3745</v>
      </c>
      <c r="K1431" s="832" t="s">
        <v>3370</v>
      </c>
      <c r="L1431" s="835">
        <v>339.47</v>
      </c>
      <c r="M1431" s="835">
        <v>2376.29</v>
      </c>
      <c r="N1431" s="832">
        <v>7</v>
      </c>
      <c r="O1431" s="836">
        <v>2</v>
      </c>
      <c r="P1431" s="835">
        <v>2376.29</v>
      </c>
      <c r="Q1431" s="837">
        <v>1</v>
      </c>
      <c r="R1431" s="832">
        <v>7</v>
      </c>
      <c r="S1431" s="837">
        <v>1</v>
      </c>
      <c r="T1431" s="836">
        <v>2</v>
      </c>
      <c r="U1431" s="838">
        <v>1</v>
      </c>
    </row>
    <row r="1432" spans="1:21" ht="14.4" customHeight="1" x14ac:dyDescent="0.3">
      <c r="A1432" s="831">
        <v>10</v>
      </c>
      <c r="B1432" s="832" t="s">
        <v>2616</v>
      </c>
      <c r="C1432" s="832" t="s">
        <v>2629</v>
      </c>
      <c r="D1432" s="833" t="s">
        <v>5672</v>
      </c>
      <c r="E1432" s="834" t="s">
        <v>2671</v>
      </c>
      <c r="F1432" s="832" t="s">
        <v>2618</v>
      </c>
      <c r="G1432" s="832" t="s">
        <v>3743</v>
      </c>
      <c r="H1432" s="832" t="s">
        <v>631</v>
      </c>
      <c r="I1432" s="832" t="s">
        <v>4199</v>
      </c>
      <c r="J1432" s="832" t="s">
        <v>3745</v>
      </c>
      <c r="K1432" s="832" t="s">
        <v>4200</v>
      </c>
      <c r="L1432" s="835">
        <v>226.31</v>
      </c>
      <c r="M1432" s="835">
        <v>226.31</v>
      </c>
      <c r="N1432" s="832">
        <v>1</v>
      </c>
      <c r="O1432" s="836">
        <v>1</v>
      </c>
      <c r="P1432" s="835">
        <v>226.31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10</v>
      </c>
      <c r="B1433" s="832" t="s">
        <v>2616</v>
      </c>
      <c r="C1433" s="832" t="s">
        <v>2629</v>
      </c>
      <c r="D1433" s="833" t="s">
        <v>5672</v>
      </c>
      <c r="E1433" s="834" t="s">
        <v>2671</v>
      </c>
      <c r="F1433" s="832" t="s">
        <v>2618</v>
      </c>
      <c r="G1433" s="832" t="s">
        <v>1760</v>
      </c>
      <c r="H1433" s="832" t="s">
        <v>631</v>
      </c>
      <c r="I1433" s="832" t="s">
        <v>3563</v>
      </c>
      <c r="J1433" s="832" t="s">
        <v>3564</v>
      </c>
      <c r="K1433" s="832" t="s">
        <v>3565</v>
      </c>
      <c r="L1433" s="835">
        <v>13.73</v>
      </c>
      <c r="M1433" s="835">
        <v>41.19</v>
      </c>
      <c r="N1433" s="832">
        <v>3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10</v>
      </c>
      <c r="B1434" s="832" t="s">
        <v>2616</v>
      </c>
      <c r="C1434" s="832" t="s">
        <v>2629</v>
      </c>
      <c r="D1434" s="833" t="s">
        <v>5672</v>
      </c>
      <c r="E1434" s="834" t="s">
        <v>2671</v>
      </c>
      <c r="F1434" s="832" t="s">
        <v>2618</v>
      </c>
      <c r="G1434" s="832" t="s">
        <v>3503</v>
      </c>
      <c r="H1434" s="832" t="s">
        <v>631</v>
      </c>
      <c r="I1434" s="832" t="s">
        <v>3903</v>
      </c>
      <c r="J1434" s="832" t="s">
        <v>3904</v>
      </c>
      <c r="K1434" s="832" t="s">
        <v>3905</v>
      </c>
      <c r="L1434" s="835">
        <v>14.42</v>
      </c>
      <c r="M1434" s="835">
        <v>14.42</v>
      </c>
      <c r="N1434" s="832">
        <v>1</v>
      </c>
      <c r="O1434" s="836">
        <v>0.5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10</v>
      </c>
      <c r="B1435" s="832" t="s">
        <v>2616</v>
      </c>
      <c r="C1435" s="832" t="s">
        <v>2629</v>
      </c>
      <c r="D1435" s="833" t="s">
        <v>5672</v>
      </c>
      <c r="E1435" s="834" t="s">
        <v>2671</v>
      </c>
      <c r="F1435" s="832" t="s">
        <v>2618</v>
      </c>
      <c r="G1435" s="832" t="s">
        <v>2766</v>
      </c>
      <c r="H1435" s="832" t="s">
        <v>631</v>
      </c>
      <c r="I1435" s="832" t="s">
        <v>2767</v>
      </c>
      <c r="J1435" s="832" t="s">
        <v>746</v>
      </c>
      <c r="K1435" s="832" t="s">
        <v>2768</v>
      </c>
      <c r="L1435" s="835">
        <v>27.28</v>
      </c>
      <c r="M1435" s="835">
        <v>27.28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10</v>
      </c>
      <c r="B1436" s="832" t="s">
        <v>2616</v>
      </c>
      <c r="C1436" s="832" t="s">
        <v>2629</v>
      </c>
      <c r="D1436" s="833" t="s">
        <v>5672</v>
      </c>
      <c r="E1436" s="834" t="s">
        <v>2671</v>
      </c>
      <c r="F1436" s="832" t="s">
        <v>2618</v>
      </c>
      <c r="G1436" s="832" t="s">
        <v>3109</v>
      </c>
      <c r="H1436" s="832" t="s">
        <v>631</v>
      </c>
      <c r="I1436" s="832" t="s">
        <v>4201</v>
      </c>
      <c r="J1436" s="832" t="s">
        <v>4202</v>
      </c>
      <c r="K1436" s="832" t="s">
        <v>4203</v>
      </c>
      <c r="L1436" s="835">
        <v>74.64</v>
      </c>
      <c r="M1436" s="835">
        <v>2164.56</v>
      </c>
      <c r="N1436" s="832">
        <v>29</v>
      </c>
      <c r="O1436" s="836">
        <v>8</v>
      </c>
      <c r="P1436" s="835">
        <v>821.04</v>
      </c>
      <c r="Q1436" s="837">
        <v>0.37931034482758619</v>
      </c>
      <c r="R1436" s="832">
        <v>11</v>
      </c>
      <c r="S1436" s="837">
        <v>0.37931034482758619</v>
      </c>
      <c r="T1436" s="836">
        <v>3</v>
      </c>
      <c r="U1436" s="838">
        <v>0.375</v>
      </c>
    </row>
    <row r="1437" spans="1:21" ht="14.4" customHeight="1" x14ac:dyDescent="0.3">
      <c r="A1437" s="831">
        <v>10</v>
      </c>
      <c r="B1437" s="832" t="s">
        <v>2616</v>
      </c>
      <c r="C1437" s="832" t="s">
        <v>2629</v>
      </c>
      <c r="D1437" s="833" t="s">
        <v>5672</v>
      </c>
      <c r="E1437" s="834" t="s">
        <v>2671</v>
      </c>
      <c r="F1437" s="832" t="s">
        <v>2618</v>
      </c>
      <c r="G1437" s="832" t="s">
        <v>3109</v>
      </c>
      <c r="H1437" s="832" t="s">
        <v>631</v>
      </c>
      <c r="I1437" s="832" t="s">
        <v>4157</v>
      </c>
      <c r="J1437" s="832" t="s">
        <v>3111</v>
      </c>
      <c r="K1437" s="832" t="s">
        <v>4158</v>
      </c>
      <c r="L1437" s="835">
        <v>102.9</v>
      </c>
      <c r="M1437" s="835">
        <v>411.6</v>
      </c>
      <c r="N1437" s="832">
        <v>4</v>
      </c>
      <c r="O1437" s="836">
        <v>0.5</v>
      </c>
      <c r="P1437" s="835">
        <v>411.6</v>
      </c>
      <c r="Q1437" s="837">
        <v>1</v>
      </c>
      <c r="R1437" s="832">
        <v>4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10</v>
      </c>
      <c r="B1438" s="832" t="s">
        <v>2616</v>
      </c>
      <c r="C1438" s="832" t="s">
        <v>2629</v>
      </c>
      <c r="D1438" s="833" t="s">
        <v>5672</v>
      </c>
      <c r="E1438" s="834" t="s">
        <v>2671</v>
      </c>
      <c r="F1438" s="832" t="s">
        <v>2618</v>
      </c>
      <c r="G1438" s="832" t="s">
        <v>3109</v>
      </c>
      <c r="H1438" s="832" t="s">
        <v>631</v>
      </c>
      <c r="I1438" s="832" t="s">
        <v>3110</v>
      </c>
      <c r="J1438" s="832" t="s">
        <v>3111</v>
      </c>
      <c r="K1438" s="832" t="s">
        <v>3112</v>
      </c>
      <c r="L1438" s="835">
        <v>205.8</v>
      </c>
      <c r="M1438" s="835">
        <v>617.40000000000009</v>
      </c>
      <c r="N1438" s="832">
        <v>3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10</v>
      </c>
      <c r="B1439" s="832" t="s">
        <v>2616</v>
      </c>
      <c r="C1439" s="832" t="s">
        <v>2629</v>
      </c>
      <c r="D1439" s="833" t="s">
        <v>5672</v>
      </c>
      <c r="E1439" s="834" t="s">
        <v>2671</v>
      </c>
      <c r="F1439" s="832" t="s">
        <v>2618</v>
      </c>
      <c r="G1439" s="832" t="s">
        <v>3109</v>
      </c>
      <c r="H1439" s="832" t="s">
        <v>631</v>
      </c>
      <c r="I1439" s="832" t="s">
        <v>3113</v>
      </c>
      <c r="J1439" s="832" t="s">
        <v>3114</v>
      </c>
      <c r="K1439" s="832" t="s">
        <v>3115</v>
      </c>
      <c r="L1439" s="835">
        <v>62.42</v>
      </c>
      <c r="M1439" s="835">
        <v>873.88</v>
      </c>
      <c r="N1439" s="832">
        <v>14</v>
      </c>
      <c r="O1439" s="836">
        <v>2.5</v>
      </c>
      <c r="P1439" s="835">
        <v>499.36</v>
      </c>
      <c r="Q1439" s="837">
        <v>0.5714285714285714</v>
      </c>
      <c r="R1439" s="832">
        <v>8</v>
      </c>
      <c r="S1439" s="837">
        <v>0.5714285714285714</v>
      </c>
      <c r="T1439" s="836">
        <v>2</v>
      </c>
      <c r="U1439" s="838">
        <v>0.8</v>
      </c>
    </row>
    <row r="1440" spans="1:21" ht="14.4" customHeight="1" x14ac:dyDescent="0.3">
      <c r="A1440" s="831">
        <v>10</v>
      </c>
      <c r="B1440" s="832" t="s">
        <v>2616</v>
      </c>
      <c r="C1440" s="832" t="s">
        <v>2629</v>
      </c>
      <c r="D1440" s="833" t="s">
        <v>5672</v>
      </c>
      <c r="E1440" s="834" t="s">
        <v>2671</v>
      </c>
      <c r="F1440" s="832" t="s">
        <v>2618</v>
      </c>
      <c r="G1440" s="832" t="s">
        <v>4204</v>
      </c>
      <c r="H1440" s="832" t="s">
        <v>631</v>
      </c>
      <c r="I1440" s="832" t="s">
        <v>4205</v>
      </c>
      <c r="J1440" s="832" t="s">
        <v>4206</v>
      </c>
      <c r="K1440" s="832" t="s">
        <v>4207</v>
      </c>
      <c r="L1440" s="835">
        <v>56.63</v>
      </c>
      <c r="M1440" s="835">
        <v>1585.64</v>
      </c>
      <c r="N1440" s="832">
        <v>28</v>
      </c>
      <c r="O1440" s="836">
        <v>6.5</v>
      </c>
      <c r="P1440" s="835">
        <v>226.52</v>
      </c>
      <c r="Q1440" s="837">
        <v>0.14285714285714285</v>
      </c>
      <c r="R1440" s="832">
        <v>4</v>
      </c>
      <c r="S1440" s="837">
        <v>0.14285714285714285</v>
      </c>
      <c r="T1440" s="836">
        <v>1.5</v>
      </c>
      <c r="U1440" s="838">
        <v>0.23076923076923078</v>
      </c>
    </row>
    <row r="1441" spans="1:21" ht="14.4" customHeight="1" x14ac:dyDescent="0.3">
      <c r="A1441" s="831">
        <v>10</v>
      </c>
      <c r="B1441" s="832" t="s">
        <v>2616</v>
      </c>
      <c r="C1441" s="832" t="s">
        <v>2629</v>
      </c>
      <c r="D1441" s="833" t="s">
        <v>5672</v>
      </c>
      <c r="E1441" s="834" t="s">
        <v>2671</v>
      </c>
      <c r="F1441" s="832" t="s">
        <v>2618</v>
      </c>
      <c r="G1441" s="832" t="s">
        <v>4208</v>
      </c>
      <c r="H1441" s="832" t="s">
        <v>631</v>
      </c>
      <c r="I1441" s="832" t="s">
        <v>4209</v>
      </c>
      <c r="J1441" s="832" t="s">
        <v>2024</v>
      </c>
      <c r="K1441" s="832" t="s">
        <v>4210</v>
      </c>
      <c r="L1441" s="835">
        <v>24.37</v>
      </c>
      <c r="M1441" s="835">
        <v>731.1</v>
      </c>
      <c r="N1441" s="832">
        <v>30</v>
      </c>
      <c r="O1441" s="836">
        <v>4</v>
      </c>
      <c r="P1441" s="835">
        <v>97.48</v>
      </c>
      <c r="Q1441" s="837">
        <v>0.13333333333333333</v>
      </c>
      <c r="R1441" s="832">
        <v>4</v>
      </c>
      <c r="S1441" s="837">
        <v>0.13333333333333333</v>
      </c>
      <c r="T1441" s="836">
        <v>1</v>
      </c>
      <c r="U1441" s="838">
        <v>0.25</v>
      </c>
    </row>
    <row r="1442" spans="1:21" ht="14.4" customHeight="1" x14ac:dyDescent="0.3">
      <c r="A1442" s="831">
        <v>10</v>
      </c>
      <c r="B1442" s="832" t="s">
        <v>2616</v>
      </c>
      <c r="C1442" s="832" t="s">
        <v>2629</v>
      </c>
      <c r="D1442" s="833" t="s">
        <v>5672</v>
      </c>
      <c r="E1442" s="834" t="s">
        <v>2671</v>
      </c>
      <c r="F1442" s="832" t="s">
        <v>2618</v>
      </c>
      <c r="G1442" s="832" t="s">
        <v>4208</v>
      </c>
      <c r="H1442" s="832" t="s">
        <v>631</v>
      </c>
      <c r="I1442" s="832" t="s">
        <v>4211</v>
      </c>
      <c r="J1442" s="832" t="s">
        <v>2024</v>
      </c>
      <c r="K1442" s="832" t="s">
        <v>2811</v>
      </c>
      <c r="L1442" s="835">
        <v>38.590000000000003</v>
      </c>
      <c r="M1442" s="835">
        <v>192.95000000000002</v>
      </c>
      <c r="N1442" s="832">
        <v>5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10</v>
      </c>
      <c r="B1443" s="832" t="s">
        <v>2616</v>
      </c>
      <c r="C1443" s="832" t="s">
        <v>2629</v>
      </c>
      <c r="D1443" s="833" t="s">
        <v>5672</v>
      </c>
      <c r="E1443" s="834" t="s">
        <v>2671</v>
      </c>
      <c r="F1443" s="832" t="s">
        <v>2618</v>
      </c>
      <c r="G1443" s="832" t="s">
        <v>4208</v>
      </c>
      <c r="H1443" s="832" t="s">
        <v>631</v>
      </c>
      <c r="I1443" s="832" t="s">
        <v>4212</v>
      </c>
      <c r="J1443" s="832" t="s">
        <v>2024</v>
      </c>
      <c r="K1443" s="832" t="s">
        <v>4213</v>
      </c>
      <c r="L1443" s="835">
        <v>16.079999999999998</v>
      </c>
      <c r="M1443" s="835">
        <v>803.99999999999989</v>
      </c>
      <c r="N1443" s="832">
        <v>50</v>
      </c>
      <c r="O1443" s="836">
        <v>10.5</v>
      </c>
      <c r="P1443" s="835">
        <v>32.159999999999997</v>
      </c>
      <c r="Q1443" s="837">
        <v>0.04</v>
      </c>
      <c r="R1443" s="832">
        <v>2</v>
      </c>
      <c r="S1443" s="837">
        <v>0.04</v>
      </c>
      <c r="T1443" s="836">
        <v>1.5</v>
      </c>
      <c r="U1443" s="838">
        <v>0.14285714285714285</v>
      </c>
    </row>
    <row r="1444" spans="1:21" ht="14.4" customHeight="1" x14ac:dyDescent="0.3">
      <c r="A1444" s="831">
        <v>10</v>
      </c>
      <c r="B1444" s="832" t="s">
        <v>2616</v>
      </c>
      <c r="C1444" s="832" t="s">
        <v>2629</v>
      </c>
      <c r="D1444" s="833" t="s">
        <v>5672</v>
      </c>
      <c r="E1444" s="834" t="s">
        <v>2671</v>
      </c>
      <c r="F1444" s="832" t="s">
        <v>2618</v>
      </c>
      <c r="G1444" s="832" t="s">
        <v>3506</v>
      </c>
      <c r="H1444" s="832" t="s">
        <v>631</v>
      </c>
      <c r="I1444" s="832" t="s">
        <v>3507</v>
      </c>
      <c r="J1444" s="832" t="s">
        <v>3508</v>
      </c>
      <c r="K1444" s="832" t="s">
        <v>969</v>
      </c>
      <c r="L1444" s="835">
        <v>692.29</v>
      </c>
      <c r="M1444" s="835">
        <v>2076.87</v>
      </c>
      <c r="N1444" s="832">
        <v>3</v>
      </c>
      <c r="O1444" s="836">
        <v>1</v>
      </c>
      <c r="P1444" s="835">
        <v>2076.87</v>
      </c>
      <c r="Q1444" s="837">
        <v>1</v>
      </c>
      <c r="R1444" s="832">
        <v>3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10</v>
      </c>
      <c r="B1445" s="832" t="s">
        <v>2616</v>
      </c>
      <c r="C1445" s="832" t="s">
        <v>2629</v>
      </c>
      <c r="D1445" s="833" t="s">
        <v>5672</v>
      </c>
      <c r="E1445" s="834" t="s">
        <v>2671</v>
      </c>
      <c r="F1445" s="832" t="s">
        <v>2618</v>
      </c>
      <c r="G1445" s="832" t="s">
        <v>3225</v>
      </c>
      <c r="H1445" s="832" t="s">
        <v>631</v>
      </c>
      <c r="I1445" s="832" t="s">
        <v>3226</v>
      </c>
      <c r="J1445" s="832" t="s">
        <v>1832</v>
      </c>
      <c r="K1445" s="832" t="s">
        <v>3227</v>
      </c>
      <c r="L1445" s="835">
        <v>380.18</v>
      </c>
      <c r="M1445" s="835">
        <v>380.18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10</v>
      </c>
      <c r="B1446" s="832" t="s">
        <v>2616</v>
      </c>
      <c r="C1446" s="832" t="s">
        <v>2629</v>
      </c>
      <c r="D1446" s="833" t="s">
        <v>5672</v>
      </c>
      <c r="E1446" s="834" t="s">
        <v>2671</v>
      </c>
      <c r="F1446" s="832" t="s">
        <v>2618</v>
      </c>
      <c r="G1446" s="832" t="s">
        <v>3120</v>
      </c>
      <c r="H1446" s="832" t="s">
        <v>631</v>
      </c>
      <c r="I1446" s="832" t="s">
        <v>4214</v>
      </c>
      <c r="J1446" s="832" t="s">
        <v>4215</v>
      </c>
      <c r="K1446" s="832" t="s">
        <v>4216</v>
      </c>
      <c r="L1446" s="835">
        <v>54.95</v>
      </c>
      <c r="M1446" s="835">
        <v>109.9</v>
      </c>
      <c r="N1446" s="832">
        <v>2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10</v>
      </c>
      <c r="B1447" s="832" t="s">
        <v>2616</v>
      </c>
      <c r="C1447" s="832" t="s">
        <v>2629</v>
      </c>
      <c r="D1447" s="833" t="s">
        <v>5672</v>
      </c>
      <c r="E1447" s="834" t="s">
        <v>2671</v>
      </c>
      <c r="F1447" s="832" t="s">
        <v>2618</v>
      </c>
      <c r="G1447" s="832" t="s">
        <v>3120</v>
      </c>
      <c r="H1447" s="832" t="s">
        <v>631</v>
      </c>
      <c r="I1447" s="832" t="s">
        <v>4217</v>
      </c>
      <c r="J1447" s="832" t="s">
        <v>4215</v>
      </c>
      <c r="K1447" s="832" t="s">
        <v>4218</v>
      </c>
      <c r="L1447" s="835">
        <v>109.89</v>
      </c>
      <c r="M1447" s="835">
        <v>439.56</v>
      </c>
      <c r="N1447" s="832">
        <v>4</v>
      </c>
      <c r="O1447" s="836">
        <v>1.5</v>
      </c>
      <c r="P1447" s="835">
        <v>439.56</v>
      </c>
      <c r="Q1447" s="837">
        <v>1</v>
      </c>
      <c r="R1447" s="832">
        <v>4</v>
      </c>
      <c r="S1447" s="837">
        <v>1</v>
      </c>
      <c r="T1447" s="836">
        <v>1.5</v>
      </c>
      <c r="U1447" s="838">
        <v>1</v>
      </c>
    </row>
    <row r="1448" spans="1:21" ht="14.4" customHeight="1" x14ac:dyDescent="0.3">
      <c r="A1448" s="831">
        <v>10</v>
      </c>
      <c r="B1448" s="832" t="s">
        <v>2616</v>
      </c>
      <c r="C1448" s="832" t="s">
        <v>2629</v>
      </c>
      <c r="D1448" s="833" t="s">
        <v>5672</v>
      </c>
      <c r="E1448" s="834" t="s">
        <v>2671</v>
      </c>
      <c r="F1448" s="832" t="s">
        <v>2618</v>
      </c>
      <c r="G1448" s="832" t="s">
        <v>3120</v>
      </c>
      <c r="H1448" s="832" t="s">
        <v>690</v>
      </c>
      <c r="I1448" s="832" t="s">
        <v>4219</v>
      </c>
      <c r="J1448" s="832" t="s">
        <v>2586</v>
      </c>
      <c r="K1448" s="832" t="s">
        <v>4220</v>
      </c>
      <c r="L1448" s="835">
        <v>366.31</v>
      </c>
      <c r="M1448" s="835">
        <v>5128.34</v>
      </c>
      <c r="N1448" s="832">
        <v>14</v>
      </c>
      <c r="O1448" s="836">
        <v>7.5</v>
      </c>
      <c r="P1448" s="835">
        <v>4029.4100000000003</v>
      </c>
      <c r="Q1448" s="837">
        <v>0.7857142857142857</v>
      </c>
      <c r="R1448" s="832">
        <v>11</v>
      </c>
      <c r="S1448" s="837">
        <v>0.7857142857142857</v>
      </c>
      <c r="T1448" s="836">
        <v>5.5</v>
      </c>
      <c r="U1448" s="838">
        <v>0.73333333333333328</v>
      </c>
    </row>
    <row r="1449" spans="1:21" ht="14.4" customHeight="1" x14ac:dyDescent="0.3">
      <c r="A1449" s="831">
        <v>10</v>
      </c>
      <c r="B1449" s="832" t="s">
        <v>2616</v>
      </c>
      <c r="C1449" s="832" t="s">
        <v>2629</v>
      </c>
      <c r="D1449" s="833" t="s">
        <v>5672</v>
      </c>
      <c r="E1449" s="834" t="s">
        <v>2671</v>
      </c>
      <c r="F1449" s="832" t="s">
        <v>2618</v>
      </c>
      <c r="G1449" s="832" t="s">
        <v>3120</v>
      </c>
      <c r="H1449" s="832" t="s">
        <v>631</v>
      </c>
      <c r="I1449" s="832" t="s">
        <v>4221</v>
      </c>
      <c r="J1449" s="832" t="s">
        <v>4215</v>
      </c>
      <c r="K1449" s="832" t="s">
        <v>4222</v>
      </c>
      <c r="L1449" s="835">
        <v>54.95</v>
      </c>
      <c r="M1449" s="835">
        <v>549.5</v>
      </c>
      <c r="N1449" s="832">
        <v>10</v>
      </c>
      <c r="O1449" s="836">
        <v>3.5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10</v>
      </c>
      <c r="B1450" s="832" t="s">
        <v>2616</v>
      </c>
      <c r="C1450" s="832" t="s">
        <v>2629</v>
      </c>
      <c r="D1450" s="833" t="s">
        <v>5672</v>
      </c>
      <c r="E1450" s="834" t="s">
        <v>2671</v>
      </c>
      <c r="F1450" s="832" t="s">
        <v>2618</v>
      </c>
      <c r="G1450" s="832" t="s">
        <v>3120</v>
      </c>
      <c r="H1450" s="832" t="s">
        <v>631</v>
      </c>
      <c r="I1450" s="832" t="s">
        <v>4223</v>
      </c>
      <c r="J1450" s="832" t="s">
        <v>4215</v>
      </c>
      <c r="K1450" s="832" t="s">
        <v>4224</v>
      </c>
      <c r="L1450" s="835">
        <v>109.89</v>
      </c>
      <c r="M1450" s="835">
        <v>2747.25</v>
      </c>
      <c r="N1450" s="832">
        <v>25</v>
      </c>
      <c r="O1450" s="836">
        <v>6.5</v>
      </c>
      <c r="P1450" s="835">
        <v>879.12</v>
      </c>
      <c r="Q1450" s="837">
        <v>0.32</v>
      </c>
      <c r="R1450" s="832">
        <v>8</v>
      </c>
      <c r="S1450" s="837">
        <v>0.32</v>
      </c>
      <c r="T1450" s="836">
        <v>2.5</v>
      </c>
      <c r="U1450" s="838">
        <v>0.38461538461538464</v>
      </c>
    </row>
    <row r="1451" spans="1:21" ht="14.4" customHeight="1" x14ac:dyDescent="0.3">
      <c r="A1451" s="831">
        <v>10</v>
      </c>
      <c r="B1451" s="832" t="s">
        <v>2616</v>
      </c>
      <c r="C1451" s="832" t="s">
        <v>2629</v>
      </c>
      <c r="D1451" s="833" t="s">
        <v>5672</v>
      </c>
      <c r="E1451" s="834" t="s">
        <v>2671</v>
      </c>
      <c r="F1451" s="832" t="s">
        <v>2618</v>
      </c>
      <c r="G1451" s="832" t="s">
        <v>3120</v>
      </c>
      <c r="H1451" s="832" t="s">
        <v>690</v>
      </c>
      <c r="I1451" s="832" t="s">
        <v>2238</v>
      </c>
      <c r="J1451" s="832" t="s">
        <v>736</v>
      </c>
      <c r="K1451" s="832" t="s">
        <v>2239</v>
      </c>
      <c r="L1451" s="835">
        <v>63.34</v>
      </c>
      <c r="M1451" s="835">
        <v>4370.46</v>
      </c>
      <c r="N1451" s="832">
        <v>69</v>
      </c>
      <c r="O1451" s="836">
        <v>19</v>
      </c>
      <c r="P1451" s="835">
        <v>2343.58</v>
      </c>
      <c r="Q1451" s="837">
        <v>0.53623188405797095</v>
      </c>
      <c r="R1451" s="832">
        <v>37</v>
      </c>
      <c r="S1451" s="837">
        <v>0.53623188405797106</v>
      </c>
      <c r="T1451" s="836">
        <v>9.5</v>
      </c>
      <c r="U1451" s="838">
        <v>0.5</v>
      </c>
    </row>
    <row r="1452" spans="1:21" ht="14.4" customHeight="1" x14ac:dyDescent="0.3">
      <c r="A1452" s="831">
        <v>10</v>
      </c>
      <c r="B1452" s="832" t="s">
        <v>2616</v>
      </c>
      <c r="C1452" s="832" t="s">
        <v>2629</v>
      </c>
      <c r="D1452" s="833" t="s">
        <v>5672</v>
      </c>
      <c r="E1452" s="834" t="s">
        <v>2671</v>
      </c>
      <c r="F1452" s="832" t="s">
        <v>2618</v>
      </c>
      <c r="G1452" s="832" t="s">
        <v>3120</v>
      </c>
      <c r="H1452" s="832" t="s">
        <v>690</v>
      </c>
      <c r="I1452" s="832" t="s">
        <v>2383</v>
      </c>
      <c r="J1452" s="832" t="s">
        <v>2384</v>
      </c>
      <c r="K1452" s="832" t="s">
        <v>2385</v>
      </c>
      <c r="L1452" s="835">
        <v>219.78</v>
      </c>
      <c r="M1452" s="835">
        <v>1758.24</v>
      </c>
      <c r="N1452" s="832">
        <v>8</v>
      </c>
      <c r="O1452" s="836">
        <v>4</v>
      </c>
      <c r="P1452" s="835">
        <v>219.78</v>
      </c>
      <c r="Q1452" s="837">
        <v>0.125</v>
      </c>
      <c r="R1452" s="832">
        <v>1</v>
      </c>
      <c r="S1452" s="837">
        <v>0.125</v>
      </c>
      <c r="T1452" s="836">
        <v>1</v>
      </c>
      <c r="U1452" s="838">
        <v>0.25</v>
      </c>
    </row>
    <row r="1453" spans="1:21" ht="14.4" customHeight="1" x14ac:dyDescent="0.3">
      <c r="A1453" s="831">
        <v>10</v>
      </c>
      <c r="B1453" s="832" t="s">
        <v>2616</v>
      </c>
      <c r="C1453" s="832" t="s">
        <v>2629</v>
      </c>
      <c r="D1453" s="833" t="s">
        <v>5672</v>
      </c>
      <c r="E1453" s="834" t="s">
        <v>2671</v>
      </c>
      <c r="F1453" s="832" t="s">
        <v>2618</v>
      </c>
      <c r="G1453" s="832" t="s">
        <v>3120</v>
      </c>
      <c r="H1453" s="832" t="s">
        <v>631</v>
      </c>
      <c r="I1453" s="832" t="s">
        <v>4225</v>
      </c>
      <c r="J1453" s="832" t="s">
        <v>4215</v>
      </c>
      <c r="K1453" s="832" t="s">
        <v>4226</v>
      </c>
      <c r="L1453" s="835">
        <v>183.16</v>
      </c>
      <c r="M1453" s="835">
        <v>2930.56</v>
      </c>
      <c r="N1453" s="832">
        <v>16</v>
      </c>
      <c r="O1453" s="836">
        <v>4</v>
      </c>
      <c r="P1453" s="835">
        <v>732.64</v>
      </c>
      <c r="Q1453" s="837">
        <v>0.25</v>
      </c>
      <c r="R1453" s="832">
        <v>4</v>
      </c>
      <c r="S1453" s="837">
        <v>0.25</v>
      </c>
      <c r="T1453" s="836">
        <v>1.5</v>
      </c>
      <c r="U1453" s="838">
        <v>0.375</v>
      </c>
    </row>
    <row r="1454" spans="1:21" ht="14.4" customHeight="1" x14ac:dyDescent="0.3">
      <c r="A1454" s="831">
        <v>10</v>
      </c>
      <c r="B1454" s="832" t="s">
        <v>2616</v>
      </c>
      <c r="C1454" s="832" t="s">
        <v>2629</v>
      </c>
      <c r="D1454" s="833" t="s">
        <v>5672</v>
      </c>
      <c r="E1454" s="834" t="s">
        <v>2671</v>
      </c>
      <c r="F1454" s="832" t="s">
        <v>2618</v>
      </c>
      <c r="G1454" s="832" t="s">
        <v>4227</v>
      </c>
      <c r="H1454" s="832" t="s">
        <v>690</v>
      </c>
      <c r="I1454" s="832" t="s">
        <v>4228</v>
      </c>
      <c r="J1454" s="832" t="s">
        <v>2242</v>
      </c>
      <c r="K1454" s="832" t="s">
        <v>4229</v>
      </c>
      <c r="L1454" s="835">
        <v>516.71</v>
      </c>
      <c r="M1454" s="835">
        <v>4133.68</v>
      </c>
      <c r="N1454" s="832">
        <v>8</v>
      </c>
      <c r="O1454" s="836">
        <v>3</v>
      </c>
      <c r="P1454" s="835">
        <v>3100.26</v>
      </c>
      <c r="Q1454" s="837">
        <v>0.75</v>
      </c>
      <c r="R1454" s="832">
        <v>6</v>
      </c>
      <c r="S1454" s="837">
        <v>0.75</v>
      </c>
      <c r="T1454" s="836">
        <v>2</v>
      </c>
      <c r="U1454" s="838">
        <v>0.66666666666666663</v>
      </c>
    </row>
    <row r="1455" spans="1:21" ht="14.4" customHeight="1" x14ac:dyDescent="0.3">
      <c r="A1455" s="831">
        <v>10</v>
      </c>
      <c r="B1455" s="832" t="s">
        <v>2616</v>
      </c>
      <c r="C1455" s="832" t="s">
        <v>2629</v>
      </c>
      <c r="D1455" s="833" t="s">
        <v>5672</v>
      </c>
      <c r="E1455" s="834" t="s">
        <v>2671</v>
      </c>
      <c r="F1455" s="832" t="s">
        <v>2618</v>
      </c>
      <c r="G1455" s="832" t="s">
        <v>4227</v>
      </c>
      <c r="H1455" s="832" t="s">
        <v>690</v>
      </c>
      <c r="I1455" s="832" t="s">
        <v>4230</v>
      </c>
      <c r="J1455" s="832" t="s">
        <v>2242</v>
      </c>
      <c r="K1455" s="832" t="s">
        <v>4231</v>
      </c>
      <c r="L1455" s="835">
        <v>55.37</v>
      </c>
      <c r="M1455" s="835">
        <v>2048.6899999999996</v>
      </c>
      <c r="N1455" s="832">
        <v>37</v>
      </c>
      <c r="O1455" s="836">
        <v>4.5</v>
      </c>
      <c r="P1455" s="835">
        <v>1439.62</v>
      </c>
      <c r="Q1455" s="837">
        <v>0.70270270270270274</v>
      </c>
      <c r="R1455" s="832">
        <v>26</v>
      </c>
      <c r="S1455" s="837">
        <v>0.70270270270270274</v>
      </c>
      <c r="T1455" s="836">
        <v>3.5</v>
      </c>
      <c r="U1455" s="838">
        <v>0.77777777777777779</v>
      </c>
    </row>
    <row r="1456" spans="1:21" ht="14.4" customHeight="1" x14ac:dyDescent="0.3">
      <c r="A1456" s="831">
        <v>10</v>
      </c>
      <c r="B1456" s="832" t="s">
        <v>2616</v>
      </c>
      <c r="C1456" s="832" t="s">
        <v>2629</v>
      </c>
      <c r="D1456" s="833" t="s">
        <v>5672</v>
      </c>
      <c r="E1456" s="834" t="s">
        <v>2671</v>
      </c>
      <c r="F1456" s="832" t="s">
        <v>2618</v>
      </c>
      <c r="G1456" s="832" t="s">
        <v>4227</v>
      </c>
      <c r="H1456" s="832" t="s">
        <v>690</v>
      </c>
      <c r="I1456" s="832" t="s">
        <v>4232</v>
      </c>
      <c r="J1456" s="832" t="s">
        <v>2242</v>
      </c>
      <c r="K1456" s="832" t="s">
        <v>4233</v>
      </c>
      <c r="L1456" s="835">
        <v>110.73</v>
      </c>
      <c r="M1456" s="835">
        <v>2325.33</v>
      </c>
      <c r="N1456" s="832">
        <v>21</v>
      </c>
      <c r="O1456" s="836">
        <v>2.5</v>
      </c>
      <c r="P1456" s="835">
        <v>1660.95</v>
      </c>
      <c r="Q1456" s="837">
        <v>0.7142857142857143</v>
      </c>
      <c r="R1456" s="832">
        <v>15</v>
      </c>
      <c r="S1456" s="837">
        <v>0.7142857142857143</v>
      </c>
      <c r="T1456" s="836">
        <v>2</v>
      </c>
      <c r="U1456" s="838">
        <v>0.8</v>
      </c>
    </row>
    <row r="1457" spans="1:21" ht="14.4" customHeight="1" x14ac:dyDescent="0.3">
      <c r="A1457" s="831">
        <v>10</v>
      </c>
      <c r="B1457" s="832" t="s">
        <v>2616</v>
      </c>
      <c r="C1457" s="832" t="s">
        <v>2629</v>
      </c>
      <c r="D1457" s="833" t="s">
        <v>5672</v>
      </c>
      <c r="E1457" s="834" t="s">
        <v>2671</v>
      </c>
      <c r="F1457" s="832" t="s">
        <v>2618</v>
      </c>
      <c r="G1457" s="832" t="s">
        <v>4227</v>
      </c>
      <c r="H1457" s="832" t="s">
        <v>690</v>
      </c>
      <c r="I1457" s="832" t="s">
        <v>2241</v>
      </c>
      <c r="J1457" s="832" t="s">
        <v>2242</v>
      </c>
      <c r="K1457" s="832" t="s">
        <v>2243</v>
      </c>
      <c r="L1457" s="835">
        <v>11.07</v>
      </c>
      <c r="M1457" s="835">
        <v>132.84</v>
      </c>
      <c r="N1457" s="832">
        <v>12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10</v>
      </c>
      <c r="B1458" s="832" t="s">
        <v>2616</v>
      </c>
      <c r="C1458" s="832" t="s">
        <v>2629</v>
      </c>
      <c r="D1458" s="833" t="s">
        <v>5672</v>
      </c>
      <c r="E1458" s="834" t="s">
        <v>2671</v>
      </c>
      <c r="F1458" s="832" t="s">
        <v>2618</v>
      </c>
      <c r="G1458" s="832" t="s">
        <v>4227</v>
      </c>
      <c r="H1458" s="832" t="s">
        <v>631</v>
      </c>
      <c r="I1458" s="832" t="s">
        <v>4234</v>
      </c>
      <c r="J1458" s="832" t="s">
        <v>2242</v>
      </c>
      <c r="K1458" s="832" t="s">
        <v>4235</v>
      </c>
      <c r="L1458" s="835">
        <v>15.82</v>
      </c>
      <c r="M1458" s="835">
        <v>537.88</v>
      </c>
      <c r="N1458" s="832">
        <v>34</v>
      </c>
      <c r="O1458" s="836">
        <v>2</v>
      </c>
      <c r="P1458" s="835">
        <v>348.03999999999996</v>
      </c>
      <c r="Q1458" s="837">
        <v>0.64705882352941169</v>
      </c>
      <c r="R1458" s="832">
        <v>22</v>
      </c>
      <c r="S1458" s="837">
        <v>0.6470588235294118</v>
      </c>
      <c r="T1458" s="836">
        <v>1.5</v>
      </c>
      <c r="U1458" s="838">
        <v>0.75</v>
      </c>
    </row>
    <row r="1459" spans="1:21" ht="14.4" customHeight="1" x14ac:dyDescent="0.3">
      <c r="A1459" s="831">
        <v>10</v>
      </c>
      <c r="B1459" s="832" t="s">
        <v>2616</v>
      </c>
      <c r="C1459" s="832" t="s">
        <v>2629</v>
      </c>
      <c r="D1459" s="833" t="s">
        <v>5672</v>
      </c>
      <c r="E1459" s="834" t="s">
        <v>2671</v>
      </c>
      <c r="F1459" s="832" t="s">
        <v>2618</v>
      </c>
      <c r="G1459" s="832" t="s">
        <v>4236</v>
      </c>
      <c r="H1459" s="832" t="s">
        <v>690</v>
      </c>
      <c r="I1459" s="832" t="s">
        <v>2588</v>
      </c>
      <c r="J1459" s="832" t="s">
        <v>2589</v>
      </c>
      <c r="K1459" s="832" t="s">
        <v>2590</v>
      </c>
      <c r="L1459" s="835">
        <v>910.2</v>
      </c>
      <c r="M1459" s="835">
        <v>7281.6</v>
      </c>
      <c r="N1459" s="832">
        <v>8</v>
      </c>
      <c r="O1459" s="836">
        <v>3</v>
      </c>
      <c r="P1459" s="835">
        <v>7281.6</v>
      </c>
      <c r="Q1459" s="837">
        <v>1</v>
      </c>
      <c r="R1459" s="832">
        <v>8</v>
      </c>
      <c r="S1459" s="837">
        <v>1</v>
      </c>
      <c r="T1459" s="836">
        <v>3</v>
      </c>
      <c r="U1459" s="838">
        <v>1</v>
      </c>
    </row>
    <row r="1460" spans="1:21" ht="14.4" customHeight="1" x14ac:dyDescent="0.3">
      <c r="A1460" s="831">
        <v>10</v>
      </c>
      <c r="B1460" s="832" t="s">
        <v>2616</v>
      </c>
      <c r="C1460" s="832" t="s">
        <v>2629</v>
      </c>
      <c r="D1460" s="833" t="s">
        <v>5672</v>
      </c>
      <c r="E1460" s="834" t="s">
        <v>2671</v>
      </c>
      <c r="F1460" s="832" t="s">
        <v>2618</v>
      </c>
      <c r="G1460" s="832" t="s">
        <v>4236</v>
      </c>
      <c r="H1460" s="832" t="s">
        <v>631</v>
      </c>
      <c r="I1460" s="832" t="s">
        <v>4237</v>
      </c>
      <c r="J1460" s="832" t="s">
        <v>4238</v>
      </c>
      <c r="K1460" s="832" t="s">
        <v>2247</v>
      </c>
      <c r="L1460" s="835">
        <v>227.56</v>
      </c>
      <c r="M1460" s="835">
        <v>4323.6400000000003</v>
      </c>
      <c r="N1460" s="832">
        <v>19</v>
      </c>
      <c r="O1460" s="836">
        <v>3</v>
      </c>
      <c r="P1460" s="835">
        <v>1137.8</v>
      </c>
      <c r="Q1460" s="837">
        <v>0.26315789473684209</v>
      </c>
      <c r="R1460" s="832">
        <v>5</v>
      </c>
      <c r="S1460" s="837">
        <v>0.26315789473684209</v>
      </c>
      <c r="T1460" s="836">
        <v>1</v>
      </c>
      <c r="U1460" s="838">
        <v>0.33333333333333331</v>
      </c>
    </row>
    <row r="1461" spans="1:21" ht="14.4" customHeight="1" x14ac:dyDescent="0.3">
      <c r="A1461" s="831">
        <v>10</v>
      </c>
      <c r="B1461" s="832" t="s">
        <v>2616</v>
      </c>
      <c r="C1461" s="832" t="s">
        <v>2629</v>
      </c>
      <c r="D1461" s="833" t="s">
        <v>5672</v>
      </c>
      <c r="E1461" s="834" t="s">
        <v>2671</v>
      </c>
      <c r="F1461" s="832" t="s">
        <v>2618</v>
      </c>
      <c r="G1461" s="832" t="s">
        <v>4236</v>
      </c>
      <c r="H1461" s="832" t="s">
        <v>631</v>
      </c>
      <c r="I1461" s="832" t="s">
        <v>4239</v>
      </c>
      <c r="J1461" s="832" t="s">
        <v>4238</v>
      </c>
      <c r="K1461" s="832" t="s">
        <v>2590</v>
      </c>
      <c r="L1461" s="835">
        <v>910.2</v>
      </c>
      <c r="M1461" s="835">
        <v>3640.8</v>
      </c>
      <c r="N1461" s="832">
        <v>4</v>
      </c>
      <c r="O1461" s="836">
        <v>2</v>
      </c>
      <c r="P1461" s="835">
        <v>3640.8</v>
      </c>
      <c r="Q1461" s="837">
        <v>1</v>
      </c>
      <c r="R1461" s="832">
        <v>4</v>
      </c>
      <c r="S1461" s="837">
        <v>1</v>
      </c>
      <c r="T1461" s="836">
        <v>2</v>
      </c>
      <c r="U1461" s="838">
        <v>1</v>
      </c>
    </row>
    <row r="1462" spans="1:21" ht="14.4" customHeight="1" x14ac:dyDescent="0.3">
      <c r="A1462" s="831">
        <v>10</v>
      </c>
      <c r="B1462" s="832" t="s">
        <v>2616</v>
      </c>
      <c r="C1462" s="832" t="s">
        <v>2629</v>
      </c>
      <c r="D1462" s="833" t="s">
        <v>5672</v>
      </c>
      <c r="E1462" s="834" t="s">
        <v>2671</v>
      </c>
      <c r="F1462" s="832" t="s">
        <v>2618</v>
      </c>
      <c r="G1462" s="832" t="s">
        <v>4236</v>
      </c>
      <c r="H1462" s="832" t="s">
        <v>631</v>
      </c>
      <c r="I1462" s="832" t="s">
        <v>4240</v>
      </c>
      <c r="J1462" s="832" t="s">
        <v>4238</v>
      </c>
      <c r="K1462" s="832" t="s">
        <v>4241</v>
      </c>
      <c r="L1462" s="835">
        <v>910.2</v>
      </c>
      <c r="M1462" s="835">
        <v>7281.6</v>
      </c>
      <c r="N1462" s="832">
        <v>8</v>
      </c>
      <c r="O1462" s="836">
        <v>2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10</v>
      </c>
      <c r="B1463" s="832" t="s">
        <v>2616</v>
      </c>
      <c r="C1463" s="832" t="s">
        <v>2629</v>
      </c>
      <c r="D1463" s="833" t="s">
        <v>5672</v>
      </c>
      <c r="E1463" s="834" t="s">
        <v>2671</v>
      </c>
      <c r="F1463" s="832" t="s">
        <v>2618</v>
      </c>
      <c r="G1463" s="832" t="s">
        <v>4236</v>
      </c>
      <c r="H1463" s="832" t="s">
        <v>631</v>
      </c>
      <c r="I1463" s="832" t="s">
        <v>4242</v>
      </c>
      <c r="J1463" s="832" t="s">
        <v>4238</v>
      </c>
      <c r="K1463" s="832" t="s">
        <v>4243</v>
      </c>
      <c r="L1463" s="835">
        <v>546.12</v>
      </c>
      <c r="M1463" s="835">
        <v>7099.5599999999995</v>
      </c>
      <c r="N1463" s="832">
        <v>13</v>
      </c>
      <c r="O1463" s="836">
        <v>7</v>
      </c>
      <c r="P1463" s="835">
        <v>4915.08</v>
      </c>
      <c r="Q1463" s="837">
        <v>0.6923076923076924</v>
      </c>
      <c r="R1463" s="832">
        <v>9</v>
      </c>
      <c r="S1463" s="837">
        <v>0.69230769230769229</v>
      </c>
      <c r="T1463" s="836">
        <v>5</v>
      </c>
      <c r="U1463" s="838">
        <v>0.7142857142857143</v>
      </c>
    </row>
    <row r="1464" spans="1:21" ht="14.4" customHeight="1" x14ac:dyDescent="0.3">
      <c r="A1464" s="831">
        <v>10</v>
      </c>
      <c r="B1464" s="832" t="s">
        <v>2616</v>
      </c>
      <c r="C1464" s="832" t="s">
        <v>2629</v>
      </c>
      <c r="D1464" s="833" t="s">
        <v>5672</v>
      </c>
      <c r="E1464" s="834" t="s">
        <v>2671</v>
      </c>
      <c r="F1464" s="832" t="s">
        <v>2618</v>
      </c>
      <c r="G1464" s="832" t="s">
        <v>4236</v>
      </c>
      <c r="H1464" s="832" t="s">
        <v>690</v>
      </c>
      <c r="I1464" s="832" t="s">
        <v>4244</v>
      </c>
      <c r="J1464" s="832" t="s">
        <v>2589</v>
      </c>
      <c r="K1464" s="832" t="s">
        <v>4245</v>
      </c>
      <c r="L1464" s="835">
        <v>1820.4</v>
      </c>
      <c r="M1464" s="835">
        <v>3640.8</v>
      </c>
      <c r="N1464" s="832">
        <v>2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10</v>
      </c>
      <c r="B1465" s="832" t="s">
        <v>2616</v>
      </c>
      <c r="C1465" s="832" t="s">
        <v>2629</v>
      </c>
      <c r="D1465" s="833" t="s">
        <v>5672</v>
      </c>
      <c r="E1465" s="834" t="s">
        <v>2671</v>
      </c>
      <c r="F1465" s="832" t="s">
        <v>2618</v>
      </c>
      <c r="G1465" s="832" t="s">
        <v>4236</v>
      </c>
      <c r="H1465" s="832" t="s">
        <v>690</v>
      </c>
      <c r="I1465" s="832" t="s">
        <v>4246</v>
      </c>
      <c r="J1465" s="832" t="s">
        <v>2589</v>
      </c>
      <c r="K1465" s="832" t="s">
        <v>2247</v>
      </c>
      <c r="L1465" s="835">
        <v>227.56</v>
      </c>
      <c r="M1465" s="835">
        <v>1820.48</v>
      </c>
      <c r="N1465" s="832">
        <v>8</v>
      </c>
      <c r="O1465" s="836">
        <v>2</v>
      </c>
      <c r="P1465" s="835">
        <v>1820.48</v>
      </c>
      <c r="Q1465" s="837">
        <v>1</v>
      </c>
      <c r="R1465" s="832">
        <v>8</v>
      </c>
      <c r="S1465" s="837">
        <v>1</v>
      </c>
      <c r="T1465" s="836">
        <v>2</v>
      </c>
      <c r="U1465" s="838">
        <v>1</v>
      </c>
    </row>
    <row r="1466" spans="1:21" ht="14.4" customHeight="1" x14ac:dyDescent="0.3">
      <c r="A1466" s="831">
        <v>10</v>
      </c>
      <c r="B1466" s="832" t="s">
        <v>2616</v>
      </c>
      <c r="C1466" s="832" t="s">
        <v>2629</v>
      </c>
      <c r="D1466" s="833" t="s">
        <v>5672</v>
      </c>
      <c r="E1466" s="834" t="s">
        <v>2671</v>
      </c>
      <c r="F1466" s="832" t="s">
        <v>2618</v>
      </c>
      <c r="G1466" s="832" t="s">
        <v>4236</v>
      </c>
      <c r="H1466" s="832" t="s">
        <v>631</v>
      </c>
      <c r="I1466" s="832" t="s">
        <v>4247</v>
      </c>
      <c r="J1466" s="832" t="s">
        <v>4238</v>
      </c>
      <c r="K1466" s="832" t="s">
        <v>4248</v>
      </c>
      <c r="L1466" s="835">
        <v>455.1</v>
      </c>
      <c r="M1466" s="835">
        <v>3640.8</v>
      </c>
      <c r="N1466" s="832">
        <v>8</v>
      </c>
      <c r="O1466" s="836">
        <v>1</v>
      </c>
      <c r="P1466" s="835">
        <v>3640.8</v>
      </c>
      <c r="Q1466" s="837">
        <v>1</v>
      </c>
      <c r="R1466" s="832">
        <v>8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10</v>
      </c>
      <c r="B1467" s="832" t="s">
        <v>2616</v>
      </c>
      <c r="C1467" s="832" t="s">
        <v>2629</v>
      </c>
      <c r="D1467" s="833" t="s">
        <v>5672</v>
      </c>
      <c r="E1467" s="834" t="s">
        <v>2671</v>
      </c>
      <c r="F1467" s="832" t="s">
        <v>2618</v>
      </c>
      <c r="G1467" s="832" t="s">
        <v>4236</v>
      </c>
      <c r="H1467" s="832" t="s">
        <v>631</v>
      </c>
      <c r="I1467" s="832" t="s">
        <v>4249</v>
      </c>
      <c r="J1467" s="832" t="s">
        <v>4250</v>
      </c>
      <c r="K1467" s="832" t="s">
        <v>2590</v>
      </c>
      <c r="L1467" s="835">
        <v>910.2</v>
      </c>
      <c r="M1467" s="835">
        <v>1820.4</v>
      </c>
      <c r="N1467" s="832">
        <v>2</v>
      </c>
      <c r="O1467" s="836">
        <v>1</v>
      </c>
      <c r="P1467" s="835">
        <v>1820.4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10</v>
      </c>
      <c r="B1468" s="832" t="s">
        <v>2616</v>
      </c>
      <c r="C1468" s="832" t="s">
        <v>2629</v>
      </c>
      <c r="D1468" s="833" t="s">
        <v>5672</v>
      </c>
      <c r="E1468" s="834" t="s">
        <v>2671</v>
      </c>
      <c r="F1468" s="832" t="s">
        <v>2618</v>
      </c>
      <c r="G1468" s="832" t="s">
        <v>3220</v>
      </c>
      <c r="H1468" s="832" t="s">
        <v>631</v>
      </c>
      <c r="I1468" s="832" t="s">
        <v>3228</v>
      </c>
      <c r="J1468" s="832" t="s">
        <v>763</v>
      </c>
      <c r="K1468" s="832" t="s">
        <v>764</v>
      </c>
      <c r="L1468" s="835">
        <v>0</v>
      </c>
      <c r="M1468" s="835">
        <v>0</v>
      </c>
      <c r="N1468" s="832">
        <v>3</v>
      </c>
      <c r="O1468" s="836">
        <v>0.5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10</v>
      </c>
      <c r="B1469" s="832" t="s">
        <v>2616</v>
      </c>
      <c r="C1469" s="832" t="s">
        <v>2629</v>
      </c>
      <c r="D1469" s="833" t="s">
        <v>5672</v>
      </c>
      <c r="E1469" s="834" t="s">
        <v>2671</v>
      </c>
      <c r="F1469" s="832" t="s">
        <v>2618</v>
      </c>
      <c r="G1469" s="832" t="s">
        <v>3026</v>
      </c>
      <c r="H1469" s="832" t="s">
        <v>690</v>
      </c>
      <c r="I1469" s="832" t="s">
        <v>2397</v>
      </c>
      <c r="J1469" s="832" t="s">
        <v>2398</v>
      </c>
      <c r="K1469" s="832" t="s">
        <v>2399</v>
      </c>
      <c r="L1469" s="835">
        <v>141.25</v>
      </c>
      <c r="M1469" s="835">
        <v>423.75</v>
      </c>
      <c r="N1469" s="832">
        <v>3</v>
      </c>
      <c r="O1469" s="836">
        <v>2.5</v>
      </c>
      <c r="P1469" s="835">
        <v>282.5</v>
      </c>
      <c r="Q1469" s="837">
        <v>0.66666666666666663</v>
      </c>
      <c r="R1469" s="832">
        <v>2</v>
      </c>
      <c r="S1469" s="837">
        <v>0.66666666666666663</v>
      </c>
      <c r="T1469" s="836">
        <v>1.5</v>
      </c>
      <c r="U1469" s="838">
        <v>0.6</v>
      </c>
    </row>
    <row r="1470" spans="1:21" ht="14.4" customHeight="1" x14ac:dyDescent="0.3">
      <c r="A1470" s="831">
        <v>10</v>
      </c>
      <c r="B1470" s="832" t="s">
        <v>2616</v>
      </c>
      <c r="C1470" s="832" t="s">
        <v>2629</v>
      </c>
      <c r="D1470" s="833" t="s">
        <v>5672</v>
      </c>
      <c r="E1470" s="834" t="s">
        <v>2671</v>
      </c>
      <c r="F1470" s="832" t="s">
        <v>2618</v>
      </c>
      <c r="G1470" s="832" t="s">
        <v>4251</v>
      </c>
      <c r="H1470" s="832" t="s">
        <v>631</v>
      </c>
      <c r="I1470" s="832" t="s">
        <v>4252</v>
      </c>
      <c r="J1470" s="832" t="s">
        <v>4253</v>
      </c>
      <c r="K1470" s="832" t="s">
        <v>2476</v>
      </c>
      <c r="L1470" s="835">
        <v>208.18</v>
      </c>
      <c r="M1470" s="835">
        <v>208.18</v>
      </c>
      <c r="N1470" s="832">
        <v>1</v>
      </c>
      <c r="O1470" s="836">
        <v>1</v>
      </c>
      <c r="P1470" s="835">
        <v>208.18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10</v>
      </c>
      <c r="B1471" s="832" t="s">
        <v>2616</v>
      </c>
      <c r="C1471" s="832" t="s">
        <v>2629</v>
      </c>
      <c r="D1471" s="833" t="s">
        <v>5672</v>
      </c>
      <c r="E1471" s="834" t="s">
        <v>2671</v>
      </c>
      <c r="F1471" s="832" t="s">
        <v>2618</v>
      </c>
      <c r="G1471" s="832" t="s">
        <v>2898</v>
      </c>
      <c r="H1471" s="832" t="s">
        <v>631</v>
      </c>
      <c r="I1471" s="832" t="s">
        <v>4254</v>
      </c>
      <c r="J1471" s="832" t="s">
        <v>4255</v>
      </c>
      <c r="K1471" s="832" t="s">
        <v>4256</v>
      </c>
      <c r="L1471" s="835">
        <v>75.95</v>
      </c>
      <c r="M1471" s="835">
        <v>75.95</v>
      </c>
      <c r="N1471" s="832">
        <v>1</v>
      </c>
      <c r="O1471" s="836">
        <v>0.5</v>
      </c>
      <c r="P1471" s="835">
        <v>75.95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10</v>
      </c>
      <c r="B1472" s="832" t="s">
        <v>2616</v>
      </c>
      <c r="C1472" s="832" t="s">
        <v>2629</v>
      </c>
      <c r="D1472" s="833" t="s">
        <v>5672</v>
      </c>
      <c r="E1472" s="834" t="s">
        <v>2671</v>
      </c>
      <c r="F1472" s="832" t="s">
        <v>2618</v>
      </c>
      <c r="G1472" s="832" t="s">
        <v>3442</v>
      </c>
      <c r="H1472" s="832" t="s">
        <v>631</v>
      </c>
      <c r="I1472" s="832" t="s">
        <v>3443</v>
      </c>
      <c r="J1472" s="832" t="s">
        <v>3444</v>
      </c>
      <c r="K1472" s="832" t="s">
        <v>1671</v>
      </c>
      <c r="L1472" s="835">
        <v>174.59</v>
      </c>
      <c r="M1472" s="835">
        <v>174.59</v>
      </c>
      <c r="N1472" s="832">
        <v>1</v>
      </c>
      <c r="O1472" s="836">
        <v>0.5</v>
      </c>
      <c r="P1472" s="835">
        <v>174.59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10</v>
      </c>
      <c r="B1473" s="832" t="s">
        <v>2616</v>
      </c>
      <c r="C1473" s="832" t="s">
        <v>2629</v>
      </c>
      <c r="D1473" s="833" t="s">
        <v>5672</v>
      </c>
      <c r="E1473" s="834" t="s">
        <v>2671</v>
      </c>
      <c r="F1473" s="832" t="s">
        <v>2618</v>
      </c>
      <c r="G1473" s="832" t="s">
        <v>2906</v>
      </c>
      <c r="H1473" s="832" t="s">
        <v>631</v>
      </c>
      <c r="I1473" s="832" t="s">
        <v>3254</v>
      </c>
      <c r="J1473" s="832" t="s">
        <v>1067</v>
      </c>
      <c r="K1473" s="832" t="s">
        <v>3255</v>
      </c>
      <c r="L1473" s="835">
        <v>103.67</v>
      </c>
      <c r="M1473" s="835">
        <v>207.34</v>
      </c>
      <c r="N1473" s="832">
        <v>2</v>
      </c>
      <c r="O1473" s="836">
        <v>1</v>
      </c>
      <c r="P1473" s="835">
        <v>103.67</v>
      </c>
      <c r="Q1473" s="837">
        <v>0.5</v>
      </c>
      <c r="R1473" s="832">
        <v>1</v>
      </c>
      <c r="S1473" s="837">
        <v>0.5</v>
      </c>
      <c r="T1473" s="836">
        <v>0.5</v>
      </c>
      <c r="U1473" s="838">
        <v>0.5</v>
      </c>
    </row>
    <row r="1474" spans="1:21" ht="14.4" customHeight="1" x14ac:dyDescent="0.3">
      <c r="A1474" s="831">
        <v>10</v>
      </c>
      <c r="B1474" s="832" t="s">
        <v>2616</v>
      </c>
      <c r="C1474" s="832" t="s">
        <v>2629</v>
      </c>
      <c r="D1474" s="833" t="s">
        <v>5672</v>
      </c>
      <c r="E1474" s="834" t="s">
        <v>2671</v>
      </c>
      <c r="F1474" s="832" t="s">
        <v>2618</v>
      </c>
      <c r="G1474" s="832" t="s">
        <v>2906</v>
      </c>
      <c r="H1474" s="832" t="s">
        <v>631</v>
      </c>
      <c r="I1474" s="832" t="s">
        <v>3509</v>
      </c>
      <c r="J1474" s="832" t="s">
        <v>3510</v>
      </c>
      <c r="K1474" s="832" t="s">
        <v>3131</v>
      </c>
      <c r="L1474" s="835">
        <v>115.18</v>
      </c>
      <c r="M1474" s="835">
        <v>575.90000000000009</v>
      </c>
      <c r="N1474" s="832">
        <v>5</v>
      </c>
      <c r="O1474" s="836">
        <v>4.5</v>
      </c>
      <c r="P1474" s="835">
        <v>345.54</v>
      </c>
      <c r="Q1474" s="837">
        <v>0.6</v>
      </c>
      <c r="R1474" s="832">
        <v>3</v>
      </c>
      <c r="S1474" s="837">
        <v>0.6</v>
      </c>
      <c r="T1474" s="836">
        <v>2.5</v>
      </c>
      <c r="U1474" s="838">
        <v>0.55555555555555558</v>
      </c>
    </row>
    <row r="1475" spans="1:21" ht="14.4" customHeight="1" x14ac:dyDescent="0.3">
      <c r="A1475" s="831">
        <v>10</v>
      </c>
      <c r="B1475" s="832" t="s">
        <v>2616</v>
      </c>
      <c r="C1475" s="832" t="s">
        <v>2629</v>
      </c>
      <c r="D1475" s="833" t="s">
        <v>5672</v>
      </c>
      <c r="E1475" s="834" t="s">
        <v>2671</v>
      </c>
      <c r="F1475" s="832" t="s">
        <v>2618</v>
      </c>
      <c r="G1475" s="832" t="s">
        <v>2906</v>
      </c>
      <c r="H1475" s="832" t="s">
        <v>631</v>
      </c>
      <c r="I1475" s="832" t="s">
        <v>2909</v>
      </c>
      <c r="J1475" s="832" t="s">
        <v>1067</v>
      </c>
      <c r="K1475" s="832" t="s">
        <v>2910</v>
      </c>
      <c r="L1475" s="835">
        <v>103.67</v>
      </c>
      <c r="M1475" s="835">
        <v>103.67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10</v>
      </c>
      <c r="B1476" s="832" t="s">
        <v>2616</v>
      </c>
      <c r="C1476" s="832" t="s">
        <v>2629</v>
      </c>
      <c r="D1476" s="833" t="s">
        <v>5672</v>
      </c>
      <c r="E1476" s="834" t="s">
        <v>2671</v>
      </c>
      <c r="F1476" s="832" t="s">
        <v>2618</v>
      </c>
      <c r="G1476" s="832" t="s">
        <v>2906</v>
      </c>
      <c r="H1476" s="832" t="s">
        <v>631</v>
      </c>
      <c r="I1476" s="832" t="s">
        <v>4257</v>
      </c>
      <c r="J1476" s="832" t="s">
        <v>4258</v>
      </c>
      <c r="K1476" s="832" t="s">
        <v>771</v>
      </c>
      <c r="L1476" s="835">
        <v>0</v>
      </c>
      <c r="M1476" s="835">
        <v>0</v>
      </c>
      <c r="N1476" s="832">
        <v>3</v>
      </c>
      <c r="O1476" s="836">
        <v>0.5</v>
      </c>
      <c r="P1476" s="835"/>
      <c r="Q1476" s="837"/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10</v>
      </c>
      <c r="B1477" s="832" t="s">
        <v>2616</v>
      </c>
      <c r="C1477" s="832" t="s">
        <v>2629</v>
      </c>
      <c r="D1477" s="833" t="s">
        <v>5672</v>
      </c>
      <c r="E1477" s="834" t="s">
        <v>2671</v>
      </c>
      <c r="F1477" s="832" t="s">
        <v>2618</v>
      </c>
      <c r="G1477" s="832" t="s">
        <v>3038</v>
      </c>
      <c r="H1477" s="832" t="s">
        <v>631</v>
      </c>
      <c r="I1477" s="832" t="s">
        <v>4259</v>
      </c>
      <c r="J1477" s="832" t="s">
        <v>4260</v>
      </c>
      <c r="K1477" s="832" t="s">
        <v>4261</v>
      </c>
      <c r="L1477" s="835">
        <v>0</v>
      </c>
      <c r="M1477" s="835">
        <v>0</v>
      </c>
      <c r="N1477" s="832">
        <v>3</v>
      </c>
      <c r="O1477" s="836">
        <v>1</v>
      </c>
      <c r="P1477" s="835"/>
      <c r="Q1477" s="837"/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10</v>
      </c>
      <c r="B1478" s="832" t="s">
        <v>2616</v>
      </c>
      <c r="C1478" s="832" t="s">
        <v>2629</v>
      </c>
      <c r="D1478" s="833" t="s">
        <v>5672</v>
      </c>
      <c r="E1478" s="834" t="s">
        <v>2671</v>
      </c>
      <c r="F1478" s="832" t="s">
        <v>2618</v>
      </c>
      <c r="G1478" s="832" t="s">
        <v>3038</v>
      </c>
      <c r="H1478" s="832" t="s">
        <v>631</v>
      </c>
      <c r="I1478" s="832" t="s">
        <v>4262</v>
      </c>
      <c r="J1478" s="832" t="s">
        <v>2003</v>
      </c>
      <c r="K1478" s="832" t="s">
        <v>4263</v>
      </c>
      <c r="L1478" s="835">
        <v>0</v>
      </c>
      <c r="M1478" s="835">
        <v>0</v>
      </c>
      <c r="N1478" s="832">
        <v>5</v>
      </c>
      <c r="O1478" s="836">
        <v>2.5</v>
      </c>
      <c r="P1478" s="835">
        <v>0</v>
      </c>
      <c r="Q1478" s="837"/>
      <c r="R1478" s="832">
        <v>4</v>
      </c>
      <c r="S1478" s="837">
        <v>0.8</v>
      </c>
      <c r="T1478" s="836">
        <v>1.5</v>
      </c>
      <c r="U1478" s="838">
        <v>0.6</v>
      </c>
    </row>
    <row r="1479" spans="1:21" ht="14.4" customHeight="1" x14ac:dyDescent="0.3">
      <c r="A1479" s="831">
        <v>10</v>
      </c>
      <c r="B1479" s="832" t="s">
        <v>2616</v>
      </c>
      <c r="C1479" s="832" t="s">
        <v>2629</v>
      </c>
      <c r="D1479" s="833" t="s">
        <v>5672</v>
      </c>
      <c r="E1479" s="834" t="s">
        <v>2671</v>
      </c>
      <c r="F1479" s="832" t="s">
        <v>2618</v>
      </c>
      <c r="G1479" s="832" t="s">
        <v>3042</v>
      </c>
      <c r="H1479" s="832" t="s">
        <v>631</v>
      </c>
      <c r="I1479" s="832" t="s">
        <v>3385</v>
      </c>
      <c r="J1479" s="832" t="s">
        <v>1182</v>
      </c>
      <c r="K1479" s="832" t="s">
        <v>3386</v>
      </c>
      <c r="L1479" s="835">
        <v>52.61</v>
      </c>
      <c r="M1479" s="835">
        <v>52.61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10</v>
      </c>
      <c r="B1480" s="832" t="s">
        <v>2616</v>
      </c>
      <c r="C1480" s="832" t="s">
        <v>2629</v>
      </c>
      <c r="D1480" s="833" t="s">
        <v>5672</v>
      </c>
      <c r="E1480" s="834" t="s">
        <v>2671</v>
      </c>
      <c r="F1480" s="832" t="s">
        <v>2618</v>
      </c>
      <c r="G1480" s="832" t="s">
        <v>2789</v>
      </c>
      <c r="H1480" s="832" t="s">
        <v>631</v>
      </c>
      <c r="I1480" s="832" t="s">
        <v>2790</v>
      </c>
      <c r="J1480" s="832" t="s">
        <v>2791</v>
      </c>
      <c r="K1480" s="832" t="s">
        <v>2792</v>
      </c>
      <c r="L1480" s="835">
        <v>21.92</v>
      </c>
      <c r="M1480" s="835">
        <v>197.28000000000003</v>
      </c>
      <c r="N1480" s="832">
        <v>9</v>
      </c>
      <c r="O1480" s="836">
        <v>1.5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10</v>
      </c>
      <c r="B1481" s="832" t="s">
        <v>2616</v>
      </c>
      <c r="C1481" s="832" t="s">
        <v>2629</v>
      </c>
      <c r="D1481" s="833" t="s">
        <v>5672</v>
      </c>
      <c r="E1481" s="834" t="s">
        <v>2671</v>
      </c>
      <c r="F1481" s="832" t="s">
        <v>2618</v>
      </c>
      <c r="G1481" s="832" t="s">
        <v>4264</v>
      </c>
      <c r="H1481" s="832" t="s">
        <v>631</v>
      </c>
      <c r="I1481" s="832" t="s">
        <v>4265</v>
      </c>
      <c r="J1481" s="832" t="s">
        <v>4266</v>
      </c>
      <c r="K1481" s="832" t="s">
        <v>1417</v>
      </c>
      <c r="L1481" s="835">
        <v>302.49</v>
      </c>
      <c r="M1481" s="835">
        <v>1814.94</v>
      </c>
      <c r="N1481" s="832">
        <v>6</v>
      </c>
      <c r="O1481" s="836">
        <v>2.5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10</v>
      </c>
      <c r="B1482" s="832" t="s">
        <v>2616</v>
      </c>
      <c r="C1482" s="832" t="s">
        <v>2629</v>
      </c>
      <c r="D1482" s="833" t="s">
        <v>5672</v>
      </c>
      <c r="E1482" s="834" t="s">
        <v>2671</v>
      </c>
      <c r="F1482" s="832" t="s">
        <v>2618</v>
      </c>
      <c r="G1482" s="832" t="s">
        <v>4267</v>
      </c>
      <c r="H1482" s="832" t="s">
        <v>631</v>
      </c>
      <c r="I1482" s="832" t="s">
        <v>4268</v>
      </c>
      <c r="J1482" s="832" t="s">
        <v>4269</v>
      </c>
      <c r="K1482" s="832" t="s">
        <v>4270</v>
      </c>
      <c r="L1482" s="835">
        <v>2283.81</v>
      </c>
      <c r="M1482" s="835">
        <v>2283.81</v>
      </c>
      <c r="N1482" s="832">
        <v>1</v>
      </c>
      <c r="O1482" s="836">
        <v>1</v>
      </c>
      <c r="P1482" s="835">
        <v>2283.81</v>
      </c>
      <c r="Q1482" s="837">
        <v>1</v>
      </c>
      <c r="R1482" s="832">
        <v>1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10</v>
      </c>
      <c r="B1483" s="832" t="s">
        <v>2616</v>
      </c>
      <c r="C1483" s="832" t="s">
        <v>2629</v>
      </c>
      <c r="D1483" s="833" t="s">
        <v>5672</v>
      </c>
      <c r="E1483" s="834" t="s">
        <v>2671</v>
      </c>
      <c r="F1483" s="832" t="s">
        <v>2618</v>
      </c>
      <c r="G1483" s="832" t="s">
        <v>4271</v>
      </c>
      <c r="H1483" s="832" t="s">
        <v>631</v>
      </c>
      <c r="I1483" s="832" t="s">
        <v>4272</v>
      </c>
      <c r="J1483" s="832" t="s">
        <v>4273</v>
      </c>
      <c r="K1483" s="832" t="s">
        <v>4274</v>
      </c>
      <c r="L1483" s="835">
        <v>84.51</v>
      </c>
      <c r="M1483" s="835">
        <v>169.02</v>
      </c>
      <c r="N1483" s="832">
        <v>2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10</v>
      </c>
      <c r="B1484" s="832" t="s">
        <v>2616</v>
      </c>
      <c r="C1484" s="832" t="s">
        <v>2629</v>
      </c>
      <c r="D1484" s="833" t="s">
        <v>5672</v>
      </c>
      <c r="E1484" s="834" t="s">
        <v>2671</v>
      </c>
      <c r="F1484" s="832" t="s">
        <v>2618</v>
      </c>
      <c r="G1484" s="832" t="s">
        <v>4275</v>
      </c>
      <c r="H1484" s="832" t="s">
        <v>631</v>
      </c>
      <c r="I1484" s="832" t="s">
        <v>4276</v>
      </c>
      <c r="J1484" s="832" t="s">
        <v>4277</v>
      </c>
      <c r="K1484" s="832" t="s">
        <v>4278</v>
      </c>
      <c r="L1484" s="835">
        <v>1785.15</v>
      </c>
      <c r="M1484" s="835">
        <v>8925.75</v>
      </c>
      <c r="N1484" s="832">
        <v>5</v>
      </c>
      <c r="O1484" s="836">
        <v>1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10</v>
      </c>
      <c r="B1485" s="832" t="s">
        <v>2616</v>
      </c>
      <c r="C1485" s="832" t="s">
        <v>2629</v>
      </c>
      <c r="D1485" s="833" t="s">
        <v>5672</v>
      </c>
      <c r="E1485" s="834" t="s">
        <v>2671</v>
      </c>
      <c r="F1485" s="832" t="s">
        <v>2618</v>
      </c>
      <c r="G1485" s="832" t="s">
        <v>4275</v>
      </c>
      <c r="H1485" s="832" t="s">
        <v>631</v>
      </c>
      <c r="I1485" s="832" t="s">
        <v>4279</v>
      </c>
      <c r="J1485" s="832" t="s">
        <v>4277</v>
      </c>
      <c r="K1485" s="832" t="s">
        <v>4280</v>
      </c>
      <c r="L1485" s="835">
        <v>2767.45</v>
      </c>
      <c r="M1485" s="835">
        <v>11069.8</v>
      </c>
      <c r="N1485" s="832">
        <v>4</v>
      </c>
      <c r="O1485" s="836">
        <v>2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10</v>
      </c>
      <c r="B1486" s="832" t="s">
        <v>2616</v>
      </c>
      <c r="C1486" s="832" t="s">
        <v>2629</v>
      </c>
      <c r="D1486" s="833" t="s">
        <v>5672</v>
      </c>
      <c r="E1486" s="834" t="s">
        <v>2671</v>
      </c>
      <c r="F1486" s="832" t="s">
        <v>2618</v>
      </c>
      <c r="G1486" s="832" t="s">
        <v>2793</v>
      </c>
      <c r="H1486" s="832" t="s">
        <v>690</v>
      </c>
      <c r="I1486" s="832" t="s">
        <v>2251</v>
      </c>
      <c r="J1486" s="832" t="s">
        <v>2252</v>
      </c>
      <c r="K1486" s="832" t="s">
        <v>2253</v>
      </c>
      <c r="L1486" s="835">
        <v>25.5</v>
      </c>
      <c r="M1486" s="835">
        <v>76.5</v>
      </c>
      <c r="N1486" s="832">
        <v>3</v>
      </c>
      <c r="O1486" s="836">
        <v>2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10</v>
      </c>
      <c r="B1487" s="832" t="s">
        <v>2616</v>
      </c>
      <c r="C1487" s="832" t="s">
        <v>2629</v>
      </c>
      <c r="D1487" s="833" t="s">
        <v>5672</v>
      </c>
      <c r="E1487" s="834" t="s">
        <v>2671</v>
      </c>
      <c r="F1487" s="832" t="s">
        <v>2618</v>
      </c>
      <c r="G1487" s="832" t="s">
        <v>3588</v>
      </c>
      <c r="H1487" s="832" t="s">
        <v>631</v>
      </c>
      <c r="I1487" s="832" t="s">
        <v>4281</v>
      </c>
      <c r="J1487" s="832" t="s">
        <v>1791</v>
      </c>
      <c r="K1487" s="832" t="s">
        <v>4282</v>
      </c>
      <c r="L1487" s="835">
        <v>227.69</v>
      </c>
      <c r="M1487" s="835">
        <v>455.38</v>
      </c>
      <c r="N1487" s="832">
        <v>2</v>
      </c>
      <c r="O1487" s="836">
        <v>1.5</v>
      </c>
      <c r="P1487" s="835">
        <v>455.38</v>
      </c>
      <c r="Q1487" s="837">
        <v>1</v>
      </c>
      <c r="R1487" s="832">
        <v>2</v>
      </c>
      <c r="S1487" s="837">
        <v>1</v>
      </c>
      <c r="T1487" s="836">
        <v>1.5</v>
      </c>
      <c r="U1487" s="838">
        <v>1</v>
      </c>
    </row>
    <row r="1488" spans="1:21" ht="14.4" customHeight="1" x14ac:dyDescent="0.3">
      <c r="A1488" s="831">
        <v>10</v>
      </c>
      <c r="B1488" s="832" t="s">
        <v>2616</v>
      </c>
      <c r="C1488" s="832" t="s">
        <v>2629</v>
      </c>
      <c r="D1488" s="833" t="s">
        <v>5672</v>
      </c>
      <c r="E1488" s="834" t="s">
        <v>2671</v>
      </c>
      <c r="F1488" s="832" t="s">
        <v>2618</v>
      </c>
      <c r="G1488" s="832" t="s">
        <v>2798</v>
      </c>
      <c r="H1488" s="832" t="s">
        <v>631</v>
      </c>
      <c r="I1488" s="832" t="s">
        <v>2799</v>
      </c>
      <c r="J1488" s="832" t="s">
        <v>2800</v>
      </c>
      <c r="K1488" s="832" t="s">
        <v>2801</v>
      </c>
      <c r="L1488" s="835">
        <v>42.54</v>
      </c>
      <c r="M1488" s="835">
        <v>127.62</v>
      </c>
      <c r="N1488" s="832">
        <v>3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10</v>
      </c>
      <c r="B1489" s="832" t="s">
        <v>2616</v>
      </c>
      <c r="C1489" s="832" t="s">
        <v>2629</v>
      </c>
      <c r="D1489" s="833" t="s">
        <v>5672</v>
      </c>
      <c r="E1489" s="834" t="s">
        <v>2671</v>
      </c>
      <c r="F1489" s="832" t="s">
        <v>2618</v>
      </c>
      <c r="G1489" s="832" t="s">
        <v>2798</v>
      </c>
      <c r="H1489" s="832" t="s">
        <v>631</v>
      </c>
      <c r="I1489" s="832" t="s">
        <v>2803</v>
      </c>
      <c r="J1489" s="832" t="s">
        <v>2800</v>
      </c>
      <c r="K1489" s="832" t="s">
        <v>2804</v>
      </c>
      <c r="L1489" s="835">
        <v>59.56</v>
      </c>
      <c r="M1489" s="835">
        <v>119.12</v>
      </c>
      <c r="N1489" s="832">
        <v>2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10</v>
      </c>
      <c r="B1490" s="832" t="s">
        <v>2616</v>
      </c>
      <c r="C1490" s="832" t="s">
        <v>2629</v>
      </c>
      <c r="D1490" s="833" t="s">
        <v>5672</v>
      </c>
      <c r="E1490" s="834" t="s">
        <v>2671</v>
      </c>
      <c r="F1490" s="832" t="s">
        <v>2618</v>
      </c>
      <c r="G1490" s="832" t="s">
        <v>4283</v>
      </c>
      <c r="H1490" s="832" t="s">
        <v>631</v>
      </c>
      <c r="I1490" s="832" t="s">
        <v>4284</v>
      </c>
      <c r="J1490" s="832" t="s">
        <v>4285</v>
      </c>
      <c r="K1490" s="832" t="s">
        <v>4286</v>
      </c>
      <c r="L1490" s="835">
        <v>325.52</v>
      </c>
      <c r="M1490" s="835">
        <v>2278.64</v>
      </c>
      <c r="N1490" s="832">
        <v>7</v>
      </c>
      <c r="O1490" s="836">
        <v>3</v>
      </c>
      <c r="P1490" s="835">
        <v>1302.08</v>
      </c>
      <c r="Q1490" s="837">
        <v>0.5714285714285714</v>
      </c>
      <c r="R1490" s="832">
        <v>4</v>
      </c>
      <c r="S1490" s="837">
        <v>0.5714285714285714</v>
      </c>
      <c r="T1490" s="836">
        <v>2</v>
      </c>
      <c r="U1490" s="838">
        <v>0.66666666666666663</v>
      </c>
    </row>
    <row r="1491" spans="1:21" ht="14.4" customHeight="1" x14ac:dyDescent="0.3">
      <c r="A1491" s="831">
        <v>10</v>
      </c>
      <c r="B1491" s="832" t="s">
        <v>2616</v>
      </c>
      <c r="C1491" s="832" t="s">
        <v>2629</v>
      </c>
      <c r="D1491" s="833" t="s">
        <v>5672</v>
      </c>
      <c r="E1491" s="834" t="s">
        <v>2671</v>
      </c>
      <c r="F1491" s="832" t="s">
        <v>2618</v>
      </c>
      <c r="G1491" s="832" t="s">
        <v>4283</v>
      </c>
      <c r="H1491" s="832" t="s">
        <v>631</v>
      </c>
      <c r="I1491" s="832" t="s">
        <v>4287</v>
      </c>
      <c r="J1491" s="832" t="s">
        <v>4285</v>
      </c>
      <c r="K1491" s="832" t="s">
        <v>4288</v>
      </c>
      <c r="L1491" s="835">
        <v>325.52</v>
      </c>
      <c r="M1491" s="835">
        <v>325.52</v>
      </c>
      <c r="N1491" s="832">
        <v>1</v>
      </c>
      <c r="O1491" s="836">
        <v>1</v>
      </c>
      <c r="P1491" s="835">
        <v>325.52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10</v>
      </c>
      <c r="B1492" s="832" t="s">
        <v>2616</v>
      </c>
      <c r="C1492" s="832" t="s">
        <v>2629</v>
      </c>
      <c r="D1492" s="833" t="s">
        <v>5672</v>
      </c>
      <c r="E1492" s="834" t="s">
        <v>2671</v>
      </c>
      <c r="F1492" s="832" t="s">
        <v>2618</v>
      </c>
      <c r="G1492" s="832" t="s">
        <v>3627</v>
      </c>
      <c r="H1492" s="832" t="s">
        <v>631</v>
      </c>
      <c r="I1492" s="832" t="s">
        <v>4289</v>
      </c>
      <c r="J1492" s="832" t="s">
        <v>4290</v>
      </c>
      <c r="K1492" s="832" t="s">
        <v>4291</v>
      </c>
      <c r="L1492" s="835">
        <v>409.77</v>
      </c>
      <c r="M1492" s="835">
        <v>409.77</v>
      </c>
      <c r="N1492" s="832">
        <v>1</v>
      </c>
      <c r="O1492" s="836">
        <v>1</v>
      </c>
      <c r="P1492" s="835">
        <v>409.77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10</v>
      </c>
      <c r="B1493" s="832" t="s">
        <v>2616</v>
      </c>
      <c r="C1493" s="832" t="s">
        <v>2629</v>
      </c>
      <c r="D1493" s="833" t="s">
        <v>5672</v>
      </c>
      <c r="E1493" s="834" t="s">
        <v>2671</v>
      </c>
      <c r="F1493" s="832" t="s">
        <v>2618</v>
      </c>
      <c r="G1493" s="832" t="s">
        <v>4292</v>
      </c>
      <c r="H1493" s="832" t="s">
        <v>631</v>
      </c>
      <c r="I1493" s="832" t="s">
        <v>4293</v>
      </c>
      <c r="J1493" s="832" t="s">
        <v>1826</v>
      </c>
      <c r="K1493" s="832" t="s">
        <v>4294</v>
      </c>
      <c r="L1493" s="835">
        <v>103.09</v>
      </c>
      <c r="M1493" s="835">
        <v>206.18</v>
      </c>
      <c r="N1493" s="832">
        <v>2</v>
      </c>
      <c r="O1493" s="836">
        <v>1</v>
      </c>
      <c r="P1493" s="835">
        <v>206.18</v>
      </c>
      <c r="Q1493" s="837">
        <v>1</v>
      </c>
      <c r="R1493" s="832">
        <v>2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10</v>
      </c>
      <c r="B1494" s="832" t="s">
        <v>2616</v>
      </c>
      <c r="C1494" s="832" t="s">
        <v>2629</v>
      </c>
      <c r="D1494" s="833" t="s">
        <v>5672</v>
      </c>
      <c r="E1494" s="834" t="s">
        <v>2671</v>
      </c>
      <c r="F1494" s="832" t="s">
        <v>2618</v>
      </c>
      <c r="G1494" s="832" t="s">
        <v>2812</v>
      </c>
      <c r="H1494" s="832" t="s">
        <v>631</v>
      </c>
      <c r="I1494" s="832" t="s">
        <v>3861</v>
      </c>
      <c r="J1494" s="832" t="s">
        <v>991</v>
      </c>
      <c r="K1494" s="832" t="s">
        <v>995</v>
      </c>
      <c r="L1494" s="835">
        <v>61.97</v>
      </c>
      <c r="M1494" s="835">
        <v>123.94</v>
      </c>
      <c r="N1494" s="832">
        <v>2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10</v>
      </c>
      <c r="B1495" s="832" t="s">
        <v>2616</v>
      </c>
      <c r="C1495" s="832" t="s">
        <v>2629</v>
      </c>
      <c r="D1495" s="833" t="s">
        <v>5672</v>
      </c>
      <c r="E1495" s="834" t="s">
        <v>2671</v>
      </c>
      <c r="F1495" s="832" t="s">
        <v>2618</v>
      </c>
      <c r="G1495" s="832" t="s">
        <v>4295</v>
      </c>
      <c r="H1495" s="832" t="s">
        <v>631</v>
      </c>
      <c r="I1495" s="832" t="s">
        <v>4296</v>
      </c>
      <c r="J1495" s="832" t="s">
        <v>2026</v>
      </c>
      <c r="K1495" s="832" t="s">
        <v>2590</v>
      </c>
      <c r="L1495" s="835">
        <v>1274.5999999999999</v>
      </c>
      <c r="M1495" s="835">
        <v>52258.6</v>
      </c>
      <c r="N1495" s="832">
        <v>41</v>
      </c>
      <c r="O1495" s="836">
        <v>10</v>
      </c>
      <c r="P1495" s="835">
        <v>12746</v>
      </c>
      <c r="Q1495" s="837">
        <v>0.24390243902439024</v>
      </c>
      <c r="R1495" s="832">
        <v>10</v>
      </c>
      <c r="S1495" s="837">
        <v>0.24390243902439024</v>
      </c>
      <c r="T1495" s="836">
        <v>2.5</v>
      </c>
      <c r="U1495" s="838">
        <v>0.25</v>
      </c>
    </row>
    <row r="1496" spans="1:21" ht="14.4" customHeight="1" x14ac:dyDescent="0.3">
      <c r="A1496" s="831">
        <v>10</v>
      </c>
      <c r="B1496" s="832" t="s">
        <v>2616</v>
      </c>
      <c r="C1496" s="832" t="s">
        <v>2629</v>
      </c>
      <c r="D1496" s="833" t="s">
        <v>5672</v>
      </c>
      <c r="E1496" s="834" t="s">
        <v>2671</v>
      </c>
      <c r="F1496" s="832" t="s">
        <v>2618</v>
      </c>
      <c r="G1496" s="832" t="s">
        <v>3053</v>
      </c>
      <c r="H1496" s="832" t="s">
        <v>690</v>
      </c>
      <c r="I1496" s="832" t="s">
        <v>3054</v>
      </c>
      <c r="J1496" s="832" t="s">
        <v>3055</v>
      </c>
      <c r="K1496" s="832" t="s">
        <v>3056</v>
      </c>
      <c r="L1496" s="835">
        <v>0</v>
      </c>
      <c r="M1496" s="835">
        <v>0</v>
      </c>
      <c r="N1496" s="832">
        <v>2</v>
      </c>
      <c r="O1496" s="836">
        <v>0.5</v>
      </c>
      <c r="P1496" s="835">
        <v>0</v>
      </c>
      <c r="Q1496" s="837"/>
      <c r="R1496" s="832">
        <v>2</v>
      </c>
      <c r="S1496" s="837">
        <v>1</v>
      </c>
      <c r="T1496" s="836">
        <v>0.5</v>
      </c>
      <c r="U1496" s="838">
        <v>1</v>
      </c>
    </row>
    <row r="1497" spans="1:21" ht="14.4" customHeight="1" x14ac:dyDescent="0.3">
      <c r="A1497" s="831">
        <v>10</v>
      </c>
      <c r="B1497" s="832" t="s">
        <v>2616</v>
      </c>
      <c r="C1497" s="832" t="s">
        <v>2629</v>
      </c>
      <c r="D1497" s="833" t="s">
        <v>5672</v>
      </c>
      <c r="E1497" s="834" t="s">
        <v>2671</v>
      </c>
      <c r="F1497" s="832" t="s">
        <v>2618</v>
      </c>
      <c r="G1497" s="832" t="s">
        <v>4297</v>
      </c>
      <c r="H1497" s="832" t="s">
        <v>631</v>
      </c>
      <c r="I1497" s="832" t="s">
        <v>4298</v>
      </c>
      <c r="J1497" s="832" t="s">
        <v>4299</v>
      </c>
      <c r="K1497" s="832" t="s">
        <v>4300</v>
      </c>
      <c r="L1497" s="835">
        <v>705.64</v>
      </c>
      <c r="M1497" s="835">
        <v>7762.04</v>
      </c>
      <c r="N1497" s="832">
        <v>11</v>
      </c>
      <c r="O1497" s="836">
        <v>1</v>
      </c>
      <c r="P1497" s="835">
        <v>1411.28</v>
      </c>
      <c r="Q1497" s="837">
        <v>0.18181818181818182</v>
      </c>
      <c r="R1497" s="832">
        <v>2</v>
      </c>
      <c r="S1497" s="837">
        <v>0.18181818181818182</v>
      </c>
      <c r="T1497" s="836">
        <v>0.5</v>
      </c>
      <c r="U1497" s="838">
        <v>0.5</v>
      </c>
    </row>
    <row r="1498" spans="1:21" ht="14.4" customHeight="1" x14ac:dyDescent="0.3">
      <c r="A1498" s="831">
        <v>10</v>
      </c>
      <c r="B1498" s="832" t="s">
        <v>2616</v>
      </c>
      <c r="C1498" s="832" t="s">
        <v>2629</v>
      </c>
      <c r="D1498" s="833" t="s">
        <v>5672</v>
      </c>
      <c r="E1498" s="834" t="s">
        <v>2671</v>
      </c>
      <c r="F1498" s="832" t="s">
        <v>2618</v>
      </c>
      <c r="G1498" s="832" t="s">
        <v>4297</v>
      </c>
      <c r="H1498" s="832" t="s">
        <v>631</v>
      </c>
      <c r="I1498" s="832" t="s">
        <v>4301</v>
      </c>
      <c r="J1498" s="832" t="s">
        <v>4299</v>
      </c>
      <c r="K1498" s="832" t="s">
        <v>4302</v>
      </c>
      <c r="L1498" s="835">
        <v>225.61</v>
      </c>
      <c r="M1498" s="835">
        <v>676.83</v>
      </c>
      <c r="N1498" s="832">
        <v>3</v>
      </c>
      <c r="O1498" s="836">
        <v>0.5</v>
      </c>
      <c r="P1498" s="835">
        <v>676.83</v>
      </c>
      <c r="Q1498" s="837">
        <v>1</v>
      </c>
      <c r="R1498" s="832">
        <v>3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10</v>
      </c>
      <c r="B1499" s="832" t="s">
        <v>2616</v>
      </c>
      <c r="C1499" s="832" t="s">
        <v>2629</v>
      </c>
      <c r="D1499" s="833" t="s">
        <v>5672</v>
      </c>
      <c r="E1499" s="834" t="s">
        <v>2671</v>
      </c>
      <c r="F1499" s="832" t="s">
        <v>2618</v>
      </c>
      <c r="G1499" s="832" t="s">
        <v>3146</v>
      </c>
      <c r="H1499" s="832" t="s">
        <v>631</v>
      </c>
      <c r="I1499" s="832" t="s">
        <v>3862</v>
      </c>
      <c r="J1499" s="832" t="s">
        <v>3148</v>
      </c>
      <c r="K1499" s="832" t="s">
        <v>3153</v>
      </c>
      <c r="L1499" s="835">
        <v>275.77999999999997</v>
      </c>
      <c r="M1499" s="835">
        <v>14340.559999999998</v>
      </c>
      <c r="N1499" s="832">
        <v>52</v>
      </c>
      <c r="O1499" s="836">
        <v>5</v>
      </c>
      <c r="P1499" s="835">
        <v>2757.7999999999997</v>
      </c>
      <c r="Q1499" s="837">
        <v>0.19230769230769232</v>
      </c>
      <c r="R1499" s="832">
        <v>10</v>
      </c>
      <c r="S1499" s="837">
        <v>0.19230769230769232</v>
      </c>
      <c r="T1499" s="836">
        <v>2</v>
      </c>
      <c r="U1499" s="838">
        <v>0.4</v>
      </c>
    </row>
    <row r="1500" spans="1:21" ht="14.4" customHeight="1" x14ac:dyDescent="0.3">
      <c r="A1500" s="831">
        <v>10</v>
      </c>
      <c r="B1500" s="832" t="s">
        <v>2616</v>
      </c>
      <c r="C1500" s="832" t="s">
        <v>2629</v>
      </c>
      <c r="D1500" s="833" t="s">
        <v>5672</v>
      </c>
      <c r="E1500" s="834" t="s">
        <v>2671</v>
      </c>
      <c r="F1500" s="832" t="s">
        <v>2618</v>
      </c>
      <c r="G1500" s="832" t="s">
        <v>3146</v>
      </c>
      <c r="H1500" s="832" t="s">
        <v>631</v>
      </c>
      <c r="I1500" s="832" t="s">
        <v>3862</v>
      </c>
      <c r="J1500" s="832" t="s">
        <v>3148</v>
      </c>
      <c r="K1500" s="832" t="s">
        <v>3153</v>
      </c>
      <c r="L1500" s="835">
        <v>109.84</v>
      </c>
      <c r="M1500" s="835">
        <v>8347.84</v>
      </c>
      <c r="N1500" s="832">
        <v>76</v>
      </c>
      <c r="O1500" s="836">
        <v>4</v>
      </c>
      <c r="P1500" s="835">
        <v>5052.6400000000003</v>
      </c>
      <c r="Q1500" s="837">
        <v>0.60526315789473684</v>
      </c>
      <c r="R1500" s="832">
        <v>46</v>
      </c>
      <c r="S1500" s="837">
        <v>0.60526315789473684</v>
      </c>
      <c r="T1500" s="836">
        <v>1.5</v>
      </c>
      <c r="U1500" s="838">
        <v>0.375</v>
      </c>
    </row>
    <row r="1501" spans="1:21" ht="14.4" customHeight="1" x14ac:dyDescent="0.3">
      <c r="A1501" s="831">
        <v>10</v>
      </c>
      <c r="B1501" s="832" t="s">
        <v>2616</v>
      </c>
      <c r="C1501" s="832" t="s">
        <v>2629</v>
      </c>
      <c r="D1501" s="833" t="s">
        <v>5672</v>
      </c>
      <c r="E1501" s="834" t="s">
        <v>2671</v>
      </c>
      <c r="F1501" s="832" t="s">
        <v>2618</v>
      </c>
      <c r="G1501" s="832" t="s">
        <v>3146</v>
      </c>
      <c r="H1501" s="832" t="s">
        <v>631</v>
      </c>
      <c r="I1501" s="832" t="s">
        <v>3147</v>
      </c>
      <c r="J1501" s="832" t="s">
        <v>3148</v>
      </c>
      <c r="K1501" s="832" t="s">
        <v>3149</v>
      </c>
      <c r="L1501" s="835">
        <v>1049.3399999999999</v>
      </c>
      <c r="M1501" s="835">
        <v>8394.7199999999993</v>
      </c>
      <c r="N1501" s="832">
        <v>8</v>
      </c>
      <c r="O1501" s="836">
        <v>1.5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10</v>
      </c>
      <c r="B1502" s="832" t="s">
        <v>2616</v>
      </c>
      <c r="C1502" s="832" t="s">
        <v>2629</v>
      </c>
      <c r="D1502" s="833" t="s">
        <v>5672</v>
      </c>
      <c r="E1502" s="834" t="s">
        <v>2671</v>
      </c>
      <c r="F1502" s="832" t="s">
        <v>2618</v>
      </c>
      <c r="G1502" s="832" t="s">
        <v>3146</v>
      </c>
      <c r="H1502" s="832" t="s">
        <v>631</v>
      </c>
      <c r="I1502" s="832" t="s">
        <v>3147</v>
      </c>
      <c r="J1502" s="832" t="s">
        <v>3148</v>
      </c>
      <c r="K1502" s="832" t="s">
        <v>3149</v>
      </c>
      <c r="L1502" s="835">
        <v>366.3</v>
      </c>
      <c r="M1502" s="835">
        <v>8791.2000000000007</v>
      </c>
      <c r="N1502" s="832">
        <v>24</v>
      </c>
      <c r="O1502" s="836">
        <v>3.5</v>
      </c>
      <c r="P1502" s="835">
        <v>4395.6000000000004</v>
      </c>
      <c r="Q1502" s="837">
        <v>0.5</v>
      </c>
      <c r="R1502" s="832">
        <v>12</v>
      </c>
      <c r="S1502" s="837">
        <v>0.5</v>
      </c>
      <c r="T1502" s="836">
        <v>2</v>
      </c>
      <c r="U1502" s="838">
        <v>0.5714285714285714</v>
      </c>
    </row>
    <row r="1503" spans="1:21" ht="14.4" customHeight="1" x14ac:dyDescent="0.3">
      <c r="A1503" s="831">
        <v>10</v>
      </c>
      <c r="B1503" s="832" t="s">
        <v>2616</v>
      </c>
      <c r="C1503" s="832" t="s">
        <v>2629</v>
      </c>
      <c r="D1503" s="833" t="s">
        <v>5672</v>
      </c>
      <c r="E1503" s="834" t="s">
        <v>2671</v>
      </c>
      <c r="F1503" s="832" t="s">
        <v>2618</v>
      </c>
      <c r="G1503" s="832" t="s">
        <v>3146</v>
      </c>
      <c r="H1503" s="832" t="s">
        <v>631</v>
      </c>
      <c r="I1503" s="832" t="s">
        <v>3150</v>
      </c>
      <c r="J1503" s="832" t="s">
        <v>3148</v>
      </c>
      <c r="K1503" s="832" t="s">
        <v>3151</v>
      </c>
      <c r="L1503" s="835">
        <v>1865.81</v>
      </c>
      <c r="M1503" s="835">
        <v>16792.29</v>
      </c>
      <c r="N1503" s="832">
        <v>9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10</v>
      </c>
      <c r="B1504" s="832" t="s">
        <v>2616</v>
      </c>
      <c r="C1504" s="832" t="s">
        <v>2629</v>
      </c>
      <c r="D1504" s="833" t="s">
        <v>5672</v>
      </c>
      <c r="E1504" s="834" t="s">
        <v>2671</v>
      </c>
      <c r="F1504" s="832" t="s">
        <v>2618</v>
      </c>
      <c r="G1504" s="832" t="s">
        <v>3146</v>
      </c>
      <c r="H1504" s="832" t="s">
        <v>631</v>
      </c>
      <c r="I1504" s="832" t="s">
        <v>3150</v>
      </c>
      <c r="J1504" s="832" t="s">
        <v>3148</v>
      </c>
      <c r="K1504" s="832" t="s">
        <v>3151</v>
      </c>
      <c r="L1504" s="835">
        <v>633.53</v>
      </c>
      <c r="M1504" s="835">
        <v>10770.01</v>
      </c>
      <c r="N1504" s="832">
        <v>17</v>
      </c>
      <c r="O1504" s="836">
        <v>3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10</v>
      </c>
      <c r="B1505" s="832" t="s">
        <v>2616</v>
      </c>
      <c r="C1505" s="832" t="s">
        <v>2629</v>
      </c>
      <c r="D1505" s="833" t="s">
        <v>5672</v>
      </c>
      <c r="E1505" s="834" t="s">
        <v>2671</v>
      </c>
      <c r="F1505" s="832" t="s">
        <v>2618</v>
      </c>
      <c r="G1505" s="832" t="s">
        <v>2815</v>
      </c>
      <c r="H1505" s="832" t="s">
        <v>690</v>
      </c>
      <c r="I1505" s="832" t="s">
        <v>2553</v>
      </c>
      <c r="J1505" s="832" t="s">
        <v>2554</v>
      </c>
      <c r="K1505" s="832" t="s">
        <v>2555</v>
      </c>
      <c r="L1505" s="835">
        <v>80.28</v>
      </c>
      <c r="M1505" s="835">
        <v>80.28</v>
      </c>
      <c r="N1505" s="832">
        <v>1</v>
      </c>
      <c r="O1505" s="836">
        <v>1</v>
      </c>
      <c r="P1505" s="835">
        <v>80.28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10</v>
      </c>
      <c r="B1506" s="832" t="s">
        <v>2616</v>
      </c>
      <c r="C1506" s="832" t="s">
        <v>2629</v>
      </c>
      <c r="D1506" s="833" t="s">
        <v>5672</v>
      </c>
      <c r="E1506" s="834" t="s">
        <v>2671</v>
      </c>
      <c r="F1506" s="832" t="s">
        <v>2618</v>
      </c>
      <c r="G1506" s="832" t="s">
        <v>2815</v>
      </c>
      <c r="H1506" s="832" t="s">
        <v>690</v>
      </c>
      <c r="I1506" s="832" t="s">
        <v>2365</v>
      </c>
      <c r="J1506" s="832" t="s">
        <v>1358</v>
      </c>
      <c r="K1506" s="832" t="s">
        <v>2366</v>
      </c>
      <c r="L1506" s="835">
        <v>225.06</v>
      </c>
      <c r="M1506" s="835">
        <v>225.06</v>
      </c>
      <c r="N1506" s="832">
        <v>1</v>
      </c>
      <c r="O1506" s="836">
        <v>1</v>
      </c>
      <c r="P1506" s="835">
        <v>225.06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10</v>
      </c>
      <c r="B1507" s="832" t="s">
        <v>2616</v>
      </c>
      <c r="C1507" s="832" t="s">
        <v>2629</v>
      </c>
      <c r="D1507" s="833" t="s">
        <v>5672</v>
      </c>
      <c r="E1507" s="834" t="s">
        <v>2671</v>
      </c>
      <c r="F1507" s="832" t="s">
        <v>2618</v>
      </c>
      <c r="G1507" s="832" t="s">
        <v>4303</v>
      </c>
      <c r="H1507" s="832" t="s">
        <v>631</v>
      </c>
      <c r="I1507" s="832" t="s">
        <v>4304</v>
      </c>
      <c r="J1507" s="832" t="s">
        <v>4305</v>
      </c>
      <c r="K1507" s="832" t="s">
        <v>4306</v>
      </c>
      <c r="L1507" s="835">
        <v>212.45</v>
      </c>
      <c r="M1507" s="835">
        <v>212.45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10</v>
      </c>
      <c r="B1508" s="832" t="s">
        <v>2616</v>
      </c>
      <c r="C1508" s="832" t="s">
        <v>2629</v>
      </c>
      <c r="D1508" s="833" t="s">
        <v>5672</v>
      </c>
      <c r="E1508" s="834" t="s">
        <v>2671</v>
      </c>
      <c r="F1508" s="832" t="s">
        <v>2618</v>
      </c>
      <c r="G1508" s="832" t="s">
        <v>3066</v>
      </c>
      <c r="H1508" s="832" t="s">
        <v>690</v>
      </c>
      <c r="I1508" s="832" t="s">
        <v>4307</v>
      </c>
      <c r="J1508" s="832" t="s">
        <v>4308</v>
      </c>
      <c r="K1508" s="832" t="s">
        <v>1350</v>
      </c>
      <c r="L1508" s="835">
        <v>127.34</v>
      </c>
      <c r="M1508" s="835">
        <v>636.70000000000005</v>
      </c>
      <c r="N1508" s="832">
        <v>5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10</v>
      </c>
      <c r="B1509" s="832" t="s">
        <v>2616</v>
      </c>
      <c r="C1509" s="832" t="s">
        <v>2629</v>
      </c>
      <c r="D1509" s="833" t="s">
        <v>5672</v>
      </c>
      <c r="E1509" s="834" t="s">
        <v>2671</v>
      </c>
      <c r="F1509" s="832" t="s">
        <v>2618</v>
      </c>
      <c r="G1509" s="832" t="s">
        <v>3066</v>
      </c>
      <c r="H1509" s="832" t="s">
        <v>690</v>
      </c>
      <c r="I1509" s="832" t="s">
        <v>2410</v>
      </c>
      <c r="J1509" s="832" t="s">
        <v>1352</v>
      </c>
      <c r="K1509" s="832" t="s">
        <v>2409</v>
      </c>
      <c r="L1509" s="835">
        <v>84.89</v>
      </c>
      <c r="M1509" s="835">
        <v>424.45</v>
      </c>
      <c r="N1509" s="832">
        <v>5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10</v>
      </c>
      <c r="B1510" s="832" t="s">
        <v>2616</v>
      </c>
      <c r="C1510" s="832" t="s">
        <v>2629</v>
      </c>
      <c r="D1510" s="833" t="s">
        <v>5672</v>
      </c>
      <c r="E1510" s="834" t="s">
        <v>2671</v>
      </c>
      <c r="F1510" s="832" t="s">
        <v>2618</v>
      </c>
      <c r="G1510" s="832" t="s">
        <v>3066</v>
      </c>
      <c r="H1510" s="832" t="s">
        <v>690</v>
      </c>
      <c r="I1510" s="832" t="s">
        <v>2460</v>
      </c>
      <c r="J1510" s="832" t="s">
        <v>2461</v>
      </c>
      <c r="K1510" s="832" t="s">
        <v>1545</v>
      </c>
      <c r="L1510" s="835">
        <v>194.26</v>
      </c>
      <c r="M1510" s="835">
        <v>2913.8999999999996</v>
      </c>
      <c r="N1510" s="832">
        <v>15</v>
      </c>
      <c r="O1510" s="836">
        <v>0.5</v>
      </c>
      <c r="P1510" s="835">
        <v>2913.8999999999996</v>
      </c>
      <c r="Q1510" s="837">
        <v>1</v>
      </c>
      <c r="R1510" s="832">
        <v>15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10</v>
      </c>
      <c r="B1511" s="832" t="s">
        <v>2616</v>
      </c>
      <c r="C1511" s="832" t="s">
        <v>2629</v>
      </c>
      <c r="D1511" s="833" t="s">
        <v>5672</v>
      </c>
      <c r="E1511" s="834" t="s">
        <v>2671</v>
      </c>
      <c r="F1511" s="832" t="s">
        <v>2618</v>
      </c>
      <c r="G1511" s="832" t="s">
        <v>3066</v>
      </c>
      <c r="H1511" s="832" t="s">
        <v>690</v>
      </c>
      <c r="I1511" s="832" t="s">
        <v>2450</v>
      </c>
      <c r="J1511" s="832" t="s">
        <v>2451</v>
      </c>
      <c r="K1511" s="832" t="s">
        <v>1435</v>
      </c>
      <c r="L1511" s="835">
        <v>72.27</v>
      </c>
      <c r="M1511" s="835">
        <v>24571.799999999996</v>
      </c>
      <c r="N1511" s="832">
        <v>340</v>
      </c>
      <c r="O1511" s="836">
        <v>4.5</v>
      </c>
      <c r="P1511" s="835">
        <v>1734.48</v>
      </c>
      <c r="Q1511" s="837">
        <v>7.058823529411766E-2</v>
      </c>
      <c r="R1511" s="832">
        <v>24</v>
      </c>
      <c r="S1511" s="837">
        <v>7.0588235294117646E-2</v>
      </c>
      <c r="T1511" s="836">
        <v>0.5</v>
      </c>
      <c r="U1511" s="838">
        <v>0.1111111111111111</v>
      </c>
    </row>
    <row r="1512" spans="1:21" ht="14.4" customHeight="1" x14ac:dyDescent="0.3">
      <c r="A1512" s="831">
        <v>10</v>
      </c>
      <c r="B1512" s="832" t="s">
        <v>2616</v>
      </c>
      <c r="C1512" s="832" t="s">
        <v>2629</v>
      </c>
      <c r="D1512" s="833" t="s">
        <v>5672</v>
      </c>
      <c r="E1512" s="834" t="s">
        <v>2671</v>
      </c>
      <c r="F1512" s="832" t="s">
        <v>2618</v>
      </c>
      <c r="G1512" s="832" t="s">
        <v>3066</v>
      </c>
      <c r="H1512" s="832" t="s">
        <v>690</v>
      </c>
      <c r="I1512" s="832" t="s">
        <v>2452</v>
      </c>
      <c r="J1512" s="832" t="s">
        <v>2453</v>
      </c>
      <c r="K1512" s="832" t="s">
        <v>1435</v>
      </c>
      <c r="L1512" s="835">
        <v>72.27</v>
      </c>
      <c r="M1512" s="835">
        <v>3468.96</v>
      </c>
      <c r="N1512" s="832">
        <v>48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10</v>
      </c>
      <c r="B1513" s="832" t="s">
        <v>2616</v>
      </c>
      <c r="C1513" s="832" t="s">
        <v>2629</v>
      </c>
      <c r="D1513" s="833" t="s">
        <v>5672</v>
      </c>
      <c r="E1513" s="834" t="s">
        <v>2671</v>
      </c>
      <c r="F1513" s="832" t="s">
        <v>2618</v>
      </c>
      <c r="G1513" s="832" t="s">
        <v>3066</v>
      </c>
      <c r="H1513" s="832" t="s">
        <v>690</v>
      </c>
      <c r="I1513" s="832" t="s">
        <v>2456</v>
      </c>
      <c r="J1513" s="832" t="s">
        <v>2457</v>
      </c>
      <c r="K1513" s="832" t="s">
        <v>1435</v>
      </c>
      <c r="L1513" s="835">
        <v>72.27</v>
      </c>
      <c r="M1513" s="835">
        <v>13875.84</v>
      </c>
      <c r="N1513" s="832">
        <v>192</v>
      </c>
      <c r="O1513" s="836">
        <v>3.5</v>
      </c>
      <c r="P1513" s="835">
        <v>12141.36</v>
      </c>
      <c r="Q1513" s="837">
        <v>0.875</v>
      </c>
      <c r="R1513" s="832">
        <v>168</v>
      </c>
      <c r="S1513" s="837">
        <v>0.875</v>
      </c>
      <c r="T1513" s="836">
        <v>3</v>
      </c>
      <c r="U1513" s="838">
        <v>0.8571428571428571</v>
      </c>
    </row>
    <row r="1514" spans="1:21" ht="14.4" customHeight="1" x14ac:dyDescent="0.3">
      <c r="A1514" s="831">
        <v>10</v>
      </c>
      <c r="B1514" s="832" t="s">
        <v>2616</v>
      </c>
      <c r="C1514" s="832" t="s">
        <v>2629</v>
      </c>
      <c r="D1514" s="833" t="s">
        <v>5672</v>
      </c>
      <c r="E1514" s="834" t="s">
        <v>2671</v>
      </c>
      <c r="F1514" s="832" t="s">
        <v>2618</v>
      </c>
      <c r="G1514" s="832" t="s">
        <v>3066</v>
      </c>
      <c r="H1514" s="832" t="s">
        <v>690</v>
      </c>
      <c r="I1514" s="832" t="s">
        <v>2458</v>
      </c>
      <c r="J1514" s="832" t="s">
        <v>2459</v>
      </c>
      <c r="K1514" s="832" t="s">
        <v>1435</v>
      </c>
      <c r="L1514" s="835">
        <v>72.27</v>
      </c>
      <c r="M1514" s="835">
        <v>1734.48</v>
      </c>
      <c r="N1514" s="832">
        <v>24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10</v>
      </c>
      <c r="B1515" s="832" t="s">
        <v>2616</v>
      </c>
      <c r="C1515" s="832" t="s">
        <v>2629</v>
      </c>
      <c r="D1515" s="833" t="s">
        <v>5672</v>
      </c>
      <c r="E1515" s="834" t="s">
        <v>2671</v>
      </c>
      <c r="F1515" s="832" t="s">
        <v>2618</v>
      </c>
      <c r="G1515" s="832" t="s">
        <v>3066</v>
      </c>
      <c r="H1515" s="832" t="s">
        <v>690</v>
      </c>
      <c r="I1515" s="832" t="s">
        <v>2454</v>
      </c>
      <c r="J1515" s="832" t="s">
        <v>2455</v>
      </c>
      <c r="K1515" s="832" t="s">
        <v>1435</v>
      </c>
      <c r="L1515" s="835">
        <v>72.27</v>
      </c>
      <c r="M1515" s="835">
        <v>13875.84</v>
      </c>
      <c r="N1515" s="832">
        <v>192</v>
      </c>
      <c r="O1515" s="836">
        <v>3</v>
      </c>
      <c r="P1515" s="835">
        <v>10406.879999999999</v>
      </c>
      <c r="Q1515" s="837">
        <v>0.74999999999999989</v>
      </c>
      <c r="R1515" s="832">
        <v>144</v>
      </c>
      <c r="S1515" s="837">
        <v>0.75</v>
      </c>
      <c r="T1515" s="836">
        <v>1.5</v>
      </c>
      <c r="U1515" s="838">
        <v>0.5</v>
      </c>
    </row>
    <row r="1516" spans="1:21" ht="14.4" customHeight="1" x14ac:dyDescent="0.3">
      <c r="A1516" s="831">
        <v>10</v>
      </c>
      <c r="B1516" s="832" t="s">
        <v>2616</v>
      </c>
      <c r="C1516" s="832" t="s">
        <v>2629</v>
      </c>
      <c r="D1516" s="833" t="s">
        <v>5672</v>
      </c>
      <c r="E1516" s="834" t="s">
        <v>2671</v>
      </c>
      <c r="F1516" s="832" t="s">
        <v>2618</v>
      </c>
      <c r="G1516" s="832" t="s">
        <v>3066</v>
      </c>
      <c r="H1516" s="832" t="s">
        <v>690</v>
      </c>
      <c r="I1516" s="832" t="s">
        <v>4309</v>
      </c>
      <c r="J1516" s="832" t="s">
        <v>4310</v>
      </c>
      <c r="K1516" s="832" t="s">
        <v>4311</v>
      </c>
      <c r="L1516" s="835">
        <v>135.54</v>
      </c>
      <c r="M1516" s="835">
        <v>2033.1</v>
      </c>
      <c r="N1516" s="832">
        <v>15</v>
      </c>
      <c r="O1516" s="836">
        <v>1.5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10</v>
      </c>
      <c r="B1517" s="832" t="s">
        <v>2616</v>
      </c>
      <c r="C1517" s="832" t="s">
        <v>2629</v>
      </c>
      <c r="D1517" s="833" t="s">
        <v>5672</v>
      </c>
      <c r="E1517" s="834" t="s">
        <v>2671</v>
      </c>
      <c r="F1517" s="832" t="s">
        <v>2618</v>
      </c>
      <c r="G1517" s="832" t="s">
        <v>3066</v>
      </c>
      <c r="H1517" s="832" t="s">
        <v>690</v>
      </c>
      <c r="I1517" s="832" t="s">
        <v>4312</v>
      </c>
      <c r="J1517" s="832" t="s">
        <v>4313</v>
      </c>
      <c r="K1517" s="832" t="s">
        <v>4311</v>
      </c>
      <c r="L1517" s="835">
        <v>135.54</v>
      </c>
      <c r="M1517" s="835">
        <v>677.69999999999993</v>
      </c>
      <c r="N1517" s="832">
        <v>5</v>
      </c>
      <c r="O1517" s="836">
        <v>0.5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10</v>
      </c>
      <c r="B1518" s="832" t="s">
        <v>2616</v>
      </c>
      <c r="C1518" s="832" t="s">
        <v>2629</v>
      </c>
      <c r="D1518" s="833" t="s">
        <v>5672</v>
      </c>
      <c r="E1518" s="834" t="s">
        <v>2671</v>
      </c>
      <c r="F1518" s="832" t="s">
        <v>2618</v>
      </c>
      <c r="G1518" s="832" t="s">
        <v>3066</v>
      </c>
      <c r="H1518" s="832" t="s">
        <v>690</v>
      </c>
      <c r="I1518" s="832" t="s">
        <v>2335</v>
      </c>
      <c r="J1518" s="832" t="s">
        <v>1137</v>
      </c>
      <c r="K1518" s="832" t="s">
        <v>1138</v>
      </c>
      <c r="L1518" s="835">
        <v>2635.97</v>
      </c>
      <c r="M1518" s="835">
        <v>86987.00999999998</v>
      </c>
      <c r="N1518" s="832">
        <v>33</v>
      </c>
      <c r="O1518" s="836">
        <v>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10</v>
      </c>
      <c r="B1519" s="832" t="s">
        <v>2616</v>
      </c>
      <c r="C1519" s="832" t="s">
        <v>2629</v>
      </c>
      <c r="D1519" s="833" t="s">
        <v>5672</v>
      </c>
      <c r="E1519" s="834" t="s">
        <v>2671</v>
      </c>
      <c r="F1519" s="832" t="s">
        <v>2618</v>
      </c>
      <c r="G1519" s="832" t="s">
        <v>3066</v>
      </c>
      <c r="H1519" s="832" t="s">
        <v>631</v>
      </c>
      <c r="I1519" s="832" t="s">
        <v>3273</v>
      </c>
      <c r="J1519" s="832" t="s">
        <v>3274</v>
      </c>
      <c r="K1519" s="832" t="s">
        <v>1135</v>
      </c>
      <c r="L1519" s="835">
        <v>283.32</v>
      </c>
      <c r="M1519" s="835">
        <v>4249.7999999999993</v>
      </c>
      <c r="N1519" s="832">
        <v>15</v>
      </c>
      <c r="O1519" s="836">
        <v>3</v>
      </c>
      <c r="P1519" s="835">
        <v>1416.6</v>
      </c>
      <c r="Q1519" s="837">
        <v>0.33333333333333337</v>
      </c>
      <c r="R1519" s="832">
        <v>5</v>
      </c>
      <c r="S1519" s="837">
        <v>0.33333333333333331</v>
      </c>
      <c r="T1519" s="836">
        <v>1</v>
      </c>
      <c r="U1519" s="838">
        <v>0.33333333333333331</v>
      </c>
    </row>
    <row r="1520" spans="1:21" ht="14.4" customHeight="1" x14ac:dyDescent="0.3">
      <c r="A1520" s="831">
        <v>10</v>
      </c>
      <c r="B1520" s="832" t="s">
        <v>2616</v>
      </c>
      <c r="C1520" s="832" t="s">
        <v>2629</v>
      </c>
      <c r="D1520" s="833" t="s">
        <v>5672</v>
      </c>
      <c r="E1520" s="834" t="s">
        <v>2671</v>
      </c>
      <c r="F1520" s="832" t="s">
        <v>2618</v>
      </c>
      <c r="G1520" s="832" t="s">
        <v>3066</v>
      </c>
      <c r="H1520" s="832" t="s">
        <v>631</v>
      </c>
      <c r="I1520" s="832" t="s">
        <v>4149</v>
      </c>
      <c r="J1520" s="832" t="s">
        <v>4150</v>
      </c>
      <c r="K1520" s="832" t="s">
        <v>1135</v>
      </c>
      <c r="L1520" s="835">
        <v>283.32</v>
      </c>
      <c r="M1520" s="835">
        <v>1416.6</v>
      </c>
      <c r="N1520" s="832">
        <v>5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10</v>
      </c>
      <c r="B1521" s="832" t="s">
        <v>2616</v>
      </c>
      <c r="C1521" s="832" t="s">
        <v>2629</v>
      </c>
      <c r="D1521" s="833" t="s">
        <v>5672</v>
      </c>
      <c r="E1521" s="834" t="s">
        <v>2671</v>
      </c>
      <c r="F1521" s="832" t="s">
        <v>2618</v>
      </c>
      <c r="G1521" s="832" t="s">
        <v>3066</v>
      </c>
      <c r="H1521" s="832" t="s">
        <v>631</v>
      </c>
      <c r="I1521" s="832" t="s">
        <v>4153</v>
      </c>
      <c r="J1521" s="832" t="s">
        <v>4154</v>
      </c>
      <c r="K1521" s="832" t="s">
        <v>1135</v>
      </c>
      <c r="L1521" s="835">
        <v>283.32</v>
      </c>
      <c r="M1521" s="835">
        <v>1416.6</v>
      </c>
      <c r="N1521" s="832">
        <v>5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10</v>
      </c>
      <c r="B1522" s="832" t="s">
        <v>2616</v>
      </c>
      <c r="C1522" s="832" t="s">
        <v>2629</v>
      </c>
      <c r="D1522" s="833" t="s">
        <v>5672</v>
      </c>
      <c r="E1522" s="834" t="s">
        <v>2671</v>
      </c>
      <c r="F1522" s="832" t="s">
        <v>2618</v>
      </c>
      <c r="G1522" s="832" t="s">
        <v>3066</v>
      </c>
      <c r="H1522" s="832" t="s">
        <v>631</v>
      </c>
      <c r="I1522" s="832" t="s">
        <v>3067</v>
      </c>
      <c r="J1522" s="832" t="s">
        <v>2459</v>
      </c>
      <c r="K1522" s="832" t="s">
        <v>1135</v>
      </c>
      <c r="L1522" s="835">
        <v>289.07</v>
      </c>
      <c r="M1522" s="835">
        <v>867.21</v>
      </c>
      <c r="N1522" s="832">
        <v>3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10</v>
      </c>
      <c r="B1523" s="832" t="s">
        <v>2616</v>
      </c>
      <c r="C1523" s="832" t="s">
        <v>2629</v>
      </c>
      <c r="D1523" s="833" t="s">
        <v>5672</v>
      </c>
      <c r="E1523" s="834" t="s">
        <v>2671</v>
      </c>
      <c r="F1523" s="832" t="s">
        <v>2618</v>
      </c>
      <c r="G1523" s="832" t="s">
        <v>3066</v>
      </c>
      <c r="H1523" s="832" t="s">
        <v>631</v>
      </c>
      <c r="I1523" s="832" t="s">
        <v>3068</v>
      </c>
      <c r="J1523" s="832" t="s">
        <v>2451</v>
      </c>
      <c r="K1523" s="832" t="s">
        <v>1135</v>
      </c>
      <c r="L1523" s="835">
        <v>289.07</v>
      </c>
      <c r="M1523" s="835">
        <v>14742.57</v>
      </c>
      <c r="N1523" s="832">
        <v>51</v>
      </c>
      <c r="O1523" s="836">
        <v>1.5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10</v>
      </c>
      <c r="B1524" s="832" t="s">
        <v>2616</v>
      </c>
      <c r="C1524" s="832" t="s">
        <v>2629</v>
      </c>
      <c r="D1524" s="833" t="s">
        <v>5672</v>
      </c>
      <c r="E1524" s="834" t="s">
        <v>2671</v>
      </c>
      <c r="F1524" s="832" t="s">
        <v>2618</v>
      </c>
      <c r="G1524" s="832" t="s">
        <v>3066</v>
      </c>
      <c r="H1524" s="832" t="s">
        <v>631</v>
      </c>
      <c r="I1524" s="832" t="s">
        <v>3069</v>
      </c>
      <c r="J1524" s="832" t="s">
        <v>2457</v>
      </c>
      <c r="K1524" s="832" t="s">
        <v>1135</v>
      </c>
      <c r="L1524" s="835">
        <v>289.07</v>
      </c>
      <c r="M1524" s="835">
        <v>3757.91</v>
      </c>
      <c r="N1524" s="832">
        <v>13</v>
      </c>
      <c r="O1524" s="836">
        <v>1.5</v>
      </c>
      <c r="P1524" s="835">
        <v>2890.7</v>
      </c>
      <c r="Q1524" s="837">
        <v>0.76923076923076916</v>
      </c>
      <c r="R1524" s="832">
        <v>10</v>
      </c>
      <c r="S1524" s="837">
        <v>0.76923076923076927</v>
      </c>
      <c r="T1524" s="836">
        <v>1</v>
      </c>
      <c r="U1524" s="838">
        <v>0.66666666666666663</v>
      </c>
    </row>
    <row r="1525" spans="1:21" ht="14.4" customHeight="1" x14ac:dyDescent="0.3">
      <c r="A1525" s="831">
        <v>10</v>
      </c>
      <c r="B1525" s="832" t="s">
        <v>2616</v>
      </c>
      <c r="C1525" s="832" t="s">
        <v>2629</v>
      </c>
      <c r="D1525" s="833" t="s">
        <v>5672</v>
      </c>
      <c r="E1525" s="834" t="s">
        <v>2671</v>
      </c>
      <c r="F1525" s="832" t="s">
        <v>2618</v>
      </c>
      <c r="G1525" s="832" t="s">
        <v>3066</v>
      </c>
      <c r="H1525" s="832" t="s">
        <v>631</v>
      </c>
      <c r="I1525" s="832" t="s">
        <v>4314</v>
      </c>
      <c r="J1525" s="832" t="s">
        <v>4315</v>
      </c>
      <c r="K1525" s="832" t="s">
        <v>1135</v>
      </c>
      <c r="L1525" s="835">
        <v>176.46</v>
      </c>
      <c r="M1525" s="835">
        <v>1764.6000000000001</v>
      </c>
      <c r="N1525" s="832">
        <v>10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10</v>
      </c>
      <c r="B1526" s="832" t="s">
        <v>2616</v>
      </c>
      <c r="C1526" s="832" t="s">
        <v>2629</v>
      </c>
      <c r="D1526" s="833" t="s">
        <v>5672</v>
      </c>
      <c r="E1526" s="834" t="s">
        <v>2671</v>
      </c>
      <c r="F1526" s="832" t="s">
        <v>2618</v>
      </c>
      <c r="G1526" s="832" t="s">
        <v>3066</v>
      </c>
      <c r="H1526" s="832" t="s">
        <v>631</v>
      </c>
      <c r="I1526" s="832" t="s">
        <v>4316</v>
      </c>
      <c r="J1526" s="832" t="s">
        <v>4317</v>
      </c>
      <c r="K1526" s="832" t="s">
        <v>1135</v>
      </c>
      <c r="L1526" s="835">
        <v>176.46</v>
      </c>
      <c r="M1526" s="835">
        <v>1764.6000000000001</v>
      </c>
      <c r="N1526" s="832">
        <v>10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10</v>
      </c>
      <c r="B1527" s="832" t="s">
        <v>2616</v>
      </c>
      <c r="C1527" s="832" t="s">
        <v>2629</v>
      </c>
      <c r="D1527" s="833" t="s">
        <v>5672</v>
      </c>
      <c r="E1527" s="834" t="s">
        <v>2671</v>
      </c>
      <c r="F1527" s="832" t="s">
        <v>2618</v>
      </c>
      <c r="G1527" s="832" t="s">
        <v>3071</v>
      </c>
      <c r="H1527" s="832" t="s">
        <v>631</v>
      </c>
      <c r="I1527" s="832" t="s">
        <v>3072</v>
      </c>
      <c r="J1527" s="832" t="s">
        <v>1991</v>
      </c>
      <c r="K1527" s="832" t="s">
        <v>1992</v>
      </c>
      <c r="L1527" s="835">
        <v>107.27</v>
      </c>
      <c r="M1527" s="835">
        <v>965.43000000000006</v>
      </c>
      <c r="N1527" s="832">
        <v>9</v>
      </c>
      <c r="O1527" s="836">
        <v>2</v>
      </c>
      <c r="P1527" s="835">
        <v>643.62</v>
      </c>
      <c r="Q1527" s="837">
        <v>0.66666666666666663</v>
      </c>
      <c r="R1527" s="832">
        <v>6</v>
      </c>
      <c r="S1527" s="837">
        <v>0.66666666666666663</v>
      </c>
      <c r="T1527" s="836">
        <v>1</v>
      </c>
      <c r="U1527" s="838">
        <v>0.5</v>
      </c>
    </row>
    <row r="1528" spans="1:21" ht="14.4" customHeight="1" x14ac:dyDescent="0.3">
      <c r="A1528" s="831">
        <v>10</v>
      </c>
      <c r="B1528" s="832" t="s">
        <v>2616</v>
      </c>
      <c r="C1528" s="832" t="s">
        <v>2629</v>
      </c>
      <c r="D1528" s="833" t="s">
        <v>5672</v>
      </c>
      <c r="E1528" s="834" t="s">
        <v>2671</v>
      </c>
      <c r="F1528" s="832" t="s">
        <v>2618</v>
      </c>
      <c r="G1528" s="832" t="s">
        <v>3071</v>
      </c>
      <c r="H1528" s="832" t="s">
        <v>631</v>
      </c>
      <c r="I1528" s="832" t="s">
        <v>4318</v>
      </c>
      <c r="J1528" s="832" t="s">
        <v>1991</v>
      </c>
      <c r="K1528" s="832" t="s">
        <v>1992</v>
      </c>
      <c r="L1528" s="835">
        <v>107.27</v>
      </c>
      <c r="M1528" s="835">
        <v>321.81</v>
      </c>
      <c r="N1528" s="832">
        <v>3</v>
      </c>
      <c r="O1528" s="836">
        <v>1</v>
      </c>
      <c r="P1528" s="835">
        <v>321.81</v>
      </c>
      <c r="Q1528" s="837">
        <v>1</v>
      </c>
      <c r="R1528" s="832">
        <v>3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10</v>
      </c>
      <c r="B1529" s="832" t="s">
        <v>2616</v>
      </c>
      <c r="C1529" s="832" t="s">
        <v>2629</v>
      </c>
      <c r="D1529" s="833" t="s">
        <v>5672</v>
      </c>
      <c r="E1529" s="834" t="s">
        <v>2671</v>
      </c>
      <c r="F1529" s="832" t="s">
        <v>2618</v>
      </c>
      <c r="G1529" s="832" t="s">
        <v>2945</v>
      </c>
      <c r="H1529" s="832" t="s">
        <v>631</v>
      </c>
      <c r="I1529" s="832" t="s">
        <v>2946</v>
      </c>
      <c r="J1529" s="832" t="s">
        <v>1256</v>
      </c>
      <c r="K1529" s="832" t="s">
        <v>2947</v>
      </c>
      <c r="L1529" s="835">
        <v>0</v>
      </c>
      <c r="M1529" s="835">
        <v>0</v>
      </c>
      <c r="N1529" s="832">
        <v>1</v>
      </c>
      <c r="O1529" s="836">
        <v>0.5</v>
      </c>
      <c r="P1529" s="835">
        <v>0</v>
      </c>
      <c r="Q1529" s="837"/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10</v>
      </c>
      <c r="B1530" s="832" t="s">
        <v>2616</v>
      </c>
      <c r="C1530" s="832" t="s">
        <v>2629</v>
      </c>
      <c r="D1530" s="833" t="s">
        <v>5672</v>
      </c>
      <c r="E1530" s="834" t="s">
        <v>2671</v>
      </c>
      <c r="F1530" s="832" t="s">
        <v>2619</v>
      </c>
      <c r="G1530" s="832" t="s">
        <v>2822</v>
      </c>
      <c r="H1530" s="832" t="s">
        <v>631</v>
      </c>
      <c r="I1530" s="832" t="s">
        <v>3393</v>
      </c>
      <c r="J1530" s="832" t="s">
        <v>2824</v>
      </c>
      <c r="K1530" s="832"/>
      <c r="L1530" s="835">
        <v>0</v>
      </c>
      <c r="M1530" s="835">
        <v>0</v>
      </c>
      <c r="N1530" s="832">
        <v>1</v>
      </c>
      <c r="O1530" s="836">
        <v>1</v>
      </c>
      <c r="P1530" s="835"/>
      <c r="Q1530" s="837"/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10</v>
      </c>
      <c r="B1531" s="832" t="s">
        <v>2616</v>
      </c>
      <c r="C1531" s="832" t="s">
        <v>2629</v>
      </c>
      <c r="D1531" s="833" t="s">
        <v>5672</v>
      </c>
      <c r="E1531" s="834" t="s">
        <v>2671</v>
      </c>
      <c r="F1531" s="832" t="s">
        <v>2619</v>
      </c>
      <c r="G1531" s="832" t="s">
        <v>2822</v>
      </c>
      <c r="H1531" s="832" t="s">
        <v>631</v>
      </c>
      <c r="I1531" s="832" t="s">
        <v>4319</v>
      </c>
      <c r="J1531" s="832" t="s">
        <v>2824</v>
      </c>
      <c r="K1531" s="832"/>
      <c r="L1531" s="835">
        <v>0</v>
      </c>
      <c r="M1531" s="835">
        <v>0</v>
      </c>
      <c r="N1531" s="832">
        <v>1</v>
      </c>
      <c r="O1531" s="836">
        <v>1</v>
      </c>
      <c r="P1531" s="835">
        <v>0</v>
      </c>
      <c r="Q1531" s="837"/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10</v>
      </c>
      <c r="B1532" s="832" t="s">
        <v>2616</v>
      </c>
      <c r="C1532" s="832" t="s">
        <v>2629</v>
      </c>
      <c r="D1532" s="833" t="s">
        <v>5672</v>
      </c>
      <c r="E1532" s="834" t="s">
        <v>2671</v>
      </c>
      <c r="F1532" s="832" t="s">
        <v>2619</v>
      </c>
      <c r="G1532" s="832" t="s">
        <v>2822</v>
      </c>
      <c r="H1532" s="832" t="s">
        <v>631</v>
      </c>
      <c r="I1532" s="832" t="s">
        <v>4320</v>
      </c>
      <c r="J1532" s="832" t="s">
        <v>2824</v>
      </c>
      <c r="K1532" s="832"/>
      <c r="L1532" s="835">
        <v>0</v>
      </c>
      <c r="M1532" s="835">
        <v>0</v>
      </c>
      <c r="N1532" s="832">
        <v>1</v>
      </c>
      <c r="O1532" s="836">
        <v>1</v>
      </c>
      <c r="P1532" s="835"/>
      <c r="Q1532" s="837"/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10</v>
      </c>
      <c r="B1533" s="832" t="s">
        <v>2616</v>
      </c>
      <c r="C1533" s="832" t="s">
        <v>2629</v>
      </c>
      <c r="D1533" s="833" t="s">
        <v>5672</v>
      </c>
      <c r="E1533" s="834" t="s">
        <v>2671</v>
      </c>
      <c r="F1533" s="832" t="s">
        <v>2619</v>
      </c>
      <c r="G1533" s="832" t="s">
        <v>2822</v>
      </c>
      <c r="H1533" s="832" t="s">
        <v>631</v>
      </c>
      <c r="I1533" s="832" t="s">
        <v>3605</v>
      </c>
      <c r="J1533" s="832" t="s">
        <v>2824</v>
      </c>
      <c r="K1533" s="832"/>
      <c r="L1533" s="835">
        <v>0</v>
      </c>
      <c r="M1533" s="835">
        <v>0</v>
      </c>
      <c r="N1533" s="832">
        <v>1</v>
      </c>
      <c r="O1533" s="836">
        <v>0.5</v>
      </c>
      <c r="P1533" s="835">
        <v>0</v>
      </c>
      <c r="Q1533" s="837"/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10</v>
      </c>
      <c r="B1534" s="832" t="s">
        <v>2616</v>
      </c>
      <c r="C1534" s="832" t="s">
        <v>2629</v>
      </c>
      <c r="D1534" s="833" t="s">
        <v>5672</v>
      </c>
      <c r="E1534" s="834" t="s">
        <v>2671</v>
      </c>
      <c r="F1534" s="832" t="s">
        <v>2619</v>
      </c>
      <c r="G1534" s="832" t="s">
        <v>2822</v>
      </c>
      <c r="H1534" s="832" t="s">
        <v>631</v>
      </c>
      <c r="I1534" s="832" t="s">
        <v>3076</v>
      </c>
      <c r="J1534" s="832" t="s">
        <v>2824</v>
      </c>
      <c r="K1534" s="832"/>
      <c r="L1534" s="835">
        <v>0</v>
      </c>
      <c r="M1534" s="835">
        <v>0</v>
      </c>
      <c r="N1534" s="832">
        <v>2</v>
      </c>
      <c r="O1534" s="836">
        <v>1.5</v>
      </c>
      <c r="P1534" s="835">
        <v>0</v>
      </c>
      <c r="Q1534" s="837"/>
      <c r="R1534" s="832">
        <v>2</v>
      </c>
      <c r="S1534" s="837">
        <v>1</v>
      </c>
      <c r="T1534" s="836">
        <v>1.5</v>
      </c>
      <c r="U1534" s="838">
        <v>1</v>
      </c>
    </row>
    <row r="1535" spans="1:21" ht="14.4" customHeight="1" x14ac:dyDescent="0.3">
      <c r="A1535" s="831">
        <v>10</v>
      </c>
      <c r="B1535" s="832" t="s">
        <v>2616</v>
      </c>
      <c r="C1535" s="832" t="s">
        <v>2629</v>
      </c>
      <c r="D1535" s="833" t="s">
        <v>5672</v>
      </c>
      <c r="E1535" s="834" t="s">
        <v>2671</v>
      </c>
      <c r="F1535" s="832" t="s">
        <v>2619</v>
      </c>
      <c r="G1535" s="832" t="s">
        <v>2822</v>
      </c>
      <c r="H1535" s="832" t="s">
        <v>631</v>
      </c>
      <c r="I1535" s="832" t="s">
        <v>3720</v>
      </c>
      <c r="J1535" s="832" t="s">
        <v>2824</v>
      </c>
      <c r="K1535" s="832"/>
      <c r="L1535" s="835">
        <v>0</v>
      </c>
      <c r="M1535" s="835">
        <v>0</v>
      </c>
      <c r="N1535" s="832">
        <v>3</v>
      </c>
      <c r="O1535" s="836">
        <v>3</v>
      </c>
      <c r="P1535" s="835">
        <v>0</v>
      </c>
      <c r="Q1535" s="837"/>
      <c r="R1535" s="832">
        <v>1</v>
      </c>
      <c r="S1535" s="837">
        <v>0.33333333333333331</v>
      </c>
      <c r="T1535" s="836">
        <v>1</v>
      </c>
      <c r="U1535" s="838">
        <v>0.33333333333333331</v>
      </c>
    </row>
    <row r="1536" spans="1:21" ht="14.4" customHeight="1" x14ac:dyDescent="0.3">
      <c r="A1536" s="831">
        <v>10</v>
      </c>
      <c r="B1536" s="832" t="s">
        <v>2616</v>
      </c>
      <c r="C1536" s="832" t="s">
        <v>2629</v>
      </c>
      <c r="D1536" s="833" t="s">
        <v>5672</v>
      </c>
      <c r="E1536" s="834" t="s">
        <v>2671</v>
      </c>
      <c r="F1536" s="832" t="s">
        <v>2619</v>
      </c>
      <c r="G1536" s="832" t="s">
        <v>2822</v>
      </c>
      <c r="H1536" s="832" t="s">
        <v>631</v>
      </c>
      <c r="I1536" s="832" t="s">
        <v>3709</v>
      </c>
      <c r="J1536" s="832" t="s">
        <v>2824</v>
      </c>
      <c r="K1536" s="832"/>
      <c r="L1536" s="835">
        <v>0</v>
      </c>
      <c r="M1536" s="835">
        <v>0</v>
      </c>
      <c r="N1536" s="832">
        <v>3</v>
      </c>
      <c r="O1536" s="836">
        <v>2</v>
      </c>
      <c r="P1536" s="835"/>
      <c r="Q1536" s="837"/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10</v>
      </c>
      <c r="B1537" s="832" t="s">
        <v>2616</v>
      </c>
      <c r="C1537" s="832" t="s">
        <v>2629</v>
      </c>
      <c r="D1537" s="833" t="s">
        <v>5672</v>
      </c>
      <c r="E1537" s="834" t="s">
        <v>2671</v>
      </c>
      <c r="F1537" s="832" t="s">
        <v>2620</v>
      </c>
      <c r="G1537" s="832" t="s">
        <v>2822</v>
      </c>
      <c r="H1537" s="832" t="s">
        <v>631</v>
      </c>
      <c r="I1537" s="832" t="s">
        <v>3709</v>
      </c>
      <c r="J1537" s="832" t="s">
        <v>4321</v>
      </c>
      <c r="K1537" s="832"/>
      <c r="L1537" s="835">
        <v>0</v>
      </c>
      <c r="M1537" s="835">
        <v>0</v>
      </c>
      <c r="N1537" s="832">
        <v>1</v>
      </c>
      <c r="O1537" s="836">
        <v>1</v>
      </c>
      <c r="P1537" s="835"/>
      <c r="Q1537" s="837"/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10</v>
      </c>
      <c r="B1538" s="832" t="s">
        <v>2616</v>
      </c>
      <c r="C1538" s="832" t="s">
        <v>2629</v>
      </c>
      <c r="D1538" s="833" t="s">
        <v>5672</v>
      </c>
      <c r="E1538" s="834" t="s">
        <v>2671</v>
      </c>
      <c r="F1538" s="832" t="s">
        <v>2620</v>
      </c>
      <c r="G1538" s="832" t="s">
        <v>2822</v>
      </c>
      <c r="H1538" s="832" t="s">
        <v>631</v>
      </c>
      <c r="I1538" s="832" t="s">
        <v>4322</v>
      </c>
      <c r="J1538" s="832" t="s">
        <v>4323</v>
      </c>
      <c r="K1538" s="832" t="s">
        <v>4324</v>
      </c>
      <c r="L1538" s="835">
        <v>0</v>
      </c>
      <c r="M1538" s="835">
        <v>0</v>
      </c>
      <c r="N1538" s="832">
        <v>1</v>
      </c>
      <c r="O1538" s="836">
        <v>1</v>
      </c>
      <c r="P1538" s="835"/>
      <c r="Q1538" s="837"/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10</v>
      </c>
      <c r="B1539" s="832" t="s">
        <v>2616</v>
      </c>
      <c r="C1539" s="832" t="s">
        <v>2629</v>
      </c>
      <c r="D1539" s="833" t="s">
        <v>5672</v>
      </c>
      <c r="E1539" s="834" t="s">
        <v>2671</v>
      </c>
      <c r="F1539" s="832" t="s">
        <v>2620</v>
      </c>
      <c r="G1539" s="832" t="s">
        <v>2822</v>
      </c>
      <c r="H1539" s="832" t="s">
        <v>631</v>
      </c>
      <c r="I1539" s="832" t="s">
        <v>4325</v>
      </c>
      <c r="J1539" s="832" t="s">
        <v>4326</v>
      </c>
      <c r="K1539" s="832" t="s">
        <v>4327</v>
      </c>
      <c r="L1539" s="835">
        <v>0</v>
      </c>
      <c r="M1539" s="835">
        <v>0</v>
      </c>
      <c r="N1539" s="832">
        <v>10</v>
      </c>
      <c r="O1539" s="836">
        <v>5</v>
      </c>
      <c r="P1539" s="835">
        <v>0</v>
      </c>
      <c r="Q1539" s="837"/>
      <c r="R1539" s="832">
        <v>2</v>
      </c>
      <c r="S1539" s="837">
        <v>0.2</v>
      </c>
      <c r="T1539" s="836">
        <v>1</v>
      </c>
      <c r="U1539" s="838">
        <v>0.2</v>
      </c>
    </row>
    <row r="1540" spans="1:21" ht="14.4" customHeight="1" x14ac:dyDescent="0.3">
      <c r="A1540" s="831">
        <v>10</v>
      </c>
      <c r="B1540" s="832" t="s">
        <v>2616</v>
      </c>
      <c r="C1540" s="832" t="s">
        <v>2629</v>
      </c>
      <c r="D1540" s="833" t="s">
        <v>5672</v>
      </c>
      <c r="E1540" s="834" t="s">
        <v>2671</v>
      </c>
      <c r="F1540" s="832" t="s">
        <v>2620</v>
      </c>
      <c r="G1540" s="832" t="s">
        <v>2825</v>
      </c>
      <c r="H1540" s="832" t="s">
        <v>631</v>
      </c>
      <c r="I1540" s="832" t="s">
        <v>4328</v>
      </c>
      <c r="J1540" s="832" t="s">
        <v>4329</v>
      </c>
      <c r="K1540" s="832" t="s">
        <v>4330</v>
      </c>
      <c r="L1540" s="835">
        <v>60</v>
      </c>
      <c r="M1540" s="835">
        <v>60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10</v>
      </c>
      <c r="B1541" s="832" t="s">
        <v>2616</v>
      </c>
      <c r="C1541" s="832" t="s">
        <v>2629</v>
      </c>
      <c r="D1541" s="833" t="s">
        <v>5672</v>
      </c>
      <c r="E1541" s="834" t="s">
        <v>2671</v>
      </c>
      <c r="F1541" s="832" t="s">
        <v>2620</v>
      </c>
      <c r="G1541" s="832" t="s">
        <v>2825</v>
      </c>
      <c r="H1541" s="832" t="s">
        <v>631</v>
      </c>
      <c r="I1541" s="832" t="s">
        <v>4331</v>
      </c>
      <c r="J1541" s="832" t="s">
        <v>4332</v>
      </c>
      <c r="K1541" s="832" t="s">
        <v>4333</v>
      </c>
      <c r="L1541" s="835">
        <v>105</v>
      </c>
      <c r="M1541" s="835">
        <v>105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10</v>
      </c>
      <c r="B1542" s="832" t="s">
        <v>2616</v>
      </c>
      <c r="C1542" s="832" t="s">
        <v>2629</v>
      </c>
      <c r="D1542" s="833" t="s">
        <v>5672</v>
      </c>
      <c r="E1542" s="834" t="s">
        <v>2671</v>
      </c>
      <c r="F1542" s="832" t="s">
        <v>2620</v>
      </c>
      <c r="G1542" s="832" t="s">
        <v>3774</v>
      </c>
      <c r="H1542" s="832" t="s">
        <v>631</v>
      </c>
      <c r="I1542" s="832" t="s">
        <v>4334</v>
      </c>
      <c r="J1542" s="832" t="s">
        <v>4335</v>
      </c>
      <c r="K1542" s="832" t="s">
        <v>4336</v>
      </c>
      <c r="L1542" s="835">
        <v>0</v>
      </c>
      <c r="M1542" s="835">
        <v>0</v>
      </c>
      <c r="N1542" s="832">
        <v>1</v>
      </c>
      <c r="O1542" s="836">
        <v>1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10</v>
      </c>
      <c r="B1543" s="832" t="s">
        <v>2616</v>
      </c>
      <c r="C1543" s="832" t="s">
        <v>2629</v>
      </c>
      <c r="D1543" s="833" t="s">
        <v>5672</v>
      </c>
      <c r="E1543" s="834" t="s">
        <v>2671</v>
      </c>
      <c r="F1543" s="832" t="s">
        <v>2620</v>
      </c>
      <c r="G1543" s="832" t="s">
        <v>3774</v>
      </c>
      <c r="H1543" s="832" t="s">
        <v>631</v>
      </c>
      <c r="I1543" s="832" t="s">
        <v>4337</v>
      </c>
      <c r="J1543" s="832" t="s">
        <v>4338</v>
      </c>
      <c r="K1543" s="832" t="s">
        <v>4339</v>
      </c>
      <c r="L1543" s="835">
        <v>46000</v>
      </c>
      <c r="M1543" s="835">
        <v>46000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10</v>
      </c>
      <c r="B1544" s="832" t="s">
        <v>2616</v>
      </c>
      <c r="C1544" s="832" t="s">
        <v>2629</v>
      </c>
      <c r="D1544" s="833" t="s">
        <v>5672</v>
      </c>
      <c r="E1544" s="834" t="s">
        <v>2671</v>
      </c>
      <c r="F1544" s="832" t="s">
        <v>2620</v>
      </c>
      <c r="G1544" s="832" t="s">
        <v>3774</v>
      </c>
      <c r="H1544" s="832" t="s">
        <v>631</v>
      </c>
      <c r="I1544" s="832" t="s">
        <v>4340</v>
      </c>
      <c r="J1544" s="832" t="s">
        <v>4341</v>
      </c>
      <c r="K1544" s="832" t="s">
        <v>4342</v>
      </c>
      <c r="L1544" s="835">
        <v>4080</v>
      </c>
      <c r="M1544" s="835">
        <v>4080</v>
      </c>
      <c r="N1544" s="832">
        <v>1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10</v>
      </c>
      <c r="B1545" s="832" t="s">
        <v>2616</v>
      </c>
      <c r="C1545" s="832" t="s">
        <v>2629</v>
      </c>
      <c r="D1545" s="833" t="s">
        <v>5672</v>
      </c>
      <c r="E1545" s="834" t="s">
        <v>2671</v>
      </c>
      <c r="F1545" s="832" t="s">
        <v>2620</v>
      </c>
      <c r="G1545" s="832" t="s">
        <v>3774</v>
      </c>
      <c r="H1545" s="832" t="s">
        <v>631</v>
      </c>
      <c r="I1545" s="832" t="s">
        <v>4343</v>
      </c>
      <c r="J1545" s="832" t="s">
        <v>4341</v>
      </c>
      <c r="K1545" s="832" t="s">
        <v>4344</v>
      </c>
      <c r="L1545" s="835">
        <v>5900</v>
      </c>
      <c r="M1545" s="835">
        <v>5900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10</v>
      </c>
      <c r="B1546" s="832" t="s">
        <v>2616</v>
      </c>
      <c r="C1546" s="832" t="s">
        <v>2629</v>
      </c>
      <c r="D1546" s="833" t="s">
        <v>5672</v>
      </c>
      <c r="E1546" s="834" t="s">
        <v>2671</v>
      </c>
      <c r="F1546" s="832" t="s">
        <v>2620</v>
      </c>
      <c r="G1546" s="832" t="s">
        <v>3774</v>
      </c>
      <c r="H1546" s="832" t="s">
        <v>631</v>
      </c>
      <c r="I1546" s="832" t="s">
        <v>4345</v>
      </c>
      <c r="J1546" s="832" t="s">
        <v>4346</v>
      </c>
      <c r="K1546" s="832" t="s">
        <v>4347</v>
      </c>
      <c r="L1546" s="835">
        <v>1850</v>
      </c>
      <c r="M1546" s="835">
        <v>7400</v>
      </c>
      <c r="N1546" s="832">
        <v>4</v>
      </c>
      <c r="O1546" s="836">
        <v>4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10</v>
      </c>
      <c r="B1547" s="832" t="s">
        <v>2616</v>
      </c>
      <c r="C1547" s="832" t="s">
        <v>2629</v>
      </c>
      <c r="D1547" s="833" t="s">
        <v>5672</v>
      </c>
      <c r="E1547" s="834" t="s">
        <v>2671</v>
      </c>
      <c r="F1547" s="832" t="s">
        <v>2620</v>
      </c>
      <c r="G1547" s="832" t="s">
        <v>3774</v>
      </c>
      <c r="H1547" s="832" t="s">
        <v>631</v>
      </c>
      <c r="I1547" s="832" t="s">
        <v>4348</v>
      </c>
      <c r="J1547" s="832" t="s">
        <v>4349</v>
      </c>
      <c r="K1547" s="832" t="s">
        <v>4350</v>
      </c>
      <c r="L1547" s="835">
        <v>3539.26</v>
      </c>
      <c r="M1547" s="835">
        <v>17696.300000000003</v>
      </c>
      <c r="N1547" s="832">
        <v>5</v>
      </c>
      <c r="O1547" s="836">
        <v>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10</v>
      </c>
      <c r="B1548" s="832" t="s">
        <v>2616</v>
      </c>
      <c r="C1548" s="832" t="s">
        <v>2629</v>
      </c>
      <c r="D1548" s="833" t="s">
        <v>5672</v>
      </c>
      <c r="E1548" s="834" t="s">
        <v>2671</v>
      </c>
      <c r="F1548" s="832" t="s">
        <v>2620</v>
      </c>
      <c r="G1548" s="832" t="s">
        <v>3774</v>
      </c>
      <c r="H1548" s="832" t="s">
        <v>631</v>
      </c>
      <c r="I1548" s="832" t="s">
        <v>4351</v>
      </c>
      <c r="J1548" s="832" t="s">
        <v>4349</v>
      </c>
      <c r="K1548" s="832" t="s">
        <v>4352</v>
      </c>
      <c r="L1548" s="835">
        <v>8046.49</v>
      </c>
      <c r="M1548" s="835">
        <v>56325.429999999993</v>
      </c>
      <c r="N1548" s="832">
        <v>7</v>
      </c>
      <c r="O1548" s="836">
        <v>7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10</v>
      </c>
      <c r="B1549" s="832" t="s">
        <v>2616</v>
      </c>
      <c r="C1549" s="832" t="s">
        <v>2629</v>
      </c>
      <c r="D1549" s="833" t="s">
        <v>5672</v>
      </c>
      <c r="E1549" s="834" t="s">
        <v>2671</v>
      </c>
      <c r="F1549" s="832" t="s">
        <v>2620</v>
      </c>
      <c r="G1549" s="832" t="s">
        <v>3774</v>
      </c>
      <c r="H1549" s="832" t="s">
        <v>631</v>
      </c>
      <c r="I1549" s="832" t="s">
        <v>4353</v>
      </c>
      <c r="J1549" s="832" t="s">
        <v>4346</v>
      </c>
      <c r="K1549" s="832" t="s">
        <v>4354</v>
      </c>
      <c r="L1549" s="835">
        <v>1680</v>
      </c>
      <c r="M1549" s="835">
        <v>8400</v>
      </c>
      <c r="N1549" s="832">
        <v>5</v>
      </c>
      <c r="O1549" s="836">
        <v>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10</v>
      </c>
      <c r="B1550" s="832" t="s">
        <v>2616</v>
      </c>
      <c r="C1550" s="832" t="s">
        <v>2629</v>
      </c>
      <c r="D1550" s="833" t="s">
        <v>5672</v>
      </c>
      <c r="E1550" s="834" t="s">
        <v>2671</v>
      </c>
      <c r="F1550" s="832" t="s">
        <v>2620</v>
      </c>
      <c r="G1550" s="832" t="s">
        <v>3774</v>
      </c>
      <c r="H1550" s="832" t="s">
        <v>631</v>
      </c>
      <c r="I1550" s="832" t="s">
        <v>4355</v>
      </c>
      <c r="J1550" s="832" t="s">
        <v>4356</v>
      </c>
      <c r="K1550" s="832" t="s">
        <v>4357</v>
      </c>
      <c r="L1550" s="835">
        <v>60000</v>
      </c>
      <c r="M1550" s="835">
        <v>360000</v>
      </c>
      <c r="N1550" s="832">
        <v>6</v>
      </c>
      <c r="O1550" s="836">
        <v>6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10</v>
      </c>
      <c r="B1551" s="832" t="s">
        <v>2616</v>
      </c>
      <c r="C1551" s="832" t="s">
        <v>2629</v>
      </c>
      <c r="D1551" s="833" t="s">
        <v>5672</v>
      </c>
      <c r="E1551" s="834" t="s">
        <v>2671</v>
      </c>
      <c r="F1551" s="832" t="s">
        <v>2620</v>
      </c>
      <c r="G1551" s="832" t="s">
        <v>3774</v>
      </c>
      <c r="H1551" s="832" t="s">
        <v>631</v>
      </c>
      <c r="I1551" s="832" t="s">
        <v>4358</v>
      </c>
      <c r="J1551" s="832" t="s">
        <v>4346</v>
      </c>
      <c r="K1551" s="832" t="s">
        <v>4359</v>
      </c>
      <c r="L1551" s="835">
        <v>5414</v>
      </c>
      <c r="M1551" s="835">
        <v>16242</v>
      </c>
      <c r="N1551" s="832">
        <v>3</v>
      </c>
      <c r="O1551" s="836">
        <v>3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10</v>
      </c>
      <c r="B1552" s="832" t="s">
        <v>2616</v>
      </c>
      <c r="C1552" s="832" t="s">
        <v>2629</v>
      </c>
      <c r="D1552" s="833" t="s">
        <v>5672</v>
      </c>
      <c r="E1552" s="834" t="s">
        <v>2671</v>
      </c>
      <c r="F1552" s="832" t="s">
        <v>2620</v>
      </c>
      <c r="G1552" s="832" t="s">
        <v>3774</v>
      </c>
      <c r="H1552" s="832" t="s">
        <v>631</v>
      </c>
      <c r="I1552" s="832" t="s">
        <v>4360</v>
      </c>
      <c r="J1552" s="832" t="s">
        <v>4341</v>
      </c>
      <c r="K1552" s="832" t="s">
        <v>4361</v>
      </c>
      <c r="L1552" s="835">
        <v>780</v>
      </c>
      <c r="M1552" s="835">
        <v>780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10</v>
      </c>
      <c r="B1553" s="832" t="s">
        <v>2616</v>
      </c>
      <c r="C1553" s="832" t="s">
        <v>2629</v>
      </c>
      <c r="D1553" s="833" t="s">
        <v>5672</v>
      </c>
      <c r="E1553" s="834" t="s">
        <v>2671</v>
      </c>
      <c r="F1553" s="832" t="s">
        <v>2620</v>
      </c>
      <c r="G1553" s="832" t="s">
        <v>3774</v>
      </c>
      <c r="H1553" s="832" t="s">
        <v>631</v>
      </c>
      <c r="I1553" s="832" t="s">
        <v>4362</v>
      </c>
      <c r="J1553" s="832" t="s">
        <v>4363</v>
      </c>
      <c r="K1553" s="832" t="s">
        <v>4364</v>
      </c>
      <c r="L1553" s="835">
        <v>26863</v>
      </c>
      <c r="M1553" s="835">
        <v>26863</v>
      </c>
      <c r="N1553" s="832">
        <v>1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10</v>
      </c>
      <c r="B1554" s="832" t="s">
        <v>2616</v>
      </c>
      <c r="C1554" s="832" t="s">
        <v>2629</v>
      </c>
      <c r="D1554" s="833" t="s">
        <v>5672</v>
      </c>
      <c r="E1554" s="834" t="s">
        <v>2671</v>
      </c>
      <c r="F1554" s="832" t="s">
        <v>2620</v>
      </c>
      <c r="G1554" s="832" t="s">
        <v>3774</v>
      </c>
      <c r="H1554" s="832" t="s">
        <v>631</v>
      </c>
      <c r="I1554" s="832" t="s">
        <v>4365</v>
      </c>
      <c r="J1554" s="832" t="s">
        <v>4366</v>
      </c>
      <c r="K1554" s="832" t="s">
        <v>4367</v>
      </c>
      <c r="L1554" s="835">
        <v>38756</v>
      </c>
      <c r="M1554" s="835">
        <v>38756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10</v>
      </c>
      <c r="B1555" s="832" t="s">
        <v>2616</v>
      </c>
      <c r="C1555" s="832" t="s">
        <v>2629</v>
      </c>
      <c r="D1555" s="833" t="s">
        <v>5672</v>
      </c>
      <c r="E1555" s="834" t="s">
        <v>2671</v>
      </c>
      <c r="F1555" s="832" t="s">
        <v>2620</v>
      </c>
      <c r="G1555" s="832" t="s">
        <v>3774</v>
      </c>
      <c r="H1555" s="832" t="s">
        <v>631</v>
      </c>
      <c r="I1555" s="832" t="s">
        <v>4368</v>
      </c>
      <c r="J1555" s="832" t="s">
        <v>4369</v>
      </c>
      <c r="K1555" s="832" t="s">
        <v>4370</v>
      </c>
      <c r="L1555" s="835">
        <v>4598</v>
      </c>
      <c r="M1555" s="835">
        <v>4598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10</v>
      </c>
      <c r="B1556" s="832" t="s">
        <v>2616</v>
      </c>
      <c r="C1556" s="832" t="s">
        <v>2629</v>
      </c>
      <c r="D1556" s="833" t="s">
        <v>5672</v>
      </c>
      <c r="E1556" s="834" t="s">
        <v>2671</v>
      </c>
      <c r="F1556" s="832" t="s">
        <v>2620</v>
      </c>
      <c r="G1556" s="832" t="s">
        <v>3774</v>
      </c>
      <c r="H1556" s="832" t="s">
        <v>631</v>
      </c>
      <c r="I1556" s="832" t="s">
        <v>4371</v>
      </c>
      <c r="J1556" s="832" t="s">
        <v>4369</v>
      </c>
      <c r="K1556" s="832" t="s">
        <v>4372</v>
      </c>
      <c r="L1556" s="835">
        <v>5654</v>
      </c>
      <c r="M1556" s="835">
        <v>5654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10</v>
      </c>
      <c r="B1557" s="832" t="s">
        <v>2616</v>
      </c>
      <c r="C1557" s="832" t="s">
        <v>2629</v>
      </c>
      <c r="D1557" s="833" t="s">
        <v>5672</v>
      </c>
      <c r="E1557" s="834" t="s">
        <v>2671</v>
      </c>
      <c r="F1557" s="832" t="s">
        <v>2620</v>
      </c>
      <c r="G1557" s="832" t="s">
        <v>3774</v>
      </c>
      <c r="H1557" s="832" t="s">
        <v>631</v>
      </c>
      <c r="I1557" s="832" t="s">
        <v>4373</v>
      </c>
      <c r="J1557" s="832" t="s">
        <v>4341</v>
      </c>
      <c r="K1557" s="832" t="s">
        <v>4374</v>
      </c>
      <c r="L1557" s="835">
        <v>1970</v>
      </c>
      <c r="M1557" s="835">
        <v>1970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10</v>
      </c>
      <c r="B1558" s="832" t="s">
        <v>2616</v>
      </c>
      <c r="C1558" s="832" t="s">
        <v>2629</v>
      </c>
      <c r="D1558" s="833" t="s">
        <v>5672</v>
      </c>
      <c r="E1558" s="834" t="s">
        <v>2671</v>
      </c>
      <c r="F1558" s="832" t="s">
        <v>2620</v>
      </c>
      <c r="G1558" s="832" t="s">
        <v>3774</v>
      </c>
      <c r="H1558" s="832" t="s">
        <v>631</v>
      </c>
      <c r="I1558" s="832" t="s">
        <v>4375</v>
      </c>
      <c r="J1558" s="832" t="s">
        <v>4346</v>
      </c>
      <c r="K1558" s="832" t="s">
        <v>4376</v>
      </c>
      <c r="L1558" s="835">
        <v>3500</v>
      </c>
      <c r="M1558" s="835">
        <v>7000</v>
      </c>
      <c r="N1558" s="832">
        <v>2</v>
      </c>
      <c r="O1558" s="836">
        <v>2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10</v>
      </c>
      <c r="B1559" s="832" t="s">
        <v>2616</v>
      </c>
      <c r="C1559" s="832" t="s">
        <v>2629</v>
      </c>
      <c r="D1559" s="833" t="s">
        <v>5672</v>
      </c>
      <c r="E1559" s="834" t="s">
        <v>2671</v>
      </c>
      <c r="F1559" s="832" t="s">
        <v>2620</v>
      </c>
      <c r="G1559" s="832" t="s">
        <v>3774</v>
      </c>
      <c r="H1559" s="832" t="s">
        <v>631</v>
      </c>
      <c r="I1559" s="832" t="s">
        <v>4377</v>
      </c>
      <c r="J1559" s="832" t="s">
        <v>4378</v>
      </c>
      <c r="K1559" s="832" t="s">
        <v>4379</v>
      </c>
      <c r="L1559" s="835">
        <v>2660</v>
      </c>
      <c r="M1559" s="835">
        <v>2660</v>
      </c>
      <c r="N1559" s="832">
        <v>1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10</v>
      </c>
      <c r="B1560" s="832" t="s">
        <v>2616</v>
      </c>
      <c r="C1560" s="832" t="s">
        <v>2629</v>
      </c>
      <c r="D1560" s="833" t="s">
        <v>5672</v>
      </c>
      <c r="E1560" s="834" t="s">
        <v>2671</v>
      </c>
      <c r="F1560" s="832" t="s">
        <v>2620</v>
      </c>
      <c r="G1560" s="832" t="s">
        <v>3774</v>
      </c>
      <c r="H1560" s="832" t="s">
        <v>631</v>
      </c>
      <c r="I1560" s="832" t="s">
        <v>4380</v>
      </c>
      <c r="J1560" s="832" t="s">
        <v>4381</v>
      </c>
      <c r="K1560" s="832" t="s">
        <v>4382</v>
      </c>
      <c r="L1560" s="835">
        <v>2000</v>
      </c>
      <c r="M1560" s="835">
        <v>2000</v>
      </c>
      <c r="N1560" s="832">
        <v>1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10</v>
      </c>
      <c r="B1561" s="832" t="s">
        <v>2616</v>
      </c>
      <c r="C1561" s="832" t="s">
        <v>2629</v>
      </c>
      <c r="D1561" s="833" t="s">
        <v>5672</v>
      </c>
      <c r="E1561" s="834" t="s">
        <v>2671</v>
      </c>
      <c r="F1561" s="832" t="s">
        <v>2620</v>
      </c>
      <c r="G1561" s="832" t="s">
        <v>3774</v>
      </c>
      <c r="H1561" s="832" t="s">
        <v>631</v>
      </c>
      <c r="I1561" s="832" t="s">
        <v>4383</v>
      </c>
      <c r="J1561" s="832" t="s">
        <v>4384</v>
      </c>
      <c r="K1561" s="832"/>
      <c r="L1561" s="835">
        <v>29198</v>
      </c>
      <c r="M1561" s="835">
        <v>29198</v>
      </c>
      <c r="N1561" s="832">
        <v>1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10</v>
      </c>
      <c r="B1562" s="832" t="s">
        <v>2616</v>
      </c>
      <c r="C1562" s="832" t="s">
        <v>2629</v>
      </c>
      <c r="D1562" s="833" t="s">
        <v>5672</v>
      </c>
      <c r="E1562" s="834" t="s">
        <v>2671</v>
      </c>
      <c r="F1562" s="832" t="s">
        <v>2620</v>
      </c>
      <c r="G1562" s="832" t="s">
        <v>3774</v>
      </c>
      <c r="H1562" s="832" t="s">
        <v>631</v>
      </c>
      <c r="I1562" s="832" t="s">
        <v>4385</v>
      </c>
      <c r="J1562" s="832" t="s">
        <v>4386</v>
      </c>
      <c r="K1562" s="832" t="s">
        <v>4387</v>
      </c>
      <c r="L1562" s="835">
        <v>4000</v>
      </c>
      <c r="M1562" s="835">
        <v>4000</v>
      </c>
      <c r="N1562" s="832">
        <v>1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10</v>
      </c>
      <c r="B1563" s="832" t="s">
        <v>2616</v>
      </c>
      <c r="C1563" s="832" t="s">
        <v>2629</v>
      </c>
      <c r="D1563" s="833" t="s">
        <v>5672</v>
      </c>
      <c r="E1563" s="834" t="s">
        <v>2671</v>
      </c>
      <c r="F1563" s="832" t="s">
        <v>2620</v>
      </c>
      <c r="G1563" s="832" t="s">
        <v>3774</v>
      </c>
      <c r="H1563" s="832" t="s">
        <v>631</v>
      </c>
      <c r="I1563" s="832" t="s">
        <v>4388</v>
      </c>
      <c r="J1563" s="832" t="s">
        <v>4389</v>
      </c>
      <c r="K1563" s="832" t="s">
        <v>4390</v>
      </c>
      <c r="L1563" s="835">
        <v>7000</v>
      </c>
      <c r="M1563" s="835">
        <v>7000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10</v>
      </c>
      <c r="B1564" s="832" t="s">
        <v>2616</v>
      </c>
      <c r="C1564" s="832" t="s">
        <v>2629</v>
      </c>
      <c r="D1564" s="833" t="s">
        <v>5672</v>
      </c>
      <c r="E1564" s="834" t="s">
        <v>2671</v>
      </c>
      <c r="F1564" s="832" t="s">
        <v>2620</v>
      </c>
      <c r="G1564" s="832" t="s">
        <v>4391</v>
      </c>
      <c r="H1564" s="832" t="s">
        <v>631</v>
      </c>
      <c r="I1564" s="832" t="s">
        <v>4392</v>
      </c>
      <c r="J1564" s="832" t="s">
        <v>4393</v>
      </c>
      <c r="K1564" s="832" t="s">
        <v>4394</v>
      </c>
      <c r="L1564" s="835">
        <v>25000</v>
      </c>
      <c r="M1564" s="835">
        <v>25000</v>
      </c>
      <c r="N1564" s="832">
        <v>1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10</v>
      </c>
      <c r="B1565" s="832" t="s">
        <v>2616</v>
      </c>
      <c r="C1565" s="832" t="s">
        <v>2629</v>
      </c>
      <c r="D1565" s="833" t="s">
        <v>5672</v>
      </c>
      <c r="E1565" s="834" t="s">
        <v>2671</v>
      </c>
      <c r="F1565" s="832" t="s">
        <v>2620</v>
      </c>
      <c r="G1565" s="832" t="s">
        <v>4395</v>
      </c>
      <c r="H1565" s="832" t="s">
        <v>631</v>
      </c>
      <c r="I1565" s="832" t="s">
        <v>4396</v>
      </c>
      <c r="J1565" s="832" t="s">
        <v>4397</v>
      </c>
      <c r="K1565" s="832" t="s">
        <v>4398</v>
      </c>
      <c r="L1565" s="835">
        <v>2830</v>
      </c>
      <c r="M1565" s="835">
        <v>2830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10</v>
      </c>
      <c r="B1566" s="832" t="s">
        <v>2616</v>
      </c>
      <c r="C1566" s="832" t="s">
        <v>2629</v>
      </c>
      <c r="D1566" s="833" t="s">
        <v>5672</v>
      </c>
      <c r="E1566" s="834" t="s">
        <v>2671</v>
      </c>
      <c r="F1566" s="832" t="s">
        <v>2620</v>
      </c>
      <c r="G1566" s="832" t="s">
        <v>4395</v>
      </c>
      <c r="H1566" s="832" t="s">
        <v>631</v>
      </c>
      <c r="I1566" s="832" t="s">
        <v>4399</v>
      </c>
      <c r="J1566" s="832" t="s">
        <v>4400</v>
      </c>
      <c r="K1566" s="832" t="s">
        <v>4401</v>
      </c>
      <c r="L1566" s="835">
        <v>2760</v>
      </c>
      <c r="M1566" s="835">
        <v>2760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10</v>
      </c>
      <c r="B1567" s="832" t="s">
        <v>2616</v>
      </c>
      <c r="C1567" s="832" t="s">
        <v>2629</v>
      </c>
      <c r="D1567" s="833" t="s">
        <v>5672</v>
      </c>
      <c r="E1567" s="834" t="s">
        <v>2671</v>
      </c>
      <c r="F1567" s="832" t="s">
        <v>2620</v>
      </c>
      <c r="G1567" s="832" t="s">
        <v>4395</v>
      </c>
      <c r="H1567" s="832" t="s">
        <v>631</v>
      </c>
      <c r="I1567" s="832" t="s">
        <v>4402</v>
      </c>
      <c r="J1567" s="832" t="s">
        <v>4403</v>
      </c>
      <c r="K1567" s="832" t="s">
        <v>4404</v>
      </c>
      <c r="L1567" s="835">
        <v>2400</v>
      </c>
      <c r="M1567" s="835">
        <v>2400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10</v>
      </c>
      <c r="B1568" s="832" t="s">
        <v>2616</v>
      </c>
      <c r="C1568" s="832" t="s">
        <v>2629</v>
      </c>
      <c r="D1568" s="833" t="s">
        <v>5672</v>
      </c>
      <c r="E1568" s="834" t="s">
        <v>2671</v>
      </c>
      <c r="F1568" s="832" t="s">
        <v>2620</v>
      </c>
      <c r="G1568" s="832" t="s">
        <v>4395</v>
      </c>
      <c r="H1568" s="832" t="s">
        <v>631</v>
      </c>
      <c r="I1568" s="832" t="s">
        <v>4405</v>
      </c>
      <c r="J1568" s="832" t="s">
        <v>4406</v>
      </c>
      <c r="K1568" s="832" t="s">
        <v>4407</v>
      </c>
      <c r="L1568" s="835">
        <v>800</v>
      </c>
      <c r="M1568" s="835">
        <v>800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10</v>
      </c>
      <c r="B1569" s="832" t="s">
        <v>2616</v>
      </c>
      <c r="C1569" s="832" t="s">
        <v>2629</v>
      </c>
      <c r="D1569" s="833" t="s">
        <v>5672</v>
      </c>
      <c r="E1569" s="834" t="s">
        <v>2671</v>
      </c>
      <c r="F1569" s="832" t="s">
        <v>2620</v>
      </c>
      <c r="G1569" s="832" t="s">
        <v>4395</v>
      </c>
      <c r="H1569" s="832" t="s">
        <v>631</v>
      </c>
      <c r="I1569" s="832" t="s">
        <v>4408</v>
      </c>
      <c r="J1569" s="832" t="s">
        <v>4409</v>
      </c>
      <c r="K1569" s="832" t="s">
        <v>4410</v>
      </c>
      <c r="L1569" s="835">
        <v>2500</v>
      </c>
      <c r="M1569" s="835">
        <v>5000</v>
      </c>
      <c r="N1569" s="832">
        <v>2</v>
      </c>
      <c r="O1569" s="836">
        <v>2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10</v>
      </c>
      <c r="B1570" s="832" t="s">
        <v>2616</v>
      </c>
      <c r="C1570" s="832" t="s">
        <v>2629</v>
      </c>
      <c r="D1570" s="833" t="s">
        <v>5672</v>
      </c>
      <c r="E1570" s="834" t="s">
        <v>2671</v>
      </c>
      <c r="F1570" s="832" t="s">
        <v>2620</v>
      </c>
      <c r="G1570" s="832" t="s">
        <v>4411</v>
      </c>
      <c r="H1570" s="832" t="s">
        <v>631</v>
      </c>
      <c r="I1570" s="832" t="s">
        <v>2790</v>
      </c>
      <c r="J1570" s="832" t="s">
        <v>4412</v>
      </c>
      <c r="K1570" s="832" t="s">
        <v>4413</v>
      </c>
      <c r="L1570" s="835">
        <v>0</v>
      </c>
      <c r="M1570" s="835">
        <v>0</v>
      </c>
      <c r="N1570" s="832">
        <v>1</v>
      </c>
      <c r="O1570" s="836">
        <v>1</v>
      </c>
      <c r="P1570" s="835"/>
      <c r="Q1570" s="837"/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10</v>
      </c>
      <c r="B1571" s="832" t="s">
        <v>2616</v>
      </c>
      <c r="C1571" s="832" t="s">
        <v>2629</v>
      </c>
      <c r="D1571" s="833" t="s">
        <v>5672</v>
      </c>
      <c r="E1571" s="834" t="s">
        <v>2671</v>
      </c>
      <c r="F1571" s="832" t="s">
        <v>2620</v>
      </c>
      <c r="G1571" s="832" t="s">
        <v>4411</v>
      </c>
      <c r="H1571" s="832" t="s">
        <v>631</v>
      </c>
      <c r="I1571" s="832" t="s">
        <v>4414</v>
      </c>
      <c r="J1571" s="832" t="s">
        <v>4415</v>
      </c>
      <c r="K1571" s="832" t="s">
        <v>4416</v>
      </c>
      <c r="L1571" s="835">
        <v>1711</v>
      </c>
      <c r="M1571" s="835">
        <v>1711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10</v>
      </c>
      <c r="B1572" s="832" t="s">
        <v>2616</v>
      </c>
      <c r="C1572" s="832" t="s">
        <v>2629</v>
      </c>
      <c r="D1572" s="833" t="s">
        <v>5672</v>
      </c>
      <c r="E1572" s="834" t="s">
        <v>2671</v>
      </c>
      <c r="F1572" s="832" t="s">
        <v>2620</v>
      </c>
      <c r="G1572" s="832" t="s">
        <v>4411</v>
      </c>
      <c r="H1572" s="832" t="s">
        <v>631</v>
      </c>
      <c r="I1572" s="832" t="s">
        <v>4417</v>
      </c>
      <c r="J1572" s="832" t="s">
        <v>4418</v>
      </c>
      <c r="K1572" s="832" t="s">
        <v>4352</v>
      </c>
      <c r="L1572" s="835">
        <v>7790</v>
      </c>
      <c r="M1572" s="835">
        <v>7790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10</v>
      </c>
      <c r="B1573" s="832" t="s">
        <v>2616</v>
      </c>
      <c r="C1573" s="832" t="s">
        <v>2629</v>
      </c>
      <c r="D1573" s="833" t="s">
        <v>5672</v>
      </c>
      <c r="E1573" s="834" t="s">
        <v>2671</v>
      </c>
      <c r="F1573" s="832" t="s">
        <v>2620</v>
      </c>
      <c r="G1573" s="832" t="s">
        <v>4411</v>
      </c>
      <c r="H1573" s="832" t="s">
        <v>631</v>
      </c>
      <c r="I1573" s="832" t="s">
        <v>4419</v>
      </c>
      <c r="J1573" s="832" t="s">
        <v>4420</v>
      </c>
      <c r="K1573" s="832"/>
      <c r="L1573" s="835">
        <v>0</v>
      </c>
      <c r="M1573" s="835">
        <v>0</v>
      </c>
      <c r="N1573" s="832">
        <v>1</v>
      </c>
      <c r="O1573" s="836">
        <v>1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10</v>
      </c>
      <c r="B1574" s="832" t="s">
        <v>2616</v>
      </c>
      <c r="C1574" s="832" t="s">
        <v>2629</v>
      </c>
      <c r="D1574" s="833" t="s">
        <v>5672</v>
      </c>
      <c r="E1574" s="834" t="s">
        <v>2671</v>
      </c>
      <c r="F1574" s="832" t="s">
        <v>2620</v>
      </c>
      <c r="G1574" s="832" t="s">
        <v>4411</v>
      </c>
      <c r="H1574" s="832" t="s">
        <v>631</v>
      </c>
      <c r="I1574" s="832" t="s">
        <v>4421</v>
      </c>
      <c r="J1574" s="832" t="s">
        <v>4422</v>
      </c>
      <c r="K1574" s="832" t="s">
        <v>4423</v>
      </c>
      <c r="L1574" s="835">
        <v>55000</v>
      </c>
      <c r="M1574" s="835">
        <v>55000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10</v>
      </c>
      <c r="B1575" s="832" t="s">
        <v>2616</v>
      </c>
      <c r="C1575" s="832" t="s">
        <v>2629</v>
      </c>
      <c r="D1575" s="833" t="s">
        <v>5672</v>
      </c>
      <c r="E1575" s="834" t="s">
        <v>2671</v>
      </c>
      <c r="F1575" s="832" t="s">
        <v>2620</v>
      </c>
      <c r="G1575" s="832" t="s">
        <v>4411</v>
      </c>
      <c r="H1575" s="832" t="s">
        <v>631</v>
      </c>
      <c r="I1575" s="832" t="s">
        <v>4424</v>
      </c>
      <c r="J1575" s="832" t="s">
        <v>4418</v>
      </c>
      <c r="K1575" s="832" t="s">
        <v>4425</v>
      </c>
      <c r="L1575" s="835">
        <v>6240</v>
      </c>
      <c r="M1575" s="835">
        <v>6240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10</v>
      </c>
      <c r="B1576" s="832" t="s">
        <v>2616</v>
      </c>
      <c r="C1576" s="832" t="s">
        <v>2629</v>
      </c>
      <c r="D1576" s="833" t="s">
        <v>5672</v>
      </c>
      <c r="E1576" s="834" t="s">
        <v>2671</v>
      </c>
      <c r="F1576" s="832" t="s">
        <v>2620</v>
      </c>
      <c r="G1576" s="832" t="s">
        <v>4411</v>
      </c>
      <c r="H1576" s="832" t="s">
        <v>631</v>
      </c>
      <c r="I1576" s="832" t="s">
        <v>4426</v>
      </c>
      <c r="J1576" s="832" t="s">
        <v>4427</v>
      </c>
      <c r="K1576" s="832" t="s">
        <v>4428</v>
      </c>
      <c r="L1576" s="835">
        <v>15890</v>
      </c>
      <c r="M1576" s="835">
        <v>15890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10</v>
      </c>
      <c r="B1577" s="832" t="s">
        <v>2616</v>
      </c>
      <c r="C1577" s="832" t="s">
        <v>2629</v>
      </c>
      <c r="D1577" s="833" t="s">
        <v>5672</v>
      </c>
      <c r="E1577" s="834" t="s">
        <v>2671</v>
      </c>
      <c r="F1577" s="832" t="s">
        <v>2620</v>
      </c>
      <c r="G1577" s="832" t="s">
        <v>4411</v>
      </c>
      <c r="H1577" s="832" t="s">
        <v>631</v>
      </c>
      <c r="I1577" s="832" t="s">
        <v>4429</v>
      </c>
      <c r="J1577" s="832" t="s">
        <v>4430</v>
      </c>
      <c r="K1577" s="832" t="s">
        <v>4431</v>
      </c>
      <c r="L1577" s="835">
        <v>55000</v>
      </c>
      <c r="M1577" s="835">
        <v>55000</v>
      </c>
      <c r="N1577" s="832">
        <v>1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10</v>
      </c>
      <c r="B1578" s="832" t="s">
        <v>2616</v>
      </c>
      <c r="C1578" s="832" t="s">
        <v>2629</v>
      </c>
      <c r="D1578" s="833" t="s">
        <v>5672</v>
      </c>
      <c r="E1578" s="834" t="s">
        <v>2671</v>
      </c>
      <c r="F1578" s="832" t="s">
        <v>2620</v>
      </c>
      <c r="G1578" s="832" t="s">
        <v>4411</v>
      </c>
      <c r="H1578" s="832" t="s">
        <v>631</v>
      </c>
      <c r="I1578" s="832" t="s">
        <v>4432</v>
      </c>
      <c r="J1578" s="832" t="s">
        <v>4433</v>
      </c>
      <c r="K1578" s="832" t="s">
        <v>4434</v>
      </c>
      <c r="L1578" s="835">
        <v>4500</v>
      </c>
      <c r="M1578" s="835">
        <v>4500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10</v>
      </c>
      <c r="B1579" s="832" t="s">
        <v>2616</v>
      </c>
      <c r="C1579" s="832" t="s">
        <v>2629</v>
      </c>
      <c r="D1579" s="833" t="s">
        <v>5672</v>
      </c>
      <c r="E1579" s="834" t="s">
        <v>2671</v>
      </c>
      <c r="F1579" s="832" t="s">
        <v>2620</v>
      </c>
      <c r="G1579" s="832" t="s">
        <v>4411</v>
      </c>
      <c r="H1579" s="832" t="s">
        <v>631</v>
      </c>
      <c r="I1579" s="832" t="s">
        <v>4435</v>
      </c>
      <c r="J1579" s="832" t="s">
        <v>4433</v>
      </c>
      <c r="K1579" s="832" t="s">
        <v>4436</v>
      </c>
      <c r="L1579" s="835">
        <v>6390</v>
      </c>
      <c r="M1579" s="835">
        <v>6390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10</v>
      </c>
      <c r="B1580" s="832" t="s">
        <v>2616</v>
      </c>
      <c r="C1580" s="832" t="s">
        <v>2629</v>
      </c>
      <c r="D1580" s="833" t="s">
        <v>5672</v>
      </c>
      <c r="E1580" s="834" t="s">
        <v>2671</v>
      </c>
      <c r="F1580" s="832" t="s">
        <v>2620</v>
      </c>
      <c r="G1580" s="832" t="s">
        <v>4411</v>
      </c>
      <c r="H1580" s="832" t="s">
        <v>631</v>
      </c>
      <c r="I1580" s="832" t="s">
        <v>4437</v>
      </c>
      <c r="J1580" s="832" t="s">
        <v>4433</v>
      </c>
      <c r="K1580" s="832" t="s">
        <v>4438</v>
      </c>
      <c r="L1580" s="835">
        <v>3515</v>
      </c>
      <c r="M1580" s="835">
        <v>3515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10</v>
      </c>
      <c r="B1581" s="832" t="s">
        <v>2616</v>
      </c>
      <c r="C1581" s="832" t="s">
        <v>2629</v>
      </c>
      <c r="D1581" s="833" t="s">
        <v>5672</v>
      </c>
      <c r="E1581" s="834" t="s">
        <v>2671</v>
      </c>
      <c r="F1581" s="832" t="s">
        <v>2620</v>
      </c>
      <c r="G1581" s="832" t="s">
        <v>4411</v>
      </c>
      <c r="H1581" s="832" t="s">
        <v>631</v>
      </c>
      <c r="I1581" s="832" t="s">
        <v>4439</v>
      </c>
      <c r="J1581" s="832" t="s">
        <v>4433</v>
      </c>
      <c r="K1581" s="832" t="s">
        <v>4440</v>
      </c>
      <c r="L1581" s="835">
        <v>8049.46</v>
      </c>
      <c r="M1581" s="835">
        <v>8049.46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10</v>
      </c>
      <c r="B1582" s="832" t="s">
        <v>2616</v>
      </c>
      <c r="C1582" s="832" t="s">
        <v>2629</v>
      </c>
      <c r="D1582" s="833" t="s">
        <v>5672</v>
      </c>
      <c r="E1582" s="834" t="s">
        <v>2671</v>
      </c>
      <c r="F1582" s="832" t="s">
        <v>2620</v>
      </c>
      <c r="G1582" s="832" t="s">
        <v>4411</v>
      </c>
      <c r="H1582" s="832" t="s">
        <v>631</v>
      </c>
      <c r="I1582" s="832" t="s">
        <v>4441</v>
      </c>
      <c r="J1582" s="832" t="s">
        <v>4433</v>
      </c>
      <c r="K1582" s="832" t="s">
        <v>4442</v>
      </c>
      <c r="L1582" s="835">
        <v>3538.5</v>
      </c>
      <c r="M1582" s="835">
        <v>3538.5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10</v>
      </c>
      <c r="B1583" s="832" t="s">
        <v>2616</v>
      </c>
      <c r="C1583" s="832" t="s">
        <v>2629</v>
      </c>
      <c r="D1583" s="833" t="s">
        <v>5672</v>
      </c>
      <c r="E1583" s="834" t="s">
        <v>2671</v>
      </c>
      <c r="F1583" s="832" t="s">
        <v>2620</v>
      </c>
      <c r="G1583" s="832" t="s">
        <v>4411</v>
      </c>
      <c r="H1583" s="832" t="s">
        <v>631</v>
      </c>
      <c r="I1583" s="832" t="s">
        <v>4443</v>
      </c>
      <c r="J1583" s="832" t="s">
        <v>4444</v>
      </c>
      <c r="K1583" s="832" t="s">
        <v>4445</v>
      </c>
      <c r="L1583" s="835">
        <v>21000</v>
      </c>
      <c r="M1583" s="835">
        <v>21000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10</v>
      </c>
      <c r="B1584" s="832" t="s">
        <v>2616</v>
      </c>
      <c r="C1584" s="832" t="s">
        <v>2629</v>
      </c>
      <c r="D1584" s="833" t="s">
        <v>5672</v>
      </c>
      <c r="E1584" s="834" t="s">
        <v>2671</v>
      </c>
      <c r="F1584" s="832" t="s">
        <v>2620</v>
      </c>
      <c r="G1584" s="832" t="s">
        <v>4411</v>
      </c>
      <c r="H1584" s="832" t="s">
        <v>631</v>
      </c>
      <c r="I1584" s="832" t="s">
        <v>4446</v>
      </c>
      <c r="J1584" s="832" t="s">
        <v>4447</v>
      </c>
      <c r="K1584" s="832" t="s">
        <v>4448</v>
      </c>
      <c r="L1584" s="835">
        <v>1377</v>
      </c>
      <c r="M1584" s="835">
        <v>1377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10</v>
      </c>
      <c r="B1585" s="832" t="s">
        <v>2616</v>
      </c>
      <c r="C1585" s="832" t="s">
        <v>2629</v>
      </c>
      <c r="D1585" s="833" t="s">
        <v>5672</v>
      </c>
      <c r="E1585" s="834" t="s">
        <v>2671</v>
      </c>
      <c r="F1585" s="832" t="s">
        <v>2620</v>
      </c>
      <c r="G1585" s="832" t="s">
        <v>4411</v>
      </c>
      <c r="H1585" s="832" t="s">
        <v>631</v>
      </c>
      <c r="I1585" s="832" t="s">
        <v>4449</v>
      </c>
      <c r="J1585" s="832" t="s">
        <v>4447</v>
      </c>
      <c r="K1585" s="832" t="s">
        <v>4450</v>
      </c>
      <c r="L1585" s="835">
        <v>1259</v>
      </c>
      <c r="M1585" s="835">
        <v>1259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10</v>
      </c>
      <c r="B1586" s="832" t="s">
        <v>2616</v>
      </c>
      <c r="C1586" s="832" t="s">
        <v>2629</v>
      </c>
      <c r="D1586" s="833" t="s">
        <v>5672</v>
      </c>
      <c r="E1586" s="834" t="s">
        <v>2671</v>
      </c>
      <c r="F1586" s="832" t="s">
        <v>2620</v>
      </c>
      <c r="G1586" s="832" t="s">
        <v>4411</v>
      </c>
      <c r="H1586" s="832" t="s">
        <v>631</v>
      </c>
      <c r="I1586" s="832" t="s">
        <v>4451</v>
      </c>
      <c r="J1586" s="832" t="s">
        <v>4447</v>
      </c>
      <c r="K1586" s="832" t="s">
        <v>4452</v>
      </c>
      <c r="L1586" s="835">
        <v>1250</v>
      </c>
      <c r="M1586" s="835">
        <v>1250</v>
      </c>
      <c r="N1586" s="832">
        <v>1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10</v>
      </c>
      <c r="B1587" s="832" t="s">
        <v>2616</v>
      </c>
      <c r="C1587" s="832" t="s">
        <v>2629</v>
      </c>
      <c r="D1587" s="833" t="s">
        <v>5672</v>
      </c>
      <c r="E1587" s="834" t="s">
        <v>2671</v>
      </c>
      <c r="F1587" s="832" t="s">
        <v>2620</v>
      </c>
      <c r="G1587" s="832" t="s">
        <v>4411</v>
      </c>
      <c r="H1587" s="832" t="s">
        <v>631</v>
      </c>
      <c r="I1587" s="832" t="s">
        <v>4453</v>
      </c>
      <c r="J1587" s="832" t="s">
        <v>4454</v>
      </c>
      <c r="K1587" s="832" t="s">
        <v>4455</v>
      </c>
      <c r="L1587" s="835">
        <v>16485</v>
      </c>
      <c r="M1587" s="835">
        <v>49455</v>
      </c>
      <c r="N1587" s="832">
        <v>3</v>
      </c>
      <c r="O1587" s="836">
        <v>3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10</v>
      </c>
      <c r="B1588" s="832" t="s">
        <v>2616</v>
      </c>
      <c r="C1588" s="832" t="s">
        <v>2629</v>
      </c>
      <c r="D1588" s="833" t="s">
        <v>5672</v>
      </c>
      <c r="E1588" s="834" t="s">
        <v>2671</v>
      </c>
      <c r="F1588" s="832" t="s">
        <v>2620</v>
      </c>
      <c r="G1588" s="832" t="s">
        <v>4411</v>
      </c>
      <c r="H1588" s="832" t="s">
        <v>631</v>
      </c>
      <c r="I1588" s="832" t="s">
        <v>4456</v>
      </c>
      <c r="J1588" s="832" t="s">
        <v>4457</v>
      </c>
      <c r="K1588" s="832" t="s">
        <v>4458</v>
      </c>
      <c r="L1588" s="835">
        <v>1730</v>
      </c>
      <c r="M1588" s="835">
        <v>3460</v>
      </c>
      <c r="N1588" s="832">
        <v>2</v>
      </c>
      <c r="O1588" s="836">
        <v>2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10</v>
      </c>
      <c r="B1589" s="832" t="s">
        <v>2616</v>
      </c>
      <c r="C1589" s="832" t="s">
        <v>2629</v>
      </c>
      <c r="D1589" s="833" t="s">
        <v>5672</v>
      </c>
      <c r="E1589" s="834" t="s">
        <v>2671</v>
      </c>
      <c r="F1589" s="832" t="s">
        <v>2620</v>
      </c>
      <c r="G1589" s="832" t="s">
        <v>4411</v>
      </c>
      <c r="H1589" s="832" t="s">
        <v>631</v>
      </c>
      <c r="I1589" s="832" t="s">
        <v>4459</v>
      </c>
      <c r="J1589" s="832" t="s">
        <v>4460</v>
      </c>
      <c r="K1589" s="832" t="s">
        <v>4461</v>
      </c>
      <c r="L1589" s="835">
        <v>2568</v>
      </c>
      <c r="M1589" s="835">
        <v>2568</v>
      </c>
      <c r="N1589" s="832">
        <v>1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10</v>
      </c>
      <c r="B1590" s="832" t="s">
        <v>2616</v>
      </c>
      <c r="C1590" s="832" t="s">
        <v>2629</v>
      </c>
      <c r="D1590" s="833" t="s">
        <v>5672</v>
      </c>
      <c r="E1590" s="834" t="s">
        <v>2671</v>
      </c>
      <c r="F1590" s="832" t="s">
        <v>2620</v>
      </c>
      <c r="G1590" s="832" t="s">
        <v>4411</v>
      </c>
      <c r="H1590" s="832" t="s">
        <v>631</v>
      </c>
      <c r="I1590" s="832" t="s">
        <v>4462</v>
      </c>
      <c r="J1590" s="832" t="s">
        <v>4433</v>
      </c>
      <c r="K1590" s="832" t="s">
        <v>4463</v>
      </c>
      <c r="L1590" s="835">
        <v>6390</v>
      </c>
      <c r="M1590" s="835">
        <v>6390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10</v>
      </c>
      <c r="B1591" s="832" t="s">
        <v>2616</v>
      </c>
      <c r="C1591" s="832" t="s">
        <v>2629</v>
      </c>
      <c r="D1591" s="833" t="s">
        <v>5672</v>
      </c>
      <c r="E1591" s="834" t="s">
        <v>2671</v>
      </c>
      <c r="F1591" s="832" t="s">
        <v>2620</v>
      </c>
      <c r="G1591" s="832" t="s">
        <v>4411</v>
      </c>
      <c r="H1591" s="832" t="s">
        <v>631</v>
      </c>
      <c r="I1591" s="832" t="s">
        <v>4464</v>
      </c>
      <c r="J1591" s="832" t="s">
        <v>4433</v>
      </c>
      <c r="K1591" s="832" t="s">
        <v>4465</v>
      </c>
      <c r="L1591" s="835">
        <v>3515</v>
      </c>
      <c r="M1591" s="835">
        <v>3515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10</v>
      </c>
      <c r="B1592" s="832" t="s">
        <v>2616</v>
      </c>
      <c r="C1592" s="832" t="s">
        <v>2629</v>
      </c>
      <c r="D1592" s="833" t="s">
        <v>5672</v>
      </c>
      <c r="E1592" s="834" t="s">
        <v>2671</v>
      </c>
      <c r="F1592" s="832" t="s">
        <v>2620</v>
      </c>
      <c r="G1592" s="832" t="s">
        <v>4411</v>
      </c>
      <c r="H1592" s="832" t="s">
        <v>631</v>
      </c>
      <c r="I1592" s="832" t="s">
        <v>4466</v>
      </c>
      <c r="J1592" s="832" t="s">
        <v>4433</v>
      </c>
      <c r="K1592" s="832" t="s">
        <v>4467</v>
      </c>
      <c r="L1592" s="835">
        <v>3500</v>
      </c>
      <c r="M1592" s="835">
        <v>3500</v>
      </c>
      <c r="N1592" s="832">
        <v>1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10</v>
      </c>
      <c r="B1593" s="832" t="s">
        <v>2616</v>
      </c>
      <c r="C1593" s="832" t="s">
        <v>2629</v>
      </c>
      <c r="D1593" s="833" t="s">
        <v>5672</v>
      </c>
      <c r="E1593" s="834" t="s">
        <v>2671</v>
      </c>
      <c r="F1593" s="832" t="s">
        <v>2620</v>
      </c>
      <c r="G1593" s="832" t="s">
        <v>4411</v>
      </c>
      <c r="H1593" s="832" t="s">
        <v>631</v>
      </c>
      <c r="I1593" s="832" t="s">
        <v>4468</v>
      </c>
      <c r="J1593" s="832" t="s">
        <v>4433</v>
      </c>
      <c r="K1593" s="832" t="s">
        <v>4469</v>
      </c>
      <c r="L1593" s="835">
        <v>8046</v>
      </c>
      <c r="M1593" s="835">
        <v>8046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10</v>
      </c>
      <c r="B1594" s="832" t="s">
        <v>2616</v>
      </c>
      <c r="C1594" s="832" t="s">
        <v>2629</v>
      </c>
      <c r="D1594" s="833" t="s">
        <v>5672</v>
      </c>
      <c r="E1594" s="834" t="s">
        <v>2671</v>
      </c>
      <c r="F1594" s="832" t="s">
        <v>2620</v>
      </c>
      <c r="G1594" s="832" t="s">
        <v>4411</v>
      </c>
      <c r="H1594" s="832" t="s">
        <v>631</v>
      </c>
      <c r="I1594" s="832" t="s">
        <v>4470</v>
      </c>
      <c r="J1594" s="832" t="s">
        <v>4471</v>
      </c>
      <c r="K1594" s="832" t="s">
        <v>4472</v>
      </c>
      <c r="L1594" s="835">
        <v>18324</v>
      </c>
      <c r="M1594" s="835">
        <v>18324</v>
      </c>
      <c r="N1594" s="832">
        <v>1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10</v>
      </c>
      <c r="B1595" s="832" t="s">
        <v>2616</v>
      </c>
      <c r="C1595" s="832" t="s">
        <v>2629</v>
      </c>
      <c r="D1595" s="833" t="s">
        <v>5672</v>
      </c>
      <c r="E1595" s="834" t="s">
        <v>2671</v>
      </c>
      <c r="F1595" s="832" t="s">
        <v>2620</v>
      </c>
      <c r="G1595" s="832" t="s">
        <v>4411</v>
      </c>
      <c r="H1595" s="832" t="s">
        <v>631</v>
      </c>
      <c r="I1595" s="832" t="s">
        <v>4473</v>
      </c>
      <c r="J1595" s="832" t="s">
        <v>4474</v>
      </c>
      <c r="K1595" s="832" t="s">
        <v>4475</v>
      </c>
      <c r="L1595" s="835">
        <v>2568</v>
      </c>
      <c r="M1595" s="835">
        <v>2568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10</v>
      </c>
      <c r="B1596" s="832" t="s">
        <v>2616</v>
      </c>
      <c r="C1596" s="832" t="s">
        <v>2629</v>
      </c>
      <c r="D1596" s="833" t="s">
        <v>5672</v>
      </c>
      <c r="E1596" s="834" t="s">
        <v>2671</v>
      </c>
      <c r="F1596" s="832" t="s">
        <v>2620</v>
      </c>
      <c r="G1596" s="832" t="s">
        <v>4411</v>
      </c>
      <c r="H1596" s="832" t="s">
        <v>631</v>
      </c>
      <c r="I1596" s="832" t="s">
        <v>4476</v>
      </c>
      <c r="J1596" s="832" t="s">
        <v>4477</v>
      </c>
      <c r="K1596" s="832" t="s">
        <v>4478</v>
      </c>
      <c r="L1596" s="835">
        <v>21000</v>
      </c>
      <c r="M1596" s="835">
        <v>21000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10</v>
      </c>
      <c r="B1597" s="832" t="s">
        <v>2616</v>
      </c>
      <c r="C1597" s="832" t="s">
        <v>2629</v>
      </c>
      <c r="D1597" s="833" t="s">
        <v>5672</v>
      </c>
      <c r="E1597" s="834" t="s">
        <v>2671</v>
      </c>
      <c r="F1597" s="832" t="s">
        <v>2620</v>
      </c>
      <c r="G1597" s="832" t="s">
        <v>4411</v>
      </c>
      <c r="H1597" s="832" t="s">
        <v>631</v>
      </c>
      <c r="I1597" s="832" t="s">
        <v>4479</v>
      </c>
      <c r="J1597" s="832" t="s">
        <v>4480</v>
      </c>
      <c r="K1597" s="832"/>
      <c r="L1597" s="835">
        <v>0</v>
      </c>
      <c r="M1597" s="835">
        <v>0</v>
      </c>
      <c r="N1597" s="832">
        <v>1</v>
      </c>
      <c r="O1597" s="836">
        <v>1</v>
      </c>
      <c r="P1597" s="835"/>
      <c r="Q1597" s="837"/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10</v>
      </c>
      <c r="B1598" s="832" t="s">
        <v>2616</v>
      </c>
      <c r="C1598" s="832" t="s">
        <v>2629</v>
      </c>
      <c r="D1598" s="833" t="s">
        <v>5672</v>
      </c>
      <c r="E1598" s="834" t="s">
        <v>2671</v>
      </c>
      <c r="F1598" s="832" t="s">
        <v>2620</v>
      </c>
      <c r="G1598" s="832" t="s">
        <v>4411</v>
      </c>
      <c r="H1598" s="832" t="s">
        <v>631</v>
      </c>
      <c r="I1598" s="832" t="s">
        <v>4481</v>
      </c>
      <c r="J1598" s="832" t="s">
        <v>4482</v>
      </c>
      <c r="K1598" s="832" t="s">
        <v>4483</v>
      </c>
      <c r="L1598" s="835">
        <v>1850</v>
      </c>
      <c r="M1598" s="835">
        <v>1850</v>
      </c>
      <c r="N1598" s="832">
        <v>1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10</v>
      </c>
      <c r="B1599" s="832" t="s">
        <v>2616</v>
      </c>
      <c r="C1599" s="832" t="s">
        <v>2629</v>
      </c>
      <c r="D1599" s="833" t="s">
        <v>5672</v>
      </c>
      <c r="E1599" s="834" t="s">
        <v>2671</v>
      </c>
      <c r="F1599" s="832" t="s">
        <v>2620</v>
      </c>
      <c r="G1599" s="832" t="s">
        <v>4411</v>
      </c>
      <c r="H1599" s="832" t="s">
        <v>631</v>
      </c>
      <c r="I1599" s="832" t="s">
        <v>4484</v>
      </c>
      <c r="J1599" s="832" t="s">
        <v>4485</v>
      </c>
      <c r="K1599" s="832" t="s">
        <v>4486</v>
      </c>
      <c r="L1599" s="835">
        <v>1730</v>
      </c>
      <c r="M1599" s="835">
        <v>1730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10</v>
      </c>
      <c r="B1600" s="832" t="s">
        <v>2616</v>
      </c>
      <c r="C1600" s="832" t="s">
        <v>2629</v>
      </c>
      <c r="D1600" s="833" t="s">
        <v>5672</v>
      </c>
      <c r="E1600" s="834" t="s">
        <v>2671</v>
      </c>
      <c r="F1600" s="832" t="s">
        <v>2620</v>
      </c>
      <c r="G1600" s="832" t="s">
        <v>4411</v>
      </c>
      <c r="H1600" s="832" t="s">
        <v>631</v>
      </c>
      <c r="I1600" s="832" t="s">
        <v>4487</v>
      </c>
      <c r="J1600" s="832" t="s">
        <v>4488</v>
      </c>
      <c r="K1600" s="832" t="s">
        <v>4489</v>
      </c>
      <c r="L1600" s="835">
        <v>3459</v>
      </c>
      <c r="M1600" s="835">
        <v>3459</v>
      </c>
      <c r="N1600" s="832">
        <v>1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10</v>
      </c>
      <c r="B1601" s="832" t="s">
        <v>2616</v>
      </c>
      <c r="C1601" s="832" t="s">
        <v>2629</v>
      </c>
      <c r="D1601" s="833" t="s">
        <v>5672</v>
      </c>
      <c r="E1601" s="834" t="s">
        <v>2671</v>
      </c>
      <c r="F1601" s="832" t="s">
        <v>2620</v>
      </c>
      <c r="G1601" s="832" t="s">
        <v>4411</v>
      </c>
      <c r="H1601" s="832" t="s">
        <v>631</v>
      </c>
      <c r="I1601" s="832" t="s">
        <v>4490</v>
      </c>
      <c r="J1601" s="832" t="s">
        <v>4488</v>
      </c>
      <c r="K1601" s="832" t="s">
        <v>4491</v>
      </c>
      <c r="L1601" s="835">
        <v>3045</v>
      </c>
      <c r="M1601" s="835">
        <v>3045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10</v>
      </c>
      <c r="B1602" s="832" t="s">
        <v>2616</v>
      </c>
      <c r="C1602" s="832" t="s">
        <v>2629</v>
      </c>
      <c r="D1602" s="833" t="s">
        <v>5672</v>
      </c>
      <c r="E1602" s="834" t="s">
        <v>2671</v>
      </c>
      <c r="F1602" s="832" t="s">
        <v>2620</v>
      </c>
      <c r="G1602" s="832" t="s">
        <v>4411</v>
      </c>
      <c r="H1602" s="832" t="s">
        <v>631</v>
      </c>
      <c r="I1602" s="832" t="s">
        <v>4492</v>
      </c>
      <c r="J1602" s="832" t="s">
        <v>4488</v>
      </c>
      <c r="K1602" s="832" t="s">
        <v>4493</v>
      </c>
      <c r="L1602" s="835">
        <v>3045</v>
      </c>
      <c r="M1602" s="835">
        <v>3045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10</v>
      </c>
      <c r="B1603" s="832" t="s">
        <v>2616</v>
      </c>
      <c r="C1603" s="832" t="s">
        <v>2629</v>
      </c>
      <c r="D1603" s="833" t="s">
        <v>5672</v>
      </c>
      <c r="E1603" s="834" t="s">
        <v>2671</v>
      </c>
      <c r="F1603" s="832" t="s">
        <v>2620</v>
      </c>
      <c r="G1603" s="832" t="s">
        <v>4411</v>
      </c>
      <c r="H1603" s="832" t="s">
        <v>631</v>
      </c>
      <c r="I1603" s="832" t="s">
        <v>4494</v>
      </c>
      <c r="J1603" s="832" t="s">
        <v>4488</v>
      </c>
      <c r="K1603" s="832" t="s">
        <v>4495</v>
      </c>
      <c r="L1603" s="835">
        <v>2369</v>
      </c>
      <c r="M1603" s="835">
        <v>2369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10</v>
      </c>
      <c r="B1604" s="832" t="s">
        <v>2616</v>
      </c>
      <c r="C1604" s="832" t="s">
        <v>2629</v>
      </c>
      <c r="D1604" s="833" t="s">
        <v>5672</v>
      </c>
      <c r="E1604" s="834" t="s">
        <v>2671</v>
      </c>
      <c r="F1604" s="832" t="s">
        <v>2620</v>
      </c>
      <c r="G1604" s="832" t="s">
        <v>4411</v>
      </c>
      <c r="H1604" s="832" t="s">
        <v>631</v>
      </c>
      <c r="I1604" s="832" t="s">
        <v>4496</v>
      </c>
      <c r="J1604" s="832" t="s">
        <v>4497</v>
      </c>
      <c r="K1604" s="832" t="s">
        <v>4498</v>
      </c>
      <c r="L1604" s="835">
        <v>1590</v>
      </c>
      <c r="M1604" s="835">
        <v>1590</v>
      </c>
      <c r="N1604" s="832">
        <v>1</v>
      </c>
      <c r="O1604" s="836">
        <v>1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10</v>
      </c>
      <c r="B1605" s="832" t="s">
        <v>2616</v>
      </c>
      <c r="C1605" s="832" t="s">
        <v>2629</v>
      </c>
      <c r="D1605" s="833" t="s">
        <v>5672</v>
      </c>
      <c r="E1605" s="834" t="s">
        <v>2671</v>
      </c>
      <c r="F1605" s="832" t="s">
        <v>2620</v>
      </c>
      <c r="G1605" s="832" t="s">
        <v>4411</v>
      </c>
      <c r="H1605" s="832" t="s">
        <v>631</v>
      </c>
      <c r="I1605" s="832" t="s">
        <v>4499</v>
      </c>
      <c r="J1605" s="832" t="s">
        <v>4418</v>
      </c>
      <c r="K1605" s="832" t="s">
        <v>4500</v>
      </c>
      <c r="L1605" s="835">
        <v>3250</v>
      </c>
      <c r="M1605" s="835">
        <v>3250</v>
      </c>
      <c r="N1605" s="832">
        <v>1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10</v>
      </c>
      <c r="B1606" s="832" t="s">
        <v>2616</v>
      </c>
      <c r="C1606" s="832" t="s">
        <v>2629</v>
      </c>
      <c r="D1606" s="833" t="s">
        <v>5672</v>
      </c>
      <c r="E1606" s="834" t="s">
        <v>2671</v>
      </c>
      <c r="F1606" s="832" t="s">
        <v>2620</v>
      </c>
      <c r="G1606" s="832" t="s">
        <v>4411</v>
      </c>
      <c r="H1606" s="832" t="s">
        <v>631</v>
      </c>
      <c r="I1606" s="832" t="s">
        <v>4501</v>
      </c>
      <c r="J1606" s="832" t="s">
        <v>4502</v>
      </c>
      <c r="K1606" s="832" t="s">
        <v>4503</v>
      </c>
      <c r="L1606" s="835">
        <v>2020</v>
      </c>
      <c r="M1606" s="835">
        <v>2020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10</v>
      </c>
      <c r="B1607" s="832" t="s">
        <v>2616</v>
      </c>
      <c r="C1607" s="832" t="s">
        <v>2629</v>
      </c>
      <c r="D1607" s="833" t="s">
        <v>5672</v>
      </c>
      <c r="E1607" s="834" t="s">
        <v>2671</v>
      </c>
      <c r="F1607" s="832" t="s">
        <v>2620</v>
      </c>
      <c r="G1607" s="832" t="s">
        <v>4411</v>
      </c>
      <c r="H1607" s="832" t="s">
        <v>631</v>
      </c>
      <c r="I1607" s="832" t="s">
        <v>4504</v>
      </c>
      <c r="J1607" s="832" t="s">
        <v>4482</v>
      </c>
      <c r="K1607" s="832" t="s">
        <v>4505</v>
      </c>
      <c r="L1607" s="835">
        <v>772</v>
      </c>
      <c r="M1607" s="835">
        <v>772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10</v>
      </c>
      <c r="B1608" s="832" t="s">
        <v>2616</v>
      </c>
      <c r="C1608" s="832" t="s">
        <v>2629</v>
      </c>
      <c r="D1608" s="833" t="s">
        <v>5672</v>
      </c>
      <c r="E1608" s="834" t="s">
        <v>2671</v>
      </c>
      <c r="F1608" s="832" t="s">
        <v>2620</v>
      </c>
      <c r="G1608" s="832" t="s">
        <v>4411</v>
      </c>
      <c r="H1608" s="832" t="s">
        <v>631</v>
      </c>
      <c r="I1608" s="832" t="s">
        <v>4506</v>
      </c>
      <c r="J1608" s="832" t="s">
        <v>4482</v>
      </c>
      <c r="K1608" s="832" t="s">
        <v>4507</v>
      </c>
      <c r="L1608" s="835">
        <v>711</v>
      </c>
      <c r="M1608" s="835">
        <v>711</v>
      </c>
      <c r="N1608" s="832">
        <v>1</v>
      </c>
      <c r="O1608" s="836">
        <v>1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10</v>
      </c>
      <c r="B1609" s="832" t="s">
        <v>2616</v>
      </c>
      <c r="C1609" s="832" t="s">
        <v>2629</v>
      </c>
      <c r="D1609" s="833" t="s">
        <v>5672</v>
      </c>
      <c r="E1609" s="834" t="s">
        <v>2671</v>
      </c>
      <c r="F1609" s="832" t="s">
        <v>2620</v>
      </c>
      <c r="G1609" s="832" t="s">
        <v>4411</v>
      </c>
      <c r="H1609" s="832" t="s">
        <v>631</v>
      </c>
      <c r="I1609" s="832" t="s">
        <v>4508</v>
      </c>
      <c r="J1609" s="832" t="s">
        <v>4509</v>
      </c>
      <c r="K1609" s="832" t="s">
        <v>4510</v>
      </c>
      <c r="L1609" s="835">
        <v>2164</v>
      </c>
      <c r="M1609" s="835">
        <v>2164</v>
      </c>
      <c r="N1609" s="832">
        <v>1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10</v>
      </c>
      <c r="B1610" s="832" t="s">
        <v>2616</v>
      </c>
      <c r="C1610" s="832" t="s">
        <v>2629</v>
      </c>
      <c r="D1610" s="833" t="s">
        <v>5672</v>
      </c>
      <c r="E1610" s="834" t="s">
        <v>2671</v>
      </c>
      <c r="F1610" s="832" t="s">
        <v>2620</v>
      </c>
      <c r="G1610" s="832" t="s">
        <v>4411</v>
      </c>
      <c r="H1610" s="832" t="s">
        <v>631</v>
      </c>
      <c r="I1610" s="832" t="s">
        <v>4511</v>
      </c>
      <c r="J1610" s="832" t="s">
        <v>4482</v>
      </c>
      <c r="K1610" s="832" t="s">
        <v>4512</v>
      </c>
      <c r="L1610" s="835">
        <v>1465</v>
      </c>
      <c r="M1610" s="835">
        <v>1465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10</v>
      </c>
      <c r="B1611" s="832" t="s">
        <v>2616</v>
      </c>
      <c r="C1611" s="832" t="s">
        <v>2629</v>
      </c>
      <c r="D1611" s="833" t="s">
        <v>5672</v>
      </c>
      <c r="E1611" s="834" t="s">
        <v>2671</v>
      </c>
      <c r="F1611" s="832" t="s">
        <v>2620</v>
      </c>
      <c r="G1611" s="832" t="s">
        <v>4411</v>
      </c>
      <c r="H1611" s="832" t="s">
        <v>631</v>
      </c>
      <c r="I1611" s="832" t="s">
        <v>4513</v>
      </c>
      <c r="J1611" s="832" t="s">
        <v>4514</v>
      </c>
      <c r="K1611" s="832" t="s">
        <v>4515</v>
      </c>
      <c r="L1611" s="835">
        <v>15524</v>
      </c>
      <c r="M1611" s="835">
        <v>15524</v>
      </c>
      <c r="N1611" s="832">
        <v>1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10</v>
      </c>
      <c r="B1612" s="832" t="s">
        <v>2616</v>
      </c>
      <c r="C1612" s="832" t="s">
        <v>2629</v>
      </c>
      <c r="D1612" s="833" t="s">
        <v>5672</v>
      </c>
      <c r="E1612" s="834" t="s">
        <v>2671</v>
      </c>
      <c r="F1612" s="832" t="s">
        <v>2620</v>
      </c>
      <c r="G1612" s="832" t="s">
        <v>4411</v>
      </c>
      <c r="H1612" s="832" t="s">
        <v>631</v>
      </c>
      <c r="I1612" s="832" t="s">
        <v>4516</v>
      </c>
      <c r="J1612" s="832" t="s">
        <v>4517</v>
      </c>
      <c r="K1612" s="832" t="s">
        <v>4505</v>
      </c>
      <c r="L1612" s="835">
        <v>2188</v>
      </c>
      <c r="M1612" s="835">
        <v>2188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10</v>
      </c>
      <c r="B1613" s="832" t="s">
        <v>2616</v>
      </c>
      <c r="C1613" s="832" t="s">
        <v>2629</v>
      </c>
      <c r="D1613" s="833" t="s">
        <v>5672</v>
      </c>
      <c r="E1613" s="834" t="s">
        <v>2671</v>
      </c>
      <c r="F1613" s="832" t="s">
        <v>2620</v>
      </c>
      <c r="G1613" s="832" t="s">
        <v>4411</v>
      </c>
      <c r="H1613" s="832" t="s">
        <v>631</v>
      </c>
      <c r="I1613" s="832" t="s">
        <v>4518</v>
      </c>
      <c r="J1613" s="832" t="s">
        <v>4519</v>
      </c>
      <c r="K1613" s="832" t="s">
        <v>4520</v>
      </c>
      <c r="L1613" s="835">
        <v>2502</v>
      </c>
      <c r="M1613" s="835">
        <v>2502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10</v>
      </c>
      <c r="B1614" s="832" t="s">
        <v>2616</v>
      </c>
      <c r="C1614" s="832" t="s">
        <v>2629</v>
      </c>
      <c r="D1614" s="833" t="s">
        <v>5672</v>
      </c>
      <c r="E1614" s="834" t="s">
        <v>2671</v>
      </c>
      <c r="F1614" s="832" t="s">
        <v>2620</v>
      </c>
      <c r="G1614" s="832" t="s">
        <v>4411</v>
      </c>
      <c r="H1614" s="832" t="s">
        <v>631</v>
      </c>
      <c r="I1614" s="832" t="s">
        <v>4521</v>
      </c>
      <c r="J1614" s="832" t="s">
        <v>4522</v>
      </c>
      <c r="K1614" s="832" t="s">
        <v>4523</v>
      </c>
      <c r="L1614" s="835">
        <v>2214</v>
      </c>
      <c r="M1614" s="835">
        <v>4428</v>
      </c>
      <c r="N1614" s="832">
        <v>2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10</v>
      </c>
      <c r="B1615" s="832" t="s">
        <v>2616</v>
      </c>
      <c r="C1615" s="832" t="s">
        <v>2629</v>
      </c>
      <c r="D1615" s="833" t="s">
        <v>5672</v>
      </c>
      <c r="E1615" s="834" t="s">
        <v>2671</v>
      </c>
      <c r="F1615" s="832" t="s">
        <v>2620</v>
      </c>
      <c r="G1615" s="832" t="s">
        <v>4411</v>
      </c>
      <c r="H1615" s="832" t="s">
        <v>631</v>
      </c>
      <c r="I1615" s="832" t="s">
        <v>4524</v>
      </c>
      <c r="J1615" s="832" t="s">
        <v>4525</v>
      </c>
      <c r="K1615" s="832" t="s">
        <v>4526</v>
      </c>
      <c r="L1615" s="835">
        <v>21000</v>
      </c>
      <c r="M1615" s="835">
        <v>21000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10</v>
      </c>
      <c r="B1616" s="832" t="s">
        <v>2616</v>
      </c>
      <c r="C1616" s="832" t="s">
        <v>2629</v>
      </c>
      <c r="D1616" s="833" t="s">
        <v>5672</v>
      </c>
      <c r="E1616" s="834" t="s">
        <v>2671</v>
      </c>
      <c r="F1616" s="832" t="s">
        <v>2620</v>
      </c>
      <c r="G1616" s="832" t="s">
        <v>4411</v>
      </c>
      <c r="H1616" s="832" t="s">
        <v>631</v>
      </c>
      <c r="I1616" s="832" t="s">
        <v>4527</v>
      </c>
      <c r="J1616" s="832" t="s">
        <v>4460</v>
      </c>
      <c r="K1616" s="832" t="s">
        <v>4505</v>
      </c>
      <c r="L1616" s="835">
        <v>813</v>
      </c>
      <c r="M1616" s="835">
        <v>813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10</v>
      </c>
      <c r="B1617" s="832" t="s">
        <v>2616</v>
      </c>
      <c r="C1617" s="832" t="s">
        <v>2629</v>
      </c>
      <c r="D1617" s="833" t="s">
        <v>5672</v>
      </c>
      <c r="E1617" s="834" t="s">
        <v>2671</v>
      </c>
      <c r="F1617" s="832" t="s">
        <v>2620</v>
      </c>
      <c r="G1617" s="832" t="s">
        <v>4411</v>
      </c>
      <c r="H1617" s="832" t="s">
        <v>631</v>
      </c>
      <c r="I1617" s="832" t="s">
        <v>4528</v>
      </c>
      <c r="J1617" s="832" t="s">
        <v>4514</v>
      </c>
      <c r="K1617" s="832" t="s">
        <v>4529</v>
      </c>
      <c r="L1617" s="835">
        <v>13452</v>
      </c>
      <c r="M1617" s="835">
        <v>13452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10</v>
      </c>
      <c r="B1618" s="832" t="s">
        <v>2616</v>
      </c>
      <c r="C1618" s="832" t="s">
        <v>2629</v>
      </c>
      <c r="D1618" s="833" t="s">
        <v>5672</v>
      </c>
      <c r="E1618" s="834" t="s">
        <v>2671</v>
      </c>
      <c r="F1618" s="832" t="s">
        <v>2620</v>
      </c>
      <c r="G1618" s="832" t="s">
        <v>4411</v>
      </c>
      <c r="H1618" s="832" t="s">
        <v>631</v>
      </c>
      <c r="I1618" s="832" t="s">
        <v>4530</v>
      </c>
      <c r="J1618" s="832" t="s">
        <v>4460</v>
      </c>
      <c r="K1618" s="832" t="s">
        <v>4507</v>
      </c>
      <c r="L1618" s="835">
        <v>711</v>
      </c>
      <c r="M1618" s="835">
        <v>711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10</v>
      </c>
      <c r="B1619" s="832" t="s">
        <v>2616</v>
      </c>
      <c r="C1619" s="832" t="s">
        <v>2629</v>
      </c>
      <c r="D1619" s="833" t="s">
        <v>5672</v>
      </c>
      <c r="E1619" s="834" t="s">
        <v>2671</v>
      </c>
      <c r="F1619" s="832" t="s">
        <v>2620</v>
      </c>
      <c r="G1619" s="832" t="s">
        <v>4411</v>
      </c>
      <c r="H1619" s="832" t="s">
        <v>631</v>
      </c>
      <c r="I1619" s="832" t="s">
        <v>4531</v>
      </c>
      <c r="J1619" s="832" t="s">
        <v>4447</v>
      </c>
      <c r="K1619" s="832" t="s">
        <v>4350</v>
      </c>
      <c r="L1619" s="835">
        <v>3539.26</v>
      </c>
      <c r="M1619" s="835">
        <v>3539.26</v>
      </c>
      <c r="N1619" s="832">
        <v>1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10</v>
      </c>
      <c r="B1620" s="832" t="s">
        <v>2616</v>
      </c>
      <c r="C1620" s="832" t="s">
        <v>2629</v>
      </c>
      <c r="D1620" s="833" t="s">
        <v>5672</v>
      </c>
      <c r="E1620" s="834" t="s">
        <v>2671</v>
      </c>
      <c r="F1620" s="832" t="s">
        <v>2620</v>
      </c>
      <c r="G1620" s="832" t="s">
        <v>4411</v>
      </c>
      <c r="H1620" s="832" t="s">
        <v>631</v>
      </c>
      <c r="I1620" s="832" t="s">
        <v>4532</v>
      </c>
      <c r="J1620" s="832" t="s">
        <v>4447</v>
      </c>
      <c r="K1620" s="832" t="s">
        <v>4354</v>
      </c>
      <c r="L1620" s="835">
        <v>1680</v>
      </c>
      <c r="M1620" s="835">
        <v>1680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10</v>
      </c>
      <c r="B1621" s="832" t="s">
        <v>2616</v>
      </c>
      <c r="C1621" s="832" t="s">
        <v>2629</v>
      </c>
      <c r="D1621" s="833" t="s">
        <v>5672</v>
      </c>
      <c r="E1621" s="834" t="s">
        <v>2671</v>
      </c>
      <c r="F1621" s="832" t="s">
        <v>2620</v>
      </c>
      <c r="G1621" s="832" t="s">
        <v>4411</v>
      </c>
      <c r="H1621" s="832" t="s">
        <v>631</v>
      </c>
      <c r="I1621" s="832" t="s">
        <v>4533</v>
      </c>
      <c r="J1621" s="832" t="s">
        <v>4447</v>
      </c>
      <c r="K1621" s="832" t="s">
        <v>4347</v>
      </c>
      <c r="L1621" s="835">
        <v>1850</v>
      </c>
      <c r="M1621" s="835">
        <v>1850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10</v>
      </c>
      <c r="B1622" s="832" t="s">
        <v>2616</v>
      </c>
      <c r="C1622" s="832" t="s">
        <v>2629</v>
      </c>
      <c r="D1622" s="833" t="s">
        <v>5672</v>
      </c>
      <c r="E1622" s="834" t="s">
        <v>2689</v>
      </c>
      <c r="F1622" s="832" t="s">
        <v>2618</v>
      </c>
      <c r="G1622" s="832" t="s">
        <v>3556</v>
      </c>
      <c r="H1622" s="832" t="s">
        <v>690</v>
      </c>
      <c r="I1622" s="832" t="s">
        <v>2312</v>
      </c>
      <c r="J1622" s="832" t="s">
        <v>2310</v>
      </c>
      <c r="K1622" s="832" t="s">
        <v>2313</v>
      </c>
      <c r="L1622" s="835">
        <v>4.7</v>
      </c>
      <c r="M1622" s="835">
        <v>9.4</v>
      </c>
      <c r="N1622" s="832">
        <v>2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10</v>
      </c>
      <c r="B1623" s="832" t="s">
        <v>2616</v>
      </c>
      <c r="C1623" s="832" t="s">
        <v>2629</v>
      </c>
      <c r="D1623" s="833" t="s">
        <v>5672</v>
      </c>
      <c r="E1623" s="834" t="s">
        <v>2689</v>
      </c>
      <c r="F1623" s="832" t="s">
        <v>2618</v>
      </c>
      <c r="G1623" s="832" t="s">
        <v>4161</v>
      </c>
      <c r="H1623" s="832" t="s">
        <v>631</v>
      </c>
      <c r="I1623" s="832" t="s">
        <v>4162</v>
      </c>
      <c r="J1623" s="832" t="s">
        <v>4163</v>
      </c>
      <c r="K1623" s="832" t="s">
        <v>2878</v>
      </c>
      <c r="L1623" s="835">
        <v>55.95</v>
      </c>
      <c r="M1623" s="835">
        <v>167.85000000000002</v>
      </c>
      <c r="N1623" s="832">
        <v>3</v>
      </c>
      <c r="O1623" s="836">
        <v>0.5</v>
      </c>
      <c r="P1623" s="835">
        <v>167.85000000000002</v>
      </c>
      <c r="Q1623" s="837">
        <v>1</v>
      </c>
      <c r="R1623" s="832">
        <v>3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10</v>
      </c>
      <c r="B1624" s="832" t="s">
        <v>2616</v>
      </c>
      <c r="C1624" s="832" t="s">
        <v>2629</v>
      </c>
      <c r="D1624" s="833" t="s">
        <v>5672</v>
      </c>
      <c r="E1624" s="834" t="s">
        <v>2689</v>
      </c>
      <c r="F1624" s="832" t="s">
        <v>2618</v>
      </c>
      <c r="G1624" s="832" t="s">
        <v>2735</v>
      </c>
      <c r="H1624" s="832" t="s">
        <v>690</v>
      </c>
      <c r="I1624" s="832" t="s">
        <v>3302</v>
      </c>
      <c r="J1624" s="832" t="s">
        <v>2207</v>
      </c>
      <c r="K1624" s="832" t="s">
        <v>3303</v>
      </c>
      <c r="L1624" s="835">
        <v>272.83</v>
      </c>
      <c r="M1624" s="835">
        <v>272.83</v>
      </c>
      <c r="N1624" s="832">
        <v>1</v>
      </c>
      <c r="O1624" s="836">
        <v>1</v>
      </c>
      <c r="P1624" s="835">
        <v>272.83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10</v>
      </c>
      <c r="B1625" s="832" t="s">
        <v>2616</v>
      </c>
      <c r="C1625" s="832" t="s">
        <v>2629</v>
      </c>
      <c r="D1625" s="833" t="s">
        <v>5672</v>
      </c>
      <c r="E1625" s="834" t="s">
        <v>2689</v>
      </c>
      <c r="F1625" s="832" t="s">
        <v>2618</v>
      </c>
      <c r="G1625" s="832" t="s">
        <v>4170</v>
      </c>
      <c r="H1625" s="832" t="s">
        <v>631</v>
      </c>
      <c r="I1625" s="832" t="s">
        <v>4171</v>
      </c>
      <c r="J1625" s="832" t="s">
        <v>4172</v>
      </c>
      <c r="K1625" s="832" t="s">
        <v>2750</v>
      </c>
      <c r="L1625" s="835">
        <v>0</v>
      </c>
      <c r="M1625" s="835">
        <v>0</v>
      </c>
      <c r="N1625" s="832">
        <v>8</v>
      </c>
      <c r="O1625" s="836">
        <v>2</v>
      </c>
      <c r="P1625" s="835">
        <v>0</v>
      </c>
      <c r="Q1625" s="837"/>
      <c r="R1625" s="832">
        <v>3</v>
      </c>
      <c r="S1625" s="837">
        <v>0.375</v>
      </c>
      <c r="T1625" s="836">
        <v>1</v>
      </c>
      <c r="U1625" s="838">
        <v>0.5</v>
      </c>
    </row>
    <row r="1626" spans="1:21" ht="14.4" customHeight="1" x14ac:dyDescent="0.3">
      <c r="A1626" s="831">
        <v>10</v>
      </c>
      <c r="B1626" s="832" t="s">
        <v>2616</v>
      </c>
      <c r="C1626" s="832" t="s">
        <v>2629</v>
      </c>
      <c r="D1626" s="833" t="s">
        <v>5672</v>
      </c>
      <c r="E1626" s="834" t="s">
        <v>2689</v>
      </c>
      <c r="F1626" s="832" t="s">
        <v>2618</v>
      </c>
      <c r="G1626" s="832" t="s">
        <v>2740</v>
      </c>
      <c r="H1626" s="832" t="s">
        <v>631</v>
      </c>
      <c r="I1626" s="832" t="s">
        <v>2741</v>
      </c>
      <c r="J1626" s="832" t="s">
        <v>695</v>
      </c>
      <c r="K1626" s="832" t="s">
        <v>2742</v>
      </c>
      <c r="L1626" s="835">
        <v>29.39</v>
      </c>
      <c r="M1626" s="835">
        <v>29.39</v>
      </c>
      <c r="N1626" s="832">
        <v>1</v>
      </c>
      <c r="O1626" s="836">
        <v>1</v>
      </c>
      <c r="P1626" s="835">
        <v>29.39</v>
      </c>
      <c r="Q1626" s="837">
        <v>1</v>
      </c>
      <c r="R1626" s="832">
        <v>1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10</v>
      </c>
      <c r="B1627" s="832" t="s">
        <v>2616</v>
      </c>
      <c r="C1627" s="832" t="s">
        <v>2629</v>
      </c>
      <c r="D1627" s="833" t="s">
        <v>5672</v>
      </c>
      <c r="E1627" s="834" t="s">
        <v>2689</v>
      </c>
      <c r="F1627" s="832" t="s">
        <v>2618</v>
      </c>
      <c r="G1627" s="832" t="s">
        <v>3177</v>
      </c>
      <c r="H1627" s="832" t="s">
        <v>631</v>
      </c>
      <c r="I1627" s="832" t="s">
        <v>3537</v>
      </c>
      <c r="J1627" s="832" t="s">
        <v>1291</v>
      </c>
      <c r="K1627" s="832" t="s">
        <v>1292</v>
      </c>
      <c r="L1627" s="835">
        <v>42.05</v>
      </c>
      <c r="M1627" s="835">
        <v>42.05</v>
      </c>
      <c r="N1627" s="832">
        <v>1</v>
      </c>
      <c r="O1627" s="836">
        <v>0.5</v>
      </c>
      <c r="P1627" s="835">
        <v>42.05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10</v>
      </c>
      <c r="B1628" s="832" t="s">
        <v>2616</v>
      </c>
      <c r="C1628" s="832" t="s">
        <v>2629</v>
      </c>
      <c r="D1628" s="833" t="s">
        <v>5672</v>
      </c>
      <c r="E1628" s="834" t="s">
        <v>2689</v>
      </c>
      <c r="F1628" s="832" t="s">
        <v>2618</v>
      </c>
      <c r="G1628" s="832" t="s">
        <v>2955</v>
      </c>
      <c r="H1628" s="832" t="s">
        <v>631</v>
      </c>
      <c r="I1628" s="832" t="s">
        <v>3615</v>
      </c>
      <c r="J1628" s="832" t="s">
        <v>740</v>
      </c>
      <c r="K1628" s="832" t="s">
        <v>3616</v>
      </c>
      <c r="L1628" s="835">
        <v>80.760000000000005</v>
      </c>
      <c r="M1628" s="835">
        <v>80.760000000000005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10</v>
      </c>
      <c r="B1629" s="832" t="s">
        <v>2616</v>
      </c>
      <c r="C1629" s="832" t="s">
        <v>2629</v>
      </c>
      <c r="D1629" s="833" t="s">
        <v>5672</v>
      </c>
      <c r="E1629" s="834" t="s">
        <v>2689</v>
      </c>
      <c r="F1629" s="832" t="s">
        <v>2618</v>
      </c>
      <c r="G1629" s="832" t="s">
        <v>2955</v>
      </c>
      <c r="H1629" s="832" t="s">
        <v>631</v>
      </c>
      <c r="I1629" s="832" t="s">
        <v>2956</v>
      </c>
      <c r="J1629" s="832" t="s">
        <v>740</v>
      </c>
      <c r="K1629" s="832" t="s">
        <v>2957</v>
      </c>
      <c r="L1629" s="835">
        <v>161.52000000000001</v>
      </c>
      <c r="M1629" s="835">
        <v>1130.6400000000001</v>
      </c>
      <c r="N1629" s="832">
        <v>7</v>
      </c>
      <c r="O1629" s="836">
        <v>6</v>
      </c>
      <c r="P1629" s="835">
        <v>969.12</v>
      </c>
      <c r="Q1629" s="837">
        <v>0.8571428571428571</v>
      </c>
      <c r="R1629" s="832">
        <v>6</v>
      </c>
      <c r="S1629" s="837">
        <v>0.8571428571428571</v>
      </c>
      <c r="T1629" s="836">
        <v>5</v>
      </c>
      <c r="U1629" s="838">
        <v>0.83333333333333337</v>
      </c>
    </row>
    <row r="1630" spans="1:21" ht="14.4" customHeight="1" x14ac:dyDescent="0.3">
      <c r="A1630" s="831">
        <v>10</v>
      </c>
      <c r="B1630" s="832" t="s">
        <v>2616</v>
      </c>
      <c r="C1630" s="832" t="s">
        <v>2629</v>
      </c>
      <c r="D1630" s="833" t="s">
        <v>5672</v>
      </c>
      <c r="E1630" s="834" t="s">
        <v>2689</v>
      </c>
      <c r="F1630" s="832" t="s">
        <v>2618</v>
      </c>
      <c r="G1630" s="832" t="s">
        <v>3733</v>
      </c>
      <c r="H1630" s="832" t="s">
        <v>631</v>
      </c>
      <c r="I1630" s="832" t="s">
        <v>3734</v>
      </c>
      <c r="J1630" s="832" t="s">
        <v>1811</v>
      </c>
      <c r="K1630" s="832" t="s">
        <v>3735</v>
      </c>
      <c r="L1630" s="835">
        <v>29.13</v>
      </c>
      <c r="M1630" s="835">
        <v>29.13</v>
      </c>
      <c r="N1630" s="832">
        <v>1</v>
      </c>
      <c r="O1630" s="836">
        <v>0.5</v>
      </c>
      <c r="P1630" s="835">
        <v>29.13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10</v>
      </c>
      <c r="B1631" s="832" t="s">
        <v>2616</v>
      </c>
      <c r="C1631" s="832" t="s">
        <v>2629</v>
      </c>
      <c r="D1631" s="833" t="s">
        <v>5672</v>
      </c>
      <c r="E1631" s="834" t="s">
        <v>2689</v>
      </c>
      <c r="F1631" s="832" t="s">
        <v>2618</v>
      </c>
      <c r="G1631" s="832" t="s">
        <v>3733</v>
      </c>
      <c r="H1631" s="832" t="s">
        <v>631</v>
      </c>
      <c r="I1631" s="832" t="s">
        <v>3734</v>
      </c>
      <c r="J1631" s="832" t="s">
        <v>1811</v>
      </c>
      <c r="K1631" s="832" t="s">
        <v>3735</v>
      </c>
      <c r="L1631" s="835">
        <v>24.68</v>
      </c>
      <c r="M1631" s="835">
        <v>49.36</v>
      </c>
      <c r="N1631" s="832">
        <v>2</v>
      </c>
      <c r="O1631" s="836">
        <v>0.5</v>
      </c>
      <c r="P1631" s="835">
        <v>49.36</v>
      </c>
      <c r="Q1631" s="837">
        <v>1</v>
      </c>
      <c r="R1631" s="832">
        <v>2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10</v>
      </c>
      <c r="B1632" s="832" t="s">
        <v>2616</v>
      </c>
      <c r="C1632" s="832" t="s">
        <v>2629</v>
      </c>
      <c r="D1632" s="833" t="s">
        <v>5672</v>
      </c>
      <c r="E1632" s="834" t="s">
        <v>2689</v>
      </c>
      <c r="F1632" s="832" t="s">
        <v>2618</v>
      </c>
      <c r="G1632" s="832" t="s">
        <v>4534</v>
      </c>
      <c r="H1632" s="832" t="s">
        <v>631</v>
      </c>
      <c r="I1632" s="832" t="s">
        <v>4535</v>
      </c>
      <c r="J1632" s="832" t="s">
        <v>1802</v>
      </c>
      <c r="K1632" s="832" t="s">
        <v>4536</v>
      </c>
      <c r="L1632" s="835">
        <v>34.93</v>
      </c>
      <c r="M1632" s="835">
        <v>34.93</v>
      </c>
      <c r="N1632" s="832">
        <v>1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10</v>
      </c>
      <c r="B1633" s="832" t="s">
        <v>2616</v>
      </c>
      <c r="C1633" s="832" t="s">
        <v>2629</v>
      </c>
      <c r="D1633" s="833" t="s">
        <v>5672</v>
      </c>
      <c r="E1633" s="834" t="s">
        <v>2689</v>
      </c>
      <c r="F1633" s="832" t="s">
        <v>2618</v>
      </c>
      <c r="G1633" s="832" t="s">
        <v>2751</v>
      </c>
      <c r="H1633" s="832" t="s">
        <v>631</v>
      </c>
      <c r="I1633" s="832" t="s">
        <v>3683</v>
      </c>
      <c r="J1633" s="832" t="s">
        <v>756</v>
      </c>
      <c r="K1633" s="832" t="s">
        <v>3684</v>
      </c>
      <c r="L1633" s="835">
        <v>159.16999999999999</v>
      </c>
      <c r="M1633" s="835">
        <v>159.16999999999999</v>
      </c>
      <c r="N1633" s="832">
        <v>1</v>
      </c>
      <c r="O1633" s="836">
        <v>0.5</v>
      </c>
      <c r="P1633" s="835">
        <v>159.16999999999999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10</v>
      </c>
      <c r="B1634" s="832" t="s">
        <v>2616</v>
      </c>
      <c r="C1634" s="832" t="s">
        <v>2629</v>
      </c>
      <c r="D1634" s="833" t="s">
        <v>5672</v>
      </c>
      <c r="E1634" s="834" t="s">
        <v>2689</v>
      </c>
      <c r="F1634" s="832" t="s">
        <v>2618</v>
      </c>
      <c r="G1634" s="832" t="s">
        <v>4179</v>
      </c>
      <c r="H1634" s="832" t="s">
        <v>631</v>
      </c>
      <c r="I1634" s="832" t="s">
        <v>4180</v>
      </c>
      <c r="J1634" s="832" t="s">
        <v>4181</v>
      </c>
      <c r="K1634" s="832" t="s">
        <v>4182</v>
      </c>
      <c r="L1634" s="835">
        <v>3292.47</v>
      </c>
      <c r="M1634" s="835">
        <v>6584.94</v>
      </c>
      <c r="N1634" s="832">
        <v>2</v>
      </c>
      <c r="O1634" s="836">
        <v>0.5</v>
      </c>
      <c r="P1634" s="835">
        <v>6584.94</v>
      </c>
      <c r="Q1634" s="837">
        <v>1</v>
      </c>
      <c r="R1634" s="832">
        <v>2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10</v>
      </c>
      <c r="B1635" s="832" t="s">
        <v>2616</v>
      </c>
      <c r="C1635" s="832" t="s">
        <v>2629</v>
      </c>
      <c r="D1635" s="833" t="s">
        <v>5672</v>
      </c>
      <c r="E1635" s="834" t="s">
        <v>2689</v>
      </c>
      <c r="F1635" s="832" t="s">
        <v>2618</v>
      </c>
      <c r="G1635" s="832" t="s">
        <v>4183</v>
      </c>
      <c r="H1635" s="832" t="s">
        <v>631</v>
      </c>
      <c r="I1635" s="832" t="s">
        <v>4184</v>
      </c>
      <c r="J1635" s="832" t="s">
        <v>4185</v>
      </c>
      <c r="K1635" s="832" t="s">
        <v>4186</v>
      </c>
      <c r="L1635" s="835">
        <v>294.45</v>
      </c>
      <c r="M1635" s="835">
        <v>5300.1</v>
      </c>
      <c r="N1635" s="832">
        <v>18</v>
      </c>
      <c r="O1635" s="836">
        <v>6</v>
      </c>
      <c r="P1635" s="835">
        <v>2944.5</v>
      </c>
      <c r="Q1635" s="837">
        <v>0.55555555555555547</v>
      </c>
      <c r="R1635" s="832">
        <v>10</v>
      </c>
      <c r="S1635" s="837">
        <v>0.55555555555555558</v>
      </c>
      <c r="T1635" s="836">
        <v>3.5</v>
      </c>
      <c r="U1635" s="838">
        <v>0.58333333333333337</v>
      </c>
    </row>
    <row r="1636" spans="1:21" ht="14.4" customHeight="1" x14ac:dyDescent="0.3">
      <c r="A1636" s="831">
        <v>10</v>
      </c>
      <c r="B1636" s="832" t="s">
        <v>2616</v>
      </c>
      <c r="C1636" s="832" t="s">
        <v>2629</v>
      </c>
      <c r="D1636" s="833" t="s">
        <v>5672</v>
      </c>
      <c r="E1636" s="834" t="s">
        <v>2689</v>
      </c>
      <c r="F1636" s="832" t="s">
        <v>2618</v>
      </c>
      <c r="G1636" s="832" t="s">
        <v>3837</v>
      </c>
      <c r="H1636" s="832" t="s">
        <v>631</v>
      </c>
      <c r="I1636" s="832" t="s">
        <v>3838</v>
      </c>
      <c r="J1636" s="832" t="s">
        <v>860</v>
      </c>
      <c r="K1636" s="832" t="s">
        <v>3839</v>
      </c>
      <c r="L1636" s="835">
        <v>19.89</v>
      </c>
      <c r="M1636" s="835">
        <v>318.24</v>
      </c>
      <c r="N1636" s="832">
        <v>16</v>
      </c>
      <c r="O1636" s="836">
        <v>2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10</v>
      </c>
      <c r="B1637" s="832" t="s">
        <v>2616</v>
      </c>
      <c r="C1637" s="832" t="s">
        <v>2629</v>
      </c>
      <c r="D1637" s="833" t="s">
        <v>5672</v>
      </c>
      <c r="E1637" s="834" t="s">
        <v>2689</v>
      </c>
      <c r="F1637" s="832" t="s">
        <v>2618</v>
      </c>
      <c r="G1637" s="832" t="s">
        <v>3837</v>
      </c>
      <c r="H1637" s="832" t="s">
        <v>631</v>
      </c>
      <c r="I1637" s="832" t="s">
        <v>4187</v>
      </c>
      <c r="J1637" s="832" t="s">
        <v>4188</v>
      </c>
      <c r="K1637" s="832" t="s">
        <v>4189</v>
      </c>
      <c r="L1637" s="835">
        <v>132.63</v>
      </c>
      <c r="M1637" s="835">
        <v>265.26</v>
      </c>
      <c r="N1637" s="832">
        <v>2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10</v>
      </c>
      <c r="B1638" s="832" t="s">
        <v>2616</v>
      </c>
      <c r="C1638" s="832" t="s">
        <v>2629</v>
      </c>
      <c r="D1638" s="833" t="s">
        <v>5672</v>
      </c>
      <c r="E1638" s="834" t="s">
        <v>2689</v>
      </c>
      <c r="F1638" s="832" t="s">
        <v>2618</v>
      </c>
      <c r="G1638" s="832" t="s">
        <v>3837</v>
      </c>
      <c r="H1638" s="832" t="s">
        <v>631</v>
      </c>
      <c r="I1638" s="832" t="s">
        <v>4537</v>
      </c>
      <c r="J1638" s="832" t="s">
        <v>4188</v>
      </c>
      <c r="K1638" s="832" t="s">
        <v>4538</v>
      </c>
      <c r="L1638" s="835">
        <v>132.63</v>
      </c>
      <c r="M1638" s="835">
        <v>530.52</v>
      </c>
      <c r="N1638" s="832">
        <v>4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10</v>
      </c>
      <c r="B1639" s="832" t="s">
        <v>2616</v>
      </c>
      <c r="C1639" s="832" t="s">
        <v>2629</v>
      </c>
      <c r="D1639" s="833" t="s">
        <v>5672</v>
      </c>
      <c r="E1639" s="834" t="s">
        <v>2689</v>
      </c>
      <c r="F1639" s="832" t="s">
        <v>2618</v>
      </c>
      <c r="G1639" s="832" t="s">
        <v>4539</v>
      </c>
      <c r="H1639" s="832" t="s">
        <v>631</v>
      </c>
      <c r="I1639" s="832" t="s">
        <v>4540</v>
      </c>
      <c r="J1639" s="832" t="s">
        <v>4541</v>
      </c>
      <c r="K1639" s="832" t="s">
        <v>4542</v>
      </c>
      <c r="L1639" s="835">
        <v>0</v>
      </c>
      <c r="M1639" s="835">
        <v>0</v>
      </c>
      <c r="N1639" s="832">
        <v>4</v>
      </c>
      <c r="O1639" s="836">
        <v>0.5</v>
      </c>
      <c r="P1639" s="835">
        <v>0</v>
      </c>
      <c r="Q1639" s="837"/>
      <c r="R1639" s="832">
        <v>4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10</v>
      </c>
      <c r="B1640" s="832" t="s">
        <v>2616</v>
      </c>
      <c r="C1640" s="832" t="s">
        <v>2629</v>
      </c>
      <c r="D1640" s="833" t="s">
        <v>5672</v>
      </c>
      <c r="E1640" s="834" t="s">
        <v>2689</v>
      </c>
      <c r="F1640" s="832" t="s">
        <v>2618</v>
      </c>
      <c r="G1640" s="832" t="s">
        <v>2822</v>
      </c>
      <c r="H1640" s="832" t="s">
        <v>631</v>
      </c>
      <c r="I1640" s="832" t="s">
        <v>3720</v>
      </c>
      <c r="J1640" s="832" t="s">
        <v>2824</v>
      </c>
      <c r="K1640" s="832"/>
      <c r="L1640" s="835">
        <v>0</v>
      </c>
      <c r="M1640" s="835">
        <v>0</v>
      </c>
      <c r="N1640" s="832">
        <v>6</v>
      </c>
      <c r="O1640" s="836">
        <v>3</v>
      </c>
      <c r="P1640" s="835">
        <v>0</v>
      </c>
      <c r="Q1640" s="837"/>
      <c r="R1640" s="832">
        <v>2</v>
      </c>
      <c r="S1640" s="837">
        <v>0.33333333333333331</v>
      </c>
      <c r="T1640" s="836">
        <v>1</v>
      </c>
      <c r="U1640" s="838">
        <v>0.33333333333333331</v>
      </c>
    </row>
    <row r="1641" spans="1:21" ht="14.4" customHeight="1" x14ac:dyDescent="0.3">
      <c r="A1641" s="831">
        <v>10</v>
      </c>
      <c r="B1641" s="832" t="s">
        <v>2616</v>
      </c>
      <c r="C1641" s="832" t="s">
        <v>2629</v>
      </c>
      <c r="D1641" s="833" t="s">
        <v>5672</v>
      </c>
      <c r="E1641" s="834" t="s">
        <v>2689</v>
      </c>
      <c r="F1641" s="832" t="s">
        <v>2618</v>
      </c>
      <c r="G1641" s="832" t="s">
        <v>2763</v>
      </c>
      <c r="H1641" s="832" t="s">
        <v>631</v>
      </c>
      <c r="I1641" s="832" t="s">
        <v>2764</v>
      </c>
      <c r="J1641" s="832" t="s">
        <v>983</v>
      </c>
      <c r="K1641" s="832" t="s">
        <v>2765</v>
      </c>
      <c r="L1641" s="835">
        <v>89.91</v>
      </c>
      <c r="M1641" s="835">
        <v>179.82</v>
      </c>
      <c r="N1641" s="832">
        <v>2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10</v>
      </c>
      <c r="B1642" s="832" t="s">
        <v>2616</v>
      </c>
      <c r="C1642" s="832" t="s">
        <v>2629</v>
      </c>
      <c r="D1642" s="833" t="s">
        <v>5672</v>
      </c>
      <c r="E1642" s="834" t="s">
        <v>2689</v>
      </c>
      <c r="F1642" s="832" t="s">
        <v>2618</v>
      </c>
      <c r="G1642" s="832" t="s">
        <v>2766</v>
      </c>
      <c r="H1642" s="832" t="s">
        <v>631</v>
      </c>
      <c r="I1642" s="832" t="s">
        <v>2767</v>
      </c>
      <c r="J1642" s="832" t="s">
        <v>746</v>
      </c>
      <c r="K1642" s="832" t="s">
        <v>2768</v>
      </c>
      <c r="L1642" s="835">
        <v>27.28</v>
      </c>
      <c r="M1642" s="835">
        <v>54.56</v>
      </c>
      <c r="N1642" s="832">
        <v>2</v>
      </c>
      <c r="O1642" s="836">
        <v>2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10</v>
      </c>
      <c r="B1643" s="832" t="s">
        <v>2616</v>
      </c>
      <c r="C1643" s="832" t="s">
        <v>2629</v>
      </c>
      <c r="D1643" s="833" t="s">
        <v>5672</v>
      </c>
      <c r="E1643" s="834" t="s">
        <v>2689</v>
      </c>
      <c r="F1643" s="832" t="s">
        <v>2618</v>
      </c>
      <c r="G1643" s="832" t="s">
        <v>3109</v>
      </c>
      <c r="H1643" s="832" t="s">
        <v>631</v>
      </c>
      <c r="I1643" s="832" t="s">
        <v>4201</v>
      </c>
      <c r="J1643" s="832" t="s">
        <v>4202</v>
      </c>
      <c r="K1643" s="832" t="s">
        <v>4203</v>
      </c>
      <c r="L1643" s="835">
        <v>74.64</v>
      </c>
      <c r="M1643" s="835">
        <v>2910.96</v>
      </c>
      <c r="N1643" s="832">
        <v>39</v>
      </c>
      <c r="O1643" s="836">
        <v>12.5</v>
      </c>
      <c r="P1643" s="835">
        <v>597.12</v>
      </c>
      <c r="Q1643" s="837">
        <v>0.20512820512820512</v>
      </c>
      <c r="R1643" s="832">
        <v>8</v>
      </c>
      <c r="S1643" s="837">
        <v>0.20512820512820512</v>
      </c>
      <c r="T1643" s="836">
        <v>1.5</v>
      </c>
      <c r="U1643" s="838">
        <v>0.12</v>
      </c>
    </row>
    <row r="1644" spans="1:21" ht="14.4" customHeight="1" x14ac:dyDescent="0.3">
      <c r="A1644" s="831">
        <v>10</v>
      </c>
      <c r="B1644" s="832" t="s">
        <v>2616</v>
      </c>
      <c r="C1644" s="832" t="s">
        <v>2629</v>
      </c>
      <c r="D1644" s="833" t="s">
        <v>5672</v>
      </c>
      <c r="E1644" s="834" t="s">
        <v>2689</v>
      </c>
      <c r="F1644" s="832" t="s">
        <v>2618</v>
      </c>
      <c r="G1644" s="832" t="s">
        <v>3109</v>
      </c>
      <c r="H1644" s="832" t="s">
        <v>631</v>
      </c>
      <c r="I1644" s="832" t="s">
        <v>3113</v>
      </c>
      <c r="J1644" s="832" t="s">
        <v>3114</v>
      </c>
      <c r="K1644" s="832" t="s">
        <v>3115</v>
      </c>
      <c r="L1644" s="835">
        <v>62.42</v>
      </c>
      <c r="M1644" s="835">
        <v>936.30000000000007</v>
      </c>
      <c r="N1644" s="832">
        <v>15</v>
      </c>
      <c r="O1644" s="836">
        <v>2.5</v>
      </c>
      <c r="P1644" s="835">
        <v>312.10000000000002</v>
      </c>
      <c r="Q1644" s="837">
        <v>0.33333333333333331</v>
      </c>
      <c r="R1644" s="832">
        <v>5</v>
      </c>
      <c r="S1644" s="837">
        <v>0.33333333333333331</v>
      </c>
      <c r="T1644" s="836">
        <v>0.5</v>
      </c>
      <c r="U1644" s="838">
        <v>0.2</v>
      </c>
    </row>
    <row r="1645" spans="1:21" ht="14.4" customHeight="1" x14ac:dyDescent="0.3">
      <c r="A1645" s="831">
        <v>10</v>
      </c>
      <c r="B1645" s="832" t="s">
        <v>2616</v>
      </c>
      <c r="C1645" s="832" t="s">
        <v>2629</v>
      </c>
      <c r="D1645" s="833" t="s">
        <v>5672</v>
      </c>
      <c r="E1645" s="834" t="s">
        <v>2689</v>
      </c>
      <c r="F1645" s="832" t="s">
        <v>2618</v>
      </c>
      <c r="G1645" s="832" t="s">
        <v>4204</v>
      </c>
      <c r="H1645" s="832" t="s">
        <v>631</v>
      </c>
      <c r="I1645" s="832" t="s">
        <v>4205</v>
      </c>
      <c r="J1645" s="832" t="s">
        <v>4206</v>
      </c>
      <c r="K1645" s="832" t="s">
        <v>4207</v>
      </c>
      <c r="L1645" s="835">
        <v>56.63</v>
      </c>
      <c r="M1645" s="835">
        <v>1075.97</v>
      </c>
      <c r="N1645" s="832">
        <v>19</v>
      </c>
      <c r="O1645" s="836">
        <v>2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10</v>
      </c>
      <c r="B1646" s="832" t="s">
        <v>2616</v>
      </c>
      <c r="C1646" s="832" t="s">
        <v>2629</v>
      </c>
      <c r="D1646" s="833" t="s">
        <v>5672</v>
      </c>
      <c r="E1646" s="834" t="s">
        <v>2689</v>
      </c>
      <c r="F1646" s="832" t="s">
        <v>2618</v>
      </c>
      <c r="G1646" s="832" t="s">
        <v>4208</v>
      </c>
      <c r="H1646" s="832" t="s">
        <v>631</v>
      </c>
      <c r="I1646" s="832" t="s">
        <v>4209</v>
      </c>
      <c r="J1646" s="832" t="s">
        <v>2024</v>
      </c>
      <c r="K1646" s="832" t="s">
        <v>4210</v>
      </c>
      <c r="L1646" s="835">
        <v>24.37</v>
      </c>
      <c r="M1646" s="835">
        <v>341.18</v>
      </c>
      <c r="N1646" s="832">
        <v>14</v>
      </c>
      <c r="O1646" s="836">
        <v>3</v>
      </c>
      <c r="P1646" s="835">
        <v>146.22</v>
      </c>
      <c r="Q1646" s="837">
        <v>0.42857142857142855</v>
      </c>
      <c r="R1646" s="832">
        <v>6</v>
      </c>
      <c r="S1646" s="837">
        <v>0.42857142857142855</v>
      </c>
      <c r="T1646" s="836">
        <v>1</v>
      </c>
      <c r="U1646" s="838">
        <v>0.33333333333333331</v>
      </c>
    </row>
    <row r="1647" spans="1:21" ht="14.4" customHeight="1" x14ac:dyDescent="0.3">
      <c r="A1647" s="831">
        <v>10</v>
      </c>
      <c r="B1647" s="832" t="s">
        <v>2616</v>
      </c>
      <c r="C1647" s="832" t="s">
        <v>2629</v>
      </c>
      <c r="D1647" s="833" t="s">
        <v>5672</v>
      </c>
      <c r="E1647" s="834" t="s">
        <v>2689</v>
      </c>
      <c r="F1647" s="832" t="s">
        <v>2618</v>
      </c>
      <c r="G1647" s="832" t="s">
        <v>4208</v>
      </c>
      <c r="H1647" s="832" t="s">
        <v>631</v>
      </c>
      <c r="I1647" s="832" t="s">
        <v>4212</v>
      </c>
      <c r="J1647" s="832" t="s">
        <v>2024</v>
      </c>
      <c r="K1647" s="832" t="s">
        <v>4213</v>
      </c>
      <c r="L1647" s="835">
        <v>16.079999999999998</v>
      </c>
      <c r="M1647" s="835">
        <v>128.63999999999999</v>
      </c>
      <c r="N1647" s="832">
        <v>8</v>
      </c>
      <c r="O1647" s="836">
        <v>1.5</v>
      </c>
      <c r="P1647" s="835">
        <v>64.319999999999993</v>
      </c>
      <c r="Q1647" s="837">
        <v>0.5</v>
      </c>
      <c r="R1647" s="832">
        <v>4</v>
      </c>
      <c r="S1647" s="837">
        <v>0.5</v>
      </c>
      <c r="T1647" s="836">
        <v>0.5</v>
      </c>
      <c r="U1647" s="838">
        <v>0.33333333333333331</v>
      </c>
    </row>
    <row r="1648" spans="1:21" ht="14.4" customHeight="1" x14ac:dyDescent="0.3">
      <c r="A1648" s="831">
        <v>10</v>
      </c>
      <c r="B1648" s="832" t="s">
        <v>2616</v>
      </c>
      <c r="C1648" s="832" t="s">
        <v>2629</v>
      </c>
      <c r="D1648" s="833" t="s">
        <v>5672</v>
      </c>
      <c r="E1648" s="834" t="s">
        <v>2689</v>
      </c>
      <c r="F1648" s="832" t="s">
        <v>2618</v>
      </c>
      <c r="G1648" s="832" t="s">
        <v>3120</v>
      </c>
      <c r="H1648" s="832" t="s">
        <v>631</v>
      </c>
      <c r="I1648" s="832" t="s">
        <v>4214</v>
      </c>
      <c r="J1648" s="832" t="s">
        <v>4215</v>
      </c>
      <c r="K1648" s="832" t="s">
        <v>4216</v>
      </c>
      <c r="L1648" s="835">
        <v>54.95</v>
      </c>
      <c r="M1648" s="835">
        <v>329.70000000000005</v>
      </c>
      <c r="N1648" s="832">
        <v>6</v>
      </c>
      <c r="O1648" s="836">
        <v>1.5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10</v>
      </c>
      <c r="B1649" s="832" t="s">
        <v>2616</v>
      </c>
      <c r="C1649" s="832" t="s">
        <v>2629</v>
      </c>
      <c r="D1649" s="833" t="s">
        <v>5672</v>
      </c>
      <c r="E1649" s="834" t="s">
        <v>2689</v>
      </c>
      <c r="F1649" s="832" t="s">
        <v>2618</v>
      </c>
      <c r="G1649" s="832" t="s">
        <v>3120</v>
      </c>
      <c r="H1649" s="832" t="s">
        <v>631</v>
      </c>
      <c r="I1649" s="832" t="s">
        <v>4217</v>
      </c>
      <c r="J1649" s="832" t="s">
        <v>4215</v>
      </c>
      <c r="K1649" s="832" t="s">
        <v>4218</v>
      </c>
      <c r="L1649" s="835">
        <v>109.89</v>
      </c>
      <c r="M1649" s="835">
        <v>219.78</v>
      </c>
      <c r="N1649" s="832">
        <v>2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10</v>
      </c>
      <c r="B1650" s="832" t="s">
        <v>2616</v>
      </c>
      <c r="C1650" s="832" t="s">
        <v>2629</v>
      </c>
      <c r="D1650" s="833" t="s">
        <v>5672</v>
      </c>
      <c r="E1650" s="834" t="s">
        <v>2689</v>
      </c>
      <c r="F1650" s="832" t="s">
        <v>2618</v>
      </c>
      <c r="G1650" s="832" t="s">
        <v>3120</v>
      </c>
      <c r="H1650" s="832" t="s">
        <v>690</v>
      </c>
      <c r="I1650" s="832" t="s">
        <v>4219</v>
      </c>
      <c r="J1650" s="832" t="s">
        <v>2586</v>
      </c>
      <c r="K1650" s="832" t="s">
        <v>4220</v>
      </c>
      <c r="L1650" s="835">
        <v>366.31</v>
      </c>
      <c r="M1650" s="835">
        <v>8425.130000000001</v>
      </c>
      <c r="N1650" s="832">
        <v>23</v>
      </c>
      <c r="O1650" s="836">
        <v>13.5</v>
      </c>
      <c r="P1650" s="835">
        <v>6227.27</v>
      </c>
      <c r="Q1650" s="837">
        <v>0.73913043478260865</v>
      </c>
      <c r="R1650" s="832">
        <v>17</v>
      </c>
      <c r="S1650" s="837">
        <v>0.73913043478260865</v>
      </c>
      <c r="T1650" s="836">
        <v>9.5</v>
      </c>
      <c r="U1650" s="838">
        <v>0.70370370370370372</v>
      </c>
    </row>
    <row r="1651" spans="1:21" ht="14.4" customHeight="1" x14ac:dyDescent="0.3">
      <c r="A1651" s="831">
        <v>10</v>
      </c>
      <c r="B1651" s="832" t="s">
        <v>2616</v>
      </c>
      <c r="C1651" s="832" t="s">
        <v>2629</v>
      </c>
      <c r="D1651" s="833" t="s">
        <v>5672</v>
      </c>
      <c r="E1651" s="834" t="s">
        <v>2689</v>
      </c>
      <c r="F1651" s="832" t="s">
        <v>2618</v>
      </c>
      <c r="G1651" s="832" t="s">
        <v>3120</v>
      </c>
      <c r="H1651" s="832" t="s">
        <v>631</v>
      </c>
      <c r="I1651" s="832" t="s">
        <v>4221</v>
      </c>
      <c r="J1651" s="832" t="s">
        <v>4215</v>
      </c>
      <c r="K1651" s="832" t="s">
        <v>4222</v>
      </c>
      <c r="L1651" s="835">
        <v>54.95</v>
      </c>
      <c r="M1651" s="835">
        <v>659.40000000000009</v>
      </c>
      <c r="N1651" s="832">
        <v>12</v>
      </c>
      <c r="O1651" s="836">
        <v>4</v>
      </c>
      <c r="P1651" s="835">
        <v>219.8</v>
      </c>
      <c r="Q1651" s="837">
        <v>0.33333333333333331</v>
      </c>
      <c r="R1651" s="832">
        <v>4</v>
      </c>
      <c r="S1651" s="837">
        <v>0.33333333333333331</v>
      </c>
      <c r="T1651" s="836">
        <v>1</v>
      </c>
      <c r="U1651" s="838">
        <v>0.25</v>
      </c>
    </row>
    <row r="1652" spans="1:21" ht="14.4" customHeight="1" x14ac:dyDescent="0.3">
      <c r="A1652" s="831">
        <v>10</v>
      </c>
      <c r="B1652" s="832" t="s">
        <v>2616</v>
      </c>
      <c r="C1652" s="832" t="s">
        <v>2629</v>
      </c>
      <c r="D1652" s="833" t="s">
        <v>5672</v>
      </c>
      <c r="E1652" s="834" t="s">
        <v>2689</v>
      </c>
      <c r="F1652" s="832" t="s">
        <v>2618</v>
      </c>
      <c r="G1652" s="832" t="s">
        <v>3120</v>
      </c>
      <c r="H1652" s="832" t="s">
        <v>631</v>
      </c>
      <c r="I1652" s="832" t="s">
        <v>4223</v>
      </c>
      <c r="J1652" s="832" t="s">
        <v>4215</v>
      </c>
      <c r="K1652" s="832" t="s">
        <v>4224</v>
      </c>
      <c r="L1652" s="835">
        <v>109.89</v>
      </c>
      <c r="M1652" s="835">
        <v>3846.1500000000005</v>
      </c>
      <c r="N1652" s="832">
        <v>35</v>
      </c>
      <c r="O1652" s="836">
        <v>12</v>
      </c>
      <c r="P1652" s="835">
        <v>1318.68</v>
      </c>
      <c r="Q1652" s="837">
        <v>0.3428571428571428</v>
      </c>
      <c r="R1652" s="832">
        <v>12</v>
      </c>
      <c r="S1652" s="837">
        <v>0.34285714285714286</v>
      </c>
      <c r="T1652" s="836">
        <v>4</v>
      </c>
      <c r="U1652" s="838">
        <v>0.33333333333333331</v>
      </c>
    </row>
    <row r="1653" spans="1:21" ht="14.4" customHeight="1" x14ac:dyDescent="0.3">
      <c r="A1653" s="831">
        <v>10</v>
      </c>
      <c r="B1653" s="832" t="s">
        <v>2616</v>
      </c>
      <c r="C1653" s="832" t="s">
        <v>2629</v>
      </c>
      <c r="D1653" s="833" t="s">
        <v>5672</v>
      </c>
      <c r="E1653" s="834" t="s">
        <v>2689</v>
      </c>
      <c r="F1653" s="832" t="s">
        <v>2618</v>
      </c>
      <c r="G1653" s="832" t="s">
        <v>3120</v>
      </c>
      <c r="H1653" s="832" t="s">
        <v>690</v>
      </c>
      <c r="I1653" s="832" t="s">
        <v>2238</v>
      </c>
      <c r="J1653" s="832" t="s">
        <v>736</v>
      </c>
      <c r="K1653" s="832" t="s">
        <v>2239</v>
      </c>
      <c r="L1653" s="835">
        <v>63.34</v>
      </c>
      <c r="M1653" s="835">
        <v>5637.26</v>
      </c>
      <c r="N1653" s="832">
        <v>89</v>
      </c>
      <c r="O1653" s="836">
        <v>25.5</v>
      </c>
      <c r="P1653" s="835">
        <v>2343.5800000000004</v>
      </c>
      <c r="Q1653" s="837">
        <v>0.41573033707865176</v>
      </c>
      <c r="R1653" s="832">
        <v>37</v>
      </c>
      <c r="S1653" s="837">
        <v>0.4157303370786517</v>
      </c>
      <c r="T1653" s="836">
        <v>12</v>
      </c>
      <c r="U1653" s="838">
        <v>0.47058823529411764</v>
      </c>
    </row>
    <row r="1654" spans="1:21" ht="14.4" customHeight="1" x14ac:dyDescent="0.3">
      <c r="A1654" s="831">
        <v>10</v>
      </c>
      <c r="B1654" s="832" t="s">
        <v>2616</v>
      </c>
      <c r="C1654" s="832" t="s">
        <v>2629</v>
      </c>
      <c r="D1654" s="833" t="s">
        <v>5672</v>
      </c>
      <c r="E1654" s="834" t="s">
        <v>2689</v>
      </c>
      <c r="F1654" s="832" t="s">
        <v>2618</v>
      </c>
      <c r="G1654" s="832" t="s">
        <v>3120</v>
      </c>
      <c r="H1654" s="832" t="s">
        <v>690</v>
      </c>
      <c r="I1654" s="832" t="s">
        <v>2383</v>
      </c>
      <c r="J1654" s="832" t="s">
        <v>2384</v>
      </c>
      <c r="K1654" s="832" t="s">
        <v>2385</v>
      </c>
      <c r="L1654" s="835">
        <v>219.78</v>
      </c>
      <c r="M1654" s="835">
        <v>1978.02</v>
      </c>
      <c r="N1654" s="832">
        <v>9</v>
      </c>
      <c r="O1654" s="836">
        <v>8</v>
      </c>
      <c r="P1654" s="835">
        <v>659.34</v>
      </c>
      <c r="Q1654" s="837">
        <v>0.33333333333333337</v>
      </c>
      <c r="R1654" s="832">
        <v>3</v>
      </c>
      <c r="S1654" s="837">
        <v>0.33333333333333331</v>
      </c>
      <c r="T1654" s="836">
        <v>3</v>
      </c>
      <c r="U1654" s="838">
        <v>0.375</v>
      </c>
    </row>
    <row r="1655" spans="1:21" ht="14.4" customHeight="1" x14ac:dyDescent="0.3">
      <c r="A1655" s="831">
        <v>10</v>
      </c>
      <c r="B1655" s="832" t="s">
        <v>2616</v>
      </c>
      <c r="C1655" s="832" t="s">
        <v>2629</v>
      </c>
      <c r="D1655" s="833" t="s">
        <v>5672</v>
      </c>
      <c r="E1655" s="834" t="s">
        <v>2689</v>
      </c>
      <c r="F1655" s="832" t="s">
        <v>2618</v>
      </c>
      <c r="G1655" s="832" t="s">
        <v>3120</v>
      </c>
      <c r="H1655" s="832" t="s">
        <v>631</v>
      </c>
      <c r="I1655" s="832" t="s">
        <v>4543</v>
      </c>
      <c r="J1655" s="832" t="s">
        <v>4544</v>
      </c>
      <c r="K1655" s="832" t="s">
        <v>4545</v>
      </c>
      <c r="L1655" s="835">
        <v>219.78</v>
      </c>
      <c r="M1655" s="835">
        <v>219.78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10</v>
      </c>
      <c r="B1656" s="832" t="s">
        <v>2616</v>
      </c>
      <c r="C1656" s="832" t="s">
        <v>2629</v>
      </c>
      <c r="D1656" s="833" t="s">
        <v>5672</v>
      </c>
      <c r="E1656" s="834" t="s">
        <v>2689</v>
      </c>
      <c r="F1656" s="832" t="s">
        <v>2618</v>
      </c>
      <c r="G1656" s="832" t="s">
        <v>3120</v>
      </c>
      <c r="H1656" s="832" t="s">
        <v>631</v>
      </c>
      <c r="I1656" s="832" t="s">
        <v>4546</v>
      </c>
      <c r="J1656" s="832" t="s">
        <v>4547</v>
      </c>
      <c r="K1656" s="832" t="s">
        <v>4548</v>
      </c>
      <c r="L1656" s="835">
        <v>54.95</v>
      </c>
      <c r="M1656" s="835">
        <v>109.9</v>
      </c>
      <c r="N1656" s="832">
        <v>2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10</v>
      </c>
      <c r="B1657" s="832" t="s">
        <v>2616</v>
      </c>
      <c r="C1657" s="832" t="s">
        <v>2629</v>
      </c>
      <c r="D1657" s="833" t="s">
        <v>5672</v>
      </c>
      <c r="E1657" s="834" t="s">
        <v>2689</v>
      </c>
      <c r="F1657" s="832" t="s">
        <v>2618</v>
      </c>
      <c r="G1657" s="832" t="s">
        <v>3120</v>
      </c>
      <c r="H1657" s="832" t="s">
        <v>631</v>
      </c>
      <c r="I1657" s="832" t="s">
        <v>4225</v>
      </c>
      <c r="J1657" s="832" t="s">
        <v>4215</v>
      </c>
      <c r="K1657" s="832" t="s">
        <v>4226</v>
      </c>
      <c r="L1657" s="835">
        <v>183.16</v>
      </c>
      <c r="M1657" s="835">
        <v>2014.7600000000002</v>
      </c>
      <c r="N1657" s="832">
        <v>11</v>
      </c>
      <c r="O1657" s="836">
        <v>2.5</v>
      </c>
      <c r="P1657" s="835">
        <v>732.64</v>
      </c>
      <c r="Q1657" s="837">
        <v>0.36363636363636359</v>
      </c>
      <c r="R1657" s="832">
        <v>4</v>
      </c>
      <c r="S1657" s="837">
        <v>0.36363636363636365</v>
      </c>
      <c r="T1657" s="836">
        <v>1</v>
      </c>
      <c r="U1657" s="838">
        <v>0.4</v>
      </c>
    </row>
    <row r="1658" spans="1:21" ht="14.4" customHeight="1" x14ac:dyDescent="0.3">
      <c r="A1658" s="831">
        <v>10</v>
      </c>
      <c r="B1658" s="832" t="s">
        <v>2616</v>
      </c>
      <c r="C1658" s="832" t="s">
        <v>2629</v>
      </c>
      <c r="D1658" s="833" t="s">
        <v>5672</v>
      </c>
      <c r="E1658" s="834" t="s">
        <v>2689</v>
      </c>
      <c r="F1658" s="832" t="s">
        <v>2618</v>
      </c>
      <c r="G1658" s="832" t="s">
        <v>4227</v>
      </c>
      <c r="H1658" s="832" t="s">
        <v>690</v>
      </c>
      <c r="I1658" s="832" t="s">
        <v>4228</v>
      </c>
      <c r="J1658" s="832" t="s">
        <v>2242</v>
      </c>
      <c r="K1658" s="832" t="s">
        <v>4229</v>
      </c>
      <c r="L1658" s="835">
        <v>516.71</v>
      </c>
      <c r="M1658" s="835">
        <v>17568.14</v>
      </c>
      <c r="N1658" s="832">
        <v>34</v>
      </c>
      <c r="O1658" s="836">
        <v>13</v>
      </c>
      <c r="P1658" s="835">
        <v>10334.200000000001</v>
      </c>
      <c r="Q1658" s="837">
        <v>0.58823529411764708</v>
      </c>
      <c r="R1658" s="832">
        <v>20</v>
      </c>
      <c r="S1658" s="837">
        <v>0.58823529411764708</v>
      </c>
      <c r="T1658" s="836">
        <v>6.5</v>
      </c>
      <c r="U1658" s="838">
        <v>0.5</v>
      </c>
    </row>
    <row r="1659" spans="1:21" ht="14.4" customHeight="1" x14ac:dyDescent="0.3">
      <c r="A1659" s="831">
        <v>10</v>
      </c>
      <c r="B1659" s="832" t="s">
        <v>2616</v>
      </c>
      <c r="C1659" s="832" t="s">
        <v>2629</v>
      </c>
      <c r="D1659" s="833" t="s">
        <v>5672</v>
      </c>
      <c r="E1659" s="834" t="s">
        <v>2689</v>
      </c>
      <c r="F1659" s="832" t="s">
        <v>2618</v>
      </c>
      <c r="G1659" s="832" t="s">
        <v>4227</v>
      </c>
      <c r="H1659" s="832" t="s">
        <v>690</v>
      </c>
      <c r="I1659" s="832" t="s">
        <v>4230</v>
      </c>
      <c r="J1659" s="832" t="s">
        <v>2242</v>
      </c>
      <c r="K1659" s="832" t="s">
        <v>4231</v>
      </c>
      <c r="L1659" s="835">
        <v>55.37</v>
      </c>
      <c r="M1659" s="835">
        <v>1550.36</v>
      </c>
      <c r="N1659" s="832">
        <v>28</v>
      </c>
      <c r="O1659" s="836">
        <v>3.5</v>
      </c>
      <c r="P1659" s="835">
        <v>1052.03</v>
      </c>
      <c r="Q1659" s="837">
        <v>0.6785714285714286</v>
      </c>
      <c r="R1659" s="832">
        <v>19</v>
      </c>
      <c r="S1659" s="837">
        <v>0.6785714285714286</v>
      </c>
      <c r="T1659" s="836">
        <v>2.5</v>
      </c>
      <c r="U1659" s="838">
        <v>0.7142857142857143</v>
      </c>
    </row>
    <row r="1660" spans="1:21" ht="14.4" customHeight="1" x14ac:dyDescent="0.3">
      <c r="A1660" s="831">
        <v>10</v>
      </c>
      <c r="B1660" s="832" t="s">
        <v>2616</v>
      </c>
      <c r="C1660" s="832" t="s">
        <v>2629</v>
      </c>
      <c r="D1660" s="833" t="s">
        <v>5672</v>
      </c>
      <c r="E1660" s="834" t="s">
        <v>2689</v>
      </c>
      <c r="F1660" s="832" t="s">
        <v>2618</v>
      </c>
      <c r="G1660" s="832" t="s">
        <v>4227</v>
      </c>
      <c r="H1660" s="832" t="s">
        <v>690</v>
      </c>
      <c r="I1660" s="832" t="s">
        <v>4232</v>
      </c>
      <c r="J1660" s="832" t="s">
        <v>2242</v>
      </c>
      <c r="K1660" s="832" t="s">
        <v>4233</v>
      </c>
      <c r="L1660" s="835">
        <v>110.73</v>
      </c>
      <c r="M1660" s="835">
        <v>6422.34</v>
      </c>
      <c r="N1660" s="832">
        <v>58</v>
      </c>
      <c r="O1660" s="836">
        <v>11</v>
      </c>
      <c r="P1660" s="835">
        <v>4650.66</v>
      </c>
      <c r="Q1660" s="837">
        <v>0.72413793103448276</v>
      </c>
      <c r="R1660" s="832">
        <v>42</v>
      </c>
      <c r="S1660" s="837">
        <v>0.72413793103448276</v>
      </c>
      <c r="T1660" s="836">
        <v>7.5</v>
      </c>
      <c r="U1660" s="838">
        <v>0.68181818181818177</v>
      </c>
    </row>
    <row r="1661" spans="1:21" ht="14.4" customHeight="1" x14ac:dyDescent="0.3">
      <c r="A1661" s="831">
        <v>10</v>
      </c>
      <c r="B1661" s="832" t="s">
        <v>2616</v>
      </c>
      <c r="C1661" s="832" t="s">
        <v>2629</v>
      </c>
      <c r="D1661" s="833" t="s">
        <v>5672</v>
      </c>
      <c r="E1661" s="834" t="s">
        <v>2689</v>
      </c>
      <c r="F1661" s="832" t="s">
        <v>2618</v>
      </c>
      <c r="G1661" s="832" t="s">
        <v>4227</v>
      </c>
      <c r="H1661" s="832" t="s">
        <v>631</v>
      </c>
      <c r="I1661" s="832" t="s">
        <v>4234</v>
      </c>
      <c r="J1661" s="832" t="s">
        <v>2242</v>
      </c>
      <c r="K1661" s="832" t="s">
        <v>4235</v>
      </c>
      <c r="L1661" s="835">
        <v>15.82</v>
      </c>
      <c r="M1661" s="835">
        <v>47.46</v>
      </c>
      <c r="N1661" s="832">
        <v>3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10</v>
      </c>
      <c r="B1662" s="832" t="s">
        <v>2616</v>
      </c>
      <c r="C1662" s="832" t="s">
        <v>2629</v>
      </c>
      <c r="D1662" s="833" t="s">
        <v>5672</v>
      </c>
      <c r="E1662" s="834" t="s">
        <v>2689</v>
      </c>
      <c r="F1662" s="832" t="s">
        <v>2618</v>
      </c>
      <c r="G1662" s="832" t="s">
        <v>4236</v>
      </c>
      <c r="H1662" s="832" t="s">
        <v>690</v>
      </c>
      <c r="I1662" s="832" t="s">
        <v>2588</v>
      </c>
      <c r="J1662" s="832" t="s">
        <v>2589</v>
      </c>
      <c r="K1662" s="832" t="s">
        <v>2590</v>
      </c>
      <c r="L1662" s="835">
        <v>910.2</v>
      </c>
      <c r="M1662" s="835">
        <v>9102</v>
      </c>
      <c r="N1662" s="832">
        <v>10</v>
      </c>
      <c r="O1662" s="836">
        <v>4</v>
      </c>
      <c r="P1662" s="835">
        <v>9102</v>
      </c>
      <c r="Q1662" s="837">
        <v>1</v>
      </c>
      <c r="R1662" s="832">
        <v>10</v>
      </c>
      <c r="S1662" s="837">
        <v>1</v>
      </c>
      <c r="T1662" s="836">
        <v>4</v>
      </c>
      <c r="U1662" s="838">
        <v>1</v>
      </c>
    </row>
    <row r="1663" spans="1:21" ht="14.4" customHeight="1" x14ac:dyDescent="0.3">
      <c r="A1663" s="831">
        <v>10</v>
      </c>
      <c r="B1663" s="832" t="s">
        <v>2616</v>
      </c>
      <c r="C1663" s="832" t="s">
        <v>2629</v>
      </c>
      <c r="D1663" s="833" t="s">
        <v>5672</v>
      </c>
      <c r="E1663" s="834" t="s">
        <v>2689</v>
      </c>
      <c r="F1663" s="832" t="s">
        <v>2618</v>
      </c>
      <c r="G1663" s="832" t="s">
        <v>4236</v>
      </c>
      <c r="H1663" s="832" t="s">
        <v>631</v>
      </c>
      <c r="I1663" s="832" t="s">
        <v>2245</v>
      </c>
      <c r="J1663" s="832" t="s">
        <v>2246</v>
      </c>
      <c r="K1663" s="832" t="s">
        <v>2247</v>
      </c>
      <c r="L1663" s="835">
        <v>227.56</v>
      </c>
      <c r="M1663" s="835">
        <v>910.24</v>
      </c>
      <c r="N1663" s="832">
        <v>4</v>
      </c>
      <c r="O1663" s="836">
        <v>1</v>
      </c>
      <c r="P1663" s="835">
        <v>910.24</v>
      </c>
      <c r="Q1663" s="837">
        <v>1</v>
      </c>
      <c r="R1663" s="832">
        <v>4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10</v>
      </c>
      <c r="B1664" s="832" t="s">
        <v>2616</v>
      </c>
      <c r="C1664" s="832" t="s">
        <v>2629</v>
      </c>
      <c r="D1664" s="833" t="s">
        <v>5672</v>
      </c>
      <c r="E1664" s="834" t="s">
        <v>2689</v>
      </c>
      <c r="F1664" s="832" t="s">
        <v>2618</v>
      </c>
      <c r="G1664" s="832" t="s">
        <v>4236</v>
      </c>
      <c r="H1664" s="832" t="s">
        <v>631</v>
      </c>
      <c r="I1664" s="832" t="s">
        <v>4549</v>
      </c>
      <c r="J1664" s="832" t="s">
        <v>2246</v>
      </c>
      <c r="K1664" s="832" t="s">
        <v>2590</v>
      </c>
      <c r="L1664" s="835">
        <v>910.2</v>
      </c>
      <c r="M1664" s="835">
        <v>10922.4</v>
      </c>
      <c r="N1664" s="832">
        <v>12</v>
      </c>
      <c r="O1664" s="836">
        <v>5</v>
      </c>
      <c r="P1664" s="835">
        <v>9102</v>
      </c>
      <c r="Q1664" s="837">
        <v>0.83333333333333337</v>
      </c>
      <c r="R1664" s="832">
        <v>10</v>
      </c>
      <c r="S1664" s="837">
        <v>0.83333333333333337</v>
      </c>
      <c r="T1664" s="836">
        <v>4</v>
      </c>
      <c r="U1664" s="838">
        <v>0.8</v>
      </c>
    </row>
    <row r="1665" spans="1:21" ht="14.4" customHeight="1" x14ac:dyDescent="0.3">
      <c r="A1665" s="831">
        <v>10</v>
      </c>
      <c r="B1665" s="832" t="s">
        <v>2616</v>
      </c>
      <c r="C1665" s="832" t="s">
        <v>2629</v>
      </c>
      <c r="D1665" s="833" t="s">
        <v>5672</v>
      </c>
      <c r="E1665" s="834" t="s">
        <v>2689</v>
      </c>
      <c r="F1665" s="832" t="s">
        <v>2618</v>
      </c>
      <c r="G1665" s="832" t="s">
        <v>4236</v>
      </c>
      <c r="H1665" s="832" t="s">
        <v>631</v>
      </c>
      <c r="I1665" s="832" t="s">
        <v>4237</v>
      </c>
      <c r="J1665" s="832" t="s">
        <v>4238</v>
      </c>
      <c r="K1665" s="832" t="s">
        <v>2247</v>
      </c>
      <c r="L1665" s="835">
        <v>227.56</v>
      </c>
      <c r="M1665" s="835">
        <v>4323.6400000000003</v>
      </c>
      <c r="N1665" s="832">
        <v>19</v>
      </c>
      <c r="O1665" s="836">
        <v>4</v>
      </c>
      <c r="P1665" s="835">
        <v>3413.4</v>
      </c>
      <c r="Q1665" s="837">
        <v>0.78947368421052633</v>
      </c>
      <c r="R1665" s="832">
        <v>15</v>
      </c>
      <c r="S1665" s="837">
        <v>0.78947368421052633</v>
      </c>
      <c r="T1665" s="836">
        <v>3</v>
      </c>
      <c r="U1665" s="838">
        <v>0.75</v>
      </c>
    </row>
    <row r="1666" spans="1:21" ht="14.4" customHeight="1" x14ac:dyDescent="0.3">
      <c r="A1666" s="831">
        <v>10</v>
      </c>
      <c r="B1666" s="832" t="s">
        <v>2616</v>
      </c>
      <c r="C1666" s="832" t="s">
        <v>2629</v>
      </c>
      <c r="D1666" s="833" t="s">
        <v>5672</v>
      </c>
      <c r="E1666" s="834" t="s">
        <v>2689</v>
      </c>
      <c r="F1666" s="832" t="s">
        <v>2618</v>
      </c>
      <c r="G1666" s="832" t="s">
        <v>4236</v>
      </c>
      <c r="H1666" s="832" t="s">
        <v>631</v>
      </c>
      <c r="I1666" s="832" t="s">
        <v>4239</v>
      </c>
      <c r="J1666" s="832" t="s">
        <v>4238</v>
      </c>
      <c r="K1666" s="832" t="s">
        <v>2590</v>
      </c>
      <c r="L1666" s="835">
        <v>910.2</v>
      </c>
      <c r="M1666" s="835">
        <v>8191.7999999999993</v>
      </c>
      <c r="N1666" s="832">
        <v>9</v>
      </c>
      <c r="O1666" s="836">
        <v>3</v>
      </c>
      <c r="P1666" s="835">
        <v>6371.4</v>
      </c>
      <c r="Q1666" s="837">
        <v>0.77777777777777779</v>
      </c>
      <c r="R1666" s="832">
        <v>7</v>
      </c>
      <c r="S1666" s="837">
        <v>0.77777777777777779</v>
      </c>
      <c r="T1666" s="836">
        <v>2.5</v>
      </c>
      <c r="U1666" s="838">
        <v>0.83333333333333337</v>
      </c>
    </row>
    <row r="1667" spans="1:21" ht="14.4" customHeight="1" x14ac:dyDescent="0.3">
      <c r="A1667" s="831">
        <v>10</v>
      </c>
      <c r="B1667" s="832" t="s">
        <v>2616</v>
      </c>
      <c r="C1667" s="832" t="s">
        <v>2629</v>
      </c>
      <c r="D1667" s="833" t="s">
        <v>5672</v>
      </c>
      <c r="E1667" s="834" t="s">
        <v>2689</v>
      </c>
      <c r="F1667" s="832" t="s">
        <v>2618</v>
      </c>
      <c r="G1667" s="832" t="s">
        <v>4236</v>
      </c>
      <c r="H1667" s="832" t="s">
        <v>631</v>
      </c>
      <c r="I1667" s="832" t="s">
        <v>4240</v>
      </c>
      <c r="J1667" s="832" t="s">
        <v>4238</v>
      </c>
      <c r="K1667" s="832" t="s">
        <v>4241</v>
      </c>
      <c r="L1667" s="835">
        <v>910.2</v>
      </c>
      <c r="M1667" s="835">
        <v>3640.8</v>
      </c>
      <c r="N1667" s="832">
        <v>4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10</v>
      </c>
      <c r="B1668" s="832" t="s">
        <v>2616</v>
      </c>
      <c r="C1668" s="832" t="s">
        <v>2629</v>
      </c>
      <c r="D1668" s="833" t="s">
        <v>5672</v>
      </c>
      <c r="E1668" s="834" t="s">
        <v>2689</v>
      </c>
      <c r="F1668" s="832" t="s">
        <v>2618</v>
      </c>
      <c r="G1668" s="832" t="s">
        <v>4236</v>
      </c>
      <c r="H1668" s="832" t="s">
        <v>631</v>
      </c>
      <c r="I1668" s="832" t="s">
        <v>4242</v>
      </c>
      <c r="J1668" s="832" t="s">
        <v>4238</v>
      </c>
      <c r="K1668" s="832" t="s">
        <v>4243</v>
      </c>
      <c r="L1668" s="835">
        <v>546.12</v>
      </c>
      <c r="M1668" s="835">
        <v>4368.96</v>
      </c>
      <c r="N1668" s="832">
        <v>8</v>
      </c>
      <c r="O1668" s="836">
        <v>7</v>
      </c>
      <c r="P1668" s="835">
        <v>3276.72</v>
      </c>
      <c r="Q1668" s="837">
        <v>0.75</v>
      </c>
      <c r="R1668" s="832">
        <v>6</v>
      </c>
      <c r="S1668" s="837">
        <v>0.75</v>
      </c>
      <c r="T1668" s="836">
        <v>5</v>
      </c>
      <c r="U1668" s="838">
        <v>0.7142857142857143</v>
      </c>
    </row>
    <row r="1669" spans="1:21" ht="14.4" customHeight="1" x14ac:dyDescent="0.3">
      <c r="A1669" s="831">
        <v>10</v>
      </c>
      <c r="B1669" s="832" t="s">
        <v>2616</v>
      </c>
      <c r="C1669" s="832" t="s">
        <v>2629</v>
      </c>
      <c r="D1669" s="833" t="s">
        <v>5672</v>
      </c>
      <c r="E1669" s="834" t="s">
        <v>2689</v>
      </c>
      <c r="F1669" s="832" t="s">
        <v>2618</v>
      </c>
      <c r="G1669" s="832" t="s">
        <v>4236</v>
      </c>
      <c r="H1669" s="832" t="s">
        <v>690</v>
      </c>
      <c r="I1669" s="832" t="s">
        <v>4244</v>
      </c>
      <c r="J1669" s="832" t="s">
        <v>2589</v>
      </c>
      <c r="K1669" s="832" t="s">
        <v>4245</v>
      </c>
      <c r="L1669" s="835">
        <v>1820.4</v>
      </c>
      <c r="M1669" s="835">
        <v>7281.6</v>
      </c>
      <c r="N1669" s="832">
        <v>4</v>
      </c>
      <c r="O1669" s="836">
        <v>2</v>
      </c>
      <c r="P1669" s="835">
        <v>7281.6</v>
      </c>
      <c r="Q1669" s="837">
        <v>1</v>
      </c>
      <c r="R1669" s="832">
        <v>4</v>
      </c>
      <c r="S1669" s="837">
        <v>1</v>
      </c>
      <c r="T1669" s="836">
        <v>2</v>
      </c>
      <c r="U1669" s="838">
        <v>1</v>
      </c>
    </row>
    <row r="1670" spans="1:21" ht="14.4" customHeight="1" x14ac:dyDescent="0.3">
      <c r="A1670" s="831">
        <v>10</v>
      </c>
      <c r="B1670" s="832" t="s">
        <v>2616</v>
      </c>
      <c r="C1670" s="832" t="s">
        <v>2629</v>
      </c>
      <c r="D1670" s="833" t="s">
        <v>5672</v>
      </c>
      <c r="E1670" s="834" t="s">
        <v>2689</v>
      </c>
      <c r="F1670" s="832" t="s">
        <v>2618</v>
      </c>
      <c r="G1670" s="832" t="s">
        <v>4236</v>
      </c>
      <c r="H1670" s="832" t="s">
        <v>690</v>
      </c>
      <c r="I1670" s="832" t="s">
        <v>4246</v>
      </c>
      <c r="J1670" s="832" t="s">
        <v>2589</v>
      </c>
      <c r="K1670" s="832" t="s">
        <v>2247</v>
      </c>
      <c r="L1670" s="835">
        <v>227.56</v>
      </c>
      <c r="M1670" s="835">
        <v>2730.7200000000003</v>
      </c>
      <c r="N1670" s="832">
        <v>12</v>
      </c>
      <c r="O1670" s="836">
        <v>3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10</v>
      </c>
      <c r="B1671" s="832" t="s">
        <v>2616</v>
      </c>
      <c r="C1671" s="832" t="s">
        <v>2629</v>
      </c>
      <c r="D1671" s="833" t="s">
        <v>5672</v>
      </c>
      <c r="E1671" s="834" t="s">
        <v>2689</v>
      </c>
      <c r="F1671" s="832" t="s">
        <v>2618</v>
      </c>
      <c r="G1671" s="832" t="s">
        <v>4236</v>
      </c>
      <c r="H1671" s="832" t="s">
        <v>690</v>
      </c>
      <c r="I1671" s="832" t="s">
        <v>4550</v>
      </c>
      <c r="J1671" s="832" t="s">
        <v>2589</v>
      </c>
      <c r="K1671" s="832" t="s">
        <v>4241</v>
      </c>
      <c r="L1671" s="835">
        <v>1170.93</v>
      </c>
      <c r="M1671" s="835">
        <v>4683.72</v>
      </c>
      <c r="N1671" s="832">
        <v>4</v>
      </c>
      <c r="O1671" s="836">
        <v>0.5</v>
      </c>
      <c r="P1671" s="835">
        <v>4683.72</v>
      </c>
      <c r="Q1671" s="837">
        <v>1</v>
      </c>
      <c r="R1671" s="832">
        <v>4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10</v>
      </c>
      <c r="B1672" s="832" t="s">
        <v>2616</v>
      </c>
      <c r="C1672" s="832" t="s">
        <v>2629</v>
      </c>
      <c r="D1672" s="833" t="s">
        <v>5672</v>
      </c>
      <c r="E1672" s="834" t="s">
        <v>2689</v>
      </c>
      <c r="F1672" s="832" t="s">
        <v>2618</v>
      </c>
      <c r="G1672" s="832" t="s">
        <v>4236</v>
      </c>
      <c r="H1672" s="832" t="s">
        <v>631</v>
      </c>
      <c r="I1672" s="832" t="s">
        <v>4249</v>
      </c>
      <c r="J1672" s="832" t="s">
        <v>4250</v>
      </c>
      <c r="K1672" s="832" t="s">
        <v>2590</v>
      </c>
      <c r="L1672" s="835">
        <v>910.2</v>
      </c>
      <c r="M1672" s="835">
        <v>5461.2000000000007</v>
      </c>
      <c r="N1672" s="832">
        <v>6</v>
      </c>
      <c r="O1672" s="836">
        <v>2</v>
      </c>
      <c r="P1672" s="835">
        <v>3640.8</v>
      </c>
      <c r="Q1672" s="837">
        <v>0.66666666666666663</v>
      </c>
      <c r="R1672" s="832">
        <v>4</v>
      </c>
      <c r="S1672" s="837">
        <v>0.66666666666666663</v>
      </c>
      <c r="T1672" s="836">
        <v>1.5</v>
      </c>
      <c r="U1672" s="838">
        <v>0.75</v>
      </c>
    </row>
    <row r="1673" spans="1:21" ht="14.4" customHeight="1" x14ac:dyDescent="0.3">
      <c r="A1673" s="831">
        <v>10</v>
      </c>
      <c r="B1673" s="832" t="s">
        <v>2616</v>
      </c>
      <c r="C1673" s="832" t="s">
        <v>2629</v>
      </c>
      <c r="D1673" s="833" t="s">
        <v>5672</v>
      </c>
      <c r="E1673" s="834" t="s">
        <v>2689</v>
      </c>
      <c r="F1673" s="832" t="s">
        <v>2618</v>
      </c>
      <c r="G1673" s="832" t="s">
        <v>4236</v>
      </c>
      <c r="H1673" s="832" t="s">
        <v>631</v>
      </c>
      <c r="I1673" s="832" t="s">
        <v>4551</v>
      </c>
      <c r="J1673" s="832" t="s">
        <v>4250</v>
      </c>
      <c r="K1673" s="832" t="s">
        <v>4241</v>
      </c>
      <c r="L1673" s="835">
        <v>910.2</v>
      </c>
      <c r="M1673" s="835">
        <v>5461.2000000000007</v>
      </c>
      <c r="N1673" s="832">
        <v>6</v>
      </c>
      <c r="O1673" s="836">
        <v>1</v>
      </c>
      <c r="P1673" s="835">
        <v>3640.8</v>
      </c>
      <c r="Q1673" s="837">
        <v>0.66666666666666663</v>
      </c>
      <c r="R1673" s="832">
        <v>4</v>
      </c>
      <c r="S1673" s="837">
        <v>0.66666666666666663</v>
      </c>
      <c r="T1673" s="836">
        <v>0.5</v>
      </c>
      <c r="U1673" s="838">
        <v>0.5</v>
      </c>
    </row>
    <row r="1674" spans="1:21" ht="14.4" customHeight="1" x14ac:dyDescent="0.3">
      <c r="A1674" s="831">
        <v>10</v>
      </c>
      <c r="B1674" s="832" t="s">
        <v>2616</v>
      </c>
      <c r="C1674" s="832" t="s">
        <v>2629</v>
      </c>
      <c r="D1674" s="833" t="s">
        <v>5672</v>
      </c>
      <c r="E1674" s="834" t="s">
        <v>2689</v>
      </c>
      <c r="F1674" s="832" t="s">
        <v>2618</v>
      </c>
      <c r="G1674" s="832" t="s">
        <v>4236</v>
      </c>
      <c r="H1674" s="832" t="s">
        <v>631</v>
      </c>
      <c r="I1674" s="832" t="s">
        <v>4552</v>
      </c>
      <c r="J1674" s="832" t="s">
        <v>2589</v>
      </c>
      <c r="K1674" s="832" t="s">
        <v>4553</v>
      </c>
      <c r="L1674" s="835">
        <v>0</v>
      </c>
      <c r="M1674" s="835">
        <v>0</v>
      </c>
      <c r="N1674" s="832">
        <v>2</v>
      </c>
      <c r="O1674" s="836">
        <v>0.5</v>
      </c>
      <c r="P1674" s="835">
        <v>0</v>
      </c>
      <c r="Q1674" s="837"/>
      <c r="R1674" s="832">
        <v>2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10</v>
      </c>
      <c r="B1675" s="832" t="s">
        <v>2616</v>
      </c>
      <c r="C1675" s="832" t="s">
        <v>2629</v>
      </c>
      <c r="D1675" s="833" t="s">
        <v>5672</v>
      </c>
      <c r="E1675" s="834" t="s">
        <v>2689</v>
      </c>
      <c r="F1675" s="832" t="s">
        <v>2618</v>
      </c>
      <c r="G1675" s="832" t="s">
        <v>3220</v>
      </c>
      <c r="H1675" s="832" t="s">
        <v>631</v>
      </c>
      <c r="I1675" s="832" t="s">
        <v>3221</v>
      </c>
      <c r="J1675" s="832" t="s">
        <v>763</v>
      </c>
      <c r="K1675" s="832" t="s">
        <v>1062</v>
      </c>
      <c r="L1675" s="835">
        <v>0</v>
      </c>
      <c r="M1675" s="835">
        <v>0</v>
      </c>
      <c r="N1675" s="832">
        <v>1</v>
      </c>
      <c r="O1675" s="836">
        <v>1</v>
      </c>
      <c r="P1675" s="835">
        <v>0</v>
      </c>
      <c r="Q1675" s="837"/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10</v>
      </c>
      <c r="B1676" s="832" t="s">
        <v>2616</v>
      </c>
      <c r="C1676" s="832" t="s">
        <v>2629</v>
      </c>
      <c r="D1676" s="833" t="s">
        <v>5672</v>
      </c>
      <c r="E1676" s="834" t="s">
        <v>2689</v>
      </c>
      <c r="F1676" s="832" t="s">
        <v>2618</v>
      </c>
      <c r="G1676" s="832" t="s">
        <v>3662</v>
      </c>
      <c r="H1676" s="832" t="s">
        <v>631</v>
      </c>
      <c r="I1676" s="832" t="s">
        <v>3663</v>
      </c>
      <c r="J1676" s="832" t="s">
        <v>1228</v>
      </c>
      <c r="K1676" s="832" t="s">
        <v>3664</v>
      </c>
      <c r="L1676" s="835">
        <v>38.56</v>
      </c>
      <c r="M1676" s="835">
        <v>77.12</v>
      </c>
      <c r="N1676" s="832">
        <v>2</v>
      </c>
      <c r="O1676" s="836">
        <v>2</v>
      </c>
      <c r="P1676" s="835">
        <v>38.56</v>
      </c>
      <c r="Q1676" s="837">
        <v>0.5</v>
      </c>
      <c r="R1676" s="832">
        <v>1</v>
      </c>
      <c r="S1676" s="837">
        <v>0.5</v>
      </c>
      <c r="T1676" s="836">
        <v>1</v>
      </c>
      <c r="U1676" s="838">
        <v>0.5</v>
      </c>
    </row>
    <row r="1677" spans="1:21" ht="14.4" customHeight="1" x14ac:dyDescent="0.3">
      <c r="A1677" s="831">
        <v>10</v>
      </c>
      <c r="B1677" s="832" t="s">
        <v>2616</v>
      </c>
      <c r="C1677" s="832" t="s">
        <v>2629</v>
      </c>
      <c r="D1677" s="833" t="s">
        <v>5672</v>
      </c>
      <c r="E1677" s="834" t="s">
        <v>2689</v>
      </c>
      <c r="F1677" s="832" t="s">
        <v>2618</v>
      </c>
      <c r="G1677" s="832" t="s">
        <v>4554</v>
      </c>
      <c r="H1677" s="832" t="s">
        <v>631</v>
      </c>
      <c r="I1677" s="832" t="s">
        <v>4555</v>
      </c>
      <c r="J1677" s="832" t="s">
        <v>4556</v>
      </c>
      <c r="K1677" s="832" t="s">
        <v>4557</v>
      </c>
      <c r="L1677" s="835">
        <v>0</v>
      </c>
      <c r="M1677" s="835">
        <v>0</v>
      </c>
      <c r="N1677" s="832">
        <v>1</v>
      </c>
      <c r="O1677" s="836">
        <v>0.5</v>
      </c>
      <c r="P1677" s="835"/>
      <c r="Q1677" s="837"/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10</v>
      </c>
      <c r="B1678" s="832" t="s">
        <v>2616</v>
      </c>
      <c r="C1678" s="832" t="s">
        <v>2629</v>
      </c>
      <c r="D1678" s="833" t="s">
        <v>5672</v>
      </c>
      <c r="E1678" s="834" t="s">
        <v>2689</v>
      </c>
      <c r="F1678" s="832" t="s">
        <v>2618</v>
      </c>
      <c r="G1678" s="832" t="s">
        <v>2902</v>
      </c>
      <c r="H1678" s="832" t="s">
        <v>631</v>
      </c>
      <c r="I1678" s="832" t="s">
        <v>2905</v>
      </c>
      <c r="J1678" s="832" t="s">
        <v>1022</v>
      </c>
      <c r="K1678" s="832" t="s">
        <v>1671</v>
      </c>
      <c r="L1678" s="835">
        <v>35.25</v>
      </c>
      <c r="M1678" s="835">
        <v>458.25</v>
      </c>
      <c r="N1678" s="832">
        <v>13</v>
      </c>
      <c r="O1678" s="836">
        <v>5</v>
      </c>
      <c r="P1678" s="835">
        <v>387.75</v>
      </c>
      <c r="Q1678" s="837">
        <v>0.84615384615384615</v>
      </c>
      <c r="R1678" s="832">
        <v>11</v>
      </c>
      <c r="S1678" s="837">
        <v>0.84615384615384615</v>
      </c>
      <c r="T1678" s="836">
        <v>3</v>
      </c>
      <c r="U1678" s="838">
        <v>0.6</v>
      </c>
    </row>
    <row r="1679" spans="1:21" ht="14.4" customHeight="1" x14ac:dyDescent="0.3">
      <c r="A1679" s="831">
        <v>10</v>
      </c>
      <c r="B1679" s="832" t="s">
        <v>2616</v>
      </c>
      <c r="C1679" s="832" t="s">
        <v>2629</v>
      </c>
      <c r="D1679" s="833" t="s">
        <v>5672</v>
      </c>
      <c r="E1679" s="834" t="s">
        <v>2689</v>
      </c>
      <c r="F1679" s="832" t="s">
        <v>2618</v>
      </c>
      <c r="G1679" s="832" t="s">
        <v>4558</v>
      </c>
      <c r="H1679" s="832" t="s">
        <v>631</v>
      </c>
      <c r="I1679" s="832" t="s">
        <v>4559</v>
      </c>
      <c r="J1679" s="832" t="s">
        <v>4560</v>
      </c>
      <c r="K1679" s="832" t="s">
        <v>4561</v>
      </c>
      <c r="L1679" s="835">
        <v>195.19</v>
      </c>
      <c r="M1679" s="835">
        <v>195.19</v>
      </c>
      <c r="N1679" s="832">
        <v>1</v>
      </c>
      <c r="O1679" s="836">
        <v>0.5</v>
      </c>
      <c r="P1679" s="835">
        <v>195.19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10</v>
      </c>
      <c r="B1680" s="832" t="s">
        <v>2616</v>
      </c>
      <c r="C1680" s="832" t="s">
        <v>2629</v>
      </c>
      <c r="D1680" s="833" t="s">
        <v>5672</v>
      </c>
      <c r="E1680" s="834" t="s">
        <v>2689</v>
      </c>
      <c r="F1680" s="832" t="s">
        <v>2618</v>
      </c>
      <c r="G1680" s="832" t="s">
        <v>3038</v>
      </c>
      <c r="H1680" s="832" t="s">
        <v>631</v>
      </c>
      <c r="I1680" s="832" t="s">
        <v>4562</v>
      </c>
      <c r="J1680" s="832" t="s">
        <v>4563</v>
      </c>
      <c r="K1680" s="832" t="s">
        <v>4261</v>
      </c>
      <c r="L1680" s="835">
        <v>0</v>
      </c>
      <c r="M1680" s="835">
        <v>0</v>
      </c>
      <c r="N1680" s="832">
        <v>2</v>
      </c>
      <c r="O1680" s="836">
        <v>0.5</v>
      </c>
      <c r="P1680" s="835"/>
      <c r="Q1680" s="837"/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10</v>
      </c>
      <c r="B1681" s="832" t="s">
        <v>2616</v>
      </c>
      <c r="C1681" s="832" t="s">
        <v>2629</v>
      </c>
      <c r="D1681" s="833" t="s">
        <v>5672</v>
      </c>
      <c r="E1681" s="834" t="s">
        <v>2689</v>
      </c>
      <c r="F1681" s="832" t="s">
        <v>2618</v>
      </c>
      <c r="G1681" s="832" t="s">
        <v>4564</v>
      </c>
      <c r="H1681" s="832" t="s">
        <v>690</v>
      </c>
      <c r="I1681" s="832" t="s">
        <v>4565</v>
      </c>
      <c r="J1681" s="832" t="s">
        <v>4566</v>
      </c>
      <c r="K1681" s="832" t="s">
        <v>4567</v>
      </c>
      <c r="L1681" s="835">
        <v>2573.2199999999998</v>
      </c>
      <c r="M1681" s="835">
        <v>5146.4399999999996</v>
      </c>
      <c r="N1681" s="832">
        <v>2</v>
      </c>
      <c r="O1681" s="836">
        <v>1</v>
      </c>
      <c r="P1681" s="835">
        <v>5146.4399999999996</v>
      </c>
      <c r="Q1681" s="837">
        <v>1</v>
      </c>
      <c r="R1681" s="832">
        <v>2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10</v>
      </c>
      <c r="B1682" s="832" t="s">
        <v>2616</v>
      </c>
      <c r="C1682" s="832" t="s">
        <v>2629</v>
      </c>
      <c r="D1682" s="833" t="s">
        <v>5672</v>
      </c>
      <c r="E1682" s="834" t="s">
        <v>2689</v>
      </c>
      <c r="F1682" s="832" t="s">
        <v>2618</v>
      </c>
      <c r="G1682" s="832" t="s">
        <v>4264</v>
      </c>
      <c r="H1682" s="832" t="s">
        <v>631</v>
      </c>
      <c r="I1682" s="832" t="s">
        <v>4265</v>
      </c>
      <c r="J1682" s="832" t="s">
        <v>4266</v>
      </c>
      <c r="K1682" s="832" t="s">
        <v>1417</v>
      </c>
      <c r="L1682" s="835">
        <v>302.49</v>
      </c>
      <c r="M1682" s="835">
        <v>907.47</v>
      </c>
      <c r="N1682" s="832">
        <v>3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10</v>
      </c>
      <c r="B1683" s="832" t="s">
        <v>2616</v>
      </c>
      <c r="C1683" s="832" t="s">
        <v>2629</v>
      </c>
      <c r="D1683" s="833" t="s">
        <v>5672</v>
      </c>
      <c r="E1683" s="834" t="s">
        <v>2689</v>
      </c>
      <c r="F1683" s="832" t="s">
        <v>2618</v>
      </c>
      <c r="G1683" s="832" t="s">
        <v>4271</v>
      </c>
      <c r="H1683" s="832" t="s">
        <v>631</v>
      </c>
      <c r="I1683" s="832" t="s">
        <v>4568</v>
      </c>
      <c r="J1683" s="832" t="s">
        <v>4273</v>
      </c>
      <c r="K1683" s="832" t="s">
        <v>4569</v>
      </c>
      <c r="L1683" s="835">
        <v>338</v>
      </c>
      <c r="M1683" s="835">
        <v>1014</v>
      </c>
      <c r="N1683" s="832">
        <v>3</v>
      </c>
      <c r="O1683" s="836">
        <v>1</v>
      </c>
      <c r="P1683" s="835">
        <v>1014</v>
      </c>
      <c r="Q1683" s="837">
        <v>1</v>
      </c>
      <c r="R1683" s="832">
        <v>3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10</v>
      </c>
      <c r="B1684" s="832" t="s">
        <v>2616</v>
      </c>
      <c r="C1684" s="832" t="s">
        <v>2629</v>
      </c>
      <c r="D1684" s="833" t="s">
        <v>5672</v>
      </c>
      <c r="E1684" s="834" t="s">
        <v>2689</v>
      </c>
      <c r="F1684" s="832" t="s">
        <v>2618</v>
      </c>
      <c r="G1684" s="832" t="s">
        <v>4283</v>
      </c>
      <c r="H1684" s="832" t="s">
        <v>631</v>
      </c>
      <c r="I1684" s="832" t="s">
        <v>4284</v>
      </c>
      <c r="J1684" s="832" t="s">
        <v>4285</v>
      </c>
      <c r="K1684" s="832" t="s">
        <v>4286</v>
      </c>
      <c r="L1684" s="835">
        <v>325.52</v>
      </c>
      <c r="M1684" s="835">
        <v>4882.7999999999993</v>
      </c>
      <c r="N1684" s="832">
        <v>15</v>
      </c>
      <c r="O1684" s="836">
        <v>6</v>
      </c>
      <c r="P1684" s="835">
        <v>3580.72</v>
      </c>
      <c r="Q1684" s="837">
        <v>0.73333333333333339</v>
      </c>
      <c r="R1684" s="832">
        <v>11</v>
      </c>
      <c r="S1684" s="837">
        <v>0.73333333333333328</v>
      </c>
      <c r="T1684" s="836">
        <v>4</v>
      </c>
      <c r="U1684" s="838">
        <v>0.66666666666666663</v>
      </c>
    </row>
    <row r="1685" spans="1:21" ht="14.4" customHeight="1" x14ac:dyDescent="0.3">
      <c r="A1685" s="831">
        <v>10</v>
      </c>
      <c r="B1685" s="832" t="s">
        <v>2616</v>
      </c>
      <c r="C1685" s="832" t="s">
        <v>2629</v>
      </c>
      <c r="D1685" s="833" t="s">
        <v>5672</v>
      </c>
      <c r="E1685" s="834" t="s">
        <v>2689</v>
      </c>
      <c r="F1685" s="832" t="s">
        <v>2618</v>
      </c>
      <c r="G1685" s="832" t="s">
        <v>4283</v>
      </c>
      <c r="H1685" s="832" t="s">
        <v>631</v>
      </c>
      <c r="I1685" s="832" t="s">
        <v>4287</v>
      </c>
      <c r="J1685" s="832" t="s">
        <v>4285</v>
      </c>
      <c r="K1685" s="832" t="s">
        <v>4288</v>
      </c>
      <c r="L1685" s="835">
        <v>325.52</v>
      </c>
      <c r="M1685" s="835">
        <v>1302.08</v>
      </c>
      <c r="N1685" s="832">
        <v>4</v>
      </c>
      <c r="O1685" s="836">
        <v>2</v>
      </c>
      <c r="P1685" s="835">
        <v>1302.08</v>
      </c>
      <c r="Q1685" s="837">
        <v>1</v>
      </c>
      <c r="R1685" s="832">
        <v>4</v>
      </c>
      <c r="S1685" s="837">
        <v>1</v>
      </c>
      <c r="T1685" s="836">
        <v>2</v>
      </c>
      <c r="U1685" s="838">
        <v>1</v>
      </c>
    </row>
    <row r="1686" spans="1:21" ht="14.4" customHeight="1" x14ac:dyDescent="0.3">
      <c r="A1686" s="831">
        <v>10</v>
      </c>
      <c r="B1686" s="832" t="s">
        <v>2616</v>
      </c>
      <c r="C1686" s="832" t="s">
        <v>2629</v>
      </c>
      <c r="D1686" s="833" t="s">
        <v>5672</v>
      </c>
      <c r="E1686" s="834" t="s">
        <v>2689</v>
      </c>
      <c r="F1686" s="832" t="s">
        <v>2618</v>
      </c>
      <c r="G1686" s="832" t="s">
        <v>3809</v>
      </c>
      <c r="H1686" s="832" t="s">
        <v>631</v>
      </c>
      <c r="I1686" s="832" t="s">
        <v>4570</v>
      </c>
      <c r="J1686" s="832" t="s">
        <v>4571</v>
      </c>
      <c r="K1686" s="832" t="s">
        <v>4572</v>
      </c>
      <c r="L1686" s="835">
        <v>119.1</v>
      </c>
      <c r="M1686" s="835">
        <v>238.2</v>
      </c>
      <c r="N1686" s="832">
        <v>2</v>
      </c>
      <c r="O1686" s="836">
        <v>1</v>
      </c>
      <c r="P1686" s="835">
        <v>238.2</v>
      </c>
      <c r="Q1686" s="837">
        <v>1</v>
      </c>
      <c r="R1686" s="832">
        <v>2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10</v>
      </c>
      <c r="B1687" s="832" t="s">
        <v>2616</v>
      </c>
      <c r="C1687" s="832" t="s">
        <v>2629</v>
      </c>
      <c r="D1687" s="833" t="s">
        <v>5672</v>
      </c>
      <c r="E1687" s="834" t="s">
        <v>2689</v>
      </c>
      <c r="F1687" s="832" t="s">
        <v>2618</v>
      </c>
      <c r="G1687" s="832" t="s">
        <v>4295</v>
      </c>
      <c r="H1687" s="832" t="s">
        <v>631</v>
      </c>
      <c r="I1687" s="832" t="s">
        <v>4296</v>
      </c>
      <c r="J1687" s="832" t="s">
        <v>2026</v>
      </c>
      <c r="K1687" s="832" t="s">
        <v>2590</v>
      </c>
      <c r="L1687" s="835">
        <v>1274.5999999999999</v>
      </c>
      <c r="M1687" s="835">
        <v>34414.200000000004</v>
      </c>
      <c r="N1687" s="832">
        <v>27</v>
      </c>
      <c r="O1687" s="836">
        <v>6</v>
      </c>
      <c r="P1687" s="835">
        <v>22942.800000000003</v>
      </c>
      <c r="Q1687" s="837">
        <v>0.66666666666666663</v>
      </c>
      <c r="R1687" s="832">
        <v>18</v>
      </c>
      <c r="S1687" s="837">
        <v>0.66666666666666663</v>
      </c>
      <c r="T1687" s="836">
        <v>4</v>
      </c>
      <c r="U1687" s="838">
        <v>0.66666666666666663</v>
      </c>
    </row>
    <row r="1688" spans="1:21" ht="14.4" customHeight="1" x14ac:dyDescent="0.3">
      <c r="A1688" s="831">
        <v>10</v>
      </c>
      <c r="B1688" s="832" t="s">
        <v>2616</v>
      </c>
      <c r="C1688" s="832" t="s">
        <v>2629</v>
      </c>
      <c r="D1688" s="833" t="s">
        <v>5672</v>
      </c>
      <c r="E1688" s="834" t="s">
        <v>2689</v>
      </c>
      <c r="F1688" s="832" t="s">
        <v>2618</v>
      </c>
      <c r="G1688" s="832" t="s">
        <v>4297</v>
      </c>
      <c r="H1688" s="832" t="s">
        <v>631</v>
      </c>
      <c r="I1688" s="832" t="s">
        <v>4573</v>
      </c>
      <c r="J1688" s="832" t="s">
        <v>4299</v>
      </c>
      <c r="K1688" s="832" t="s">
        <v>4574</v>
      </c>
      <c r="L1688" s="835">
        <v>2469.7399999999998</v>
      </c>
      <c r="M1688" s="835">
        <v>34576.36</v>
      </c>
      <c r="N1688" s="832">
        <v>14</v>
      </c>
      <c r="O1688" s="836">
        <v>3.5</v>
      </c>
      <c r="P1688" s="835">
        <v>14818.439999999999</v>
      </c>
      <c r="Q1688" s="837">
        <v>0.42857142857142855</v>
      </c>
      <c r="R1688" s="832">
        <v>6</v>
      </c>
      <c r="S1688" s="837">
        <v>0.42857142857142855</v>
      </c>
      <c r="T1688" s="836">
        <v>2</v>
      </c>
      <c r="U1688" s="838">
        <v>0.5714285714285714</v>
      </c>
    </row>
    <row r="1689" spans="1:21" ht="14.4" customHeight="1" x14ac:dyDescent="0.3">
      <c r="A1689" s="831">
        <v>10</v>
      </c>
      <c r="B1689" s="832" t="s">
        <v>2616</v>
      </c>
      <c r="C1689" s="832" t="s">
        <v>2629</v>
      </c>
      <c r="D1689" s="833" t="s">
        <v>5672</v>
      </c>
      <c r="E1689" s="834" t="s">
        <v>2689</v>
      </c>
      <c r="F1689" s="832" t="s">
        <v>2618</v>
      </c>
      <c r="G1689" s="832" t="s">
        <v>4297</v>
      </c>
      <c r="H1689" s="832" t="s">
        <v>631</v>
      </c>
      <c r="I1689" s="832" t="s">
        <v>4298</v>
      </c>
      <c r="J1689" s="832" t="s">
        <v>4299</v>
      </c>
      <c r="K1689" s="832" t="s">
        <v>4300</v>
      </c>
      <c r="L1689" s="835">
        <v>705.64</v>
      </c>
      <c r="M1689" s="835">
        <v>5645.12</v>
      </c>
      <c r="N1689" s="832">
        <v>8</v>
      </c>
      <c r="O1689" s="836">
        <v>2</v>
      </c>
      <c r="P1689" s="835">
        <v>5645.12</v>
      </c>
      <c r="Q1689" s="837">
        <v>1</v>
      </c>
      <c r="R1689" s="832">
        <v>8</v>
      </c>
      <c r="S1689" s="837">
        <v>1</v>
      </c>
      <c r="T1689" s="836">
        <v>2</v>
      </c>
      <c r="U1689" s="838">
        <v>1</v>
      </c>
    </row>
    <row r="1690" spans="1:21" ht="14.4" customHeight="1" x14ac:dyDescent="0.3">
      <c r="A1690" s="831">
        <v>10</v>
      </c>
      <c r="B1690" s="832" t="s">
        <v>2616</v>
      </c>
      <c r="C1690" s="832" t="s">
        <v>2629</v>
      </c>
      <c r="D1690" s="833" t="s">
        <v>5672</v>
      </c>
      <c r="E1690" s="834" t="s">
        <v>2689</v>
      </c>
      <c r="F1690" s="832" t="s">
        <v>2618</v>
      </c>
      <c r="G1690" s="832" t="s">
        <v>4297</v>
      </c>
      <c r="H1690" s="832" t="s">
        <v>631</v>
      </c>
      <c r="I1690" s="832" t="s">
        <v>4301</v>
      </c>
      <c r="J1690" s="832" t="s">
        <v>4299</v>
      </c>
      <c r="K1690" s="832" t="s">
        <v>4302</v>
      </c>
      <c r="L1690" s="835">
        <v>225.61</v>
      </c>
      <c r="M1690" s="835">
        <v>1353.66</v>
      </c>
      <c r="N1690" s="832">
        <v>6</v>
      </c>
      <c r="O1690" s="836">
        <v>1.5</v>
      </c>
      <c r="P1690" s="835">
        <v>1353.66</v>
      </c>
      <c r="Q1690" s="837">
        <v>1</v>
      </c>
      <c r="R1690" s="832">
        <v>6</v>
      </c>
      <c r="S1690" s="837">
        <v>1</v>
      </c>
      <c r="T1690" s="836">
        <v>1.5</v>
      </c>
      <c r="U1690" s="838">
        <v>1</v>
      </c>
    </row>
    <row r="1691" spans="1:21" ht="14.4" customHeight="1" x14ac:dyDescent="0.3">
      <c r="A1691" s="831">
        <v>10</v>
      </c>
      <c r="B1691" s="832" t="s">
        <v>2616</v>
      </c>
      <c r="C1691" s="832" t="s">
        <v>2629</v>
      </c>
      <c r="D1691" s="833" t="s">
        <v>5672</v>
      </c>
      <c r="E1691" s="834" t="s">
        <v>2689</v>
      </c>
      <c r="F1691" s="832" t="s">
        <v>2618</v>
      </c>
      <c r="G1691" s="832" t="s">
        <v>4575</v>
      </c>
      <c r="H1691" s="832" t="s">
        <v>631</v>
      </c>
      <c r="I1691" s="832" t="s">
        <v>4576</v>
      </c>
      <c r="J1691" s="832" t="s">
        <v>4577</v>
      </c>
      <c r="K1691" s="832" t="s">
        <v>4578</v>
      </c>
      <c r="L1691" s="835">
        <v>16.059999999999999</v>
      </c>
      <c r="M1691" s="835">
        <v>16.059999999999999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10</v>
      </c>
      <c r="B1692" s="832" t="s">
        <v>2616</v>
      </c>
      <c r="C1692" s="832" t="s">
        <v>2629</v>
      </c>
      <c r="D1692" s="833" t="s">
        <v>5672</v>
      </c>
      <c r="E1692" s="834" t="s">
        <v>2689</v>
      </c>
      <c r="F1692" s="832" t="s">
        <v>2618</v>
      </c>
      <c r="G1692" s="832" t="s">
        <v>3146</v>
      </c>
      <c r="H1692" s="832" t="s">
        <v>631</v>
      </c>
      <c r="I1692" s="832" t="s">
        <v>3862</v>
      </c>
      <c r="J1692" s="832" t="s">
        <v>3148</v>
      </c>
      <c r="K1692" s="832" t="s">
        <v>3153</v>
      </c>
      <c r="L1692" s="835">
        <v>275.77999999999997</v>
      </c>
      <c r="M1692" s="835">
        <v>827.33999999999992</v>
      </c>
      <c r="N1692" s="832">
        <v>3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10</v>
      </c>
      <c r="B1693" s="832" t="s">
        <v>2616</v>
      </c>
      <c r="C1693" s="832" t="s">
        <v>2629</v>
      </c>
      <c r="D1693" s="833" t="s">
        <v>5672</v>
      </c>
      <c r="E1693" s="834" t="s">
        <v>2689</v>
      </c>
      <c r="F1693" s="832" t="s">
        <v>2618</v>
      </c>
      <c r="G1693" s="832" t="s">
        <v>3146</v>
      </c>
      <c r="H1693" s="832" t="s">
        <v>631</v>
      </c>
      <c r="I1693" s="832" t="s">
        <v>3862</v>
      </c>
      <c r="J1693" s="832" t="s">
        <v>3148</v>
      </c>
      <c r="K1693" s="832" t="s">
        <v>3153</v>
      </c>
      <c r="L1693" s="835">
        <v>109.84</v>
      </c>
      <c r="M1693" s="835">
        <v>5052.6400000000003</v>
      </c>
      <c r="N1693" s="832">
        <v>46</v>
      </c>
      <c r="O1693" s="836">
        <v>5.5</v>
      </c>
      <c r="P1693" s="835">
        <v>439.36</v>
      </c>
      <c r="Q1693" s="837">
        <v>8.6956521739130432E-2</v>
      </c>
      <c r="R1693" s="832">
        <v>4</v>
      </c>
      <c r="S1693" s="837">
        <v>8.6956521739130432E-2</v>
      </c>
      <c r="T1693" s="836">
        <v>1.5</v>
      </c>
      <c r="U1693" s="838">
        <v>0.27272727272727271</v>
      </c>
    </row>
    <row r="1694" spans="1:21" ht="14.4" customHeight="1" x14ac:dyDescent="0.3">
      <c r="A1694" s="831">
        <v>10</v>
      </c>
      <c r="B1694" s="832" t="s">
        <v>2616</v>
      </c>
      <c r="C1694" s="832" t="s">
        <v>2629</v>
      </c>
      <c r="D1694" s="833" t="s">
        <v>5672</v>
      </c>
      <c r="E1694" s="834" t="s">
        <v>2689</v>
      </c>
      <c r="F1694" s="832" t="s">
        <v>2618</v>
      </c>
      <c r="G1694" s="832" t="s">
        <v>3146</v>
      </c>
      <c r="H1694" s="832" t="s">
        <v>631</v>
      </c>
      <c r="I1694" s="832" t="s">
        <v>3147</v>
      </c>
      <c r="J1694" s="832" t="s">
        <v>3148</v>
      </c>
      <c r="K1694" s="832" t="s">
        <v>3149</v>
      </c>
      <c r="L1694" s="835">
        <v>1049.3399999999999</v>
      </c>
      <c r="M1694" s="835">
        <v>14690.759999999998</v>
      </c>
      <c r="N1694" s="832">
        <v>14</v>
      </c>
      <c r="O1694" s="836">
        <v>3.5</v>
      </c>
      <c r="P1694" s="835">
        <v>11542.739999999998</v>
      </c>
      <c r="Q1694" s="837">
        <v>0.7857142857142857</v>
      </c>
      <c r="R1694" s="832">
        <v>11</v>
      </c>
      <c r="S1694" s="837">
        <v>0.7857142857142857</v>
      </c>
      <c r="T1694" s="836">
        <v>3</v>
      </c>
      <c r="U1694" s="838">
        <v>0.8571428571428571</v>
      </c>
    </row>
    <row r="1695" spans="1:21" ht="14.4" customHeight="1" x14ac:dyDescent="0.3">
      <c r="A1695" s="831">
        <v>10</v>
      </c>
      <c r="B1695" s="832" t="s">
        <v>2616</v>
      </c>
      <c r="C1695" s="832" t="s">
        <v>2629</v>
      </c>
      <c r="D1695" s="833" t="s">
        <v>5672</v>
      </c>
      <c r="E1695" s="834" t="s">
        <v>2689</v>
      </c>
      <c r="F1695" s="832" t="s">
        <v>2618</v>
      </c>
      <c r="G1695" s="832" t="s">
        <v>3146</v>
      </c>
      <c r="H1695" s="832" t="s">
        <v>631</v>
      </c>
      <c r="I1695" s="832" t="s">
        <v>3147</v>
      </c>
      <c r="J1695" s="832" t="s">
        <v>3148</v>
      </c>
      <c r="K1695" s="832" t="s">
        <v>3149</v>
      </c>
      <c r="L1695" s="835">
        <v>366.3</v>
      </c>
      <c r="M1695" s="835">
        <v>8424.9000000000015</v>
      </c>
      <c r="N1695" s="832">
        <v>23</v>
      </c>
      <c r="O1695" s="836">
        <v>4.5</v>
      </c>
      <c r="P1695" s="835">
        <v>5128.2000000000007</v>
      </c>
      <c r="Q1695" s="837">
        <v>0.60869565217391297</v>
      </c>
      <c r="R1695" s="832">
        <v>14</v>
      </c>
      <c r="S1695" s="837">
        <v>0.60869565217391308</v>
      </c>
      <c r="T1695" s="836">
        <v>3</v>
      </c>
      <c r="U1695" s="838">
        <v>0.66666666666666663</v>
      </c>
    </row>
    <row r="1696" spans="1:21" ht="14.4" customHeight="1" x14ac:dyDescent="0.3">
      <c r="A1696" s="831">
        <v>10</v>
      </c>
      <c r="B1696" s="832" t="s">
        <v>2616</v>
      </c>
      <c r="C1696" s="832" t="s">
        <v>2629</v>
      </c>
      <c r="D1696" s="833" t="s">
        <v>5672</v>
      </c>
      <c r="E1696" s="834" t="s">
        <v>2689</v>
      </c>
      <c r="F1696" s="832" t="s">
        <v>2618</v>
      </c>
      <c r="G1696" s="832" t="s">
        <v>3146</v>
      </c>
      <c r="H1696" s="832" t="s">
        <v>631</v>
      </c>
      <c r="I1696" s="832" t="s">
        <v>3150</v>
      </c>
      <c r="J1696" s="832" t="s">
        <v>3148</v>
      </c>
      <c r="K1696" s="832" t="s">
        <v>3151</v>
      </c>
      <c r="L1696" s="835">
        <v>1865.81</v>
      </c>
      <c r="M1696" s="835">
        <v>18658.099999999999</v>
      </c>
      <c r="N1696" s="832">
        <v>10</v>
      </c>
      <c r="O1696" s="836">
        <v>2.5</v>
      </c>
      <c r="P1696" s="835">
        <v>18658.099999999999</v>
      </c>
      <c r="Q1696" s="837">
        <v>1</v>
      </c>
      <c r="R1696" s="832">
        <v>10</v>
      </c>
      <c r="S1696" s="837">
        <v>1</v>
      </c>
      <c r="T1696" s="836">
        <v>2.5</v>
      </c>
      <c r="U1696" s="838">
        <v>1</v>
      </c>
    </row>
    <row r="1697" spans="1:21" ht="14.4" customHeight="1" x14ac:dyDescent="0.3">
      <c r="A1697" s="831">
        <v>10</v>
      </c>
      <c r="B1697" s="832" t="s">
        <v>2616</v>
      </c>
      <c r="C1697" s="832" t="s">
        <v>2629</v>
      </c>
      <c r="D1697" s="833" t="s">
        <v>5672</v>
      </c>
      <c r="E1697" s="834" t="s">
        <v>2689</v>
      </c>
      <c r="F1697" s="832" t="s">
        <v>2618</v>
      </c>
      <c r="G1697" s="832" t="s">
        <v>3146</v>
      </c>
      <c r="H1697" s="832" t="s">
        <v>631</v>
      </c>
      <c r="I1697" s="832" t="s">
        <v>3150</v>
      </c>
      <c r="J1697" s="832" t="s">
        <v>3148</v>
      </c>
      <c r="K1697" s="832" t="s">
        <v>3151</v>
      </c>
      <c r="L1697" s="835">
        <v>633.53</v>
      </c>
      <c r="M1697" s="835">
        <v>1900.59</v>
      </c>
      <c r="N1697" s="832">
        <v>3</v>
      </c>
      <c r="O1697" s="836">
        <v>0.5</v>
      </c>
      <c r="P1697" s="835">
        <v>1900.59</v>
      </c>
      <c r="Q1697" s="837">
        <v>1</v>
      </c>
      <c r="R1697" s="832">
        <v>3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10</v>
      </c>
      <c r="B1698" s="832" t="s">
        <v>2616</v>
      </c>
      <c r="C1698" s="832" t="s">
        <v>2629</v>
      </c>
      <c r="D1698" s="833" t="s">
        <v>5672</v>
      </c>
      <c r="E1698" s="834" t="s">
        <v>2689</v>
      </c>
      <c r="F1698" s="832" t="s">
        <v>2618</v>
      </c>
      <c r="G1698" s="832" t="s">
        <v>4579</v>
      </c>
      <c r="H1698" s="832" t="s">
        <v>631</v>
      </c>
      <c r="I1698" s="832" t="s">
        <v>4580</v>
      </c>
      <c r="J1698" s="832" t="s">
        <v>4581</v>
      </c>
      <c r="K1698" s="832" t="s">
        <v>4582</v>
      </c>
      <c r="L1698" s="835">
        <v>4905.22</v>
      </c>
      <c r="M1698" s="835">
        <v>29431.32</v>
      </c>
      <c r="N1698" s="832">
        <v>6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10</v>
      </c>
      <c r="B1699" s="832" t="s">
        <v>2616</v>
      </c>
      <c r="C1699" s="832" t="s">
        <v>2629</v>
      </c>
      <c r="D1699" s="833" t="s">
        <v>5672</v>
      </c>
      <c r="E1699" s="834" t="s">
        <v>2689</v>
      </c>
      <c r="F1699" s="832" t="s">
        <v>2618</v>
      </c>
      <c r="G1699" s="832" t="s">
        <v>3475</v>
      </c>
      <c r="H1699" s="832" t="s">
        <v>631</v>
      </c>
      <c r="I1699" s="832" t="s">
        <v>4583</v>
      </c>
      <c r="J1699" s="832" t="s">
        <v>4584</v>
      </c>
      <c r="K1699" s="832" t="s">
        <v>4585</v>
      </c>
      <c r="L1699" s="835">
        <v>299.83999999999997</v>
      </c>
      <c r="M1699" s="835">
        <v>599.67999999999995</v>
      </c>
      <c r="N1699" s="832">
        <v>2</v>
      </c>
      <c r="O1699" s="836">
        <v>0.5</v>
      </c>
      <c r="P1699" s="835">
        <v>599.67999999999995</v>
      </c>
      <c r="Q1699" s="837">
        <v>1</v>
      </c>
      <c r="R1699" s="832">
        <v>2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10</v>
      </c>
      <c r="B1700" s="832" t="s">
        <v>2616</v>
      </c>
      <c r="C1700" s="832" t="s">
        <v>2629</v>
      </c>
      <c r="D1700" s="833" t="s">
        <v>5672</v>
      </c>
      <c r="E1700" s="834" t="s">
        <v>2689</v>
      </c>
      <c r="F1700" s="832" t="s">
        <v>2618</v>
      </c>
      <c r="G1700" s="832" t="s">
        <v>2815</v>
      </c>
      <c r="H1700" s="832" t="s">
        <v>690</v>
      </c>
      <c r="I1700" s="832" t="s">
        <v>2365</v>
      </c>
      <c r="J1700" s="832" t="s">
        <v>1358</v>
      </c>
      <c r="K1700" s="832" t="s">
        <v>2366</v>
      </c>
      <c r="L1700" s="835">
        <v>225.06</v>
      </c>
      <c r="M1700" s="835">
        <v>225.06</v>
      </c>
      <c r="N1700" s="832">
        <v>1</v>
      </c>
      <c r="O1700" s="836">
        <v>0.5</v>
      </c>
      <c r="P1700" s="835">
        <v>225.06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10</v>
      </c>
      <c r="B1701" s="832" t="s">
        <v>2616</v>
      </c>
      <c r="C1701" s="832" t="s">
        <v>2629</v>
      </c>
      <c r="D1701" s="833" t="s">
        <v>5672</v>
      </c>
      <c r="E1701" s="834" t="s">
        <v>2689</v>
      </c>
      <c r="F1701" s="832" t="s">
        <v>2618</v>
      </c>
      <c r="G1701" s="832" t="s">
        <v>3061</v>
      </c>
      <c r="H1701" s="832" t="s">
        <v>631</v>
      </c>
      <c r="I1701" s="832" t="s">
        <v>3062</v>
      </c>
      <c r="J1701" s="832" t="s">
        <v>699</v>
      </c>
      <c r="K1701" s="832" t="s">
        <v>3063</v>
      </c>
      <c r="L1701" s="835">
        <v>0</v>
      </c>
      <c r="M1701" s="835">
        <v>0</v>
      </c>
      <c r="N1701" s="832">
        <v>3</v>
      </c>
      <c r="O1701" s="836">
        <v>1.5</v>
      </c>
      <c r="P1701" s="835">
        <v>0</v>
      </c>
      <c r="Q1701" s="837"/>
      <c r="R1701" s="832">
        <v>3</v>
      </c>
      <c r="S1701" s="837">
        <v>1</v>
      </c>
      <c r="T1701" s="836">
        <v>1.5</v>
      </c>
      <c r="U1701" s="838">
        <v>1</v>
      </c>
    </row>
    <row r="1702" spans="1:21" ht="14.4" customHeight="1" x14ac:dyDescent="0.3">
      <c r="A1702" s="831">
        <v>10</v>
      </c>
      <c r="B1702" s="832" t="s">
        <v>2616</v>
      </c>
      <c r="C1702" s="832" t="s">
        <v>2629</v>
      </c>
      <c r="D1702" s="833" t="s">
        <v>5672</v>
      </c>
      <c r="E1702" s="834" t="s">
        <v>2689</v>
      </c>
      <c r="F1702" s="832" t="s">
        <v>2618</v>
      </c>
      <c r="G1702" s="832" t="s">
        <v>3071</v>
      </c>
      <c r="H1702" s="832" t="s">
        <v>631</v>
      </c>
      <c r="I1702" s="832" t="s">
        <v>3072</v>
      </c>
      <c r="J1702" s="832" t="s">
        <v>1991</v>
      </c>
      <c r="K1702" s="832" t="s">
        <v>1992</v>
      </c>
      <c r="L1702" s="835">
        <v>107.27</v>
      </c>
      <c r="M1702" s="835">
        <v>1930.8600000000001</v>
      </c>
      <c r="N1702" s="832">
        <v>18</v>
      </c>
      <c r="O1702" s="836">
        <v>8</v>
      </c>
      <c r="P1702" s="835">
        <v>1072.7</v>
      </c>
      <c r="Q1702" s="837">
        <v>0.55555555555555558</v>
      </c>
      <c r="R1702" s="832">
        <v>10</v>
      </c>
      <c r="S1702" s="837">
        <v>0.55555555555555558</v>
      </c>
      <c r="T1702" s="836">
        <v>4.5</v>
      </c>
      <c r="U1702" s="838">
        <v>0.5625</v>
      </c>
    </row>
    <row r="1703" spans="1:21" ht="14.4" customHeight="1" x14ac:dyDescent="0.3">
      <c r="A1703" s="831">
        <v>10</v>
      </c>
      <c r="B1703" s="832" t="s">
        <v>2616</v>
      </c>
      <c r="C1703" s="832" t="s">
        <v>2629</v>
      </c>
      <c r="D1703" s="833" t="s">
        <v>5672</v>
      </c>
      <c r="E1703" s="834" t="s">
        <v>2689</v>
      </c>
      <c r="F1703" s="832" t="s">
        <v>2618</v>
      </c>
      <c r="G1703" s="832" t="s">
        <v>2945</v>
      </c>
      <c r="H1703" s="832" t="s">
        <v>631</v>
      </c>
      <c r="I1703" s="832" t="s">
        <v>2946</v>
      </c>
      <c r="J1703" s="832" t="s">
        <v>1256</v>
      </c>
      <c r="K1703" s="832" t="s">
        <v>2947</v>
      </c>
      <c r="L1703" s="835">
        <v>0</v>
      </c>
      <c r="M1703" s="835">
        <v>0</v>
      </c>
      <c r="N1703" s="832">
        <v>1</v>
      </c>
      <c r="O1703" s="836">
        <v>1</v>
      </c>
      <c r="P1703" s="835">
        <v>0</v>
      </c>
      <c r="Q1703" s="837"/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10</v>
      </c>
      <c r="B1704" s="832" t="s">
        <v>2616</v>
      </c>
      <c r="C1704" s="832" t="s">
        <v>2629</v>
      </c>
      <c r="D1704" s="833" t="s">
        <v>5672</v>
      </c>
      <c r="E1704" s="834" t="s">
        <v>2689</v>
      </c>
      <c r="F1704" s="832" t="s">
        <v>2619</v>
      </c>
      <c r="G1704" s="832" t="s">
        <v>2822</v>
      </c>
      <c r="H1704" s="832" t="s">
        <v>631</v>
      </c>
      <c r="I1704" s="832" t="s">
        <v>3393</v>
      </c>
      <c r="J1704" s="832" t="s">
        <v>2824</v>
      </c>
      <c r="K1704" s="832"/>
      <c r="L1704" s="835">
        <v>0</v>
      </c>
      <c r="M1704" s="835">
        <v>0</v>
      </c>
      <c r="N1704" s="832">
        <v>7</v>
      </c>
      <c r="O1704" s="836">
        <v>7</v>
      </c>
      <c r="P1704" s="835">
        <v>0</v>
      </c>
      <c r="Q1704" s="837"/>
      <c r="R1704" s="832">
        <v>5</v>
      </c>
      <c r="S1704" s="837">
        <v>0.7142857142857143</v>
      </c>
      <c r="T1704" s="836">
        <v>5</v>
      </c>
      <c r="U1704" s="838">
        <v>0.7142857142857143</v>
      </c>
    </row>
    <row r="1705" spans="1:21" ht="14.4" customHeight="1" x14ac:dyDescent="0.3">
      <c r="A1705" s="831">
        <v>10</v>
      </c>
      <c r="B1705" s="832" t="s">
        <v>2616</v>
      </c>
      <c r="C1705" s="832" t="s">
        <v>2629</v>
      </c>
      <c r="D1705" s="833" t="s">
        <v>5672</v>
      </c>
      <c r="E1705" s="834" t="s">
        <v>2689</v>
      </c>
      <c r="F1705" s="832" t="s">
        <v>2619</v>
      </c>
      <c r="G1705" s="832" t="s">
        <v>2822</v>
      </c>
      <c r="H1705" s="832" t="s">
        <v>631</v>
      </c>
      <c r="I1705" s="832" t="s">
        <v>4319</v>
      </c>
      <c r="J1705" s="832" t="s">
        <v>2824</v>
      </c>
      <c r="K1705" s="832"/>
      <c r="L1705" s="835">
        <v>0</v>
      </c>
      <c r="M1705" s="835">
        <v>0</v>
      </c>
      <c r="N1705" s="832">
        <v>1</v>
      </c>
      <c r="O1705" s="836">
        <v>0.5</v>
      </c>
      <c r="P1705" s="835"/>
      <c r="Q1705" s="837"/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10</v>
      </c>
      <c r="B1706" s="832" t="s">
        <v>2616</v>
      </c>
      <c r="C1706" s="832" t="s">
        <v>2629</v>
      </c>
      <c r="D1706" s="833" t="s">
        <v>5672</v>
      </c>
      <c r="E1706" s="834" t="s">
        <v>2689</v>
      </c>
      <c r="F1706" s="832" t="s">
        <v>2619</v>
      </c>
      <c r="G1706" s="832" t="s">
        <v>2822</v>
      </c>
      <c r="H1706" s="832" t="s">
        <v>631</v>
      </c>
      <c r="I1706" s="832" t="s">
        <v>4320</v>
      </c>
      <c r="J1706" s="832" t="s">
        <v>2824</v>
      </c>
      <c r="K1706" s="832"/>
      <c r="L1706" s="835">
        <v>0</v>
      </c>
      <c r="M1706" s="835">
        <v>0</v>
      </c>
      <c r="N1706" s="832">
        <v>2</v>
      </c>
      <c r="O1706" s="836">
        <v>2</v>
      </c>
      <c r="P1706" s="835">
        <v>0</v>
      </c>
      <c r="Q1706" s="837"/>
      <c r="R1706" s="832">
        <v>1</v>
      </c>
      <c r="S1706" s="837">
        <v>0.5</v>
      </c>
      <c r="T1706" s="836">
        <v>1</v>
      </c>
      <c r="U1706" s="838">
        <v>0.5</v>
      </c>
    </row>
    <row r="1707" spans="1:21" ht="14.4" customHeight="1" x14ac:dyDescent="0.3">
      <c r="A1707" s="831">
        <v>10</v>
      </c>
      <c r="B1707" s="832" t="s">
        <v>2616</v>
      </c>
      <c r="C1707" s="832" t="s">
        <v>2629</v>
      </c>
      <c r="D1707" s="833" t="s">
        <v>5672</v>
      </c>
      <c r="E1707" s="834" t="s">
        <v>2689</v>
      </c>
      <c r="F1707" s="832" t="s">
        <v>2619</v>
      </c>
      <c r="G1707" s="832" t="s">
        <v>2822</v>
      </c>
      <c r="H1707" s="832" t="s">
        <v>631</v>
      </c>
      <c r="I1707" s="832" t="s">
        <v>3605</v>
      </c>
      <c r="J1707" s="832" t="s">
        <v>2824</v>
      </c>
      <c r="K1707" s="832"/>
      <c r="L1707" s="835">
        <v>0</v>
      </c>
      <c r="M1707" s="835">
        <v>0</v>
      </c>
      <c r="N1707" s="832">
        <v>1</v>
      </c>
      <c r="O1707" s="836">
        <v>0.5</v>
      </c>
      <c r="P1707" s="835"/>
      <c r="Q1707" s="837"/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10</v>
      </c>
      <c r="B1708" s="832" t="s">
        <v>2616</v>
      </c>
      <c r="C1708" s="832" t="s">
        <v>2629</v>
      </c>
      <c r="D1708" s="833" t="s">
        <v>5672</v>
      </c>
      <c r="E1708" s="834" t="s">
        <v>2689</v>
      </c>
      <c r="F1708" s="832" t="s">
        <v>2619</v>
      </c>
      <c r="G1708" s="832" t="s">
        <v>2822</v>
      </c>
      <c r="H1708" s="832" t="s">
        <v>631</v>
      </c>
      <c r="I1708" s="832" t="s">
        <v>2238</v>
      </c>
      <c r="J1708" s="832" t="s">
        <v>2824</v>
      </c>
      <c r="K1708" s="832"/>
      <c r="L1708" s="835">
        <v>63.34</v>
      </c>
      <c r="M1708" s="835">
        <v>190.02</v>
      </c>
      <c r="N1708" s="832">
        <v>3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10</v>
      </c>
      <c r="B1709" s="832" t="s">
        <v>2616</v>
      </c>
      <c r="C1709" s="832" t="s">
        <v>2629</v>
      </c>
      <c r="D1709" s="833" t="s">
        <v>5672</v>
      </c>
      <c r="E1709" s="834" t="s">
        <v>2689</v>
      </c>
      <c r="F1709" s="832" t="s">
        <v>2619</v>
      </c>
      <c r="G1709" s="832" t="s">
        <v>2822</v>
      </c>
      <c r="H1709" s="832" t="s">
        <v>631</v>
      </c>
      <c r="I1709" s="832" t="s">
        <v>4586</v>
      </c>
      <c r="J1709" s="832" t="s">
        <v>2824</v>
      </c>
      <c r="K1709" s="832"/>
      <c r="L1709" s="835">
        <v>0</v>
      </c>
      <c r="M1709" s="835">
        <v>0</v>
      </c>
      <c r="N1709" s="832">
        <v>1</v>
      </c>
      <c r="O1709" s="836">
        <v>1</v>
      </c>
      <c r="P1709" s="835">
        <v>0</v>
      </c>
      <c r="Q1709" s="837"/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10</v>
      </c>
      <c r="B1710" s="832" t="s">
        <v>2616</v>
      </c>
      <c r="C1710" s="832" t="s">
        <v>2629</v>
      </c>
      <c r="D1710" s="833" t="s">
        <v>5672</v>
      </c>
      <c r="E1710" s="834" t="s">
        <v>2689</v>
      </c>
      <c r="F1710" s="832" t="s">
        <v>2619</v>
      </c>
      <c r="G1710" s="832" t="s">
        <v>2822</v>
      </c>
      <c r="H1710" s="832" t="s">
        <v>631</v>
      </c>
      <c r="I1710" s="832" t="s">
        <v>4587</v>
      </c>
      <c r="J1710" s="832" t="s">
        <v>2824</v>
      </c>
      <c r="K1710" s="832"/>
      <c r="L1710" s="835">
        <v>0</v>
      </c>
      <c r="M1710" s="835">
        <v>0</v>
      </c>
      <c r="N1710" s="832">
        <v>1</v>
      </c>
      <c r="O1710" s="836">
        <v>0.5</v>
      </c>
      <c r="P1710" s="835">
        <v>0</v>
      </c>
      <c r="Q1710" s="837"/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10</v>
      </c>
      <c r="B1711" s="832" t="s">
        <v>2616</v>
      </c>
      <c r="C1711" s="832" t="s">
        <v>2629</v>
      </c>
      <c r="D1711" s="833" t="s">
        <v>5672</v>
      </c>
      <c r="E1711" s="834" t="s">
        <v>2689</v>
      </c>
      <c r="F1711" s="832" t="s">
        <v>2620</v>
      </c>
      <c r="G1711" s="832" t="s">
        <v>3395</v>
      </c>
      <c r="H1711" s="832" t="s">
        <v>631</v>
      </c>
      <c r="I1711" s="832" t="s">
        <v>3396</v>
      </c>
      <c r="J1711" s="832" t="s">
        <v>3397</v>
      </c>
      <c r="K1711" s="832"/>
      <c r="L1711" s="835">
        <v>200</v>
      </c>
      <c r="M1711" s="835">
        <v>200</v>
      </c>
      <c r="N1711" s="832">
        <v>1</v>
      </c>
      <c r="O1711" s="836">
        <v>1</v>
      </c>
      <c r="P1711" s="835">
        <v>200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10</v>
      </c>
      <c r="B1712" s="832" t="s">
        <v>2616</v>
      </c>
      <c r="C1712" s="832" t="s">
        <v>2629</v>
      </c>
      <c r="D1712" s="833" t="s">
        <v>5672</v>
      </c>
      <c r="E1712" s="834" t="s">
        <v>2689</v>
      </c>
      <c r="F1712" s="832" t="s">
        <v>2620</v>
      </c>
      <c r="G1712" s="832" t="s">
        <v>4411</v>
      </c>
      <c r="H1712" s="832" t="s">
        <v>631</v>
      </c>
      <c r="I1712" s="832" t="s">
        <v>2790</v>
      </c>
      <c r="J1712" s="832" t="s">
        <v>4412</v>
      </c>
      <c r="K1712" s="832" t="s">
        <v>4413</v>
      </c>
      <c r="L1712" s="835">
        <v>0</v>
      </c>
      <c r="M1712" s="835">
        <v>0</v>
      </c>
      <c r="N1712" s="832">
        <v>1</v>
      </c>
      <c r="O1712" s="836">
        <v>1</v>
      </c>
      <c r="P1712" s="835"/>
      <c r="Q1712" s="837"/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10</v>
      </c>
      <c r="B1713" s="832" t="s">
        <v>2616</v>
      </c>
      <c r="C1713" s="832" t="s">
        <v>2629</v>
      </c>
      <c r="D1713" s="833" t="s">
        <v>5672</v>
      </c>
      <c r="E1713" s="834" t="s">
        <v>2689</v>
      </c>
      <c r="F1713" s="832" t="s">
        <v>2620</v>
      </c>
      <c r="G1713" s="832" t="s">
        <v>4411</v>
      </c>
      <c r="H1713" s="832" t="s">
        <v>631</v>
      </c>
      <c r="I1713" s="832" t="s">
        <v>4426</v>
      </c>
      <c r="J1713" s="832" t="s">
        <v>4427</v>
      </c>
      <c r="K1713" s="832" t="s">
        <v>4428</v>
      </c>
      <c r="L1713" s="835">
        <v>15890</v>
      </c>
      <c r="M1713" s="835">
        <v>15890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10</v>
      </c>
      <c r="B1714" s="832" t="s">
        <v>2616</v>
      </c>
      <c r="C1714" s="832" t="s">
        <v>2629</v>
      </c>
      <c r="D1714" s="833" t="s">
        <v>5672</v>
      </c>
      <c r="E1714" s="834" t="s">
        <v>2656</v>
      </c>
      <c r="F1714" s="832" t="s">
        <v>2618</v>
      </c>
      <c r="G1714" s="832" t="s">
        <v>4161</v>
      </c>
      <c r="H1714" s="832" t="s">
        <v>631</v>
      </c>
      <c r="I1714" s="832" t="s">
        <v>4162</v>
      </c>
      <c r="J1714" s="832" t="s">
        <v>4163</v>
      </c>
      <c r="K1714" s="832" t="s">
        <v>2878</v>
      </c>
      <c r="L1714" s="835">
        <v>55.95</v>
      </c>
      <c r="M1714" s="835">
        <v>55.95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10</v>
      </c>
      <c r="B1715" s="832" t="s">
        <v>2616</v>
      </c>
      <c r="C1715" s="832" t="s">
        <v>2629</v>
      </c>
      <c r="D1715" s="833" t="s">
        <v>5672</v>
      </c>
      <c r="E1715" s="834" t="s">
        <v>2656</v>
      </c>
      <c r="F1715" s="832" t="s">
        <v>2618</v>
      </c>
      <c r="G1715" s="832" t="s">
        <v>4588</v>
      </c>
      <c r="H1715" s="832" t="s">
        <v>631</v>
      </c>
      <c r="I1715" s="832" t="s">
        <v>4589</v>
      </c>
      <c r="J1715" s="832" t="s">
        <v>4590</v>
      </c>
      <c r="K1715" s="832" t="s">
        <v>4165</v>
      </c>
      <c r="L1715" s="835">
        <v>0</v>
      </c>
      <c r="M1715" s="835">
        <v>0</v>
      </c>
      <c r="N1715" s="832">
        <v>5</v>
      </c>
      <c r="O1715" s="836">
        <v>1.5</v>
      </c>
      <c r="P1715" s="835">
        <v>0</v>
      </c>
      <c r="Q1715" s="837"/>
      <c r="R1715" s="832">
        <v>5</v>
      </c>
      <c r="S1715" s="837">
        <v>1</v>
      </c>
      <c r="T1715" s="836">
        <v>1.5</v>
      </c>
      <c r="U1715" s="838">
        <v>1</v>
      </c>
    </row>
    <row r="1716" spans="1:21" ht="14.4" customHeight="1" x14ac:dyDescent="0.3">
      <c r="A1716" s="831">
        <v>10</v>
      </c>
      <c r="B1716" s="832" t="s">
        <v>2616</v>
      </c>
      <c r="C1716" s="832" t="s">
        <v>2629</v>
      </c>
      <c r="D1716" s="833" t="s">
        <v>5672</v>
      </c>
      <c r="E1716" s="834" t="s">
        <v>2656</v>
      </c>
      <c r="F1716" s="832" t="s">
        <v>2618</v>
      </c>
      <c r="G1716" s="832" t="s">
        <v>2955</v>
      </c>
      <c r="H1716" s="832" t="s">
        <v>631</v>
      </c>
      <c r="I1716" s="832" t="s">
        <v>3401</v>
      </c>
      <c r="J1716" s="832" t="s">
        <v>742</v>
      </c>
      <c r="K1716" s="832" t="s">
        <v>743</v>
      </c>
      <c r="L1716" s="835">
        <v>18.809999999999999</v>
      </c>
      <c r="M1716" s="835">
        <v>18.809999999999999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10</v>
      </c>
      <c r="B1717" s="832" t="s">
        <v>2616</v>
      </c>
      <c r="C1717" s="832" t="s">
        <v>2629</v>
      </c>
      <c r="D1717" s="833" t="s">
        <v>5672</v>
      </c>
      <c r="E1717" s="834" t="s">
        <v>2656</v>
      </c>
      <c r="F1717" s="832" t="s">
        <v>2618</v>
      </c>
      <c r="G1717" s="832" t="s">
        <v>2955</v>
      </c>
      <c r="H1717" s="832" t="s">
        <v>631</v>
      </c>
      <c r="I1717" s="832" t="s">
        <v>3615</v>
      </c>
      <c r="J1717" s="832" t="s">
        <v>740</v>
      </c>
      <c r="K1717" s="832" t="s">
        <v>3616</v>
      </c>
      <c r="L1717" s="835">
        <v>80.760000000000005</v>
      </c>
      <c r="M1717" s="835">
        <v>80.760000000000005</v>
      </c>
      <c r="N1717" s="832">
        <v>1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10</v>
      </c>
      <c r="B1718" s="832" t="s">
        <v>2616</v>
      </c>
      <c r="C1718" s="832" t="s">
        <v>2629</v>
      </c>
      <c r="D1718" s="833" t="s">
        <v>5672</v>
      </c>
      <c r="E1718" s="834" t="s">
        <v>2656</v>
      </c>
      <c r="F1718" s="832" t="s">
        <v>2618</v>
      </c>
      <c r="G1718" s="832" t="s">
        <v>2955</v>
      </c>
      <c r="H1718" s="832" t="s">
        <v>631</v>
      </c>
      <c r="I1718" s="832" t="s">
        <v>2956</v>
      </c>
      <c r="J1718" s="832" t="s">
        <v>740</v>
      </c>
      <c r="K1718" s="832" t="s">
        <v>2957</v>
      </c>
      <c r="L1718" s="835">
        <v>161.52000000000001</v>
      </c>
      <c r="M1718" s="835">
        <v>161.52000000000001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10</v>
      </c>
      <c r="B1719" s="832" t="s">
        <v>2616</v>
      </c>
      <c r="C1719" s="832" t="s">
        <v>2629</v>
      </c>
      <c r="D1719" s="833" t="s">
        <v>5672</v>
      </c>
      <c r="E1719" s="834" t="s">
        <v>2656</v>
      </c>
      <c r="F1719" s="832" t="s">
        <v>2618</v>
      </c>
      <c r="G1719" s="832" t="s">
        <v>3120</v>
      </c>
      <c r="H1719" s="832" t="s">
        <v>690</v>
      </c>
      <c r="I1719" s="832" t="s">
        <v>2238</v>
      </c>
      <c r="J1719" s="832" t="s">
        <v>736</v>
      </c>
      <c r="K1719" s="832" t="s">
        <v>2239</v>
      </c>
      <c r="L1719" s="835">
        <v>63.34</v>
      </c>
      <c r="M1719" s="835">
        <v>380.04000000000008</v>
      </c>
      <c r="N1719" s="832">
        <v>6</v>
      </c>
      <c r="O1719" s="836">
        <v>1.5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10</v>
      </c>
      <c r="B1720" s="832" t="s">
        <v>2616</v>
      </c>
      <c r="C1720" s="832" t="s">
        <v>2629</v>
      </c>
      <c r="D1720" s="833" t="s">
        <v>5672</v>
      </c>
      <c r="E1720" s="834" t="s">
        <v>2656</v>
      </c>
      <c r="F1720" s="832" t="s">
        <v>2618</v>
      </c>
      <c r="G1720" s="832" t="s">
        <v>4227</v>
      </c>
      <c r="H1720" s="832" t="s">
        <v>690</v>
      </c>
      <c r="I1720" s="832" t="s">
        <v>4232</v>
      </c>
      <c r="J1720" s="832" t="s">
        <v>2242</v>
      </c>
      <c r="K1720" s="832" t="s">
        <v>4233</v>
      </c>
      <c r="L1720" s="835">
        <v>110.73</v>
      </c>
      <c r="M1720" s="835">
        <v>221.46</v>
      </c>
      <c r="N1720" s="832">
        <v>2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10</v>
      </c>
      <c r="B1721" s="832" t="s">
        <v>2616</v>
      </c>
      <c r="C1721" s="832" t="s">
        <v>2629</v>
      </c>
      <c r="D1721" s="833" t="s">
        <v>5672</v>
      </c>
      <c r="E1721" s="834" t="s">
        <v>2656</v>
      </c>
      <c r="F1721" s="832" t="s">
        <v>2618</v>
      </c>
      <c r="G1721" s="832" t="s">
        <v>4236</v>
      </c>
      <c r="H1721" s="832" t="s">
        <v>690</v>
      </c>
      <c r="I1721" s="832" t="s">
        <v>2588</v>
      </c>
      <c r="J1721" s="832" t="s">
        <v>2589</v>
      </c>
      <c r="K1721" s="832" t="s">
        <v>2590</v>
      </c>
      <c r="L1721" s="835">
        <v>910.2</v>
      </c>
      <c r="M1721" s="835">
        <v>2730.6000000000004</v>
      </c>
      <c r="N1721" s="832">
        <v>3</v>
      </c>
      <c r="O1721" s="836">
        <v>2</v>
      </c>
      <c r="P1721" s="835">
        <v>910.2</v>
      </c>
      <c r="Q1721" s="837">
        <v>0.33333333333333331</v>
      </c>
      <c r="R1721" s="832">
        <v>1</v>
      </c>
      <c r="S1721" s="837">
        <v>0.33333333333333331</v>
      </c>
      <c r="T1721" s="836">
        <v>0.5</v>
      </c>
      <c r="U1721" s="838">
        <v>0.25</v>
      </c>
    </row>
    <row r="1722" spans="1:21" ht="14.4" customHeight="1" x14ac:dyDescent="0.3">
      <c r="A1722" s="831">
        <v>10</v>
      </c>
      <c r="B1722" s="832" t="s">
        <v>2616</v>
      </c>
      <c r="C1722" s="832" t="s">
        <v>2629</v>
      </c>
      <c r="D1722" s="833" t="s">
        <v>5672</v>
      </c>
      <c r="E1722" s="834" t="s">
        <v>2656</v>
      </c>
      <c r="F1722" s="832" t="s">
        <v>2618</v>
      </c>
      <c r="G1722" s="832" t="s">
        <v>4236</v>
      </c>
      <c r="H1722" s="832" t="s">
        <v>631</v>
      </c>
      <c r="I1722" s="832" t="s">
        <v>2245</v>
      </c>
      <c r="J1722" s="832" t="s">
        <v>2246</v>
      </c>
      <c r="K1722" s="832" t="s">
        <v>2247</v>
      </c>
      <c r="L1722" s="835">
        <v>227.56</v>
      </c>
      <c r="M1722" s="835">
        <v>910.24</v>
      </c>
      <c r="N1722" s="832">
        <v>4</v>
      </c>
      <c r="O1722" s="836">
        <v>1</v>
      </c>
      <c r="P1722" s="835">
        <v>910.24</v>
      </c>
      <c r="Q1722" s="837">
        <v>1</v>
      </c>
      <c r="R1722" s="832">
        <v>4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10</v>
      </c>
      <c r="B1723" s="832" t="s">
        <v>2616</v>
      </c>
      <c r="C1723" s="832" t="s">
        <v>2629</v>
      </c>
      <c r="D1723" s="833" t="s">
        <v>5672</v>
      </c>
      <c r="E1723" s="834" t="s">
        <v>2656</v>
      </c>
      <c r="F1723" s="832" t="s">
        <v>2618</v>
      </c>
      <c r="G1723" s="832" t="s">
        <v>4236</v>
      </c>
      <c r="H1723" s="832" t="s">
        <v>631</v>
      </c>
      <c r="I1723" s="832" t="s">
        <v>4591</v>
      </c>
      <c r="J1723" s="832" t="s">
        <v>2246</v>
      </c>
      <c r="K1723" s="832" t="s">
        <v>4248</v>
      </c>
      <c r="L1723" s="835">
        <v>455.1</v>
      </c>
      <c r="M1723" s="835">
        <v>2730.6000000000004</v>
      </c>
      <c r="N1723" s="832">
        <v>6</v>
      </c>
      <c r="O1723" s="836">
        <v>1</v>
      </c>
      <c r="P1723" s="835">
        <v>2730.6000000000004</v>
      </c>
      <c r="Q1723" s="837">
        <v>1</v>
      </c>
      <c r="R1723" s="832">
        <v>6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10</v>
      </c>
      <c r="B1724" s="832" t="s">
        <v>2616</v>
      </c>
      <c r="C1724" s="832" t="s">
        <v>2629</v>
      </c>
      <c r="D1724" s="833" t="s">
        <v>5672</v>
      </c>
      <c r="E1724" s="834" t="s">
        <v>2656</v>
      </c>
      <c r="F1724" s="832" t="s">
        <v>2618</v>
      </c>
      <c r="G1724" s="832" t="s">
        <v>4236</v>
      </c>
      <c r="H1724" s="832" t="s">
        <v>631</v>
      </c>
      <c r="I1724" s="832" t="s">
        <v>4237</v>
      </c>
      <c r="J1724" s="832" t="s">
        <v>4238</v>
      </c>
      <c r="K1724" s="832" t="s">
        <v>2247</v>
      </c>
      <c r="L1724" s="835">
        <v>227.56</v>
      </c>
      <c r="M1724" s="835">
        <v>910.24</v>
      </c>
      <c r="N1724" s="832">
        <v>4</v>
      </c>
      <c r="O1724" s="836">
        <v>1</v>
      </c>
      <c r="P1724" s="835">
        <v>910.24</v>
      </c>
      <c r="Q1724" s="837">
        <v>1</v>
      </c>
      <c r="R1724" s="832">
        <v>4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10</v>
      </c>
      <c r="B1725" s="832" t="s">
        <v>2616</v>
      </c>
      <c r="C1725" s="832" t="s">
        <v>2629</v>
      </c>
      <c r="D1725" s="833" t="s">
        <v>5672</v>
      </c>
      <c r="E1725" s="834" t="s">
        <v>2656</v>
      </c>
      <c r="F1725" s="832" t="s">
        <v>2618</v>
      </c>
      <c r="G1725" s="832" t="s">
        <v>4236</v>
      </c>
      <c r="H1725" s="832" t="s">
        <v>631</v>
      </c>
      <c r="I1725" s="832" t="s">
        <v>4242</v>
      </c>
      <c r="J1725" s="832" t="s">
        <v>4238</v>
      </c>
      <c r="K1725" s="832" t="s">
        <v>4243</v>
      </c>
      <c r="L1725" s="835">
        <v>546.12</v>
      </c>
      <c r="M1725" s="835">
        <v>1092.24</v>
      </c>
      <c r="N1725" s="832">
        <v>2</v>
      </c>
      <c r="O1725" s="836">
        <v>2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10</v>
      </c>
      <c r="B1726" s="832" t="s">
        <v>2616</v>
      </c>
      <c r="C1726" s="832" t="s">
        <v>2629</v>
      </c>
      <c r="D1726" s="833" t="s">
        <v>5672</v>
      </c>
      <c r="E1726" s="834" t="s">
        <v>2656</v>
      </c>
      <c r="F1726" s="832" t="s">
        <v>2618</v>
      </c>
      <c r="G1726" s="832" t="s">
        <v>4236</v>
      </c>
      <c r="H1726" s="832" t="s">
        <v>690</v>
      </c>
      <c r="I1726" s="832" t="s">
        <v>4246</v>
      </c>
      <c r="J1726" s="832" t="s">
        <v>2589</v>
      </c>
      <c r="K1726" s="832" t="s">
        <v>2247</v>
      </c>
      <c r="L1726" s="835">
        <v>227.56</v>
      </c>
      <c r="M1726" s="835">
        <v>910.24</v>
      </c>
      <c r="N1726" s="832">
        <v>4</v>
      </c>
      <c r="O1726" s="836">
        <v>0.5</v>
      </c>
      <c r="P1726" s="835">
        <v>910.24</v>
      </c>
      <c r="Q1726" s="837">
        <v>1</v>
      </c>
      <c r="R1726" s="832">
        <v>4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10</v>
      </c>
      <c r="B1727" s="832" t="s">
        <v>2616</v>
      </c>
      <c r="C1727" s="832" t="s">
        <v>2629</v>
      </c>
      <c r="D1727" s="833" t="s">
        <v>5672</v>
      </c>
      <c r="E1727" s="834" t="s">
        <v>2656</v>
      </c>
      <c r="F1727" s="832" t="s">
        <v>2618</v>
      </c>
      <c r="G1727" s="832" t="s">
        <v>4236</v>
      </c>
      <c r="H1727" s="832" t="s">
        <v>631</v>
      </c>
      <c r="I1727" s="832" t="s">
        <v>4552</v>
      </c>
      <c r="J1727" s="832" t="s">
        <v>2589</v>
      </c>
      <c r="K1727" s="832" t="s">
        <v>4553</v>
      </c>
      <c r="L1727" s="835">
        <v>351.28</v>
      </c>
      <c r="M1727" s="835">
        <v>1756.3999999999999</v>
      </c>
      <c r="N1727" s="832">
        <v>5</v>
      </c>
      <c r="O1727" s="836">
        <v>1.5</v>
      </c>
      <c r="P1727" s="835">
        <v>702.56</v>
      </c>
      <c r="Q1727" s="837">
        <v>0.4</v>
      </c>
      <c r="R1727" s="832">
        <v>2</v>
      </c>
      <c r="S1727" s="837">
        <v>0.4</v>
      </c>
      <c r="T1727" s="836">
        <v>0.5</v>
      </c>
      <c r="U1727" s="838">
        <v>0.33333333333333331</v>
      </c>
    </row>
    <row r="1728" spans="1:21" ht="14.4" customHeight="1" x14ac:dyDescent="0.3">
      <c r="A1728" s="831">
        <v>10</v>
      </c>
      <c r="B1728" s="832" t="s">
        <v>2616</v>
      </c>
      <c r="C1728" s="832" t="s">
        <v>2629</v>
      </c>
      <c r="D1728" s="833" t="s">
        <v>5672</v>
      </c>
      <c r="E1728" s="834" t="s">
        <v>2656</v>
      </c>
      <c r="F1728" s="832" t="s">
        <v>2618</v>
      </c>
      <c r="G1728" s="832" t="s">
        <v>2906</v>
      </c>
      <c r="H1728" s="832" t="s">
        <v>631</v>
      </c>
      <c r="I1728" s="832" t="s">
        <v>2909</v>
      </c>
      <c r="J1728" s="832" t="s">
        <v>1067</v>
      </c>
      <c r="K1728" s="832" t="s">
        <v>2910</v>
      </c>
      <c r="L1728" s="835">
        <v>103.67</v>
      </c>
      <c r="M1728" s="835">
        <v>103.67</v>
      </c>
      <c r="N1728" s="832">
        <v>1</v>
      </c>
      <c r="O1728" s="836">
        <v>0.5</v>
      </c>
      <c r="P1728" s="835">
        <v>103.67</v>
      </c>
      <c r="Q1728" s="837">
        <v>1</v>
      </c>
      <c r="R1728" s="832">
        <v>1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10</v>
      </c>
      <c r="B1729" s="832" t="s">
        <v>2616</v>
      </c>
      <c r="C1729" s="832" t="s">
        <v>2629</v>
      </c>
      <c r="D1729" s="833" t="s">
        <v>5672</v>
      </c>
      <c r="E1729" s="834" t="s">
        <v>2656</v>
      </c>
      <c r="F1729" s="832" t="s">
        <v>2618</v>
      </c>
      <c r="G1729" s="832" t="s">
        <v>3893</v>
      </c>
      <c r="H1729" s="832" t="s">
        <v>690</v>
      </c>
      <c r="I1729" s="832" t="s">
        <v>2391</v>
      </c>
      <c r="J1729" s="832" t="s">
        <v>2392</v>
      </c>
      <c r="K1729" s="832" t="s">
        <v>2393</v>
      </c>
      <c r="L1729" s="835">
        <v>122.96</v>
      </c>
      <c r="M1729" s="835">
        <v>122.96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10</v>
      </c>
      <c r="B1730" s="832" t="s">
        <v>2616</v>
      </c>
      <c r="C1730" s="832" t="s">
        <v>2629</v>
      </c>
      <c r="D1730" s="833" t="s">
        <v>5672</v>
      </c>
      <c r="E1730" s="834" t="s">
        <v>2656</v>
      </c>
      <c r="F1730" s="832" t="s">
        <v>2618</v>
      </c>
      <c r="G1730" s="832" t="s">
        <v>3627</v>
      </c>
      <c r="H1730" s="832" t="s">
        <v>631</v>
      </c>
      <c r="I1730" s="832" t="s">
        <v>4592</v>
      </c>
      <c r="J1730" s="832" t="s">
        <v>4593</v>
      </c>
      <c r="K1730" s="832" t="s">
        <v>4594</v>
      </c>
      <c r="L1730" s="835">
        <v>60.39</v>
      </c>
      <c r="M1730" s="835">
        <v>543.51</v>
      </c>
      <c r="N1730" s="832">
        <v>9</v>
      </c>
      <c r="O1730" s="836">
        <v>1.5</v>
      </c>
      <c r="P1730" s="835">
        <v>543.51</v>
      </c>
      <c r="Q1730" s="837">
        <v>1</v>
      </c>
      <c r="R1730" s="832">
        <v>9</v>
      </c>
      <c r="S1730" s="837">
        <v>1</v>
      </c>
      <c r="T1730" s="836">
        <v>1.5</v>
      </c>
      <c r="U1730" s="838">
        <v>1</v>
      </c>
    </row>
    <row r="1731" spans="1:21" ht="14.4" customHeight="1" x14ac:dyDescent="0.3">
      <c r="A1731" s="831">
        <v>10</v>
      </c>
      <c r="B1731" s="832" t="s">
        <v>2616</v>
      </c>
      <c r="C1731" s="832" t="s">
        <v>2629</v>
      </c>
      <c r="D1731" s="833" t="s">
        <v>5672</v>
      </c>
      <c r="E1731" s="834" t="s">
        <v>2656</v>
      </c>
      <c r="F1731" s="832" t="s">
        <v>2618</v>
      </c>
      <c r="G1731" s="832" t="s">
        <v>4295</v>
      </c>
      <c r="H1731" s="832" t="s">
        <v>631</v>
      </c>
      <c r="I1731" s="832" t="s">
        <v>4296</v>
      </c>
      <c r="J1731" s="832" t="s">
        <v>2026</v>
      </c>
      <c r="K1731" s="832" t="s">
        <v>2590</v>
      </c>
      <c r="L1731" s="835">
        <v>1274.5999999999999</v>
      </c>
      <c r="M1731" s="835">
        <v>5098.3999999999996</v>
      </c>
      <c r="N1731" s="832">
        <v>4</v>
      </c>
      <c r="O1731" s="836">
        <v>0.5</v>
      </c>
      <c r="P1731" s="835">
        <v>5098.3999999999996</v>
      </c>
      <c r="Q1731" s="837">
        <v>1</v>
      </c>
      <c r="R1731" s="832">
        <v>4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10</v>
      </c>
      <c r="B1732" s="832" t="s">
        <v>2616</v>
      </c>
      <c r="C1732" s="832" t="s">
        <v>2629</v>
      </c>
      <c r="D1732" s="833" t="s">
        <v>5672</v>
      </c>
      <c r="E1732" s="834" t="s">
        <v>2656</v>
      </c>
      <c r="F1732" s="832" t="s">
        <v>2618</v>
      </c>
      <c r="G1732" s="832" t="s">
        <v>3146</v>
      </c>
      <c r="H1732" s="832" t="s">
        <v>631</v>
      </c>
      <c r="I1732" s="832" t="s">
        <v>3150</v>
      </c>
      <c r="J1732" s="832" t="s">
        <v>3148</v>
      </c>
      <c r="K1732" s="832" t="s">
        <v>3151</v>
      </c>
      <c r="L1732" s="835">
        <v>633.53</v>
      </c>
      <c r="M1732" s="835">
        <v>1900.59</v>
      </c>
      <c r="N1732" s="832">
        <v>3</v>
      </c>
      <c r="O1732" s="836">
        <v>1</v>
      </c>
      <c r="P1732" s="835">
        <v>1900.59</v>
      </c>
      <c r="Q1732" s="837">
        <v>1</v>
      </c>
      <c r="R1732" s="832">
        <v>3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10</v>
      </c>
      <c r="B1733" s="832" t="s">
        <v>2616</v>
      </c>
      <c r="C1733" s="832" t="s">
        <v>2629</v>
      </c>
      <c r="D1733" s="833" t="s">
        <v>5672</v>
      </c>
      <c r="E1733" s="834" t="s">
        <v>2656</v>
      </c>
      <c r="F1733" s="832" t="s">
        <v>2618</v>
      </c>
      <c r="G1733" s="832" t="s">
        <v>3071</v>
      </c>
      <c r="H1733" s="832" t="s">
        <v>631</v>
      </c>
      <c r="I1733" s="832" t="s">
        <v>3072</v>
      </c>
      <c r="J1733" s="832" t="s">
        <v>1991</v>
      </c>
      <c r="K1733" s="832" t="s">
        <v>1992</v>
      </c>
      <c r="L1733" s="835">
        <v>107.27</v>
      </c>
      <c r="M1733" s="835">
        <v>2467.21</v>
      </c>
      <c r="N1733" s="832">
        <v>23</v>
      </c>
      <c r="O1733" s="836">
        <v>7.5</v>
      </c>
      <c r="P1733" s="835">
        <v>1179.97</v>
      </c>
      <c r="Q1733" s="837">
        <v>0.47826086956521741</v>
      </c>
      <c r="R1733" s="832">
        <v>11</v>
      </c>
      <c r="S1733" s="837">
        <v>0.47826086956521741</v>
      </c>
      <c r="T1733" s="836">
        <v>2.5</v>
      </c>
      <c r="U1733" s="838">
        <v>0.33333333333333331</v>
      </c>
    </row>
    <row r="1734" spans="1:21" ht="14.4" customHeight="1" x14ac:dyDescent="0.3">
      <c r="A1734" s="831">
        <v>10</v>
      </c>
      <c r="B1734" s="832" t="s">
        <v>2616</v>
      </c>
      <c r="C1734" s="832" t="s">
        <v>2629</v>
      </c>
      <c r="D1734" s="833" t="s">
        <v>5672</v>
      </c>
      <c r="E1734" s="834" t="s">
        <v>2656</v>
      </c>
      <c r="F1734" s="832" t="s">
        <v>2618</v>
      </c>
      <c r="G1734" s="832" t="s">
        <v>2945</v>
      </c>
      <c r="H1734" s="832" t="s">
        <v>631</v>
      </c>
      <c r="I1734" s="832" t="s">
        <v>2946</v>
      </c>
      <c r="J1734" s="832" t="s">
        <v>1256</v>
      </c>
      <c r="K1734" s="832" t="s">
        <v>2947</v>
      </c>
      <c r="L1734" s="835">
        <v>0</v>
      </c>
      <c r="M1734" s="835">
        <v>0</v>
      </c>
      <c r="N1734" s="832">
        <v>1</v>
      </c>
      <c r="O1734" s="836">
        <v>1</v>
      </c>
      <c r="P1734" s="835">
        <v>0</v>
      </c>
      <c r="Q1734" s="837"/>
      <c r="R1734" s="832">
        <v>1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10</v>
      </c>
      <c r="B1735" s="832" t="s">
        <v>2616</v>
      </c>
      <c r="C1735" s="832" t="s">
        <v>2629</v>
      </c>
      <c r="D1735" s="833" t="s">
        <v>5672</v>
      </c>
      <c r="E1735" s="834" t="s">
        <v>2673</v>
      </c>
      <c r="F1735" s="832" t="s">
        <v>2618</v>
      </c>
      <c r="G1735" s="832" t="s">
        <v>4236</v>
      </c>
      <c r="H1735" s="832" t="s">
        <v>631</v>
      </c>
      <c r="I1735" s="832" t="s">
        <v>4242</v>
      </c>
      <c r="J1735" s="832" t="s">
        <v>4238</v>
      </c>
      <c r="K1735" s="832" t="s">
        <v>4243</v>
      </c>
      <c r="L1735" s="835">
        <v>546.12</v>
      </c>
      <c r="M1735" s="835">
        <v>546.12</v>
      </c>
      <c r="N1735" s="832">
        <v>1</v>
      </c>
      <c r="O1735" s="836">
        <v>0.5</v>
      </c>
      <c r="P1735" s="835">
        <v>546.12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10</v>
      </c>
      <c r="B1736" s="832" t="s">
        <v>2616</v>
      </c>
      <c r="C1736" s="832" t="s">
        <v>2629</v>
      </c>
      <c r="D1736" s="833" t="s">
        <v>5672</v>
      </c>
      <c r="E1736" s="834" t="s">
        <v>2673</v>
      </c>
      <c r="F1736" s="832" t="s">
        <v>2618</v>
      </c>
      <c r="G1736" s="832" t="s">
        <v>3038</v>
      </c>
      <c r="H1736" s="832" t="s">
        <v>631</v>
      </c>
      <c r="I1736" s="832" t="s">
        <v>4262</v>
      </c>
      <c r="J1736" s="832" t="s">
        <v>2003</v>
      </c>
      <c r="K1736" s="832" t="s">
        <v>4263</v>
      </c>
      <c r="L1736" s="835">
        <v>0</v>
      </c>
      <c r="M1736" s="835">
        <v>0</v>
      </c>
      <c r="N1736" s="832">
        <v>1</v>
      </c>
      <c r="O1736" s="836">
        <v>0.5</v>
      </c>
      <c r="P1736" s="835">
        <v>0</v>
      </c>
      <c r="Q1736" s="837"/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10</v>
      </c>
      <c r="B1737" s="832" t="s">
        <v>2616</v>
      </c>
      <c r="C1737" s="832" t="s">
        <v>2631</v>
      </c>
      <c r="D1737" s="833" t="s">
        <v>5673</v>
      </c>
      <c r="E1737" s="834" t="s">
        <v>2657</v>
      </c>
      <c r="F1737" s="832" t="s">
        <v>2618</v>
      </c>
      <c r="G1737" s="832" t="s">
        <v>3697</v>
      </c>
      <c r="H1737" s="832" t="s">
        <v>631</v>
      </c>
      <c r="I1737" s="832" t="s">
        <v>3698</v>
      </c>
      <c r="J1737" s="832" t="s">
        <v>1309</v>
      </c>
      <c r="K1737" s="832" t="s">
        <v>3699</v>
      </c>
      <c r="L1737" s="835">
        <v>569.54</v>
      </c>
      <c r="M1737" s="835">
        <v>569.54</v>
      </c>
      <c r="N1737" s="832">
        <v>1</v>
      </c>
      <c r="O1737" s="836">
        <v>1</v>
      </c>
      <c r="P1737" s="835">
        <v>569.54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10</v>
      </c>
      <c r="B1738" s="832" t="s">
        <v>2616</v>
      </c>
      <c r="C1738" s="832" t="s">
        <v>2631</v>
      </c>
      <c r="D1738" s="833" t="s">
        <v>5673</v>
      </c>
      <c r="E1738" s="834" t="s">
        <v>2657</v>
      </c>
      <c r="F1738" s="832" t="s">
        <v>2619</v>
      </c>
      <c r="G1738" s="832" t="s">
        <v>2822</v>
      </c>
      <c r="H1738" s="832" t="s">
        <v>631</v>
      </c>
      <c r="I1738" s="832" t="s">
        <v>3898</v>
      </c>
      <c r="J1738" s="832" t="s">
        <v>2824</v>
      </c>
      <c r="K1738" s="832"/>
      <c r="L1738" s="835">
        <v>0</v>
      </c>
      <c r="M1738" s="835">
        <v>0</v>
      </c>
      <c r="N1738" s="832">
        <v>1</v>
      </c>
      <c r="O1738" s="836">
        <v>1</v>
      </c>
      <c r="P1738" s="835">
        <v>0</v>
      </c>
      <c r="Q1738" s="837"/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10</v>
      </c>
      <c r="B1739" s="832" t="s">
        <v>2616</v>
      </c>
      <c r="C1739" s="832" t="s">
        <v>2631</v>
      </c>
      <c r="D1739" s="833" t="s">
        <v>5673</v>
      </c>
      <c r="E1739" s="834" t="s">
        <v>2670</v>
      </c>
      <c r="F1739" s="832" t="s">
        <v>2618</v>
      </c>
      <c r="G1739" s="832" t="s">
        <v>2978</v>
      </c>
      <c r="H1739" s="832" t="s">
        <v>631</v>
      </c>
      <c r="I1739" s="832" t="s">
        <v>2982</v>
      </c>
      <c r="J1739" s="832" t="s">
        <v>2980</v>
      </c>
      <c r="K1739" s="832" t="s">
        <v>2983</v>
      </c>
      <c r="L1739" s="835">
        <v>97.96</v>
      </c>
      <c r="M1739" s="835">
        <v>293.88</v>
      </c>
      <c r="N1739" s="832">
        <v>3</v>
      </c>
      <c r="O1739" s="836">
        <v>1.5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10</v>
      </c>
      <c r="B1740" s="832" t="s">
        <v>2616</v>
      </c>
      <c r="C1740" s="832" t="s">
        <v>2631</v>
      </c>
      <c r="D1740" s="833" t="s">
        <v>5673</v>
      </c>
      <c r="E1740" s="834" t="s">
        <v>2670</v>
      </c>
      <c r="F1740" s="832" t="s">
        <v>2618</v>
      </c>
      <c r="G1740" s="832" t="s">
        <v>3398</v>
      </c>
      <c r="H1740" s="832" t="s">
        <v>690</v>
      </c>
      <c r="I1740" s="832" t="s">
        <v>2444</v>
      </c>
      <c r="J1740" s="832" t="s">
        <v>1130</v>
      </c>
      <c r="K1740" s="832" t="s">
        <v>2445</v>
      </c>
      <c r="L1740" s="835">
        <v>117.55</v>
      </c>
      <c r="M1740" s="835">
        <v>235.1</v>
      </c>
      <c r="N1740" s="832">
        <v>2</v>
      </c>
      <c r="O1740" s="836">
        <v>1.5</v>
      </c>
      <c r="P1740" s="835">
        <v>117.55</v>
      </c>
      <c r="Q1740" s="837">
        <v>0.5</v>
      </c>
      <c r="R1740" s="832">
        <v>1</v>
      </c>
      <c r="S1740" s="837">
        <v>0.5</v>
      </c>
      <c r="T1740" s="836">
        <v>0.5</v>
      </c>
      <c r="U1740" s="838">
        <v>0.33333333333333331</v>
      </c>
    </row>
    <row r="1741" spans="1:21" ht="14.4" customHeight="1" x14ac:dyDescent="0.3">
      <c r="A1741" s="831">
        <v>10</v>
      </c>
      <c r="B1741" s="832" t="s">
        <v>2616</v>
      </c>
      <c r="C1741" s="832" t="s">
        <v>2631</v>
      </c>
      <c r="D1741" s="833" t="s">
        <v>5673</v>
      </c>
      <c r="E1741" s="834" t="s">
        <v>2670</v>
      </c>
      <c r="F1741" s="832" t="s">
        <v>2618</v>
      </c>
      <c r="G1741" s="832" t="s">
        <v>3398</v>
      </c>
      <c r="H1741" s="832" t="s">
        <v>690</v>
      </c>
      <c r="I1741" s="832" t="s">
        <v>2323</v>
      </c>
      <c r="J1741" s="832" t="s">
        <v>1132</v>
      </c>
      <c r="K1741" s="832" t="s">
        <v>2324</v>
      </c>
      <c r="L1741" s="835">
        <v>0</v>
      </c>
      <c r="M1741" s="835">
        <v>0</v>
      </c>
      <c r="N1741" s="832">
        <v>1</v>
      </c>
      <c r="O1741" s="836">
        <v>0.5</v>
      </c>
      <c r="P1741" s="835"/>
      <c r="Q1741" s="837"/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10</v>
      </c>
      <c r="B1742" s="832" t="s">
        <v>2616</v>
      </c>
      <c r="C1742" s="832" t="s">
        <v>2631</v>
      </c>
      <c r="D1742" s="833" t="s">
        <v>5673</v>
      </c>
      <c r="E1742" s="834" t="s">
        <v>2670</v>
      </c>
      <c r="F1742" s="832" t="s">
        <v>2618</v>
      </c>
      <c r="G1742" s="832" t="s">
        <v>3398</v>
      </c>
      <c r="H1742" s="832" t="s">
        <v>690</v>
      </c>
      <c r="I1742" s="832" t="s">
        <v>2323</v>
      </c>
      <c r="J1742" s="832" t="s">
        <v>1132</v>
      </c>
      <c r="K1742" s="832" t="s">
        <v>2324</v>
      </c>
      <c r="L1742" s="835">
        <v>91.03</v>
      </c>
      <c r="M1742" s="835">
        <v>91.03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10</v>
      </c>
      <c r="B1743" s="832" t="s">
        <v>2616</v>
      </c>
      <c r="C1743" s="832" t="s">
        <v>2631</v>
      </c>
      <c r="D1743" s="833" t="s">
        <v>5673</v>
      </c>
      <c r="E1743" s="834" t="s">
        <v>2670</v>
      </c>
      <c r="F1743" s="832" t="s">
        <v>2618</v>
      </c>
      <c r="G1743" s="832" t="s">
        <v>3398</v>
      </c>
      <c r="H1743" s="832" t="s">
        <v>690</v>
      </c>
      <c r="I1743" s="832" t="s">
        <v>2475</v>
      </c>
      <c r="J1743" s="832" t="s">
        <v>1130</v>
      </c>
      <c r="K1743" s="832" t="s">
        <v>2476</v>
      </c>
      <c r="L1743" s="835">
        <v>58.77</v>
      </c>
      <c r="M1743" s="835">
        <v>58.77</v>
      </c>
      <c r="N1743" s="832">
        <v>1</v>
      </c>
      <c r="O1743" s="836">
        <v>1</v>
      </c>
      <c r="P1743" s="835">
        <v>58.77</v>
      </c>
      <c r="Q1743" s="837">
        <v>1</v>
      </c>
      <c r="R1743" s="832">
        <v>1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10</v>
      </c>
      <c r="B1744" s="832" t="s">
        <v>2616</v>
      </c>
      <c r="C1744" s="832" t="s">
        <v>2631</v>
      </c>
      <c r="D1744" s="833" t="s">
        <v>5673</v>
      </c>
      <c r="E1744" s="834" t="s">
        <v>2670</v>
      </c>
      <c r="F1744" s="832" t="s">
        <v>2618</v>
      </c>
      <c r="G1744" s="832" t="s">
        <v>3398</v>
      </c>
      <c r="H1744" s="832" t="s">
        <v>690</v>
      </c>
      <c r="I1744" s="832" t="s">
        <v>2325</v>
      </c>
      <c r="J1744" s="832" t="s">
        <v>1130</v>
      </c>
      <c r="K1744" s="832" t="s">
        <v>2326</v>
      </c>
      <c r="L1744" s="835">
        <v>176.32</v>
      </c>
      <c r="M1744" s="835">
        <v>2115.8399999999997</v>
      </c>
      <c r="N1744" s="832">
        <v>12</v>
      </c>
      <c r="O1744" s="836">
        <v>7</v>
      </c>
      <c r="P1744" s="835">
        <v>352.64</v>
      </c>
      <c r="Q1744" s="837">
        <v>0.16666666666666669</v>
      </c>
      <c r="R1744" s="832">
        <v>2</v>
      </c>
      <c r="S1744" s="837">
        <v>0.16666666666666666</v>
      </c>
      <c r="T1744" s="836">
        <v>1</v>
      </c>
      <c r="U1744" s="838">
        <v>0.14285714285714285</v>
      </c>
    </row>
    <row r="1745" spans="1:21" ht="14.4" customHeight="1" x14ac:dyDescent="0.3">
      <c r="A1745" s="831">
        <v>10</v>
      </c>
      <c r="B1745" s="832" t="s">
        <v>2616</v>
      </c>
      <c r="C1745" s="832" t="s">
        <v>2631</v>
      </c>
      <c r="D1745" s="833" t="s">
        <v>5673</v>
      </c>
      <c r="E1745" s="834" t="s">
        <v>2670</v>
      </c>
      <c r="F1745" s="832" t="s">
        <v>2618</v>
      </c>
      <c r="G1745" s="832" t="s">
        <v>3398</v>
      </c>
      <c r="H1745" s="832" t="s">
        <v>631</v>
      </c>
      <c r="I1745" s="832" t="s">
        <v>4595</v>
      </c>
      <c r="J1745" s="832" t="s">
        <v>1535</v>
      </c>
      <c r="K1745" s="832" t="s">
        <v>3056</v>
      </c>
      <c r="L1745" s="835">
        <v>97.96</v>
      </c>
      <c r="M1745" s="835">
        <v>97.96</v>
      </c>
      <c r="N1745" s="832">
        <v>1</v>
      </c>
      <c r="O1745" s="836">
        <v>0.5</v>
      </c>
      <c r="P1745" s="835">
        <v>97.96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10</v>
      </c>
      <c r="B1746" s="832" t="s">
        <v>2616</v>
      </c>
      <c r="C1746" s="832" t="s">
        <v>2631</v>
      </c>
      <c r="D1746" s="833" t="s">
        <v>5673</v>
      </c>
      <c r="E1746" s="834" t="s">
        <v>2670</v>
      </c>
      <c r="F1746" s="832" t="s">
        <v>2618</v>
      </c>
      <c r="G1746" s="832" t="s">
        <v>2740</v>
      </c>
      <c r="H1746" s="832" t="s">
        <v>631</v>
      </c>
      <c r="I1746" s="832" t="s">
        <v>3612</v>
      </c>
      <c r="J1746" s="832" t="s">
        <v>3613</v>
      </c>
      <c r="K1746" s="832" t="s">
        <v>3614</v>
      </c>
      <c r="L1746" s="835">
        <v>97.96</v>
      </c>
      <c r="M1746" s="835">
        <v>293.88</v>
      </c>
      <c r="N1746" s="832">
        <v>3</v>
      </c>
      <c r="O1746" s="836">
        <v>1.5</v>
      </c>
      <c r="P1746" s="835">
        <v>195.92</v>
      </c>
      <c r="Q1746" s="837">
        <v>0.66666666666666663</v>
      </c>
      <c r="R1746" s="832">
        <v>2</v>
      </c>
      <c r="S1746" s="837">
        <v>0.66666666666666663</v>
      </c>
      <c r="T1746" s="836">
        <v>1</v>
      </c>
      <c r="U1746" s="838">
        <v>0.66666666666666663</v>
      </c>
    </row>
    <row r="1747" spans="1:21" ht="14.4" customHeight="1" x14ac:dyDescent="0.3">
      <c r="A1747" s="831">
        <v>10</v>
      </c>
      <c r="B1747" s="832" t="s">
        <v>2616</v>
      </c>
      <c r="C1747" s="832" t="s">
        <v>2631</v>
      </c>
      <c r="D1747" s="833" t="s">
        <v>5673</v>
      </c>
      <c r="E1747" s="834" t="s">
        <v>2670</v>
      </c>
      <c r="F1747" s="832" t="s">
        <v>2618</v>
      </c>
      <c r="G1747" s="832" t="s">
        <v>2740</v>
      </c>
      <c r="H1747" s="832" t="s">
        <v>631</v>
      </c>
      <c r="I1747" s="832" t="s">
        <v>3678</v>
      </c>
      <c r="J1747" s="832" t="s">
        <v>3613</v>
      </c>
      <c r="K1747" s="832" t="s">
        <v>3169</v>
      </c>
      <c r="L1747" s="835">
        <v>176.32</v>
      </c>
      <c r="M1747" s="835">
        <v>6700.16</v>
      </c>
      <c r="N1747" s="832">
        <v>38</v>
      </c>
      <c r="O1747" s="836">
        <v>26</v>
      </c>
      <c r="P1747" s="835">
        <v>2115.8399999999997</v>
      </c>
      <c r="Q1747" s="837">
        <v>0.31578947368421051</v>
      </c>
      <c r="R1747" s="832">
        <v>12</v>
      </c>
      <c r="S1747" s="837">
        <v>0.31578947368421051</v>
      </c>
      <c r="T1747" s="836">
        <v>7</v>
      </c>
      <c r="U1747" s="838">
        <v>0.26923076923076922</v>
      </c>
    </row>
    <row r="1748" spans="1:21" ht="14.4" customHeight="1" x14ac:dyDescent="0.3">
      <c r="A1748" s="831">
        <v>10</v>
      </c>
      <c r="B1748" s="832" t="s">
        <v>2616</v>
      </c>
      <c r="C1748" s="832" t="s">
        <v>2631</v>
      </c>
      <c r="D1748" s="833" t="s">
        <v>5673</v>
      </c>
      <c r="E1748" s="834" t="s">
        <v>2670</v>
      </c>
      <c r="F1748" s="832" t="s">
        <v>2618</v>
      </c>
      <c r="G1748" s="832" t="s">
        <v>2740</v>
      </c>
      <c r="H1748" s="832" t="s">
        <v>631</v>
      </c>
      <c r="I1748" s="832" t="s">
        <v>4596</v>
      </c>
      <c r="J1748" s="832" t="s">
        <v>695</v>
      </c>
      <c r="K1748" s="832" t="s">
        <v>3614</v>
      </c>
      <c r="L1748" s="835">
        <v>97.96</v>
      </c>
      <c r="M1748" s="835">
        <v>489.79999999999995</v>
      </c>
      <c r="N1748" s="832">
        <v>5</v>
      </c>
      <c r="O1748" s="836">
        <v>4</v>
      </c>
      <c r="P1748" s="835">
        <v>97.96</v>
      </c>
      <c r="Q1748" s="837">
        <v>0.2</v>
      </c>
      <c r="R1748" s="832">
        <v>1</v>
      </c>
      <c r="S1748" s="837">
        <v>0.2</v>
      </c>
      <c r="T1748" s="836">
        <v>0.5</v>
      </c>
      <c r="U1748" s="838">
        <v>0.125</v>
      </c>
    </row>
    <row r="1749" spans="1:21" ht="14.4" customHeight="1" x14ac:dyDescent="0.3">
      <c r="A1749" s="831">
        <v>10</v>
      </c>
      <c r="B1749" s="832" t="s">
        <v>2616</v>
      </c>
      <c r="C1749" s="832" t="s">
        <v>2631</v>
      </c>
      <c r="D1749" s="833" t="s">
        <v>5673</v>
      </c>
      <c r="E1749" s="834" t="s">
        <v>2670</v>
      </c>
      <c r="F1749" s="832" t="s">
        <v>2618</v>
      </c>
      <c r="G1749" s="832" t="s">
        <v>2740</v>
      </c>
      <c r="H1749" s="832" t="s">
        <v>631</v>
      </c>
      <c r="I1749" s="832" t="s">
        <v>4597</v>
      </c>
      <c r="J1749" s="832" t="s">
        <v>695</v>
      </c>
      <c r="K1749" s="832" t="s">
        <v>3169</v>
      </c>
      <c r="L1749" s="835">
        <v>176.32</v>
      </c>
      <c r="M1749" s="835">
        <v>4231.6799999999994</v>
      </c>
      <c r="N1749" s="832">
        <v>24</v>
      </c>
      <c r="O1749" s="836">
        <v>16.5</v>
      </c>
      <c r="P1749" s="835">
        <v>1939.5199999999995</v>
      </c>
      <c r="Q1749" s="837">
        <v>0.45833333333333331</v>
      </c>
      <c r="R1749" s="832">
        <v>11</v>
      </c>
      <c r="S1749" s="837">
        <v>0.45833333333333331</v>
      </c>
      <c r="T1749" s="836">
        <v>8.5</v>
      </c>
      <c r="U1749" s="838">
        <v>0.51515151515151514</v>
      </c>
    </row>
    <row r="1750" spans="1:21" ht="14.4" customHeight="1" x14ac:dyDescent="0.3">
      <c r="A1750" s="831">
        <v>10</v>
      </c>
      <c r="B1750" s="832" t="s">
        <v>2616</v>
      </c>
      <c r="C1750" s="832" t="s">
        <v>2631</v>
      </c>
      <c r="D1750" s="833" t="s">
        <v>5673</v>
      </c>
      <c r="E1750" s="834" t="s">
        <v>2670</v>
      </c>
      <c r="F1750" s="832" t="s">
        <v>2618</v>
      </c>
      <c r="G1750" s="832" t="s">
        <v>2740</v>
      </c>
      <c r="H1750" s="832" t="s">
        <v>631</v>
      </c>
      <c r="I1750" s="832" t="s">
        <v>2741</v>
      </c>
      <c r="J1750" s="832" t="s">
        <v>695</v>
      </c>
      <c r="K1750" s="832" t="s">
        <v>2742</v>
      </c>
      <c r="L1750" s="835">
        <v>29.39</v>
      </c>
      <c r="M1750" s="835">
        <v>29.39</v>
      </c>
      <c r="N1750" s="832">
        <v>1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10</v>
      </c>
      <c r="B1751" s="832" t="s">
        <v>2616</v>
      </c>
      <c r="C1751" s="832" t="s">
        <v>2631</v>
      </c>
      <c r="D1751" s="833" t="s">
        <v>5673</v>
      </c>
      <c r="E1751" s="834" t="s">
        <v>2670</v>
      </c>
      <c r="F1751" s="832" t="s">
        <v>2618</v>
      </c>
      <c r="G1751" s="832" t="s">
        <v>2740</v>
      </c>
      <c r="H1751" s="832" t="s">
        <v>631</v>
      </c>
      <c r="I1751" s="832" t="s">
        <v>2743</v>
      </c>
      <c r="J1751" s="832" t="s">
        <v>695</v>
      </c>
      <c r="K1751" s="832" t="s">
        <v>2744</v>
      </c>
      <c r="L1751" s="835">
        <v>58.77</v>
      </c>
      <c r="M1751" s="835">
        <v>176.31</v>
      </c>
      <c r="N1751" s="832">
        <v>3</v>
      </c>
      <c r="O1751" s="836">
        <v>3</v>
      </c>
      <c r="P1751" s="835">
        <v>58.77</v>
      </c>
      <c r="Q1751" s="837">
        <v>0.33333333333333337</v>
      </c>
      <c r="R1751" s="832">
        <v>1</v>
      </c>
      <c r="S1751" s="837">
        <v>0.33333333333333331</v>
      </c>
      <c r="T1751" s="836">
        <v>1</v>
      </c>
      <c r="U1751" s="838">
        <v>0.33333333333333331</v>
      </c>
    </row>
    <row r="1752" spans="1:21" ht="14.4" customHeight="1" x14ac:dyDescent="0.3">
      <c r="A1752" s="831">
        <v>10</v>
      </c>
      <c r="B1752" s="832" t="s">
        <v>2616</v>
      </c>
      <c r="C1752" s="832" t="s">
        <v>2631</v>
      </c>
      <c r="D1752" s="833" t="s">
        <v>5673</v>
      </c>
      <c r="E1752" s="834" t="s">
        <v>2670</v>
      </c>
      <c r="F1752" s="832" t="s">
        <v>2618</v>
      </c>
      <c r="G1752" s="832" t="s">
        <v>2740</v>
      </c>
      <c r="H1752" s="832" t="s">
        <v>631</v>
      </c>
      <c r="I1752" s="832" t="s">
        <v>3098</v>
      </c>
      <c r="J1752" s="832" t="s">
        <v>695</v>
      </c>
      <c r="K1752" s="832" t="s">
        <v>3099</v>
      </c>
      <c r="L1752" s="835">
        <v>88.16</v>
      </c>
      <c r="M1752" s="835">
        <v>2115.84</v>
      </c>
      <c r="N1752" s="832">
        <v>24</v>
      </c>
      <c r="O1752" s="836">
        <v>14</v>
      </c>
      <c r="P1752" s="835">
        <v>793.43999999999983</v>
      </c>
      <c r="Q1752" s="837">
        <v>0.37499999999999989</v>
      </c>
      <c r="R1752" s="832">
        <v>9</v>
      </c>
      <c r="S1752" s="837">
        <v>0.375</v>
      </c>
      <c r="T1752" s="836">
        <v>5</v>
      </c>
      <c r="U1752" s="838">
        <v>0.35714285714285715</v>
      </c>
    </row>
    <row r="1753" spans="1:21" ht="14.4" customHeight="1" x14ac:dyDescent="0.3">
      <c r="A1753" s="831">
        <v>10</v>
      </c>
      <c r="B1753" s="832" t="s">
        <v>2616</v>
      </c>
      <c r="C1753" s="832" t="s">
        <v>2631</v>
      </c>
      <c r="D1753" s="833" t="s">
        <v>5673</v>
      </c>
      <c r="E1753" s="834" t="s">
        <v>2670</v>
      </c>
      <c r="F1753" s="832" t="s">
        <v>2618</v>
      </c>
      <c r="G1753" s="832" t="s">
        <v>2740</v>
      </c>
      <c r="H1753" s="832" t="s">
        <v>631</v>
      </c>
      <c r="I1753" s="832" t="s">
        <v>3100</v>
      </c>
      <c r="J1753" s="832" t="s">
        <v>695</v>
      </c>
      <c r="K1753" s="832" t="s">
        <v>3101</v>
      </c>
      <c r="L1753" s="835">
        <v>23.51</v>
      </c>
      <c r="M1753" s="835">
        <v>1034.4399999999998</v>
      </c>
      <c r="N1753" s="832">
        <v>44</v>
      </c>
      <c r="O1753" s="836">
        <v>30</v>
      </c>
      <c r="P1753" s="835">
        <v>493.70999999999987</v>
      </c>
      <c r="Q1753" s="837">
        <v>0.47727272727272724</v>
      </c>
      <c r="R1753" s="832">
        <v>21</v>
      </c>
      <c r="S1753" s="837">
        <v>0.47727272727272729</v>
      </c>
      <c r="T1753" s="836">
        <v>13</v>
      </c>
      <c r="U1753" s="838">
        <v>0.43333333333333335</v>
      </c>
    </row>
    <row r="1754" spans="1:21" ht="14.4" customHeight="1" x14ac:dyDescent="0.3">
      <c r="A1754" s="831">
        <v>10</v>
      </c>
      <c r="B1754" s="832" t="s">
        <v>2616</v>
      </c>
      <c r="C1754" s="832" t="s">
        <v>2631</v>
      </c>
      <c r="D1754" s="833" t="s">
        <v>5673</v>
      </c>
      <c r="E1754" s="834" t="s">
        <v>2670</v>
      </c>
      <c r="F1754" s="832" t="s">
        <v>2618</v>
      </c>
      <c r="G1754" s="832" t="s">
        <v>2740</v>
      </c>
      <c r="H1754" s="832" t="s">
        <v>690</v>
      </c>
      <c r="I1754" s="832" t="s">
        <v>4598</v>
      </c>
      <c r="J1754" s="832" t="s">
        <v>2746</v>
      </c>
      <c r="K1754" s="832" t="s">
        <v>4599</v>
      </c>
      <c r="L1754" s="835">
        <v>23.51</v>
      </c>
      <c r="M1754" s="835">
        <v>70.53</v>
      </c>
      <c r="N1754" s="832">
        <v>3</v>
      </c>
      <c r="O1754" s="836">
        <v>1.5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10</v>
      </c>
      <c r="B1755" s="832" t="s">
        <v>2616</v>
      </c>
      <c r="C1755" s="832" t="s">
        <v>2631</v>
      </c>
      <c r="D1755" s="833" t="s">
        <v>5673</v>
      </c>
      <c r="E1755" s="834" t="s">
        <v>2670</v>
      </c>
      <c r="F1755" s="832" t="s">
        <v>2618</v>
      </c>
      <c r="G1755" s="832" t="s">
        <v>2740</v>
      </c>
      <c r="H1755" s="832" t="s">
        <v>690</v>
      </c>
      <c r="I1755" s="832" t="s">
        <v>3483</v>
      </c>
      <c r="J1755" s="832" t="s">
        <v>2746</v>
      </c>
      <c r="K1755" s="832" t="s">
        <v>3484</v>
      </c>
      <c r="L1755" s="835">
        <v>97.96</v>
      </c>
      <c r="M1755" s="835">
        <v>97.96</v>
      </c>
      <c r="N1755" s="832">
        <v>1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10</v>
      </c>
      <c r="B1756" s="832" t="s">
        <v>2616</v>
      </c>
      <c r="C1756" s="832" t="s">
        <v>2631</v>
      </c>
      <c r="D1756" s="833" t="s">
        <v>5673</v>
      </c>
      <c r="E1756" s="834" t="s">
        <v>2670</v>
      </c>
      <c r="F1756" s="832" t="s">
        <v>2618</v>
      </c>
      <c r="G1756" s="832" t="s">
        <v>3879</v>
      </c>
      <c r="H1756" s="832" t="s">
        <v>631</v>
      </c>
      <c r="I1756" s="832" t="s">
        <v>4600</v>
      </c>
      <c r="J1756" s="832" t="s">
        <v>4601</v>
      </c>
      <c r="K1756" s="832" t="s">
        <v>4602</v>
      </c>
      <c r="L1756" s="835">
        <v>117.55</v>
      </c>
      <c r="M1756" s="835">
        <v>235.1</v>
      </c>
      <c r="N1756" s="832">
        <v>2</v>
      </c>
      <c r="O1756" s="836">
        <v>1.5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10</v>
      </c>
      <c r="B1757" s="832" t="s">
        <v>2616</v>
      </c>
      <c r="C1757" s="832" t="s">
        <v>2631</v>
      </c>
      <c r="D1757" s="833" t="s">
        <v>5673</v>
      </c>
      <c r="E1757" s="834" t="s">
        <v>2670</v>
      </c>
      <c r="F1757" s="832" t="s">
        <v>2618</v>
      </c>
      <c r="G1757" s="832" t="s">
        <v>3879</v>
      </c>
      <c r="H1757" s="832" t="s">
        <v>631</v>
      </c>
      <c r="I1757" s="832" t="s">
        <v>4603</v>
      </c>
      <c r="J1757" s="832" t="s">
        <v>4601</v>
      </c>
      <c r="K1757" s="832" t="s">
        <v>4604</v>
      </c>
      <c r="L1757" s="835">
        <v>58.77</v>
      </c>
      <c r="M1757" s="835">
        <v>58.77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10</v>
      </c>
      <c r="B1758" s="832" t="s">
        <v>2616</v>
      </c>
      <c r="C1758" s="832" t="s">
        <v>2631</v>
      </c>
      <c r="D1758" s="833" t="s">
        <v>5673</v>
      </c>
      <c r="E1758" s="834" t="s">
        <v>2670</v>
      </c>
      <c r="F1758" s="832" t="s">
        <v>2618</v>
      </c>
      <c r="G1758" s="832" t="s">
        <v>3204</v>
      </c>
      <c r="H1758" s="832" t="s">
        <v>690</v>
      </c>
      <c r="I1758" s="832" t="s">
        <v>2401</v>
      </c>
      <c r="J1758" s="832" t="s">
        <v>1249</v>
      </c>
      <c r="K1758" s="832" t="s">
        <v>2402</v>
      </c>
      <c r="L1758" s="835">
        <v>106.75</v>
      </c>
      <c r="M1758" s="835">
        <v>2028.25</v>
      </c>
      <c r="N1758" s="832">
        <v>19</v>
      </c>
      <c r="O1758" s="836">
        <v>5.5</v>
      </c>
      <c r="P1758" s="835">
        <v>427</v>
      </c>
      <c r="Q1758" s="837">
        <v>0.21052631578947367</v>
      </c>
      <c r="R1758" s="832">
        <v>4</v>
      </c>
      <c r="S1758" s="837">
        <v>0.21052631578947367</v>
      </c>
      <c r="T1758" s="836">
        <v>2</v>
      </c>
      <c r="U1758" s="838">
        <v>0.36363636363636365</v>
      </c>
    </row>
    <row r="1759" spans="1:21" ht="14.4" customHeight="1" x14ac:dyDescent="0.3">
      <c r="A1759" s="831">
        <v>10</v>
      </c>
      <c r="B1759" s="832" t="s">
        <v>2616</v>
      </c>
      <c r="C1759" s="832" t="s">
        <v>2631</v>
      </c>
      <c r="D1759" s="833" t="s">
        <v>5673</v>
      </c>
      <c r="E1759" s="834" t="s">
        <v>2670</v>
      </c>
      <c r="F1759" s="832" t="s">
        <v>2618</v>
      </c>
      <c r="G1759" s="832" t="s">
        <v>3204</v>
      </c>
      <c r="H1759" s="832" t="s">
        <v>690</v>
      </c>
      <c r="I1759" s="832" t="s">
        <v>4605</v>
      </c>
      <c r="J1759" s="832" t="s">
        <v>4606</v>
      </c>
      <c r="K1759" s="832" t="s">
        <v>4607</v>
      </c>
      <c r="L1759" s="835">
        <v>204.72</v>
      </c>
      <c r="M1759" s="835">
        <v>5732.1599999999989</v>
      </c>
      <c r="N1759" s="832">
        <v>28</v>
      </c>
      <c r="O1759" s="836">
        <v>10</v>
      </c>
      <c r="P1759" s="835">
        <v>1433.04</v>
      </c>
      <c r="Q1759" s="837">
        <v>0.25000000000000006</v>
      </c>
      <c r="R1759" s="832">
        <v>7</v>
      </c>
      <c r="S1759" s="837">
        <v>0.25</v>
      </c>
      <c r="T1759" s="836">
        <v>2.5</v>
      </c>
      <c r="U1759" s="838">
        <v>0.25</v>
      </c>
    </row>
    <row r="1760" spans="1:21" ht="14.4" customHeight="1" x14ac:dyDescent="0.3">
      <c r="A1760" s="831">
        <v>10</v>
      </c>
      <c r="B1760" s="832" t="s">
        <v>2616</v>
      </c>
      <c r="C1760" s="832" t="s">
        <v>2631</v>
      </c>
      <c r="D1760" s="833" t="s">
        <v>5673</v>
      </c>
      <c r="E1760" s="834" t="s">
        <v>2670</v>
      </c>
      <c r="F1760" s="832" t="s">
        <v>2618</v>
      </c>
      <c r="G1760" s="832" t="s">
        <v>3204</v>
      </c>
      <c r="H1760" s="832" t="s">
        <v>690</v>
      </c>
      <c r="I1760" s="832" t="s">
        <v>4608</v>
      </c>
      <c r="J1760" s="832" t="s">
        <v>4609</v>
      </c>
      <c r="K1760" s="832" t="s">
        <v>4610</v>
      </c>
      <c r="L1760" s="835">
        <v>300.12</v>
      </c>
      <c r="M1760" s="835">
        <v>1500.6</v>
      </c>
      <c r="N1760" s="832">
        <v>5</v>
      </c>
      <c r="O1760" s="836">
        <v>1</v>
      </c>
      <c r="P1760" s="835">
        <v>600.24</v>
      </c>
      <c r="Q1760" s="837">
        <v>0.4</v>
      </c>
      <c r="R1760" s="832">
        <v>2</v>
      </c>
      <c r="S1760" s="837">
        <v>0.4</v>
      </c>
      <c r="T1760" s="836">
        <v>0.5</v>
      </c>
      <c r="U1760" s="838">
        <v>0.5</v>
      </c>
    </row>
    <row r="1761" spans="1:21" ht="14.4" customHeight="1" x14ac:dyDescent="0.3">
      <c r="A1761" s="831">
        <v>10</v>
      </c>
      <c r="B1761" s="832" t="s">
        <v>2616</v>
      </c>
      <c r="C1761" s="832" t="s">
        <v>2631</v>
      </c>
      <c r="D1761" s="833" t="s">
        <v>5673</v>
      </c>
      <c r="E1761" s="834" t="s">
        <v>2670</v>
      </c>
      <c r="F1761" s="832" t="s">
        <v>2618</v>
      </c>
      <c r="G1761" s="832" t="s">
        <v>3204</v>
      </c>
      <c r="H1761" s="832" t="s">
        <v>690</v>
      </c>
      <c r="I1761" s="832" t="s">
        <v>2598</v>
      </c>
      <c r="J1761" s="832" t="s">
        <v>1951</v>
      </c>
      <c r="K1761" s="832" t="s">
        <v>2599</v>
      </c>
      <c r="L1761" s="835">
        <v>120.15</v>
      </c>
      <c r="M1761" s="835">
        <v>3484.3500000000004</v>
      </c>
      <c r="N1761" s="832">
        <v>29</v>
      </c>
      <c r="O1761" s="836">
        <v>12</v>
      </c>
      <c r="P1761" s="835">
        <v>961.2</v>
      </c>
      <c r="Q1761" s="837">
        <v>0.27586206896551724</v>
      </c>
      <c r="R1761" s="832">
        <v>8</v>
      </c>
      <c r="S1761" s="837">
        <v>0.27586206896551724</v>
      </c>
      <c r="T1761" s="836">
        <v>3.5</v>
      </c>
      <c r="U1761" s="838">
        <v>0.29166666666666669</v>
      </c>
    </row>
    <row r="1762" spans="1:21" ht="14.4" customHeight="1" x14ac:dyDescent="0.3">
      <c r="A1762" s="831">
        <v>10</v>
      </c>
      <c r="B1762" s="832" t="s">
        <v>2616</v>
      </c>
      <c r="C1762" s="832" t="s">
        <v>2631</v>
      </c>
      <c r="D1762" s="833" t="s">
        <v>5673</v>
      </c>
      <c r="E1762" s="834" t="s">
        <v>2670</v>
      </c>
      <c r="F1762" s="832" t="s">
        <v>2618</v>
      </c>
      <c r="G1762" s="832" t="s">
        <v>3204</v>
      </c>
      <c r="H1762" s="832" t="s">
        <v>690</v>
      </c>
      <c r="I1762" s="832" t="s">
        <v>4611</v>
      </c>
      <c r="J1762" s="832" t="s">
        <v>4612</v>
      </c>
      <c r="K1762" s="832" t="s">
        <v>4613</v>
      </c>
      <c r="L1762" s="835">
        <v>213.49</v>
      </c>
      <c r="M1762" s="835">
        <v>640.47</v>
      </c>
      <c r="N1762" s="832">
        <v>3</v>
      </c>
      <c r="O1762" s="836">
        <v>0.5</v>
      </c>
      <c r="P1762" s="835">
        <v>640.47</v>
      </c>
      <c r="Q1762" s="837">
        <v>1</v>
      </c>
      <c r="R1762" s="832">
        <v>3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10</v>
      </c>
      <c r="B1763" s="832" t="s">
        <v>2616</v>
      </c>
      <c r="C1763" s="832" t="s">
        <v>2631</v>
      </c>
      <c r="D1763" s="833" t="s">
        <v>5673</v>
      </c>
      <c r="E1763" s="834" t="s">
        <v>2670</v>
      </c>
      <c r="F1763" s="832" t="s">
        <v>2618</v>
      </c>
      <c r="G1763" s="832" t="s">
        <v>3000</v>
      </c>
      <c r="H1763" s="832" t="s">
        <v>631</v>
      </c>
      <c r="I1763" s="832" t="s">
        <v>3001</v>
      </c>
      <c r="J1763" s="832" t="s">
        <v>3002</v>
      </c>
      <c r="K1763" s="832" t="s">
        <v>3003</v>
      </c>
      <c r="L1763" s="835">
        <v>121.07</v>
      </c>
      <c r="M1763" s="835">
        <v>1452.8399999999997</v>
      </c>
      <c r="N1763" s="832">
        <v>12</v>
      </c>
      <c r="O1763" s="836">
        <v>8</v>
      </c>
      <c r="P1763" s="835">
        <v>726.41999999999985</v>
      </c>
      <c r="Q1763" s="837">
        <v>0.5</v>
      </c>
      <c r="R1763" s="832">
        <v>6</v>
      </c>
      <c r="S1763" s="837">
        <v>0.5</v>
      </c>
      <c r="T1763" s="836">
        <v>3</v>
      </c>
      <c r="U1763" s="838">
        <v>0.375</v>
      </c>
    </row>
    <row r="1764" spans="1:21" ht="14.4" customHeight="1" x14ac:dyDescent="0.3">
      <c r="A1764" s="831">
        <v>10</v>
      </c>
      <c r="B1764" s="832" t="s">
        <v>2616</v>
      </c>
      <c r="C1764" s="832" t="s">
        <v>2631</v>
      </c>
      <c r="D1764" s="833" t="s">
        <v>5673</v>
      </c>
      <c r="E1764" s="834" t="s">
        <v>2670</v>
      </c>
      <c r="F1764" s="832" t="s">
        <v>2618</v>
      </c>
      <c r="G1764" s="832" t="s">
        <v>4614</v>
      </c>
      <c r="H1764" s="832" t="s">
        <v>690</v>
      </c>
      <c r="I1764" s="832" t="s">
        <v>4615</v>
      </c>
      <c r="J1764" s="832" t="s">
        <v>4616</v>
      </c>
      <c r="K1764" s="832" t="s">
        <v>4617</v>
      </c>
      <c r="L1764" s="835">
        <v>434.19</v>
      </c>
      <c r="M1764" s="835">
        <v>434.19</v>
      </c>
      <c r="N1764" s="832">
        <v>1</v>
      </c>
      <c r="O1764" s="836">
        <v>1</v>
      </c>
      <c r="P1764" s="835">
        <v>434.19</v>
      </c>
      <c r="Q1764" s="837">
        <v>1</v>
      </c>
      <c r="R1764" s="832">
        <v>1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10</v>
      </c>
      <c r="B1765" s="832" t="s">
        <v>2616</v>
      </c>
      <c r="C1765" s="832" t="s">
        <v>2631</v>
      </c>
      <c r="D1765" s="833" t="s">
        <v>5673</v>
      </c>
      <c r="E1765" s="834" t="s">
        <v>2670</v>
      </c>
      <c r="F1765" s="832" t="s">
        <v>2618</v>
      </c>
      <c r="G1765" s="832" t="s">
        <v>4614</v>
      </c>
      <c r="H1765" s="832" t="s">
        <v>631</v>
      </c>
      <c r="I1765" s="832" t="s">
        <v>4618</v>
      </c>
      <c r="J1765" s="832" t="s">
        <v>4616</v>
      </c>
      <c r="K1765" s="832" t="s">
        <v>3326</v>
      </c>
      <c r="L1765" s="835">
        <v>868.37</v>
      </c>
      <c r="M1765" s="835">
        <v>868.37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10</v>
      </c>
      <c r="B1766" s="832" t="s">
        <v>2616</v>
      </c>
      <c r="C1766" s="832" t="s">
        <v>2631</v>
      </c>
      <c r="D1766" s="833" t="s">
        <v>5673</v>
      </c>
      <c r="E1766" s="834" t="s">
        <v>2670</v>
      </c>
      <c r="F1766" s="832" t="s">
        <v>2618</v>
      </c>
      <c r="G1766" s="832" t="s">
        <v>2766</v>
      </c>
      <c r="H1766" s="832" t="s">
        <v>631</v>
      </c>
      <c r="I1766" s="832" t="s">
        <v>2767</v>
      </c>
      <c r="J1766" s="832" t="s">
        <v>746</v>
      </c>
      <c r="K1766" s="832" t="s">
        <v>2768</v>
      </c>
      <c r="L1766" s="835">
        <v>27.28</v>
      </c>
      <c r="M1766" s="835">
        <v>27.28</v>
      </c>
      <c r="N1766" s="832">
        <v>1</v>
      </c>
      <c r="O1766" s="836">
        <v>0.5</v>
      </c>
      <c r="P1766" s="835">
        <v>27.28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10</v>
      </c>
      <c r="B1767" s="832" t="s">
        <v>2616</v>
      </c>
      <c r="C1767" s="832" t="s">
        <v>2631</v>
      </c>
      <c r="D1767" s="833" t="s">
        <v>5673</v>
      </c>
      <c r="E1767" s="834" t="s">
        <v>2670</v>
      </c>
      <c r="F1767" s="832" t="s">
        <v>2618</v>
      </c>
      <c r="G1767" s="832" t="s">
        <v>3179</v>
      </c>
      <c r="H1767" s="832" t="s">
        <v>631</v>
      </c>
      <c r="I1767" s="832" t="s">
        <v>4619</v>
      </c>
      <c r="J1767" s="832" t="s">
        <v>4620</v>
      </c>
      <c r="K1767" s="832" t="s">
        <v>4621</v>
      </c>
      <c r="L1767" s="835">
        <v>347.84</v>
      </c>
      <c r="M1767" s="835">
        <v>347.84</v>
      </c>
      <c r="N1767" s="832">
        <v>1</v>
      </c>
      <c r="O1767" s="836">
        <v>1</v>
      </c>
      <c r="P1767" s="835">
        <v>347.84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10</v>
      </c>
      <c r="B1768" s="832" t="s">
        <v>2616</v>
      </c>
      <c r="C1768" s="832" t="s">
        <v>2631</v>
      </c>
      <c r="D1768" s="833" t="s">
        <v>5673</v>
      </c>
      <c r="E1768" s="834" t="s">
        <v>2670</v>
      </c>
      <c r="F1768" s="832" t="s">
        <v>2618</v>
      </c>
      <c r="G1768" s="832" t="s">
        <v>3179</v>
      </c>
      <c r="H1768" s="832" t="s">
        <v>631</v>
      </c>
      <c r="I1768" s="832" t="s">
        <v>4622</v>
      </c>
      <c r="J1768" s="832" t="s">
        <v>4623</v>
      </c>
      <c r="K1768" s="832" t="s">
        <v>4624</v>
      </c>
      <c r="L1768" s="835">
        <v>347.84</v>
      </c>
      <c r="M1768" s="835">
        <v>2434.88</v>
      </c>
      <c r="N1768" s="832">
        <v>7</v>
      </c>
      <c r="O1768" s="836">
        <v>6.5</v>
      </c>
      <c r="P1768" s="835">
        <v>1043.52</v>
      </c>
      <c r="Q1768" s="837">
        <v>0.42857142857142855</v>
      </c>
      <c r="R1768" s="832">
        <v>3</v>
      </c>
      <c r="S1768" s="837">
        <v>0.42857142857142855</v>
      </c>
      <c r="T1768" s="836">
        <v>3</v>
      </c>
      <c r="U1768" s="838">
        <v>0.46153846153846156</v>
      </c>
    </row>
    <row r="1769" spans="1:21" ht="14.4" customHeight="1" x14ac:dyDescent="0.3">
      <c r="A1769" s="831">
        <v>10</v>
      </c>
      <c r="B1769" s="832" t="s">
        <v>2616</v>
      </c>
      <c r="C1769" s="832" t="s">
        <v>2631</v>
      </c>
      <c r="D1769" s="833" t="s">
        <v>5673</v>
      </c>
      <c r="E1769" s="834" t="s">
        <v>2670</v>
      </c>
      <c r="F1769" s="832" t="s">
        <v>2618</v>
      </c>
      <c r="G1769" s="832" t="s">
        <v>3179</v>
      </c>
      <c r="H1769" s="832" t="s">
        <v>631</v>
      </c>
      <c r="I1769" s="832" t="s">
        <v>4625</v>
      </c>
      <c r="J1769" s="832" t="s">
        <v>4626</v>
      </c>
      <c r="K1769" s="832" t="s">
        <v>4627</v>
      </c>
      <c r="L1769" s="835">
        <v>1235.6300000000001</v>
      </c>
      <c r="M1769" s="835">
        <v>12356.300000000001</v>
      </c>
      <c r="N1769" s="832">
        <v>10</v>
      </c>
      <c r="O1769" s="836">
        <v>4</v>
      </c>
      <c r="P1769" s="835">
        <v>4942.5200000000004</v>
      </c>
      <c r="Q1769" s="837">
        <v>0.4</v>
      </c>
      <c r="R1769" s="832">
        <v>4</v>
      </c>
      <c r="S1769" s="837">
        <v>0.4</v>
      </c>
      <c r="T1769" s="836">
        <v>1.5</v>
      </c>
      <c r="U1769" s="838">
        <v>0.375</v>
      </c>
    </row>
    <row r="1770" spans="1:21" ht="14.4" customHeight="1" x14ac:dyDescent="0.3">
      <c r="A1770" s="831">
        <v>10</v>
      </c>
      <c r="B1770" s="832" t="s">
        <v>2616</v>
      </c>
      <c r="C1770" s="832" t="s">
        <v>2631</v>
      </c>
      <c r="D1770" s="833" t="s">
        <v>5673</v>
      </c>
      <c r="E1770" s="834" t="s">
        <v>2670</v>
      </c>
      <c r="F1770" s="832" t="s">
        <v>2618</v>
      </c>
      <c r="G1770" s="832" t="s">
        <v>4628</v>
      </c>
      <c r="H1770" s="832" t="s">
        <v>631</v>
      </c>
      <c r="I1770" s="832" t="s">
        <v>4629</v>
      </c>
      <c r="J1770" s="832" t="s">
        <v>4630</v>
      </c>
      <c r="K1770" s="832" t="s">
        <v>4631</v>
      </c>
      <c r="L1770" s="835">
        <v>0</v>
      </c>
      <c r="M1770" s="835">
        <v>0</v>
      </c>
      <c r="N1770" s="832">
        <v>14</v>
      </c>
      <c r="O1770" s="836">
        <v>11</v>
      </c>
      <c r="P1770" s="835">
        <v>0</v>
      </c>
      <c r="Q1770" s="837"/>
      <c r="R1770" s="832">
        <v>7</v>
      </c>
      <c r="S1770" s="837">
        <v>0.5</v>
      </c>
      <c r="T1770" s="836">
        <v>6.5</v>
      </c>
      <c r="U1770" s="838">
        <v>0.59090909090909094</v>
      </c>
    </row>
    <row r="1771" spans="1:21" ht="14.4" customHeight="1" x14ac:dyDescent="0.3">
      <c r="A1771" s="831">
        <v>10</v>
      </c>
      <c r="B1771" s="832" t="s">
        <v>2616</v>
      </c>
      <c r="C1771" s="832" t="s">
        <v>2631</v>
      </c>
      <c r="D1771" s="833" t="s">
        <v>5673</v>
      </c>
      <c r="E1771" s="834" t="s">
        <v>2670</v>
      </c>
      <c r="F1771" s="832" t="s">
        <v>2618</v>
      </c>
      <c r="G1771" s="832" t="s">
        <v>4628</v>
      </c>
      <c r="H1771" s="832" t="s">
        <v>631</v>
      </c>
      <c r="I1771" s="832" t="s">
        <v>4629</v>
      </c>
      <c r="J1771" s="832" t="s">
        <v>4630</v>
      </c>
      <c r="K1771" s="832" t="s">
        <v>4631</v>
      </c>
      <c r="L1771" s="835">
        <v>24.62</v>
      </c>
      <c r="M1771" s="835">
        <v>49.24</v>
      </c>
      <c r="N1771" s="832">
        <v>2</v>
      </c>
      <c r="O1771" s="836">
        <v>1.5</v>
      </c>
      <c r="P1771" s="835">
        <v>24.62</v>
      </c>
      <c r="Q1771" s="837">
        <v>0.5</v>
      </c>
      <c r="R1771" s="832">
        <v>1</v>
      </c>
      <c r="S1771" s="837">
        <v>0.5</v>
      </c>
      <c r="T1771" s="836">
        <v>0.5</v>
      </c>
      <c r="U1771" s="838">
        <v>0.33333333333333331</v>
      </c>
    </row>
    <row r="1772" spans="1:21" ht="14.4" customHeight="1" x14ac:dyDescent="0.3">
      <c r="A1772" s="831">
        <v>10</v>
      </c>
      <c r="B1772" s="832" t="s">
        <v>2616</v>
      </c>
      <c r="C1772" s="832" t="s">
        <v>2631</v>
      </c>
      <c r="D1772" s="833" t="s">
        <v>5673</v>
      </c>
      <c r="E1772" s="834" t="s">
        <v>2670</v>
      </c>
      <c r="F1772" s="832" t="s">
        <v>2618</v>
      </c>
      <c r="G1772" s="832" t="s">
        <v>3081</v>
      </c>
      <c r="H1772" s="832" t="s">
        <v>631</v>
      </c>
      <c r="I1772" s="832" t="s">
        <v>4632</v>
      </c>
      <c r="J1772" s="832" t="s">
        <v>4633</v>
      </c>
      <c r="K1772" s="832" t="s">
        <v>4634</v>
      </c>
      <c r="L1772" s="835">
        <v>48.92</v>
      </c>
      <c r="M1772" s="835">
        <v>48.92</v>
      </c>
      <c r="N1772" s="832">
        <v>1</v>
      </c>
      <c r="O1772" s="836">
        <v>1</v>
      </c>
      <c r="P1772" s="835">
        <v>48.92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10</v>
      </c>
      <c r="B1773" s="832" t="s">
        <v>2616</v>
      </c>
      <c r="C1773" s="832" t="s">
        <v>2631</v>
      </c>
      <c r="D1773" s="833" t="s">
        <v>5673</v>
      </c>
      <c r="E1773" s="834" t="s">
        <v>2670</v>
      </c>
      <c r="F1773" s="832" t="s">
        <v>2618</v>
      </c>
      <c r="G1773" s="832" t="s">
        <v>3081</v>
      </c>
      <c r="H1773" s="832" t="s">
        <v>631</v>
      </c>
      <c r="I1773" s="832" t="s">
        <v>4635</v>
      </c>
      <c r="J1773" s="832" t="s">
        <v>4636</v>
      </c>
      <c r="K1773" s="832" t="s">
        <v>4197</v>
      </c>
      <c r="L1773" s="835">
        <v>645.07000000000005</v>
      </c>
      <c r="M1773" s="835">
        <v>645.07000000000005</v>
      </c>
      <c r="N1773" s="832">
        <v>1</v>
      </c>
      <c r="O1773" s="836">
        <v>0.5</v>
      </c>
      <c r="P1773" s="835">
        <v>645.07000000000005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10</v>
      </c>
      <c r="B1774" s="832" t="s">
        <v>2616</v>
      </c>
      <c r="C1774" s="832" t="s">
        <v>2631</v>
      </c>
      <c r="D1774" s="833" t="s">
        <v>5673</v>
      </c>
      <c r="E1774" s="834" t="s">
        <v>2670</v>
      </c>
      <c r="F1774" s="832" t="s">
        <v>2618</v>
      </c>
      <c r="G1774" s="832" t="s">
        <v>3374</v>
      </c>
      <c r="H1774" s="832" t="s">
        <v>631</v>
      </c>
      <c r="I1774" s="832" t="s">
        <v>3790</v>
      </c>
      <c r="J1774" s="832" t="s">
        <v>3376</v>
      </c>
      <c r="K1774" s="832" t="s">
        <v>3641</v>
      </c>
      <c r="L1774" s="835">
        <v>176.32</v>
      </c>
      <c r="M1774" s="835">
        <v>2292.16</v>
      </c>
      <c r="N1774" s="832">
        <v>13</v>
      </c>
      <c r="O1774" s="836">
        <v>8.5</v>
      </c>
      <c r="P1774" s="835">
        <v>528.96</v>
      </c>
      <c r="Q1774" s="837">
        <v>0.23076923076923081</v>
      </c>
      <c r="R1774" s="832">
        <v>3</v>
      </c>
      <c r="S1774" s="837">
        <v>0.23076923076923078</v>
      </c>
      <c r="T1774" s="836">
        <v>2.5</v>
      </c>
      <c r="U1774" s="838">
        <v>0.29411764705882354</v>
      </c>
    </row>
    <row r="1775" spans="1:21" ht="14.4" customHeight="1" x14ac:dyDescent="0.3">
      <c r="A1775" s="831">
        <v>10</v>
      </c>
      <c r="B1775" s="832" t="s">
        <v>2616</v>
      </c>
      <c r="C1775" s="832" t="s">
        <v>2631</v>
      </c>
      <c r="D1775" s="833" t="s">
        <v>5673</v>
      </c>
      <c r="E1775" s="834" t="s">
        <v>2670</v>
      </c>
      <c r="F1775" s="832" t="s">
        <v>2618</v>
      </c>
      <c r="G1775" s="832" t="s">
        <v>3374</v>
      </c>
      <c r="H1775" s="832" t="s">
        <v>631</v>
      </c>
      <c r="I1775" s="832" t="s">
        <v>4637</v>
      </c>
      <c r="J1775" s="832" t="s">
        <v>1844</v>
      </c>
      <c r="K1775" s="832" t="s">
        <v>4638</v>
      </c>
      <c r="L1775" s="835">
        <v>39.18</v>
      </c>
      <c r="M1775" s="835">
        <v>39.18</v>
      </c>
      <c r="N1775" s="832">
        <v>1</v>
      </c>
      <c r="O1775" s="836">
        <v>1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10</v>
      </c>
      <c r="B1776" s="832" t="s">
        <v>2616</v>
      </c>
      <c r="C1776" s="832" t="s">
        <v>2631</v>
      </c>
      <c r="D1776" s="833" t="s">
        <v>5673</v>
      </c>
      <c r="E1776" s="834" t="s">
        <v>2670</v>
      </c>
      <c r="F1776" s="832" t="s">
        <v>2618</v>
      </c>
      <c r="G1776" s="832" t="s">
        <v>3374</v>
      </c>
      <c r="H1776" s="832" t="s">
        <v>631</v>
      </c>
      <c r="I1776" s="832" t="s">
        <v>3584</v>
      </c>
      <c r="J1776" s="832" t="s">
        <v>3585</v>
      </c>
      <c r="K1776" s="832" t="s">
        <v>3586</v>
      </c>
      <c r="L1776" s="835">
        <v>176.32</v>
      </c>
      <c r="M1776" s="835">
        <v>528.96</v>
      </c>
      <c r="N1776" s="832">
        <v>3</v>
      </c>
      <c r="O1776" s="836">
        <v>2</v>
      </c>
      <c r="P1776" s="835">
        <v>176.32</v>
      </c>
      <c r="Q1776" s="837">
        <v>0.33333333333333331</v>
      </c>
      <c r="R1776" s="832">
        <v>1</v>
      </c>
      <c r="S1776" s="837">
        <v>0.33333333333333331</v>
      </c>
      <c r="T1776" s="836">
        <v>0.5</v>
      </c>
      <c r="U1776" s="838">
        <v>0.25</v>
      </c>
    </row>
    <row r="1777" spans="1:21" ht="14.4" customHeight="1" x14ac:dyDescent="0.3">
      <c r="A1777" s="831">
        <v>10</v>
      </c>
      <c r="B1777" s="832" t="s">
        <v>2616</v>
      </c>
      <c r="C1777" s="832" t="s">
        <v>2631</v>
      </c>
      <c r="D1777" s="833" t="s">
        <v>5673</v>
      </c>
      <c r="E1777" s="834" t="s">
        <v>2670</v>
      </c>
      <c r="F1777" s="832" t="s">
        <v>2618</v>
      </c>
      <c r="G1777" s="832" t="s">
        <v>4639</v>
      </c>
      <c r="H1777" s="832" t="s">
        <v>631</v>
      </c>
      <c r="I1777" s="832" t="s">
        <v>4640</v>
      </c>
      <c r="J1777" s="832" t="s">
        <v>4641</v>
      </c>
      <c r="K1777" s="832" t="s">
        <v>4642</v>
      </c>
      <c r="L1777" s="835">
        <v>0</v>
      </c>
      <c r="M1777" s="835">
        <v>0</v>
      </c>
      <c r="N1777" s="832">
        <v>1</v>
      </c>
      <c r="O1777" s="836">
        <v>0.5</v>
      </c>
      <c r="P1777" s="835">
        <v>0</v>
      </c>
      <c r="Q1777" s="837"/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10</v>
      </c>
      <c r="B1778" s="832" t="s">
        <v>2616</v>
      </c>
      <c r="C1778" s="832" t="s">
        <v>2631</v>
      </c>
      <c r="D1778" s="833" t="s">
        <v>5673</v>
      </c>
      <c r="E1778" s="834" t="s">
        <v>2670</v>
      </c>
      <c r="F1778" s="832" t="s">
        <v>2618</v>
      </c>
      <c r="G1778" s="832" t="s">
        <v>4639</v>
      </c>
      <c r="H1778" s="832" t="s">
        <v>631</v>
      </c>
      <c r="I1778" s="832" t="s">
        <v>4643</v>
      </c>
      <c r="J1778" s="832" t="s">
        <v>4641</v>
      </c>
      <c r="K1778" s="832" t="s">
        <v>4644</v>
      </c>
      <c r="L1778" s="835">
        <v>0</v>
      </c>
      <c r="M1778" s="835">
        <v>0</v>
      </c>
      <c r="N1778" s="832">
        <v>9</v>
      </c>
      <c r="O1778" s="836">
        <v>5.5</v>
      </c>
      <c r="P1778" s="835">
        <v>0</v>
      </c>
      <c r="Q1778" s="837"/>
      <c r="R1778" s="832">
        <v>2</v>
      </c>
      <c r="S1778" s="837">
        <v>0.22222222222222221</v>
      </c>
      <c r="T1778" s="836">
        <v>1</v>
      </c>
      <c r="U1778" s="838">
        <v>0.18181818181818182</v>
      </c>
    </row>
    <row r="1779" spans="1:21" ht="14.4" customHeight="1" x14ac:dyDescent="0.3">
      <c r="A1779" s="831">
        <v>10</v>
      </c>
      <c r="B1779" s="832" t="s">
        <v>2616</v>
      </c>
      <c r="C1779" s="832" t="s">
        <v>2631</v>
      </c>
      <c r="D1779" s="833" t="s">
        <v>5673</v>
      </c>
      <c r="E1779" s="834" t="s">
        <v>2670</v>
      </c>
      <c r="F1779" s="832" t="s">
        <v>2618</v>
      </c>
      <c r="G1779" s="832" t="s">
        <v>4639</v>
      </c>
      <c r="H1779" s="832" t="s">
        <v>631</v>
      </c>
      <c r="I1779" s="832" t="s">
        <v>4643</v>
      </c>
      <c r="J1779" s="832" t="s">
        <v>4641</v>
      </c>
      <c r="K1779" s="832" t="s">
        <v>4644</v>
      </c>
      <c r="L1779" s="835">
        <v>83.58</v>
      </c>
      <c r="M1779" s="835">
        <v>83.58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10</v>
      </c>
      <c r="B1780" s="832" t="s">
        <v>2616</v>
      </c>
      <c r="C1780" s="832" t="s">
        <v>2631</v>
      </c>
      <c r="D1780" s="833" t="s">
        <v>5673</v>
      </c>
      <c r="E1780" s="834" t="s">
        <v>2670</v>
      </c>
      <c r="F1780" s="832" t="s">
        <v>2618</v>
      </c>
      <c r="G1780" s="832" t="s">
        <v>3377</v>
      </c>
      <c r="H1780" s="832" t="s">
        <v>631</v>
      </c>
      <c r="I1780" s="832" t="s">
        <v>4645</v>
      </c>
      <c r="J1780" s="832" t="s">
        <v>3621</v>
      </c>
      <c r="K1780" s="832" t="s">
        <v>4646</v>
      </c>
      <c r="L1780" s="835">
        <v>140.44</v>
      </c>
      <c r="M1780" s="835">
        <v>280.88</v>
      </c>
      <c r="N1780" s="832">
        <v>2</v>
      </c>
      <c r="O1780" s="836">
        <v>1.5</v>
      </c>
      <c r="P1780" s="835">
        <v>140.44</v>
      </c>
      <c r="Q1780" s="837">
        <v>0.5</v>
      </c>
      <c r="R1780" s="832">
        <v>1</v>
      </c>
      <c r="S1780" s="837">
        <v>0.5</v>
      </c>
      <c r="T1780" s="836">
        <v>1</v>
      </c>
      <c r="U1780" s="838">
        <v>0.66666666666666663</v>
      </c>
    </row>
    <row r="1781" spans="1:21" ht="14.4" customHeight="1" x14ac:dyDescent="0.3">
      <c r="A1781" s="831">
        <v>10</v>
      </c>
      <c r="B1781" s="832" t="s">
        <v>2616</v>
      </c>
      <c r="C1781" s="832" t="s">
        <v>2631</v>
      </c>
      <c r="D1781" s="833" t="s">
        <v>5673</v>
      </c>
      <c r="E1781" s="834" t="s">
        <v>2670</v>
      </c>
      <c r="F1781" s="832" t="s">
        <v>2618</v>
      </c>
      <c r="G1781" s="832" t="s">
        <v>3026</v>
      </c>
      <c r="H1781" s="832" t="s">
        <v>631</v>
      </c>
      <c r="I1781" s="832" t="s">
        <v>4647</v>
      </c>
      <c r="J1781" s="832" t="s">
        <v>4648</v>
      </c>
      <c r="K1781" s="832" t="s">
        <v>4649</v>
      </c>
      <c r="L1781" s="835">
        <v>449.19</v>
      </c>
      <c r="M1781" s="835">
        <v>1347.57</v>
      </c>
      <c r="N1781" s="832">
        <v>3</v>
      </c>
      <c r="O1781" s="836">
        <v>1</v>
      </c>
      <c r="P1781" s="835">
        <v>1347.57</v>
      </c>
      <c r="Q1781" s="837">
        <v>1</v>
      </c>
      <c r="R1781" s="832">
        <v>3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10</v>
      </c>
      <c r="B1782" s="832" t="s">
        <v>2616</v>
      </c>
      <c r="C1782" s="832" t="s">
        <v>2631</v>
      </c>
      <c r="D1782" s="833" t="s">
        <v>5673</v>
      </c>
      <c r="E1782" s="834" t="s">
        <v>2670</v>
      </c>
      <c r="F1782" s="832" t="s">
        <v>2618</v>
      </c>
      <c r="G1782" s="832" t="s">
        <v>3026</v>
      </c>
      <c r="H1782" s="832" t="s">
        <v>631</v>
      </c>
      <c r="I1782" s="832" t="s">
        <v>4650</v>
      </c>
      <c r="J1782" s="832" t="s">
        <v>4648</v>
      </c>
      <c r="K1782" s="832" t="s">
        <v>4651</v>
      </c>
      <c r="L1782" s="835">
        <v>600.24</v>
      </c>
      <c r="M1782" s="835">
        <v>600.24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10</v>
      </c>
      <c r="B1783" s="832" t="s">
        <v>2616</v>
      </c>
      <c r="C1783" s="832" t="s">
        <v>2631</v>
      </c>
      <c r="D1783" s="833" t="s">
        <v>5673</v>
      </c>
      <c r="E1783" s="834" t="s">
        <v>2670</v>
      </c>
      <c r="F1783" s="832" t="s">
        <v>2618</v>
      </c>
      <c r="G1783" s="832" t="s">
        <v>3026</v>
      </c>
      <c r="H1783" s="832" t="s">
        <v>631</v>
      </c>
      <c r="I1783" s="832" t="s">
        <v>4652</v>
      </c>
      <c r="J1783" s="832" t="s">
        <v>4653</v>
      </c>
      <c r="K1783" s="832" t="s">
        <v>4654</v>
      </c>
      <c r="L1783" s="835">
        <v>141.25</v>
      </c>
      <c r="M1783" s="835">
        <v>282.5</v>
      </c>
      <c r="N1783" s="832">
        <v>2</v>
      </c>
      <c r="O1783" s="836">
        <v>1</v>
      </c>
      <c r="P1783" s="835">
        <v>141.25</v>
      </c>
      <c r="Q1783" s="837">
        <v>0.5</v>
      </c>
      <c r="R1783" s="832">
        <v>1</v>
      </c>
      <c r="S1783" s="837">
        <v>0.5</v>
      </c>
      <c r="T1783" s="836">
        <v>0.5</v>
      </c>
      <c r="U1783" s="838">
        <v>0.5</v>
      </c>
    </row>
    <row r="1784" spans="1:21" ht="14.4" customHeight="1" x14ac:dyDescent="0.3">
      <c r="A1784" s="831">
        <v>10</v>
      </c>
      <c r="B1784" s="832" t="s">
        <v>2616</v>
      </c>
      <c r="C1784" s="832" t="s">
        <v>2631</v>
      </c>
      <c r="D1784" s="833" t="s">
        <v>5673</v>
      </c>
      <c r="E1784" s="834" t="s">
        <v>2670</v>
      </c>
      <c r="F1784" s="832" t="s">
        <v>2618</v>
      </c>
      <c r="G1784" s="832" t="s">
        <v>3026</v>
      </c>
      <c r="H1784" s="832" t="s">
        <v>690</v>
      </c>
      <c r="I1784" s="832" t="s">
        <v>2397</v>
      </c>
      <c r="J1784" s="832" t="s">
        <v>2398</v>
      </c>
      <c r="K1784" s="832" t="s">
        <v>2399</v>
      </c>
      <c r="L1784" s="835">
        <v>141.25</v>
      </c>
      <c r="M1784" s="835">
        <v>2825</v>
      </c>
      <c r="N1784" s="832">
        <v>20</v>
      </c>
      <c r="O1784" s="836">
        <v>11.5</v>
      </c>
      <c r="P1784" s="835">
        <v>1412.5</v>
      </c>
      <c r="Q1784" s="837">
        <v>0.5</v>
      </c>
      <c r="R1784" s="832">
        <v>10</v>
      </c>
      <c r="S1784" s="837">
        <v>0.5</v>
      </c>
      <c r="T1784" s="836">
        <v>6</v>
      </c>
      <c r="U1784" s="838">
        <v>0.52173913043478259</v>
      </c>
    </row>
    <row r="1785" spans="1:21" ht="14.4" customHeight="1" x14ac:dyDescent="0.3">
      <c r="A1785" s="831">
        <v>10</v>
      </c>
      <c r="B1785" s="832" t="s">
        <v>2616</v>
      </c>
      <c r="C1785" s="832" t="s">
        <v>2631</v>
      </c>
      <c r="D1785" s="833" t="s">
        <v>5673</v>
      </c>
      <c r="E1785" s="834" t="s">
        <v>2670</v>
      </c>
      <c r="F1785" s="832" t="s">
        <v>2618</v>
      </c>
      <c r="G1785" s="832" t="s">
        <v>3623</v>
      </c>
      <c r="H1785" s="832" t="s">
        <v>631</v>
      </c>
      <c r="I1785" s="832" t="s">
        <v>4655</v>
      </c>
      <c r="J1785" s="832" t="s">
        <v>4656</v>
      </c>
      <c r="K1785" s="832" t="s">
        <v>4657</v>
      </c>
      <c r="L1785" s="835">
        <v>1472.61</v>
      </c>
      <c r="M1785" s="835">
        <v>11780.88</v>
      </c>
      <c r="N1785" s="832">
        <v>8</v>
      </c>
      <c r="O1785" s="836">
        <v>4</v>
      </c>
      <c r="P1785" s="835">
        <v>7363.0499999999993</v>
      </c>
      <c r="Q1785" s="837">
        <v>0.625</v>
      </c>
      <c r="R1785" s="832">
        <v>5</v>
      </c>
      <c r="S1785" s="837">
        <v>0.625</v>
      </c>
      <c r="T1785" s="836">
        <v>2.5</v>
      </c>
      <c r="U1785" s="838">
        <v>0.625</v>
      </c>
    </row>
    <row r="1786" spans="1:21" ht="14.4" customHeight="1" x14ac:dyDescent="0.3">
      <c r="A1786" s="831">
        <v>10</v>
      </c>
      <c r="B1786" s="832" t="s">
        <v>2616</v>
      </c>
      <c r="C1786" s="832" t="s">
        <v>2631</v>
      </c>
      <c r="D1786" s="833" t="s">
        <v>5673</v>
      </c>
      <c r="E1786" s="834" t="s">
        <v>2670</v>
      </c>
      <c r="F1786" s="832" t="s">
        <v>2618</v>
      </c>
      <c r="G1786" s="832" t="s">
        <v>3623</v>
      </c>
      <c r="H1786" s="832" t="s">
        <v>631</v>
      </c>
      <c r="I1786" s="832" t="s">
        <v>3665</v>
      </c>
      <c r="J1786" s="832" t="s">
        <v>3666</v>
      </c>
      <c r="K1786" s="832" t="s">
        <v>3667</v>
      </c>
      <c r="L1786" s="835">
        <v>420.75</v>
      </c>
      <c r="M1786" s="835">
        <v>841.5</v>
      </c>
      <c r="N1786" s="832">
        <v>2</v>
      </c>
      <c r="O1786" s="836">
        <v>1</v>
      </c>
      <c r="P1786" s="835">
        <v>420.75</v>
      </c>
      <c r="Q1786" s="837">
        <v>0.5</v>
      </c>
      <c r="R1786" s="832">
        <v>1</v>
      </c>
      <c r="S1786" s="837">
        <v>0.5</v>
      </c>
      <c r="T1786" s="836">
        <v>0.5</v>
      </c>
      <c r="U1786" s="838">
        <v>0.5</v>
      </c>
    </row>
    <row r="1787" spans="1:21" ht="14.4" customHeight="1" x14ac:dyDescent="0.3">
      <c r="A1787" s="831">
        <v>10</v>
      </c>
      <c r="B1787" s="832" t="s">
        <v>2616</v>
      </c>
      <c r="C1787" s="832" t="s">
        <v>2631</v>
      </c>
      <c r="D1787" s="833" t="s">
        <v>5673</v>
      </c>
      <c r="E1787" s="834" t="s">
        <v>2670</v>
      </c>
      <c r="F1787" s="832" t="s">
        <v>2618</v>
      </c>
      <c r="G1787" s="832" t="s">
        <v>3623</v>
      </c>
      <c r="H1787" s="832" t="s">
        <v>631</v>
      </c>
      <c r="I1787" s="832" t="s">
        <v>4658</v>
      </c>
      <c r="J1787" s="832" t="s">
        <v>4659</v>
      </c>
      <c r="K1787" s="832" t="s">
        <v>4660</v>
      </c>
      <c r="L1787" s="835">
        <v>420.75</v>
      </c>
      <c r="M1787" s="835">
        <v>841.5</v>
      </c>
      <c r="N1787" s="832">
        <v>2</v>
      </c>
      <c r="O1787" s="836">
        <v>1.5</v>
      </c>
      <c r="P1787" s="835">
        <v>841.5</v>
      </c>
      <c r="Q1787" s="837">
        <v>1</v>
      </c>
      <c r="R1787" s="832">
        <v>2</v>
      </c>
      <c r="S1787" s="837">
        <v>1</v>
      </c>
      <c r="T1787" s="836">
        <v>1.5</v>
      </c>
      <c r="U1787" s="838">
        <v>1</v>
      </c>
    </row>
    <row r="1788" spans="1:21" ht="14.4" customHeight="1" x14ac:dyDescent="0.3">
      <c r="A1788" s="831">
        <v>10</v>
      </c>
      <c r="B1788" s="832" t="s">
        <v>2616</v>
      </c>
      <c r="C1788" s="832" t="s">
        <v>2631</v>
      </c>
      <c r="D1788" s="833" t="s">
        <v>5673</v>
      </c>
      <c r="E1788" s="834" t="s">
        <v>2670</v>
      </c>
      <c r="F1788" s="832" t="s">
        <v>2618</v>
      </c>
      <c r="G1788" s="832" t="s">
        <v>3623</v>
      </c>
      <c r="H1788" s="832" t="s">
        <v>631</v>
      </c>
      <c r="I1788" s="832" t="s">
        <v>4661</v>
      </c>
      <c r="J1788" s="832" t="s">
        <v>4659</v>
      </c>
      <c r="K1788" s="832" t="s">
        <v>4662</v>
      </c>
      <c r="L1788" s="835">
        <v>1472.61</v>
      </c>
      <c r="M1788" s="835">
        <v>27979.590000000004</v>
      </c>
      <c r="N1788" s="832">
        <v>19</v>
      </c>
      <c r="O1788" s="836">
        <v>11</v>
      </c>
      <c r="P1788" s="835">
        <v>10308.27</v>
      </c>
      <c r="Q1788" s="837">
        <v>0.36842105263157893</v>
      </c>
      <c r="R1788" s="832">
        <v>7</v>
      </c>
      <c r="S1788" s="837">
        <v>0.36842105263157893</v>
      </c>
      <c r="T1788" s="836">
        <v>4</v>
      </c>
      <c r="U1788" s="838">
        <v>0.36363636363636365</v>
      </c>
    </row>
    <row r="1789" spans="1:21" ht="14.4" customHeight="1" x14ac:dyDescent="0.3">
      <c r="A1789" s="831">
        <v>10</v>
      </c>
      <c r="B1789" s="832" t="s">
        <v>2616</v>
      </c>
      <c r="C1789" s="832" t="s">
        <v>2631</v>
      </c>
      <c r="D1789" s="833" t="s">
        <v>5673</v>
      </c>
      <c r="E1789" s="834" t="s">
        <v>2670</v>
      </c>
      <c r="F1789" s="832" t="s">
        <v>2618</v>
      </c>
      <c r="G1789" s="832" t="s">
        <v>3623</v>
      </c>
      <c r="H1789" s="832" t="s">
        <v>631</v>
      </c>
      <c r="I1789" s="832" t="s">
        <v>3700</v>
      </c>
      <c r="J1789" s="832" t="s">
        <v>3701</v>
      </c>
      <c r="K1789" s="832" t="s">
        <v>3626</v>
      </c>
      <c r="L1789" s="835">
        <v>1472.61</v>
      </c>
      <c r="M1789" s="835">
        <v>4417.83</v>
      </c>
      <c r="N1789" s="832">
        <v>3</v>
      </c>
      <c r="O1789" s="836">
        <v>2.5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10</v>
      </c>
      <c r="B1790" s="832" t="s">
        <v>2616</v>
      </c>
      <c r="C1790" s="832" t="s">
        <v>2631</v>
      </c>
      <c r="D1790" s="833" t="s">
        <v>5673</v>
      </c>
      <c r="E1790" s="834" t="s">
        <v>2670</v>
      </c>
      <c r="F1790" s="832" t="s">
        <v>2618</v>
      </c>
      <c r="G1790" s="832" t="s">
        <v>3623</v>
      </c>
      <c r="H1790" s="832" t="s">
        <v>690</v>
      </c>
      <c r="I1790" s="832" t="s">
        <v>3624</v>
      </c>
      <c r="J1790" s="832" t="s">
        <v>3625</v>
      </c>
      <c r="K1790" s="832" t="s">
        <v>3626</v>
      </c>
      <c r="L1790" s="835">
        <v>1472.61</v>
      </c>
      <c r="M1790" s="835">
        <v>2945.22</v>
      </c>
      <c r="N1790" s="832">
        <v>2</v>
      </c>
      <c r="O1790" s="836">
        <v>1.5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10</v>
      </c>
      <c r="B1791" s="832" t="s">
        <v>2616</v>
      </c>
      <c r="C1791" s="832" t="s">
        <v>2631</v>
      </c>
      <c r="D1791" s="833" t="s">
        <v>5673</v>
      </c>
      <c r="E1791" s="834" t="s">
        <v>2670</v>
      </c>
      <c r="F1791" s="832" t="s">
        <v>2618</v>
      </c>
      <c r="G1791" s="832" t="s">
        <v>3623</v>
      </c>
      <c r="H1791" s="832" t="s">
        <v>690</v>
      </c>
      <c r="I1791" s="832" t="s">
        <v>4663</v>
      </c>
      <c r="J1791" s="832" t="s">
        <v>3625</v>
      </c>
      <c r="K1791" s="832" t="s">
        <v>4657</v>
      </c>
      <c r="L1791" s="835">
        <v>1472.61</v>
      </c>
      <c r="M1791" s="835">
        <v>4417.83</v>
      </c>
      <c r="N1791" s="832">
        <v>3</v>
      </c>
      <c r="O1791" s="836">
        <v>2</v>
      </c>
      <c r="P1791" s="835">
        <v>1472.61</v>
      </c>
      <c r="Q1791" s="837">
        <v>0.33333333333333331</v>
      </c>
      <c r="R1791" s="832">
        <v>1</v>
      </c>
      <c r="S1791" s="837">
        <v>0.33333333333333331</v>
      </c>
      <c r="T1791" s="836">
        <v>0.5</v>
      </c>
      <c r="U1791" s="838">
        <v>0.25</v>
      </c>
    </row>
    <row r="1792" spans="1:21" ht="14.4" customHeight="1" x14ac:dyDescent="0.3">
      <c r="A1792" s="831">
        <v>10</v>
      </c>
      <c r="B1792" s="832" t="s">
        <v>2616</v>
      </c>
      <c r="C1792" s="832" t="s">
        <v>2631</v>
      </c>
      <c r="D1792" s="833" t="s">
        <v>5673</v>
      </c>
      <c r="E1792" s="834" t="s">
        <v>2670</v>
      </c>
      <c r="F1792" s="832" t="s">
        <v>2618</v>
      </c>
      <c r="G1792" s="832" t="s">
        <v>3623</v>
      </c>
      <c r="H1792" s="832" t="s">
        <v>690</v>
      </c>
      <c r="I1792" s="832" t="s">
        <v>4664</v>
      </c>
      <c r="J1792" s="832" t="s">
        <v>3625</v>
      </c>
      <c r="K1792" s="832" t="s">
        <v>4662</v>
      </c>
      <c r="L1792" s="835">
        <v>1472.61</v>
      </c>
      <c r="M1792" s="835">
        <v>8835.66</v>
      </c>
      <c r="N1792" s="832">
        <v>6</v>
      </c>
      <c r="O1792" s="836">
        <v>3</v>
      </c>
      <c r="P1792" s="835">
        <v>2945.22</v>
      </c>
      <c r="Q1792" s="837">
        <v>0.33333333333333331</v>
      </c>
      <c r="R1792" s="832">
        <v>2</v>
      </c>
      <c r="S1792" s="837">
        <v>0.33333333333333331</v>
      </c>
      <c r="T1792" s="836">
        <v>1</v>
      </c>
      <c r="U1792" s="838">
        <v>0.33333333333333331</v>
      </c>
    </row>
    <row r="1793" spans="1:21" ht="14.4" customHeight="1" x14ac:dyDescent="0.3">
      <c r="A1793" s="831">
        <v>10</v>
      </c>
      <c r="B1793" s="832" t="s">
        <v>2616</v>
      </c>
      <c r="C1793" s="832" t="s">
        <v>2631</v>
      </c>
      <c r="D1793" s="833" t="s">
        <v>5673</v>
      </c>
      <c r="E1793" s="834" t="s">
        <v>2670</v>
      </c>
      <c r="F1793" s="832" t="s">
        <v>2618</v>
      </c>
      <c r="G1793" s="832" t="s">
        <v>3623</v>
      </c>
      <c r="H1793" s="832" t="s">
        <v>690</v>
      </c>
      <c r="I1793" s="832" t="s">
        <v>4665</v>
      </c>
      <c r="J1793" s="832" t="s">
        <v>3625</v>
      </c>
      <c r="K1793" s="832" t="s">
        <v>4666</v>
      </c>
      <c r="L1793" s="835">
        <v>420.75</v>
      </c>
      <c r="M1793" s="835">
        <v>420.75</v>
      </c>
      <c r="N1793" s="832">
        <v>1</v>
      </c>
      <c r="O1793" s="836">
        <v>0.5</v>
      </c>
      <c r="P1793" s="835">
        <v>420.75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10</v>
      </c>
      <c r="B1794" s="832" t="s">
        <v>2616</v>
      </c>
      <c r="C1794" s="832" t="s">
        <v>2631</v>
      </c>
      <c r="D1794" s="833" t="s">
        <v>5673</v>
      </c>
      <c r="E1794" s="834" t="s">
        <v>2670</v>
      </c>
      <c r="F1794" s="832" t="s">
        <v>2618</v>
      </c>
      <c r="G1794" s="832" t="s">
        <v>3623</v>
      </c>
      <c r="H1794" s="832" t="s">
        <v>631</v>
      </c>
      <c r="I1794" s="832" t="s">
        <v>4667</v>
      </c>
      <c r="J1794" s="832" t="s">
        <v>4656</v>
      </c>
      <c r="K1794" s="832" t="s">
        <v>4666</v>
      </c>
      <c r="L1794" s="835">
        <v>420.75</v>
      </c>
      <c r="M1794" s="835">
        <v>420.75</v>
      </c>
      <c r="N1794" s="832">
        <v>1</v>
      </c>
      <c r="O1794" s="836">
        <v>1</v>
      </c>
      <c r="P1794" s="835">
        <v>420.75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10</v>
      </c>
      <c r="B1795" s="832" t="s">
        <v>2616</v>
      </c>
      <c r="C1795" s="832" t="s">
        <v>2631</v>
      </c>
      <c r="D1795" s="833" t="s">
        <v>5673</v>
      </c>
      <c r="E1795" s="834" t="s">
        <v>2670</v>
      </c>
      <c r="F1795" s="832" t="s">
        <v>2618</v>
      </c>
      <c r="G1795" s="832" t="s">
        <v>3445</v>
      </c>
      <c r="H1795" s="832" t="s">
        <v>631</v>
      </c>
      <c r="I1795" s="832" t="s">
        <v>3446</v>
      </c>
      <c r="J1795" s="832" t="s">
        <v>3447</v>
      </c>
      <c r="K1795" s="832" t="s">
        <v>3448</v>
      </c>
      <c r="L1795" s="835">
        <v>73.010000000000005</v>
      </c>
      <c r="M1795" s="835">
        <v>73.010000000000005</v>
      </c>
      <c r="N1795" s="832">
        <v>1</v>
      </c>
      <c r="O1795" s="836">
        <v>1</v>
      </c>
      <c r="P1795" s="835">
        <v>73.010000000000005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10</v>
      </c>
      <c r="B1796" s="832" t="s">
        <v>2616</v>
      </c>
      <c r="C1796" s="832" t="s">
        <v>2631</v>
      </c>
      <c r="D1796" s="833" t="s">
        <v>5673</v>
      </c>
      <c r="E1796" s="834" t="s">
        <v>2670</v>
      </c>
      <c r="F1796" s="832" t="s">
        <v>2618</v>
      </c>
      <c r="G1796" s="832" t="s">
        <v>4668</v>
      </c>
      <c r="H1796" s="832" t="s">
        <v>631</v>
      </c>
      <c r="I1796" s="832" t="s">
        <v>4669</v>
      </c>
      <c r="J1796" s="832" t="s">
        <v>4670</v>
      </c>
      <c r="K1796" s="832" t="s">
        <v>4671</v>
      </c>
      <c r="L1796" s="835">
        <v>60.88</v>
      </c>
      <c r="M1796" s="835">
        <v>1034.96</v>
      </c>
      <c r="N1796" s="832">
        <v>17</v>
      </c>
      <c r="O1796" s="836">
        <v>11</v>
      </c>
      <c r="P1796" s="835">
        <v>182.64000000000001</v>
      </c>
      <c r="Q1796" s="837">
        <v>0.17647058823529413</v>
      </c>
      <c r="R1796" s="832">
        <v>3</v>
      </c>
      <c r="S1796" s="837">
        <v>0.17647058823529413</v>
      </c>
      <c r="T1796" s="836">
        <v>1.5</v>
      </c>
      <c r="U1796" s="838">
        <v>0.13636363636363635</v>
      </c>
    </row>
    <row r="1797" spans="1:21" ht="14.4" customHeight="1" x14ac:dyDescent="0.3">
      <c r="A1797" s="831">
        <v>10</v>
      </c>
      <c r="B1797" s="832" t="s">
        <v>2616</v>
      </c>
      <c r="C1797" s="832" t="s">
        <v>2631</v>
      </c>
      <c r="D1797" s="833" t="s">
        <v>5673</v>
      </c>
      <c r="E1797" s="834" t="s">
        <v>2670</v>
      </c>
      <c r="F1797" s="832" t="s">
        <v>2618</v>
      </c>
      <c r="G1797" s="832" t="s">
        <v>4668</v>
      </c>
      <c r="H1797" s="832" t="s">
        <v>631</v>
      </c>
      <c r="I1797" s="832" t="s">
        <v>4672</v>
      </c>
      <c r="J1797" s="832" t="s">
        <v>4673</v>
      </c>
      <c r="K1797" s="832" t="s">
        <v>4671</v>
      </c>
      <c r="L1797" s="835">
        <v>60.88</v>
      </c>
      <c r="M1797" s="835">
        <v>669.68000000000006</v>
      </c>
      <c r="N1797" s="832">
        <v>11</v>
      </c>
      <c r="O1797" s="836">
        <v>7.5</v>
      </c>
      <c r="P1797" s="835">
        <v>60.88</v>
      </c>
      <c r="Q1797" s="837">
        <v>9.0909090909090898E-2</v>
      </c>
      <c r="R1797" s="832">
        <v>1</v>
      </c>
      <c r="S1797" s="837">
        <v>9.0909090909090912E-2</v>
      </c>
      <c r="T1797" s="836">
        <v>0.5</v>
      </c>
      <c r="U1797" s="838">
        <v>6.6666666666666666E-2</v>
      </c>
    </row>
    <row r="1798" spans="1:21" ht="14.4" customHeight="1" x14ac:dyDescent="0.3">
      <c r="A1798" s="831">
        <v>10</v>
      </c>
      <c r="B1798" s="832" t="s">
        <v>2616</v>
      </c>
      <c r="C1798" s="832" t="s">
        <v>2631</v>
      </c>
      <c r="D1798" s="833" t="s">
        <v>5673</v>
      </c>
      <c r="E1798" s="834" t="s">
        <v>2670</v>
      </c>
      <c r="F1798" s="832" t="s">
        <v>2618</v>
      </c>
      <c r="G1798" s="832" t="s">
        <v>2789</v>
      </c>
      <c r="H1798" s="832" t="s">
        <v>631</v>
      </c>
      <c r="I1798" s="832" t="s">
        <v>2920</v>
      </c>
      <c r="J1798" s="832" t="s">
        <v>2791</v>
      </c>
      <c r="K1798" s="832" t="s">
        <v>2921</v>
      </c>
      <c r="L1798" s="835">
        <v>87.67</v>
      </c>
      <c r="M1798" s="835">
        <v>263.01</v>
      </c>
      <c r="N1798" s="832">
        <v>3</v>
      </c>
      <c r="O1798" s="836">
        <v>1.5</v>
      </c>
      <c r="P1798" s="835">
        <v>87.67</v>
      </c>
      <c r="Q1798" s="837">
        <v>0.33333333333333337</v>
      </c>
      <c r="R1798" s="832">
        <v>1</v>
      </c>
      <c r="S1798" s="837">
        <v>0.33333333333333331</v>
      </c>
      <c r="T1798" s="836">
        <v>0.5</v>
      </c>
      <c r="U1798" s="838">
        <v>0.33333333333333331</v>
      </c>
    </row>
    <row r="1799" spans="1:21" ht="14.4" customHeight="1" x14ac:dyDescent="0.3">
      <c r="A1799" s="831">
        <v>10</v>
      </c>
      <c r="B1799" s="832" t="s">
        <v>2616</v>
      </c>
      <c r="C1799" s="832" t="s">
        <v>2631</v>
      </c>
      <c r="D1799" s="833" t="s">
        <v>5673</v>
      </c>
      <c r="E1799" s="834" t="s">
        <v>2670</v>
      </c>
      <c r="F1799" s="832" t="s">
        <v>2618</v>
      </c>
      <c r="G1799" s="832" t="s">
        <v>2793</v>
      </c>
      <c r="H1799" s="832" t="s">
        <v>690</v>
      </c>
      <c r="I1799" s="832" t="s">
        <v>2249</v>
      </c>
      <c r="J1799" s="832" t="s">
        <v>897</v>
      </c>
      <c r="K1799" s="832" t="s">
        <v>2250</v>
      </c>
      <c r="L1799" s="835">
        <v>63.75</v>
      </c>
      <c r="M1799" s="835">
        <v>1721.25</v>
      </c>
      <c r="N1799" s="832">
        <v>27</v>
      </c>
      <c r="O1799" s="836">
        <v>19.5</v>
      </c>
      <c r="P1799" s="835">
        <v>765</v>
      </c>
      <c r="Q1799" s="837">
        <v>0.44444444444444442</v>
      </c>
      <c r="R1799" s="832">
        <v>12</v>
      </c>
      <c r="S1799" s="837">
        <v>0.44444444444444442</v>
      </c>
      <c r="T1799" s="836">
        <v>8.5</v>
      </c>
      <c r="U1799" s="838">
        <v>0.4358974358974359</v>
      </c>
    </row>
    <row r="1800" spans="1:21" ht="14.4" customHeight="1" x14ac:dyDescent="0.3">
      <c r="A1800" s="831">
        <v>10</v>
      </c>
      <c r="B1800" s="832" t="s">
        <v>2616</v>
      </c>
      <c r="C1800" s="832" t="s">
        <v>2631</v>
      </c>
      <c r="D1800" s="833" t="s">
        <v>5673</v>
      </c>
      <c r="E1800" s="834" t="s">
        <v>2670</v>
      </c>
      <c r="F1800" s="832" t="s">
        <v>2618</v>
      </c>
      <c r="G1800" s="832" t="s">
        <v>2793</v>
      </c>
      <c r="H1800" s="832" t="s">
        <v>690</v>
      </c>
      <c r="I1800" s="832" t="s">
        <v>2251</v>
      </c>
      <c r="J1800" s="832" t="s">
        <v>2252</v>
      </c>
      <c r="K1800" s="832" t="s">
        <v>2253</v>
      </c>
      <c r="L1800" s="835">
        <v>25.5</v>
      </c>
      <c r="M1800" s="835">
        <v>76.5</v>
      </c>
      <c r="N1800" s="832">
        <v>3</v>
      </c>
      <c r="O1800" s="836">
        <v>2.5</v>
      </c>
      <c r="P1800" s="835">
        <v>76.5</v>
      </c>
      <c r="Q1800" s="837">
        <v>1</v>
      </c>
      <c r="R1800" s="832">
        <v>3</v>
      </c>
      <c r="S1800" s="837">
        <v>1</v>
      </c>
      <c r="T1800" s="836">
        <v>2.5</v>
      </c>
      <c r="U1800" s="838">
        <v>1</v>
      </c>
    </row>
    <row r="1801" spans="1:21" ht="14.4" customHeight="1" x14ac:dyDescent="0.3">
      <c r="A1801" s="831">
        <v>10</v>
      </c>
      <c r="B1801" s="832" t="s">
        <v>2616</v>
      </c>
      <c r="C1801" s="832" t="s">
        <v>2631</v>
      </c>
      <c r="D1801" s="833" t="s">
        <v>5673</v>
      </c>
      <c r="E1801" s="834" t="s">
        <v>2670</v>
      </c>
      <c r="F1801" s="832" t="s">
        <v>2618</v>
      </c>
      <c r="G1801" s="832" t="s">
        <v>2793</v>
      </c>
      <c r="H1801" s="832" t="s">
        <v>631</v>
      </c>
      <c r="I1801" s="832" t="s">
        <v>4674</v>
      </c>
      <c r="J1801" s="832" t="s">
        <v>2252</v>
      </c>
      <c r="K1801" s="832" t="s">
        <v>2253</v>
      </c>
      <c r="L1801" s="835">
        <v>25.5</v>
      </c>
      <c r="M1801" s="835">
        <v>25.5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10</v>
      </c>
      <c r="B1802" s="832" t="s">
        <v>2616</v>
      </c>
      <c r="C1802" s="832" t="s">
        <v>2631</v>
      </c>
      <c r="D1802" s="833" t="s">
        <v>5673</v>
      </c>
      <c r="E1802" s="834" t="s">
        <v>2670</v>
      </c>
      <c r="F1802" s="832" t="s">
        <v>2618</v>
      </c>
      <c r="G1802" s="832" t="s">
        <v>3471</v>
      </c>
      <c r="H1802" s="832" t="s">
        <v>631</v>
      </c>
      <c r="I1802" s="832" t="s">
        <v>3472</v>
      </c>
      <c r="J1802" s="832" t="s">
        <v>3473</v>
      </c>
      <c r="K1802" s="832" t="s">
        <v>3474</v>
      </c>
      <c r="L1802" s="835">
        <v>68.819999999999993</v>
      </c>
      <c r="M1802" s="835">
        <v>68.819999999999993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10</v>
      </c>
      <c r="B1803" s="832" t="s">
        <v>2616</v>
      </c>
      <c r="C1803" s="832" t="s">
        <v>2631</v>
      </c>
      <c r="D1803" s="833" t="s">
        <v>5673</v>
      </c>
      <c r="E1803" s="834" t="s">
        <v>2670</v>
      </c>
      <c r="F1803" s="832" t="s">
        <v>2618</v>
      </c>
      <c r="G1803" s="832" t="s">
        <v>4675</v>
      </c>
      <c r="H1803" s="832" t="s">
        <v>631</v>
      </c>
      <c r="I1803" s="832" t="s">
        <v>4676</v>
      </c>
      <c r="J1803" s="832" t="s">
        <v>4677</v>
      </c>
      <c r="K1803" s="832" t="s">
        <v>4678</v>
      </c>
      <c r="L1803" s="835">
        <v>6101.42</v>
      </c>
      <c r="M1803" s="835">
        <v>6101.42</v>
      </c>
      <c r="N1803" s="832">
        <v>1</v>
      </c>
      <c r="O1803" s="836">
        <v>0.5</v>
      </c>
      <c r="P1803" s="835">
        <v>6101.42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10</v>
      </c>
      <c r="B1804" s="832" t="s">
        <v>2616</v>
      </c>
      <c r="C1804" s="832" t="s">
        <v>2631</v>
      </c>
      <c r="D1804" s="833" t="s">
        <v>5673</v>
      </c>
      <c r="E1804" s="834" t="s">
        <v>2670</v>
      </c>
      <c r="F1804" s="832" t="s">
        <v>2618</v>
      </c>
      <c r="G1804" s="832" t="s">
        <v>4675</v>
      </c>
      <c r="H1804" s="832" t="s">
        <v>631</v>
      </c>
      <c r="I1804" s="832" t="s">
        <v>4679</v>
      </c>
      <c r="J1804" s="832" t="s">
        <v>4680</v>
      </c>
      <c r="K1804" s="832" t="s">
        <v>4681</v>
      </c>
      <c r="L1804" s="835">
        <v>2033.81</v>
      </c>
      <c r="M1804" s="835">
        <v>6101.43</v>
      </c>
      <c r="N1804" s="832">
        <v>3</v>
      </c>
      <c r="O1804" s="836">
        <v>3</v>
      </c>
      <c r="P1804" s="835">
        <v>4067.62</v>
      </c>
      <c r="Q1804" s="837">
        <v>0.66666666666666663</v>
      </c>
      <c r="R1804" s="832">
        <v>2</v>
      </c>
      <c r="S1804" s="837">
        <v>0.66666666666666663</v>
      </c>
      <c r="T1804" s="836">
        <v>2</v>
      </c>
      <c r="U1804" s="838">
        <v>0.66666666666666663</v>
      </c>
    </row>
    <row r="1805" spans="1:21" ht="14.4" customHeight="1" x14ac:dyDescent="0.3">
      <c r="A1805" s="831">
        <v>10</v>
      </c>
      <c r="B1805" s="832" t="s">
        <v>2616</v>
      </c>
      <c r="C1805" s="832" t="s">
        <v>2631</v>
      </c>
      <c r="D1805" s="833" t="s">
        <v>5673</v>
      </c>
      <c r="E1805" s="834" t="s">
        <v>2670</v>
      </c>
      <c r="F1805" s="832" t="s">
        <v>2618</v>
      </c>
      <c r="G1805" s="832" t="s">
        <v>4675</v>
      </c>
      <c r="H1805" s="832" t="s">
        <v>631</v>
      </c>
      <c r="I1805" s="832" t="s">
        <v>4682</v>
      </c>
      <c r="J1805" s="832" t="s">
        <v>4680</v>
      </c>
      <c r="K1805" s="832" t="s">
        <v>4683</v>
      </c>
      <c r="L1805" s="835">
        <v>6779.35</v>
      </c>
      <c r="M1805" s="835">
        <v>54234.8</v>
      </c>
      <c r="N1805" s="832">
        <v>8</v>
      </c>
      <c r="O1805" s="836">
        <v>4.5</v>
      </c>
      <c r="P1805" s="835">
        <v>20338.050000000003</v>
      </c>
      <c r="Q1805" s="837">
        <v>0.37500000000000006</v>
      </c>
      <c r="R1805" s="832">
        <v>3</v>
      </c>
      <c r="S1805" s="837">
        <v>0.375</v>
      </c>
      <c r="T1805" s="836">
        <v>1.5</v>
      </c>
      <c r="U1805" s="838">
        <v>0.33333333333333331</v>
      </c>
    </row>
    <row r="1806" spans="1:21" ht="14.4" customHeight="1" x14ac:dyDescent="0.3">
      <c r="A1806" s="831">
        <v>10</v>
      </c>
      <c r="B1806" s="832" t="s">
        <v>2616</v>
      </c>
      <c r="C1806" s="832" t="s">
        <v>2631</v>
      </c>
      <c r="D1806" s="833" t="s">
        <v>5673</v>
      </c>
      <c r="E1806" s="834" t="s">
        <v>2670</v>
      </c>
      <c r="F1806" s="832" t="s">
        <v>2618</v>
      </c>
      <c r="G1806" s="832" t="s">
        <v>4675</v>
      </c>
      <c r="H1806" s="832" t="s">
        <v>631</v>
      </c>
      <c r="I1806" s="832" t="s">
        <v>4684</v>
      </c>
      <c r="J1806" s="832" t="s">
        <v>4677</v>
      </c>
      <c r="K1806" s="832" t="s">
        <v>4685</v>
      </c>
      <c r="L1806" s="835">
        <v>2033.81</v>
      </c>
      <c r="M1806" s="835">
        <v>2033.81</v>
      </c>
      <c r="N1806" s="832">
        <v>1</v>
      </c>
      <c r="O1806" s="836">
        <v>0.5</v>
      </c>
      <c r="P1806" s="835">
        <v>2033.81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10</v>
      </c>
      <c r="B1807" s="832" t="s">
        <v>2616</v>
      </c>
      <c r="C1807" s="832" t="s">
        <v>2631</v>
      </c>
      <c r="D1807" s="833" t="s">
        <v>5673</v>
      </c>
      <c r="E1807" s="834" t="s">
        <v>2670</v>
      </c>
      <c r="F1807" s="832" t="s">
        <v>2618</v>
      </c>
      <c r="G1807" s="832" t="s">
        <v>3697</v>
      </c>
      <c r="H1807" s="832" t="s">
        <v>631</v>
      </c>
      <c r="I1807" s="832" t="s">
        <v>3698</v>
      </c>
      <c r="J1807" s="832" t="s">
        <v>1309</v>
      </c>
      <c r="K1807" s="832" t="s">
        <v>3699</v>
      </c>
      <c r="L1807" s="835">
        <v>569.54</v>
      </c>
      <c r="M1807" s="835">
        <v>14808.039999999999</v>
      </c>
      <c r="N1807" s="832">
        <v>26</v>
      </c>
      <c r="O1807" s="836">
        <v>6</v>
      </c>
      <c r="P1807" s="835">
        <v>7404.0199999999995</v>
      </c>
      <c r="Q1807" s="837">
        <v>0.5</v>
      </c>
      <c r="R1807" s="832">
        <v>13</v>
      </c>
      <c r="S1807" s="837">
        <v>0.5</v>
      </c>
      <c r="T1807" s="836">
        <v>3.5</v>
      </c>
      <c r="U1807" s="838">
        <v>0.58333333333333337</v>
      </c>
    </row>
    <row r="1808" spans="1:21" ht="14.4" customHeight="1" x14ac:dyDescent="0.3">
      <c r="A1808" s="831">
        <v>10</v>
      </c>
      <c r="B1808" s="832" t="s">
        <v>2616</v>
      </c>
      <c r="C1808" s="832" t="s">
        <v>2631</v>
      </c>
      <c r="D1808" s="833" t="s">
        <v>5673</v>
      </c>
      <c r="E1808" s="834" t="s">
        <v>2670</v>
      </c>
      <c r="F1808" s="832" t="s">
        <v>2618</v>
      </c>
      <c r="G1808" s="832" t="s">
        <v>3697</v>
      </c>
      <c r="H1808" s="832" t="s">
        <v>631</v>
      </c>
      <c r="I1808" s="832" t="s">
        <v>3761</v>
      </c>
      <c r="J1808" s="832" t="s">
        <v>3762</v>
      </c>
      <c r="K1808" s="832" t="s">
        <v>3763</v>
      </c>
      <c r="L1808" s="835">
        <v>522.53</v>
      </c>
      <c r="M1808" s="835">
        <v>9928.07</v>
      </c>
      <c r="N1808" s="832">
        <v>19</v>
      </c>
      <c r="O1808" s="836">
        <v>6</v>
      </c>
      <c r="P1808" s="835">
        <v>6270.36</v>
      </c>
      <c r="Q1808" s="837">
        <v>0.63157894736842102</v>
      </c>
      <c r="R1808" s="832">
        <v>12</v>
      </c>
      <c r="S1808" s="837">
        <v>0.63157894736842102</v>
      </c>
      <c r="T1808" s="836">
        <v>2</v>
      </c>
      <c r="U1808" s="838">
        <v>0.33333333333333331</v>
      </c>
    </row>
    <row r="1809" spans="1:21" ht="14.4" customHeight="1" x14ac:dyDescent="0.3">
      <c r="A1809" s="831">
        <v>10</v>
      </c>
      <c r="B1809" s="832" t="s">
        <v>2616</v>
      </c>
      <c r="C1809" s="832" t="s">
        <v>2631</v>
      </c>
      <c r="D1809" s="833" t="s">
        <v>5673</v>
      </c>
      <c r="E1809" s="834" t="s">
        <v>2670</v>
      </c>
      <c r="F1809" s="832" t="s">
        <v>2618</v>
      </c>
      <c r="G1809" s="832" t="s">
        <v>3697</v>
      </c>
      <c r="H1809" s="832" t="s">
        <v>631</v>
      </c>
      <c r="I1809" s="832" t="s">
        <v>4686</v>
      </c>
      <c r="J1809" s="832" t="s">
        <v>3762</v>
      </c>
      <c r="K1809" s="832" t="s">
        <v>4687</v>
      </c>
      <c r="L1809" s="835">
        <v>707.67</v>
      </c>
      <c r="M1809" s="835">
        <v>12738.059999999998</v>
      </c>
      <c r="N1809" s="832">
        <v>18</v>
      </c>
      <c r="O1809" s="836">
        <v>5</v>
      </c>
      <c r="P1809" s="835">
        <v>6369.0299999999988</v>
      </c>
      <c r="Q1809" s="837">
        <v>0.5</v>
      </c>
      <c r="R1809" s="832">
        <v>9</v>
      </c>
      <c r="S1809" s="837">
        <v>0.5</v>
      </c>
      <c r="T1809" s="836">
        <v>2.5</v>
      </c>
      <c r="U1809" s="838">
        <v>0.5</v>
      </c>
    </row>
    <row r="1810" spans="1:21" ht="14.4" customHeight="1" x14ac:dyDescent="0.3">
      <c r="A1810" s="831">
        <v>10</v>
      </c>
      <c r="B1810" s="832" t="s">
        <v>2616</v>
      </c>
      <c r="C1810" s="832" t="s">
        <v>2631</v>
      </c>
      <c r="D1810" s="833" t="s">
        <v>5673</v>
      </c>
      <c r="E1810" s="834" t="s">
        <v>2670</v>
      </c>
      <c r="F1810" s="832" t="s">
        <v>2618</v>
      </c>
      <c r="G1810" s="832" t="s">
        <v>4688</v>
      </c>
      <c r="H1810" s="832" t="s">
        <v>690</v>
      </c>
      <c r="I1810" s="832" t="s">
        <v>4689</v>
      </c>
      <c r="J1810" s="832" t="s">
        <v>4690</v>
      </c>
      <c r="K1810" s="832" t="s">
        <v>4691</v>
      </c>
      <c r="L1810" s="835">
        <v>690.91</v>
      </c>
      <c r="M1810" s="835">
        <v>1381.82</v>
      </c>
      <c r="N1810" s="832">
        <v>2</v>
      </c>
      <c r="O1810" s="836">
        <v>1.5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10</v>
      </c>
      <c r="B1811" s="832" t="s">
        <v>2616</v>
      </c>
      <c r="C1811" s="832" t="s">
        <v>2631</v>
      </c>
      <c r="D1811" s="833" t="s">
        <v>5673</v>
      </c>
      <c r="E1811" s="834" t="s">
        <v>2670</v>
      </c>
      <c r="F1811" s="832" t="s">
        <v>2618</v>
      </c>
      <c r="G1811" s="832" t="s">
        <v>4692</v>
      </c>
      <c r="H1811" s="832" t="s">
        <v>631</v>
      </c>
      <c r="I1811" s="832" t="s">
        <v>2595</v>
      </c>
      <c r="J1811" s="832" t="s">
        <v>2596</v>
      </c>
      <c r="K1811" s="832" t="s">
        <v>2597</v>
      </c>
      <c r="L1811" s="835">
        <v>659.87</v>
      </c>
      <c r="M1811" s="835">
        <v>659.87</v>
      </c>
      <c r="N1811" s="832">
        <v>1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10</v>
      </c>
      <c r="B1812" s="832" t="s">
        <v>2616</v>
      </c>
      <c r="C1812" s="832" t="s">
        <v>2631</v>
      </c>
      <c r="D1812" s="833" t="s">
        <v>5673</v>
      </c>
      <c r="E1812" s="834" t="s">
        <v>2670</v>
      </c>
      <c r="F1812" s="832" t="s">
        <v>2618</v>
      </c>
      <c r="G1812" s="832" t="s">
        <v>4692</v>
      </c>
      <c r="H1812" s="832" t="s">
        <v>631</v>
      </c>
      <c r="I1812" s="832" t="s">
        <v>4693</v>
      </c>
      <c r="J1812" s="832" t="s">
        <v>2596</v>
      </c>
      <c r="K1812" s="832" t="s">
        <v>4694</v>
      </c>
      <c r="L1812" s="835">
        <v>566.53</v>
      </c>
      <c r="M1812" s="835">
        <v>1699.59</v>
      </c>
      <c r="N1812" s="832">
        <v>3</v>
      </c>
      <c r="O1812" s="836">
        <v>0.5</v>
      </c>
      <c r="P1812" s="835">
        <v>1699.59</v>
      </c>
      <c r="Q1812" s="837">
        <v>1</v>
      </c>
      <c r="R1812" s="832">
        <v>3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10</v>
      </c>
      <c r="B1813" s="832" t="s">
        <v>2616</v>
      </c>
      <c r="C1813" s="832" t="s">
        <v>2631</v>
      </c>
      <c r="D1813" s="833" t="s">
        <v>5673</v>
      </c>
      <c r="E1813" s="834" t="s">
        <v>2670</v>
      </c>
      <c r="F1813" s="832" t="s">
        <v>2618</v>
      </c>
      <c r="G1813" s="832" t="s">
        <v>4692</v>
      </c>
      <c r="H1813" s="832" t="s">
        <v>631</v>
      </c>
      <c r="I1813" s="832" t="s">
        <v>4695</v>
      </c>
      <c r="J1813" s="832" t="s">
        <v>4696</v>
      </c>
      <c r="K1813" s="832" t="s">
        <v>4697</v>
      </c>
      <c r="L1813" s="835">
        <v>566.53</v>
      </c>
      <c r="M1813" s="835">
        <v>1699.59</v>
      </c>
      <c r="N1813" s="832">
        <v>3</v>
      </c>
      <c r="O1813" s="836">
        <v>0.5</v>
      </c>
      <c r="P1813" s="835">
        <v>1699.59</v>
      </c>
      <c r="Q1813" s="837">
        <v>1</v>
      </c>
      <c r="R1813" s="832">
        <v>3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10</v>
      </c>
      <c r="B1814" s="832" t="s">
        <v>2616</v>
      </c>
      <c r="C1814" s="832" t="s">
        <v>2631</v>
      </c>
      <c r="D1814" s="833" t="s">
        <v>5673</v>
      </c>
      <c r="E1814" s="834" t="s">
        <v>2670</v>
      </c>
      <c r="F1814" s="832" t="s">
        <v>2618</v>
      </c>
      <c r="G1814" s="832" t="s">
        <v>4698</v>
      </c>
      <c r="H1814" s="832" t="s">
        <v>631</v>
      </c>
      <c r="I1814" s="832" t="s">
        <v>4699</v>
      </c>
      <c r="J1814" s="832" t="s">
        <v>4700</v>
      </c>
      <c r="K1814" s="832" t="s">
        <v>4701</v>
      </c>
      <c r="L1814" s="835">
        <v>172.7</v>
      </c>
      <c r="M1814" s="835">
        <v>690.8</v>
      </c>
      <c r="N1814" s="832">
        <v>4</v>
      </c>
      <c r="O1814" s="836">
        <v>3</v>
      </c>
      <c r="P1814" s="835">
        <v>172.7</v>
      </c>
      <c r="Q1814" s="837">
        <v>0.25</v>
      </c>
      <c r="R1814" s="832">
        <v>1</v>
      </c>
      <c r="S1814" s="837">
        <v>0.25</v>
      </c>
      <c r="T1814" s="836">
        <v>0.5</v>
      </c>
      <c r="U1814" s="838">
        <v>0.16666666666666666</v>
      </c>
    </row>
    <row r="1815" spans="1:21" ht="14.4" customHeight="1" x14ac:dyDescent="0.3">
      <c r="A1815" s="831">
        <v>10</v>
      </c>
      <c r="B1815" s="832" t="s">
        <v>2616</v>
      </c>
      <c r="C1815" s="832" t="s">
        <v>2631</v>
      </c>
      <c r="D1815" s="833" t="s">
        <v>5673</v>
      </c>
      <c r="E1815" s="834" t="s">
        <v>2670</v>
      </c>
      <c r="F1815" s="832" t="s">
        <v>2618</v>
      </c>
      <c r="G1815" s="832" t="s">
        <v>4702</v>
      </c>
      <c r="H1815" s="832" t="s">
        <v>631</v>
      </c>
      <c r="I1815" s="832" t="s">
        <v>4703</v>
      </c>
      <c r="J1815" s="832" t="s">
        <v>4704</v>
      </c>
      <c r="K1815" s="832" t="s">
        <v>4705</v>
      </c>
      <c r="L1815" s="835">
        <v>1029.8499999999999</v>
      </c>
      <c r="M1815" s="835">
        <v>15447.749999999998</v>
      </c>
      <c r="N1815" s="832">
        <v>15</v>
      </c>
      <c r="O1815" s="836">
        <v>6.5</v>
      </c>
      <c r="P1815" s="835">
        <v>4119.3999999999996</v>
      </c>
      <c r="Q1815" s="837">
        <v>0.26666666666666666</v>
      </c>
      <c r="R1815" s="832">
        <v>4</v>
      </c>
      <c r="S1815" s="837">
        <v>0.26666666666666666</v>
      </c>
      <c r="T1815" s="836">
        <v>3</v>
      </c>
      <c r="U1815" s="838">
        <v>0.46153846153846156</v>
      </c>
    </row>
    <row r="1816" spans="1:21" ht="14.4" customHeight="1" x14ac:dyDescent="0.3">
      <c r="A1816" s="831">
        <v>10</v>
      </c>
      <c r="B1816" s="832" t="s">
        <v>2616</v>
      </c>
      <c r="C1816" s="832" t="s">
        <v>2631</v>
      </c>
      <c r="D1816" s="833" t="s">
        <v>5673</v>
      </c>
      <c r="E1816" s="834" t="s">
        <v>2670</v>
      </c>
      <c r="F1816" s="832" t="s">
        <v>2618</v>
      </c>
      <c r="G1816" s="832" t="s">
        <v>2815</v>
      </c>
      <c r="H1816" s="832" t="s">
        <v>690</v>
      </c>
      <c r="I1816" s="832" t="s">
        <v>2553</v>
      </c>
      <c r="J1816" s="832" t="s">
        <v>2554</v>
      </c>
      <c r="K1816" s="832" t="s">
        <v>2555</v>
      </c>
      <c r="L1816" s="835">
        <v>80.28</v>
      </c>
      <c r="M1816" s="835">
        <v>80.28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10</v>
      </c>
      <c r="B1817" s="832" t="s">
        <v>2616</v>
      </c>
      <c r="C1817" s="832" t="s">
        <v>2631</v>
      </c>
      <c r="D1817" s="833" t="s">
        <v>5673</v>
      </c>
      <c r="E1817" s="834" t="s">
        <v>2670</v>
      </c>
      <c r="F1817" s="832" t="s">
        <v>2618</v>
      </c>
      <c r="G1817" s="832" t="s">
        <v>3768</v>
      </c>
      <c r="H1817" s="832" t="s">
        <v>631</v>
      </c>
      <c r="I1817" s="832" t="s">
        <v>3769</v>
      </c>
      <c r="J1817" s="832" t="s">
        <v>1427</v>
      </c>
      <c r="K1817" s="832" t="s">
        <v>3770</v>
      </c>
      <c r="L1817" s="835">
        <v>79.069999999999993</v>
      </c>
      <c r="M1817" s="835">
        <v>158.13999999999999</v>
      </c>
      <c r="N1817" s="832">
        <v>2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10</v>
      </c>
      <c r="B1818" s="832" t="s">
        <v>2616</v>
      </c>
      <c r="C1818" s="832" t="s">
        <v>2631</v>
      </c>
      <c r="D1818" s="833" t="s">
        <v>5673</v>
      </c>
      <c r="E1818" s="834" t="s">
        <v>2670</v>
      </c>
      <c r="F1818" s="832" t="s">
        <v>2618</v>
      </c>
      <c r="G1818" s="832" t="s">
        <v>3817</v>
      </c>
      <c r="H1818" s="832" t="s">
        <v>631</v>
      </c>
      <c r="I1818" s="832" t="s">
        <v>4706</v>
      </c>
      <c r="J1818" s="832" t="s">
        <v>4707</v>
      </c>
      <c r="K1818" s="832" t="s">
        <v>4708</v>
      </c>
      <c r="L1818" s="835">
        <v>510.12</v>
      </c>
      <c r="M1818" s="835">
        <v>3060.7200000000003</v>
      </c>
      <c r="N1818" s="832">
        <v>6</v>
      </c>
      <c r="O1818" s="836">
        <v>4</v>
      </c>
      <c r="P1818" s="835">
        <v>1020.24</v>
      </c>
      <c r="Q1818" s="837">
        <v>0.33333333333333331</v>
      </c>
      <c r="R1818" s="832">
        <v>2</v>
      </c>
      <c r="S1818" s="837">
        <v>0.33333333333333331</v>
      </c>
      <c r="T1818" s="836">
        <v>1</v>
      </c>
      <c r="U1818" s="838">
        <v>0.25</v>
      </c>
    </row>
    <row r="1819" spans="1:21" ht="14.4" customHeight="1" x14ac:dyDescent="0.3">
      <c r="A1819" s="831">
        <v>10</v>
      </c>
      <c r="B1819" s="832" t="s">
        <v>2616</v>
      </c>
      <c r="C1819" s="832" t="s">
        <v>2631</v>
      </c>
      <c r="D1819" s="833" t="s">
        <v>5673</v>
      </c>
      <c r="E1819" s="834" t="s">
        <v>2670</v>
      </c>
      <c r="F1819" s="832" t="s">
        <v>2618</v>
      </c>
      <c r="G1819" s="832" t="s">
        <v>3817</v>
      </c>
      <c r="H1819" s="832" t="s">
        <v>631</v>
      </c>
      <c r="I1819" s="832" t="s">
        <v>4709</v>
      </c>
      <c r="J1819" s="832" t="s">
        <v>4710</v>
      </c>
      <c r="K1819" s="832" t="s">
        <v>4711</v>
      </c>
      <c r="L1819" s="835">
        <v>510.12</v>
      </c>
      <c r="M1819" s="835">
        <v>510.12</v>
      </c>
      <c r="N1819" s="832">
        <v>1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10</v>
      </c>
      <c r="B1820" s="832" t="s">
        <v>2616</v>
      </c>
      <c r="C1820" s="832" t="s">
        <v>2631</v>
      </c>
      <c r="D1820" s="833" t="s">
        <v>5673</v>
      </c>
      <c r="E1820" s="834" t="s">
        <v>2670</v>
      </c>
      <c r="F1820" s="832" t="s">
        <v>2618</v>
      </c>
      <c r="G1820" s="832" t="s">
        <v>4712</v>
      </c>
      <c r="H1820" s="832" t="s">
        <v>631</v>
      </c>
      <c r="I1820" s="832" t="s">
        <v>4713</v>
      </c>
      <c r="J1820" s="832" t="s">
        <v>4714</v>
      </c>
      <c r="K1820" s="832" t="s">
        <v>4715</v>
      </c>
      <c r="L1820" s="835">
        <v>6101.4</v>
      </c>
      <c r="M1820" s="835">
        <v>6101.4</v>
      </c>
      <c r="N1820" s="832">
        <v>1</v>
      </c>
      <c r="O1820" s="836">
        <v>1</v>
      </c>
      <c r="P1820" s="835">
        <v>6101.4</v>
      </c>
      <c r="Q1820" s="837">
        <v>1</v>
      </c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10</v>
      </c>
      <c r="B1821" s="832" t="s">
        <v>2616</v>
      </c>
      <c r="C1821" s="832" t="s">
        <v>2631</v>
      </c>
      <c r="D1821" s="833" t="s">
        <v>5673</v>
      </c>
      <c r="E1821" s="834" t="s">
        <v>2670</v>
      </c>
      <c r="F1821" s="832" t="s">
        <v>2618</v>
      </c>
      <c r="G1821" s="832" t="s">
        <v>3066</v>
      </c>
      <c r="H1821" s="832" t="s">
        <v>690</v>
      </c>
      <c r="I1821" s="832" t="s">
        <v>4716</v>
      </c>
      <c r="J1821" s="832" t="s">
        <v>4717</v>
      </c>
      <c r="K1821" s="832" t="s">
        <v>2268</v>
      </c>
      <c r="L1821" s="835">
        <v>1614.9</v>
      </c>
      <c r="M1821" s="835">
        <v>16149</v>
      </c>
      <c r="N1821" s="832">
        <v>10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10</v>
      </c>
      <c r="B1822" s="832" t="s">
        <v>2616</v>
      </c>
      <c r="C1822" s="832" t="s">
        <v>2631</v>
      </c>
      <c r="D1822" s="833" t="s">
        <v>5673</v>
      </c>
      <c r="E1822" s="834" t="s">
        <v>2670</v>
      </c>
      <c r="F1822" s="832" t="s">
        <v>2618</v>
      </c>
      <c r="G1822" s="832" t="s">
        <v>3066</v>
      </c>
      <c r="H1822" s="832" t="s">
        <v>690</v>
      </c>
      <c r="I1822" s="832" t="s">
        <v>4307</v>
      </c>
      <c r="J1822" s="832" t="s">
        <v>4308</v>
      </c>
      <c r="K1822" s="832" t="s">
        <v>1350</v>
      </c>
      <c r="L1822" s="835">
        <v>127.34</v>
      </c>
      <c r="M1822" s="835">
        <v>382.02</v>
      </c>
      <c r="N1822" s="832">
        <v>3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10</v>
      </c>
      <c r="B1823" s="832" t="s">
        <v>2616</v>
      </c>
      <c r="C1823" s="832" t="s">
        <v>2631</v>
      </c>
      <c r="D1823" s="833" t="s">
        <v>5673</v>
      </c>
      <c r="E1823" s="834" t="s">
        <v>2670</v>
      </c>
      <c r="F1823" s="832" t="s">
        <v>2618</v>
      </c>
      <c r="G1823" s="832" t="s">
        <v>3066</v>
      </c>
      <c r="H1823" s="832" t="s">
        <v>690</v>
      </c>
      <c r="I1823" s="832" t="s">
        <v>4718</v>
      </c>
      <c r="J1823" s="832" t="s">
        <v>4719</v>
      </c>
      <c r="K1823" s="832" t="s">
        <v>1350</v>
      </c>
      <c r="L1823" s="835">
        <v>127.34</v>
      </c>
      <c r="M1823" s="835">
        <v>382.02</v>
      </c>
      <c r="N1823" s="832">
        <v>3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10</v>
      </c>
      <c r="B1824" s="832" t="s">
        <v>2616</v>
      </c>
      <c r="C1824" s="832" t="s">
        <v>2631</v>
      </c>
      <c r="D1824" s="833" t="s">
        <v>5673</v>
      </c>
      <c r="E1824" s="834" t="s">
        <v>2670</v>
      </c>
      <c r="F1824" s="832" t="s">
        <v>2618</v>
      </c>
      <c r="G1824" s="832" t="s">
        <v>3066</v>
      </c>
      <c r="H1824" s="832" t="s">
        <v>690</v>
      </c>
      <c r="I1824" s="832" t="s">
        <v>2269</v>
      </c>
      <c r="J1824" s="832" t="s">
        <v>930</v>
      </c>
      <c r="K1824" s="832" t="s">
        <v>2265</v>
      </c>
      <c r="L1824" s="835">
        <v>324.7</v>
      </c>
      <c r="M1824" s="835">
        <v>12988</v>
      </c>
      <c r="N1824" s="832">
        <v>40</v>
      </c>
      <c r="O1824" s="836">
        <v>4</v>
      </c>
      <c r="P1824" s="835">
        <v>3247</v>
      </c>
      <c r="Q1824" s="837">
        <v>0.25</v>
      </c>
      <c r="R1824" s="832">
        <v>10</v>
      </c>
      <c r="S1824" s="837">
        <v>0.25</v>
      </c>
      <c r="T1824" s="836">
        <v>1</v>
      </c>
      <c r="U1824" s="838">
        <v>0.25</v>
      </c>
    </row>
    <row r="1825" spans="1:21" ht="14.4" customHeight="1" x14ac:dyDescent="0.3">
      <c r="A1825" s="831">
        <v>10</v>
      </c>
      <c r="B1825" s="832" t="s">
        <v>2616</v>
      </c>
      <c r="C1825" s="832" t="s">
        <v>2631</v>
      </c>
      <c r="D1825" s="833" t="s">
        <v>5673</v>
      </c>
      <c r="E1825" s="834" t="s">
        <v>2670</v>
      </c>
      <c r="F1825" s="832" t="s">
        <v>2618</v>
      </c>
      <c r="G1825" s="832" t="s">
        <v>3066</v>
      </c>
      <c r="H1825" s="832" t="s">
        <v>631</v>
      </c>
      <c r="I1825" s="832" t="s">
        <v>3844</v>
      </c>
      <c r="J1825" s="832" t="s">
        <v>3845</v>
      </c>
      <c r="K1825" s="832" t="s">
        <v>2257</v>
      </c>
      <c r="L1825" s="835">
        <v>1614.9</v>
      </c>
      <c r="M1825" s="835">
        <v>96894</v>
      </c>
      <c r="N1825" s="832">
        <v>60</v>
      </c>
      <c r="O1825" s="836">
        <v>6</v>
      </c>
      <c r="P1825" s="835">
        <v>64596</v>
      </c>
      <c r="Q1825" s="837">
        <v>0.66666666666666663</v>
      </c>
      <c r="R1825" s="832">
        <v>40</v>
      </c>
      <c r="S1825" s="837">
        <v>0.66666666666666663</v>
      </c>
      <c r="T1825" s="836">
        <v>4</v>
      </c>
      <c r="U1825" s="838">
        <v>0.66666666666666663</v>
      </c>
    </row>
    <row r="1826" spans="1:21" ht="14.4" customHeight="1" x14ac:dyDescent="0.3">
      <c r="A1826" s="831">
        <v>10</v>
      </c>
      <c r="B1826" s="832" t="s">
        <v>2616</v>
      </c>
      <c r="C1826" s="832" t="s">
        <v>2631</v>
      </c>
      <c r="D1826" s="833" t="s">
        <v>5673</v>
      </c>
      <c r="E1826" s="834" t="s">
        <v>2670</v>
      </c>
      <c r="F1826" s="832" t="s">
        <v>2618</v>
      </c>
      <c r="G1826" s="832" t="s">
        <v>3066</v>
      </c>
      <c r="H1826" s="832" t="s">
        <v>690</v>
      </c>
      <c r="I1826" s="832" t="s">
        <v>2270</v>
      </c>
      <c r="J1826" s="832" t="s">
        <v>915</v>
      </c>
      <c r="K1826" s="832" t="s">
        <v>2257</v>
      </c>
      <c r="L1826" s="835">
        <v>1614.9</v>
      </c>
      <c r="M1826" s="835">
        <v>16149</v>
      </c>
      <c r="N1826" s="832">
        <v>10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10</v>
      </c>
      <c r="B1827" s="832" t="s">
        <v>2616</v>
      </c>
      <c r="C1827" s="832" t="s">
        <v>2631</v>
      </c>
      <c r="D1827" s="833" t="s">
        <v>5673</v>
      </c>
      <c r="E1827" s="834" t="s">
        <v>2670</v>
      </c>
      <c r="F1827" s="832" t="s">
        <v>2618</v>
      </c>
      <c r="G1827" s="832" t="s">
        <v>3066</v>
      </c>
      <c r="H1827" s="832" t="s">
        <v>631</v>
      </c>
      <c r="I1827" s="832" t="s">
        <v>4720</v>
      </c>
      <c r="J1827" s="832" t="s">
        <v>4721</v>
      </c>
      <c r="K1827" s="832" t="s">
        <v>4722</v>
      </c>
      <c r="L1827" s="835">
        <v>1614.9</v>
      </c>
      <c r="M1827" s="835">
        <v>96894</v>
      </c>
      <c r="N1827" s="832">
        <v>60</v>
      </c>
      <c r="O1827" s="836">
        <v>6</v>
      </c>
      <c r="P1827" s="835">
        <v>64596</v>
      </c>
      <c r="Q1827" s="837">
        <v>0.66666666666666663</v>
      </c>
      <c r="R1827" s="832">
        <v>40</v>
      </c>
      <c r="S1827" s="837">
        <v>0.66666666666666663</v>
      </c>
      <c r="T1827" s="836">
        <v>4</v>
      </c>
      <c r="U1827" s="838">
        <v>0.66666666666666663</v>
      </c>
    </row>
    <row r="1828" spans="1:21" ht="14.4" customHeight="1" x14ac:dyDescent="0.3">
      <c r="A1828" s="831">
        <v>10</v>
      </c>
      <c r="B1828" s="832" t="s">
        <v>2616</v>
      </c>
      <c r="C1828" s="832" t="s">
        <v>2631</v>
      </c>
      <c r="D1828" s="833" t="s">
        <v>5673</v>
      </c>
      <c r="E1828" s="834" t="s">
        <v>2670</v>
      </c>
      <c r="F1828" s="832" t="s">
        <v>2618</v>
      </c>
      <c r="G1828" s="832" t="s">
        <v>3066</v>
      </c>
      <c r="H1828" s="832" t="s">
        <v>631</v>
      </c>
      <c r="I1828" s="832" t="s">
        <v>2266</v>
      </c>
      <c r="J1828" s="832" t="s">
        <v>920</v>
      </c>
      <c r="K1828" s="832" t="s">
        <v>2265</v>
      </c>
      <c r="L1828" s="835">
        <v>332.25</v>
      </c>
      <c r="M1828" s="835">
        <v>3322.5</v>
      </c>
      <c r="N1828" s="832">
        <v>10</v>
      </c>
      <c r="O1828" s="836">
        <v>1</v>
      </c>
      <c r="P1828" s="835">
        <v>3322.5</v>
      </c>
      <c r="Q1828" s="837">
        <v>1</v>
      </c>
      <c r="R1828" s="832">
        <v>10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10</v>
      </c>
      <c r="B1829" s="832" t="s">
        <v>2616</v>
      </c>
      <c r="C1829" s="832" t="s">
        <v>2631</v>
      </c>
      <c r="D1829" s="833" t="s">
        <v>5673</v>
      </c>
      <c r="E1829" s="834" t="s">
        <v>2670</v>
      </c>
      <c r="F1829" s="832" t="s">
        <v>2618</v>
      </c>
      <c r="G1829" s="832" t="s">
        <v>2945</v>
      </c>
      <c r="H1829" s="832" t="s">
        <v>631</v>
      </c>
      <c r="I1829" s="832" t="s">
        <v>2946</v>
      </c>
      <c r="J1829" s="832" t="s">
        <v>1256</v>
      </c>
      <c r="K1829" s="832" t="s">
        <v>2947</v>
      </c>
      <c r="L1829" s="835">
        <v>0</v>
      </c>
      <c r="M1829" s="835">
        <v>0</v>
      </c>
      <c r="N1829" s="832">
        <v>1</v>
      </c>
      <c r="O1829" s="836">
        <v>0.5</v>
      </c>
      <c r="P1829" s="835">
        <v>0</v>
      </c>
      <c r="Q1829" s="837"/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10</v>
      </c>
      <c r="B1830" s="832" t="s">
        <v>2616</v>
      </c>
      <c r="C1830" s="832" t="s">
        <v>2631</v>
      </c>
      <c r="D1830" s="833" t="s">
        <v>5673</v>
      </c>
      <c r="E1830" s="834" t="s">
        <v>2670</v>
      </c>
      <c r="F1830" s="832" t="s">
        <v>2620</v>
      </c>
      <c r="G1830" s="832" t="s">
        <v>2825</v>
      </c>
      <c r="H1830" s="832" t="s">
        <v>631</v>
      </c>
      <c r="I1830" s="832" t="s">
        <v>2826</v>
      </c>
      <c r="J1830" s="832" t="s">
        <v>2827</v>
      </c>
      <c r="K1830" s="832" t="s">
        <v>2828</v>
      </c>
      <c r="L1830" s="835">
        <v>500</v>
      </c>
      <c r="M1830" s="835">
        <v>6500</v>
      </c>
      <c r="N1830" s="832">
        <v>13</v>
      </c>
      <c r="O1830" s="836">
        <v>13</v>
      </c>
      <c r="P1830" s="835">
        <v>3000</v>
      </c>
      <c r="Q1830" s="837">
        <v>0.46153846153846156</v>
      </c>
      <c r="R1830" s="832">
        <v>6</v>
      </c>
      <c r="S1830" s="837">
        <v>0.46153846153846156</v>
      </c>
      <c r="T1830" s="836">
        <v>6</v>
      </c>
      <c r="U1830" s="838">
        <v>0.46153846153846156</v>
      </c>
    </row>
    <row r="1831" spans="1:21" ht="14.4" customHeight="1" x14ac:dyDescent="0.3">
      <c r="A1831" s="831">
        <v>10</v>
      </c>
      <c r="B1831" s="832" t="s">
        <v>2616</v>
      </c>
      <c r="C1831" s="832" t="s">
        <v>2631</v>
      </c>
      <c r="D1831" s="833" t="s">
        <v>5673</v>
      </c>
      <c r="E1831" s="834" t="s">
        <v>2670</v>
      </c>
      <c r="F1831" s="832" t="s">
        <v>2620</v>
      </c>
      <c r="G1831" s="832" t="s">
        <v>2825</v>
      </c>
      <c r="H1831" s="832" t="s">
        <v>631</v>
      </c>
      <c r="I1831" s="832" t="s">
        <v>4723</v>
      </c>
      <c r="J1831" s="832" t="s">
        <v>4724</v>
      </c>
      <c r="K1831" s="832" t="s">
        <v>4725</v>
      </c>
      <c r="L1831" s="835">
        <v>4500</v>
      </c>
      <c r="M1831" s="835">
        <v>45000</v>
      </c>
      <c r="N1831" s="832">
        <v>10</v>
      </c>
      <c r="O1831" s="836">
        <v>10</v>
      </c>
      <c r="P1831" s="835">
        <v>31500</v>
      </c>
      <c r="Q1831" s="837">
        <v>0.7</v>
      </c>
      <c r="R1831" s="832">
        <v>7</v>
      </c>
      <c r="S1831" s="837">
        <v>0.7</v>
      </c>
      <c r="T1831" s="836">
        <v>7</v>
      </c>
      <c r="U1831" s="838">
        <v>0.7</v>
      </c>
    </row>
    <row r="1832" spans="1:21" ht="14.4" customHeight="1" x14ac:dyDescent="0.3">
      <c r="A1832" s="831">
        <v>10</v>
      </c>
      <c r="B1832" s="832" t="s">
        <v>2616</v>
      </c>
      <c r="C1832" s="832" t="s">
        <v>2631</v>
      </c>
      <c r="D1832" s="833" t="s">
        <v>5673</v>
      </c>
      <c r="E1832" s="834" t="s">
        <v>2682</v>
      </c>
      <c r="F1832" s="832" t="s">
        <v>2618</v>
      </c>
      <c r="G1832" s="832" t="s">
        <v>2829</v>
      </c>
      <c r="H1832" s="832" t="s">
        <v>631</v>
      </c>
      <c r="I1832" s="832" t="s">
        <v>2830</v>
      </c>
      <c r="J1832" s="832" t="s">
        <v>1260</v>
      </c>
      <c r="K1832" s="832" t="s">
        <v>2831</v>
      </c>
      <c r="L1832" s="835">
        <v>263.26</v>
      </c>
      <c r="M1832" s="835">
        <v>263.26</v>
      </c>
      <c r="N1832" s="832">
        <v>1</v>
      </c>
      <c r="O1832" s="836">
        <v>1</v>
      </c>
      <c r="P1832" s="835">
        <v>263.26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10</v>
      </c>
      <c r="B1833" s="832" t="s">
        <v>2616</v>
      </c>
      <c r="C1833" s="832" t="s">
        <v>2631</v>
      </c>
      <c r="D1833" s="833" t="s">
        <v>5673</v>
      </c>
      <c r="E1833" s="834" t="s">
        <v>2682</v>
      </c>
      <c r="F1833" s="832" t="s">
        <v>2618</v>
      </c>
      <c r="G1833" s="832" t="s">
        <v>4726</v>
      </c>
      <c r="H1833" s="832" t="s">
        <v>631</v>
      </c>
      <c r="I1833" s="832" t="s">
        <v>4727</v>
      </c>
      <c r="J1833" s="832" t="s">
        <v>4728</v>
      </c>
      <c r="K1833" s="832" t="s">
        <v>4729</v>
      </c>
      <c r="L1833" s="835">
        <v>55.77</v>
      </c>
      <c r="M1833" s="835">
        <v>55.77</v>
      </c>
      <c r="N1833" s="832">
        <v>1</v>
      </c>
      <c r="O1833" s="836">
        <v>1</v>
      </c>
      <c r="P1833" s="835">
        <v>55.77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10</v>
      </c>
      <c r="B1834" s="832" t="s">
        <v>2616</v>
      </c>
      <c r="C1834" s="832" t="s">
        <v>2631</v>
      </c>
      <c r="D1834" s="833" t="s">
        <v>5673</v>
      </c>
      <c r="E1834" s="834" t="s">
        <v>2682</v>
      </c>
      <c r="F1834" s="832" t="s">
        <v>2618</v>
      </c>
      <c r="G1834" s="832" t="s">
        <v>4730</v>
      </c>
      <c r="H1834" s="832" t="s">
        <v>631</v>
      </c>
      <c r="I1834" s="832" t="s">
        <v>4731</v>
      </c>
      <c r="J1834" s="832" t="s">
        <v>4732</v>
      </c>
      <c r="K1834" s="832" t="s">
        <v>4733</v>
      </c>
      <c r="L1834" s="835">
        <v>0</v>
      </c>
      <c r="M1834" s="835">
        <v>0</v>
      </c>
      <c r="N1834" s="832">
        <v>3</v>
      </c>
      <c r="O1834" s="836">
        <v>2</v>
      </c>
      <c r="P1834" s="835">
        <v>0</v>
      </c>
      <c r="Q1834" s="837"/>
      <c r="R1834" s="832">
        <v>1</v>
      </c>
      <c r="S1834" s="837">
        <v>0.33333333333333331</v>
      </c>
      <c r="T1834" s="836">
        <v>0.5</v>
      </c>
      <c r="U1834" s="838">
        <v>0.25</v>
      </c>
    </row>
    <row r="1835" spans="1:21" ht="14.4" customHeight="1" x14ac:dyDescent="0.3">
      <c r="A1835" s="831">
        <v>10</v>
      </c>
      <c r="B1835" s="832" t="s">
        <v>2616</v>
      </c>
      <c r="C1835" s="832" t="s">
        <v>2631</v>
      </c>
      <c r="D1835" s="833" t="s">
        <v>5673</v>
      </c>
      <c r="E1835" s="834" t="s">
        <v>2682</v>
      </c>
      <c r="F1835" s="832" t="s">
        <v>2618</v>
      </c>
      <c r="G1835" s="832" t="s">
        <v>4730</v>
      </c>
      <c r="H1835" s="832" t="s">
        <v>631</v>
      </c>
      <c r="I1835" s="832" t="s">
        <v>4734</v>
      </c>
      <c r="J1835" s="832" t="s">
        <v>4735</v>
      </c>
      <c r="K1835" s="832" t="s">
        <v>4736</v>
      </c>
      <c r="L1835" s="835">
        <v>0</v>
      </c>
      <c r="M1835" s="835">
        <v>0</v>
      </c>
      <c r="N1835" s="832">
        <v>1</v>
      </c>
      <c r="O1835" s="836">
        <v>1</v>
      </c>
      <c r="P1835" s="835"/>
      <c r="Q1835" s="837"/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10</v>
      </c>
      <c r="B1836" s="832" t="s">
        <v>2616</v>
      </c>
      <c r="C1836" s="832" t="s">
        <v>2631</v>
      </c>
      <c r="D1836" s="833" t="s">
        <v>5673</v>
      </c>
      <c r="E1836" s="834" t="s">
        <v>2682</v>
      </c>
      <c r="F1836" s="832" t="s">
        <v>2618</v>
      </c>
      <c r="G1836" s="832" t="s">
        <v>3241</v>
      </c>
      <c r="H1836" s="832" t="s">
        <v>631</v>
      </c>
      <c r="I1836" s="832" t="s">
        <v>2556</v>
      </c>
      <c r="J1836" s="832" t="s">
        <v>2557</v>
      </c>
      <c r="K1836" s="832" t="s">
        <v>2558</v>
      </c>
      <c r="L1836" s="835">
        <v>95.76</v>
      </c>
      <c r="M1836" s="835">
        <v>478.80000000000007</v>
      </c>
      <c r="N1836" s="832">
        <v>5</v>
      </c>
      <c r="O1836" s="836">
        <v>1.5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10</v>
      </c>
      <c r="B1837" s="832" t="s">
        <v>2616</v>
      </c>
      <c r="C1837" s="832" t="s">
        <v>2631</v>
      </c>
      <c r="D1837" s="833" t="s">
        <v>5673</v>
      </c>
      <c r="E1837" s="834" t="s">
        <v>2682</v>
      </c>
      <c r="F1837" s="832" t="s">
        <v>2618</v>
      </c>
      <c r="G1837" s="832" t="s">
        <v>3241</v>
      </c>
      <c r="H1837" s="832" t="s">
        <v>631</v>
      </c>
      <c r="I1837" s="832" t="s">
        <v>4737</v>
      </c>
      <c r="J1837" s="832" t="s">
        <v>4738</v>
      </c>
      <c r="K1837" s="832" t="s">
        <v>3536</v>
      </c>
      <c r="L1837" s="835">
        <v>119.69</v>
      </c>
      <c r="M1837" s="835">
        <v>1196.9000000000001</v>
      </c>
      <c r="N1837" s="832">
        <v>10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10</v>
      </c>
      <c r="B1838" s="832" t="s">
        <v>2616</v>
      </c>
      <c r="C1838" s="832" t="s">
        <v>2631</v>
      </c>
      <c r="D1838" s="833" t="s">
        <v>5673</v>
      </c>
      <c r="E1838" s="834" t="s">
        <v>2682</v>
      </c>
      <c r="F1838" s="832" t="s">
        <v>2618</v>
      </c>
      <c r="G1838" s="832" t="s">
        <v>2978</v>
      </c>
      <c r="H1838" s="832" t="s">
        <v>631</v>
      </c>
      <c r="I1838" s="832" t="s">
        <v>2979</v>
      </c>
      <c r="J1838" s="832" t="s">
        <v>2980</v>
      </c>
      <c r="K1838" s="832" t="s">
        <v>2981</v>
      </c>
      <c r="L1838" s="835">
        <v>58.77</v>
      </c>
      <c r="M1838" s="835">
        <v>117.54</v>
      </c>
      <c r="N1838" s="832">
        <v>2</v>
      </c>
      <c r="O1838" s="836">
        <v>1</v>
      </c>
      <c r="P1838" s="835">
        <v>117.54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10</v>
      </c>
      <c r="B1839" s="832" t="s">
        <v>2616</v>
      </c>
      <c r="C1839" s="832" t="s">
        <v>2631</v>
      </c>
      <c r="D1839" s="833" t="s">
        <v>5673</v>
      </c>
      <c r="E1839" s="834" t="s">
        <v>2682</v>
      </c>
      <c r="F1839" s="832" t="s">
        <v>2618</v>
      </c>
      <c r="G1839" s="832" t="s">
        <v>2978</v>
      </c>
      <c r="H1839" s="832" t="s">
        <v>631</v>
      </c>
      <c r="I1839" s="832" t="s">
        <v>2982</v>
      </c>
      <c r="J1839" s="832" t="s">
        <v>2980</v>
      </c>
      <c r="K1839" s="832" t="s">
        <v>2983</v>
      </c>
      <c r="L1839" s="835">
        <v>97.96</v>
      </c>
      <c r="M1839" s="835">
        <v>6955.1600000000017</v>
      </c>
      <c r="N1839" s="832">
        <v>71</v>
      </c>
      <c r="O1839" s="836">
        <v>28</v>
      </c>
      <c r="P1839" s="835">
        <v>3232.6800000000007</v>
      </c>
      <c r="Q1839" s="837">
        <v>0.46478873239436619</v>
      </c>
      <c r="R1839" s="832">
        <v>33</v>
      </c>
      <c r="S1839" s="837">
        <v>0.46478873239436619</v>
      </c>
      <c r="T1839" s="836">
        <v>11.5</v>
      </c>
      <c r="U1839" s="838">
        <v>0.4107142857142857</v>
      </c>
    </row>
    <row r="1840" spans="1:21" ht="14.4" customHeight="1" x14ac:dyDescent="0.3">
      <c r="A1840" s="831">
        <v>10</v>
      </c>
      <c r="B1840" s="832" t="s">
        <v>2616</v>
      </c>
      <c r="C1840" s="832" t="s">
        <v>2631</v>
      </c>
      <c r="D1840" s="833" t="s">
        <v>5673</v>
      </c>
      <c r="E1840" s="834" t="s">
        <v>2682</v>
      </c>
      <c r="F1840" s="832" t="s">
        <v>2618</v>
      </c>
      <c r="G1840" s="832" t="s">
        <v>3557</v>
      </c>
      <c r="H1840" s="832" t="s">
        <v>631</v>
      </c>
      <c r="I1840" s="832" t="s">
        <v>3558</v>
      </c>
      <c r="J1840" s="832" t="s">
        <v>3559</v>
      </c>
      <c r="K1840" s="832" t="s">
        <v>3560</v>
      </c>
      <c r="L1840" s="835">
        <v>0</v>
      </c>
      <c r="M1840" s="835">
        <v>0</v>
      </c>
      <c r="N1840" s="832">
        <v>1</v>
      </c>
      <c r="O1840" s="836">
        <v>1</v>
      </c>
      <c r="P1840" s="835">
        <v>0</v>
      </c>
      <c r="Q1840" s="837"/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10</v>
      </c>
      <c r="B1841" s="832" t="s">
        <v>2616</v>
      </c>
      <c r="C1841" s="832" t="s">
        <v>2631</v>
      </c>
      <c r="D1841" s="833" t="s">
        <v>5673</v>
      </c>
      <c r="E1841" s="834" t="s">
        <v>2682</v>
      </c>
      <c r="F1841" s="832" t="s">
        <v>2618</v>
      </c>
      <c r="G1841" s="832" t="s">
        <v>3398</v>
      </c>
      <c r="H1841" s="832" t="s">
        <v>631</v>
      </c>
      <c r="I1841" s="832" t="s">
        <v>4739</v>
      </c>
      <c r="J1841" s="832" t="s">
        <v>1535</v>
      </c>
      <c r="K1841" s="832" t="s">
        <v>2326</v>
      </c>
      <c r="L1841" s="835">
        <v>176.32</v>
      </c>
      <c r="M1841" s="835">
        <v>881.6</v>
      </c>
      <c r="N1841" s="832">
        <v>5</v>
      </c>
      <c r="O1841" s="836">
        <v>3</v>
      </c>
      <c r="P1841" s="835">
        <v>352.64</v>
      </c>
      <c r="Q1841" s="837">
        <v>0.39999999999999997</v>
      </c>
      <c r="R1841" s="832">
        <v>2</v>
      </c>
      <c r="S1841" s="837">
        <v>0.4</v>
      </c>
      <c r="T1841" s="836">
        <v>1.5</v>
      </c>
      <c r="U1841" s="838">
        <v>0.5</v>
      </c>
    </row>
    <row r="1842" spans="1:21" ht="14.4" customHeight="1" x14ac:dyDescent="0.3">
      <c r="A1842" s="831">
        <v>10</v>
      </c>
      <c r="B1842" s="832" t="s">
        <v>2616</v>
      </c>
      <c r="C1842" s="832" t="s">
        <v>2631</v>
      </c>
      <c r="D1842" s="833" t="s">
        <v>5673</v>
      </c>
      <c r="E1842" s="834" t="s">
        <v>2682</v>
      </c>
      <c r="F1842" s="832" t="s">
        <v>2618</v>
      </c>
      <c r="G1842" s="832" t="s">
        <v>3398</v>
      </c>
      <c r="H1842" s="832" t="s">
        <v>690</v>
      </c>
      <c r="I1842" s="832" t="s">
        <v>2323</v>
      </c>
      <c r="J1842" s="832" t="s">
        <v>1132</v>
      </c>
      <c r="K1842" s="832" t="s">
        <v>2324</v>
      </c>
      <c r="L1842" s="835">
        <v>0</v>
      </c>
      <c r="M1842" s="835">
        <v>0</v>
      </c>
      <c r="N1842" s="832">
        <v>2</v>
      </c>
      <c r="O1842" s="836">
        <v>1.5</v>
      </c>
      <c r="P1842" s="835">
        <v>0</v>
      </c>
      <c r="Q1842" s="837"/>
      <c r="R1842" s="832">
        <v>2</v>
      </c>
      <c r="S1842" s="837">
        <v>1</v>
      </c>
      <c r="T1842" s="836">
        <v>1.5</v>
      </c>
      <c r="U1842" s="838">
        <v>1</v>
      </c>
    </row>
    <row r="1843" spans="1:21" ht="14.4" customHeight="1" x14ac:dyDescent="0.3">
      <c r="A1843" s="831">
        <v>10</v>
      </c>
      <c r="B1843" s="832" t="s">
        <v>2616</v>
      </c>
      <c r="C1843" s="832" t="s">
        <v>2631</v>
      </c>
      <c r="D1843" s="833" t="s">
        <v>5673</v>
      </c>
      <c r="E1843" s="834" t="s">
        <v>2682</v>
      </c>
      <c r="F1843" s="832" t="s">
        <v>2618</v>
      </c>
      <c r="G1843" s="832" t="s">
        <v>3398</v>
      </c>
      <c r="H1843" s="832" t="s">
        <v>690</v>
      </c>
      <c r="I1843" s="832" t="s">
        <v>2325</v>
      </c>
      <c r="J1843" s="832" t="s">
        <v>1130</v>
      </c>
      <c r="K1843" s="832" t="s">
        <v>2326</v>
      </c>
      <c r="L1843" s="835">
        <v>176.32</v>
      </c>
      <c r="M1843" s="835">
        <v>2644.7999999999993</v>
      </c>
      <c r="N1843" s="832">
        <v>15</v>
      </c>
      <c r="O1843" s="836">
        <v>9.5</v>
      </c>
      <c r="P1843" s="835">
        <v>881.59999999999991</v>
      </c>
      <c r="Q1843" s="837">
        <v>0.33333333333333337</v>
      </c>
      <c r="R1843" s="832">
        <v>5</v>
      </c>
      <c r="S1843" s="837">
        <v>0.33333333333333331</v>
      </c>
      <c r="T1843" s="836">
        <v>2.5</v>
      </c>
      <c r="U1843" s="838">
        <v>0.26315789473684209</v>
      </c>
    </row>
    <row r="1844" spans="1:21" ht="14.4" customHeight="1" x14ac:dyDescent="0.3">
      <c r="A1844" s="831">
        <v>10</v>
      </c>
      <c r="B1844" s="832" t="s">
        <v>2616</v>
      </c>
      <c r="C1844" s="832" t="s">
        <v>2631</v>
      </c>
      <c r="D1844" s="833" t="s">
        <v>5673</v>
      </c>
      <c r="E1844" s="834" t="s">
        <v>2682</v>
      </c>
      <c r="F1844" s="832" t="s">
        <v>2618</v>
      </c>
      <c r="G1844" s="832" t="s">
        <v>3398</v>
      </c>
      <c r="H1844" s="832" t="s">
        <v>631</v>
      </c>
      <c r="I1844" s="832" t="s">
        <v>4595</v>
      </c>
      <c r="J1844" s="832" t="s">
        <v>1535</v>
      </c>
      <c r="K1844" s="832" t="s">
        <v>3056</v>
      </c>
      <c r="L1844" s="835">
        <v>97.96</v>
      </c>
      <c r="M1844" s="835">
        <v>97.96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10</v>
      </c>
      <c r="B1845" s="832" t="s">
        <v>2616</v>
      </c>
      <c r="C1845" s="832" t="s">
        <v>2631</v>
      </c>
      <c r="D1845" s="833" t="s">
        <v>5673</v>
      </c>
      <c r="E1845" s="834" t="s">
        <v>2682</v>
      </c>
      <c r="F1845" s="832" t="s">
        <v>2618</v>
      </c>
      <c r="G1845" s="832" t="s">
        <v>2740</v>
      </c>
      <c r="H1845" s="832" t="s">
        <v>631</v>
      </c>
      <c r="I1845" s="832" t="s">
        <v>3612</v>
      </c>
      <c r="J1845" s="832" t="s">
        <v>3613</v>
      </c>
      <c r="K1845" s="832" t="s">
        <v>3614</v>
      </c>
      <c r="L1845" s="835">
        <v>97.96</v>
      </c>
      <c r="M1845" s="835">
        <v>195.92</v>
      </c>
      <c r="N1845" s="832">
        <v>2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10</v>
      </c>
      <c r="B1846" s="832" t="s">
        <v>2616</v>
      </c>
      <c r="C1846" s="832" t="s">
        <v>2631</v>
      </c>
      <c r="D1846" s="833" t="s">
        <v>5673</v>
      </c>
      <c r="E1846" s="834" t="s">
        <v>2682</v>
      </c>
      <c r="F1846" s="832" t="s">
        <v>2618</v>
      </c>
      <c r="G1846" s="832" t="s">
        <v>2740</v>
      </c>
      <c r="H1846" s="832" t="s">
        <v>631</v>
      </c>
      <c r="I1846" s="832" t="s">
        <v>3678</v>
      </c>
      <c r="J1846" s="832" t="s">
        <v>3613</v>
      </c>
      <c r="K1846" s="832" t="s">
        <v>3169</v>
      </c>
      <c r="L1846" s="835">
        <v>176.32</v>
      </c>
      <c r="M1846" s="835">
        <v>3879.04</v>
      </c>
      <c r="N1846" s="832">
        <v>22</v>
      </c>
      <c r="O1846" s="836">
        <v>13.5</v>
      </c>
      <c r="P1846" s="835">
        <v>2821.1200000000003</v>
      </c>
      <c r="Q1846" s="837">
        <v>0.7272727272727274</v>
      </c>
      <c r="R1846" s="832">
        <v>16</v>
      </c>
      <c r="S1846" s="837">
        <v>0.72727272727272729</v>
      </c>
      <c r="T1846" s="836">
        <v>10</v>
      </c>
      <c r="U1846" s="838">
        <v>0.7407407407407407</v>
      </c>
    </row>
    <row r="1847" spans="1:21" ht="14.4" customHeight="1" x14ac:dyDescent="0.3">
      <c r="A1847" s="831">
        <v>10</v>
      </c>
      <c r="B1847" s="832" t="s">
        <v>2616</v>
      </c>
      <c r="C1847" s="832" t="s">
        <v>2631</v>
      </c>
      <c r="D1847" s="833" t="s">
        <v>5673</v>
      </c>
      <c r="E1847" s="834" t="s">
        <v>2682</v>
      </c>
      <c r="F1847" s="832" t="s">
        <v>2618</v>
      </c>
      <c r="G1847" s="832" t="s">
        <v>2740</v>
      </c>
      <c r="H1847" s="832" t="s">
        <v>631</v>
      </c>
      <c r="I1847" s="832" t="s">
        <v>4740</v>
      </c>
      <c r="J1847" s="832" t="s">
        <v>4741</v>
      </c>
      <c r="K1847" s="832" t="s">
        <v>3169</v>
      </c>
      <c r="L1847" s="835">
        <v>176.32</v>
      </c>
      <c r="M1847" s="835">
        <v>176.32</v>
      </c>
      <c r="N1847" s="832">
        <v>1</v>
      </c>
      <c r="O1847" s="836">
        <v>1</v>
      </c>
      <c r="P1847" s="835">
        <v>176.32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10</v>
      </c>
      <c r="B1848" s="832" t="s">
        <v>2616</v>
      </c>
      <c r="C1848" s="832" t="s">
        <v>2631</v>
      </c>
      <c r="D1848" s="833" t="s">
        <v>5673</v>
      </c>
      <c r="E1848" s="834" t="s">
        <v>2682</v>
      </c>
      <c r="F1848" s="832" t="s">
        <v>2618</v>
      </c>
      <c r="G1848" s="832" t="s">
        <v>2740</v>
      </c>
      <c r="H1848" s="832" t="s">
        <v>631</v>
      </c>
      <c r="I1848" s="832" t="s">
        <v>4596</v>
      </c>
      <c r="J1848" s="832" t="s">
        <v>695</v>
      </c>
      <c r="K1848" s="832" t="s">
        <v>3614</v>
      </c>
      <c r="L1848" s="835">
        <v>97.96</v>
      </c>
      <c r="M1848" s="835">
        <v>97.96</v>
      </c>
      <c r="N1848" s="832">
        <v>1</v>
      </c>
      <c r="O1848" s="836">
        <v>0.5</v>
      </c>
      <c r="P1848" s="835">
        <v>97.96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10</v>
      </c>
      <c r="B1849" s="832" t="s">
        <v>2616</v>
      </c>
      <c r="C1849" s="832" t="s">
        <v>2631</v>
      </c>
      <c r="D1849" s="833" t="s">
        <v>5673</v>
      </c>
      <c r="E1849" s="834" t="s">
        <v>2682</v>
      </c>
      <c r="F1849" s="832" t="s">
        <v>2618</v>
      </c>
      <c r="G1849" s="832" t="s">
        <v>2740</v>
      </c>
      <c r="H1849" s="832" t="s">
        <v>631</v>
      </c>
      <c r="I1849" s="832" t="s">
        <v>4597</v>
      </c>
      <c r="J1849" s="832" t="s">
        <v>695</v>
      </c>
      <c r="K1849" s="832" t="s">
        <v>3169</v>
      </c>
      <c r="L1849" s="835">
        <v>176.32</v>
      </c>
      <c r="M1849" s="835">
        <v>4055.36</v>
      </c>
      <c r="N1849" s="832">
        <v>23</v>
      </c>
      <c r="O1849" s="836">
        <v>18.5</v>
      </c>
      <c r="P1849" s="835">
        <v>1234.2399999999998</v>
      </c>
      <c r="Q1849" s="837">
        <v>0.30434782608695649</v>
      </c>
      <c r="R1849" s="832">
        <v>7</v>
      </c>
      <c r="S1849" s="837">
        <v>0.30434782608695654</v>
      </c>
      <c r="T1849" s="836">
        <v>5</v>
      </c>
      <c r="U1849" s="838">
        <v>0.27027027027027029</v>
      </c>
    </row>
    <row r="1850" spans="1:21" ht="14.4" customHeight="1" x14ac:dyDescent="0.3">
      <c r="A1850" s="831">
        <v>10</v>
      </c>
      <c r="B1850" s="832" t="s">
        <v>2616</v>
      </c>
      <c r="C1850" s="832" t="s">
        <v>2631</v>
      </c>
      <c r="D1850" s="833" t="s">
        <v>5673</v>
      </c>
      <c r="E1850" s="834" t="s">
        <v>2682</v>
      </c>
      <c r="F1850" s="832" t="s">
        <v>2618</v>
      </c>
      <c r="G1850" s="832" t="s">
        <v>2740</v>
      </c>
      <c r="H1850" s="832" t="s">
        <v>631</v>
      </c>
      <c r="I1850" s="832" t="s">
        <v>4742</v>
      </c>
      <c r="J1850" s="832" t="s">
        <v>695</v>
      </c>
      <c r="K1850" s="832" t="s">
        <v>4743</v>
      </c>
      <c r="L1850" s="835">
        <v>176.32</v>
      </c>
      <c r="M1850" s="835">
        <v>352.64</v>
      </c>
      <c r="N1850" s="832">
        <v>2</v>
      </c>
      <c r="O1850" s="836">
        <v>1.5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10</v>
      </c>
      <c r="B1851" s="832" t="s">
        <v>2616</v>
      </c>
      <c r="C1851" s="832" t="s">
        <v>2631</v>
      </c>
      <c r="D1851" s="833" t="s">
        <v>5673</v>
      </c>
      <c r="E1851" s="834" t="s">
        <v>2682</v>
      </c>
      <c r="F1851" s="832" t="s">
        <v>2618</v>
      </c>
      <c r="G1851" s="832" t="s">
        <v>2740</v>
      </c>
      <c r="H1851" s="832" t="s">
        <v>631</v>
      </c>
      <c r="I1851" s="832" t="s">
        <v>3098</v>
      </c>
      <c r="J1851" s="832" t="s">
        <v>695</v>
      </c>
      <c r="K1851" s="832" t="s">
        <v>3099</v>
      </c>
      <c r="L1851" s="835">
        <v>88.16</v>
      </c>
      <c r="M1851" s="835">
        <v>176.32</v>
      </c>
      <c r="N1851" s="832">
        <v>2</v>
      </c>
      <c r="O1851" s="836">
        <v>1.5</v>
      </c>
      <c r="P1851" s="835">
        <v>176.32</v>
      </c>
      <c r="Q1851" s="837">
        <v>1</v>
      </c>
      <c r="R1851" s="832">
        <v>2</v>
      </c>
      <c r="S1851" s="837">
        <v>1</v>
      </c>
      <c r="T1851" s="836">
        <v>1.5</v>
      </c>
      <c r="U1851" s="838">
        <v>1</v>
      </c>
    </row>
    <row r="1852" spans="1:21" ht="14.4" customHeight="1" x14ac:dyDescent="0.3">
      <c r="A1852" s="831">
        <v>10</v>
      </c>
      <c r="B1852" s="832" t="s">
        <v>2616</v>
      </c>
      <c r="C1852" s="832" t="s">
        <v>2631</v>
      </c>
      <c r="D1852" s="833" t="s">
        <v>5673</v>
      </c>
      <c r="E1852" s="834" t="s">
        <v>2682</v>
      </c>
      <c r="F1852" s="832" t="s">
        <v>2618</v>
      </c>
      <c r="G1852" s="832" t="s">
        <v>2740</v>
      </c>
      <c r="H1852" s="832" t="s">
        <v>631</v>
      </c>
      <c r="I1852" s="832" t="s">
        <v>3100</v>
      </c>
      <c r="J1852" s="832" t="s">
        <v>695</v>
      </c>
      <c r="K1852" s="832" t="s">
        <v>3101</v>
      </c>
      <c r="L1852" s="835">
        <v>23.51</v>
      </c>
      <c r="M1852" s="835">
        <v>540.7299999999999</v>
      </c>
      <c r="N1852" s="832">
        <v>23</v>
      </c>
      <c r="O1852" s="836">
        <v>15</v>
      </c>
      <c r="P1852" s="835">
        <v>211.58999999999997</v>
      </c>
      <c r="Q1852" s="837">
        <v>0.39130434782608697</v>
      </c>
      <c r="R1852" s="832">
        <v>9</v>
      </c>
      <c r="S1852" s="837">
        <v>0.39130434782608697</v>
      </c>
      <c r="T1852" s="836">
        <v>6.5</v>
      </c>
      <c r="U1852" s="838">
        <v>0.43333333333333335</v>
      </c>
    </row>
    <row r="1853" spans="1:21" ht="14.4" customHeight="1" x14ac:dyDescent="0.3">
      <c r="A1853" s="831">
        <v>10</v>
      </c>
      <c r="B1853" s="832" t="s">
        <v>2616</v>
      </c>
      <c r="C1853" s="832" t="s">
        <v>2631</v>
      </c>
      <c r="D1853" s="833" t="s">
        <v>5673</v>
      </c>
      <c r="E1853" s="834" t="s">
        <v>2682</v>
      </c>
      <c r="F1853" s="832" t="s">
        <v>2618</v>
      </c>
      <c r="G1853" s="832" t="s">
        <v>3177</v>
      </c>
      <c r="H1853" s="832" t="s">
        <v>631</v>
      </c>
      <c r="I1853" s="832" t="s">
        <v>3537</v>
      </c>
      <c r="J1853" s="832" t="s">
        <v>1291</v>
      </c>
      <c r="K1853" s="832" t="s">
        <v>1292</v>
      </c>
      <c r="L1853" s="835">
        <v>42.05</v>
      </c>
      <c r="M1853" s="835">
        <v>84.1</v>
      </c>
      <c r="N1853" s="832">
        <v>2</v>
      </c>
      <c r="O1853" s="836">
        <v>0.5</v>
      </c>
      <c r="P1853" s="835">
        <v>84.1</v>
      </c>
      <c r="Q1853" s="837">
        <v>1</v>
      </c>
      <c r="R1853" s="832">
        <v>2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10</v>
      </c>
      <c r="B1854" s="832" t="s">
        <v>2616</v>
      </c>
      <c r="C1854" s="832" t="s">
        <v>2631</v>
      </c>
      <c r="D1854" s="833" t="s">
        <v>5673</v>
      </c>
      <c r="E1854" s="834" t="s">
        <v>2682</v>
      </c>
      <c r="F1854" s="832" t="s">
        <v>2618</v>
      </c>
      <c r="G1854" s="832" t="s">
        <v>4744</v>
      </c>
      <c r="H1854" s="832" t="s">
        <v>631</v>
      </c>
      <c r="I1854" s="832" t="s">
        <v>4745</v>
      </c>
      <c r="J1854" s="832" t="s">
        <v>4746</v>
      </c>
      <c r="K1854" s="832" t="s">
        <v>4747</v>
      </c>
      <c r="L1854" s="835">
        <v>0</v>
      </c>
      <c r="M1854" s="835">
        <v>0</v>
      </c>
      <c r="N1854" s="832">
        <v>1</v>
      </c>
      <c r="O1854" s="836">
        <v>0.5</v>
      </c>
      <c r="P1854" s="835">
        <v>0</v>
      </c>
      <c r="Q1854" s="837"/>
      <c r="R1854" s="832">
        <v>1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10</v>
      </c>
      <c r="B1855" s="832" t="s">
        <v>2616</v>
      </c>
      <c r="C1855" s="832" t="s">
        <v>2631</v>
      </c>
      <c r="D1855" s="833" t="s">
        <v>5673</v>
      </c>
      <c r="E1855" s="834" t="s">
        <v>2682</v>
      </c>
      <c r="F1855" s="832" t="s">
        <v>2618</v>
      </c>
      <c r="G1855" s="832" t="s">
        <v>2994</v>
      </c>
      <c r="H1855" s="832" t="s">
        <v>631</v>
      </c>
      <c r="I1855" s="832" t="s">
        <v>3729</v>
      </c>
      <c r="J1855" s="832" t="s">
        <v>761</v>
      </c>
      <c r="K1855" s="832" t="s">
        <v>762</v>
      </c>
      <c r="L1855" s="835">
        <v>0</v>
      </c>
      <c r="M1855" s="835">
        <v>0</v>
      </c>
      <c r="N1855" s="832">
        <v>1</v>
      </c>
      <c r="O1855" s="836">
        <v>0.5</v>
      </c>
      <c r="P1855" s="835">
        <v>0</v>
      </c>
      <c r="Q1855" s="837"/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10</v>
      </c>
      <c r="B1856" s="832" t="s">
        <v>2616</v>
      </c>
      <c r="C1856" s="832" t="s">
        <v>2631</v>
      </c>
      <c r="D1856" s="833" t="s">
        <v>5673</v>
      </c>
      <c r="E1856" s="834" t="s">
        <v>2682</v>
      </c>
      <c r="F1856" s="832" t="s">
        <v>2618</v>
      </c>
      <c r="G1856" s="832" t="s">
        <v>4748</v>
      </c>
      <c r="H1856" s="832" t="s">
        <v>631</v>
      </c>
      <c r="I1856" s="832" t="s">
        <v>4749</v>
      </c>
      <c r="J1856" s="832" t="s">
        <v>4750</v>
      </c>
      <c r="K1856" s="832" t="s">
        <v>4751</v>
      </c>
      <c r="L1856" s="835">
        <v>68.819999999999993</v>
      </c>
      <c r="M1856" s="835">
        <v>206.45999999999998</v>
      </c>
      <c r="N1856" s="832">
        <v>3</v>
      </c>
      <c r="O1856" s="836">
        <v>2.5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10</v>
      </c>
      <c r="B1857" s="832" t="s">
        <v>2616</v>
      </c>
      <c r="C1857" s="832" t="s">
        <v>2631</v>
      </c>
      <c r="D1857" s="833" t="s">
        <v>5673</v>
      </c>
      <c r="E1857" s="834" t="s">
        <v>2682</v>
      </c>
      <c r="F1857" s="832" t="s">
        <v>2618</v>
      </c>
      <c r="G1857" s="832" t="s">
        <v>2751</v>
      </c>
      <c r="H1857" s="832" t="s">
        <v>631</v>
      </c>
      <c r="I1857" s="832" t="s">
        <v>2752</v>
      </c>
      <c r="J1857" s="832" t="s">
        <v>756</v>
      </c>
      <c r="K1857" s="832" t="s">
        <v>2753</v>
      </c>
      <c r="L1857" s="835">
        <v>92.85</v>
      </c>
      <c r="M1857" s="835">
        <v>835.64999999999986</v>
      </c>
      <c r="N1857" s="832">
        <v>9</v>
      </c>
      <c r="O1857" s="836">
        <v>3</v>
      </c>
      <c r="P1857" s="835">
        <v>557.09999999999991</v>
      </c>
      <c r="Q1857" s="837">
        <v>0.66666666666666663</v>
      </c>
      <c r="R1857" s="832">
        <v>6</v>
      </c>
      <c r="S1857" s="837">
        <v>0.66666666666666663</v>
      </c>
      <c r="T1857" s="836">
        <v>2</v>
      </c>
      <c r="U1857" s="838">
        <v>0.66666666666666663</v>
      </c>
    </row>
    <row r="1858" spans="1:21" ht="14.4" customHeight="1" x14ac:dyDescent="0.3">
      <c r="A1858" s="831">
        <v>10</v>
      </c>
      <c r="B1858" s="832" t="s">
        <v>2616</v>
      </c>
      <c r="C1858" s="832" t="s">
        <v>2631</v>
      </c>
      <c r="D1858" s="833" t="s">
        <v>5673</v>
      </c>
      <c r="E1858" s="834" t="s">
        <v>2682</v>
      </c>
      <c r="F1858" s="832" t="s">
        <v>2618</v>
      </c>
      <c r="G1858" s="832" t="s">
        <v>2751</v>
      </c>
      <c r="H1858" s="832" t="s">
        <v>631</v>
      </c>
      <c r="I1858" s="832" t="s">
        <v>3683</v>
      </c>
      <c r="J1858" s="832" t="s">
        <v>756</v>
      </c>
      <c r="K1858" s="832" t="s">
        <v>3684</v>
      </c>
      <c r="L1858" s="835">
        <v>159.16999999999999</v>
      </c>
      <c r="M1858" s="835">
        <v>955.01999999999987</v>
      </c>
      <c r="N1858" s="832">
        <v>6</v>
      </c>
      <c r="O1858" s="836">
        <v>4</v>
      </c>
      <c r="P1858" s="835">
        <v>795.84999999999991</v>
      </c>
      <c r="Q1858" s="837">
        <v>0.83333333333333337</v>
      </c>
      <c r="R1858" s="832">
        <v>5</v>
      </c>
      <c r="S1858" s="837">
        <v>0.83333333333333337</v>
      </c>
      <c r="T1858" s="836">
        <v>3</v>
      </c>
      <c r="U1858" s="838">
        <v>0.75</v>
      </c>
    </row>
    <row r="1859" spans="1:21" ht="14.4" customHeight="1" x14ac:dyDescent="0.3">
      <c r="A1859" s="831">
        <v>10</v>
      </c>
      <c r="B1859" s="832" t="s">
        <v>2616</v>
      </c>
      <c r="C1859" s="832" t="s">
        <v>2631</v>
      </c>
      <c r="D1859" s="833" t="s">
        <v>5673</v>
      </c>
      <c r="E1859" s="834" t="s">
        <v>2682</v>
      </c>
      <c r="F1859" s="832" t="s">
        <v>2618</v>
      </c>
      <c r="G1859" s="832" t="s">
        <v>3879</v>
      </c>
      <c r="H1859" s="832" t="s">
        <v>631</v>
      </c>
      <c r="I1859" s="832" t="s">
        <v>4752</v>
      </c>
      <c r="J1859" s="832" t="s">
        <v>3881</v>
      </c>
      <c r="K1859" s="832" t="s">
        <v>4604</v>
      </c>
      <c r="L1859" s="835">
        <v>58.77</v>
      </c>
      <c r="M1859" s="835">
        <v>235.08</v>
      </c>
      <c r="N1859" s="832">
        <v>4</v>
      </c>
      <c r="O1859" s="836">
        <v>1.5</v>
      </c>
      <c r="P1859" s="835">
        <v>58.77</v>
      </c>
      <c r="Q1859" s="837">
        <v>0.25</v>
      </c>
      <c r="R1859" s="832">
        <v>1</v>
      </c>
      <c r="S1859" s="837">
        <v>0.25</v>
      </c>
      <c r="T1859" s="836">
        <v>1</v>
      </c>
      <c r="U1859" s="838">
        <v>0.66666666666666663</v>
      </c>
    </row>
    <row r="1860" spans="1:21" ht="14.4" customHeight="1" x14ac:dyDescent="0.3">
      <c r="A1860" s="831">
        <v>10</v>
      </c>
      <c r="B1860" s="832" t="s">
        <v>2616</v>
      </c>
      <c r="C1860" s="832" t="s">
        <v>2631</v>
      </c>
      <c r="D1860" s="833" t="s">
        <v>5673</v>
      </c>
      <c r="E1860" s="834" t="s">
        <v>2682</v>
      </c>
      <c r="F1860" s="832" t="s">
        <v>2618</v>
      </c>
      <c r="G1860" s="832" t="s">
        <v>3879</v>
      </c>
      <c r="H1860" s="832" t="s">
        <v>631</v>
      </c>
      <c r="I1860" s="832" t="s">
        <v>3880</v>
      </c>
      <c r="J1860" s="832" t="s">
        <v>3881</v>
      </c>
      <c r="K1860" s="832" t="s">
        <v>3882</v>
      </c>
      <c r="L1860" s="835">
        <v>88.16</v>
      </c>
      <c r="M1860" s="835">
        <v>176.32</v>
      </c>
      <c r="N1860" s="832">
        <v>2</v>
      </c>
      <c r="O1860" s="836">
        <v>1</v>
      </c>
      <c r="P1860" s="835">
        <v>88.16</v>
      </c>
      <c r="Q1860" s="837">
        <v>0.5</v>
      </c>
      <c r="R1860" s="832">
        <v>1</v>
      </c>
      <c r="S1860" s="837">
        <v>0.5</v>
      </c>
      <c r="T1860" s="836">
        <v>0.5</v>
      </c>
      <c r="U1860" s="838">
        <v>0.5</v>
      </c>
    </row>
    <row r="1861" spans="1:21" ht="14.4" customHeight="1" x14ac:dyDescent="0.3">
      <c r="A1861" s="831">
        <v>10</v>
      </c>
      <c r="B1861" s="832" t="s">
        <v>2616</v>
      </c>
      <c r="C1861" s="832" t="s">
        <v>2631</v>
      </c>
      <c r="D1861" s="833" t="s">
        <v>5673</v>
      </c>
      <c r="E1861" s="834" t="s">
        <v>2682</v>
      </c>
      <c r="F1861" s="832" t="s">
        <v>2618</v>
      </c>
      <c r="G1861" s="832" t="s">
        <v>3204</v>
      </c>
      <c r="H1861" s="832" t="s">
        <v>631</v>
      </c>
      <c r="I1861" s="832" t="s">
        <v>3651</v>
      </c>
      <c r="J1861" s="832" t="s">
        <v>3652</v>
      </c>
      <c r="K1861" s="832" t="s">
        <v>3653</v>
      </c>
      <c r="L1861" s="835">
        <v>121.07</v>
      </c>
      <c r="M1861" s="835">
        <v>121.07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10</v>
      </c>
      <c r="B1862" s="832" t="s">
        <v>2616</v>
      </c>
      <c r="C1862" s="832" t="s">
        <v>2631</v>
      </c>
      <c r="D1862" s="833" t="s">
        <v>5673</v>
      </c>
      <c r="E1862" s="834" t="s">
        <v>2682</v>
      </c>
      <c r="F1862" s="832" t="s">
        <v>2618</v>
      </c>
      <c r="G1862" s="832" t="s">
        <v>3204</v>
      </c>
      <c r="H1862" s="832" t="s">
        <v>690</v>
      </c>
      <c r="I1862" s="832" t="s">
        <v>2401</v>
      </c>
      <c r="J1862" s="832" t="s">
        <v>1249</v>
      </c>
      <c r="K1862" s="832" t="s">
        <v>2402</v>
      </c>
      <c r="L1862" s="835">
        <v>106.75</v>
      </c>
      <c r="M1862" s="835">
        <v>854</v>
      </c>
      <c r="N1862" s="832">
        <v>8</v>
      </c>
      <c r="O1862" s="836">
        <v>5</v>
      </c>
      <c r="P1862" s="835">
        <v>106.75</v>
      </c>
      <c r="Q1862" s="837">
        <v>0.125</v>
      </c>
      <c r="R1862" s="832">
        <v>1</v>
      </c>
      <c r="S1862" s="837">
        <v>0.125</v>
      </c>
      <c r="T1862" s="836">
        <v>0.5</v>
      </c>
      <c r="U1862" s="838">
        <v>0.1</v>
      </c>
    </row>
    <row r="1863" spans="1:21" ht="14.4" customHeight="1" x14ac:dyDescent="0.3">
      <c r="A1863" s="831">
        <v>10</v>
      </c>
      <c r="B1863" s="832" t="s">
        <v>2616</v>
      </c>
      <c r="C1863" s="832" t="s">
        <v>2631</v>
      </c>
      <c r="D1863" s="833" t="s">
        <v>5673</v>
      </c>
      <c r="E1863" s="834" t="s">
        <v>2682</v>
      </c>
      <c r="F1863" s="832" t="s">
        <v>2618</v>
      </c>
      <c r="G1863" s="832" t="s">
        <v>3204</v>
      </c>
      <c r="H1863" s="832" t="s">
        <v>690</v>
      </c>
      <c r="I1863" s="832" t="s">
        <v>4605</v>
      </c>
      <c r="J1863" s="832" t="s">
        <v>4606</v>
      </c>
      <c r="K1863" s="832" t="s">
        <v>4607</v>
      </c>
      <c r="L1863" s="835">
        <v>204.72</v>
      </c>
      <c r="M1863" s="835">
        <v>3889.68</v>
      </c>
      <c r="N1863" s="832">
        <v>19</v>
      </c>
      <c r="O1863" s="836">
        <v>8</v>
      </c>
      <c r="P1863" s="835">
        <v>1842.48</v>
      </c>
      <c r="Q1863" s="837">
        <v>0.47368421052631582</v>
      </c>
      <c r="R1863" s="832">
        <v>9</v>
      </c>
      <c r="S1863" s="837">
        <v>0.47368421052631576</v>
      </c>
      <c r="T1863" s="836">
        <v>4.5</v>
      </c>
      <c r="U1863" s="838">
        <v>0.5625</v>
      </c>
    </row>
    <row r="1864" spans="1:21" ht="14.4" customHeight="1" x14ac:dyDescent="0.3">
      <c r="A1864" s="831">
        <v>10</v>
      </c>
      <c r="B1864" s="832" t="s">
        <v>2616</v>
      </c>
      <c r="C1864" s="832" t="s">
        <v>2631</v>
      </c>
      <c r="D1864" s="833" t="s">
        <v>5673</v>
      </c>
      <c r="E1864" s="834" t="s">
        <v>2682</v>
      </c>
      <c r="F1864" s="832" t="s">
        <v>2618</v>
      </c>
      <c r="G1864" s="832" t="s">
        <v>3204</v>
      </c>
      <c r="H1864" s="832" t="s">
        <v>690</v>
      </c>
      <c r="I1864" s="832" t="s">
        <v>2598</v>
      </c>
      <c r="J1864" s="832" t="s">
        <v>1951</v>
      </c>
      <c r="K1864" s="832" t="s">
        <v>2599</v>
      </c>
      <c r="L1864" s="835">
        <v>120.15</v>
      </c>
      <c r="M1864" s="835">
        <v>1201.5</v>
      </c>
      <c r="N1864" s="832">
        <v>10</v>
      </c>
      <c r="O1864" s="836">
        <v>6.5</v>
      </c>
      <c r="P1864" s="835">
        <v>720.9</v>
      </c>
      <c r="Q1864" s="837">
        <v>0.6</v>
      </c>
      <c r="R1864" s="832">
        <v>6</v>
      </c>
      <c r="S1864" s="837">
        <v>0.6</v>
      </c>
      <c r="T1864" s="836">
        <v>3.5</v>
      </c>
      <c r="U1864" s="838">
        <v>0.53846153846153844</v>
      </c>
    </row>
    <row r="1865" spans="1:21" ht="14.4" customHeight="1" x14ac:dyDescent="0.3">
      <c r="A1865" s="831">
        <v>10</v>
      </c>
      <c r="B1865" s="832" t="s">
        <v>2616</v>
      </c>
      <c r="C1865" s="832" t="s">
        <v>2631</v>
      </c>
      <c r="D1865" s="833" t="s">
        <v>5673</v>
      </c>
      <c r="E1865" s="834" t="s">
        <v>2682</v>
      </c>
      <c r="F1865" s="832" t="s">
        <v>2618</v>
      </c>
      <c r="G1865" s="832" t="s">
        <v>3204</v>
      </c>
      <c r="H1865" s="832" t="s">
        <v>631</v>
      </c>
      <c r="I1865" s="832" t="s">
        <v>4753</v>
      </c>
      <c r="J1865" s="832" t="s">
        <v>1951</v>
      </c>
      <c r="K1865" s="832" t="s">
        <v>2599</v>
      </c>
      <c r="L1865" s="835">
        <v>120.15</v>
      </c>
      <c r="M1865" s="835">
        <v>120.15</v>
      </c>
      <c r="N1865" s="832">
        <v>1</v>
      </c>
      <c r="O1865" s="836">
        <v>1</v>
      </c>
      <c r="P1865" s="835">
        <v>120.15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10</v>
      </c>
      <c r="B1866" s="832" t="s">
        <v>2616</v>
      </c>
      <c r="C1866" s="832" t="s">
        <v>2631</v>
      </c>
      <c r="D1866" s="833" t="s">
        <v>5673</v>
      </c>
      <c r="E1866" s="834" t="s">
        <v>2682</v>
      </c>
      <c r="F1866" s="832" t="s">
        <v>2618</v>
      </c>
      <c r="G1866" s="832" t="s">
        <v>3000</v>
      </c>
      <c r="H1866" s="832" t="s">
        <v>631</v>
      </c>
      <c r="I1866" s="832" t="s">
        <v>3001</v>
      </c>
      <c r="J1866" s="832" t="s">
        <v>3002</v>
      </c>
      <c r="K1866" s="832" t="s">
        <v>3003</v>
      </c>
      <c r="L1866" s="835">
        <v>121.07</v>
      </c>
      <c r="M1866" s="835">
        <v>2421.3999999999992</v>
      </c>
      <c r="N1866" s="832">
        <v>20</v>
      </c>
      <c r="O1866" s="836">
        <v>10.5</v>
      </c>
      <c r="P1866" s="835">
        <v>968.55999999999972</v>
      </c>
      <c r="Q1866" s="837">
        <v>0.4</v>
      </c>
      <c r="R1866" s="832">
        <v>8</v>
      </c>
      <c r="S1866" s="837">
        <v>0.4</v>
      </c>
      <c r="T1866" s="836">
        <v>3.5</v>
      </c>
      <c r="U1866" s="838">
        <v>0.33333333333333331</v>
      </c>
    </row>
    <row r="1867" spans="1:21" ht="14.4" customHeight="1" x14ac:dyDescent="0.3">
      <c r="A1867" s="831">
        <v>10</v>
      </c>
      <c r="B1867" s="832" t="s">
        <v>2616</v>
      </c>
      <c r="C1867" s="832" t="s">
        <v>2631</v>
      </c>
      <c r="D1867" s="833" t="s">
        <v>5673</v>
      </c>
      <c r="E1867" s="834" t="s">
        <v>2682</v>
      </c>
      <c r="F1867" s="832" t="s">
        <v>2618</v>
      </c>
      <c r="G1867" s="832" t="s">
        <v>3499</v>
      </c>
      <c r="H1867" s="832" t="s">
        <v>631</v>
      </c>
      <c r="I1867" s="832" t="s">
        <v>3500</v>
      </c>
      <c r="J1867" s="832" t="s">
        <v>800</v>
      </c>
      <c r="K1867" s="832" t="s">
        <v>801</v>
      </c>
      <c r="L1867" s="835">
        <v>105.63</v>
      </c>
      <c r="M1867" s="835">
        <v>105.63</v>
      </c>
      <c r="N1867" s="832">
        <v>1</v>
      </c>
      <c r="O1867" s="836">
        <v>0.5</v>
      </c>
      <c r="P1867" s="835">
        <v>105.63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10</v>
      </c>
      <c r="B1868" s="832" t="s">
        <v>2616</v>
      </c>
      <c r="C1868" s="832" t="s">
        <v>2631</v>
      </c>
      <c r="D1868" s="833" t="s">
        <v>5673</v>
      </c>
      <c r="E1868" s="834" t="s">
        <v>2682</v>
      </c>
      <c r="F1868" s="832" t="s">
        <v>2618</v>
      </c>
      <c r="G1868" s="832" t="s">
        <v>2851</v>
      </c>
      <c r="H1868" s="832" t="s">
        <v>631</v>
      </c>
      <c r="I1868" s="832" t="s">
        <v>3685</v>
      </c>
      <c r="J1868" s="832" t="s">
        <v>3686</v>
      </c>
      <c r="K1868" s="832" t="s">
        <v>3219</v>
      </c>
      <c r="L1868" s="835">
        <v>79.64</v>
      </c>
      <c r="M1868" s="835">
        <v>159.28</v>
      </c>
      <c r="N1868" s="832">
        <v>2</v>
      </c>
      <c r="O1868" s="836">
        <v>1.5</v>
      </c>
      <c r="P1868" s="835">
        <v>159.28</v>
      </c>
      <c r="Q1868" s="837">
        <v>1</v>
      </c>
      <c r="R1868" s="832">
        <v>2</v>
      </c>
      <c r="S1868" s="837">
        <v>1</v>
      </c>
      <c r="T1868" s="836">
        <v>1.5</v>
      </c>
      <c r="U1868" s="838">
        <v>1</v>
      </c>
    </row>
    <row r="1869" spans="1:21" ht="14.4" customHeight="1" x14ac:dyDescent="0.3">
      <c r="A1869" s="831">
        <v>10</v>
      </c>
      <c r="B1869" s="832" t="s">
        <v>2616</v>
      </c>
      <c r="C1869" s="832" t="s">
        <v>2631</v>
      </c>
      <c r="D1869" s="833" t="s">
        <v>5673</v>
      </c>
      <c r="E1869" s="834" t="s">
        <v>2682</v>
      </c>
      <c r="F1869" s="832" t="s">
        <v>2618</v>
      </c>
      <c r="G1869" s="832" t="s">
        <v>2862</v>
      </c>
      <c r="H1869" s="832" t="s">
        <v>631</v>
      </c>
      <c r="I1869" s="832" t="s">
        <v>4754</v>
      </c>
      <c r="J1869" s="832" t="s">
        <v>4755</v>
      </c>
      <c r="K1869" s="832" t="s">
        <v>4756</v>
      </c>
      <c r="L1869" s="835">
        <v>0</v>
      </c>
      <c r="M1869" s="835">
        <v>0</v>
      </c>
      <c r="N1869" s="832">
        <v>1</v>
      </c>
      <c r="O1869" s="836">
        <v>0.5</v>
      </c>
      <c r="P1869" s="835"/>
      <c r="Q1869" s="837"/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10</v>
      </c>
      <c r="B1870" s="832" t="s">
        <v>2616</v>
      </c>
      <c r="C1870" s="832" t="s">
        <v>2631</v>
      </c>
      <c r="D1870" s="833" t="s">
        <v>5673</v>
      </c>
      <c r="E1870" s="834" t="s">
        <v>2682</v>
      </c>
      <c r="F1870" s="832" t="s">
        <v>2618</v>
      </c>
      <c r="G1870" s="832" t="s">
        <v>4757</v>
      </c>
      <c r="H1870" s="832" t="s">
        <v>690</v>
      </c>
      <c r="I1870" s="832" t="s">
        <v>2474</v>
      </c>
      <c r="J1870" s="832" t="s">
        <v>1585</v>
      </c>
      <c r="K1870" s="832" t="s">
        <v>1586</v>
      </c>
      <c r="L1870" s="835">
        <v>1334.98</v>
      </c>
      <c r="M1870" s="835">
        <v>1334.98</v>
      </c>
      <c r="N1870" s="832">
        <v>1</v>
      </c>
      <c r="O1870" s="836">
        <v>0.5</v>
      </c>
      <c r="P1870" s="835">
        <v>1334.98</v>
      </c>
      <c r="Q1870" s="837">
        <v>1</v>
      </c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10</v>
      </c>
      <c r="B1871" s="832" t="s">
        <v>2616</v>
      </c>
      <c r="C1871" s="832" t="s">
        <v>2631</v>
      </c>
      <c r="D1871" s="833" t="s">
        <v>5673</v>
      </c>
      <c r="E1871" s="834" t="s">
        <v>2682</v>
      </c>
      <c r="F1871" s="832" t="s">
        <v>2618</v>
      </c>
      <c r="G1871" s="832" t="s">
        <v>4757</v>
      </c>
      <c r="H1871" s="832" t="s">
        <v>690</v>
      </c>
      <c r="I1871" s="832" t="s">
        <v>2472</v>
      </c>
      <c r="J1871" s="832" t="s">
        <v>1585</v>
      </c>
      <c r="K1871" s="832" t="s">
        <v>2473</v>
      </c>
      <c r="L1871" s="835">
        <v>4449.93</v>
      </c>
      <c r="M1871" s="835">
        <v>4449.93</v>
      </c>
      <c r="N1871" s="832">
        <v>1</v>
      </c>
      <c r="O1871" s="836">
        <v>0.5</v>
      </c>
      <c r="P1871" s="835">
        <v>4449.93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10</v>
      </c>
      <c r="B1872" s="832" t="s">
        <v>2616</v>
      </c>
      <c r="C1872" s="832" t="s">
        <v>2631</v>
      </c>
      <c r="D1872" s="833" t="s">
        <v>5673</v>
      </c>
      <c r="E1872" s="834" t="s">
        <v>2682</v>
      </c>
      <c r="F1872" s="832" t="s">
        <v>2618</v>
      </c>
      <c r="G1872" s="832" t="s">
        <v>4614</v>
      </c>
      <c r="H1872" s="832" t="s">
        <v>690</v>
      </c>
      <c r="I1872" s="832" t="s">
        <v>4615</v>
      </c>
      <c r="J1872" s="832" t="s">
        <v>4616</v>
      </c>
      <c r="K1872" s="832" t="s">
        <v>4617</v>
      </c>
      <c r="L1872" s="835">
        <v>434.19</v>
      </c>
      <c r="M1872" s="835">
        <v>434.19</v>
      </c>
      <c r="N1872" s="832">
        <v>1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10</v>
      </c>
      <c r="B1873" s="832" t="s">
        <v>2616</v>
      </c>
      <c r="C1873" s="832" t="s">
        <v>2631</v>
      </c>
      <c r="D1873" s="833" t="s">
        <v>5673</v>
      </c>
      <c r="E1873" s="834" t="s">
        <v>2682</v>
      </c>
      <c r="F1873" s="832" t="s">
        <v>2618</v>
      </c>
      <c r="G1873" s="832" t="s">
        <v>3503</v>
      </c>
      <c r="H1873" s="832" t="s">
        <v>631</v>
      </c>
      <c r="I1873" s="832" t="s">
        <v>3504</v>
      </c>
      <c r="J1873" s="832" t="s">
        <v>720</v>
      </c>
      <c r="K1873" s="832" t="s">
        <v>3505</v>
      </c>
      <c r="L1873" s="835">
        <v>144.19</v>
      </c>
      <c r="M1873" s="835">
        <v>1586.0900000000001</v>
      </c>
      <c r="N1873" s="832">
        <v>11</v>
      </c>
      <c r="O1873" s="836">
        <v>5</v>
      </c>
      <c r="P1873" s="835">
        <v>865.1400000000001</v>
      </c>
      <c r="Q1873" s="837">
        <v>0.54545454545454541</v>
      </c>
      <c r="R1873" s="832">
        <v>6</v>
      </c>
      <c r="S1873" s="837">
        <v>0.54545454545454541</v>
      </c>
      <c r="T1873" s="836">
        <v>3</v>
      </c>
      <c r="U1873" s="838">
        <v>0.6</v>
      </c>
    </row>
    <row r="1874" spans="1:21" ht="14.4" customHeight="1" x14ac:dyDescent="0.3">
      <c r="A1874" s="831">
        <v>10</v>
      </c>
      <c r="B1874" s="832" t="s">
        <v>2616</v>
      </c>
      <c r="C1874" s="832" t="s">
        <v>2631</v>
      </c>
      <c r="D1874" s="833" t="s">
        <v>5673</v>
      </c>
      <c r="E1874" s="834" t="s">
        <v>2682</v>
      </c>
      <c r="F1874" s="832" t="s">
        <v>2618</v>
      </c>
      <c r="G1874" s="832" t="s">
        <v>2763</v>
      </c>
      <c r="H1874" s="832" t="s">
        <v>631</v>
      </c>
      <c r="I1874" s="832" t="s">
        <v>2764</v>
      </c>
      <c r="J1874" s="832" t="s">
        <v>983</v>
      </c>
      <c r="K1874" s="832" t="s">
        <v>2765</v>
      </c>
      <c r="L1874" s="835">
        <v>89.91</v>
      </c>
      <c r="M1874" s="835">
        <v>89.91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10</v>
      </c>
      <c r="B1875" s="832" t="s">
        <v>2616</v>
      </c>
      <c r="C1875" s="832" t="s">
        <v>2631</v>
      </c>
      <c r="D1875" s="833" t="s">
        <v>5673</v>
      </c>
      <c r="E1875" s="834" t="s">
        <v>2682</v>
      </c>
      <c r="F1875" s="832" t="s">
        <v>2618</v>
      </c>
      <c r="G1875" s="832" t="s">
        <v>2766</v>
      </c>
      <c r="H1875" s="832" t="s">
        <v>631</v>
      </c>
      <c r="I1875" s="832" t="s">
        <v>2767</v>
      </c>
      <c r="J1875" s="832" t="s">
        <v>746</v>
      </c>
      <c r="K1875" s="832" t="s">
        <v>2768</v>
      </c>
      <c r="L1875" s="835">
        <v>27.28</v>
      </c>
      <c r="M1875" s="835">
        <v>27.28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10</v>
      </c>
      <c r="B1876" s="832" t="s">
        <v>2616</v>
      </c>
      <c r="C1876" s="832" t="s">
        <v>2631</v>
      </c>
      <c r="D1876" s="833" t="s">
        <v>5673</v>
      </c>
      <c r="E1876" s="834" t="s">
        <v>2682</v>
      </c>
      <c r="F1876" s="832" t="s">
        <v>2618</v>
      </c>
      <c r="G1876" s="832" t="s">
        <v>3179</v>
      </c>
      <c r="H1876" s="832" t="s">
        <v>631</v>
      </c>
      <c r="I1876" s="832" t="s">
        <v>4758</v>
      </c>
      <c r="J1876" s="832" t="s">
        <v>4759</v>
      </c>
      <c r="K1876" s="832" t="s">
        <v>4760</v>
      </c>
      <c r="L1876" s="835">
        <v>173.93</v>
      </c>
      <c r="M1876" s="835">
        <v>173.93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10</v>
      </c>
      <c r="B1877" s="832" t="s">
        <v>2616</v>
      </c>
      <c r="C1877" s="832" t="s">
        <v>2631</v>
      </c>
      <c r="D1877" s="833" t="s">
        <v>5673</v>
      </c>
      <c r="E1877" s="834" t="s">
        <v>2682</v>
      </c>
      <c r="F1877" s="832" t="s">
        <v>2618</v>
      </c>
      <c r="G1877" s="832" t="s">
        <v>3179</v>
      </c>
      <c r="H1877" s="832" t="s">
        <v>631</v>
      </c>
      <c r="I1877" s="832" t="s">
        <v>4625</v>
      </c>
      <c r="J1877" s="832" t="s">
        <v>4626</v>
      </c>
      <c r="K1877" s="832" t="s">
        <v>4627</v>
      </c>
      <c r="L1877" s="835">
        <v>1235.6300000000001</v>
      </c>
      <c r="M1877" s="835">
        <v>27183.86</v>
      </c>
      <c r="N1877" s="832">
        <v>22</v>
      </c>
      <c r="O1877" s="836">
        <v>11.5</v>
      </c>
      <c r="P1877" s="835">
        <v>19770.080000000002</v>
      </c>
      <c r="Q1877" s="837">
        <v>0.72727272727272729</v>
      </c>
      <c r="R1877" s="832">
        <v>16</v>
      </c>
      <c r="S1877" s="837">
        <v>0.72727272727272729</v>
      </c>
      <c r="T1877" s="836">
        <v>7.5</v>
      </c>
      <c r="U1877" s="838">
        <v>0.65217391304347827</v>
      </c>
    </row>
    <row r="1878" spans="1:21" ht="14.4" customHeight="1" x14ac:dyDescent="0.3">
      <c r="A1878" s="831">
        <v>10</v>
      </c>
      <c r="B1878" s="832" t="s">
        <v>2616</v>
      </c>
      <c r="C1878" s="832" t="s">
        <v>2631</v>
      </c>
      <c r="D1878" s="833" t="s">
        <v>5673</v>
      </c>
      <c r="E1878" s="834" t="s">
        <v>2682</v>
      </c>
      <c r="F1878" s="832" t="s">
        <v>2618</v>
      </c>
      <c r="G1878" s="832" t="s">
        <v>4761</v>
      </c>
      <c r="H1878" s="832" t="s">
        <v>631</v>
      </c>
      <c r="I1878" s="832" t="s">
        <v>4762</v>
      </c>
      <c r="J1878" s="832" t="s">
        <v>4763</v>
      </c>
      <c r="K1878" s="832" t="s">
        <v>3954</v>
      </c>
      <c r="L1878" s="835">
        <v>72.47</v>
      </c>
      <c r="M1878" s="835">
        <v>144.94</v>
      </c>
      <c r="N1878" s="832">
        <v>2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10</v>
      </c>
      <c r="B1879" s="832" t="s">
        <v>2616</v>
      </c>
      <c r="C1879" s="832" t="s">
        <v>2631</v>
      </c>
      <c r="D1879" s="833" t="s">
        <v>5673</v>
      </c>
      <c r="E1879" s="834" t="s">
        <v>2682</v>
      </c>
      <c r="F1879" s="832" t="s">
        <v>2618</v>
      </c>
      <c r="G1879" s="832" t="s">
        <v>4628</v>
      </c>
      <c r="H1879" s="832" t="s">
        <v>690</v>
      </c>
      <c r="I1879" s="832" t="s">
        <v>4764</v>
      </c>
      <c r="J1879" s="832" t="s">
        <v>4765</v>
      </c>
      <c r="K1879" s="832" t="s">
        <v>4766</v>
      </c>
      <c r="L1879" s="835">
        <v>68.19</v>
      </c>
      <c r="M1879" s="835">
        <v>136.38</v>
      </c>
      <c r="N1879" s="832">
        <v>2</v>
      </c>
      <c r="O1879" s="836">
        <v>0.5</v>
      </c>
      <c r="P1879" s="835">
        <v>136.38</v>
      </c>
      <c r="Q1879" s="837">
        <v>1</v>
      </c>
      <c r="R1879" s="832">
        <v>2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10</v>
      </c>
      <c r="B1880" s="832" t="s">
        <v>2616</v>
      </c>
      <c r="C1880" s="832" t="s">
        <v>2631</v>
      </c>
      <c r="D1880" s="833" t="s">
        <v>5673</v>
      </c>
      <c r="E1880" s="834" t="s">
        <v>2682</v>
      </c>
      <c r="F1880" s="832" t="s">
        <v>2618</v>
      </c>
      <c r="G1880" s="832" t="s">
        <v>4628</v>
      </c>
      <c r="H1880" s="832" t="s">
        <v>631</v>
      </c>
      <c r="I1880" s="832" t="s">
        <v>4629</v>
      </c>
      <c r="J1880" s="832" t="s">
        <v>4630</v>
      </c>
      <c r="K1880" s="832" t="s">
        <v>4631</v>
      </c>
      <c r="L1880" s="835">
        <v>0</v>
      </c>
      <c r="M1880" s="835">
        <v>0</v>
      </c>
      <c r="N1880" s="832">
        <v>2</v>
      </c>
      <c r="O1880" s="836">
        <v>0.5</v>
      </c>
      <c r="P1880" s="835"/>
      <c r="Q1880" s="837"/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10</v>
      </c>
      <c r="B1881" s="832" t="s">
        <v>2616</v>
      </c>
      <c r="C1881" s="832" t="s">
        <v>2631</v>
      </c>
      <c r="D1881" s="833" t="s">
        <v>5673</v>
      </c>
      <c r="E1881" s="834" t="s">
        <v>2682</v>
      </c>
      <c r="F1881" s="832" t="s">
        <v>2618</v>
      </c>
      <c r="G1881" s="832" t="s">
        <v>2769</v>
      </c>
      <c r="H1881" s="832" t="s">
        <v>631</v>
      </c>
      <c r="I1881" s="832" t="s">
        <v>2774</v>
      </c>
      <c r="J1881" s="832" t="s">
        <v>972</v>
      </c>
      <c r="K1881" s="832" t="s">
        <v>2775</v>
      </c>
      <c r="L1881" s="835">
        <v>83.79</v>
      </c>
      <c r="M1881" s="835">
        <v>83.79</v>
      </c>
      <c r="N1881" s="832">
        <v>1</v>
      </c>
      <c r="O1881" s="836">
        <v>0.5</v>
      </c>
      <c r="P1881" s="835">
        <v>83.79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10</v>
      </c>
      <c r="B1882" s="832" t="s">
        <v>2616</v>
      </c>
      <c r="C1882" s="832" t="s">
        <v>2631</v>
      </c>
      <c r="D1882" s="833" t="s">
        <v>5673</v>
      </c>
      <c r="E1882" s="834" t="s">
        <v>2682</v>
      </c>
      <c r="F1882" s="832" t="s">
        <v>2618</v>
      </c>
      <c r="G1882" s="832" t="s">
        <v>3235</v>
      </c>
      <c r="H1882" s="832" t="s">
        <v>631</v>
      </c>
      <c r="I1882" s="832" t="s">
        <v>3236</v>
      </c>
      <c r="J1882" s="832" t="s">
        <v>3237</v>
      </c>
      <c r="K1882" s="832" t="s">
        <v>3238</v>
      </c>
      <c r="L1882" s="835">
        <v>132.97999999999999</v>
      </c>
      <c r="M1882" s="835">
        <v>265.95999999999998</v>
      </c>
      <c r="N1882" s="832">
        <v>2</v>
      </c>
      <c r="O1882" s="836">
        <v>1.5</v>
      </c>
      <c r="P1882" s="835">
        <v>265.95999999999998</v>
      </c>
      <c r="Q1882" s="837">
        <v>1</v>
      </c>
      <c r="R1882" s="832">
        <v>2</v>
      </c>
      <c r="S1882" s="837">
        <v>1</v>
      </c>
      <c r="T1882" s="836">
        <v>1.5</v>
      </c>
      <c r="U1882" s="838">
        <v>1</v>
      </c>
    </row>
    <row r="1883" spans="1:21" ht="14.4" customHeight="1" x14ac:dyDescent="0.3">
      <c r="A1883" s="831">
        <v>10</v>
      </c>
      <c r="B1883" s="832" t="s">
        <v>2616</v>
      </c>
      <c r="C1883" s="832" t="s">
        <v>2631</v>
      </c>
      <c r="D1883" s="833" t="s">
        <v>5673</v>
      </c>
      <c r="E1883" s="834" t="s">
        <v>2682</v>
      </c>
      <c r="F1883" s="832" t="s">
        <v>2618</v>
      </c>
      <c r="G1883" s="832" t="s">
        <v>3081</v>
      </c>
      <c r="H1883" s="832" t="s">
        <v>631</v>
      </c>
      <c r="I1883" s="832" t="s">
        <v>3082</v>
      </c>
      <c r="J1883" s="832" t="s">
        <v>3083</v>
      </c>
      <c r="K1883" s="832" t="s">
        <v>3084</v>
      </c>
      <c r="L1883" s="835">
        <v>111.31</v>
      </c>
      <c r="M1883" s="835">
        <v>2782.7499999999991</v>
      </c>
      <c r="N1883" s="832">
        <v>25</v>
      </c>
      <c r="O1883" s="836">
        <v>15</v>
      </c>
      <c r="P1883" s="835">
        <v>1335.7199999999998</v>
      </c>
      <c r="Q1883" s="837">
        <v>0.48000000000000009</v>
      </c>
      <c r="R1883" s="832">
        <v>12</v>
      </c>
      <c r="S1883" s="837">
        <v>0.48</v>
      </c>
      <c r="T1883" s="836">
        <v>7</v>
      </c>
      <c r="U1883" s="838">
        <v>0.46666666666666667</v>
      </c>
    </row>
    <row r="1884" spans="1:21" ht="14.4" customHeight="1" x14ac:dyDescent="0.3">
      <c r="A1884" s="831">
        <v>10</v>
      </c>
      <c r="B1884" s="832" t="s">
        <v>2616</v>
      </c>
      <c r="C1884" s="832" t="s">
        <v>2631</v>
      </c>
      <c r="D1884" s="833" t="s">
        <v>5673</v>
      </c>
      <c r="E1884" s="834" t="s">
        <v>2682</v>
      </c>
      <c r="F1884" s="832" t="s">
        <v>2618</v>
      </c>
      <c r="G1884" s="832" t="s">
        <v>3081</v>
      </c>
      <c r="H1884" s="832" t="s">
        <v>631</v>
      </c>
      <c r="I1884" s="832" t="s">
        <v>3617</v>
      </c>
      <c r="J1884" s="832" t="s">
        <v>3618</v>
      </c>
      <c r="K1884" s="832" t="s">
        <v>3619</v>
      </c>
      <c r="L1884" s="835">
        <v>54.36</v>
      </c>
      <c r="M1884" s="835">
        <v>54.36</v>
      </c>
      <c r="N1884" s="832">
        <v>1</v>
      </c>
      <c r="O1884" s="836">
        <v>0.5</v>
      </c>
      <c r="P1884" s="835">
        <v>54.36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10</v>
      </c>
      <c r="B1885" s="832" t="s">
        <v>2616</v>
      </c>
      <c r="C1885" s="832" t="s">
        <v>2631</v>
      </c>
      <c r="D1885" s="833" t="s">
        <v>5673</v>
      </c>
      <c r="E1885" s="834" t="s">
        <v>2682</v>
      </c>
      <c r="F1885" s="832" t="s">
        <v>2618</v>
      </c>
      <c r="G1885" s="832" t="s">
        <v>3081</v>
      </c>
      <c r="H1885" s="832" t="s">
        <v>631</v>
      </c>
      <c r="I1885" s="832" t="s">
        <v>4767</v>
      </c>
      <c r="J1885" s="832" t="s">
        <v>4768</v>
      </c>
      <c r="K1885" s="832" t="s">
        <v>4769</v>
      </c>
      <c r="L1885" s="835">
        <v>103.7</v>
      </c>
      <c r="M1885" s="835">
        <v>311.10000000000002</v>
      </c>
      <c r="N1885" s="832">
        <v>3</v>
      </c>
      <c r="O1885" s="836">
        <v>2</v>
      </c>
      <c r="P1885" s="835">
        <v>103.7</v>
      </c>
      <c r="Q1885" s="837">
        <v>0.33333333333333331</v>
      </c>
      <c r="R1885" s="832">
        <v>1</v>
      </c>
      <c r="S1885" s="837">
        <v>0.33333333333333331</v>
      </c>
      <c r="T1885" s="836">
        <v>0.5</v>
      </c>
      <c r="U1885" s="838">
        <v>0.25</v>
      </c>
    </row>
    <row r="1886" spans="1:21" ht="14.4" customHeight="1" x14ac:dyDescent="0.3">
      <c r="A1886" s="831">
        <v>10</v>
      </c>
      <c r="B1886" s="832" t="s">
        <v>2616</v>
      </c>
      <c r="C1886" s="832" t="s">
        <v>2631</v>
      </c>
      <c r="D1886" s="833" t="s">
        <v>5673</v>
      </c>
      <c r="E1886" s="834" t="s">
        <v>2682</v>
      </c>
      <c r="F1886" s="832" t="s">
        <v>2618</v>
      </c>
      <c r="G1886" s="832" t="s">
        <v>3017</v>
      </c>
      <c r="H1886" s="832" t="s">
        <v>690</v>
      </c>
      <c r="I1886" s="832" t="s">
        <v>4770</v>
      </c>
      <c r="J1886" s="832" t="s">
        <v>3019</v>
      </c>
      <c r="K1886" s="832" t="s">
        <v>4771</v>
      </c>
      <c r="L1886" s="835">
        <v>16.12</v>
      </c>
      <c r="M1886" s="835">
        <v>32.24</v>
      </c>
      <c r="N1886" s="832">
        <v>2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10</v>
      </c>
      <c r="B1887" s="832" t="s">
        <v>2616</v>
      </c>
      <c r="C1887" s="832" t="s">
        <v>2631</v>
      </c>
      <c r="D1887" s="833" t="s">
        <v>5673</v>
      </c>
      <c r="E1887" s="834" t="s">
        <v>2682</v>
      </c>
      <c r="F1887" s="832" t="s">
        <v>2618</v>
      </c>
      <c r="G1887" s="832" t="s">
        <v>3374</v>
      </c>
      <c r="H1887" s="832" t="s">
        <v>631</v>
      </c>
      <c r="I1887" s="832" t="s">
        <v>3790</v>
      </c>
      <c r="J1887" s="832" t="s">
        <v>3376</v>
      </c>
      <c r="K1887" s="832" t="s">
        <v>3641</v>
      </c>
      <c r="L1887" s="835">
        <v>176.32</v>
      </c>
      <c r="M1887" s="835">
        <v>8110.7200000000012</v>
      </c>
      <c r="N1887" s="832">
        <v>46</v>
      </c>
      <c r="O1887" s="836">
        <v>29.5</v>
      </c>
      <c r="P1887" s="835">
        <v>4936.9600000000009</v>
      </c>
      <c r="Q1887" s="837">
        <v>0.60869565217391308</v>
      </c>
      <c r="R1887" s="832">
        <v>28</v>
      </c>
      <c r="S1887" s="837">
        <v>0.60869565217391308</v>
      </c>
      <c r="T1887" s="836">
        <v>17</v>
      </c>
      <c r="U1887" s="838">
        <v>0.57627118644067798</v>
      </c>
    </row>
    <row r="1888" spans="1:21" ht="14.4" customHeight="1" x14ac:dyDescent="0.3">
      <c r="A1888" s="831">
        <v>10</v>
      </c>
      <c r="B1888" s="832" t="s">
        <v>2616</v>
      </c>
      <c r="C1888" s="832" t="s">
        <v>2631</v>
      </c>
      <c r="D1888" s="833" t="s">
        <v>5673</v>
      </c>
      <c r="E1888" s="834" t="s">
        <v>2682</v>
      </c>
      <c r="F1888" s="832" t="s">
        <v>2618</v>
      </c>
      <c r="G1888" s="832" t="s">
        <v>3374</v>
      </c>
      <c r="H1888" s="832" t="s">
        <v>631</v>
      </c>
      <c r="I1888" s="832" t="s">
        <v>3791</v>
      </c>
      <c r="J1888" s="832" t="s">
        <v>1844</v>
      </c>
      <c r="K1888" s="832" t="s">
        <v>3614</v>
      </c>
      <c r="L1888" s="835">
        <v>97.96</v>
      </c>
      <c r="M1888" s="835">
        <v>587.76</v>
      </c>
      <c r="N1888" s="832">
        <v>6</v>
      </c>
      <c r="O1888" s="836">
        <v>4</v>
      </c>
      <c r="P1888" s="835">
        <v>489.79999999999995</v>
      </c>
      <c r="Q1888" s="837">
        <v>0.83333333333333326</v>
      </c>
      <c r="R1888" s="832">
        <v>5</v>
      </c>
      <c r="S1888" s="837">
        <v>0.83333333333333337</v>
      </c>
      <c r="T1888" s="836">
        <v>3.5</v>
      </c>
      <c r="U1888" s="838">
        <v>0.875</v>
      </c>
    </row>
    <row r="1889" spans="1:21" ht="14.4" customHeight="1" x14ac:dyDescent="0.3">
      <c r="A1889" s="831">
        <v>10</v>
      </c>
      <c r="B1889" s="832" t="s">
        <v>2616</v>
      </c>
      <c r="C1889" s="832" t="s">
        <v>2631</v>
      </c>
      <c r="D1889" s="833" t="s">
        <v>5673</v>
      </c>
      <c r="E1889" s="834" t="s">
        <v>2682</v>
      </c>
      <c r="F1889" s="832" t="s">
        <v>2618</v>
      </c>
      <c r="G1889" s="832" t="s">
        <v>3374</v>
      </c>
      <c r="H1889" s="832" t="s">
        <v>631</v>
      </c>
      <c r="I1889" s="832" t="s">
        <v>4637</v>
      </c>
      <c r="J1889" s="832" t="s">
        <v>1844</v>
      </c>
      <c r="K1889" s="832" t="s">
        <v>4638</v>
      </c>
      <c r="L1889" s="835">
        <v>39.18</v>
      </c>
      <c r="M1889" s="835">
        <v>235.07999999999998</v>
      </c>
      <c r="N1889" s="832">
        <v>6</v>
      </c>
      <c r="O1889" s="836">
        <v>3</v>
      </c>
      <c r="P1889" s="835">
        <v>117.53999999999999</v>
      </c>
      <c r="Q1889" s="837">
        <v>0.5</v>
      </c>
      <c r="R1889" s="832">
        <v>3</v>
      </c>
      <c r="S1889" s="837">
        <v>0.5</v>
      </c>
      <c r="T1889" s="836">
        <v>1</v>
      </c>
      <c r="U1889" s="838">
        <v>0.33333333333333331</v>
      </c>
    </row>
    <row r="1890" spans="1:21" ht="14.4" customHeight="1" x14ac:dyDescent="0.3">
      <c r="A1890" s="831">
        <v>10</v>
      </c>
      <c r="B1890" s="832" t="s">
        <v>2616</v>
      </c>
      <c r="C1890" s="832" t="s">
        <v>2631</v>
      </c>
      <c r="D1890" s="833" t="s">
        <v>5673</v>
      </c>
      <c r="E1890" s="834" t="s">
        <v>2682</v>
      </c>
      <c r="F1890" s="832" t="s">
        <v>2618</v>
      </c>
      <c r="G1890" s="832" t="s">
        <v>3374</v>
      </c>
      <c r="H1890" s="832" t="s">
        <v>631</v>
      </c>
      <c r="I1890" s="832" t="s">
        <v>4772</v>
      </c>
      <c r="J1890" s="832" t="s">
        <v>1844</v>
      </c>
      <c r="K1890" s="832" t="s">
        <v>3169</v>
      </c>
      <c r="L1890" s="835">
        <v>176.32</v>
      </c>
      <c r="M1890" s="835">
        <v>3350.08</v>
      </c>
      <c r="N1890" s="832">
        <v>19</v>
      </c>
      <c r="O1890" s="836">
        <v>14</v>
      </c>
      <c r="P1890" s="835">
        <v>705.28</v>
      </c>
      <c r="Q1890" s="837">
        <v>0.21052631578947367</v>
      </c>
      <c r="R1890" s="832">
        <v>4</v>
      </c>
      <c r="S1890" s="837">
        <v>0.21052631578947367</v>
      </c>
      <c r="T1890" s="836">
        <v>2.5</v>
      </c>
      <c r="U1890" s="838">
        <v>0.17857142857142858</v>
      </c>
    </row>
    <row r="1891" spans="1:21" ht="14.4" customHeight="1" x14ac:dyDescent="0.3">
      <c r="A1891" s="831">
        <v>10</v>
      </c>
      <c r="B1891" s="832" t="s">
        <v>2616</v>
      </c>
      <c r="C1891" s="832" t="s">
        <v>2631</v>
      </c>
      <c r="D1891" s="833" t="s">
        <v>5673</v>
      </c>
      <c r="E1891" s="834" t="s">
        <v>2682</v>
      </c>
      <c r="F1891" s="832" t="s">
        <v>2618</v>
      </c>
      <c r="G1891" s="832" t="s">
        <v>3374</v>
      </c>
      <c r="H1891" s="832" t="s">
        <v>631</v>
      </c>
      <c r="I1891" s="832" t="s">
        <v>4773</v>
      </c>
      <c r="J1891" s="832" t="s">
        <v>1844</v>
      </c>
      <c r="K1891" s="832" t="s">
        <v>4774</v>
      </c>
      <c r="L1891" s="835">
        <v>54.85</v>
      </c>
      <c r="M1891" s="835">
        <v>54.85</v>
      </c>
      <c r="N1891" s="832">
        <v>1</v>
      </c>
      <c r="O1891" s="836">
        <v>0.5</v>
      </c>
      <c r="P1891" s="835">
        <v>54.85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10</v>
      </c>
      <c r="B1892" s="832" t="s">
        <v>2616</v>
      </c>
      <c r="C1892" s="832" t="s">
        <v>2631</v>
      </c>
      <c r="D1892" s="833" t="s">
        <v>5673</v>
      </c>
      <c r="E1892" s="834" t="s">
        <v>2682</v>
      </c>
      <c r="F1892" s="832" t="s">
        <v>2618</v>
      </c>
      <c r="G1892" s="832" t="s">
        <v>3374</v>
      </c>
      <c r="H1892" s="832" t="s">
        <v>631</v>
      </c>
      <c r="I1892" s="832" t="s">
        <v>3584</v>
      </c>
      <c r="J1892" s="832" t="s">
        <v>3585</v>
      </c>
      <c r="K1892" s="832" t="s">
        <v>3586</v>
      </c>
      <c r="L1892" s="835">
        <v>176.32</v>
      </c>
      <c r="M1892" s="835">
        <v>881.6</v>
      </c>
      <c r="N1892" s="832">
        <v>5</v>
      </c>
      <c r="O1892" s="836">
        <v>3.5</v>
      </c>
      <c r="P1892" s="835">
        <v>528.96</v>
      </c>
      <c r="Q1892" s="837">
        <v>0.6</v>
      </c>
      <c r="R1892" s="832">
        <v>3</v>
      </c>
      <c r="S1892" s="837">
        <v>0.6</v>
      </c>
      <c r="T1892" s="836">
        <v>2</v>
      </c>
      <c r="U1892" s="838">
        <v>0.5714285714285714</v>
      </c>
    </row>
    <row r="1893" spans="1:21" ht="14.4" customHeight="1" x14ac:dyDescent="0.3">
      <c r="A1893" s="831">
        <v>10</v>
      </c>
      <c r="B1893" s="832" t="s">
        <v>2616</v>
      </c>
      <c r="C1893" s="832" t="s">
        <v>2631</v>
      </c>
      <c r="D1893" s="833" t="s">
        <v>5673</v>
      </c>
      <c r="E1893" s="834" t="s">
        <v>2682</v>
      </c>
      <c r="F1893" s="832" t="s">
        <v>2618</v>
      </c>
      <c r="G1893" s="832" t="s">
        <v>4775</v>
      </c>
      <c r="H1893" s="832" t="s">
        <v>631</v>
      </c>
      <c r="I1893" s="832" t="s">
        <v>4776</v>
      </c>
      <c r="J1893" s="832" t="s">
        <v>4777</v>
      </c>
      <c r="K1893" s="832" t="s">
        <v>4778</v>
      </c>
      <c r="L1893" s="835">
        <v>0</v>
      </c>
      <c r="M1893" s="835">
        <v>0</v>
      </c>
      <c r="N1893" s="832">
        <v>2</v>
      </c>
      <c r="O1893" s="836">
        <v>1.5</v>
      </c>
      <c r="P1893" s="835">
        <v>0</v>
      </c>
      <c r="Q1893" s="837"/>
      <c r="R1893" s="832">
        <v>1</v>
      </c>
      <c r="S1893" s="837">
        <v>0.5</v>
      </c>
      <c r="T1893" s="836">
        <v>0.5</v>
      </c>
      <c r="U1893" s="838">
        <v>0.33333333333333331</v>
      </c>
    </row>
    <row r="1894" spans="1:21" ht="14.4" customHeight="1" x14ac:dyDescent="0.3">
      <c r="A1894" s="831">
        <v>10</v>
      </c>
      <c r="B1894" s="832" t="s">
        <v>2616</v>
      </c>
      <c r="C1894" s="832" t="s">
        <v>2631</v>
      </c>
      <c r="D1894" s="833" t="s">
        <v>5673</v>
      </c>
      <c r="E1894" s="834" t="s">
        <v>2682</v>
      </c>
      <c r="F1894" s="832" t="s">
        <v>2618</v>
      </c>
      <c r="G1894" s="832" t="s">
        <v>4779</v>
      </c>
      <c r="H1894" s="832" t="s">
        <v>690</v>
      </c>
      <c r="I1894" s="832" t="s">
        <v>4780</v>
      </c>
      <c r="J1894" s="832" t="s">
        <v>4781</v>
      </c>
      <c r="K1894" s="832" t="s">
        <v>2837</v>
      </c>
      <c r="L1894" s="835">
        <v>176.32</v>
      </c>
      <c r="M1894" s="835">
        <v>352.64</v>
      </c>
      <c r="N1894" s="832">
        <v>2</v>
      </c>
      <c r="O1894" s="836">
        <v>2</v>
      </c>
      <c r="P1894" s="835">
        <v>176.32</v>
      </c>
      <c r="Q1894" s="837">
        <v>0.5</v>
      </c>
      <c r="R1894" s="832">
        <v>1</v>
      </c>
      <c r="S1894" s="837">
        <v>0.5</v>
      </c>
      <c r="T1894" s="836">
        <v>1</v>
      </c>
      <c r="U1894" s="838">
        <v>0.5</v>
      </c>
    </row>
    <row r="1895" spans="1:21" ht="14.4" customHeight="1" x14ac:dyDescent="0.3">
      <c r="A1895" s="831">
        <v>10</v>
      </c>
      <c r="B1895" s="832" t="s">
        <v>2616</v>
      </c>
      <c r="C1895" s="832" t="s">
        <v>2631</v>
      </c>
      <c r="D1895" s="833" t="s">
        <v>5673</v>
      </c>
      <c r="E1895" s="834" t="s">
        <v>2682</v>
      </c>
      <c r="F1895" s="832" t="s">
        <v>2618</v>
      </c>
      <c r="G1895" s="832" t="s">
        <v>3377</v>
      </c>
      <c r="H1895" s="832" t="s">
        <v>631</v>
      </c>
      <c r="I1895" s="832" t="s">
        <v>3747</v>
      </c>
      <c r="J1895" s="832" t="s">
        <v>3748</v>
      </c>
      <c r="K1895" s="832" t="s">
        <v>3749</v>
      </c>
      <c r="L1895" s="835">
        <v>54.18</v>
      </c>
      <c r="M1895" s="835">
        <v>162.54</v>
      </c>
      <c r="N1895" s="832">
        <v>3</v>
      </c>
      <c r="O1895" s="836">
        <v>2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10</v>
      </c>
      <c r="B1896" s="832" t="s">
        <v>2616</v>
      </c>
      <c r="C1896" s="832" t="s">
        <v>2631</v>
      </c>
      <c r="D1896" s="833" t="s">
        <v>5673</v>
      </c>
      <c r="E1896" s="834" t="s">
        <v>2682</v>
      </c>
      <c r="F1896" s="832" t="s">
        <v>2618</v>
      </c>
      <c r="G1896" s="832" t="s">
        <v>3377</v>
      </c>
      <c r="H1896" s="832" t="s">
        <v>631</v>
      </c>
      <c r="I1896" s="832" t="s">
        <v>3620</v>
      </c>
      <c r="J1896" s="832" t="s">
        <v>3621</v>
      </c>
      <c r="K1896" s="832" t="s">
        <v>3622</v>
      </c>
      <c r="L1896" s="835">
        <v>70.209999999999994</v>
      </c>
      <c r="M1896" s="835">
        <v>70.209999999999994</v>
      </c>
      <c r="N1896" s="832">
        <v>1</v>
      </c>
      <c r="O1896" s="836">
        <v>0.5</v>
      </c>
      <c r="P1896" s="835">
        <v>70.209999999999994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10</v>
      </c>
      <c r="B1897" s="832" t="s">
        <v>2616</v>
      </c>
      <c r="C1897" s="832" t="s">
        <v>2631</v>
      </c>
      <c r="D1897" s="833" t="s">
        <v>5673</v>
      </c>
      <c r="E1897" s="834" t="s">
        <v>2682</v>
      </c>
      <c r="F1897" s="832" t="s">
        <v>2618</v>
      </c>
      <c r="G1897" s="832" t="s">
        <v>3377</v>
      </c>
      <c r="H1897" s="832" t="s">
        <v>631</v>
      </c>
      <c r="I1897" s="832" t="s">
        <v>4782</v>
      </c>
      <c r="J1897" s="832" t="s">
        <v>3748</v>
      </c>
      <c r="K1897" s="832" t="s">
        <v>3749</v>
      </c>
      <c r="L1897" s="835">
        <v>54.18</v>
      </c>
      <c r="M1897" s="835">
        <v>108.36</v>
      </c>
      <c r="N1897" s="832">
        <v>2</v>
      </c>
      <c r="O1897" s="836">
        <v>1</v>
      </c>
      <c r="P1897" s="835">
        <v>108.36</v>
      </c>
      <c r="Q1897" s="837">
        <v>1</v>
      </c>
      <c r="R1897" s="832">
        <v>2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10</v>
      </c>
      <c r="B1898" s="832" t="s">
        <v>2616</v>
      </c>
      <c r="C1898" s="832" t="s">
        <v>2631</v>
      </c>
      <c r="D1898" s="833" t="s">
        <v>5673</v>
      </c>
      <c r="E1898" s="834" t="s">
        <v>2682</v>
      </c>
      <c r="F1898" s="832" t="s">
        <v>2618</v>
      </c>
      <c r="G1898" s="832" t="s">
        <v>3026</v>
      </c>
      <c r="H1898" s="832" t="s">
        <v>631</v>
      </c>
      <c r="I1898" s="832" t="s">
        <v>4652</v>
      </c>
      <c r="J1898" s="832" t="s">
        <v>4653</v>
      </c>
      <c r="K1898" s="832" t="s">
        <v>4654</v>
      </c>
      <c r="L1898" s="835">
        <v>141.25</v>
      </c>
      <c r="M1898" s="835">
        <v>706.25</v>
      </c>
      <c r="N1898" s="832">
        <v>5</v>
      </c>
      <c r="O1898" s="836">
        <v>3</v>
      </c>
      <c r="P1898" s="835">
        <v>282.5</v>
      </c>
      <c r="Q1898" s="837">
        <v>0.4</v>
      </c>
      <c r="R1898" s="832">
        <v>2</v>
      </c>
      <c r="S1898" s="837">
        <v>0.4</v>
      </c>
      <c r="T1898" s="836">
        <v>1.5</v>
      </c>
      <c r="U1898" s="838">
        <v>0.5</v>
      </c>
    </row>
    <row r="1899" spans="1:21" ht="14.4" customHeight="1" x14ac:dyDescent="0.3">
      <c r="A1899" s="831">
        <v>10</v>
      </c>
      <c r="B1899" s="832" t="s">
        <v>2616</v>
      </c>
      <c r="C1899" s="832" t="s">
        <v>2631</v>
      </c>
      <c r="D1899" s="833" t="s">
        <v>5673</v>
      </c>
      <c r="E1899" s="834" t="s">
        <v>2682</v>
      </c>
      <c r="F1899" s="832" t="s">
        <v>2618</v>
      </c>
      <c r="G1899" s="832" t="s">
        <v>3026</v>
      </c>
      <c r="H1899" s="832" t="s">
        <v>690</v>
      </c>
      <c r="I1899" s="832" t="s">
        <v>2397</v>
      </c>
      <c r="J1899" s="832" t="s">
        <v>2398</v>
      </c>
      <c r="K1899" s="832" t="s">
        <v>2399</v>
      </c>
      <c r="L1899" s="835">
        <v>141.25</v>
      </c>
      <c r="M1899" s="835">
        <v>565</v>
      </c>
      <c r="N1899" s="832">
        <v>4</v>
      </c>
      <c r="O1899" s="836">
        <v>3.5</v>
      </c>
      <c r="P1899" s="835">
        <v>282.5</v>
      </c>
      <c r="Q1899" s="837">
        <v>0.5</v>
      </c>
      <c r="R1899" s="832">
        <v>2</v>
      </c>
      <c r="S1899" s="837">
        <v>0.5</v>
      </c>
      <c r="T1899" s="836">
        <v>1.5</v>
      </c>
      <c r="U1899" s="838">
        <v>0.42857142857142855</v>
      </c>
    </row>
    <row r="1900" spans="1:21" ht="14.4" customHeight="1" x14ac:dyDescent="0.3">
      <c r="A1900" s="831">
        <v>10</v>
      </c>
      <c r="B1900" s="832" t="s">
        <v>2616</v>
      </c>
      <c r="C1900" s="832" t="s">
        <v>2631</v>
      </c>
      <c r="D1900" s="833" t="s">
        <v>5673</v>
      </c>
      <c r="E1900" s="834" t="s">
        <v>2682</v>
      </c>
      <c r="F1900" s="832" t="s">
        <v>2618</v>
      </c>
      <c r="G1900" s="832" t="s">
        <v>3623</v>
      </c>
      <c r="H1900" s="832" t="s">
        <v>631</v>
      </c>
      <c r="I1900" s="832" t="s">
        <v>4655</v>
      </c>
      <c r="J1900" s="832" t="s">
        <v>4656</v>
      </c>
      <c r="K1900" s="832" t="s">
        <v>4657</v>
      </c>
      <c r="L1900" s="835">
        <v>1472.61</v>
      </c>
      <c r="M1900" s="835">
        <v>4417.83</v>
      </c>
      <c r="N1900" s="832">
        <v>3</v>
      </c>
      <c r="O1900" s="836">
        <v>2</v>
      </c>
      <c r="P1900" s="835">
        <v>1472.61</v>
      </c>
      <c r="Q1900" s="837">
        <v>0.33333333333333331</v>
      </c>
      <c r="R1900" s="832">
        <v>1</v>
      </c>
      <c r="S1900" s="837">
        <v>0.33333333333333331</v>
      </c>
      <c r="T1900" s="836">
        <v>0.5</v>
      </c>
      <c r="U1900" s="838">
        <v>0.25</v>
      </c>
    </row>
    <row r="1901" spans="1:21" ht="14.4" customHeight="1" x14ac:dyDescent="0.3">
      <c r="A1901" s="831">
        <v>10</v>
      </c>
      <c r="B1901" s="832" t="s">
        <v>2616</v>
      </c>
      <c r="C1901" s="832" t="s">
        <v>2631</v>
      </c>
      <c r="D1901" s="833" t="s">
        <v>5673</v>
      </c>
      <c r="E1901" s="834" t="s">
        <v>2682</v>
      </c>
      <c r="F1901" s="832" t="s">
        <v>2618</v>
      </c>
      <c r="G1901" s="832" t="s">
        <v>3623</v>
      </c>
      <c r="H1901" s="832" t="s">
        <v>631</v>
      </c>
      <c r="I1901" s="832" t="s">
        <v>4783</v>
      </c>
      <c r="J1901" s="832" t="s">
        <v>3666</v>
      </c>
      <c r="K1901" s="832" t="s">
        <v>3626</v>
      </c>
      <c r="L1901" s="835">
        <v>1472.61</v>
      </c>
      <c r="M1901" s="835">
        <v>4417.83</v>
      </c>
      <c r="N1901" s="832">
        <v>3</v>
      </c>
      <c r="O1901" s="836">
        <v>2</v>
      </c>
      <c r="P1901" s="835">
        <v>1472.61</v>
      </c>
      <c r="Q1901" s="837">
        <v>0.33333333333333331</v>
      </c>
      <c r="R1901" s="832">
        <v>1</v>
      </c>
      <c r="S1901" s="837">
        <v>0.33333333333333331</v>
      </c>
      <c r="T1901" s="836">
        <v>1</v>
      </c>
      <c r="U1901" s="838">
        <v>0.5</v>
      </c>
    </row>
    <row r="1902" spans="1:21" ht="14.4" customHeight="1" x14ac:dyDescent="0.3">
      <c r="A1902" s="831">
        <v>10</v>
      </c>
      <c r="B1902" s="832" t="s">
        <v>2616</v>
      </c>
      <c r="C1902" s="832" t="s">
        <v>2631</v>
      </c>
      <c r="D1902" s="833" t="s">
        <v>5673</v>
      </c>
      <c r="E1902" s="834" t="s">
        <v>2682</v>
      </c>
      <c r="F1902" s="832" t="s">
        <v>2618</v>
      </c>
      <c r="G1902" s="832" t="s">
        <v>3623</v>
      </c>
      <c r="H1902" s="832" t="s">
        <v>631</v>
      </c>
      <c r="I1902" s="832" t="s">
        <v>3665</v>
      </c>
      <c r="J1902" s="832" t="s">
        <v>3666</v>
      </c>
      <c r="K1902" s="832" t="s">
        <v>3667</v>
      </c>
      <c r="L1902" s="835">
        <v>420.75</v>
      </c>
      <c r="M1902" s="835">
        <v>420.75</v>
      </c>
      <c r="N1902" s="832">
        <v>1</v>
      </c>
      <c r="O1902" s="836">
        <v>0.5</v>
      </c>
      <c r="P1902" s="835">
        <v>420.75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10</v>
      </c>
      <c r="B1903" s="832" t="s">
        <v>2616</v>
      </c>
      <c r="C1903" s="832" t="s">
        <v>2631</v>
      </c>
      <c r="D1903" s="833" t="s">
        <v>5673</v>
      </c>
      <c r="E1903" s="834" t="s">
        <v>2682</v>
      </c>
      <c r="F1903" s="832" t="s">
        <v>2618</v>
      </c>
      <c r="G1903" s="832" t="s">
        <v>3623</v>
      </c>
      <c r="H1903" s="832" t="s">
        <v>631</v>
      </c>
      <c r="I1903" s="832" t="s">
        <v>4784</v>
      </c>
      <c r="J1903" s="832" t="s">
        <v>3701</v>
      </c>
      <c r="K1903" s="832" t="s">
        <v>3626</v>
      </c>
      <c r="L1903" s="835">
        <v>1472.61</v>
      </c>
      <c r="M1903" s="835">
        <v>11780.88</v>
      </c>
      <c r="N1903" s="832">
        <v>8</v>
      </c>
      <c r="O1903" s="836">
        <v>5.5</v>
      </c>
      <c r="P1903" s="835">
        <v>4417.83</v>
      </c>
      <c r="Q1903" s="837">
        <v>0.375</v>
      </c>
      <c r="R1903" s="832">
        <v>3</v>
      </c>
      <c r="S1903" s="837">
        <v>0.375</v>
      </c>
      <c r="T1903" s="836">
        <v>2</v>
      </c>
      <c r="U1903" s="838">
        <v>0.36363636363636365</v>
      </c>
    </row>
    <row r="1904" spans="1:21" ht="14.4" customHeight="1" x14ac:dyDescent="0.3">
      <c r="A1904" s="831">
        <v>10</v>
      </c>
      <c r="B1904" s="832" t="s">
        <v>2616</v>
      </c>
      <c r="C1904" s="832" t="s">
        <v>2631</v>
      </c>
      <c r="D1904" s="833" t="s">
        <v>5673</v>
      </c>
      <c r="E1904" s="834" t="s">
        <v>2682</v>
      </c>
      <c r="F1904" s="832" t="s">
        <v>2618</v>
      </c>
      <c r="G1904" s="832" t="s">
        <v>3623</v>
      </c>
      <c r="H1904" s="832" t="s">
        <v>631</v>
      </c>
      <c r="I1904" s="832" t="s">
        <v>4785</v>
      </c>
      <c r="J1904" s="832" t="s">
        <v>4659</v>
      </c>
      <c r="K1904" s="832" t="s">
        <v>4662</v>
      </c>
      <c r="L1904" s="835">
        <v>1472.61</v>
      </c>
      <c r="M1904" s="835">
        <v>61849.62000000001</v>
      </c>
      <c r="N1904" s="832">
        <v>42</v>
      </c>
      <c r="O1904" s="836">
        <v>26</v>
      </c>
      <c r="P1904" s="835">
        <v>39760.470000000008</v>
      </c>
      <c r="Q1904" s="837">
        <v>0.6428571428571429</v>
      </c>
      <c r="R1904" s="832">
        <v>27</v>
      </c>
      <c r="S1904" s="837">
        <v>0.6428571428571429</v>
      </c>
      <c r="T1904" s="836">
        <v>17</v>
      </c>
      <c r="U1904" s="838">
        <v>0.65384615384615385</v>
      </c>
    </row>
    <row r="1905" spans="1:21" ht="14.4" customHeight="1" x14ac:dyDescent="0.3">
      <c r="A1905" s="831">
        <v>10</v>
      </c>
      <c r="B1905" s="832" t="s">
        <v>2616</v>
      </c>
      <c r="C1905" s="832" t="s">
        <v>2631</v>
      </c>
      <c r="D1905" s="833" t="s">
        <v>5673</v>
      </c>
      <c r="E1905" s="834" t="s">
        <v>2682</v>
      </c>
      <c r="F1905" s="832" t="s">
        <v>2618</v>
      </c>
      <c r="G1905" s="832" t="s">
        <v>3623</v>
      </c>
      <c r="H1905" s="832" t="s">
        <v>631</v>
      </c>
      <c r="I1905" s="832" t="s">
        <v>4661</v>
      </c>
      <c r="J1905" s="832" t="s">
        <v>4659</v>
      </c>
      <c r="K1905" s="832" t="s">
        <v>4662</v>
      </c>
      <c r="L1905" s="835">
        <v>1472.61</v>
      </c>
      <c r="M1905" s="835">
        <v>4417.83</v>
      </c>
      <c r="N1905" s="832">
        <v>3</v>
      </c>
      <c r="O1905" s="836">
        <v>1.5</v>
      </c>
      <c r="P1905" s="835">
        <v>2945.22</v>
      </c>
      <c r="Q1905" s="837">
        <v>0.66666666666666663</v>
      </c>
      <c r="R1905" s="832">
        <v>2</v>
      </c>
      <c r="S1905" s="837">
        <v>0.66666666666666663</v>
      </c>
      <c r="T1905" s="836">
        <v>1</v>
      </c>
      <c r="U1905" s="838">
        <v>0.66666666666666663</v>
      </c>
    </row>
    <row r="1906" spans="1:21" ht="14.4" customHeight="1" x14ac:dyDescent="0.3">
      <c r="A1906" s="831">
        <v>10</v>
      </c>
      <c r="B1906" s="832" t="s">
        <v>2616</v>
      </c>
      <c r="C1906" s="832" t="s">
        <v>2631</v>
      </c>
      <c r="D1906" s="833" t="s">
        <v>5673</v>
      </c>
      <c r="E1906" s="834" t="s">
        <v>2682</v>
      </c>
      <c r="F1906" s="832" t="s">
        <v>2618</v>
      </c>
      <c r="G1906" s="832" t="s">
        <v>3623</v>
      </c>
      <c r="H1906" s="832" t="s">
        <v>631</v>
      </c>
      <c r="I1906" s="832" t="s">
        <v>3700</v>
      </c>
      <c r="J1906" s="832" t="s">
        <v>3701</v>
      </c>
      <c r="K1906" s="832" t="s">
        <v>3626</v>
      </c>
      <c r="L1906" s="835">
        <v>1472.61</v>
      </c>
      <c r="M1906" s="835">
        <v>16198.71</v>
      </c>
      <c r="N1906" s="832">
        <v>11</v>
      </c>
      <c r="O1906" s="836">
        <v>7</v>
      </c>
      <c r="P1906" s="835">
        <v>10308.27</v>
      </c>
      <c r="Q1906" s="837">
        <v>0.63636363636363646</v>
      </c>
      <c r="R1906" s="832">
        <v>7</v>
      </c>
      <c r="S1906" s="837">
        <v>0.63636363636363635</v>
      </c>
      <c r="T1906" s="836">
        <v>4.5</v>
      </c>
      <c r="U1906" s="838">
        <v>0.6428571428571429</v>
      </c>
    </row>
    <row r="1907" spans="1:21" ht="14.4" customHeight="1" x14ac:dyDescent="0.3">
      <c r="A1907" s="831">
        <v>10</v>
      </c>
      <c r="B1907" s="832" t="s">
        <v>2616</v>
      </c>
      <c r="C1907" s="832" t="s">
        <v>2631</v>
      </c>
      <c r="D1907" s="833" t="s">
        <v>5673</v>
      </c>
      <c r="E1907" s="834" t="s">
        <v>2682</v>
      </c>
      <c r="F1907" s="832" t="s">
        <v>2618</v>
      </c>
      <c r="G1907" s="832" t="s">
        <v>3623</v>
      </c>
      <c r="H1907" s="832" t="s">
        <v>690</v>
      </c>
      <c r="I1907" s="832" t="s">
        <v>3624</v>
      </c>
      <c r="J1907" s="832" t="s">
        <v>3625</v>
      </c>
      <c r="K1907" s="832" t="s">
        <v>3626</v>
      </c>
      <c r="L1907" s="835">
        <v>1472.61</v>
      </c>
      <c r="M1907" s="835">
        <v>1472.61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10</v>
      </c>
      <c r="B1908" s="832" t="s">
        <v>2616</v>
      </c>
      <c r="C1908" s="832" t="s">
        <v>2631</v>
      </c>
      <c r="D1908" s="833" t="s">
        <v>5673</v>
      </c>
      <c r="E1908" s="834" t="s">
        <v>2682</v>
      </c>
      <c r="F1908" s="832" t="s">
        <v>2618</v>
      </c>
      <c r="G1908" s="832" t="s">
        <v>3623</v>
      </c>
      <c r="H1908" s="832" t="s">
        <v>690</v>
      </c>
      <c r="I1908" s="832" t="s">
        <v>4664</v>
      </c>
      <c r="J1908" s="832" t="s">
        <v>3625</v>
      </c>
      <c r="K1908" s="832" t="s">
        <v>4662</v>
      </c>
      <c r="L1908" s="835">
        <v>1472.61</v>
      </c>
      <c r="M1908" s="835">
        <v>1472.61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10</v>
      </c>
      <c r="B1909" s="832" t="s">
        <v>2616</v>
      </c>
      <c r="C1909" s="832" t="s">
        <v>2631</v>
      </c>
      <c r="D1909" s="833" t="s">
        <v>5673</v>
      </c>
      <c r="E1909" s="834" t="s">
        <v>2682</v>
      </c>
      <c r="F1909" s="832" t="s">
        <v>2618</v>
      </c>
      <c r="G1909" s="832" t="s">
        <v>3623</v>
      </c>
      <c r="H1909" s="832" t="s">
        <v>631</v>
      </c>
      <c r="I1909" s="832" t="s">
        <v>4786</v>
      </c>
      <c r="J1909" s="832" t="s">
        <v>4659</v>
      </c>
      <c r="K1909" s="832" t="s">
        <v>4662</v>
      </c>
      <c r="L1909" s="835">
        <v>1472.61</v>
      </c>
      <c r="M1909" s="835">
        <v>2945.22</v>
      </c>
      <c r="N1909" s="832">
        <v>2</v>
      </c>
      <c r="O1909" s="836">
        <v>1</v>
      </c>
      <c r="P1909" s="835">
        <v>2945.22</v>
      </c>
      <c r="Q1909" s="837">
        <v>1</v>
      </c>
      <c r="R1909" s="832">
        <v>2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10</v>
      </c>
      <c r="B1910" s="832" t="s">
        <v>2616</v>
      </c>
      <c r="C1910" s="832" t="s">
        <v>2631</v>
      </c>
      <c r="D1910" s="833" t="s">
        <v>5673</v>
      </c>
      <c r="E1910" s="834" t="s">
        <v>2682</v>
      </c>
      <c r="F1910" s="832" t="s">
        <v>2618</v>
      </c>
      <c r="G1910" s="832" t="s">
        <v>3623</v>
      </c>
      <c r="H1910" s="832" t="s">
        <v>631</v>
      </c>
      <c r="I1910" s="832" t="s">
        <v>4787</v>
      </c>
      <c r="J1910" s="832" t="s">
        <v>4659</v>
      </c>
      <c r="K1910" s="832" t="s">
        <v>4660</v>
      </c>
      <c r="L1910" s="835">
        <v>420.75</v>
      </c>
      <c r="M1910" s="835">
        <v>420.75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10</v>
      </c>
      <c r="B1911" s="832" t="s">
        <v>2616</v>
      </c>
      <c r="C1911" s="832" t="s">
        <v>2631</v>
      </c>
      <c r="D1911" s="833" t="s">
        <v>5673</v>
      </c>
      <c r="E1911" s="834" t="s">
        <v>2682</v>
      </c>
      <c r="F1911" s="832" t="s">
        <v>2618</v>
      </c>
      <c r="G1911" s="832" t="s">
        <v>3623</v>
      </c>
      <c r="H1911" s="832" t="s">
        <v>631</v>
      </c>
      <c r="I1911" s="832" t="s">
        <v>4788</v>
      </c>
      <c r="J1911" s="832" t="s">
        <v>3701</v>
      </c>
      <c r="K1911" s="832" t="s">
        <v>3691</v>
      </c>
      <c r="L1911" s="835">
        <v>420.75</v>
      </c>
      <c r="M1911" s="835">
        <v>420.75</v>
      </c>
      <c r="N1911" s="832">
        <v>1</v>
      </c>
      <c r="O1911" s="836">
        <v>0.5</v>
      </c>
      <c r="P1911" s="835">
        <v>420.75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10</v>
      </c>
      <c r="B1912" s="832" t="s">
        <v>2616</v>
      </c>
      <c r="C1912" s="832" t="s">
        <v>2631</v>
      </c>
      <c r="D1912" s="833" t="s">
        <v>5673</v>
      </c>
      <c r="E1912" s="834" t="s">
        <v>2682</v>
      </c>
      <c r="F1912" s="832" t="s">
        <v>2618</v>
      </c>
      <c r="G1912" s="832" t="s">
        <v>3623</v>
      </c>
      <c r="H1912" s="832" t="s">
        <v>631</v>
      </c>
      <c r="I1912" s="832" t="s">
        <v>4789</v>
      </c>
      <c r="J1912" s="832" t="s">
        <v>3701</v>
      </c>
      <c r="K1912" s="832" t="s">
        <v>3691</v>
      </c>
      <c r="L1912" s="835">
        <v>420.75</v>
      </c>
      <c r="M1912" s="835">
        <v>841.5</v>
      </c>
      <c r="N1912" s="832">
        <v>2</v>
      </c>
      <c r="O1912" s="836">
        <v>0.5</v>
      </c>
      <c r="P1912" s="835">
        <v>841.5</v>
      </c>
      <c r="Q1912" s="837">
        <v>1</v>
      </c>
      <c r="R1912" s="832">
        <v>2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10</v>
      </c>
      <c r="B1913" s="832" t="s">
        <v>2616</v>
      </c>
      <c r="C1913" s="832" t="s">
        <v>2631</v>
      </c>
      <c r="D1913" s="833" t="s">
        <v>5673</v>
      </c>
      <c r="E1913" s="834" t="s">
        <v>2682</v>
      </c>
      <c r="F1913" s="832" t="s">
        <v>2618</v>
      </c>
      <c r="G1913" s="832" t="s">
        <v>2902</v>
      </c>
      <c r="H1913" s="832" t="s">
        <v>631</v>
      </c>
      <c r="I1913" s="832" t="s">
        <v>4790</v>
      </c>
      <c r="J1913" s="832" t="s">
        <v>1022</v>
      </c>
      <c r="K1913" s="832" t="s">
        <v>4791</v>
      </c>
      <c r="L1913" s="835">
        <v>17.62</v>
      </c>
      <c r="M1913" s="835">
        <v>35.24</v>
      </c>
      <c r="N1913" s="832">
        <v>2</v>
      </c>
      <c r="O1913" s="836">
        <v>1.5</v>
      </c>
      <c r="P1913" s="835">
        <v>35.24</v>
      </c>
      <c r="Q1913" s="837">
        <v>1</v>
      </c>
      <c r="R1913" s="832">
        <v>2</v>
      </c>
      <c r="S1913" s="837">
        <v>1</v>
      </c>
      <c r="T1913" s="836">
        <v>1.5</v>
      </c>
      <c r="U1913" s="838">
        <v>1</v>
      </c>
    </row>
    <row r="1914" spans="1:21" ht="14.4" customHeight="1" x14ac:dyDescent="0.3">
      <c r="A1914" s="831">
        <v>10</v>
      </c>
      <c r="B1914" s="832" t="s">
        <v>2616</v>
      </c>
      <c r="C1914" s="832" t="s">
        <v>2631</v>
      </c>
      <c r="D1914" s="833" t="s">
        <v>5673</v>
      </c>
      <c r="E1914" s="834" t="s">
        <v>2682</v>
      </c>
      <c r="F1914" s="832" t="s">
        <v>2618</v>
      </c>
      <c r="G1914" s="832" t="s">
        <v>4668</v>
      </c>
      <c r="H1914" s="832" t="s">
        <v>631</v>
      </c>
      <c r="I1914" s="832" t="s">
        <v>4669</v>
      </c>
      <c r="J1914" s="832" t="s">
        <v>4670</v>
      </c>
      <c r="K1914" s="832" t="s">
        <v>4671</v>
      </c>
      <c r="L1914" s="835">
        <v>60.88</v>
      </c>
      <c r="M1914" s="835">
        <v>1339.3600000000001</v>
      </c>
      <c r="N1914" s="832">
        <v>22</v>
      </c>
      <c r="O1914" s="836">
        <v>14</v>
      </c>
      <c r="P1914" s="835">
        <v>487.04</v>
      </c>
      <c r="Q1914" s="837">
        <v>0.36363636363636359</v>
      </c>
      <c r="R1914" s="832">
        <v>8</v>
      </c>
      <c r="S1914" s="837">
        <v>0.36363636363636365</v>
      </c>
      <c r="T1914" s="836">
        <v>5.5</v>
      </c>
      <c r="U1914" s="838">
        <v>0.39285714285714285</v>
      </c>
    </row>
    <row r="1915" spans="1:21" ht="14.4" customHeight="1" x14ac:dyDescent="0.3">
      <c r="A1915" s="831">
        <v>10</v>
      </c>
      <c r="B1915" s="832" t="s">
        <v>2616</v>
      </c>
      <c r="C1915" s="832" t="s">
        <v>2631</v>
      </c>
      <c r="D1915" s="833" t="s">
        <v>5673</v>
      </c>
      <c r="E1915" s="834" t="s">
        <v>2682</v>
      </c>
      <c r="F1915" s="832" t="s">
        <v>2618</v>
      </c>
      <c r="G1915" s="832" t="s">
        <v>4668</v>
      </c>
      <c r="H1915" s="832" t="s">
        <v>631</v>
      </c>
      <c r="I1915" s="832" t="s">
        <v>4672</v>
      </c>
      <c r="J1915" s="832" t="s">
        <v>4673</v>
      </c>
      <c r="K1915" s="832" t="s">
        <v>4671</v>
      </c>
      <c r="L1915" s="835">
        <v>60.88</v>
      </c>
      <c r="M1915" s="835">
        <v>121.76</v>
      </c>
      <c r="N1915" s="832">
        <v>2</v>
      </c>
      <c r="O1915" s="836">
        <v>0.5</v>
      </c>
      <c r="P1915" s="835">
        <v>121.76</v>
      </c>
      <c r="Q1915" s="837">
        <v>1</v>
      </c>
      <c r="R1915" s="832">
        <v>2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10</v>
      </c>
      <c r="B1916" s="832" t="s">
        <v>2616</v>
      </c>
      <c r="C1916" s="832" t="s">
        <v>2631</v>
      </c>
      <c r="D1916" s="833" t="s">
        <v>5673</v>
      </c>
      <c r="E1916" s="834" t="s">
        <v>2682</v>
      </c>
      <c r="F1916" s="832" t="s">
        <v>2618</v>
      </c>
      <c r="G1916" s="832" t="s">
        <v>2906</v>
      </c>
      <c r="H1916" s="832" t="s">
        <v>631</v>
      </c>
      <c r="I1916" s="832" t="s">
        <v>3254</v>
      </c>
      <c r="J1916" s="832" t="s">
        <v>1067</v>
      </c>
      <c r="K1916" s="832" t="s">
        <v>3255</v>
      </c>
      <c r="L1916" s="835">
        <v>103.67</v>
      </c>
      <c r="M1916" s="835">
        <v>103.67</v>
      </c>
      <c r="N1916" s="832">
        <v>1</v>
      </c>
      <c r="O1916" s="836">
        <v>0.5</v>
      </c>
      <c r="P1916" s="835">
        <v>103.67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10</v>
      </c>
      <c r="B1917" s="832" t="s">
        <v>2616</v>
      </c>
      <c r="C1917" s="832" t="s">
        <v>2631</v>
      </c>
      <c r="D1917" s="833" t="s">
        <v>5673</v>
      </c>
      <c r="E1917" s="834" t="s">
        <v>2682</v>
      </c>
      <c r="F1917" s="832" t="s">
        <v>2618</v>
      </c>
      <c r="G1917" s="832" t="s">
        <v>2906</v>
      </c>
      <c r="H1917" s="832" t="s">
        <v>631</v>
      </c>
      <c r="I1917" s="832" t="s">
        <v>4792</v>
      </c>
      <c r="J1917" s="832" t="s">
        <v>3130</v>
      </c>
      <c r="K1917" s="832" t="s">
        <v>4793</v>
      </c>
      <c r="L1917" s="835">
        <v>34.56</v>
      </c>
      <c r="M1917" s="835">
        <v>34.56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10</v>
      </c>
      <c r="B1918" s="832" t="s">
        <v>2616</v>
      </c>
      <c r="C1918" s="832" t="s">
        <v>2631</v>
      </c>
      <c r="D1918" s="833" t="s">
        <v>5673</v>
      </c>
      <c r="E1918" s="834" t="s">
        <v>2682</v>
      </c>
      <c r="F1918" s="832" t="s">
        <v>2618</v>
      </c>
      <c r="G1918" s="832" t="s">
        <v>3134</v>
      </c>
      <c r="H1918" s="832" t="s">
        <v>631</v>
      </c>
      <c r="I1918" s="832" t="s">
        <v>3135</v>
      </c>
      <c r="J1918" s="832" t="s">
        <v>3136</v>
      </c>
      <c r="K1918" s="832" t="s">
        <v>3137</v>
      </c>
      <c r="L1918" s="835">
        <v>463.19</v>
      </c>
      <c r="M1918" s="835">
        <v>463.19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10</v>
      </c>
      <c r="B1919" s="832" t="s">
        <v>2616</v>
      </c>
      <c r="C1919" s="832" t="s">
        <v>2631</v>
      </c>
      <c r="D1919" s="833" t="s">
        <v>5673</v>
      </c>
      <c r="E1919" s="834" t="s">
        <v>2682</v>
      </c>
      <c r="F1919" s="832" t="s">
        <v>2618</v>
      </c>
      <c r="G1919" s="832" t="s">
        <v>3042</v>
      </c>
      <c r="H1919" s="832" t="s">
        <v>631</v>
      </c>
      <c r="I1919" s="832" t="s">
        <v>3043</v>
      </c>
      <c r="J1919" s="832" t="s">
        <v>1182</v>
      </c>
      <c r="K1919" s="832" t="s">
        <v>3044</v>
      </c>
      <c r="L1919" s="835">
        <v>127.91</v>
      </c>
      <c r="M1919" s="835">
        <v>127.91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10</v>
      </c>
      <c r="B1920" s="832" t="s">
        <v>2616</v>
      </c>
      <c r="C1920" s="832" t="s">
        <v>2631</v>
      </c>
      <c r="D1920" s="833" t="s">
        <v>5673</v>
      </c>
      <c r="E1920" s="834" t="s">
        <v>2682</v>
      </c>
      <c r="F1920" s="832" t="s">
        <v>2618</v>
      </c>
      <c r="G1920" s="832" t="s">
        <v>3511</v>
      </c>
      <c r="H1920" s="832" t="s">
        <v>631</v>
      </c>
      <c r="I1920" s="832" t="s">
        <v>3512</v>
      </c>
      <c r="J1920" s="832" t="s">
        <v>868</v>
      </c>
      <c r="K1920" s="832" t="s">
        <v>3513</v>
      </c>
      <c r="L1920" s="835">
        <v>54.55</v>
      </c>
      <c r="M1920" s="835">
        <v>54.55</v>
      </c>
      <c r="N1920" s="832">
        <v>1</v>
      </c>
      <c r="O1920" s="836">
        <v>0.5</v>
      </c>
      <c r="P1920" s="835">
        <v>54.55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10</v>
      </c>
      <c r="B1921" s="832" t="s">
        <v>2616</v>
      </c>
      <c r="C1921" s="832" t="s">
        <v>2631</v>
      </c>
      <c r="D1921" s="833" t="s">
        <v>5673</v>
      </c>
      <c r="E1921" s="834" t="s">
        <v>2682</v>
      </c>
      <c r="F1921" s="832" t="s">
        <v>2618</v>
      </c>
      <c r="G1921" s="832" t="s">
        <v>3422</v>
      </c>
      <c r="H1921" s="832" t="s">
        <v>631</v>
      </c>
      <c r="I1921" s="832" t="s">
        <v>4794</v>
      </c>
      <c r="J1921" s="832" t="s">
        <v>1214</v>
      </c>
      <c r="K1921" s="832" t="s">
        <v>4795</v>
      </c>
      <c r="L1921" s="835">
        <v>0</v>
      </c>
      <c r="M1921" s="835">
        <v>0</v>
      </c>
      <c r="N1921" s="832">
        <v>2</v>
      </c>
      <c r="O1921" s="836">
        <v>2</v>
      </c>
      <c r="P1921" s="835">
        <v>0</v>
      </c>
      <c r="Q1921" s="837"/>
      <c r="R1921" s="832">
        <v>1</v>
      </c>
      <c r="S1921" s="837">
        <v>0.5</v>
      </c>
      <c r="T1921" s="836">
        <v>1</v>
      </c>
      <c r="U1921" s="838">
        <v>0.5</v>
      </c>
    </row>
    <row r="1922" spans="1:21" ht="14.4" customHeight="1" x14ac:dyDescent="0.3">
      <c r="A1922" s="831">
        <v>10</v>
      </c>
      <c r="B1922" s="832" t="s">
        <v>2616</v>
      </c>
      <c r="C1922" s="832" t="s">
        <v>2631</v>
      </c>
      <c r="D1922" s="833" t="s">
        <v>5673</v>
      </c>
      <c r="E1922" s="834" t="s">
        <v>2682</v>
      </c>
      <c r="F1922" s="832" t="s">
        <v>2618</v>
      </c>
      <c r="G1922" s="832" t="s">
        <v>4796</v>
      </c>
      <c r="H1922" s="832" t="s">
        <v>631</v>
      </c>
      <c r="I1922" s="832" t="s">
        <v>4797</v>
      </c>
      <c r="J1922" s="832" t="s">
        <v>4798</v>
      </c>
      <c r="K1922" s="832" t="s">
        <v>4799</v>
      </c>
      <c r="L1922" s="835">
        <v>1736.17</v>
      </c>
      <c r="M1922" s="835">
        <v>1736.17</v>
      </c>
      <c r="N1922" s="832">
        <v>1</v>
      </c>
      <c r="O1922" s="836">
        <v>1</v>
      </c>
      <c r="P1922" s="835">
        <v>1736.17</v>
      </c>
      <c r="Q1922" s="837">
        <v>1</v>
      </c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10</v>
      </c>
      <c r="B1923" s="832" t="s">
        <v>2616</v>
      </c>
      <c r="C1923" s="832" t="s">
        <v>2631</v>
      </c>
      <c r="D1923" s="833" t="s">
        <v>5673</v>
      </c>
      <c r="E1923" s="834" t="s">
        <v>2682</v>
      </c>
      <c r="F1923" s="832" t="s">
        <v>2618</v>
      </c>
      <c r="G1923" s="832" t="s">
        <v>4796</v>
      </c>
      <c r="H1923" s="832" t="s">
        <v>631</v>
      </c>
      <c r="I1923" s="832" t="s">
        <v>4800</v>
      </c>
      <c r="J1923" s="832" t="s">
        <v>4801</v>
      </c>
      <c r="K1923" s="832" t="s">
        <v>4802</v>
      </c>
      <c r="L1923" s="835">
        <v>771.56</v>
      </c>
      <c r="M1923" s="835">
        <v>771.56</v>
      </c>
      <c r="N1923" s="832">
        <v>1</v>
      </c>
      <c r="O1923" s="836">
        <v>1</v>
      </c>
      <c r="P1923" s="835">
        <v>771.56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10</v>
      </c>
      <c r="B1924" s="832" t="s">
        <v>2616</v>
      </c>
      <c r="C1924" s="832" t="s">
        <v>2631</v>
      </c>
      <c r="D1924" s="833" t="s">
        <v>5673</v>
      </c>
      <c r="E1924" s="834" t="s">
        <v>2682</v>
      </c>
      <c r="F1924" s="832" t="s">
        <v>2618</v>
      </c>
      <c r="G1924" s="832" t="s">
        <v>2793</v>
      </c>
      <c r="H1924" s="832" t="s">
        <v>690</v>
      </c>
      <c r="I1924" s="832" t="s">
        <v>2249</v>
      </c>
      <c r="J1924" s="832" t="s">
        <v>897</v>
      </c>
      <c r="K1924" s="832" t="s">
        <v>2250</v>
      </c>
      <c r="L1924" s="835">
        <v>63.75</v>
      </c>
      <c r="M1924" s="835">
        <v>1338.75</v>
      </c>
      <c r="N1924" s="832">
        <v>21</v>
      </c>
      <c r="O1924" s="836">
        <v>16.5</v>
      </c>
      <c r="P1924" s="835">
        <v>765</v>
      </c>
      <c r="Q1924" s="837">
        <v>0.5714285714285714</v>
      </c>
      <c r="R1924" s="832">
        <v>12</v>
      </c>
      <c r="S1924" s="837">
        <v>0.5714285714285714</v>
      </c>
      <c r="T1924" s="836">
        <v>9.5</v>
      </c>
      <c r="U1924" s="838">
        <v>0.5757575757575758</v>
      </c>
    </row>
    <row r="1925" spans="1:21" ht="14.4" customHeight="1" x14ac:dyDescent="0.3">
      <c r="A1925" s="831">
        <v>10</v>
      </c>
      <c r="B1925" s="832" t="s">
        <v>2616</v>
      </c>
      <c r="C1925" s="832" t="s">
        <v>2631</v>
      </c>
      <c r="D1925" s="833" t="s">
        <v>5673</v>
      </c>
      <c r="E1925" s="834" t="s">
        <v>2682</v>
      </c>
      <c r="F1925" s="832" t="s">
        <v>2618</v>
      </c>
      <c r="G1925" s="832" t="s">
        <v>2793</v>
      </c>
      <c r="H1925" s="832" t="s">
        <v>690</v>
      </c>
      <c r="I1925" s="832" t="s">
        <v>2251</v>
      </c>
      <c r="J1925" s="832" t="s">
        <v>2252</v>
      </c>
      <c r="K1925" s="832" t="s">
        <v>2253</v>
      </c>
      <c r="L1925" s="835">
        <v>25.5</v>
      </c>
      <c r="M1925" s="835">
        <v>25.5</v>
      </c>
      <c r="N1925" s="832">
        <v>1</v>
      </c>
      <c r="O1925" s="836">
        <v>0.5</v>
      </c>
      <c r="P1925" s="835">
        <v>25.5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10</v>
      </c>
      <c r="B1926" s="832" t="s">
        <v>2616</v>
      </c>
      <c r="C1926" s="832" t="s">
        <v>2631</v>
      </c>
      <c r="D1926" s="833" t="s">
        <v>5673</v>
      </c>
      <c r="E1926" s="834" t="s">
        <v>2682</v>
      </c>
      <c r="F1926" s="832" t="s">
        <v>2618</v>
      </c>
      <c r="G1926" s="832" t="s">
        <v>2793</v>
      </c>
      <c r="H1926" s="832" t="s">
        <v>631</v>
      </c>
      <c r="I1926" s="832" t="s">
        <v>3803</v>
      </c>
      <c r="J1926" s="832" t="s">
        <v>2252</v>
      </c>
      <c r="K1926" s="832" t="s">
        <v>3804</v>
      </c>
      <c r="L1926" s="835">
        <v>30.5</v>
      </c>
      <c r="M1926" s="835">
        <v>61</v>
      </c>
      <c r="N1926" s="832">
        <v>2</v>
      </c>
      <c r="O1926" s="836">
        <v>1</v>
      </c>
      <c r="P1926" s="835">
        <v>61</v>
      </c>
      <c r="Q1926" s="837">
        <v>1</v>
      </c>
      <c r="R1926" s="832">
        <v>2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10</v>
      </c>
      <c r="B1927" s="832" t="s">
        <v>2616</v>
      </c>
      <c r="C1927" s="832" t="s">
        <v>2631</v>
      </c>
      <c r="D1927" s="833" t="s">
        <v>5673</v>
      </c>
      <c r="E1927" s="834" t="s">
        <v>2682</v>
      </c>
      <c r="F1927" s="832" t="s">
        <v>2618</v>
      </c>
      <c r="G1927" s="832" t="s">
        <v>3588</v>
      </c>
      <c r="H1927" s="832" t="s">
        <v>690</v>
      </c>
      <c r="I1927" s="832" t="s">
        <v>2305</v>
      </c>
      <c r="J1927" s="832" t="s">
        <v>832</v>
      </c>
      <c r="K1927" s="832" t="s">
        <v>1105</v>
      </c>
      <c r="L1927" s="835">
        <v>0</v>
      </c>
      <c r="M1927" s="835">
        <v>0</v>
      </c>
      <c r="N1927" s="832">
        <v>10</v>
      </c>
      <c r="O1927" s="836">
        <v>1</v>
      </c>
      <c r="P1927" s="835">
        <v>0</v>
      </c>
      <c r="Q1927" s="837"/>
      <c r="R1927" s="832">
        <v>10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10</v>
      </c>
      <c r="B1928" s="832" t="s">
        <v>2616</v>
      </c>
      <c r="C1928" s="832" t="s">
        <v>2631</v>
      </c>
      <c r="D1928" s="833" t="s">
        <v>5673</v>
      </c>
      <c r="E1928" s="834" t="s">
        <v>2682</v>
      </c>
      <c r="F1928" s="832" t="s">
        <v>2618</v>
      </c>
      <c r="G1928" s="832" t="s">
        <v>3547</v>
      </c>
      <c r="H1928" s="832" t="s">
        <v>631</v>
      </c>
      <c r="I1928" s="832" t="s">
        <v>3593</v>
      </c>
      <c r="J1928" s="832" t="s">
        <v>3594</v>
      </c>
      <c r="K1928" s="832" t="s">
        <v>3128</v>
      </c>
      <c r="L1928" s="835">
        <v>17.8</v>
      </c>
      <c r="M1928" s="835">
        <v>124.6</v>
      </c>
      <c r="N1928" s="832">
        <v>7</v>
      </c>
      <c r="O1928" s="836">
        <v>4.5</v>
      </c>
      <c r="P1928" s="835">
        <v>89</v>
      </c>
      <c r="Q1928" s="837">
        <v>0.7142857142857143</v>
      </c>
      <c r="R1928" s="832">
        <v>5</v>
      </c>
      <c r="S1928" s="837">
        <v>0.7142857142857143</v>
      </c>
      <c r="T1928" s="836">
        <v>2.5</v>
      </c>
      <c r="U1928" s="838">
        <v>0.55555555555555558</v>
      </c>
    </row>
    <row r="1929" spans="1:21" ht="14.4" customHeight="1" x14ac:dyDescent="0.3">
      <c r="A1929" s="831">
        <v>10</v>
      </c>
      <c r="B1929" s="832" t="s">
        <v>2616</v>
      </c>
      <c r="C1929" s="832" t="s">
        <v>2631</v>
      </c>
      <c r="D1929" s="833" t="s">
        <v>5673</v>
      </c>
      <c r="E1929" s="834" t="s">
        <v>2682</v>
      </c>
      <c r="F1929" s="832" t="s">
        <v>2618</v>
      </c>
      <c r="G1929" s="832" t="s">
        <v>3547</v>
      </c>
      <c r="H1929" s="832" t="s">
        <v>631</v>
      </c>
      <c r="I1929" s="832" t="s">
        <v>3548</v>
      </c>
      <c r="J1929" s="832" t="s">
        <v>3549</v>
      </c>
      <c r="K1929" s="832" t="s">
        <v>3550</v>
      </c>
      <c r="L1929" s="835">
        <v>45.8</v>
      </c>
      <c r="M1929" s="835">
        <v>183.2</v>
      </c>
      <c r="N1929" s="832">
        <v>4</v>
      </c>
      <c r="O1929" s="836">
        <v>2</v>
      </c>
      <c r="P1929" s="835">
        <v>183.2</v>
      </c>
      <c r="Q1929" s="837">
        <v>1</v>
      </c>
      <c r="R1929" s="832">
        <v>4</v>
      </c>
      <c r="S1929" s="837">
        <v>1</v>
      </c>
      <c r="T1929" s="836">
        <v>2</v>
      </c>
      <c r="U1929" s="838">
        <v>1</v>
      </c>
    </row>
    <row r="1930" spans="1:21" ht="14.4" customHeight="1" x14ac:dyDescent="0.3">
      <c r="A1930" s="831">
        <v>10</v>
      </c>
      <c r="B1930" s="832" t="s">
        <v>2616</v>
      </c>
      <c r="C1930" s="832" t="s">
        <v>2631</v>
      </c>
      <c r="D1930" s="833" t="s">
        <v>5673</v>
      </c>
      <c r="E1930" s="834" t="s">
        <v>2682</v>
      </c>
      <c r="F1930" s="832" t="s">
        <v>2618</v>
      </c>
      <c r="G1930" s="832" t="s">
        <v>4803</v>
      </c>
      <c r="H1930" s="832" t="s">
        <v>631</v>
      </c>
      <c r="I1930" s="832" t="s">
        <v>4804</v>
      </c>
      <c r="J1930" s="832" t="s">
        <v>4805</v>
      </c>
      <c r="K1930" s="832" t="s">
        <v>4806</v>
      </c>
      <c r="L1930" s="835">
        <v>961.42</v>
      </c>
      <c r="M1930" s="835">
        <v>3845.68</v>
      </c>
      <c r="N1930" s="832">
        <v>4</v>
      </c>
      <c r="O1930" s="836">
        <v>2</v>
      </c>
      <c r="P1930" s="835">
        <v>2884.2599999999998</v>
      </c>
      <c r="Q1930" s="837">
        <v>0.75</v>
      </c>
      <c r="R1930" s="832">
        <v>3</v>
      </c>
      <c r="S1930" s="837">
        <v>0.75</v>
      </c>
      <c r="T1930" s="836">
        <v>1.5</v>
      </c>
      <c r="U1930" s="838">
        <v>0.75</v>
      </c>
    </row>
    <row r="1931" spans="1:21" ht="14.4" customHeight="1" x14ac:dyDescent="0.3">
      <c r="A1931" s="831">
        <v>10</v>
      </c>
      <c r="B1931" s="832" t="s">
        <v>2616</v>
      </c>
      <c r="C1931" s="832" t="s">
        <v>2631</v>
      </c>
      <c r="D1931" s="833" t="s">
        <v>5673</v>
      </c>
      <c r="E1931" s="834" t="s">
        <v>2682</v>
      </c>
      <c r="F1931" s="832" t="s">
        <v>2618</v>
      </c>
      <c r="G1931" s="832" t="s">
        <v>4803</v>
      </c>
      <c r="H1931" s="832" t="s">
        <v>631</v>
      </c>
      <c r="I1931" s="832" t="s">
        <v>4807</v>
      </c>
      <c r="J1931" s="832" t="s">
        <v>4808</v>
      </c>
      <c r="K1931" s="832" t="s">
        <v>4809</v>
      </c>
      <c r="L1931" s="835">
        <v>961.42</v>
      </c>
      <c r="M1931" s="835">
        <v>4807.0999999999995</v>
      </c>
      <c r="N1931" s="832">
        <v>5</v>
      </c>
      <c r="O1931" s="836">
        <v>1.5</v>
      </c>
      <c r="P1931" s="835">
        <v>4807.0999999999995</v>
      </c>
      <c r="Q1931" s="837">
        <v>1</v>
      </c>
      <c r="R1931" s="832">
        <v>5</v>
      </c>
      <c r="S1931" s="837">
        <v>1</v>
      </c>
      <c r="T1931" s="836">
        <v>1.5</v>
      </c>
      <c r="U1931" s="838">
        <v>1</v>
      </c>
    </row>
    <row r="1932" spans="1:21" ht="14.4" customHeight="1" x14ac:dyDescent="0.3">
      <c r="A1932" s="831">
        <v>10</v>
      </c>
      <c r="B1932" s="832" t="s">
        <v>2616</v>
      </c>
      <c r="C1932" s="832" t="s">
        <v>2631</v>
      </c>
      <c r="D1932" s="833" t="s">
        <v>5673</v>
      </c>
      <c r="E1932" s="834" t="s">
        <v>2682</v>
      </c>
      <c r="F1932" s="832" t="s">
        <v>2618</v>
      </c>
      <c r="G1932" s="832" t="s">
        <v>4675</v>
      </c>
      <c r="H1932" s="832" t="s">
        <v>631</v>
      </c>
      <c r="I1932" s="832" t="s">
        <v>4676</v>
      </c>
      <c r="J1932" s="832" t="s">
        <v>4677</v>
      </c>
      <c r="K1932" s="832" t="s">
        <v>4678</v>
      </c>
      <c r="L1932" s="835">
        <v>6101.42</v>
      </c>
      <c r="M1932" s="835">
        <v>6101.42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10</v>
      </c>
      <c r="B1933" s="832" t="s">
        <v>2616</v>
      </c>
      <c r="C1933" s="832" t="s">
        <v>2631</v>
      </c>
      <c r="D1933" s="833" t="s">
        <v>5673</v>
      </c>
      <c r="E1933" s="834" t="s">
        <v>2682</v>
      </c>
      <c r="F1933" s="832" t="s">
        <v>2618</v>
      </c>
      <c r="G1933" s="832" t="s">
        <v>4675</v>
      </c>
      <c r="H1933" s="832" t="s">
        <v>631</v>
      </c>
      <c r="I1933" s="832" t="s">
        <v>4682</v>
      </c>
      <c r="J1933" s="832" t="s">
        <v>4680</v>
      </c>
      <c r="K1933" s="832" t="s">
        <v>4683</v>
      </c>
      <c r="L1933" s="835">
        <v>6779.35</v>
      </c>
      <c r="M1933" s="835">
        <v>6779.35</v>
      </c>
      <c r="N1933" s="832">
        <v>1</v>
      </c>
      <c r="O1933" s="836">
        <v>1</v>
      </c>
      <c r="P1933" s="835">
        <v>6779.35</v>
      </c>
      <c r="Q1933" s="837">
        <v>1</v>
      </c>
      <c r="R1933" s="832">
        <v>1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10</v>
      </c>
      <c r="B1934" s="832" t="s">
        <v>2616</v>
      </c>
      <c r="C1934" s="832" t="s">
        <v>2631</v>
      </c>
      <c r="D1934" s="833" t="s">
        <v>5673</v>
      </c>
      <c r="E1934" s="834" t="s">
        <v>2682</v>
      </c>
      <c r="F1934" s="832" t="s">
        <v>2618</v>
      </c>
      <c r="G1934" s="832" t="s">
        <v>3697</v>
      </c>
      <c r="H1934" s="832" t="s">
        <v>631</v>
      </c>
      <c r="I1934" s="832" t="s">
        <v>3698</v>
      </c>
      <c r="J1934" s="832" t="s">
        <v>1309</v>
      </c>
      <c r="K1934" s="832" t="s">
        <v>3699</v>
      </c>
      <c r="L1934" s="835">
        <v>569.54</v>
      </c>
      <c r="M1934" s="835">
        <v>10251.719999999999</v>
      </c>
      <c r="N1934" s="832">
        <v>18</v>
      </c>
      <c r="O1934" s="836">
        <v>7.5</v>
      </c>
      <c r="P1934" s="835">
        <v>4556.32</v>
      </c>
      <c r="Q1934" s="837">
        <v>0.44444444444444442</v>
      </c>
      <c r="R1934" s="832">
        <v>8</v>
      </c>
      <c r="S1934" s="837">
        <v>0.44444444444444442</v>
      </c>
      <c r="T1934" s="836">
        <v>2.5</v>
      </c>
      <c r="U1934" s="838">
        <v>0.33333333333333331</v>
      </c>
    </row>
    <row r="1935" spans="1:21" ht="14.4" customHeight="1" x14ac:dyDescent="0.3">
      <c r="A1935" s="831">
        <v>10</v>
      </c>
      <c r="B1935" s="832" t="s">
        <v>2616</v>
      </c>
      <c r="C1935" s="832" t="s">
        <v>2631</v>
      </c>
      <c r="D1935" s="833" t="s">
        <v>5673</v>
      </c>
      <c r="E1935" s="834" t="s">
        <v>2682</v>
      </c>
      <c r="F1935" s="832" t="s">
        <v>2618</v>
      </c>
      <c r="G1935" s="832" t="s">
        <v>3697</v>
      </c>
      <c r="H1935" s="832" t="s">
        <v>631</v>
      </c>
      <c r="I1935" s="832" t="s">
        <v>3761</v>
      </c>
      <c r="J1935" s="832" t="s">
        <v>3762</v>
      </c>
      <c r="K1935" s="832" t="s">
        <v>3763</v>
      </c>
      <c r="L1935" s="835">
        <v>522.53</v>
      </c>
      <c r="M1935" s="835">
        <v>30306.739999999998</v>
      </c>
      <c r="N1935" s="832">
        <v>58</v>
      </c>
      <c r="O1935" s="836">
        <v>19.5</v>
      </c>
      <c r="P1935" s="835">
        <v>14630.839999999998</v>
      </c>
      <c r="Q1935" s="837">
        <v>0.48275862068965514</v>
      </c>
      <c r="R1935" s="832">
        <v>28</v>
      </c>
      <c r="S1935" s="837">
        <v>0.48275862068965519</v>
      </c>
      <c r="T1935" s="836">
        <v>10.5</v>
      </c>
      <c r="U1935" s="838">
        <v>0.53846153846153844</v>
      </c>
    </row>
    <row r="1936" spans="1:21" ht="14.4" customHeight="1" x14ac:dyDescent="0.3">
      <c r="A1936" s="831">
        <v>10</v>
      </c>
      <c r="B1936" s="832" t="s">
        <v>2616</v>
      </c>
      <c r="C1936" s="832" t="s">
        <v>2631</v>
      </c>
      <c r="D1936" s="833" t="s">
        <v>5673</v>
      </c>
      <c r="E1936" s="834" t="s">
        <v>2682</v>
      </c>
      <c r="F1936" s="832" t="s">
        <v>2618</v>
      </c>
      <c r="G1936" s="832" t="s">
        <v>3697</v>
      </c>
      <c r="H1936" s="832" t="s">
        <v>631</v>
      </c>
      <c r="I1936" s="832" t="s">
        <v>4686</v>
      </c>
      <c r="J1936" s="832" t="s">
        <v>3762</v>
      </c>
      <c r="K1936" s="832" t="s">
        <v>4687</v>
      </c>
      <c r="L1936" s="835">
        <v>707.67</v>
      </c>
      <c r="M1936" s="835">
        <v>2830.68</v>
      </c>
      <c r="N1936" s="832">
        <v>4</v>
      </c>
      <c r="O1936" s="836">
        <v>1</v>
      </c>
      <c r="P1936" s="835">
        <v>2830.68</v>
      </c>
      <c r="Q1936" s="837">
        <v>1</v>
      </c>
      <c r="R1936" s="832">
        <v>4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10</v>
      </c>
      <c r="B1937" s="832" t="s">
        <v>2616</v>
      </c>
      <c r="C1937" s="832" t="s">
        <v>2631</v>
      </c>
      <c r="D1937" s="833" t="s">
        <v>5673</v>
      </c>
      <c r="E1937" s="834" t="s">
        <v>2682</v>
      </c>
      <c r="F1937" s="832" t="s">
        <v>2618</v>
      </c>
      <c r="G1937" s="832" t="s">
        <v>3697</v>
      </c>
      <c r="H1937" s="832" t="s">
        <v>631</v>
      </c>
      <c r="I1937" s="832" t="s">
        <v>4810</v>
      </c>
      <c r="J1937" s="832" t="s">
        <v>3762</v>
      </c>
      <c r="K1937" s="832" t="s">
        <v>4811</v>
      </c>
      <c r="L1937" s="835">
        <v>2358.91</v>
      </c>
      <c r="M1937" s="835">
        <v>2358.91</v>
      </c>
      <c r="N1937" s="832">
        <v>1</v>
      </c>
      <c r="O1937" s="836">
        <v>0.5</v>
      </c>
      <c r="P1937" s="835">
        <v>2358.91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10</v>
      </c>
      <c r="B1938" s="832" t="s">
        <v>2616</v>
      </c>
      <c r="C1938" s="832" t="s">
        <v>2631</v>
      </c>
      <c r="D1938" s="833" t="s">
        <v>5673</v>
      </c>
      <c r="E1938" s="834" t="s">
        <v>2682</v>
      </c>
      <c r="F1938" s="832" t="s">
        <v>2618</v>
      </c>
      <c r="G1938" s="832" t="s">
        <v>3697</v>
      </c>
      <c r="H1938" s="832" t="s">
        <v>631</v>
      </c>
      <c r="I1938" s="832" t="s">
        <v>4812</v>
      </c>
      <c r="J1938" s="832" t="s">
        <v>3762</v>
      </c>
      <c r="K1938" s="832" t="s">
        <v>4813</v>
      </c>
      <c r="L1938" s="835">
        <v>2034.38</v>
      </c>
      <c r="M1938" s="835">
        <v>2034.38</v>
      </c>
      <c r="N1938" s="832">
        <v>1</v>
      </c>
      <c r="O1938" s="836">
        <v>0.5</v>
      </c>
      <c r="P1938" s="835">
        <v>2034.38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10</v>
      </c>
      <c r="B1939" s="832" t="s">
        <v>2616</v>
      </c>
      <c r="C1939" s="832" t="s">
        <v>2631</v>
      </c>
      <c r="D1939" s="833" t="s">
        <v>5673</v>
      </c>
      <c r="E1939" s="834" t="s">
        <v>2682</v>
      </c>
      <c r="F1939" s="832" t="s">
        <v>2618</v>
      </c>
      <c r="G1939" s="832" t="s">
        <v>3697</v>
      </c>
      <c r="H1939" s="832" t="s">
        <v>631</v>
      </c>
      <c r="I1939" s="832" t="s">
        <v>4814</v>
      </c>
      <c r="J1939" s="832" t="s">
        <v>1309</v>
      </c>
      <c r="K1939" s="832" t="s">
        <v>3699</v>
      </c>
      <c r="L1939" s="835">
        <v>569.54</v>
      </c>
      <c r="M1939" s="835">
        <v>2278.16</v>
      </c>
      <c r="N1939" s="832">
        <v>4</v>
      </c>
      <c r="O1939" s="836">
        <v>2</v>
      </c>
      <c r="P1939" s="835">
        <v>569.54</v>
      </c>
      <c r="Q1939" s="837">
        <v>0.25</v>
      </c>
      <c r="R1939" s="832">
        <v>1</v>
      </c>
      <c r="S1939" s="837">
        <v>0.25</v>
      </c>
      <c r="T1939" s="836">
        <v>1</v>
      </c>
      <c r="U1939" s="838">
        <v>0.5</v>
      </c>
    </row>
    <row r="1940" spans="1:21" ht="14.4" customHeight="1" x14ac:dyDescent="0.3">
      <c r="A1940" s="831">
        <v>10</v>
      </c>
      <c r="B1940" s="832" t="s">
        <v>2616</v>
      </c>
      <c r="C1940" s="832" t="s">
        <v>2631</v>
      </c>
      <c r="D1940" s="833" t="s">
        <v>5673</v>
      </c>
      <c r="E1940" s="834" t="s">
        <v>2682</v>
      </c>
      <c r="F1940" s="832" t="s">
        <v>2618</v>
      </c>
      <c r="G1940" s="832" t="s">
        <v>4688</v>
      </c>
      <c r="H1940" s="832" t="s">
        <v>690</v>
      </c>
      <c r="I1940" s="832" t="s">
        <v>4815</v>
      </c>
      <c r="J1940" s="832" t="s">
        <v>4816</v>
      </c>
      <c r="K1940" s="832" t="s">
        <v>4817</v>
      </c>
      <c r="L1940" s="835">
        <v>802.48</v>
      </c>
      <c r="M1940" s="835">
        <v>3209.92</v>
      </c>
      <c r="N1940" s="832">
        <v>4</v>
      </c>
      <c r="O1940" s="836">
        <v>2</v>
      </c>
      <c r="P1940" s="835">
        <v>3209.92</v>
      </c>
      <c r="Q1940" s="837">
        <v>1</v>
      </c>
      <c r="R1940" s="832">
        <v>4</v>
      </c>
      <c r="S1940" s="837">
        <v>1</v>
      </c>
      <c r="T1940" s="836">
        <v>2</v>
      </c>
      <c r="U1940" s="838">
        <v>1</v>
      </c>
    </row>
    <row r="1941" spans="1:21" ht="14.4" customHeight="1" x14ac:dyDescent="0.3">
      <c r="A1941" s="831">
        <v>10</v>
      </c>
      <c r="B1941" s="832" t="s">
        <v>2616</v>
      </c>
      <c r="C1941" s="832" t="s">
        <v>2631</v>
      </c>
      <c r="D1941" s="833" t="s">
        <v>5673</v>
      </c>
      <c r="E1941" s="834" t="s">
        <v>2682</v>
      </c>
      <c r="F1941" s="832" t="s">
        <v>2618</v>
      </c>
      <c r="G1941" s="832" t="s">
        <v>4688</v>
      </c>
      <c r="H1941" s="832" t="s">
        <v>690</v>
      </c>
      <c r="I1941" s="832" t="s">
        <v>4689</v>
      </c>
      <c r="J1941" s="832" t="s">
        <v>4690</v>
      </c>
      <c r="K1941" s="832" t="s">
        <v>4691</v>
      </c>
      <c r="L1941" s="835">
        <v>690.91</v>
      </c>
      <c r="M1941" s="835">
        <v>2072.73</v>
      </c>
      <c r="N1941" s="832">
        <v>3</v>
      </c>
      <c r="O1941" s="836">
        <v>1.5</v>
      </c>
      <c r="P1941" s="835">
        <v>2072.73</v>
      </c>
      <c r="Q1941" s="837">
        <v>1</v>
      </c>
      <c r="R1941" s="832">
        <v>3</v>
      </c>
      <c r="S1941" s="837">
        <v>1</v>
      </c>
      <c r="T1941" s="836">
        <v>1.5</v>
      </c>
      <c r="U1941" s="838">
        <v>1</v>
      </c>
    </row>
    <row r="1942" spans="1:21" ht="14.4" customHeight="1" x14ac:dyDescent="0.3">
      <c r="A1942" s="831">
        <v>10</v>
      </c>
      <c r="B1942" s="832" t="s">
        <v>2616</v>
      </c>
      <c r="C1942" s="832" t="s">
        <v>2631</v>
      </c>
      <c r="D1942" s="833" t="s">
        <v>5673</v>
      </c>
      <c r="E1942" s="834" t="s">
        <v>2682</v>
      </c>
      <c r="F1942" s="832" t="s">
        <v>2618</v>
      </c>
      <c r="G1942" s="832" t="s">
        <v>4688</v>
      </c>
      <c r="H1942" s="832" t="s">
        <v>690</v>
      </c>
      <c r="I1942" s="832" t="s">
        <v>4689</v>
      </c>
      <c r="J1942" s="832" t="s">
        <v>4690</v>
      </c>
      <c r="K1942" s="832" t="s">
        <v>4691</v>
      </c>
      <c r="L1942" s="835">
        <v>1046.76</v>
      </c>
      <c r="M1942" s="835">
        <v>6280.5599999999995</v>
      </c>
      <c r="N1942" s="832">
        <v>6</v>
      </c>
      <c r="O1942" s="836">
        <v>1</v>
      </c>
      <c r="P1942" s="835">
        <v>6280.5599999999995</v>
      </c>
      <c r="Q1942" s="837">
        <v>1</v>
      </c>
      <c r="R1942" s="832">
        <v>6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10</v>
      </c>
      <c r="B1943" s="832" t="s">
        <v>2616</v>
      </c>
      <c r="C1943" s="832" t="s">
        <v>2631</v>
      </c>
      <c r="D1943" s="833" t="s">
        <v>5673</v>
      </c>
      <c r="E1943" s="834" t="s">
        <v>2682</v>
      </c>
      <c r="F1943" s="832" t="s">
        <v>2618</v>
      </c>
      <c r="G1943" s="832" t="s">
        <v>4692</v>
      </c>
      <c r="H1943" s="832" t="s">
        <v>631</v>
      </c>
      <c r="I1943" s="832" t="s">
        <v>2595</v>
      </c>
      <c r="J1943" s="832" t="s">
        <v>2596</v>
      </c>
      <c r="K1943" s="832" t="s">
        <v>2597</v>
      </c>
      <c r="L1943" s="835">
        <v>659.87</v>
      </c>
      <c r="M1943" s="835">
        <v>17156.620000000003</v>
      </c>
      <c r="N1943" s="832">
        <v>26</v>
      </c>
      <c r="O1943" s="836">
        <v>14.5</v>
      </c>
      <c r="P1943" s="835">
        <v>12537.530000000004</v>
      </c>
      <c r="Q1943" s="837">
        <v>0.73076923076923095</v>
      </c>
      <c r="R1943" s="832">
        <v>19</v>
      </c>
      <c r="S1943" s="837">
        <v>0.73076923076923073</v>
      </c>
      <c r="T1943" s="836">
        <v>11</v>
      </c>
      <c r="U1943" s="838">
        <v>0.75862068965517238</v>
      </c>
    </row>
    <row r="1944" spans="1:21" ht="14.4" customHeight="1" x14ac:dyDescent="0.3">
      <c r="A1944" s="831">
        <v>10</v>
      </c>
      <c r="B1944" s="832" t="s">
        <v>2616</v>
      </c>
      <c r="C1944" s="832" t="s">
        <v>2631</v>
      </c>
      <c r="D1944" s="833" t="s">
        <v>5673</v>
      </c>
      <c r="E1944" s="834" t="s">
        <v>2682</v>
      </c>
      <c r="F1944" s="832" t="s">
        <v>2618</v>
      </c>
      <c r="G1944" s="832" t="s">
        <v>4692</v>
      </c>
      <c r="H1944" s="832" t="s">
        <v>631</v>
      </c>
      <c r="I1944" s="832" t="s">
        <v>4818</v>
      </c>
      <c r="J1944" s="832" t="s">
        <v>2596</v>
      </c>
      <c r="K1944" s="832" t="s">
        <v>4819</v>
      </c>
      <c r="L1944" s="835">
        <v>1264.21</v>
      </c>
      <c r="M1944" s="835">
        <v>6321.05</v>
      </c>
      <c r="N1944" s="832">
        <v>5</v>
      </c>
      <c r="O1944" s="836">
        <v>1.5</v>
      </c>
      <c r="P1944" s="835">
        <v>6321.05</v>
      </c>
      <c r="Q1944" s="837">
        <v>1</v>
      </c>
      <c r="R1944" s="832">
        <v>5</v>
      </c>
      <c r="S1944" s="837">
        <v>1</v>
      </c>
      <c r="T1944" s="836">
        <v>1.5</v>
      </c>
      <c r="U1944" s="838">
        <v>1</v>
      </c>
    </row>
    <row r="1945" spans="1:21" ht="14.4" customHeight="1" x14ac:dyDescent="0.3">
      <c r="A1945" s="831">
        <v>10</v>
      </c>
      <c r="B1945" s="832" t="s">
        <v>2616</v>
      </c>
      <c r="C1945" s="832" t="s">
        <v>2631</v>
      </c>
      <c r="D1945" s="833" t="s">
        <v>5673</v>
      </c>
      <c r="E1945" s="834" t="s">
        <v>2682</v>
      </c>
      <c r="F1945" s="832" t="s">
        <v>2618</v>
      </c>
      <c r="G1945" s="832" t="s">
        <v>4692</v>
      </c>
      <c r="H1945" s="832" t="s">
        <v>631</v>
      </c>
      <c r="I1945" s="832" t="s">
        <v>4693</v>
      </c>
      <c r="J1945" s="832" t="s">
        <v>2596</v>
      </c>
      <c r="K1945" s="832" t="s">
        <v>4694</v>
      </c>
      <c r="L1945" s="835">
        <v>566.53</v>
      </c>
      <c r="M1945" s="835">
        <v>1133.06</v>
      </c>
      <c r="N1945" s="832">
        <v>2</v>
      </c>
      <c r="O1945" s="836">
        <v>1</v>
      </c>
      <c r="P1945" s="835">
        <v>1133.06</v>
      </c>
      <c r="Q1945" s="837">
        <v>1</v>
      </c>
      <c r="R1945" s="832">
        <v>2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10</v>
      </c>
      <c r="B1946" s="832" t="s">
        <v>2616</v>
      </c>
      <c r="C1946" s="832" t="s">
        <v>2631</v>
      </c>
      <c r="D1946" s="833" t="s">
        <v>5673</v>
      </c>
      <c r="E1946" s="834" t="s">
        <v>2682</v>
      </c>
      <c r="F1946" s="832" t="s">
        <v>2618</v>
      </c>
      <c r="G1946" s="832" t="s">
        <v>4692</v>
      </c>
      <c r="H1946" s="832" t="s">
        <v>631</v>
      </c>
      <c r="I1946" s="832" t="s">
        <v>4820</v>
      </c>
      <c r="J1946" s="832" t="s">
        <v>4696</v>
      </c>
      <c r="K1946" s="832" t="s">
        <v>4821</v>
      </c>
      <c r="L1946" s="835">
        <v>659.87</v>
      </c>
      <c r="M1946" s="835">
        <v>659.87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10</v>
      </c>
      <c r="B1947" s="832" t="s">
        <v>2616</v>
      </c>
      <c r="C1947" s="832" t="s">
        <v>2631</v>
      </c>
      <c r="D1947" s="833" t="s">
        <v>5673</v>
      </c>
      <c r="E1947" s="834" t="s">
        <v>2682</v>
      </c>
      <c r="F1947" s="832" t="s">
        <v>2618</v>
      </c>
      <c r="G1947" s="832" t="s">
        <v>4698</v>
      </c>
      <c r="H1947" s="832" t="s">
        <v>631</v>
      </c>
      <c r="I1947" s="832" t="s">
        <v>4699</v>
      </c>
      <c r="J1947" s="832" t="s">
        <v>4700</v>
      </c>
      <c r="K1947" s="832" t="s">
        <v>4701</v>
      </c>
      <c r="L1947" s="835">
        <v>172.7</v>
      </c>
      <c r="M1947" s="835">
        <v>2763.2000000000003</v>
      </c>
      <c r="N1947" s="832">
        <v>16</v>
      </c>
      <c r="O1947" s="836">
        <v>11</v>
      </c>
      <c r="P1947" s="835">
        <v>1036.2</v>
      </c>
      <c r="Q1947" s="837">
        <v>0.375</v>
      </c>
      <c r="R1947" s="832">
        <v>6</v>
      </c>
      <c r="S1947" s="837">
        <v>0.375</v>
      </c>
      <c r="T1947" s="836">
        <v>4.5</v>
      </c>
      <c r="U1947" s="838">
        <v>0.40909090909090912</v>
      </c>
    </row>
    <row r="1948" spans="1:21" ht="14.4" customHeight="1" x14ac:dyDescent="0.3">
      <c r="A1948" s="831">
        <v>10</v>
      </c>
      <c r="B1948" s="832" t="s">
        <v>2616</v>
      </c>
      <c r="C1948" s="832" t="s">
        <v>2631</v>
      </c>
      <c r="D1948" s="833" t="s">
        <v>5673</v>
      </c>
      <c r="E1948" s="834" t="s">
        <v>2682</v>
      </c>
      <c r="F1948" s="832" t="s">
        <v>2618</v>
      </c>
      <c r="G1948" s="832" t="s">
        <v>4702</v>
      </c>
      <c r="H1948" s="832" t="s">
        <v>631</v>
      </c>
      <c r="I1948" s="832" t="s">
        <v>4822</v>
      </c>
      <c r="J1948" s="832" t="s">
        <v>4704</v>
      </c>
      <c r="K1948" s="832" t="s">
        <v>4823</v>
      </c>
      <c r="L1948" s="835">
        <v>1366.33</v>
      </c>
      <c r="M1948" s="835">
        <v>8197.98</v>
      </c>
      <c r="N1948" s="832">
        <v>6</v>
      </c>
      <c r="O1948" s="836">
        <v>3.5</v>
      </c>
      <c r="P1948" s="835">
        <v>6831.65</v>
      </c>
      <c r="Q1948" s="837">
        <v>0.83333333333333337</v>
      </c>
      <c r="R1948" s="832">
        <v>5</v>
      </c>
      <c r="S1948" s="837">
        <v>0.83333333333333337</v>
      </c>
      <c r="T1948" s="836">
        <v>3</v>
      </c>
      <c r="U1948" s="838">
        <v>0.8571428571428571</v>
      </c>
    </row>
    <row r="1949" spans="1:21" ht="14.4" customHeight="1" x14ac:dyDescent="0.3">
      <c r="A1949" s="831">
        <v>10</v>
      </c>
      <c r="B1949" s="832" t="s">
        <v>2616</v>
      </c>
      <c r="C1949" s="832" t="s">
        <v>2631</v>
      </c>
      <c r="D1949" s="833" t="s">
        <v>5673</v>
      </c>
      <c r="E1949" s="834" t="s">
        <v>2682</v>
      </c>
      <c r="F1949" s="832" t="s">
        <v>2618</v>
      </c>
      <c r="G1949" s="832" t="s">
        <v>4702</v>
      </c>
      <c r="H1949" s="832" t="s">
        <v>631</v>
      </c>
      <c r="I1949" s="832" t="s">
        <v>4703</v>
      </c>
      <c r="J1949" s="832" t="s">
        <v>4704</v>
      </c>
      <c r="K1949" s="832" t="s">
        <v>4705</v>
      </c>
      <c r="L1949" s="835">
        <v>1029.8499999999999</v>
      </c>
      <c r="M1949" s="835">
        <v>63850.699999999983</v>
      </c>
      <c r="N1949" s="832">
        <v>62</v>
      </c>
      <c r="O1949" s="836">
        <v>16</v>
      </c>
      <c r="P1949" s="835">
        <v>33985.049999999988</v>
      </c>
      <c r="Q1949" s="837">
        <v>0.532258064516129</v>
      </c>
      <c r="R1949" s="832">
        <v>33</v>
      </c>
      <c r="S1949" s="837">
        <v>0.532258064516129</v>
      </c>
      <c r="T1949" s="836">
        <v>7.5</v>
      </c>
      <c r="U1949" s="838">
        <v>0.46875</v>
      </c>
    </row>
    <row r="1950" spans="1:21" ht="14.4" customHeight="1" x14ac:dyDescent="0.3">
      <c r="A1950" s="831">
        <v>10</v>
      </c>
      <c r="B1950" s="832" t="s">
        <v>2616</v>
      </c>
      <c r="C1950" s="832" t="s">
        <v>2631</v>
      </c>
      <c r="D1950" s="833" t="s">
        <v>5673</v>
      </c>
      <c r="E1950" s="834" t="s">
        <v>2682</v>
      </c>
      <c r="F1950" s="832" t="s">
        <v>2618</v>
      </c>
      <c r="G1950" s="832" t="s">
        <v>3475</v>
      </c>
      <c r="H1950" s="832" t="s">
        <v>631</v>
      </c>
      <c r="I1950" s="832" t="s">
        <v>4824</v>
      </c>
      <c r="J1950" s="832" t="s">
        <v>4584</v>
      </c>
      <c r="K1950" s="832" t="s">
        <v>4825</v>
      </c>
      <c r="L1950" s="835">
        <v>50.32</v>
      </c>
      <c r="M1950" s="835">
        <v>50.32</v>
      </c>
      <c r="N1950" s="832">
        <v>1</v>
      </c>
      <c r="O1950" s="836">
        <v>0.5</v>
      </c>
      <c r="P1950" s="835">
        <v>50.32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10</v>
      </c>
      <c r="B1951" s="832" t="s">
        <v>2616</v>
      </c>
      <c r="C1951" s="832" t="s">
        <v>2631</v>
      </c>
      <c r="D1951" s="833" t="s">
        <v>5673</v>
      </c>
      <c r="E1951" s="834" t="s">
        <v>2682</v>
      </c>
      <c r="F1951" s="832" t="s">
        <v>2618</v>
      </c>
      <c r="G1951" s="832" t="s">
        <v>4826</v>
      </c>
      <c r="H1951" s="832" t="s">
        <v>631</v>
      </c>
      <c r="I1951" s="832" t="s">
        <v>4827</v>
      </c>
      <c r="J1951" s="832" t="s">
        <v>4828</v>
      </c>
      <c r="K1951" s="832" t="s">
        <v>4829</v>
      </c>
      <c r="L1951" s="835">
        <v>48.74</v>
      </c>
      <c r="M1951" s="835">
        <v>48.74</v>
      </c>
      <c r="N1951" s="832">
        <v>1</v>
      </c>
      <c r="O1951" s="836">
        <v>0.5</v>
      </c>
      <c r="P1951" s="835">
        <v>48.74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10</v>
      </c>
      <c r="B1952" s="832" t="s">
        <v>2616</v>
      </c>
      <c r="C1952" s="832" t="s">
        <v>2631</v>
      </c>
      <c r="D1952" s="833" t="s">
        <v>5673</v>
      </c>
      <c r="E1952" s="834" t="s">
        <v>2682</v>
      </c>
      <c r="F1952" s="832" t="s">
        <v>2618</v>
      </c>
      <c r="G1952" s="832" t="s">
        <v>2815</v>
      </c>
      <c r="H1952" s="832" t="s">
        <v>690</v>
      </c>
      <c r="I1952" s="832" t="s">
        <v>2365</v>
      </c>
      <c r="J1952" s="832" t="s">
        <v>1358</v>
      </c>
      <c r="K1952" s="832" t="s">
        <v>2366</v>
      </c>
      <c r="L1952" s="835">
        <v>225.06</v>
      </c>
      <c r="M1952" s="835">
        <v>225.06</v>
      </c>
      <c r="N1952" s="832">
        <v>1</v>
      </c>
      <c r="O1952" s="836">
        <v>0.5</v>
      </c>
      <c r="P1952" s="835">
        <v>225.06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10</v>
      </c>
      <c r="B1953" s="832" t="s">
        <v>2616</v>
      </c>
      <c r="C1953" s="832" t="s">
        <v>2631</v>
      </c>
      <c r="D1953" s="833" t="s">
        <v>5673</v>
      </c>
      <c r="E1953" s="834" t="s">
        <v>2682</v>
      </c>
      <c r="F1953" s="832" t="s">
        <v>2618</v>
      </c>
      <c r="G1953" s="832" t="s">
        <v>2819</v>
      </c>
      <c r="H1953" s="832" t="s">
        <v>690</v>
      </c>
      <c r="I1953" s="832" t="s">
        <v>3353</v>
      </c>
      <c r="J1953" s="832" t="s">
        <v>2432</v>
      </c>
      <c r="K1953" s="832" t="s">
        <v>3354</v>
      </c>
      <c r="L1953" s="835">
        <v>105.23</v>
      </c>
      <c r="M1953" s="835">
        <v>210.46</v>
      </c>
      <c r="N1953" s="832">
        <v>2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10</v>
      </c>
      <c r="B1954" s="832" t="s">
        <v>2616</v>
      </c>
      <c r="C1954" s="832" t="s">
        <v>2631</v>
      </c>
      <c r="D1954" s="833" t="s">
        <v>5673</v>
      </c>
      <c r="E1954" s="834" t="s">
        <v>2682</v>
      </c>
      <c r="F1954" s="832" t="s">
        <v>2618</v>
      </c>
      <c r="G1954" s="832" t="s">
        <v>3768</v>
      </c>
      <c r="H1954" s="832" t="s">
        <v>631</v>
      </c>
      <c r="I1954" s="832" t="s">
        <v>3769</v>
      </c>
      <c r="J1954" s="832" t="s">
        <v>1427</v>
      </c>
      <c r="K1954" s="832" t="s">
        <v>3770</v>
      </c>
      <c r="L1954" s="835">
        <v>79.069999999999993</v>
      </c>
      <c r="M1954" s="835">
        <v>79.069999999999993</v>
      </c>
      <c r="N1954" s="832">
        <v>1</v>
      </c>
      <c r="O1954" s="836">
        <v>0.5</v>
      </c>
      <c r="P1954" s="835">
        <v>79.069999999999993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10</v>
      </c>
      <c r="B1955" s="832" t="s">
        <v>2616</v>
      </c>
      <c r="C1955" s="832" t="s">
        <v>2631</v>
      </c>
      <c r="D1955" s="833" t="s">
        <v>5673</v>
      </c>
      <c r="E1955" s="834" t="s">
        <v>2682</v>
      </c>
      <c r="F1955" s="832" t="s">
        <v>2618</v>
      </c>
      <c r="G1955" s="832" t="s">
        <v>3817</v>
      </c>
      <c r="H1955" s="832" t="s">
        <v>631</v>
      </c>
      <c r="I1955" s="832" t="s">
        <v>4830</v>
      </c>
      <c r="J1955" s="832" t="s">
        <v>4831</v>
      </c>
      <c r="K1955" s="832" t="s">
        <v>4832</v>
      </c>
      <c r="L1955" s="835">
        <v>1020.22</v>
      </c>
      <c r="M1955" s="835">
        <v>2040.44</v>
      </c>
      <c r="N1955" s="832">
        <v>2</v>
      </c>
      <c r="O1955" s="836">
        <v>2</v>
      </c>
      <c r="P1955" s="835">
        <v>1020.22</v>
      </c>
      <c r="Q1955" s="837">
        <v>0.5</v>
      </c>
      <c r="R1955" s="832">
        <v>1</v>
      </c>
      <c r="S1955" s="837">
        <v>0.5</v>
      </c>
      <c r="T1955" s="836">
        <v>1</v>
      </c>
      <c r="U1955" s="838">
        <v>0.5</v>
      </c>
    </row>
    <row r="1956" spans="1:21" ht="14.4" customHeight="1" x14ac:dyDescent="0.3">
      <c r="A1956" s="831">
        <v>10</v>
      </c>
      <c r="B1956" s="832" t="s">
        <v>2616</v>
      </c>
      <c r="C1956" s="832" t="s">
        <v>2631</v>
      </c>
      <c r="D1956" s="833" t="s">
        <v>5673</v>
      </c>
      <c r="E1956" s="834" t="s">
        <v>2682</v>
      </c>
      <c r="F1956" s="832" t="s">
        <v>2618</v>
      </c>
      <c r="G1956" s="832" t="s">
        <v>3817</v>
      </c>
      <c r="H1956" s="832" t="s">
        <v>631</v>
      </c>
      <c r="I1956" s="832" t="s">
        <v>4833</v>
      </c>
      <c r="J1956" s="832" t="s">
        <v>4707</v>
      </c>
      <c r="K1956" s="832" t="s">
        <v>4832</v>
      </c>
      <c r="L1956" s="835">
        <v>1020.22</v>
      </c>
      <c r="M1956" s="835">
        <v>4080.88</v>
      </c>
      <c r="N1956" s="832">
        <v>4</v>
      </c>
      <c r="O1956" s="836">
        <v>3.5</v>
      </c>
      <c r="P1956" s="835">
        <v>4080.88</v>
      </c>
      <c r="Q1956" s="837">
        <v>1</v>
      </c>
      <c r="R1956" s="832">
        <v>4</v>
      </c>
      <c r="S1956" s="837">
        <v>1</v>
      </c>
      <c r="T1956" s="836">
        <v>3.5</v>
      </c>
      <c r="U1956" s="838">
        <v>1</v>
      </c>
    </row>
    <row r="1957" spans="1:21" ht="14.4" customHeight="1" x14ac:dyDescent="0.3">
      <c r="A1957" s="831">
        <v>10</v>
      </c>
      <c r="B1957" s="832" t="s">
        <v>2616</v>
      </c>
      <c r="C1957" s="832" t="s">
        <v>2631</v>
      </c>
      <c r="D1957" s="833" t="s">
        <v>5673</v>
      </c>
      <c r="E1957" s="834" t="s">
        <v>2682</v>
      </c>
      <c r="F1957" s="832" t="s">
        <v>2618</v>
      </c>
      <c r="G1957" s="832" t="s">
        <v>3817</v>
      </c>
      <c r="H1957" s="832" t="s">
        <v>631</v>
      </c>
      <c r="I1957" s="832" t="s">
        <v>4834</v>
      </c>
      <c r="J1957" s="832" t="s">
        <v>4831</v>
      </c>
      <c r="K1957" s="832" t="s">
        <v>4835</v>
      </c>
      <c r="L1957" s="835">
        <v>2040.45</v>
      </c>
      <c r="M1957" s="835">
        <v>2040.45</v>
      </c>
      <c r="N1957" s="832">
        <v>1</v>
      </c>
      <c r="O1957" s="836">
        <v>0.5</v>
      </c>
      <c r="P1957" s="835">
        <v>2040.45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10</v>
      </c>
      <c r="B1958" s="832" t="s">
        <v>2616</v>
      </c>
      <c r="C1958" s="832" t="s">
        <v>2631</v>
      </c>
      <c r="D1958" s="833" t="s">
        <v>5673</v>
      </c>
      <c r="E1958" s="834" t="s">
        <v>2682</v>
      </c>
      <c r="F1958" s="832" t="s">
        <v>2618</v>
      </c>
      <c r="G1958" s="832" t="s">
        <v>3817</v>
      </c>
      <c r="H1958" s="832" t="s">
        <v>631</v>
      </c>
      <c r="I1958" s="832" t="s">
        <v>4709</v>
      </c>
      <c r="J1958" s="832" t="s">
        <v>4710</v>
      </c>
      <c r="K1958" s="832" t="s">
        <v>4711</v>
      </c>
      <c r="L1958" s="835">
        <v>510.12</v>
      </c>
      <c r="M1958" s="835">
        <v>510.12</v>
      </c>
      <c r="N1958" s="832">
        <v>1</v>
      </c>
      <c r="O1958" s="836">
        <v>0.5</v>
      </c>
      <c r="P1958" s="835">
        <v>510.12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10</v>
      </c>
      <c r="B1959" s="832" t="s">
        <v>2616</v>
      </c>
      <c r="C1959" s="832" t="s">
        <v>2631</v>
      </c>
      <c r="D1959" s="833" t="s">
        <v>5673</v>
      </c>
      <c r="E1959" s="834" t="s">
        <v>2682</v>
      </c>
      <c r="F1959" s="832" t="s">
        <v>2618</v>
      </c>
      <c r="G1959" s="832" t="s">
        <v>4712</v>
      </c>
      <c r="H1959" s="832" t="s">
        <v>631</v>
      </c>
      <c r="I1959" s="832" t="s">
        <v>4713</v>
      </c>
      <c r="J1959" s="832" t="s">
        <v>4714</v>
      </c>
      <c r="K1959" s="832" t="s">
        <v>4715</v>
      </c>
      <c r="L1959" s="835">
        <v>6101.4</v>
      </c>
      <c r="M1959" s="835">
        <v>6101.4</v>
      </c>
      <c r="N1959" s="832">
        <v>1</v>
      </c>
      <c r="O1959" s="836">
        <v>1</v>
      </c>
      <c r="P1959" s="835">
        <v>6101.4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10</v>
      </c>
      <c r="B1960" s="832" t="s">
        <v>2616</v>
      </c>
      <c r="C1960" s="832" t="s">
        <v>2631</v>
      </c>
      <c r="D1960" s="833" t="s">
        <v>5673</v>
      </c>
      <c r="E1960" s="834" t="s">
        <v>2682</v>
      </c>
      <c r="F1960" s="832" t="s">
        <v>2618</v>
      </c>
      <c r="G1960" s="832" t="s">
        <v>3066</v>
      </c>
      <c r="H1960" s="832" t="s">
        <v>690</v>
      </c>
      <c r="I1960" s="832" t="s">
        <v>4716</v>
      </c>
      <c r="J1960" s="832" t="s">
        <v>4717</v>
      </c>
      <c r="K1960" s="832" t="s">
        <v>2268</v>
      </c>
      <c r="L1960" s="835">
        <v>1614.9</v>
      </c>
      <c r="M1960" s="835">
        <v>16149</v>
      </c>
      <c r="N1960" s="832">
        <v>10</v>
      </c>
      <c r="O1960" s="836">
        <v>1</v>
      </c>
      <c r="P1960" s="835">
        <v>16149</v>
      </c>
      <c r="Q1960" s="837">
        <v>1</v>
      </c>
      <c r="R1960" s="832">
        <v>10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10</v>
      </c>
      <c r="B1961" s="832" t="s">
        <v>2616</v>
      </c>
      <c r="C1961" s="832" t="s">
        <v>2631</v>
      </c>
      <c r="D1961" s="833" t="s">
        <v>5673</v>
      </c>
      <c r="E1961" s="834" t="s">
        <v>2682</v>
      </c>
      <c r="F1961" s="832" t="s">
        <v>2618</v>
      </c>
      <c r="G1961" s="832" t="s">
        <v>3066</v>
      </c>
      <c r="H1961" s="832" t="s">
        <v>690</v>
      </c>
      <c r="I1961" s="832" t="s">
        <v>4718</v>
      </c>
      <c r="J1961" s="832" t="s">
        <v>4719</v>
      </c>
      <c r="K1961" s="832" t="s">
        <v>1350</v>
      </c>
      <c r="L1961" s="835">
        <v>127.34</v>
      </c>
      <c r="M1961" s="835">
        <v>382.02</v>
      </c>
      <c r="N1961" s="832">
        <v>3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10</v>
      </c>
      <c r="B1962" s="832" t="s">
        <v>2616</v>
      </c>
      <c r="C1962" s="832" t="s">
        <v>2631</v>
      </c>
      <c r="D1962" s="833" t="s">
        <v>5673</v>
      </c>
      <c r="E1962" s="834" t="s">
        <v>2682</v>
      </c>
      <c r="F1962" s="832" t="s">
        <v>2618</v>
      </c>
      <c r="G1962" s="832" t="s">
        <v>3066</v>
      </c>
      <c r="H1962" s="832" t="s">
        <v>690</v>
      </c>
      <c r="I1962" s="832" t="s">
        <v>2269</v>
      </c>
      <c r="J1962" s="832" t="s">
        <v>930</v>
      </c>
      <c r="K1962" s="832" t="s">
        <v>2265</v>
      </c>
      <c r="L1962" s="835">
        <v>324.7</v>
      </c>
      <c r="M1962" s="835">
        <v>12988</v>
      </c>
      <c r="N1962" s="832">
        <v>40</v>
      </c>
      <c r="O1962" s="836">
        <v>3.5</v>
      </c>
      <c r="P1962" s="835">
        <v>3247</v>
      </c>
      <c r="Q1962" s="837">
        <v>0.25</v>
      </c>
      <c r="R1962" s="832">
        <v>10</v>
      </c>
      <c r="S1962" s="837">
        <v>0.25</v>
      </c>
      <c r="T1962" s="836">
        <v>1</v>
      </c>
      <c r="U1962" s="838">
        <v>0.2857142857142857</v>
      </c>
    </row>
    <row r="1963" spans="1:21" ht="14.4" customHeight="1" x14ac:dyDescent="0.3">
      <c r="A1963" s="831">
        <v>10</v>
      </c>
      <c r="B1963" s="832" t="s">
        <v>2616</v>
      </c>
      <c r="C1963" s="832" t="s">
        <v>2631</v>
      </c>
      <c r="D1963" s="833" t="s">
        <v>5673</v>
      </c>
      <c r="E1963" s="834" t="s">
        <v>2682</v>
      </c>
      <c r="F1963" s="832" t="s">
        <v>2618</v>
      </c>
      <c r="G1963" s="832" t="s">
        <v>3066</v>
      </c>
      <c r="H1963" s="832" t="s">
        <v>690</v>
      </c>
      <c r="I1963" s="832" t="s">
        <v>2270</v>
      </c>
      <c r="J1963" s="832" t="s">
        <v>915</v>
      </c>
      <c r="K1963" s="832" t="s">
        <v>2257</v>
      </c>
      <c r="L1963" s="835">
        <v>1614.9</v>
      </c>
      <c r="M1963" s="835">
        <v>16149</v>
      </c>
      <c r="N1963" s="832">
        <v>10</v>
      </c>
      <c r="O1963" s="836">
        <v>0.5</v>
      </c>
      <c r="P1963" s="835">
        <v>16149</v>
      </c>
      <c r="Q1963" s="837">
        <v>1</v>
      </c>
      <c r="R1963" s="832">
        <v>10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10</v>
      </c>
      <c r="B1964" s="832" t="s">
        <v>2616</v>
      </c>
      <c r="C1964" s="832" t="s">
        <v>2631</v>
      </c>
      <c r="D1964" s="833" t="s">
        <v>5673</v>
      </c>
      <c r="E1964" s="834" t="s">
        <v>2682</v>
      </c>
      <c r="F1964" s="832" t="s">
        <v>2618</v>
      </c>
      <c r="G1964" s="832" t="s">
        <v>3066</v>
      </c>
      <c r="H1964" s="832" t="s">
        <v>631</v>
      </c>
      <c r="I1964" s="832" t="s">
        <v>4836</v>
      </c>
      <c r="J1964" s="832" t="s">
        <v>930</v>
      </c>
      <c r="K1964" s="832" t="s">
        <v>2265</v>
      </c>
      <c r="L1964" s="835">
        <v>319.2</v>
      </c>
      <c r="M1964" s="835">
        <v>6384</v>
      </c>
      <c r="N1964" s="832">
        <v>20</v>
      </c>
      <c r="O1964" s="836">
        <v>2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10</v>
      </c>
      <c r="B1965" s="832" t="s">
        <v>2616</v>
      </c>
      <c r="C1965" s="832" t="s">
        <v>2631</v>
      </c>
      <c r="D1965" s="833" t="s">
        <v>5673</v>
      </c>
      <c r="E1965" s="834" t="s">
        <v>2682</v>
      </c>
      <c r="F1965" s="832" t="s">
        <v>2618</v>
      </c>
      <c r="G1965" s="832" t="s">
        <v>2945</v>
      </c>
      <c r="H1965" s="832" t="s">
        <v>631</v>
      </c>
      <c r="I1965" s="832" t="s">
        <v>2946</v>
      </c>
      <c r="J1965" s="832" t="s">
        <v>1256</v>
      </c>
      <c r="K1965" s="832" t="s">
        <v>2947</v>
      </c>
      <c r="L1965" s="835">
        <v>0</v>
      </c>
      <c r="M1965" s="835">
        <v>0</v>
      </c>
      <c r="N1965" s="832">
        <v>4</v>
      </c>
      <c r="O1965" s="836">
        <v>2.5</v>
      </c>
      <c r="P1965" s="835">
        <v>0</v>
      </c>
      <c r="Q1965" s="837"/>
      <c r="R1965" s="832">
        <v>3</v>
      </c>
      <c r="S1965" s="837">
        <v>0.75</v>
      </c>
      <c r="T1965" s="836">
        <v>2</v>
      </c>
      <c r="U1965" s="838">
        <v>0.8</v>
      </c>
    </row>
    <row r="1966" spans="1:21" ht="14.4" customHeight="1" x14ac:dyDescent="0.3">
      <c r="A1966" s="831">
        <v>10</v>
      </c>
      <c r="B1966" s="832" t="s">
        <v>2616</v>
      </c>
      <c r="C1966" s="832" t="s">
        <v>2631</v>
      </c>
      <c r="D1966" s="833" t="s">
        <v>5673</v>
      </c>
      <c r="E1966" s="834" t="s">
        <v>2682</v>
      </c>
      <c r="F1966" s="832" t="s">
        <v>2618</v>
      </c>
      <c r="G1966" s="832" t="s">
        <v>2945</v>
      </c>
      <c r="H1966" s="832" t="s">
        <v>631</v>
      </c>
      <c r="I1966" s="832" t="s">
        <v>4837</v>
      </c>
      <c r="J1966" s="832" t="s">
        <v>1256</v>
      </c>
      <c r="K1966" s="832" t="s">
        <v>4838</v>
      </c>
      <c r="L1966" s="835">
        <v>177.04</v>
      </c>
      <c r="M1966" s="835">
        <v>354.08</v>
      </c>
      <c r="N1966" s="832">
        <v>2</v>
      </c>
      <c r="O1966" s="836">
        <v>1.5</v>
      </c>
      <c r="P1966" s="835">
        <v>177.04</v>
      </c>
      <c r="Q1966" s="837">
        <v>0.5</v>
      </c>
      <c r="R1966" s="832">
        <v>1</v>
      </c>
      <c r="S1966" s="837">
        <v>0.5</v>
      </c>
      <c r="T1966" s="836">
        <v>0.5</v>
      </c>
      <c r="U1966" s="838">
        <v>0.33333333333333331</v>
      </c>
    </row>
    <row r="1967" spans="1:21" ht="14.4" customHeight="1" x14ac:dyDescent="0.3">
      <c r="A1967" s="831">
        <v>10</v>
      </c>
      <c r="B1967" s="832" t="s">
        <v>2616</v>
      </c>
      <c r="C1967" s="832" t="s">
        <v>2631</v>
      </c>
      <c r="D1967" s="833" t="s">
        <v>5673</v>
      </c>
      <c r="E1967" s="834" t="s">
        <v>2682</v>
      </c>
      <c r="F1967" s="832" t="s">
        <v>2618</v>
      </c>
      <c r="G1967" s="832" t="s">
        <v>4839</v>
      </c>
      <c r="H1967" s="832" t="s">
        <v>631</v>
      </c>
      <c r="I1967" s="832" t="s">
        <v>4840</v>
      </c>
      <c r="J1967" s="832" t="s">
        <v>4841</v>
      </c>
      <c r="K1967" s="832" t="s">
        <v>4842</v>
      </c>
      <c r="L1967" s="835">
        <v>52.02</v>
      </c>
      <c r="M1967" s="835">
        <v>52.02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10</v>
      </c>
      <c r="B1968" s="832" t="s">
        <v>2616</v>
      </c>
      <c r="C1968" s="832" t="s">
        <v>2631</v>
      </c>
      <c r="D1968" s="833" t="s">
        <v>5673</v>
      </c>
      <c r="E1968" s="834" t="s">
        <v>2682</v>
      </c>
      <c r="F1968" s="832" t="s">
        <v>2619</v>
      </c>
      <c r="G1968" s="832" t="s">
        <v>2822</v>
      </c>
      <c r="H1968" s="832" t="s">
        <v>631</v>
      </c>
      <c r="I1968" s="832" t="s">
        <v>4843</v>
      </c>
      <c r="J1968" s="832" t="s">
        <v>2824</v>
      </c>
      <c r="K1968" s="832"/>
      <c r="L1968" s="835">
        <v>0</v>
      </c>
      <c r="M1968" s="835">
        <v>0</v>
      </c>
      <c r="N1968" s="832">
        <v>1</v>
      </c>
      <c r="O1968" s="836">
        <v>0.5</v>
      </c>
      <c r="P1968" s="835">
        <v>0</v>
      </c>
      <c r="Q1968" s="837"/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10</v>
      </c>
      <c r="B1969" s="832" t="s">
        <v>2616</v>
      </c>
      <c r="C1969" s="832" t="s">
        <v>2631</v>
      </c>
      <c r="D1969" s="833" t="s">
        <v>5673</v>
      </c>
      <c r="E1969" s="834" t="s">
        <v>2682</v>
      </c>
      <c r="F1969" s="832" t="s">
        <v>2619</v>
      </c>
      <c r="G1969" s="832" t="s">
        <v>2822</v>
      </c>
      <c r="H1969" s="832" t="s">
        <v>631</v>
      </c>
      <c r="I1969" s="832" t="s">
        <v>4844</v>
      </c>
      <c r="J1969" s="832" t="s">
        <v>2824</v>
      </c>
      <c r="K1969" s="832"/>
      <c r="L1969" s="835">
        <v>0</v>
      </c>
      <c r="M1969" s="835">
        <v>0</v>
      </c>
      <c r="N1969" s="832">
        <v>1</v>
      </c>
      <c r="O1969" s="836">
        <v>1</v>
      </c>
      <c r="P1969" s="835"/>
      <c r="Q1969" s="837"/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10</v>
      </c>
      <c r="B1970" s="832" t="s">
        <v>2616</v>
      </c>
      <c r="C1970" s="832" t="s">
        <v>2631</v>
      </c>
      <c r="D1970" s="833" t="s">
        <v>5673</v>
      </c>
      <c r="E1970" s="834" t="s">
        <v>2682</v>
      </c>
      <c r="F1970" s="832" t="s">
        <v>2620</v>
      </c>
      <c r="G1970" s="832" t="s">
        <v>2825</v>
      </c>
      <c r="H1970" s="832" t="s">
        <v>631</v>
      </c>
      <c r="I1970" s="832" t="s">
        <v>2826</v>
      </c>
      <c r="J1970" s="832" t="s">
        <v>2827</v>
      </c>
      <c r="K1970" s="832" t="s">
        <v>2828</v>
      </c>
      <c r="L1970" s="835">
        <v>500</v>
      </c>
      <c r="M1970" s="835">
        <v>7000</v>
      </c>
      <c r="N1970" s="832">
        <v>14</v>
      </c>
      <c r="O1970" s="836">
        <v>14</v>
      </c>
      <c r="P1970" s="835">
        <v>5500</v>
      </c>
      <c r="Q1970" s="837">
        <v>0.7857142857142857</v>
      </c>
      <c r="R1970" s="832">
        <v>11</v>
      </c>
      <c r="S1970" s="837">
        <v>0.7857142857142857</v>
      </c>
      <c r="T1970" s="836">
        <v>11</v>
      </c>
      <c r="U1970" s="838">
        <v>0.7857142857142857</v>
      </c>
    </row>
    <row r="1971" spans="1:21" ht="14.4" customHeight="1" x14ac:dyDescent="0.3">
      <c r="A1971" s="831">
        <v>10</v>
      </c>
      <c r="B1971" s="832" t="s">
        <v>2616</v>
      </c>
      <c r="C1971" s="832" t="s">
        <v>2631</v>
      </c>
      <c r="D1971" s="833" t="s">
        <v>5673</v>
      </c>
      <c r="E1971" s="834" t="s">
        <v>2682</v>
      </c>
      <c r="F1971" s="832" t="s">
        <v>2620</v>
      </c>
      <c r="G1971" s="832" t="s">
        <v>2825</v>
      </c>
      <c r="H1971" s="832" t="s">
        <v>631</v>
      </c>
      <c r="I1971" s="832" t="s">
        <v>4723</v>
      </c>
      <c r="J1971" s="832" t="s">
        <v>4724</v>
      </c>
      <c r="K1971" s="832" t="s">
        <v>4725</v>
      </c>
      <c r="L1971" s="835">
        <v>4500</v>
      </c>
      <c r="M1971" s="835">
        <v>4500</v>
      </c>
      <c r="N1971" s="832">
        <v>1</v>
      </c>
      <c r="O1971" s="836">
        <v>1</v>
      </c>
      <c r="P1971" s="835">
        <v>4500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10</v>
      </c>
      <c r="B1972" s="832" t="s">
        <v>2616</v>
      </c>
      <c r="C1972" s="832" t="s">
        <v>2631</v>
      </c>
      <c r="D1972" s="833" t="s">
        <v>5673</v>
      </c>
      <c r="E1972" s="834" t="s">
        <v>2682</v>
      </c>
      <c r="F1972" s="832" t="s">
        <v>2620</v>
      </c>
      <c r="G1972" s="832" t="s">
        <v>4845</v>
      </c>
      <c r="H1972" s="832" t="s">
        <v>631</v>
      </c>
      <c r="I1972" s="832" t="s">
        <v>4846</v>
      </c>
      <c r="J1972" s="832" t="s">
        <v>4847</v>
      </c>
      <c r="K1972" s="832" t="s">
        <v>4848</v>
      </c>
      <c r="L1972" s="835">
        <v>1839</v>
      </c>
      <c r="M1972" s="835">
        <v>1839</v>
      </c>
      <c r="N1972" s="832">
        <v>1</v>
      </c>
      <c r="O1972" s="836">
        <v>1</v>
      </c>
      <c r="P1972" s="835">
        <v>1839</v>
      </c>
      <c r="Q1972" s="837">
        <v>1</v>
      </c>
      <c r="R1972" s="832">
        <v>1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10</v>
      </c>
      <c r="B1973" s="832" t="s">
        <v>2616</v>
      </c>
      <c r="C1973" s="832" t="s">
        <v>2631</v>
      </c>
      <c r="D1973" s="833" t="s">
        <v>5673</v>
      </c>
      <c r="E1973" s="834" t="s">
        <v>2702</v>
      </c>
      <c r="F1973" s="832" t="s">
        <v>2618</v>
      </c>
      <c r="G1973" s="832" t="s">
        <v>4668</v>
      </c>
      <c r="H1973" s="832" t="s">
        <v>631</v>
      </c>
      <c r="I1973" s="832" t="s">
        <v>4672</v>
      </c>
      <c r="J1973" s="832" t="s">
        <v>4673</v>
      </c>
      <c r="K1973" s="832" t="s">
        <v>4671</v>
      </c>
      <c r="L1973" s="835">
        <v>60.88</v>
      </c>
      <c r="M1973" s="835">
        <v>60.88</v>
      </c>
      <c r="N1973" s="832">
        <v>1</v>
      </c>
      <c r="O1973" s="836">
        <v>1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10</v>
      </c>
      <c r="B1974" s="832" t="s">
        <v>2616</v>
      </c>
      <c r="C1974" s="832" t="s">
        <v>2631</v>
      </c>
      <c r="D1974" s="833" t="s">
        <v>5673</v>
      </c>
      <c r="E1974" s="834" t="s">
        <v>2717</v>
      </c>
      <c r="F1974" s="832" t="s">
        <v>2618</v>
      </c>
      <c r="G1974" s="832" t="s">
        <v>3081</v>
      </c>
      <c r="H1974" s="832" t="s">
        <v>631</v>
      </c>
      <c r="I1974" s="832" t="s">
        <v>4767</v>
      </c>
      <c r="J1974" s="832" t="s">
        <v>4768</v>
      </c>
      <c r="K1974" s="832" t="s">
        <v>4769</v>
      </c>
      <c r="L1974" s="835">
        <v>103.7</v>
      </c>
      <c r="M1974" s="835">
        <v>103.7</v>
      </c>
      <c r="N1974" s="832">
        <v>1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10</v>
      </c>
      <c r="B1975" s="832" t="s">
        <v>2616</v>
      </c>
      <c r="C1975" s="832" t="s">
        <v>2631</v>
      </c>
      <c r="D1975" s="833" t="s">
        <v>5673</v>
      </c>
      <c r="E1975" s="834" t="s">
        <v>2719</v>
      </c>
      <c r="F1975" s="832" t="s">
        <v>2618</v>
      </c>
      <c r="G1975" s="832" t="s">
        <v>2978</v>
      </c>
      <c r="H1975" s="832" t="s">
        <v>631</v>
      </c>
      <c r="I1975" s="832" t="s">
        <v>2982</v>
      </c>
      <c r="J1975" s="832" t="s">
        <v>2980</v>
      </c>
      <c r="K1975" s="832" t="s">
        <v>2983</v>
      </c>
      <c r="L1975" s="835">
        <v>97.96</v>
      </c>
      <c r="M1975" s="835">
        <v>195.92</v>
      </c>
      <c r="N1975" s="832">
        <v>2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10</v>
      </c>
      <c r="B1976" s="832" t="s">
        <v>2616</v>
      </c>
      <c r="C1976" s="832" t="s">
        <v>2631</v>
      </c>
      <c r="D1976" s="833" t="s">
        <v>5673</v>
      </c>
      <c r="E1976" s="834" t="s">
        <v>2719</v>
      </c>
      <c r="F1976" s="832" t="s">
        <v>2618</v>
      </c>
      <c r="G1976" s="832" t="s">
        <v>4849</v>
      </c>
      <c r="H1976" s="832" t="s">
        <v>690</v>
      </c>
      <c r="I1976" s="832" t="s">
        <v>4850</v>
      </c>
      <c r="J1976" s="832" t="s">
        <v>4851</v>
      </c>
      <c r="K1976" s="832" t="s">
        <v>4852</v>
      </c>
      <c r="L1976" s="835">
        <v>36.369999999999997</v>
      </c>
      <c r="M1976" s="835">
        <v>36.369999999999997</v>
      </c>
      <c r="N1976" s="832">
        <v>1</v>
      </c>
      <c r="O1976" s="836">
        <v>0.5</v>
      </c>
      <c r="P1976" s="835">
        <v>36.369999999999997</v>
      </c>
      <c r="Q1976" s="837">
        <v>1</v>
      </c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10</v>
      </c>
      <c r="B1977" s="832" t="s">
        <v>2616</v>
      </c>
      <c r="C1977" s="832" t="s">
        <v>2631</v>
      </c>
      <c r="D1977" s="833" t="s">
        <v>5673</v>
      </c>
      <c r="E1977" s="834" t="s">
        <v>2719</v>
      </c>
      <c r="F1977" s="832" t="s">
        <v>2618</v>
      </c>
      <c r="G1977" s="832" t="s">
        <v>3170</v>
      </c>
      <c r="H1977" s="832" t="s">
        <v>631</v>
      </c>
      <c r="I1977" s="832" t="s">
        <v>3171</v>
      </c>
      <c r="J1977" s="832" t="s">
        <v>3172</v>
      </c>
      <c r="K1977" s="832" t="s">
        <v>3173</v>
      </c>
      <c r="L1977" s="835">
        <v>748.36</v>
      </c>
      <c r="M1977" s="835">
        <v>3741.8</v>
      </c>
      <c r="N1977" s="832">
        <v>5</v>
      </c>
      <c r="O1977" s="836">
        <v>3</v>
      </c>
      <c r="P1977" s="835">
        <v>748.36</v>
      </c>
      <c r="Q1977" s="837">
        <v>0.19999999999999998</v>
      </c>
      <c r="R1977" s="832">
        <v>1</v>
      </c>
      <c r="S1977" s="837">
        <v>0.2</v>
      </c>
      <c r="T1977" s="836">
        <v>0.5</v>
      </c>
      <c r="U1977" s="838">
        <v>0.16666666666666666</v>
      </c>
    </row>
    <row r="1978" spans="1:21" ht="14.4" customHeight="1" x14ac:dyDescent="0.3">
      <c r="A1978" s="831">
        <v>10</v>
      </c>
      <c r="B1978" s="832" t="s">
        <v>2616</v>
      </c>
      <c r="C1978" s="832" t="s">
        <v>2631</v>
      </c>
      <c r="D1978" s="833" t="s">
        <v>5673</v>
      </c>
      <c r="E1978" s="834" t="s">
        <v>2719</v>
      </c>
      <c r="F1978" s="832" t="s">
        <v>2618</v>
      </c>
      <c r="G1978" s="832" t="s">
        <v>3398</v>
      </c>
      <c r="H1978" s="832" t="s">
        <v>690</v>
      </c>
      <c r="I1978" s="832" t="s">
        <v>2444</v>
      </c>
      <c r="J1978" s="832" t="s">
        <v>1130</v>
      </c>
      <c r="K1978" s="832" t="s">
        <v>2445</v>
      </c>
      <c r="L1978" s="835">
        <v>117.55</v>
      </c>
      <c r="M1978" s="835">
        <v>235.1</v>
      </c>
      <c r="N1978" s="832">
        <v>2</v>
      </c>
      <c r="O1978" s="836">
        <v>1.5</v>
      </c>
      <c r="P1978" s="835">
        <v>235.1</v>
      </c>
      <c r="Q1978" s="837">
        <v>1</v>
      </c>
      <c r="R1978" s="832">
        <v>2</v>
      </c>
      <c r="S1978" s="837">
        <v>1</v>
      </c>
      <c r="T1978" s="836">
        <v>1.5</v>
      </c>
      <c r="U1978" s="838">
        <v>1</v>
      </c>
    </row>
    <row r="1979" spans="1:21" ht="14.4" customHeight="1" x14ac:dyDescent="0.3">
      <c r="A1979" s="831">
        <v>10</v>
      </c>
      <c r="B1979" s="832" t="s">
        <v>2616</v>
      </c>
      <c r="C1979" s="832" t="s">
        <v>2631</v>
      </c>
      <c r="D1979" s="833" t="s">
        <v>5673</v>
      </c>
      <c r="E1979" s="834" t="s">
        <v>2719</v>
      </c>
      <c r="F1979" s="832" t="s">
        <v>2618</v>
      </c>
      <c r="G1979" s="832" t="s">
        <v>3398</v>
      </c>
      <c r="H1979" s="832" t="s">
        <v>690</v>
      </c>
      <c r="I1979" s="832" t="s">
        <v>2325</v>
      </c>
      <c r="J1979" s="832" t="s">
        <v>1130</v>
      </c>
      <c r="K1979" s="832" t="s">
        <v>2326</v>
      </c>
      <c r="L1979" s="835">
        <v>176.32</v>
      </c>
      <c r="M1979" s="835">
        <v>1234.24</v>
      </c>
      <c r="N1979" s="832">
        <v>7</v>
      </c>
      <c r="O1979" s="836">
        <v>4.5</v>
      </c>
      <c r="P1979" s="835">
        <v>528.96</v>
      </c>
      <c r="Q1979" s="837">
        <v>0.4285714285714286</v>
      </c>
      <c r="R1979" s="832">
        <v>3</v>
      </c>
      <c r="S1979" s="837">
        <v>0.42857142857142855</v>
      </c>
      <c r="T1979" s="836">
        <v>2</v>
      </c>
      <c r="U1979" s="838">
        <v>0.44444444444444442</v>
      </c>
    </row>
    <row r="1980" spans="1:21" ht="14.4" customHeight="1" x14ac:dyDescent="0.3">
      <c r="A1980" s="831">
        <v>10</v>
      </c>
      <c r="B1980" s="832" t="s">
        <v>2616</v>
      </c>
      <c r="C1980" s="832" t="s">
        <v>2631</v>
      </c>
      <c r="D1980" s="833" t="s">
        <v>5673</v>
      </c>
      <c r="E1980" s="834" t="s">
        <v>2719</v>
      </c>
      <c r="F1980" s="832" t="s">
        <v>2618</v>
      </c>
      <c r="G1980" s="832" t="s">
        <v>2740</v>
      </c>
      <c r="H1980" s="832" t="s">
        <v>631</v>
      </c>
      <c r="I1980" s="832" t="s">
        <v>3727</v>
      </c>
      <c r="J1980" s="832" t="s">
        <v>3613</v>
      </c>
      <c r="K1980" s="832" t="s">
        <v>3482</v>
      </c>
      <c r="L1980" s="835">
        <v>58.77</v>
      </c>
      <c r="M1980" s="835">
        <v>58.77</v>
      </c>
      <c r="N1980" s="832">
        <v>1</v>
      </c>
      <c r="O1980" s="836">
        <v>0.5</v>
      </c>
      <c r="P1980" s="835">
        <v>58.77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10</v>
      </c>
      <c r="B1981" s="832" t="s">
        <v>2616</v>
      </c>
      <c r="C1981" s="832" t="s">
        <v>2631</v>
      </c>
      <c r="D1981" s="833" t="s">
        <v>5673</v>
      </c>
      <c r="E1981" s="834" t="s">
        <v>2719</v>
      </c>
      <c r="F1981" s="832" t="s">
        <v>2618</v>
      </c>
      <c r="G1981" s="832" t="s">
        <v>2740</v>
      </c>
      <c r="H1981" s="832" t="s">
        <v>631</v>
      </c>
      <c r="I1981" s="832" t="s">
        <v>3678</v>
      </c>
      <c r="J1981" s="832" t="s">
        <v>3613</v>
      </c>
      <c r="K1981" s="832" t="s">
        <v>3169</v>
      </c>
      <c r="L1981" s="835">
        <v>176.32</v>
      </c>
      <c r="M1981" s="835">
        <v>16750.399999999991</v>
      </c>
      <c r="N1981" s="832">
        <v>95</v>
      </c>
      <c r="O1981" s="836">
        <v>63.5</v>
      </c>
      <c r="P1981" s="835">
        <v>7934.3999999999951</v>
      </c>
      <c r="Q1981" s="837">
        <v>0.47368421052631576</v>
      </c>
      <c r="R1981" s="832">
        <v>45</v>
      </c>
      <c r="S1981" s="837">
        <v>0.47368421052631576</v>
      </c>
      <c r="T1981" s="836">
        <v>28.5</v>
      </c>
      <c r="U1981" s="838">
        <v>0.44881889763779526</v>
      </c>
    </row>
    <row r="1982" spans="1:21" ht="14.4" customHeight="1" x14ac:dyDescent="0.3">
      <c r="A1982" s="831">
        <v>10</v>
      </c>
      <c r="B1982" s="832" t="s">
        <v>2616</v>
      </c>
      <c r="C1982" s="832" t="s">
        <v>2631</v>
      </c>
      <c r="D1982" s="833" t="s">
        <v>5673</v>
      </c>
      <c r="E1982" s="834" t="s">
        <v>2719</v>
      </c>
      <c r="F1982" s="832" t="s">
        <v>2618</v>
      </c>
      <c r="G1982" s="832" t="s">
        <v>2740</v>
      </c>
      <c r="H1982" s="832" t="s">
        <v>631</v>
      </c>
      <c r="I1982" s="832" t="s">
        <v>4597</v>
      </c>
      <c r="J1982" s="832" t="s">
        <v>695</v>
      </c>
      <c r="K1982" s="832" t="s">
        <v>3169</v>
      </c>
      <c r="L1982" s="835">
        <v>176.32</v>
      </c>
      <c r="M1982" s="835">
        <v>2997.4399999999996</v>
      </c>
      <c r="N1982" s="832">
        <v>17</v>
      </c>
      <c r="O1982" s="836">
        <v>12</v>
      </c>
      <c r="P1982" s="835">
        <v>881.59999999999991</v>
      </c>
      <c r="Q1982" s="837">
        <v>0.29411764705882354</v>
      </c>
      <c r="R1982" s="832">
        <v>5</v>
      </c>
      <c r="S1982" s="837">
        <v>0.29411764705882354</v>
      </c>
      <c r="T1982" s="836">
        <v>3</v>
      </c>
      <c r="U1982" s="838">
        <v>0.25</v>
      </c>
    </row>
    <row r="1983" spans="1:21" ht="14.4" customHeight="1" x14ac:dyDescent="0.3">
      <c r="A1983" s="831">
        <v>10</v>
      </c>
      <c r="B1983" s="832" t="s">
        <v>2616</v>
      </c>
      <c r="C1983" s="832" t="s">
        <v>2631</v>
      </c>
      <c r="D1983" s="833" t="s">
        <v>5673</v>
      </c>
      <c r="E1983" s="834" t="s">
        <v>2719</v>
      </c>
      <c r="F1983" s="832" t="s">
        <v>2618</v>
      </c>
      <c r="G1983" s="832" t="s">
        <v>2740</v>
      </c>
      <c r="H1983" s="832" t="s">
        <v>631</v>
      </c>
      <c r="I1983" s="832" t="s">
        <v>2741</v>
      </c>
      <c r="J1983" s="832" t="s">
        <v>695</v>
      </c>
      <c r="K1983" s="832" t="s">
        <v>2742</v>
      </c>
      <c r="L1983" s="835">
        <v>29.39</v>
      </c>
      <c r="M1983" s="835">
        <v>146.94999999999999</v>
      </c>
      <c r="N1983" s="832">
        <v>5</v>
      </c>
      <c r="O1983" s="836">
        <v>2.5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10</v>
      </c>
      <c r="B1984" s="832" t="s">
        <v>2616</v>
      </c>
      <c r="C1984" s="832" t="s">
        <v>2631</v>
      </c>
      <c r="D1984" s="833" t="s">
        <v>5673</v>
      </c>
      <c r="E1984" s="834" t="s">
        <v>2719</v>
      </c>
      <c r="F1984" s="832" t="s">
        <v>2618</v>
      </c>
      <c r="G1984" s="832" t="s">
        <v>2740</v>
      </c>
      <c r="H1984" s="832" t="s">
        <v>631</v>
      </c>
      <c r="I1984" s="832" t="s">
        <v>3098</v>
      </c>
      <c r="J1984" s="832" t="s">
        <v>695</v>
      </c>
      <c r="K1984" s="832" t="s">
        <v>3099</v>
      </c>
      <c r="L1984" s="835">
        <v>88.16</v>
      </c>
      <c r="M1984" s="835">
        <v>88.16</v>
      </c>
      <c r="N1984" s="832">
        <v>1</v>
      </c>
      <c r="O1984" s="836">
        <v>0.5</v>
      </c>
      <c r="P1984" s="835">
        <v>88.16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10</v>
      </c>
      <c r="B1985" s="832" t="s">
        <v>2616</v>
      </c>
      <c r="C1985" s="832" t="s">
        <v>2631</v>
      </c>
      <c r="D1985" s="833" t="s">
        <v>5673</v>
      </c>
      <c r="E1985" s="834" t="s">
        <v>2719</v>
      </c>
      <c r="F1985" s="832" t="s">
        <v>2618</v>
      </c>
      <c r="G1985" s="832" t="s">
        <v>2740</v>
      </c>
      <c r="H1985" s="832" t="s">
        <v>631</v>
      </c>
      <c r="I1985" s="832" t="s">
        <v>3100</v>
      </c>
      <c r="J1985" s="832" t="s">
        <v>695</v>
      </c>
      <c r="K1985" s="832" t="s">
        <v>3101</v>
      </c>
      <c r="L1985" s="835">
        <v>23.51</v>
      </c>
      <c r="M1985" s="835">
        <v>846.35999999999979</v>
      </c>
      <c r="N1985" s="832">
        <v>36</v>
      </c>
      <c r="O1985" s="836">
        <v>24</v>
      </c>
      <c r="P1985" s="835">
        <v>376.15999999999991</v>
      </c>
      <c r="Q1985" s="837">
        <v>0.44444444444444448</v>
      </c>
      <c r="R1985" s="832">
        <v>16</v>
      </c>
      <c r="S1985" s="837">
        <v>0.44444444444444442</v>
      </c>
      <c r="T1985" s="836">
        <v>9</v>
      </c>
      <c r="U1985" s="838">
        <v>0.375</v>
      </c>
    </row>
    <row r="1986" spans="1:21" ht="14.4" customHeight="1" x14ac:dyDescent="0.3">
      <c r="A1986" s="831">
        <v>10</v>
      </c>
      <c r="B1986" s="832" t="s">
        <v>2616</v>
      </c>
      <c r="C1986" s="832" t="s">
        <v>2631</v>
      </c>
      <c r="D1986" s="833" t="s">
        <v>5673</v>
      </c>
      <c r="E1986" s="834" t="s">
        <v>2719</v>
      </c>
      <c r="F1986" s="832" t="s">
        <v>2618</v>
      </c>
      <c r="G1986" s="832" t="s">
        <v>2740</v>
      </c>
      <c r="H1986" s="832" t="s">
        <v>690</v>
      </c>
      <c r="I1986" s="832" t="s">
        <v>2745</v>
      </c>
      <c r="J1986" s="832" t="s">
        <v>2746</v>
      </c>
      <c r="K1986" s="832" t="s">
        <v>2747</v>
      </c>
      <c r="L1986" s="835">
        <v>58.77</v>
      </c>
      <c r="M1986" s="835">
        <v>58.77</v>
      </c>
      <c r="N1986" s="832">
        <v>1</v>
      </c>
      <c r="O1986" s="836">
        <v>1</v>
      </c>
      <c r="P1986" s="835">
        <v>58.77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10</v>
      </c>
      <c r="B1987" s="832" t="s">
        <v>2616</v>
      </c>
      <c r="C1987" s="832" t="s">
        <v>2631</v>
      </c>
      <c r="D1987" s="833" t="s">
        <v>5673</v>
      </c>
      <c r="E1987" s="834" t="s">
        <v>2719</v>
      </c>
      <c r="F1987" s="832" t="s">
        <v>2618</v>
      </c>
      <c r="G1987" s="832" t="s">
        <v>2740</v>
      </c>
      <c r="H1987" s="832" t="s">
        <v>690</v>
      </c>
      <c r="I1987" s="832" t="s">
        <v>4598</v>
      </c>
      <c r="J1987" s="832" t="s">
        <v>2746</v>
      </c>
      <c r="K1987" s="832" t="s">
        <v>4599</v>
      </c>
      <c r="L1987" s="835">
        <v>23.51</v>
      </c>
      <c r="M1987" s="835">
        <v>70.53</v>
      </c>
      <c r="N1987" s="832">
        <v>3</v>
      </c>
      <c r="O1987" s="836">
        <v>1.5</v>
      </c>
      <c r="P1987" s="835">
        <v>47.02</v>
      </c>
      <c r="Q1987" s="837">
        <v>0.66666666666666674</v>
      </c>
      <c r="R1987" s="832">
        <v>2</v>
      </c>
      <c r="S1987" s="837">
        <v>0.66666666666666663</v>
      </c>
      <c r="T1987" s="836">
        <v>1</v>
      </c>
      <c r="U1987" s="838">
        <v>0.66666666666666663</v>
      </c>
    </row>
    <row r="1988" spans="1:21" ht="14.4" customHeight="1" x14ac:dyDescent="0.3">
      <c r="A1988" s="831">
        <v>10</v>
      </c>
      <c r="B1988" s="832" t="s">
        <v>2616</v>
      </c>
      <c r="C1988" s="832" t="s">
        <v>2631</v>
      </c>
      <c r="D1988" s="833" t="s">
        <v>5673</v>
      </c>
      <c r="E1988" s="834" t="s">
        <v>2719</v>
      </c>
      <c r="F1988" s="832" t="s">
        <v>2618</v>
      </c>
      <c r="G1988" s="832" t="s">
        <v>2740</v>
      </c>
      <c r="H1988" s="832" t="s">
        <v>690</v>
      </c>
      <c r="I1988" s="832" t="s">
        <v>3640</v>
      </c>
      <c r="J1988" s="832" t="s">
        <v>2746</v>
      </c>
      <c r="K1988" s="832" t="s">
        <v>3641</v>
      </c>
      <c r="L1988" s="835">
        <v>176.32</v>
      </c>
      <c r="M1988" s="835">
        <v>1939.5199999999998</v>
      </c>
      <c r="N1988" s="832">
        <v>11</v>
      </c>
      <c r="O1988" s="836">
        <v>7</v>
      </c>
      <c r="P1988" s="835">
        <v>1234.2399999999998</v>
      </c>
      <c r="Q1988" s="837">
        <v>0.63636363636363635</v>
      </c>
      <c r="R1988" s="832">
        <v>7</v>
      </c>
      <c r="S1988" s="837">
        <v>0.63636363636363635</v>
      </c>
      <c r="T1988" s="836">
        <v>4.5</v>
      </c>
      <c r="U1988" s="838">
        <v>0.6428571428571429</v>
      </c>
    </row>
    <row r="1989" spans="1:21" ht="14.4" customHeight="1" x14ac:dyDescent="0.3">
      <c r="A1989" s="831">
        <v>10</v>
      </c>
      <c r="B1989" s="832" t="s">
        <v>2616</v>
      </c>
      <c r="C1989" s="832" t="s">
        <v>2631</v>
      </c>
      <c r="D1989" s="833" t="s">
        <v>5673</v>
      </c>
      <c r="E1989" s="834" t="s">
        <v>2719</v>
      </c>
      <c r="F1989" s="832" t="s">
        <v>2618</v>
      </c>
      <c r="G1989" s="832" t="s">
        <v>2740</v>
      </c>
      <c r="H1989" s="832" t="s">
        <v>690</v>
      </c>
      <c r="I1989" s="832" t="s">
        <v>3483</v>
      </c>
      <c r="J1989" s="832" t="s">
        <v>2746</v>
      </c>
      <c r="K1989" s="832" t="s">
        <v>3484</v>
      </c>
      <c r="L1989" s="835">
        <v>97.96</v>
      </c>
      <c r="M1989" s="835">
        <v>195.92</v>
      </c>
      <c r="N1989" s="832">
        <v>2</v>
      </c>
      <c r="O1989" s="836">
        <v>2</v>
      </c>
      <c r="P1989" s="835">
        <v>195.92</v>
      </c>
      <c r="Q1989" s="837">
        <v>1</v>
      </c>
      <c r="R1989" s="832">
        <v>2</v>
      </c>
      <c r="S1989" s="837">
        <v>1</v>
      </c>
      <c r="T1989" s="836">
        <v>2</v>
      </c>
      <c r="U1989" s="838">
        <v>1</v>
      </c>
    </row>
    <row r="1990" spans="1:21" ht="14.4" customHeight="1" x14ac:dyDescent="0.3">
      <c r="A1990" s="831">
        <v>10</v>
      </c>
      <c r="B1990" s="832" t="s">
        <v>2616</v>
      </c>
      <c r="C1990" s="832" t="s">
        <v>2631</v>
      </c>
      <c r="D1990" s="833" t="s">
        <v>5673</v>
      </c>
      <c r="E1990" s="834" t="s">
        <v>2719</v>
      </c>
      <c r="F1990" s="832" t="s">
        <v>2618</v>
      </c>
      <c r="G1990" s="832" t="s">
        <v>4748</v>
      </c>
      <c r="H1990" s="832" t="s">
        <v>631</v>
      </c>
      <c r="I1990" s="832" t="s">
        <v>4749</v>
      </c>
      <c r="J1990" s="832" t="s">
        <v>4750</v>
      </c>
      <c r="K1990" s="832" t="s">
        <v>4751</v>
      </c>
      <c r="L1990" s="835">
        <v>68.819999999999993</v>
      </c>
      <c r="M1990" s="835">
        <v>275.27999999999997</v>
      </c>
      <c r="N1990" s="832">
        <v>4</v>
      </c>
      <c r="O1990" s="836">
        <v>2.5</v>
      </c>
      <c r="P1990" s="835">
        <v>137.63999999999999</v>
      </c>
      <c r="Q1990" s="837">
        <v>0.5</v>
      </c>
      <c r="R1990" s="832">
        <v>2</v>
      </c>
      <c r="S1990" s="837">
        <v>0.5</v>
      </c>
      <c r="T1990" s="836">
        <v>1</v>
      </c>
      <c r="U1990" s="838">
        <v>0.4</v>
      </c>
    </row>
    <row r="1991" spans="1:21" ht="14.4" customHeight="1" x14ac:dyDescent="0.3">
      <c r="A1991" s="831">
        <v>10</v>
      </c>
      <c r="B1991" s="832" t="s">
        <v>2616</v>
      </c>
      <c r="C1991" s="832" t="s">
        <v>2631</v>
      </c>
      <c r="D1991" s="833" t="s">
        <v>5673</v>
      </c>
      <c r="E1991" s="834" t="s">
        <v>2719</v>
      </c>
      <c r="F1991" s="832" t="s">
        <v>2618</v>
      </c>
      <c r="G1991" s="832" t="s">
        <v>3879</v>
      </c>
      <c r="H1991" s="832" t="s">
        <v>631</v>
      </c>
      <c r="I1991" s="832" t="s">
        <v>4600</v>
      </c>
      <c r="J1991" s="832" t="s">
        <v>4601</v>
      </c>
      <c r="K1991" s="832" t="s">
        <v>4602</v>
      </c>
      <c r="L1991" s="835">
        <v>117.55</v>
      </c>
      <c r="M1991" s="835">
        <v>117.55</v>
      </c>
      <c r="N1991" s="832">
        <v>1</v>
      </c>
      <c r="O1991" s="836">
        <v>1</v>
      </c>
      <c r="P1991" s="835">
        <v>117.55</v>
      </c>
      <c r="Q1991" s="837">
        <v>1</v>
      </c>
      <c r="R1991" s="832">
        <v>1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10</v>
      </c>
      <c r="B1992" s="832" t="s">
        <v>2616</v>
      </c>
      <c r="C1992" s="832" t="s">
        <v>2631</v>
      </c>
      <c r="D1992" s="833" t="s">
        <v>5673</v>
      </c>
      <c r="E1992" s="834" t="s">
        <v>2719</v>
      </c>
      <c r="F1992" s="832" t="s">
        <v>2618</v>
      </c>
      <c r="G1992" s="832" t="s">
        <v>3204</v>
      </c>
      <c r="H1992" s="832" t="s">
        <v>690</v>
      </c>
      <c r="I1992" s="832" t="s">
        <v>2401</v>
      </c>
      <c r="J1992" s="832" t="s">
        <v>1249</v>
      </c>
      <c r="K1992" s="832" t="s">
        <v>2402</v>
      </c>
      <c r="L1992" s="835">
        <v>106.75</v>
      </c>
      <c r="M1992" s="835">
        <v>2028.25</v>
      </c>
      <c r="N1992" s="832">
        <v>19</v>
      </c>
      <c r="O1992" s="836">
        <v>6</v>
      </c>
      <c r="P1992" s="835">
        <v>1067.5</v>
      </c>
      <c r="Q1992" s="837">
        <v>0.52631578947368418</v>
      </c>
      <c r="R1992" s="832">
        <v>10</v>
      </c>
      <c r="S1992" s="837">
        <v>0.52631578947368418</v>
      </c>
      <c r="T1992" s="836">
        <v>3</v>
      </c>
      <c r="U1992" s="838">
        <v>0.5</v>
      </c>
    </row>
    <row r="1993" spans="1:21" ht="14.4" customHeight="1" x14ac:dyDescent="0.3">
      <c r="A1993" s="831">
        <v>10</v>
      </c>
      <c r="B1993" s="832" t="s">
        <v>2616</v>
      </c>
      <c r="C1993" s="832" t="s">
        <v>2631</v>
      </c>
      <c r="D1993" s="833" t="s">
        <v>5673</v>
      </c>
      <c r="E1993" s="834" t="s">
        <v>2719</v>
      </c>
      <c r="F1993" s="832" t="s">
        <v>2618</v>
      </c>
      <c r="G1993" s="832" t="s">
        <v>3204</v>
      </c>
      <c r="H1993" s="832" t="s">
        <v>690</v>
      </c>
      <c r="I1993" s="832" t="s">
        <v>4605</v>
      </c>
      <c r="J1993" s="832" t="s">
        <v>4606</v>
      </c>
      <c r="K1993" s="832" t="s">
        <v>4607</v>
      </c>
      <c r="L1993" s="835">
        <v>204.72</v>
      </c>
      <c r="M1993" s="835">
        <v>9007.6799999999985</v>
      </c>
      <c r="N1993" s="832">
        <v>44</v>
      </c>
      <c r="O1993" s="836">
        <v>10</v>
      </c>
      <c r="P1993" s="835">
        <v>3889.6799999999994</v>
      </c>
      <c r="Q1993" s="837">
        <v>0.43181818181818182</v>
      </c>
      <c r="R1993" s="832">
        <v>19</v>
      </c>
      <c r="S1993" s="837">
        <v>0.43181818181818182</v>
      </c>
      <c r="T1993" s="836">
        <v>4</v>
      </c>
      <c r="U1993" s="838">
        <v>0.4</v>
      </c>
    </row>
    <row r="1994" spans="1:21" ht="14.4" customHeight="1" x14ac:dyDescent="0.3">
      <c r="A1994" s="831">
        <v>10</v>
      </c>
      <c r="B1994" s="832" t="s">
        <v>2616</v>
      </c>
      <c r="C1994" s="832" t="s">
        <v>2631</v>
      </c>
      <c r="D1994" s="833" t="s">
        <v>5673</v>
      </c>
      <c r="E1994" s="834" t="s">
        <v>2719</v>
      </c>
      <c r="F1994" s="832" t="s">
        <v>2618</v>
      </c>
      <c r="G1994" s="832" t="s">
        <v>3204</v>
      </c>
      <c r="H1994" s="832" t="s">
        <v>690</v>
      </c>
      <c r="I1994" s="832" t="s">
        <v>2598</v>
      </c>
      <c r="J1994" s="832" t="s">
        <v>1951</v>
      </c>
      <c r="K1994" s="832" t="s">
        <v>2599</v>
      </c>
      <c r="L1994" s="835">
        <v>120.15</v>
      </c>
      <c r="M1994" s="835">
        <v>7209.0000000000018</v>
      </c>
      <c r="N1994" s="832">
        <v>60</v>
      </c>
      <c r="O1994" s="836">
        <v>26</v>
      </c>
      <c r="P1994" s="835">
        <v>3724.650000000001</v>
      </c>
      <c r="Q1994" s="837">
        <v>0.51666666666666672</v>
      </c>
      <c r="R1994" s="832">
        <v>31</v>
      </c>
      <c r="S1994" s="837">
        <v>0.51666666666666672</v>
      </c>
      <c r="T1994" s="836">
        <v>14.5</v>
      </c>
      <c r="U1994" s="838">
        <v>0.55769230769230771</v>
      </c>
    </row>
    <row r="1995" spans="1:21" ht="14.4" customHeight="1" x14ac:dyDescent="0.3">
      <c r="A1995" s="831">
        <v>10</v>
      </c>
      <c r="B1995" s="832" t="s">
        <v>2616</v>
      </c>
      <c r="C1995" s="832" t="s">
        <v>2631</v>
      </c>
      <c r="D1995" s="833" t="s">
        <v>5673</v>
      </c>
      <c r="E1995" s="834" t="s">
        <v>2719</v>
      </c>
      <c r="F1995" s="832" t="s">
        <v>2618</v>
      </c>
      <c r="G1995" s="832" t="s">
        <v>3204</v>
      </c>
      <c r="H1995" s="832" t="s">
        <v>690</v>
      </c>
      <c r="I1995" s="832" t="s">
        <v>4611</v>
      </c>
      <c r="J1995" s="832" t="s">
        <v>4612</v>
      </c>
      <c r="K1995" s="832" t="s">
        <v>4613</v>
      </c>
      <c r="L1995" s="835">
        <v>213.49</v>
      </c>
      <c r="M1995" s="835">
        <v>426.98</v>
      </c>
      <c r="N1995" s="832">
        <v>2</v>
      </c>
      <c r="O1995" s="836">
        <v>1</v>
      </c>
      <c r="P1995" s="835">
        <v>426.98</v>
      </c>
      <c r="Q1995" s="837">
        <v>1</v>
      </c>
      <c r="R1995" s="832">
        <v>2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10</v>
      </c>
      <c r="B1996" s="832" t="s">
        <v>2616</v>
      </c>
      <c r="C1996" s="832" t="s">
        <v>2631</v>
      </c>
      <c r="D1996" s="833" t="s">
        <v>5673</v>
      </c>
      <c r="E1996" s="834" t="s">
        <v>2719</v>
      </c>
      <c r="F1996" s="832" t="s">
        <v>2618</v>
      </c>
      <c r="G1996" s="832" t="s">
        <v>3204</v>
      </c>
      <c r="H1996" s="832" t="s">
        <v>631</v>
      </c>
      <c r="I1996" s="832" t="s">
        <v>4853</v>
      </c>
      <c r="J1996" s="832" t="s">
        <v>1249</v>
      </c>
      <c r="K1996" s="832" t="s">
        <v>2402</v>
      </c>
      <c r="L1996" s="835">
        <v>106.75</v>
      </c>
      <c r="M1996" s="835">
        <v>320.25</v>
      </c>
      <c r="N1996" s="832">
        <v>3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10</v>
      </c>
      <c r="B1997" s="832" t="s">
        <v>2616</v>
      </c>
      <c r="C1997" s="832" t="s">
        <v>2631</v>
      </c>
      <c r="D1997" s="833" t="s">
        <v>5673</v>
      </c>
      <c r="E1997" s="834" t="s">
        <v>2719</v>
      </c>
      <c r="F1997" s="832" t="s">
        <v>2618</v>
      </c>
      <c r="G1997" s="832" t="s">
        <v>3000</v>
      </c>
      <c r="H1997" s="832" t="s">
        <v>631</v>
      </c>
      <c r="I1997" s="832" t="s">
        <v>3001</v>
      </c>
      <c r="J1997" s="832" t="s">
        <v>3002</v>
      </c>
      <c r="K1997" s="832" t="s">
        <v>3003</v>
      </c>
      <c r="L1997" s="835">
        <v>121.07</v>
      </c>
      <c r="M1997" s="835">
        <v>9322.3899999999976</v>
      </c>
      <c r="N1997" s="832">
        <v>77</v>
      </c>
      <c r="O1997" s="836">
        <v>29.5</v>
      </c>
      <c r="P1997" s="835">
        <v>5206.0099999999984</v>
      </c>
      <c r="Q1997" s="837">
        <v>0.55844155844155841</v>
      </c>
      <c r="R1997" s="832">
        <v>43</v>
      </c>
      <c r="S1997" s="837">
        <v>0.55844155844155841</v>
      </c>
      <c r="T1997" s="836">
        <v>15</v>
      </c>
      <c r="U1997" s="838">
        <v>0.50847457627118642</v>
      </c>
    </row>
    <row r="1998" spans="1:21" ht="14.4" customHeight="1" x14ac:dyDescent="0.3">
      <c r="A1998" s="831">
        <v>10</v>
      </c>
      <c r="B1998" s="832" t="s">
        <v>2616</v>
      </c>
      <c r="C1998" s="832" t="s">
        <v>2631</v>
      </c>
      <c r="D1998" s="833" t="s">
        <v>5673</v>
      </c>
      <c r="E1998" s="834" t="s">
        <v>2719</v>
      </c>
      <c r="F1998" s="832" t="s">
        <v>2618</v>
      </c>
      <c r="G1998" s="832" t="s">
        <v>4854</v>
      </c>
      <c r="H1998" s="832" t="s">
        <v>631</v>
      </c>
      <c r="I1998" s="832" t="s">
        <v>4855</v>
      </c>
      <c r="J1998" s="832" t="s">
        <v>4856</v>
      </c>
      <c r="K1998" s="832" t="s">
        <v>4857</v>
      </c>
      <c r="L1998" s="835">
        <v>5315.2</v>
      </c>
      <c r="M1998" s="835">
        <v>5315.2</v>
      </c>
      <c r="N1998" s="832">
        <v>1</v>
      </c>
      <c r="O1998" s="836">
        <v>0.5</v>
      </c>
      <c r="P1998" s="835">
        <v>5315.2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10</v>
      </c>
      <c r="B1999" s="832" t="s">
        <v>2616</v>
      </c>
      <c r="C1999" s="832" t="s">
        <v>2631</v>
      </c>
      <c r="D1999" s="833" t="s">
        <v>5673</v>
      </c>
      <c r="E1999" s="834" t="s">
        <v>2719</v>
      </c>
      <c r="F1999" s="832" t="s">
        <v>2618</v>
      </c>
      <c r="G1999" s="832" t="s">
        <v>4854</v>
      </c>
      <c r="H1999" s="832" t="s">
        <v>631</v>
      </c>
      <c r="I1999" s="832" t="s">
        <v>4858</v>
      </c>
      <c r="J1999" s="832" t="s">
        <v>4856</v>
      </c>
      <c r="K1999" s="832" t="s">
        <v>4859</v>
      </c>
      <c r="L1999" s="835">
        <v>2952.59</v>
      </c>
      <c r="M1999" s="835">
        <v>2952.59</v>
      </c>
      <c r="N1999" s="832">
        <v>1</v>
      </c>
      <c r="O1999" s="836">
        <v>0.5</v>
      </c>
      <c r="P1999" s="835">
        <v>2952.59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10</v>
      </c>
      <c r="B2000" s="832" t="s">
        <v>2616</v>
      </c>
      <c r="C2000" s="832" t="s">
        <v>2631</v>
      </c>
      <c r="D2000" s="833" t="s">
        <v>5673</v>
      </c>
      <c r="E2000" s="834" t="s">
        <v>2719</v>
      </c>
      <c r="F2000" s="832" t="s">
        <v>2618</v>
      </c>
      <c r="G2000" s="832" t="s">
        <v>2851</v>
      </c>
      <c r="H2000" s="832" t="s">
        <v>631</v>
      </c>
      <c r="I2000" s="832" t="s">
        <v>4139</v>
      </c>
      <c r="J2000" s="832" t="s">
        <v>3686</v>
      </c>
      <c r="K2000" s="832" t="s">
        <v>4140</v>
      </c>
      <c r="L2000" s="835">
        <v>79.64</v>
      </c>
      <c r="M2000" s="835">
        <v>79.64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10</v>
      </c>
      <c r="B2001" s="832" t="s">
        <v>2616</v>
      </c>
      <c r="C2001" s="832" t="s">
        <v>2631</v>
      </c>
      <c r="D2001" s="833" t="s">
        <v>5673</v>
      </c>
      <c r="E2001" s="834" t="s">
        <v>2719</v>
      </c>
      <c r="F2001" s="832" t="s">
        <v>2618</v>
      </c>
      <c r="G2001" s="832" t="s">
        <v>4860</v>
      </c>
      <c r="H2001" s="832" t="s">
        <v>631</v>
      </c>
      <c r="I2001" s="832" t="s">
        <v>4861</v>
      </c>
      <c r="J2001" s="832" t="s">
        <v>4862</v>
      </c>
      <c r="K2001" s="832" t="s">
        <v>4863</v>
      </c>
      <c r="L2001" s="835">
        <v>45.48</v>
      </c>
      <c r="M2001" s="835">
        <v>136.44</v>
      </c>
      <c r="N2001" s="832">
        <v>3</v>
      </c>
      <c r="O2001" s="836">
        <v>0.5</v>
      </c>
      <c r="P2001" s="835">
        <v>136.44</v>
      </c>
      <c r="Q2001" s="837">
        <v>1</v>
      </c>
      <c r="R2001" s="832">
        <v>3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10</v>
      </c>
      <c r="B2002" s="832" t="s">
        <v>2616</v>
      </c>
      <c r="C2002" s="832" t="s">
        <v>2631</v>
      </c>
      <c r="D2002" s="833" t="s">
        <v>5673</v>
      </c>
      <c r="E2002" s="834" t="s">
        <v>2719</v>
      </c>
      <c r="F2002" s="832" t="s">
        <v>2618</v>
      </c>
      <c r="G2002" s="832" t="s">
        <v>3503</v>
      </c>
      <c r="H2002" s="832" t="s">
        <v>631</v>
      </c>
      <c r="I2002" s="832" t="s">
        <v>3504</v>
      </c>
      <c r="J2002" s="832" t="s">
        <v>720</v>
      </c>
      <c r="K2002" s="832" t="s">
        <v>3505</v>
      </c>
      <c r="L2002" s="835">
        <v>144.19</v>
      </c>
      <c r="M2002" s="835">
        <v>144.19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10</v>
      </c>
      <c r="B2003" s="832" t="s">
        <v>2616</v>
      </c>
      <c r="C2003" s="832" t="s">
        <v>2631</v>
      </c>
      <c r="D2003" s="833" t="s">
        <v>5673</v>
      </c>
      <c r="E2003" s="834" t="s">
        <v>2719</v>
      </c>
      <c r="F2003" s="832" t="s">
        <v>2618</v>
      </c>
      <c r="G2003" s="832" t="s">
        <v>3179</v>
      </c>
      <c r="H2003" s="832" t="s">
        <v>631</v>
      </c>
      <c r="I2003" s="832" t="s">
        <v>4758</v>
      </c>
      <c r="J2003" s="832" t="s">
        <v>4759</v>
      </c>
      <c r="K2003" s="832" t="s">
        <v>4760</v>
      </c>
      <c r="L2003" s="835">
        <v>173.93</v>
      </c>
      <c r="M2003" s="835">
        <v>1043.58</v>
      </c>
      <c r="N2003" s="832">
        <v>6</v>
      </c>
      <c r="O2003" s="836">
        <v>1.5</v>
      </c>
      <c r="P2003" s="835">
        <v>347.86</v>
      </c>
      <c r="Q2003" s="837">
        <v>0.33333333333333337</v>
      </c>
      <c r="R2003" s="832">
        <v>2</v>
      </c>
      <c r="S2003" s="837">
        <v>0.33333333333333331</v>
      </c>
      <c r="T2003" s="836">
        <v>0.5</v>
      </c>
      <c r="U2003" s="838">
        <v>0.33333333333333331</v>
      </c>
    </row>
    <row r="2004" spans="1:21" ht="14.4" customHeight="1" x14ac:dyDescent="0.3">
      <c r="A2004" s="831">
        <v>10</v>
      </c>
      <c r="B2004" s="832" t="s">
        <v>2616</v>
      </c>
      <c r="C2004" s="832" t="s">
        <v>2631</v>
      </c>
      <c r="D2004" s="833" t="s">
        <v>5673</v>
      </c>
      <c r="E2004" s="834" t="s">
        <v>2719</v>
      </c>
      <c r="F2004" s="832" t="s">
        <v>2618</v>
      </c>
      <c r="G2004" s="832" t="s">
        <v>4628</v>
      </c>
      <c r="H2004" s="832" t="s">
        <v>690</v>
      </c>
      <c r="I2004" s="832" t="s">
        <v>4764</v>
      </c>
      <c r="J2004" s="832" t="s">
        <v>4765</v>
      </c>
      <c r="K2004" s="832" t="s">
        <v>4766</v>
      </c>
      <c r="L2004" s="835">
        <v>68.19</v>
      </c>
      <c r="M2004" s="835">
        <v>818.28</v>
      </c>
      <c r="N2004" s="832">
        <v>12</v>
      </c>
      <c r="O2004" s="836">
        <v>3.5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10</v>
      </c>
      <c r="B2005" s="832" t="s">
        <v>2616</v>
      </c>
      <c r="C2005" s="832" t="s">
        <v>2631</v>
      </c>
      <c r="D2005" s="833" t="s">
        <v>5673</v>
      </c>
      <c r="E2005" s="834" t="s">
        <v>2719</v>
      </c>
      <c r="F2005" s="832" t="s">
        <v>2618</v>
      </c>
      <c r="G2005" s="832" t="s">
        <v>3081</v>
      </c>
      <c r="H2005" s="832" t="s">
        <v>631</v>
      </c>
      <c r="I2005" s="832" t="s">
        <v>3617</v>
      </c>
      <c r="J2005" s="832" t="s">
        <v>3618</v>
      </c>
      <c r="K2005" s="832" t="s">
        <v>3619</v>
      </c>
      <c r="L2005" s="835">
        <v>54.36</v>
      </c>
      <c r="M2005" s="835">
        <v>54.36</v>
      </c>
      <c r="N2005" s="832">
        <v>1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10</v>
      </c>
      <c r="B2006" s="832" t="s">
        <v>2616</v>
      </c>
      <c r="C2006" s="832" t="s">
        <v>2631</v>
      </c>
      <c r="D2006" s="833" t="s">
        <v>5673</v>
      </c>
      <c r="E2006" s="834" t="s">
        <v>2719</v>
      </c>
      <c r="F2006" s="832" t="s">
        <v>2618</v>
      </c>
      <c r="G2006" s="832" t="s">
        <v>3081</v>
      </c>
      <c r="H2006" s="832" t="s">
        <v>631</v>
      </c>
      <c r="I2006" s="832" t="s">
        <v>4632</v>
      </c>
      <c r="J2006" s="832" t="s">
        <v>4633</v>
      </c>
      <c r="K2006" s="832" t="s">
        <v>4634</v>
      </c>
      <c r="L2006" s="835">
        <v>48.92</v>
      </c>
      <c r="M2006" s="835">
        <v>48.92</v>
      </c>
      <c r="N2006" s="832">
        <v>1</v>
      </c>
      <c r="O2006" s="836">
        <v>0.5</v>
      </c>
      <c r="P2006" s="835">
        <v>48.92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10</v>
      </c>
      <c r="B2007" s="832" t="s">
        <v>2616</v>
      </c>
      <c r="C2007" s="832" t="s">
        <v>2631</v>
      </c>
      <c r="D2007" s="833" t="s">
        <v>5673</v>
      </c>
      <c r="E2007" s="834" t="s">
        <v>2719</v>
      </c>
      <c r="F2007" s="832" t="s">
        <v>2618</v>
      </c>
      <c r="G2007" s="832" t="s">
        <v>3081</v>
      </c>
      <c r="H2007" s="832" t="s">
        <v>690</v>
      </c>
      <c r="I2007" s="832" t="s">
        <v>4864</v>
      </c>
      <c r="J2007" s="832" t="s">
        <v>4865</v>
      </c>
      <c r="K2007" s="832" t="s">
        <v>4866</v>
      </c>
      <c r="L2007" s="835">
        <v>103.7</v>
      </c>
      <c r="M2007" s="835">
        <v>311.10000000000002</v>
      </c>
      <c r="N2007" s="832">
        <v>3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10</v>
      </c>
      <c r="B2008" s="832" t="s">
        <v>2616</v>
      </c>
      <c r="C2008" s="832" t="s">
        <v>2631</v>
      </c>
      <c r="D2008" s="833" t="s">
        <v>5673</v>
      </c>
      <c r="E2008" s="834" t="s">
        <v>2719</v>
      </c>
      <c r="F2008" s="832" t="s">
        <v>2618</v>
      </c>
      <c r="G2008" s="832" t="s">
        <v>3081</v>
      </c>
      <c r="H2008" s="832" t="s">
        <v>631</v>
      </c>
      <c r="I2008" s="832" t="s">
        <v>4635</v>
      </c>
      <c r="J2008" s="832" t="s">
        <v>4636</v>
      </c>
      <c r="K2008" s="832" t="s">
        <v>4197</v>
      </c>
      <c r="L2008" s="835">
        <v>645.07000000000005</v>
      </c>
      <c r="M2008" s="835">
        <v>1290.1400000000001</v>
      </c>
      <c r="N2008" s="832">
        <v>2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10</v>
      </c>
      <c r="B2009" s="832" t="s">
        <v>2616</v>
      </c>
      <c r="C2009" s="832" t="s">
        <v>2631</v>
      </c>
      <c r="D2009" s="833" t="s">
        <v>5673</v>
      </c>
      <c r="E2009" s="834" t="s">
        <v>2719</v>
      </c>
      <c r="F2009" s="832" t="s">
        <v>2618</v>
      </c>
      <c r="G2009" s="832" t="s">
        <v>3081</v>
      </c>
      <c r="H2009" s="832" t="s">
        <v>631</v>
      </c>
      <c r="I2009" s="832" t="s">
        <v>4767</v>
      </c>
      <c r="J2009" s="832" t="s">
        <v>4768</v>
      </c>
      <c r="K2009" s="832" t="s">
        <v>4769</v>
      </c>
      <c r="L2009" s="835">
        <v>103.7</v>
      </c>
      <c r="M2009" s="835">
        <v>518.5</v>
      </c>
      <c r="N2009" s="832">
        <v>5</v>
      </c>
      <c r="O2009" s="836">
        <v>1.5</v>
      </c>
      <c r="P2009" s="835">
        <v>207.4</v>
      </c>
      <c r="Q2009" s="837">
        <v>0.4</v>
      </c>
      <c r="R2009" s="832">
        <v>2</v>
      </c>
      <c r="S2009" s="837">
        <v>0.4</v>
      </c>
      <c r="T2009" s="836">
        <v>0.5</v>
      </c>
      <c r="U2009" s="838">
        <v>0.33333333333333331</v>
      </c>
    </row>
    <row r="2010" spans="1:21" ht="14.4" customHeight="1" x14ac:dyDescent="0.3">
      <c r="A2010" s="831">
        <v>10</v>
      </c>
      <c r="B2010" s="832" t="s">
        <v>2616</v>
      </c>
      <c r="C2010" s="832" t="s">
        <v>2631</v>
      </c>
      <c r="D2010" s="833" t="s">
        <v>5673</v>
      </c>
      <c r="E2010" s="834" t="s">
        <v>2719</v>
      </c>
      <c r="F2010" s="832" t="s">
        <v>2618</v>
      </c>
      <c r="G2010" s="832" t="s">
        <v>3374</v>
      </c>
      <c r="H2010" s="832" t="s">
        <v>631</v>
      </c>
      <c r="I2010" s="832" t="s">
        <v>3375</v>
      </c>
      <c r="J2010" s="832" t="s">
        <v>3376</v>
      </c>
      <c r="K2010" s="832" t="s">
        <v>2747</v>
      </c>
      <c r="L2010" s="835">
        <v>58.77</v>
      </c>
      <c r="M2010" s="835">
        <v>58.77</v>
      </c>
      <c r="N2010" s="832">
        <v>1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10</v>
      </c>
      <c r="B2011" s="832" t="s">
        <v>2616</v>
      </c>
      <c r="C2011" s="832" t="s">
        <v>2631</v>
      </c>
      <c r="D2011" s="833" t="s">
        <v>5673</v>
      </c>
      <c r="E2011" s="834" t="s">
        <v>2719</v>
      </c>
      <c r="F2011" s="832" t="s">
        <v>2618</v>
      </c>
      <c r="G2011" s="832" t="s">
        <v>3374</v>
      </c>
      <c r="H2011" s="832" t="s">
        <v>631</v>
      </c>
      <c r="I2011" s="832" t="s">
        <v>3790</v>
      </c>
      <c r="J2011" s="832" t="s">
        <v>3376</v>
      </c>
      <c r="K2011" s="832" t="s">
        <v>3641</v>
      </c>
      <c r="L2011" s="835">
        <v>176.32</v>
      </c>
      <c r="M2011" s="835">
        <v>4760.6399999999994</v>
      </c>
      <c r="N2011" s="832">
        <v>27</v>
      </c>
      <c r="O2011" s="836">
        <v>17</v>
      </c>
      <c r="P2011" s="835">
        <v>2115.8399999999997</v>
      </c>
      <c r="Q2011" s="837">
        <v>0.44444444444444442</v>
      </c>
      <c r="R2011" s="832">
        <v>12</v>
      </c>
      <c r="S2011" s="837">
        <v>0.44444444444444442</v>
      </c>
      <c r="T2011" s="836">
        <v>8.5</v>
      </c>
      <c r="U2011" s="838">
        <v>0.5</v>
      </c>
    </row>
    <row r="2012" spans="1:21" ht="14.4" customHeight="1" x14ac:dyDescent="0.3">
      <c r="A2012" s="831">
        <v>10</v>
      </c>
      <c r="B2012" s="832" t="s">
        <v>2616</v>
      </c>
      <c r="C2012" s="832" t="s">
        <v>2631</v>
      </c>
      <c r="D2012" s="833" t="s">
        <v>5673</v>
      </c>
      <c r="E2012" s="834" t="s">
        <v>2719</v>
      </c>
      <c r="F2012" s="832" t="s">
        <v>2618</v>
      </c>
      <c r="G2012" s="832" t="s">
        <v>3374</v>
      </c>
      <c r="H2012" s="832" t="s">
        <v>631</v>
      </c>
      <c r="I2012" s="832" t="s">
        <v>3791</v>
      </c>
      <c r="J2012" s="832" t="s">
        <v>1844</v>
      </c>
      <c r="K2012" s="832" t="s">
        <v>3614</v>
      </c>
      <c r="L2012" s="835">
        <v>97.96</v>
      </c>
      <c r="M2012" s="835">
        <v>97.96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10</v>
      </c>
      <c r="B2013" s="832" t="s">
        <v>2616</v>
      </c>
      <c r="C2013" s="832" t="s">
        <v>2631</v>
      </c>
      <c r="D2013" s="833" t="s">
        <v>5673</v>
      </c>
      <c r="E2013" s="834" t="s">
        <v>2719</v>
      </c>
      <c r="F2013" s="832" t="s">
        <v>2618</v>
      </c>
      <c r="G2013" s="832" t="s">
        <v>3374</v>
      </c>
      <c r="H2013" s="832" t="s">
        <v>631</v>
      </c>
      <c r="I2013" s="832" t="s">
        <v>4637</v>
      </c>
      <c r="J2013" s="832" t="s">
        <v>1844</v>
      </c>
      <c r="K2013" s="832" t="s">
        <v>4638</v>
      </c>
      <c r="L2013" s="835">
        <v>39.18</v>
      </c>
      <c r="M2013" s="835">
        <v>39.18</v>
      </c>
      <c r="N2013" s="832">
        <v>1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10</v>
      </c>
      <c r="B2014" s="832" t="s">
        <v>2616</v>
      </c>
      <c r="C2014" s="832" t="s">
        <v>2631</v>
      </c>
      <c r="D2014" s="833" t="s">
        <v>5673</v>
      </c>
      <c r="E2014" s="834" t="s">
        <v>2719</v>
      </c>
      <c r="F2014" s="832" t="s">
        <v>2618</v>
      </c>
      <c r="G2014" s="832" t="s">
        <v>3374</v>
      </c>
      <c r="H2014" s="832" t="s">
        <v>631</v>
      </c>
      <c r="I2014" s="832" t="s">
        <v>4772</v>
      </c>
      <c r="J2014" s="832" t="s">
        <v>1844</v>
      </c>
      <c r="K2014" s="832" t="s">
        <v>3169</v>
      </c>
      <c r="L2014" s="835">
        <v>176.32</v>
      </c>
      <c r="M2014" s="835">
        <v>1586.8799999999999</v>
      </c>
      <c r="N2014" s="832">
        <v>9</v>
      </c>
      <c r="O2014" s="836">
        <v>6</v>
      </c>
      <c r="P2014" s="835">
        <v>881.59999999999991</v>
      </c>
      <c r="Q2014" s="837">
        <v>0.55555555555555558</v>
      </c>
      <c r="R2014" s="832">
        <v>5</v>
      </c>
      <c r="S2014" s="837">
        <v>0.55555555555555558</v>
      </c>
      <c r="T2014" s="836">
        <v>4</v>
      </c>
      <c r="U2014" s="838">
        <v>0.66666666666666663</v>
      </c>
    </row>
    <row r="2015" spans="1:21" ht="14.4" customHeight="1" x14ac:dyDescent="0.3">
      <c r="A2015" s="831">
        <v>10</v>
      </c>
      <c r="B2015" s="832" t="s">
        <v>2616</v>
      </c>
      <c r="C2015" s="832" t="s">
        <v>2631</v>
      </c>
      <c r="D2015" s="833" t="s">
        <v>5673</v>
      </c>
      <c r="E2015" s="834" t="s">
        <v>2719</v>
      </c>
      <c r="F2015" s="832" t="s">
        <v>2618</v>
      </c>
      <c r="G2015" s="832" t="s">
        <v>3374</v>
      </c>
      <c r="H2015" s="832" t="s">
        <v>631</v>
      </c>
      <c r="I2015" s="832" t="s">
        <v>3584</v>
      </c>
      <c r="J2015" s="832" t="s">
        <v>3585</v>
      </c>
      <c r="K2015" s="832" t="s">
        <v>3586</v>
      </c>
      <c r="L2015" s="835">
        <v>176.32</v>
      </c>
      <c r="M2015" s="835">
        <v>176.32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10</v>
      </c>
      <c r="B2016" s="832" t="s">
        <v>2616</v>
      </c>
      <c r="C2016" s="832" t="s">
        <v>2631</v>
      </c>
      <c r="D2016" s="833" t="s">
        <v>5673</v>
      </c>
      <c r="E2016" s="834" t="s">
        <v>2719</v>
      </c>
      <c r="F2016" s="832" t="s">
        <v>2618</v>
      </c>
      <c r="G2016" s="832" t="s">
        <v>4779</v>
      </c>
      <c r="H2016" s="832" t="s">
        <v>690</v>
      </c>
      <c r="I2016" s="832" t="s">
        <v>4780</v>
      </c>
      <c r="J2016" s="832" t="s">
        <v>4781</v>
      </c>
      <c r="K2016" s="832" t="s">
        <v>2837</v>
      </c>
      <c r="L2016" s="835">
        <v>176.32</v>
      </c>
      <c r="M2016" s="835">
        <v>176.32</v>
      </c>
      <c r="N2016" s="832">
        <v>1</v>
      </c>
      <c r="O2016" s="836">
        <v>0.5</v>
      </c>
      <c r="P2016" s="835">
        <v>176.32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10</v>
      </c>
      <c r="B2017" s="832" t="s">
        <v>2616</v>
      </c>
      <c r="C2017" s="832" t="s">
        <v>2631</v>
      </c>
      <c r="D2017" s="833" t="s">
        <v>5673</v>
      </c>
      <c r="E2017" s="834" t="s">
        <v>2719</v>
      </c>
      <c r="F2017" s="832" t="s">
        <v>2618</v>
      </c>
      <c r="G2017" s="832" t="s">
        <v>3026</v>
      </c>
      <c r="H2017" s="832" t="s">
        <v>631</v>
      </c>
      <c r="I2017" s="832" t="s">
        <v>4647</v>
      </c>
      <c r="J2017" s="832" t="s">
        <v>4648</v>
      </c>
      <c r="K2017" s="832" t="s">
        <v>4649</v>
      </c>
      <c r="L2017" s="835">
        <v>449.19</v>
      </c>
      <c r="M2017" s="835">
        <v>449.19</v>
      </c>
      <c r="N2017" s="832">
        <v>1</v>
      </c>
      <c r="O2017" s="836">
        <v>0.5</v>
      </c>
      <c r="P2017" s="835">
        <v>449.19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10</v>
      </c>
      <c r="B2018" s="832" t="s">
        <v>2616</v>
      </c>
      <c r="C2018" s="832" t="s">
        <v>2631</v>
      </c>
      <c r="D2018" s="833" t="s">
        <v>5673</v>
      </c>
      <c r="E2018" s="834" t="s">
        <v>2719</v>
      </c>
      <c r="F2018" s="832" t="s">
        <v>2618</v>
      </c>
      <c r="G2018" s="832" t="s">
        <v>3026</v>
      </c>
      <c r="H2018" s="832" t="s">
        <v>631</v>
      </c>
      <c r="I2018" s="832" t="s">
        <v>4652</v>
      </c>
      <c r="J2018" s="832" t="s">
        <v>4653</v>
      </c>
      <c r="K2018" s="832" t="s">
        <v>4654</v>
      </c>
      <c r="L2018" s="835">
        <v>141.25</v>
      </c>
      <c r="M2018" s="835">
        <v>706.25</v>
      </c>
      <c r="N2018" s="832">
        <v>5</v>
      </c>
      <c r="O2018" s="836">
        <v>2</v>
      </c>
      <c r="P2018" s="835">
        <v>565</v>
      </c>
      <c r="Q2018" s="837">
        <v>0.8</v>
      </c>
      <c r="R2018" s="832">
        <v>4</v>
      </c>
      <c r="S2018" s="837">
        <v>0.8</v>
      </c>
      <c r="T2018" s="836">
        <v>1.5</v>
      </c>
      <c r="U2018" s="838">
        <v>0.75</v>
      </c>
    </row>
    <row r="2019" spans="1:21" ht="14.4" customHeight="1" x14ac:dyDescent="0.3">
      <c r="A2019" s="831">
        <v>10</v>
      </c>
      <c r="B2019" s="832" t="s">
        <v>2616</v>
      </c>
      <c r="C2019" s="832" t="s">
        <v>2631</v>
      </c>
      <c r="D2019" s="833" t="s">
        <v>5673</v>
      </c>
      <c r="E2019" s="834" t="s">
        <v>2719</v>
      </c>
      <c r="F2019" s="832" t="s">
        <v>2618</v>
      </c>
      <c r="G2019" s="832" t="s">
        <v>3026</v>
      </c>
      <c r="H2019" s="832" t="s">
        <v>690</v>
      </c>
      <c r="I2019" s="832" t="s">
        <v>2397</v>
      </c>
      <c r="J2019" s="832" t="s">
        <v>2398</v>
      </c>
      <c r="K2019" s="832" t="s">
        <v>2399</v>
      </c>
      <c r="L2019" s="835">
        <v>141.25</v>
      </c>
      <c r="M2019" s="835">
        <v>16950</v>
      </c>
      <c r="N2019" s="832">
        <v>120</v>
      </c>
      <c r="O2019" s="836">
        <v>36.5</v>
      </c>
      <c r="P2019" s="835">
        <v>7203.75</v>
      </c>
      <c r="Q2019" s="837">
        <v>0.42499999999999999</v>
      </c>
      <c r="R2019" s="832">
        <v>51</v>
      </c>
      <c r="S2019" s="837">
        <v>0.42499999999999999</v>
      </c>
      <c r="T2019" s="836">
        <v>17.5</v>
      </c>
      <c r="U2019" s="838">
        <v>0.47945205479452052</v>
      </c>
    </row>
    <row r="2020" spans="1:21" ht="14.4" customHeight="1" x14ac:dyDescent="0.3">
      <c r="A2020" s="831">
        <v>10</v>
      </c>
      <c r="B2020" s="832" t="s">
        <v>2616</v>
      </c>
      <c r="C2020" s="832" t="s">
        <v>2631</v>
      </c>
      <c r="D2020" s="833" t="s">
        <v>5673</v>
      </c>
      <c r="E2020" s="834" t="s">
        <v>2719</v>
      </c>
      <c r="F2020" s="832" t="s">
        <v>2618</v>
      </c>
      <c r="G2020" s="832" t="s">
        <v>3026</v>
      </c>
      <c r="H2020" s="832" t="s">
        <v>631</v>
      </c>
      <c r="I2020" s="832" t="s">
        <v>4867</v>
      </c>
      <c r="J2020" s="832" t="s">
        <v>4648</v>
      </c>
      <c r="K2020" s="832" t="s">
        <v>4868</v>
      </c>
      <c r="L2020" s="835">
        <v>300.12</v>
      </c>
      <c r="M2020" s="835">
        <v>600.24</v>
      </c>
      <c r="N2020" s="832">
        <v>2</v>
      </c>
      <c r="O2020" s="836">
        <v>0.5</v>
      </c>
      <c r="P2020" s="835">
        <v>600.24</v>
      </c>
      <c r="Q2020" s="837">
        <v>1</v>
      </c>
      <c r="R2020" s="832">
        <v>2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10</v>
      </c>
      <c r="B2021" s="832" t="s">
        <v>2616</v>
      </c>
      <c r="C2021" s="832" t="s">
        <v>2631</v>
      </c>
      <c r="D2021" s="833" t="s">
        <v>5673</v>
      </c>
      <c r="E2021" s="834" t="s">
        <v>2719</v>
      </c>
      <c r="F2021" s="832" t="s">
        <v>2618</v>
      </c>
      <c r="G2021" s="832" t="s">
        <v>3623</v>
      </c>
      <c r="H2021" s="832" t="s">
        <v>631</v>
      </c>
      <c r="I2021" s="832" t="s">
        <v>4655</v>
      </c>
      <c r="J2021" s="832" t="s">
        <v>4656</v>
      </c>
      <c r="K2021" s="832" t="s">
        <v>4657</v>
      </c>
      <c r="L2021" s="835">
        <v>1472.61</v>
      </c>
      <c r="M2021" s="835">
        <v>10308.27</v>
      </c>
      <c r="N2021" s="832">
        <v>7</v>
      </c>
      <c r="O2021" s="836">
        <v>4.5</v>
      </c>
      <c r="P2021" s="835">
        <v>4417.83</v>
      </c>
      <c r="Q2021" s="837">
        <v>0.42857142857142855</v>
      </c>
      <c r="R2021" s="832">
        <v>3</v>
      </c>
      <c r="S2021" s="837">
        <v>0.42857142857142855</v>
      </c>
      <c r="T2021" s="836">
        <v>1.5</v>
      </c>
      <c r="U2021" s="838">
        <v>0.33333333333333331</v>
      </c>
    </row>
    <row r="2022" spans="1:21" ht="14.4" customHeight="1" x14ac:dyDescent="0.3">
      <c r="A2022" s="831">
        <v>10</v>
      </c>
      <c r="B2022" s="832" t="s">
        <v>2616</v>
      </c>
      <c r="C2022" s="832" t="s">
        <v>2631</v>
      </c>
      <c r="D2022" s="833" t="s">
        <v>5673</v>
      </c>
      <c r="E2022" s="834" t="s">
        <v>2719</v>
      </c>
      <c r="F2022" s="832" t="s">
        <v>2618</v>
      </c>
      <c r="G2022" s="832" t="s">
        <v>3623</v>
      </c>
      <c r="H2022" s="832" t="s">
        <v>631</v>
      </c>
      <c r="I2022" s="832" t="s">
        <v>3665</v>
      </c>
      <c r="J2022" s="832" t="s">
        <v>3666</v>
      </c>
      <c r="K2022" s="832" t="s">
        <v>3667</v>
      </c>
      <c r="L2022" s="835">
        <v>420.75</v>
      </c>
      <c r="M2022" s="835">
        <v>1262.25</v>
      </c>
      <c r="N2022" s="832">
        <v>3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10</v>
      </c>
      <c r="B2023" s="832" t="s">
        <v>2616</v>
      </c>
      <c r="C2023" s="832" t="s">
        <v>2631</v>
      </c>
      <c r="D2023" s="833" t="s">
        <v>5673</v>
      </c>
      <c r="E2023" s="834" t="s">
        <v>2719</v>
      </c>
      <c r="F2023" s="832" t="s">
        <v>2618</v>
      </c>
      <c r="G2023" s="832" t="s">
        <v>3623</v>
      </c>
      <c r="H2023" s="832" t="s">
        <v>631</v>
      </c>
      <c r="I2023" s="832" t="s">
        <v>4784</v>
      </c>
      <c r="J2023" s="832" t="s">
        <v>3701</v>
      </c>
      <c r="K2023" s="832" t="s">
        <v>3626</v>
      </c>
      <c r="L2023" s="835">
        <v>1472.61</v>
      </c>
      <c r="M2023" s="835">
        <v>1472.61</v>
      </c>
      <c r="N2023" s="832">
        <v>1</v>
      </c>
      <c r="O2023" s="836">
        <v>1</v>
      </c>
      <c r="P2023" s="835">
        <v>1472.61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10</v>
      </c>
      <c r="B2024" s="832" t="s">
        <v>2616</v>
      </c>
      <c r="C2024" s="832" t="s">
        <v>2631</v>
      </c>
      <c r="D2024" s="833" t="s">
        <v>5673</v>
      </c>
      <c r="E2024" s="834" t="s">
        <v>2719</v>
      </c>
      <c r="F2024" s="832" t="s">
        <v>2618</v>
      </c>
      <c r="G2024" s="832" t="s">
        <v>3623</v>
      </c>
      <c r="H2024" s="832" t="s">
        <v>631</v>
      </c>
      <c r="I2024" s="832" t="s">
        <v>4785</v>
      </c>
      <c r="J2024" s="832" t="s">
        <v>4659</v>
      </c>
      <c r="K2024" s="832" t="s">
        <v>4662</v>
      </c>
      <c r="L2024" s="835">
        <v>1472.61</v>
      </c>
      <c r="M2024" s="835">
        <v>1472.61</v>
      </c>
      <c r="N2024" s="832">
        <v>1</v>
      </c>
      <c r="O2024" s="836">
        <v>0.5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10</v>
      </c>
      <c r="B2025" s="832" t="s">
        <v>2616</v>
      </c>
      <c r="C2025" s="832" t="s">
        <v>2631</v>
      </c>
      <c r="D2025" s="833" t="s">
        <v>5673</v>
      </c>
      <c r="E2025" s="834" t="s">
        <v>2719</v>
      </c>
      <c r="F2025" s="832" t="s">
        <v>2618</v>
      </c>
      <c r="G2025" s="832" t="s">
        <v>3623</v>
      </c>
      <c r="H2025" s="832" t="s">
        <v>631</v>
      </c>
      <c r="I2025" s="832" t="s">
        <v>4658</v>
      </c>
      <c r="J2025" s="832" t="s">
        <v>4659</v>
      </c>
      <c r="K2025" s="832" t="s">
        <v>4660</v>
      </c>
      <c r="L2025" s="835">
        <v>420.75</v>
      </c>
      <c r="M2025" s="835">
        <v>420.75</v>
      </c>
      <c r="N2025" s="832">
        <v>1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10</v>
      </c>
      <c r="B2026" s="832" t="s">
        <v>2616</v>
      </c>
      <c r="C2026" s="832" t="s">
        <v>2631</v>
      </c>
      <c r="D2026" s="833" t="s">
        <v>5673</v>
      </c>
      <c r="E2026" s="834" t="s">
        <v>2719</v>
      </c>
      <c r="F2026" s="832" t="s">
        <v>2618</v>
      </c>
      <c r="G2026" s="832" t="s">
        <v>3623</v>
      </c>
      <c r="H2026" s="832" t="s">
        <v>631</v>
      </c>
      <c r="I2026" s="832" t="s">
        <v>4661</v>
      </c>
      <c r="J2026" s="832" t="s">
        <v>4659</v>
      </c>
      <c r="K2026" s="832" t="s">
        <v>4662</v>
      </c>
      <c r="L2026" s="835">
        <v>1472.61</v>
      </c>
      <c r="M2026" s="835">
        <v>27979.590000000004</v>
      </c>
      <c r="N2026" s="832">
        <v>19</v>
      </c>
      <c r="O2026" s="836">
        <v>11.5</v>
      </c>
      <c r="P2026" s="835">
        <v>8835.66</v>
      </c>
      <c r="Q2026" s="837">
        <v>0.31578947368421045</v>
      </c>
      <c r="R2026" s="832">
        <v>6</v>
      </c>
      <c r="S2026" s="837">
        <v>0.31578947368421051</v>
      </c>
      <c r="T2026" s="836">
        <v>3.5</v>
      </c>
      <c r="U2026" s="838">
        <v>0.30434782608695654</v>
      </c>
    </row>
    <row r="2027" spans="1:21" ht="14.4" customHeight="1" x14ac:dyDescent="0.3">
      <c r="A2027" s="831">
        <v>10</v>
      </c>
      <c r="B2027" s="832" t="s">
        <v>2616</v>
      </c>
      <c r="C2027" s="832" t="s">
        <v>2631</v>
      </c>
      <c r="D2027" s="833" t="s">
        <v>5673</v>
      </c>
      <c r="E2027" s="834" t="s">
        <v>2719</v>
      </c>
      <c r="F2027" s="832" t="s">
        <v>2618</v>
      </c>
      <c r="G2027" s="832" t="s">
        <v>3623</v>
      </c>
      <c r="H2027" s="832" t="s">
        <v>631</v>
      </c>
      <c r="I2027" s="832" t="s">
        <v>3700</v>
      </c>
      <c r="J2027" s="832" t="s">
        <v>3701</v>
      </c>
      <c r="K2027" s="832" t="s">
        <v>3626</v>
      </c>
      <c r="L2027" s="835">
        <v>1472.61</v>
      </c>
      <c r="M2027" s="835">
        <v>2945.22</v>
      </c>
      <c r="N2027" s="832">
        <v>2</v>
      </c>
      <c r="O2027" s="836">
        <v>1.5</v>
      </c>
      <c r="P2027" s="835">
        <v>1472.61</v>
      </c>
      <c r="Q2027" s="837">
        <v>0.5</v>
      </c>
      <c r="R2027" s="832">
        <v>1</v>
      </c>
      <c r="S2027" s="837">
        <v>0.5</v>
      </c>
      <c r="T2027" s="836">
        <v>0.5</v>
      </c>
      <c r="U2027" s="838">
        <v>0.33333333333333331</v>
      </c>
    </row>
    <row r="2028" spans="1:21" ht="14.4" customHeight="1" x14ac:dyDescent="0.3">
      <c r="A2028" s="831">
        <v>10</v>
      </c>
      <c r="B2028" s="832" t="s">
        <v>2616</v>
      </c>
      <c r="C2028" s="832" t="s">
        <v>2631</v>
      </c>
      <c r="D2028" s="833" t="s">
        <v>5673</v>
      </c>
      <c r="E2028" s="834" t="s">
        <v>2719</v>
      </c>
      <c r="F2028" s="832" t="s">
        <v>2618</v>
      </c>
      <c r="G2028" s="832" t="s">
        <v>3623</v>
      </c>
      <c r="H2028" s="832" t="s">
        <v>690</v>
      </c>
      <c r="I2028" s="832" t="s">
        <v>4663</v>
      </c>
      <c r="J2028" s="832" t="s">
        <v>3625</v>
      </c>
      <c r="K2028" s="832" t="s">
        <v>4657</v>
      </c>
      <c r="L2028" s="835">
        <v>1472.61</v>
      </c>
      <c r="M2028" s="835">
        <v>5890.44</v>
      </c>
      <c r="N2028" s="832">
        <v>4</v>
      </c>
      <c r="O2028" s="836">
        <v>2</v>
      </c>
      <c r="P2028" s="835">
        <v>4417.83</v>
      </c>
      <c r="Q2028" s="837">
        <v>0.75</v>
      </c>
      <c r="R2028" s="832">
        <v>3</v>
      </c>
      <c r="S2028" s="837">
        <v>0.75</v>
      </c>
      <c r="T2028" s="836">
        <v>1.5</v>
      </c>
      <c r="U2028" s="838">
        <v>0.75</v>
      </c>
    </row>
    <row r="2029" spans="1:21" ht="14.4" customHeight="1" x14ac:dyDescent="0.3">
      <c r="A2029" s="831">
        <v>10</v>
      </c>
      <c r="B2029" s="832" t="s">
        <v>2616</v>
      </c>
      <c r="C2029" s="832" t="s">
        <v>2631</v>
      </c>
      <c r="D2029" s="833" t="s">
        <v>5673</v>
      </c>
      <c r="E2029" s="834" t="s">
        <v>2719</v>
      </c>
      <c r="F2029" s="832" t="s">
        <v>2618</v>
      </c>
      <c r="G2029" s="832" t="s">
        <v>3623</v>
      </c>
      <c r="H2029" s="832" t="s">
        <v>690</v>
      </c>
      <c r="I2029" s="832" t="s">
        <v>4664</v>
      </c>
      <c r="J2029" s="832" t="s">
        <v>3625</v>
      </c>
      <c r="K2029" s="832" t="s">
        <v>4662</v>
      </c>
      <c r="L2029" s="835">
        <v>1472.61</v>
      </c>
      <c r="M2029" s="835">
        <v>4417.83</v>
      </c>
      <c r="N2029" s="832">
        <v>3</v>
      </c>
      <c r="O2029" s="836">
        <v>1.5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10</v>
      </c>
      <c r="B2030" s="832" t="s">
        <v>2616</v>
      </c>
      <c r="C2030" s="832" t="s">
        <v>2631</v>
      </c>
      <c r="D2030" s="833" t="s">
        <v>5673</v>
      </c>
      <c r="E2030" s="834" t="s">
        <v>2719</v>
      </c>
      <c r="F2030" s="832" t="s">
        <v>2618</v>
      </c>
      <c r="G2030" s="832" t="s">
        <v>3623</v>
      </c>
      <c r="H2030" s="832" t="s">
        <v>690</v>
      </c>
      <c r="I2030" s="832" t="s">
        <v>4869</v>
      </c>
      <c r="J2030" s="832" t="s">
        <v>3625</v>
      </c>
      <c r="K2030" s="832" t="s">
        <v>4660</v>
      </c>
      <c r="L2030" s="835">
        <v>420.75</v>
      </c>
      <c r="M2030" s="835">
        <v>420.75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10</v>
      </c>
      <c r="B2031" s="832" t="s">
        <v>2616</v>
      </c>
      <c r="C2031" s="832" t="s">
        <v>2631</v>
      </c>
      <c r="D2031" s="833" t="s">
        <v>5673</v>
      </c>
      <c r="E2031" s="834" t="s">
        <v>2719</v>
      </c>
      <c r="F2031" s="832" t="s">
        <v>2618</v>
      </c>
      <c r="G2031" s="832" t="s">
        <v>3623</v>
      </c>
      <c r="H2031" s="832" t="s">
        <v>631</v>
      </c>
      <c r="I2031" s="832" t="s">
        <v>4667</v>
      </c>
      <c r="J2031" s="832" t="s">
        <v>4656</v>
      </c>
      <c r="K2031" s="832" t="s">
        <v>4666</v>
      </c>
      <c r="L2031" s="835">
        <v>420.75</v>
      </c>
      <c r="M2031" s="835">
        <v>420.75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10</v>
      </c>
      <c r="B2032" s="832" t="s">
        <v>2616</v>
      </c>
      <c r="C2032" s="832" t="s">
        <v>2631</v>
      </c>
      <c r="D2032" s="833" t="s">
        <v>5673</v>
      </c>
      <c r="E2032" s="834" t="s">
        <v>2719</v>
      </c>
      <c r="F2032" s="832" t="s">
        <v>2618</v>
      </c>
      <c r="G2032" s="832" t="s">
        <v>4668</v>
      </c>
      <c r="H2032" s="832" t="s">
        <v>631</v>
      </c>
      <c r="I2032" s="832" t="s">
        <v>4669</v>
      </c>
      <c r="J2032" s="832" t="s">
        <v>4670</v>
      </c>
      <c r="K2032" s="832" t="s">
        <v>4671</v>
      </c>
      <c r="L2032" s="835">
        <v>60.88</v>
      </c>
      <c r="M2032" s="835">
        <v>304.40000000000003</v>
      </c>
      <c r="N2032" s="832">
        <v>5</v>
      </c>
      <c r="O2032" s="836">
        <v>2.5</v>
      </c>
      <c r="P2032" s="835">
        <v>121.76</v>
      </c>
      <c r="Q2032" s="837">
        <v>0.39999999999999997</v>
      </c>
      <c r="R2032" s="832">
        <v>2</v>
      </c>
      <c r="S2032" s="837">
        <v>0.4</v>
      </c>
      <c r="T2032" s="836">
        <v>1</v>
      </c>
      <c r="U2032" s="838">
        <v>0.4</v>
      </c>
    </row>
    <row r="2033" spans="1:21" ht="14.4" customHeight="1" x14ac:dyDescent="0.3">
      <c r="A2033" s="831">
        <v>10</v>
      </c>
      <c r="B2033" s="832" t="s">
        <v>2616</v>
      </c>
      <c r="C2033" s="832" t="s">
        <v>2631</v>
      </c>
      <c r="D2033" s="833" t="s">
        <v>5673</v>
      </c>
      <c r="E2033" s="834" t="s">
        <v>2719</v>
      </c>
      <c r="F2033" s="832" t="s">
        <v>2618</v>
      </c>
      <c r="G2033" s="832" t="s">
        <v>4668</v>
      </c>
      <c r="H2033" s="832" t="s">
        <v>631</v>
      </c>
      <c r="I2033" s="832" t="s">
        <v>4672</v>
      </c>
      <c r="J2033" s="832" t="s">
        <v>4673</v>
      </c>
      <c r="K2033" s="832" t="s">
        <v>4671</v>
      </c>
      <c r="L2033" s="835">
        <v>60.88</v>
      </c>
      <c r="M2033" s="835">
        <v>1887.2800000000002</v>
      </c>
      <c r="N2033" s="832">
        <v>31</v>
      </c>
      <c r="O2033" s="836">
        <v>15.5</v>
      </c>
      <c r="P2033" s="835">
        <v>730.56000000000006</v>
      </c>
      <c r="Q2033" s="837">
        <v>0.38709677419354838</v>
      </c>
      <c r="R2033" s="832">
        <v>12</v>
      </c>
      <c r="S2033" s="837">
        <v>0.38709677419354838</v>
      </c>
      <c r="T2033" s="836">
        <v>6.5</v>
      </c>
      <c r="U2033" s="838">
        <v>0.41935483870967744</v>
      </c>
    </row>
    <row r="2034" spans="1:21" ht="14.4" customHeight="1" x14ac:dyDescent="0.3">
      <c r="A2034" s="831">
        <v>10</v>
      </c>
      <c r="B2034" s="832" t="s">
        <v>2616</v>
      </c>
      <c r="C2034" s="832" t="s">
        <v>2631</v>
      </c>
      <c r="D2034" s="833" t="s">
        <v>5673</v>
      </c>
      <c r="E2034" s="834" t="s">
        <v>2719</v>
      </c>
      <c r="F2034" s="832" t="s">
        <v>2618</v>
      </c>
      <c r="G2034" s="832" t="s">
        <v>2906</v>
      </c>
      <c r="H2034" s="832" t="s">
        <v>631</v>
      </c>
      <c r="I2034" s="832" t="s">
        <v>2907</v>
      </c>
      <c r="J2034" s="832" t="s">
        <v>1067</v>
      </c>
      <c r="K2034" s="832" t="s">
        <v>2908</v>
      </c>
      <c r="L2034" s="835">
        <v>32.25</v>
      </c>
      <c r="M2034" s="835">
        <v>32.25</v>
      </c>
      <c r="N2034" s="832">
        <v>1</v>
      </c>
      <c r="O2034" s="836">
        <v>0.5</v>
      </c>
      <c r="P2034" s="835">
        <v>32.25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10</v>
      </c>
      <c r="B2035" s="832" t="s">
        <v>2616</v>
      </c>
      <c r="C2035" s="832" t="s">
        <v>2631</v>
      </c>
      <c r="D2035" s="833" t="s">
        <v>5673</v>
      </c>
      <c r="E2035" s="834" t="s">
        <v>2719</v>
      </c>
      <c r="F2035" s="832" t="s">
        <v>2618</v>
      </c>
      <c r="G2035" s="832" t="s">
        <v>2789</v>
      </c>
      <c r="H2035" s="832" t="s">
        <v>631</v>
      </c>
      <c r="I2035" s="832" t="s">
        <v>2920</v>
      </c>
      <c r="J2035" s="832" t="s">
        <v>2791</v>
      </c>
      <c r="K2035" s="832" t="s">
        <v>2921</v>
      </c>
      <c r="L2035" s="835">
        <v>87.67</v>
      </c>
      <c r="M2035" s="835">
        <v>263.01</v>
      </c>
      <c r="N2035" s="832">
        <v>3</v>
      </c>
      <c r="O2035" s="836">
        <v>2</v>
      </c>
      <c r="P2035" s="835">
        <v>175.34</v>
      </c>
      <c r="Q2035" s="837">
        <v>0.66666666666666674</v>
      </c>
      <c r="R2035" s="832">
        <v>2</v>
      </c>
      <c r="S2035" s="837">
        <v>0.66666666666666663</v>
      </c>
      <c r="T2035" s="836">
        <v>1.5</v>
      </c>
      <c r="U2035" s="838">
        <v>0.75</v>
      </c>
    </row>
    <row r="2036" spans="1:21" ht="14.4" customHeight="1" x14ac:dyDescent="0.3">
      <c r="A2036" s="831">
        <v>10</v>
      </c>
      <c r="B2036" s="832" t="s">
        <v>2616</v>
      </c>
      <c r="C2036" s="832" t="s">
        <v>2631</v>
      </c>
      <c r="D2036" s="833" t="s">
        <v>5673</v>
      </c>
      <c r="E2036" s="834" t="s">
        <v>2719</v>
      </c>
      <c r="F2036" s="832" t="s">
        <v>2618</v>
      </c>
      <c r="G2036" s="832" t="s">
        <v>3514</v>
      </c>
      <c r="H2036" s="832" t="s">
        <v>631</v>
      </c>
      <c r="I2036" s="832" t="s">
        <v>4870</v>
      </c>
      <c r="J2036" s="832" t="s">
        <v>778</v>
      </c>
      <c r="K2036" s="832" t="s">
        <v>4871</v>
      </c>
      <c r="L2036" s="835">
        <v>4.87</v>
      </c>
      <c r="M2036" s="835">
        <v>4.87</v>
      </c>
      <c r="N2036" s="832">
        <v>1</v>
      </c>
      <c r="O2036" s="836">
        <v>0.5</v>
      </c>
      <c r="P2036" s="835">
        <v>4.87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10</v>
      </c>
      <c r="B2037" s="832" t="s">
        <v>2616</v>
      </c>
      <c r="C2037" s="832" t="s">
        <v>2631</v>
      </c>
      <c r="D2037" s="833" t="s">
        <v>5673</v>
      </c>
      <c r="E2037" s="834" t="s">
        <v>2719</v>
      </c>
      <c r="F2037" s="832" t="s">
        <v>2618</v>
      </c>
      <c r="G2037" s="832" t="s">
        <v>4796</v>
      </c>
      <c r="H2037" s="832" t="s">
        <v>631</v>
      </c>
      <c r="I2037" s="832" t="s">
        <v>4872</v>
      </c>
      <c r="J2037" s="832" t="s">
        <v>4798</v>
      </c>
      <c r="K2037" s="832" t="s">
        <v>4873</v>
      </c>
      <c r="L2037" s="835">
        <v>1765.12</v>
      </c>
      <c r="M2037" s="835">
        <v>1765.12</v>
      </c>
      <c r="N2037" s="832">
        <v>1</v>
      </c>
      <c r="O2037" s="836">
        <v>0.5</v>
      </c>
      <c r="P2037" s="835">
        <v>1765.12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10</v>
      </c>
      <c r="B2038" s="832" t="s">
        <v>2616</v>
      </c>
      <c r="C2038" s="832" t="s">
        <v>2631</v>
      </c>
      <c r="D2038" s="833" t="s">
        <v>5673</v>
      </c>
      <c r="E2038" s="834" t="s">
        <v>2719</v>
      </c>
      <c r="F2038" s="832" t="s">
        <v>2618</v>
      </c>
      <c r="G2038" s="832" t="s">
        <v>4796</v>
      </c>
      <c r="H2038" s="832" t="s">
        <v>631</v>
      </c>
      <c r="I2038" s="832" t="s">
        <v>4797</v>
      </c>
      <c r="J2038" s="832" t="s">
        <v>4798</v>
      </c>
      <c r="K2038" s="832" t="s">
        <v>4799</v>
      </c>
      <c r="L2038" s="835">
        <v>1736.17</v>
      </c>
      <c r="M2038" s="835">
        <v>17361.7</v>
      </c>
      <c r="N2038" s="832">
        <v>10</v>
      </c>
      <c r="O2038" s="836">
        <v>5.5</v>
      </c>
      <c r="P2038" s="835">
        <v>17361.7</v>
      </c>
      <c r="Q2038" s="837">
        <v>1</v>
      </c>
      <c r="R2038" s="832">
        <v>10</v>
      </c>
      <c r="S2038" s="837">
        <v>1</v>
      </c>
      <c r="T2038" s="836">
        <v>5.5</v>
      </c>
      <c r="U2038" s="838">
        <v>1</v>
      </c>
    </row>
    <row r="2039" spans="1:21" ht="14.4" customHeight="1" x14ac:dyDescent="0.3">
      <c r="A2039" s="831">
        <v>10</v>
      </c>
      <c r="B2039" s="832" t="s">
        <v>2616</v>
      </c>
      <c r="C2039" s="832" t="s">
        <v>2631</v>
      </c>
      <c r="D2039" s="833" t="s">
        <v>5673</v>
      </c>
      <c r="E2039" s="834" t="s">
        <v>2719</v>
      </c>
      <c r="F2039" s="832" t="s">
        <v>2618</v>
      </c>
      <c r="G2039" s="832" t="s">
        <v>2793</v>
      </c>
      <c r="H2039" s="832" t="s">
        <v>631</v>
      </c>
      <c r="I2039" s="832" t="s">
        <v>4874</v>
      </c>
      <c r="J2039" s="832" t="s">
        <v>4875</v>
      </c>
      <c r="K2039" s="832" t="s">
        <v>2250</v>
      </c>
      <c r="L2039" s="835">
        <v>63.75</v>
      </c>
      <c r="M2039" s="835">
        <v>63.75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10</v>
      </c>
      <c r="B2040" s="832" t="s">
        <v>2616</v>
      </c>
      <c r="C2040" s="832" t="s">
        <v>2631</v>
      </c>
      <c r="D2040" s="833" t="s">
        <v>5673</v>
      </c>
      <c r="E2040" s="834" t="s">
        <v>2719</v>
      </c>
      <c r="F2040" s="832" t="s">
        <v>2618</v>
      </c>
      <c r="G2040" s="832" t="s">
        <v>2793</v>
      </c>
      <c r="H2040" s="832" t="s">
        <v>690</v>
      </c>
      <c r="I2040" s="832" t="s">
        <v>2249</v>
      </c>
      <c r="J2040" s="832" t="s">
        <v>897</v>
      </c>
      <c r="K2040" s="832" t="s">
        <v>2250</v>
      </c>
      <c r="L2040" s="835">
        <v>63.75</v>
      </c>
      <c r="M2040" s="835">
        <v>5737.5</v>
      </c>
      <c r="N2040" s="832">
        <v>90</v>
      </c>
      <c r="O2040" s="836">
        <v>62.5</v>
      </c>
      <c r="P2040" s="835">
        <v>2550</v>
      </c>
      <c r="Q2040" s="837">
        <v>0.44444444444444442</v>
      </c>
      <c r="R2040" s="832">
        <v>40</v>
      </c>
      <c r="S2040" s="837">
        <v>0.44444444444444442</v>
      </c>
      <c r="T2040" s="836">
        <v>25.5</v>
      </c>
      <c r="U2040" s="838">
        <v>0.40799999999999997</v>
      </c>
    </row>
    <row r="2041" spans="1:21" ht="14.4" customHeight="1" x14ac:dyDescent="0.3">
      <c r="A2041" s="831">
        <v>10</v>
      </c>
      <c r="B2041" s="832" t="s">
        <v>2616</v>
      </c>
      <c r="C2041" s="832" t="s">
        <v>2631</v>
      </c>
      <c r="D2041" s="833" t="s">
        <v>5673</v>
      </c>
      <c r="E2041" s="834" t="s">
        <v>2719</v>
      </c>
      <c r="F2041" s="832" t="s">
        <v>2618</v>
      </c>
      <c r="G2041" s="832" t="s">
        <v>2793</v>
      </c>
      <c r="H2041" s="832" t="s">
        <v>690</v>
      </c>
      <c r="I2041" s="832" t="s">
        <v>2251</v>
      </c>
      <c r="J2041" s="832" t="s">
        <v>2252</v>
      </c>
      <c r="K2041" s="832" t="s">
        <v>2253</v>
      </c>
      <c r="L2041" s="835">
        <v>25.5</v>
      </c>
      <c r="M2041" s="835">
        <v>25.5</v>
      </c>
      <c r="N2041" s="832">
        <v>1</v>
      </c>
      <c r="O2041" s="836">
        <v>0.5</v>
      </c>
      <c r="P2041" s="835">
        <v>25.5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10</v>
      </c>
      <c r="B2042" s="832" t="s">
        <v>2616</v>
      </c>
      <c r="C2042" s="832" t="s">
        <v>2631</v>
      </c>
      <c r="D2042" s="833" t="s">
        <v>5673</v>
      </c>
      <c r="E2042" s="834" t="s">
        <v>2719</v>
      </c>
      <c r="F2042" s="832" t="s">
        <v>2618</v>
      </c>
      <c r="G2042" s="832" t="s">
        <v>4876</v>
      </c>
      <c r="H2042" s="832" t="s">
        <v>690</v>
      </c>
      <c r="I2042" s="832" t="s">
        <v>4877</v>
      </c>
      <c r="J2042" s="832" t="s">
        <v>4878</v>
      </c>
      <c r="K2042" s="832" t="s">
        <v>4879</v>
      </c>
      <c r="L2042" s="835">
        <v>131.86000000000001</v>
      </c>
      <c r="M2042" s="835">
        <v>131.86000000000001</v>
      </c>
      <c r="N2042" s="832">
        <v>1</v>
      </c>
      <c r="O2042" s="836">
        <v>0.5</v>
      </c>
      <c r="P2042" s="835">
        <v>131.86000000000001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10</v>
      </c>
      <c r="B2043" s="832" t="s">
        <v>2616</v>
      </c>
      <c r="C2043" s="832" t="s">
        <v>2631</v>
      </c>
      <c r="D2043" s="833" t="s">
        <v>5673</v>
      </c>
      <c r="E2043" s="834" t="s">
        <v>2719</v>
      </c>
      <c r="F2043" s="832" t="s">
        <v>2618</v>
      </c>
      <c r="G2043" s="832" t="s">
        <v>3471</v>
      </c>
      <c r="H2043" s="832" t="s">
        <v>631</v>
      </c>
      <c r="I2043" s="832" t="s">
        <v>3472</v>
      </c>
      <c r="J2043" s="832" t="s">
        <v>3473</v>
      </c>
      <c r="K2043" s="832" t="s">
        <v>3474</v>
      </c>
      <c r="L2043" s="835">
        <v>68.819999999999993</v>
      </c>
      <c r="M2043" s="835">
        <v>2133.4199999999992</v>
      </c>
      <c r="N2043" s="832">
        <v>31</v>
      </c>
      <c r="O2043" s="836">
        <v>22</v>
      </c>
      <c r="P2043" s="835">
        <v>825.83999999999969</v>
      </c>
      <c r="Q2043" s="837">
        <v>0.38709677419354838</v>
      </c>
      <c r="R2043" s="832">
        <v>12</v>
      </c>
      <c r="S2043" s="837">
        <v>0.38709677419354838</v>
      </c>
      <c r="T2043" s="836">
        <v>9</v>
      </c>
      <c r="U2043" s="838">
        <v>0.40909090909090912</v>
      </c>
    </row>
    <row r="2044" spans="1:21" ht="14.4" customHeight="1" x14ac:dyDescent="0.3">
      <c r="A2044" s="831">
        <v>10</v>
      </c>
      <c r="B2044" s="832" t="s">
        <v>2616</v>
      </c>
      <c r="C2044" s="832" t="s">
        <v>2631</v>
      </c>
      <c r="D2044" s="833" t="s">
        <v>5673</v>
      </c>
      <c r="E2044" s="834" t="s">
        <v>2719</v>
      </c>
      <c r="F2044" s="832" t="s">
        <v>2618</v>
      </c>
      <c r="G2044" s="832" t="s">
        <v>2812</v>
      </c>
      <c r="H2044" s="832" t="s">
        <v>631</v>
      </c>
      <c r="I2044" s="832" t="s">
        <v>3861</v>
      </c>
      <c r="J2044" s="832" t="s">
        <v>991</v>
      </c>
      <c r="K2044" s="832" t="s">
        <v>995</v>
      </c>
      <c r="L2044" s="835">
        <v>61.97</v>
      </c>
      <c r="M2044" s="835">
        <v>61.97</v>
      </c>
      <c r="N2044" s="832">
        <v>1</v>
      </c>
      <c r="O2044" s="836">
        <v>1</v>
      </c>
      <c r="P2044" s="835">
        <v>61.97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10</v>
      </c>
      <c r="B2045" s="832" t="s">
        <v>2616</v>
      </c>
      <c r="C2045" s="832" t="s">
        <v>2631</v>
      </c>
      <c r="D2045" s="833" t="s">
        <v>5673</v>
      </c>
      <c r="E2045" s="834" t="s">
        <v>2719</v>
      </c>
      <c r="F2045" s="832" t="s">
        <v>2618</v>
      </c>
      <c r="G2045" s="832" t="s">
        <v>4675</v>
      </c>
      <c r="H2045" s="832" t="s">
        <v>631</v>
      </c>
      <c r="I2045" s="832" t="s">
        <v>4679</v>
      </c>
      <c r="J2045" s="832" t="s">
        <v>4680</v>
      </c>
      <c r="K2045" s="832" t="s">
        <v>4681</v>
      </c>
      <c r="L2045" s="835">
        <v>2033.81</v>
      </c>
      <c r="M2045" s="835">
        <v>8135.24</v>
      </c>
      <c r="N2045" s="832">
        <v>4</v>
      </c>
      <c r="O2045" s="836">
        <v>2.5</v>
      </c>
      <c r="P2045" s="835">
        <v>8135.24</v>
      </c>
      <c r="Q2045" s="837">
        <v>1</v>
      </c>
      <c r="R2045" s="832">
        <v>4</v>
      </c>
      <c r="S2045" s="837">
        <v>1</v>
      </c>
      <c r="T2045" s="836">
        <v>2.5</v>
      </c>
      <c r="U2045" s="838">
        <v>1</v>
      </c>
    </row>
    <row r="2046" spans="1:21" ht="14.4" customHeight="1" x14ac:dyDescent="0.3">
      <c r="A2046" s="831">
        <v>10</v>
      </c>
      <c r="B2046" s="832" t="s">
        <v>2616</v>
      </c>
      <c r="C2046" s="832" t="s">
        <v>2631</v>
      </c>
      <c r="D2046" s="833" t="s">
        <v>5673</v>
      </c>
      <c r="E2046" s="834" t="s">
        <v>2719</v>
      </c>
      <c r="F2046" s="832" t="s">
        <v>2618</v>
      </c>
      <c r="G2046" s="832" t="s">
        <v>4675</v>
      </c>
      <c r="H2046" s="832" t="s">
        <v>631</v>
      </c>
      <c r="I2046" s="832" t="s">
        <v>4682</v>
      </c>
      <c r="J2046" s="832" t="s">
        <v>4680</v>
      </c>
      <c r="K2046" s="832" t="s">
        <v>4683</v>
      </c>
      <c r="L2046" s="835">
        <v>6779.35</v>
      </c>
      <c r="M2046" s="835">
        <v>54234.799999999996</v>
      </c>
      <c r="N2046" s="832">
        <v>8</v>
      </c>
      <c r="O2046" s="836">
        <v>7</v>
      </c>
      <c r="P2046" s="835">
        <v>47455.45</v>
      </c>
      <c r="Q2046" s="837">
        <v>0.875</v>
      </c>
      <c r="R2046" s="832">
        <v>7</v>
      </c>
      <c r="S2046" s="837">
        <v>0.875</v>
      </c>
      <c r="T2046" s="836">
        <v>6</v>
      </c>
      <c r="U2046" s="838">
        <v>0.8571428571428571</v>
      </c>
    </row>
    <row r="2047" spans="1:21" ht="14.4" customHeight="1" x14ac:dyDescent="0.3">
      <c r="A2047" s="831">
        <v>10</v>
      </c>
      <c r="B2047" s="832" t="s">
        <v>2616</v>
      </c>
      <c r="C2047" s="832" t="s">
        <v>2631</v>
      </c>
      <c r="D2047" s="833" t="s">
        <v>5673</v>
      </c>
      <c r="E2047" s="834" t="s">
        <v>2719</v>
      </c>
      <c r="F2047" s="832" t="s">
        <v>2618</v>
      </c>
      <c r="G2047" s="832" t="s">
        <v>4675</v>
      </c>
      <c r="H2047" s="832" t="s">
        <v>631</v>
      </c>
      <c r="I2047" s="832" t="s">
        <v>4880</v>
      </c>
      <c r="J2047" s="832" t="s">
        <v>4881</v>
      </c>
      <c r="K2047" s="832" t="s">
        <v>4882</v>
      </c>
      <c r="L2047" s="835">
        <v>1966.02</v>
      </c>
      <c r="M2047" s="835">
        <v>1966.02</v>
      </c>
      <c r="N2047" s="832">
        <v>1</v>
      </c>
      <c r="O2047" s="836">
        <v>0.5</v>
      </c>
      <c r="P2047" s="835">
        <v>1966.02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10</v>
      </c>
      <c r="B2048" s="832" t="s">
        <v>2616</v>
      </c>
      <c r="C2048" s="832" t="s">
        <v>2631</v>
      </c>
      <c r="D2048" s="833" t="s">
        <v>5673</v>
      </c>
      <c r="E2048" s="834" t="s">
        <v>2719</v>
      </c>
      <c r="F2048" s="832" t="s">
        <v>2618</v>
      </c>
      <c r="G2048" s="832" t="s">
        <v>4675</v>
      </c>
      <c r="H2048" s="832" t="s">
        <v>631</v>
      </c>
      <c r="I2048" s="832" t="s">
        <v>4883</v>
      </c>
      <c r="J2048" s="832" t="s">
        <v>4677</v>
      </c>
      <c r="K2048" s="832" t="s">
        <v>4884</v>
      </c>
      <c r="L2048" s="835">
        <v>6101.42</v>
      </c>
      <c r="M2048" s="835">
        <v>6101.42</v>
      </c>
      <c r="N2048" s="832">
        <v>1</v>
      </c>
      <c r="O2048" s="836">
        <v>0.5</v>
      </c>
      <c r="P2048" s="835">
        <v>6101.42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10</v>
      </c>
      <c r="B2049" s="832" t="s">
        <v>2616</v>
      </c>
      <c r="C2049" s="832" t="s">
        <v>2631</v>
      </c>
      <c r="D2049" s="833" t="s">
        <v>5673</v>
      </c>
      <c r="E2049" s="834" t="s">
        <v>2719</v>
      </c>
      <c r="F2049" s="832" t="s">
        <v>2618</v>
      </c>
      <c r="G2049" s="832" t="s">
        <v>4885</v>
      </c>
      <c r="H2049" s="832" t="s">
        <v>631</v>
      </c>
      <c r="I2049" s="832" t="s">
        <v>4886</v>
      </c>
      <c r="J2049" s="832" t="s">
        <v>1903</v>
      </c>
      <c r="K2049" s="832" t="s">
        <v>4887</v>
      </c>
      <c r="L2049" s="835">
        <v>193.98</v>
      </c>
      <c r="M2049" s="835">
        <v>193.98</v>
      </c>
      <c r="N2049" s="832">
        <v>1</v>
      </c>
      <c r="O2049" s="836">
        <v>1</v>
      </c>
      <c r="P2049" s="835">
        <v>193.98</v>
      </c>
      <c r="Q2049" s="837">
        <v>1</v>
      </c>
      <c r="R2049" s="832">
        <v>1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10</v>
      </c>
      <c r="B2050" s="832" t="s">
        <v>2616</v>
      </c>
      <c r="C2050" s="832" t="s">
        <v>2631</v>
      </c>
      <c r="D2050" s="833" t="s">
        <v>5673</v>
      </c>
      <c r="E2050" s="834" t="s">
        <v>2719</v>
      </c>
      <c r="F2050" s="832" t="s">
        <v>2618</v>
      </c>
      <c r="G2050" s="832" t="s">
        <v>3697</v>
      </c>
      <c r="H2050" s="832" t="s">
        <v>631</v>
      </c>
      <c r="I2050" s="832" t="s">
        <v>4686</v>
      </c>
      <c r="J2050" s="832" t="s">
        <v>3762</v>
      </c>
      <c r="K2050" s="832" t="s">
        <v>4687</v>
      </c>
      <c r="L2050" s="835">
        <v>707.67</v>
      </c>
      <c r="M2050" s="835">
        <v>1415.34</v>
      </c>
      <c r="N2050" s="832">
        <v>2</v>
      </c>
      <c r="O2050" s="836">
        <v>1</v>
      </c>
      <c r="P2050" s="835">
        <v>1415.34</v>
      </c>
      <c r="Q2050" s="837">
        <v>1</v>
      </c>
      <c r="R2050" s="832">
        <v>2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10</v>
      </c>
      <c r="B2051" s="832" t="s">
        <v>2616</v>
      </c>
      <c r="C2051" s="832" t="s">
        <v>2631</v>
      </c>
      <c r="D2051" s="833" t="s">
        <v>5673</v>
      </c>
      <c r="E2051" s="834" t="s">
        <v>2719</v>
      </c>
      <c r="F2051" s="832" t="s">
        <v>2618</v>
      </c>
      <c r="G2051" s="832" t="s">
        <v>3697</v>
      </c>
      <c r="H2051" s="832" t="s">
        <v>631</v>
      </c>
      <c r="I2051" s="832" t="s">
        <v>4888</v>
      </c>
      <c r="J2051" s="832" t="s">
        <v>3762</v>
      </c>
      <c r="K2051" s="832" t="s">
        <v>3763</v>
      </c>
      <c r="L2051" s="835">
        <v>522.53</v>
      </c>
      <c r="M2051" s="835">
        <v>1567.59</v>
      </c>
      <c r="N2051" s="832">
        <v>3</v>
      </c>
      <c r="O2051" s="836">
        <v>1.5</v>
      </c>
      <c r="P2051" s="835">
        <v>1045.06</v>
      </c>
      <c r="Q2051" s="837">
        <v>0.66666666666666663</v>
      </c>
      <c r="R2051" s="832">
        <v>2</v>
      </c>
      <c r="S2051" s="837">
        <v>0.66666666666666663</v>
      </c>
      <c r="T2051" s="836">
        <v>0.5</v>
      </c>
      <c r="U2051" s="838">
        <v>0.33333333333333331</v>
      </c>
    </row>
    <row r="2052" spans="1:21" ht="14.4" customHeight="1" x14ac:dyDescent="0.3">
      <c r="A2052" s="831">
        <v>10</v>
      </c>
      <c r="B2052" s="832" t="s">
        <v>2616</v>
      </c>
      <c r="C2052" s="832" t="s">
        <v>2631</v>
      </c>
      <c r="D2052" s="833" t="s">
        <v>5673</v>
      </c>
      <c r="E2052" s="834" t="s">
        <v>2719</v>
      </c>
      <c r="F2052" s="832" t="s">
        <v>2618</v>
      </c>
      <c r="G2052" s="832" t="s">
        <v>4688</v>
      </c>
      <c r="H2052" s="832" t="s">
        <v>690</v>
      </c>
      <c r="I2052" s="832" t="s">
        <v>4815</v>
      </c>
      <c r="J2052" s="832" t="s">
        <v>4816</v>
      </c>
      <c r="K2052" s="832" t="s">
        <v>4817</v>
      </c>
      <c r="L2052" s="835">
        <v>1179.5</v>
      </c>
      <c r="M2052" s="835">
        <v>14154</v>
      </c>
      <c r="N2052" s="832">
        <v>12</v>
      </c>
      <c r="O2052" s="836">
        <v>5</v>
      </c>
      <c r="P2052" s="835">
        <v>9436</v>
      </c>
      <c r="Q2052" s="837">
        <v>0.66666666666666663</v>
      </c>
      <c r="R2052" s="832">
        <v>8</v>
      </c>
      <c r="S2052" s="837">
        <v>0.66666666666666663</v>
      </c>
      <c r="T2052" s="836">
        <v>3.5</v>
      </c>
      <c r="U2052" s="838">
        <v>0.7</v>
      </c>
    </row>
    <row r="2053" spans="1:21" ht="14.4" customHeight="1" x14ac:dyDescent="0.3">
      <c r="A2053" s="831">
        <v>10</v>
      </c>
      <c r="B2053" s="832" t="s">
        <v>2616</v>
      </c>
      <c r="C2053" s="832" t="s">
        <v>2631</v>
      </c>
      <c r="D2053" s="833" t="s">
        <v>5673</v>
      </c>
      <c r="E2053" s="834" t="s">
        <v>2719</v>
      </c>
      <c r="F2053" s="832" t="s">
        <v>2618</v>
      </c>
      <c r="G2053" s="832" t="s">
        <v>4688</v>
      </c>
      <c r="H2053" s="832" t="s">
        <v>690</v>
      </c>
      <c r="I2053" s="832" t="s">
        <v>4815</v>
      </c>
      <c r="J2053" s="832" t="s">
        <v>4816</v>
      </c>
      <c r="K2053" s="832" t="s">
        <v>4817</v>
      </c>
      <c r="L2053" s="835">
        <v>802.48</v>
      </c>
      <c r="M2053" s="835">
        <v>24876.879999999994</v>
      </c>
      <c r="N2053" s="832">
        <v>31</v>
      </c>
      <c r="O2053" s="836">
        <v>12.5</v>
      </c>
      <c r="P2053" s="835">
        <v>6419.84</v>
      </c>
      <c r="Q2053" s="837">
        <v>0.25806451612903231</v>
      </c>
      <c r="R2053" s="832">
        <v>8</v>
      </c>
      <c r="S2053" s="837">
        <v>0.25806451612903225</v>
      </c>
      <c r="T2053" s="836">
        <v>3</v>
      </c>
      <c r="U2053" s="838">
        <v>0.24</v>
      </c>
    </row>
    <row r="2054" spans="1:21" ht="14.4" customHeight="1" x14ac:dyDescent="0.3">
      <c r="A2054" s="831">
        <v>10</v>
      </c>
      <c r="B2054" s="832" t="s">
        <v>2616</v>
      </c>
      <c r="C2054" s="832" t="s">
        <v>2631</v>
      </c>
      <c r="D2054" s="833" t="s">
        <v>5673</v>
      </c>
      <c r="E2054" s="834" t="s">
        <v>2719</v>
      </c>
      <c r="F2054" s="832" t="s">
        <v>2618</v>
      </c>
      <c r="G2054" s="832" t="s">
        <v>4688</v>
      </c>
      <c r="H2054" s="832" t="s">
        <v>690</v>
      </c>
      <c r="I2054" s="832" t="s">
        <v>4689</v>
      </c>
      <c r="J2054" s="832" t="s">
        <v>4690</v>
      </c>
      <c r="K2054" s="832" t="s">
        <v>4691</v>
      </c>
      <c r="L2054" s="835">
        <v>690.91</v>
      </c>
      <c r="M2054" s="835">
        <v>1381.82</v>
      </c>
      <c r="N2054" s="832">
        <v>2</v>
      </c>
      <c r="O2054" s="836">
        <v>1.5</v>
      </c>
      <c r="P2054" s="835">
        <v>690.91</v>
      </c>
      <c r="Q2054" s="837">
        <v>0.5</v>
      </c>
      <c r="R2054" s="832">
        <v>1</v>
      </c>
      <c r="S2054" s="837">
        <v>0.5</v>
      </c>
      <c r="T2054" s="836">
        <v>1</v>
      </c>
      <c r="U2054" s="838">
        <v>0.66666666666666663</v>
      </c>
    </row>
    <row r="2055" spans="1:21" ht="14.4" customHeight="1" x14ac:dyDescent="0.3">
      <c r="A2055" s="831">
        <v>10</v>
      </c>
      <c r="B2055" s="832" t="s">
        <v>2616</v>
      </c>
      <c r="C2055" s="832" t="s">
        <v>2631</v>
      </c>
      <c r="D2055" s="833" t="s">
        <v>5673</v>
      </c>
      <c r="E2055" s="834" t="s">
        <v>2719</v>
      </c>
      <c r="F2055" s="832" t="s">
        <v>2618</v>
      </c>
      <c r="G2055" s="832" t="s">
        <v>4692</v>
      </c>
      <c r="H2055" s="832" t="s">
        <v>631</v>
      </c>
      <c r="I2055" s="832" t="s">
        <v>2595</v>
      </c>
      <c r="J2055" s="832" t="s">
        <v>2596</v>
      </c>
      <c r="K2055" s="832" t="s">
        <v>2597</v>
      </c>
      <c r="L2055" s="835">
        <v>659.87</v>
      </c>
      <c r="M2055" s="835">
        <v>5278.96</v>
      </c>
      <c r="N2055" s="832">
        <v>8</v>
      </c>
      <c r="O2055" s="836">
        <v>3</v>
      </c>
      <c r="P2055" s="835">
        <v>3959.2200000000003</v>
      </c>
      <c r="Q2055" s="837">
        <v>0.75</v>
      </c>
      <c r="R2055" s="832">
        <v>6</v>
      </c>
      <c r="S2055" s="837">
        <v>0.75</v>
      </c>
      <c r="T2055" s="836">
        <v>2.5</v>
      </c>
      <c r="U2055" s="838">
        <v>0.83333333333333337</v>
      </c>
    </row>
    <row r="2056" spans="1:21" ht="14.4" customHeight="1" x14ac:dyDescent="0.3">
      <c r="A2056" s="831">
        <v>10</v>
      </c>
      <c r="B2056" s="832" t="s">
        <v>2616</v>
      </c>
      <c r="C2056" s="832" t="s">
        <v>2631</v>
      </c>
      <c r="D2056" s="833" t="s">
        <v>5673</v>
      </c>
      <c r="E2056" s="834" t="s">
        <v>2719</v>
      </c>
      <c r="F2056" s="832" t="s">
        <v>2618</v>
      </c>
      <c r="G2056" s="832" t="s">
        <v>4692</v>
      </c>
      <c r="H2056" s="832" t="s">
        <v>631</v>
      </c>
      <c r="I2056" s="832" t="s">
        <v>4693</v>
      </c>
      <c r="J2056" s="832" t="s">
        <v>2596</v>
      </c>
      <c r="K2056" s="832" t="s">
        <v>4694</v>
      </c>
      <c r="L2056" s="835">
        <v>566.53</v>
      </c>
      <c r="M2056" s="835">
        <v>2832.6499999999996</v>
      </c>
      <c r="N2056" s="832">
        <v>5</v>
      </c>
      <c r="O2056" s="836">
        <v>1.5</v>
      </c>
      <c r="P2056" s="835">
        <v>566.53</v>
      </c>
      <c r="Q2056" s="837">
        <v>0.2</v>
      </c>
      <c r="R2056" s="832">
        <v>1</v>
      </c>
      <c r="S2056" s="837">
        <v>0.2</v>
      </c>
      <c r="T2056" s="836">
        <v>0.5</v>
      </c>
      <c r="U2056" s="838">
        <v>0.33333333333333331</v>
      </c>
    </row>
    <row r="2057" spans="1:21" ht="14.4" customHeight="1" x14ac:dyDescent="0.3">
      <c r="A2057" s="831">
        <v>10</v>
      </c>
      <c r="B2057" s="832" t="s">
        <v>2616</v>
      </c>
      <c r="C2057" s="832" t="s">
        <v>2631</v>
      </c>
      <c r="D2057" s="833" t="s">
        <v>5673</v>
      </c>
      <c r="E2057" s="834" t="s">
        <v>2719</v>
      </c>
      <c r="F2057" s="832" t="s">
        <v>2618</v>
      </c>
      <c r="G2057" s="832" t="s">
        <v>4702</v>
      </c>
      <c r="H2057" s="832" t="s">
        <v>631</v>
      </c>
      <c r="I2057" s="832" t="s">
        <v>4822</v>
      </c>
      <c r="J2057" s="832" t="s">
        <v>4704</v>
      </c>
      <c r="K2057" s="832" t="s">
        <v>4823</v>
      </c>
      <c r="L2057" s="835">
        <v>1366.33</v>
      </c>
      <c r="M2057" s="835">
        <v>5465.32</v>
      </c>
      <c r="N2057" s="832">
        <v>4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10</v>
      </c>
      <c r="B2058" s="832" t="s">
        <v>2616</v>
      </c>
      <c r="C2058" s="832" t="s">
        <v>2631</v>
      </c>
      <c r="D2058" s="833" t="s">
        <v>5673</v>
      </c>
      <c r="E2058" s="834" t="s">
        <v>2719</v>
      </c>
      <c r="F2058" s="832" t="s">
        <v>2618</v>
      </c>
      <c r="G2058" s="832" t="s">
        <v>4702</v>
      </c>
      <c r="H2058" s="832" t="s">
        <v>631</v>
      </c>
      <c r="I2058" s="832" t="s">
        <v>4703</v>
      </c>
      <c r="J2058" s="832" t="s">
        <v>4704</v>
      </c>
      <c r="K2058" s="832" t="s">
        <v>4705</v>
      </c>
      <c r="L2058" s="835">
        <v>1029.8499999999999</v>
      </c>
      <c r="M2058" s="835">
        <v>2059.6999999999998</v>
      </c>
      <c r="N2058" s="832">
        <v>2</v>
      </c>
      <c r="O2058" s="836">
        <v>0.5</v>
      </c>
      <c r="P2058" s="835">
        <v>2059.6999999999998</v>
      </c>
      <c r="Q2058" s="837">
        <v>1</v>
      </c>
      <c r="R2058" s="832">
        <v>2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10</v>
      </c>
      <c r="B2059" s="832" t="s">
        <v>2616</v>
      </c>
      <c r="C2059" s="832" t="s">
        <v>2631</v>
      </c>
      <c r="D2059" s="833" t="s">
        <v>5673</v>
      </c>
      <c r="E2059" s="834" t="s">
        <v>2719</v>
      </c>
      <c r="F2059" s="832" t="s">
        <v>2618</v>
      </c>
      <c r="G2059" s="832" t="s">
        <v>3271</v>
      </c>
      <c r="H2059" s="832" t="s">
        <v>631</v>
      </c>
      <c r="I2059" s="832" t="s">
        <v>4889</v>
      </c>
      <c r="J2059" s="832" t="s">
        <v>1461</v>
      </c>
      <c r="K2059" s="832" t="s">
        <v>1462</v>
      </c>
      <c r="L2059" s="835">
        <v>239.96</v>
      </c>
      <c r="M2059" s="835">
        <v>2399.6</v>
      </c>
      <c r="N2059" s="832">
        <v>10</v>
      </c>
      <c r="O2059" s="836">
        <v>0.5</v>
      </c>
      <c r="P2059" s="835">
        <v>2399.6</v>
      </c>
      <c r="Q2059" s="837">
        <v>1</v>
      </c>
      <c r="R2059" s="832">
        <v>10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10</v>
      </c>
      <c r="B2060" s="832" t="s">
        <v>2616</v>
      </c>
      <c r="C2060" s="832" t="s">
        <v>2631</v>
      </c>
      <c r="D2060" s="833" t="s">
        <v>5673</v>
      </c>
      <c r="E2060" s="834" t="s">
        <v>2719</v>
      </c>
      <c r="F2060" s="832" t="s">
        <v>2618</v>
      </c>
      <c r="G2060" s="832" t="s">
        <v>3817</v>
      </c>
      <c r="H2060" s="832" t="s">
        <v>631</v>
      </c>
      <c r="I2060" s="832" t="s">
        <v>4833</v>
      </c>
      <c r="J2060" s="832" t="s">
        <v>4707</v>
      </c>
      <c r="K2060" s="832" t="s">
        <v>4832</v>
      </c>
      <c r="L2060" s="835">
        <v>1020.22</v>
      </c>
      <c r="M2060" s="835">
        <v>6121.32</v>
      </c>
      <c r="N2060" s="832">
        <v>6</v>
      </c>
      <c r="O2060" s="836">
        <v>5</v>
      </c>
      <c r="P2060" s="835">
        <v>4080.88</v>
      </c>
      <c r="Q2060" s="837">
        <v>0.66666666666666674</v>
      </c>
      <c r="R2060" s="832">
        <v>4</v>
      </c>
      <c r="S2060" s="837">
        <v>0.66666666666666663</v>
      </c>
      <c r="T2060" s="836">
        <v>3</v>
      </c>
      <c r="U2060" s="838">
        <v>0.6</v>
      </c>
    </row>
    <row r="2061" spans="1:21" ht="14.4" customHeight="1" x14ac:dyDescent="0.3">
      <c r="A2061" s="831">
        <v>10</v>
      </c>
      <c r="B2061" s="832" t="s">
        <v>2616</v>
      </c>
      <c r="C2061" s="832" t="s">
        <v>2631</v>
      </c>
      <c r="D2061" s="833" t="s">
        <v>5673</v>
      </c>
      <c r="E2061" s="834" t="s">
        <v>2719</v>
      </c>
      <c r="F2061" s="832" t="s">
        <v>2618</v>
      </c>
      <c r="G2061" s="832" t="s">
        <v>3817</v>
      </c>
      <c r="H2061" s="832" t="s">
        <v>631</v>
      </c>
      <c r="I2061" s="832" t="s">
        <v>4890</v>
      </c>
      <c r="J2061" s="832" t="s">
        <v>4707</v>
      </c>
      <c r="K2061" s="832" t="s">
        <v>4835</v>
      </c>
      <c r="L2061" s="835">
        <v>2040.45</v>
      </c>
      <c r="M2061" s="835">
        <v>2040.45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10</v>
      </c>
      <c r="B2062" s="832" t="s">
        <v>2616</v>
      </c>
      <c r="C2062" s="832" t="s">
        <v>2631</v>
      </c>
      <c r="D2062" s="833" t="s">
        <v>5673</v>
      </c>
      <c r="E2062" s="834" t="s">
        <v>2719</v>
      </c>
      <c r="F2062" s="832" t="s">
        <v>2618</v>
      </c>
      <c r="G2062" s="832" t="s">
        <v>4712</v>
      </c>
      <c r="H2062" s="832" t="s">
        <v>631</v>
      </c>
      <c r="I2062" s="832" t="s">
        <v>4891</v>
      </c>
      <c r="J2062" s="832" t="s">
        <v>4714</v>
      </c>
      <c r="K2062" s="832" t="s">
        <v>4892</v>
      </c>
      <c r="L2062" s="835">
        <v>2033.79</v>
      </c>
      <c r="M2062" s="835">
        <v>4067.58</v>
      </c>
      <c r="N2062" s="832">
        <v>2</v>
      </c>
      <c r="O2062" s="836">
        <v>1.5</v>
      </c>
      <c r="P2062" s="835">
        <v>4067.58</v>
      </c>
      <c r="Q2062" s="837">
        <v>1</v>
      </c>
      <c r="R2062" s="832">
        <v>2</v>
      </c>
      <c r="S2062" s="837">
        <v>1</v>
      </c>
      <c r="T2062" s="836">
        <v>1.5</v>
      </c>
      <c r="U2062" s="838">
        <v>1</v>
      </c>
    </row>
    <row r="2063" spans="1:21" ht="14.4" customHeight="1" x14ac:dyDescent="0.3">
      <c r="A2063" s="831">
        <v>10</v>
      </c>
      <c r="B2063" s="832" t="s">
        <v>2616</v>
      </c>
      <c r="C2063" s="832" t="s">
        <v>2631</v>
      </c>
      <c r="D2063" s="833" t="s">
        <v>5673</v>
      </c>
      <c r="E2063" s="834" t="s">
        <v>2719</v>
      </c>
      <c r="F2063" s="832" t="s">
        <v>2618</v>
      </c>
      <c r="G2063" s="832" t="s">
        <v>4712</v>
      </c>
      <c r="H2063" s="832" t="s">
        <v>631</v>
      </c>
      <c r="I2063" s="832" t="s">
        <v>4713</v>
      </c>
      <c r="J2063" s="832" t="s">
        <v>4714</v>
      </c>
      <c r="K2063" s="832" t="s">
        <v>4715</v>
      </c>
      <c r="L2063" s="835">
        <v>6101.4</v>
      </c>
      <c r="M2063" s="835">
        <v>6101.4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10</v>
      </c>
      <c r="B2064" s="832" t="s">
        <v>2616</v>
      </c>
      <c r="C2064" s="832" t="s">
        <v>2631</v>
      </c>
      <c r="D2064" s="833" t="s">
        <v>5673</v>
      </c>
      <c r="E2064" s="834" t="s">
        <v>2719</v>
      </c>
      <c r="F2064" s="832" t="s">
        <v>2618</v>
      </c>
      <c r="G2064" s="832" t="s">
        <v>3066</v>
      </c>
      <c r="H2064" s="832" t="s">
        <v>631</v>
      </c>
      <c r="I2064" s="832" t="s">
        <v>3844</v>
      </c>
      <c r="J2064" s="832" t="s">
        <v>3845</v>
      </c>
      <c r="K2064" s="832" t="s">
        <v>2257</v>
      </c>
      <c r="L2064" s="835">
        <v>1614.9</v>
      </c>
      <c r="M2064" s="835">
        <v>64596</v>
      </c>
      <c r="N2064" s="832">
        <v>40</v>
      </c>
      <c r="O2064" s="836">
        <v>4</v>
      </c>
      <c r="P2064" s="835">
        <v>64596</v>
      </c>
      <c r="Q2064" s="837">
        <v>1</v>
      </c>
      <c r="R2064" s="832">
        <v>40</v>
      </c>
      <c r="S2064" s="837">
        <v>1</v>
      </c>
      <c r="T2064" s="836">
        <v>4</v>
      </c>
      <c r="U2064" s="838">
        <v>1</v>
      </c>
    </row>
    <row r="2065" spans="1:21" ht="14.4" customHeight="1" x14ac:dyDescent="0.3">
      <c r="A2065" s="831">
        <v>10</v>
      </c>
      <c r="B2065" s="832" t="s">
        <v>2616</v>
      </c>
      <c r="C2065" s="832" t="s">
        <v>2631</v>
      </c>
      <c r="D2065" s="833" t="s">
        <v>5673</v>
      </c>
      <c r="E2065" s="834" t="s">
        <v>2719</v>
      </c>
      <c r="F2065" s="832" t="s">
        <v>2618</v>
      </c>
      <c r="G2065" s="832" t="s">
        <v>3066</v>
      </c>
      <c r="H2065" s="832" t="s">
        <v>631</v>
      </c>
      <c r="I2065" s="832" t="s">
        <v>4720</v>
      </c>
      <c r="J2065" s="832" t="s">
        <v>4721</v>
      </c>
      <c r="K2065" s="832" t="s">
        <v>4722</v>
      </c>
      <c r="L2065" s="835">
        <v>1614.9</v>
      </c>
      <c r="M2065" s="835">
        <v>64596</v>
      </c>
      <c r="N2065" s="832">
        <v>40</v>
      </c>
      <c r="O2065" s="836">
        <v>3</v>
      </c>
      <c r="P2065" s="835">
        <v>32298</v>
      </c>
      <c r="Q2065" s="837">
        <v>0.5</v>
      </c>
      <c r="R2065" s="832">
        <v>20</v>
      </c>
      <c r="S2065" s="837">
        <v>0.5</v>
      </c>
      <c r="T2065" s="836">
        <v>1.5</v>
      </c>
      <c r="U2065" s="838">
        <v>0.5</v>
      </c>
    </row>
    <row r="2066" spans="1:21" ht="14.4" customHeight="1" x14ac:dyDescent="0.3">
      <c r="A2066" s="831">
        <v>10</v>
      </c>
      <c r="B2066" s="832" t="s">
        <v>2616</v>
      </c>
      <c r="C2066" s="832" t="s">
        <v>2631</v>
      </c>
      <c r="D2066" s="833" t="s">
        <v>5673</v>
      </c>
      <c r="E2066" s="834" t="s">
        <v>2719</v>
      </c>
      <c r="F2066" s="832" t="s">
        <v>2619</v>
      </c>
      <c r="G2066" s="832" t="s">
        <v>2822</v>
      </c>
      <c r="H2066" s="832" t="s">
        <v>631</v>
      </c>
      <c r="I2066" s="832" t="s">
        <v>3077</v>
      </c>
      <c r="J2066" s="832" t="s">
        <v>2824</v>
      </c>
      <c r="K2066" s="832"/>
      <c r="L2066" s="835">
        <v>0</v>
      </c>
      <c r="M2066" s="835">
        <v>0</v>
      </c>
      <c r="N2066" s="832">
        <v>1</v>
      </c>
      <c r="O2066" s="836">
        <v>1</v>
      </c>
      <c r="P2066" s="835">
        <v>0</v>
      </c>
      <c r="Q2066" s="837"/>
      <c r="R2066" s="832">
        <v>1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10</v>
      </c>
      <c r="B2067" s="832" t="s">
        <v>2616</v>
      </c>
      <c r="C2067" s="832" t="s">
        <v>2631</v>
      </c>
      <c r="D2067" s="833" t="s">
        <v>5673</v>
      </c>
      <c r="E2067" s="834" t="s">
        <v>2719</v>
      </c>
      <c r="F2067" s="832" t="s">
        <v>2619</v>
      </c>
      <c r="G2067" s="832" t="s">
        <v>2822</v>
      </c>
      <c r="H2067" s="832" t="s">
        <v>631</v>
      </c>
      <c r="I2067" s="832" t="s">
        <v>3898</v>
      </c>
      <c r="J2067" s="832" t="s">
        <v>2824</v>
      </c>
      <c r="K2067" s="832"/>
      <c r="L2067" s="835">
        <v>0</v>
      </c>
      <c r="M2067" s="835">
        <v>0</v>
      </c>
      <c r="N2067" s="832">
        <v>1</v>
      </c>
      <c r="O2067" s="836">
        <v>1</v>
      </c>
      <c r="P2067" s="835">
        <v>0</v>
      </c>
      <c r="Q2067" s="837"/>
      <c r="R2067" s="832">
        <v>1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10</v>
      </c>
      <c r="B2068" s="832" t="s">
        <v>2616</v>
      </c>
      <c r="C2068" s="832" t="s">
        <v>2631</v>
      </c>
      <c r="D2068" s="833" t="s">
        <v>5673</v>
      </c>
      <c r="E2068" s="834" t="s">
        <v>2719</v>
      </c>
      <c r="F2068" s="832" t="s">
        <v>2620</v>
      </c>
      <c r="G2068" s="832" t="s">
        <v>2825</v>
      </c>
      <c r="H2068" s="832" t="s">
        <v>631</v>
      </c>
      <c r="I2068" s="832" t="s">
        <v>2826</v>
      </c>
      <c r="J2068" s="832" t="s">
        <v>2827</v>
      </c>
      <c r="K2068" s="832" t="s">
        <v>2828</v>
      </c>
      <c r="L2068" s="835">
        <v>500</v>
      </c>
      <c r="M2068" s="835">
        <v>4500</v>
      </c>
      <c r="N2068" s="832">
        <v>9</v>
      </c>
      <c r="O2068" s="836">
        <v>9</v>
      </c>
      <c r="P2068" s="835">
        <v>4000</v>
      </c>
      <c r="Q2068" s="837">
        <v>0.88888888888888884</v>
      </c>
      <c r="R2068" s="832">
        <v>8</v>
      </c>
      <c r="S2068" s="837">
        <v>0.88888888888888884</v>
      </c>
      <c r="T2068" s="836">
        <v>8</v>
      </c>
      <c r="U2068" s="838">
        <v>0.88888888888888884</v>
      </c>
    </row>
    <row r="2069" spans="1:21" ht="14.4" customHeight="1" x14ac:dyDescent="0.3">
      <c r="A2069" s="831">
        <v>10</v>
      </c>
      <c r="B2069" s="832" t="s">
        <v>2616</v>
      </c>
      <c r="C2069" s="832" t="s">
        <v>2631</v>
      </c>
      <c r="D2069" s="833" t="s">
        <v>5673</v>
      </c>
      <c r="E2069" s="834" t="s">
        <v>2719</v>
      </c>
      <c r="F2069" s="832" t="s">
        <v>2620</v>
      </c>
      <c r="G2069" s="832" t="s">
        <v>2825</v>
      </c>
      <c r="H2069" s="832" t="s">
        <v>631</v>
      </c>
      <c r="I2069" s="832" t="s">
        <v>4893</v>
      </c>
      <c r="J2069" s="832" t="s">
        <v>4894</v>
      </c>
      <c r="K2069" s="832" t="s">
        <v>4895</v>
      </c>
      <c r="L2069" s="835">
        <v>1365</v>
      </c>
      <c r="M2069" s="835">
        <v>1365</v>
      </c>
      <c r="N2069" s="832">
        <v>1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10</v>
      </c>
      <c r="B2070" s="832" t="s">
        <v>2616</v>
      </c>
      <c r="C2070" s="832" t="s">
        <v>2631</v>
      </c>
      <c r="D2070" s="833" t="s">
        <v>5673</v>
      </c>
      <c r="E2070" s="834" t="s">
        <v>2719</v>
      </c>
      <c r="F2070" s="832" t="s">
        <v>2620</v>
      </c>
      <c r="G2070" s="832" t="s">
        <v>2825</v>
      </c>
      <c r="H2070" s="832" t="s">
        <v>631</v>
      </c>
      <c r="I2070" s="832" t="s">
        <v>4896</v>
      </c>
      <c r="J2070" s="832" t="s">
        <v>4897</v>
      </c>
      <c r="K2070" s="832" t="s">
        <v>4898</v>
      </c>
      <c r="L2070" s="835">
        <v>891.82</v>
      </c>
      <c r="M2070" s="835">
        <v>891.82</v>
      </c>
      <c r="N2070" s="832">
        <v>1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10</v>
      </c>
      <c r="B2071" s="832" t="s">
        <v>2616</v>
      </c>
      <c r="C2071" s="832" t="s">
        <v>2631</v>
      </c>
      <c r="D2071" s="833" t="s">
        <v>5673</v>
      </c>
      <c r="E2071" s="834" t="s">
        <v>2677</v>
      </c>
      <c r="F2071" s="832" t="s">
        <v>2618</v>
      </c>
      <c r="G2071" s="832" t="s">
        <v>3374</v>
      </c>
      <c r="H2071" s="832" t="s">
        <v>631</v>
      </c>
      <c r="I2071" s="832" t="s">
        <v>3790</v>
      </c>
      <c r="J2071" s="832" t="s">
        <v>3376</v>
      </c>
      <c r="K2071" s="832" t="s">
        <v>3641</v>
      </c>
      <c r="L2071" s="835">
        <v>176.32</v>
      </c>
      <c r="M2071" s="835">
        <v>176.32</v>
      </c>
      <c r="N2071" s="832">
        <v>1</v>
      </c>
      <c r="O2071" s="836">
        <v>0.5</v>
      </c>
      <c r="P2071" s="835">
        <v>176.32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10</v>
      </c>
      <c r="B2072" s="832" t="s">
        <v>2616</v>
      </c>
      <c r="C2072" s="832" t="s">
        <v>2631</v>
      </c>
      <c r="D2072" s="833" t="s">
        <v>5673</v>
      </c>
      <c r="E2072" s="834" t="s">
        <v>2677</v>
      </c>
      <c r="F2072" s="832" t="s">
        <v>2618</v>
      </c>
      <c r="G2072" s="832" t="s">
        <v>2789</v>
      </c>
      <c r="H2072" s="832" t="s">
        <v>631</v>
      </c>
      <c r="I2072" s="832" t="s">
        <v>2920</v>
      </c>
      <c r="J2072" s="832" t="s">
        <v>2791</v>
      </c>
      <c r="K2072" s="832" t="s">
        <v>2921</v>
      </c>
      <c r="L2072" s="835">
        <v>87.67</v>
      </c>
      <c r="M2072" s="835">
        <v>87.67</v>
      </c>
      <c r="N2072" s="832">
        <v>1</v>
      </c>
      <c r="O2072" s="836">
        <v>0.5</v>
      </c>
      <c r="P2072" s="835">
        <v>87.67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10</v>
      </c>
      <c r="B2073" s="832" t="s">
        <v>2616</v>
      </c>
      <c r="C2073" s="832" t="s">
        <v>2631</v>
      </c>
      <c r="D2073" s="833" t="s">
        <v>5673</v>
      </c>
      <c r="E2073" s="834" t="s">
        <v>2677</v>
      </c>
      <c r="F2073" s="832" t="s">
        <v>2618</v>
      </c>
      <c r="G2073" s="832" t="s">
        <v>2793</v>
      </c>
      <c r="H2073" s="832" t="s">
        <v>690</v>
      </c>
      <c r="I2073" s="832" t="s">
        <v>2249</v>
      </c>
      <c r="J2073" s="832" t="s">
        <v>897</v>
      </c>
      <c r="K2073" s="832" t="s">
        <v>2250</v>
      </c>
      <c r="L2073" s="835">
        <v>63.75</v>
      </c>
      <c r="M2073" s="835">
        <v>63.75</v>
      </c>
      <c r="N2073" s="832">
        <v>1</v>
      </c>
      <c r="O2073" s="836">
        <v>0.5</v>
      </c>
      <c r="P2073" s="835">
        <v>63.75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10</v>
      </c>
      <c r="B2074" s="832" t="s">
        <v>2616</v>
      </c>
      <c r="C2074" s="832" t="s">
        <v>2631</v>
      </c>
      <c r="D2074" s="833" t="s">
        <v>5673</v>
      </c>
      <c r="E2074" s="834" t="s">
        <v>2677</v>
      </c>
      <c r="F2074" s="832" t="s">
        <v>2618</v>
      </c>
      <c r="G2074" s="832" t="s">
        <v>3697</v>
      </c>
      <c r="H2074" s="832" t="s">
        <v>631</v>
      </c>
      <c r="I2074" s="832" t="s">
        <v>3761</v>
      </c>
      <c r="J2074" s="832" t="s">
        <v>3762</v>
      </c>
      <c r="K2074" s="832" t="s">
        <v>3763</v>
      </c>
      <c r="L2074" s="835">
        <v>522.53</v>
      </c>
      <c r="M2074" s="835">
        <v>522.53</v>
      </c>
      <c r="N2074" s="832">
        <v>1</v>
      </c>
      <c r="O2074" s="836">
        <v>1</v>
      </c>
      <c r="P2074" s="835">
        <v>522.53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10</v>
      </c>
      <c r="B2075" s="832" t="s">
        <v>2616</v>
      </c>
      <c r="C2075" s="832" t="s">
        <v>2631</v>
      </c>
      <c r="D2075" s="833" t="s">
        <v>5673</v>
      </c>
      <c r="E2075" s="834" t="s">
        <v>2677</v>
      </c>
      <c r="F2075" s="832" t="s">
        <v>2618</v>
      </c>
      <c r="G2075" s="832" t="s">
        <v>3817</v>
      </c>
      <c r="H2075" s="832" t="s">
        <v>631</v>
      </c>
      <c r="I2075" s="832" t="s">
        <v>4890</v>
      </c>
      <c r="J2075" s="832" t="s">
        <v>4707</v>
      </c>
      <c r="K2075" s="832" t="s">
        <v>4835</v>
      </c>
      <c r="L2075" s="835">
        <v>2040.45</v>
      </c>
      <c r="M2075" s="835">
        <v>2040.45</v>
      </c>
      <c r="N2075" s="832">
        <v>1</v>
      </c>
      <c r="O2075" s="836">
        <v>0.5</v>
      </c>
      <c r="P2075" s="835">
        <v>2040.45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10</v>
      </c>
      <c r="B2076" s="832" t="s">
        <v>2616</v>
      </c>
      <c r="C2076" s="832" t="s">
        <v>2631</v>
      </c>
      <c r="D2076" s="833" t="s">
        <v>5673</v>
      </c>
      <c r="E2076" s="834" t="s">
        <v>2677</v>
      </c>
      <c r="F2076" s="832" t="s">
        <v>2620</v>
      </c>
      <c r="G2076" s="832" t="s">
        <v>2825</v>
      </c>
      <c r="H2076" s="832" t="s">
        <v>631</v>
      </c>
      <c r="I2076" s="832" t="s">
        <v>2826</v>
      </c>
      <c r="J2076" s="832" t="s">
        <v>2827</v>
      </c>
      <c r="K2076" s="832" t="s">
        <v>2828</v>
      </c>
      <c r="L2076" s="835">
        <v>500</v>
      </c>
      <c r="M2076" s="835">
        <v>500</v>
      </c>
      <c r="N2076" s="832">
        <v>1</v>
      </c>
      <c r="O2076" s="836">
        <v>1</v>
      </c>
      <c r="P2076" s="835">
        <v>500</v>
      </c>
      <c r="Q2076" s="837">
        <v>1</v>
      </c>
      <c r="R2076" s="832">
        <v>1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10</v>
      </c>
      <c r="B2077" s="832" t="s">
        <v>2616</v>
      </c>
      <c r="C2077" s="832" t="s">
        <v>2631</v>
      </c>
      <c r="D2077" s="833" t="s">
        <v>5673</v>
      </c>
      <c r="E2077" s="834" t="s">
        <v>2683</v>
      </c>
      <c r="F2077" s="832" t="s">
        <v>2618</v>
      </c>
      <c r="G2077" s="832" t="s">
        <v>3556</v>
      </c>
      <c r="H2077" s="832" t="s">
        <v>690</v>
      </c>
      <c r="I2077" s="832" t="s">
        <v>2386</v>
      </c>
      <c r="J2077" s="832" t="s">
        <v>2310</v>
      </c>
      <c r="K2077" s="832" t="s">
        <v>2387</v>
      </c>
      <c r="L2077" s="835">
        <v>9.4</v>
      </c>
      <c r="M2077" s="835">
        <v>9.4</v>
      </c>
      <c r="N2077" s="832">
        <v>1</v>
      </c>
      <c r="O2077" s="836">
        <v>1</v>
      </c>
      <c r="P2077" s="835">
        <v>9.4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10</v>
      </c>
      <c r="B2078" s="832" t="s">
        <v>2616</v>
      </c>
      <c r="C2078" s="832" t="s">
        <v>2631</v>
      </c>
      <c r="D2078" s="833" t="s">
        <v>5673</v>
      </c>
      <c r="E2078" s="834" t="s">
        <v>2683</v>
      </c>
      <c r="F2078" s="832" t="s">
        <v>2618</v>
      </c>
      <c r="G2078" s="832" t="s">
        <v>2978</v>
      </c>
      <c r="H2078" s="832" t="s">
        <v>631</v>
      </c>
      <c r="I2078" s="832" t="s">
        <v>2982</v>
      </c>
      <c r="J2078" s="832" t="s">
        <v>2980</v>
      </c>
      <c r="K2078" s="832" t="s">
        <v>2983</v>
      </c>
      <c r="L2078" s="835">
        <v>97.96</v>
      </c>
      <c r="M2078" s="835">
        <v>293.88</v>
      </c>
      <c r="N2078" s="832">
        <v>3</v>
      </c>
      <c r="O2078" s="836">
        <v>1</v>
      </c>
      <c r="P2078" s="835">
        <v>293.88</v>
      </c>
      <c r="Q2078" s="837">
        <v>1</v>
      </c>
      <c r="R2078" s="832">
        <v>3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10</v>
      </c>
      <c r="B2079" s="832" t="s">
        <v>2616</v>
      </c>
      <c r="C2079" s="832" t="s">
        <v>2631</v>
      </c>
      <c r="D2079" s="833" t="s">
        <v>5673</v>
      </c>
      <c r="E2079" s="834" t="s">
        <v>2683</v>
      </c>
      <c r="F2079" s="832" t="s">
        <v>2618</v>
      </c>
      <c r="G2079" s="832" t="s">
        <v>2735</v>
      </c>
      <c r="H2079" s="832" t="s">
        <v>631</v>
      </c>
      <c r="I2079" s="832" t="s">
        <v>2736</v>
      </c>
      <c r="J2079" s="832" t="s">
        <v>2737</v>
      </c>
      <c r="K2079" s="832" t="s">
        <v>2738</v>
      </c>
      <c r="L2079" s="835">
        <v>42.63</v>
      </c>
      <c r="M2079" s="835">
        <v>85.26</v>
      </c>
      <c r="N2079" s="832">
        <v>2</v>
      </c>
      <c r="O2079" s="836">
        <v>1</v>
      </c>
      <c r="P2079" s="835">
        <v>85.26</v>
      </c>
      <c r="Q2079" s="837">
        <v>1</v>
      </c>
      <c r="R2079" s="832">
        <v>2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10</v>
      </c>
      <c r="B2080" s="832" t="s">
        <v>2616</v>
      </c>
      <c r="C2080" s="832" t="s">
        <v>2631</v>
      </c>
      <c r="D2080" s="833" t="s">
        <v>5673</v>
      </c>
      <c r="E2080" s="834" t="s">
        <v>2683</v>
      </c>
      <c r="F2080" s="832" t="s">
        <v>2618</v>
      </c>
      <c r="G2080" s="832" t="s">
        <v>3398</v>
      </c>
      <c r="H2080" s="832" t="s">
        <v>690</v>
      </c>
      <c r="I2080" s="832" t="s">
        <v>2323</v>
      </c>
      <c r="J2080" s="832" t="s">
        <v>1132</v>
      </c>
      <c r="K2080" s="832" t="s">
        <v>2324</v>
      </c>
      <c r="L2080" s="835">
        <v>0</v>
      </c>
      <c r="M2080" s="835">
        <v>0</v>
      </c>
      <c r="N2080" s="832">
        <v>2</v>
      </c>
      <c r="O2080" s="836">
        <v>0.5</v>
      </c>
      <c r="P2080" s="835">
        <v>0</v>
      </c>
      <c r="Q2080" s="837"/>
      <c r="R2080" s="832">
        <v>2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10</v>
      </c>
      <c r="B2081" s="832" t="s">
        <v>2616</v>
      </c>
      <c r="C2081" s="832" t="s">
        <v>2631</v>
      </c>
      <c r="D2081" s="833" t="s">
        <v>5673</v>
      </c>
      <c r="E2081" s="834" t="s">
        <v>2683</v>
      </c>
      <c r="F2081" s="832" t="s">
        <v>2618</v>
      </c>
      <c r="G2081" s="832" t="s">
        <v>3398</v>
      </c>
      <c r="H2081" s="832" t="s">
        <v>690</v>
      </c>
      <c r="I2081" s="832" t="s">
        <v>2325</v>
      </c>
      <c r="J2081" s="832" t="s">
        <v>1130</v>
      </c>
      <c r="K2081" s="832" t="s">
        <v>2326</v>
      </c>
      <c r="L2081" s="835">
        <v>176.32</v>
      </c>
      <c r="M2081" s="835">
        <v>1939.5199999999998</v>
      </c>
      <c r="N2081" s="832">
        <v>11</v>
      </c>
      <c r="O2081" s="836">
        <v>10</v>
      </c>
      <c r="P2081" s="835">
        <v>1057.9199999999998</v>
      </c>
      <c r="Q2081" s="837">
        <v>0.54545454545454541</v>
      </c>
      <c r="R2081" s="832">
        <v>6</v>
      </c>
      <c r="S2081" s="837">
        <v>0.54545454545454541</v>
      </c>
      <c r="T2081" s="836">
        <v>5.5</v>
      </c>
      <c r="U2081" s="838">
        <v>0.55000000000000004</v>
      </c>
    </row>
    <row r="2082" spans="1:21" ht="14.4" customHeight="1" x14ac:dyDescent="0.3">
      <c r="A2082" s="831">
        <v>10</v>
      </c>
      <c r="B2082" s="832" t="s">
        <v>2616</v>
      </c>
      <c r="C2082" s="832" t="s">
        <v>2631</v>
      </c>
      <c r="D2082" s="833" t="s">
        <v>5673</v>
      </c>
      <c r="E2082" s="834" t="s">
        <v>2683</v>
      </c>
      <c r="F2082" s="832" t="s">
        <v>2618</v>
      </c>
      <c r="G2082" s="832" t="s">
        <v>4899</v>
      </c>
      <c r="H2082" s="832" t="s">
        <v>631</v>
      </c>
      <c r="I2082" s="832" t="s">
        <v>4900</v>
      </c>
      <c r="J2082" s="832" t="s">
        <v>4901</v>
      </c>
      <c r="K2082" s="832" t="s">
        <v>4902</v>
      </c>
      <c r="L2082" s="835">
        <v>213.49</v>
      </c>
      <c r="M2082" s="835">
        <v>426.98</v>
      </c>
      <c r="N2082" s="832">
        <v>2</v>
      </c>
      <c r="O2082" s="836">
        <v>2</v>
      </c>
      <c r="P2082" s="835">
        <v>426.98</v>
      </c>
      <c r="Q2082" s="837">
        <v>1</v>
      </c>
      <c r="R2082" s="832">
        <v>2</v>
      </c>
      <c r="S2082" s="837">
        <v>1</v>
      </c>
      <c r="T2082" s="836">
        <v>2</v>
      </c>
      <c r="U2082" s="838">
        <v>1</v>
      </c>
    </row>
    <row r="2083" spans="1:21" ht="14.4" customHeight="1" x14ac:dyDescent="0.3">
      <c r="A2083" s="831">
        <v>10</v>
      </c>
      <c r="B2083" s="832" t="s">
        <v>2616</v>
      </c>
      <c r="C2083" s="832" t="s">
        <v>2631</v>
      </c>
      <c r="D2083" s="833" t="s">
        <v>5673</v>
      </c>
      <c r="E2083" s="834" t="s">
        <v>2683</v>
      </c>
      <c r="F2083" s="832" t="s">
        <v>2618</v>
      </c>
      <c r="G2083" s="832" t="s">
        <v>4899</v>
      </c>
      <c r="H2083" s="832" t="s">
        <v>631</v>
      </c>
      <c r="I2083" s="832" t="s">
        <v>4903</v>
      </c>
      <c r="J2083" s="832" t="s">
        <v>4901</v>
      </c>
      <c r="K2083" s="832" t="s">
        <v>4902</v>
      </c>
      <c r="L2083" s="835">
        <v>213.49</v>
      </c>
      <c r="M2083" s="835">
        <v>426.98</v>
      </c>
      <c r="N2083" s="832">
        <v>2</v>
      </c>
      <c r="O2083" s="836">
        <v>1</v>
      </c>
      <c r="P2083" s="835">
        <v>426.98</v>
      </c>
      <c r="Q2083" s="837">
        <v>1</v>
      </c>
      <c r="R2083" s="832">
        <v>2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10</v>
      </c>
      <c r="B2084" s="832" t="s">
        <v>2616</v>
      </c>
      <c r="C2084" s="832" t="s">
        <v>2631</v>
      </c>
      <c r="D2084" s="833" t="s">
        <v>5673</v>
      </c>
      <c r="E2084" s="834" t="s">
        <v>2683</v>
      </c>
      <c r="F2084" s="832" t="s">
        <v>2618</v>
      </c>
      <c r="G2084" s="832" t="s">
        <v>2740</v>
      </c>
      <c r="H2084" s="832" t="s">
        <v>631</v>
      </c>
      <c r="I2084" s="832" t="s">
        <v>3678</v>
      </c>
      <c r="J2084" s="832" t="s">
        <v>3613</v>
      </c>
      <c r="K2084" s="832" t="s">
        <v>3169</v>
      </c>
      <c r="L2084" s="835">
        <v>176.32</v>
      </c>
      <c r="M2084" s="835">
        <v>9521.2800000000007</v>
      </c>
      <c r="N2084" s="832">
        <v>54</v>
      </c>
      <c r="O2084" s="836">
        <v>38.5</v>
      </c>
      <c r="P2084" s="835">
        <v>5642.24</v>
      </c>
      <c r="Q2084" s="837">
        <v>0.59259259259259256</v>
      </c>
      <c r="R2084" s="832">
        <v>32</v>
      </c>
      <c r="S2084" s="837">
        <v>0.59259259259259256</v>
      </c>
      <c r="T2084" s="836">
        <v>23</v>
      </c>
      <c r="U2084" s="838">
        <v>0.59740259740259738</v>
      </c>
    </row>
    <row r="2085" spans="1:21" ht="14.4" customHeight="1" x14ac:dyDescent="0.3">
      <c r="A2085" s="831">
        <v>10</v>
      </c>
      <c r="B2085" s="832" t="s">
        <v>2616</v>
      </c>
      <c r="C2085" s="832" t="s">
        <v>2631</v>
      </c>
      <c r="D2085" s="833" t="s">
        <v>5673</v>
      </c>
      <c r="E2085" s="834" t="s">
        <v>2683</v>
      </c>
      <c r="F2085" s="832" t="s">
        <v>2618</v>
      </c>
      <c r="G2085" s="832" t="s">
        <v>2740</v>
      </c>
      <c r="H2085" s="832" t="s">
        <v>631</v>
      </c>
      <c r="I2085" s="832" t="s">
        <v>4597</v>
      </c>
      <c r="J2085" s="832" t="s">
        <v>695</v>
      </c>
      <c r="K2085" s="832" t="s">
        <v>3169</v>
      </c>
      <c r="L2085" s="835">
        <v>176.32</v>
      </c>
      <c r="M2085" s="835">
        <v>4760.6400000000003</v>
      </c>
      <c r="N2085" s="832">
        <v>27</v>
      </c>
      <c r="O2085" s="836">
        <v>20</v>
      </c>
      <c r="P2085" s="835">
        <v>1586.8799999999997</v>
      </c>
      <c r="Q2085" s="837">
        <v>0.33333333333333326</v>
      </c>
      <c r="R2085" s="832">
        <v>9</v>
      </c>
      <c r="S2085" s="837">
        <v>0.33333333333333331</v>
      </c>
      <c r="T2085" s="836">
        <v>7</v>
      </c>
      <c r="U2085" s="838">
        <v>0.35</v>
      </c>
    </row>
    <row r="2086" spans="1:21" ht="14.4" customHeight="1" x14ac:dyDescent="0.3">
      <c r="A2086" s="831">
        <v>10</v>
      </c>
      <c r="B2086" s="832" t="s">
        <v>2616</v>
      </c>
      <c r="C2086" s="832" t="s">
        <v>2631</v>
      </c>
      <c r="D2086" s="833" t="s">
        <v>5673</v>
      </c>
      <c r="E2086" s="834" t="s">
        <v>2683</v>
      </c>
      <c r="F2086" s="832" t="s">
        <v>2618</v>
      </c>
      <c r="G2086" s="832" t="s">
        <v>2740</v>
      </c>
      <c r="H2086" s="832" t="s">
        <v>631</v>
      </c>
      <c r="I2086" s="832" t="s">
        <v>2741</v>
      </c>
      <c r="J2086" s="832" t="s">
        <v>695</v>
      </c>
      <c r="K2086" s="832" t="s">
        <v>2742</v>
      </c>
      <c r="L2086" s="835">
        <v>29.39</v>
      </c>
      <c r="M2086" s="835">
        <v>558.41000000000008</v>
      </c>
      <c r="N2086" s="832">
        <v>19</v>
      </c>
      <c r="O2086" s="836">
        <v>4.5</v>
      </c>
      <c r="P2086" s="835">
        <v>264.51</v>
      </c>
      <c r="Q2086" s="837">
        <v>0.47368421052631571</v>
      </c>
      <c r="R2086" s="832">
        <v>9</v>
      </c>
      <c r="S2086" s="837">
        <v>0.47368421052631576</v>
      </c>
      <c r="T2086" s="836">
        <v>2.5</v>
      </c>
      <c r="U2086" s="838">
        <v>0.55555555555555558</v>
      </c>
    </row>
    <row r="2087" spans="1:21" ht="14.4" customHeight="1" x14ac:dyDescent="0.3">
      <c r="A2087" s="831">
        <v>10</v>
      </c>
      <c r="B2087" s="832" t="s">
        <v>2616</v>
      </c>
      <c r="C2087" s="832" t="s">
        <v>2631</v>
      </c>
      <c r="D2087" s="833" t="s">
        <v>5673</v>
      </c>
      <c r="E2087" s="834" t="s">
        <v>2683</v>
      </c>
      <c r="F2087" s="832" t="s">
        <v>2618</v>
      </c>
      <c r="G2087" s="832" t="s">
        <v>2740</v>
      </c>
      <c r="H2087" s="832" t="s">
        <v>631</v>
      </c>
      <c r="I2087" s="832" t="s">
        <v>3100</v>
      </c>
      <c r="J2087" s="832" t="s">
        <v>695</v>
      </c>
      <c r="K2087" s="832" t="s">
        <v>3101</v>
      </c>
      <c r="L2087" s="835">
        <v>23.51</v>
      </c>
      <c r="M2087" s="835">
        <v>1081.4599999999998</v>
      </c>
      <c r="N2087" s="832">
        <v>46</v>
      </c>
      <c r="O2087" s="836">
        <v>20.5</v>
      </c>
      <c r="P2087" s="835">
        <v>470.19999999999993</v>
      </c>
      <c r="Q2087" s="837">
        <v>0.43478260869565216</v>
      </c>
      <c r="R2087" s="832">
        <v>20</v>
      </c>
      <c r="S2087" s="837">
        <v>0.43478260869565216</v>
      </c>
      <c r="T2087" s="836">
        <v>9</v>
      </c>
      <c r="U2087" s="838">
        <v>0.43902439024390244</v>
      </c>
    </row>
    <row r="2088" spans="1:21" ht="14.4" customHeight="1" x14ac:dyDescent="0.3">
      <c r="A2088" s="831">
        <v>10</v>
      </c>
      <c r="B2088" s="832" t="s">
        <v>2616</v>
      </c>
      <c r="C2088" s="832" t="s">
        <v>2631</v>
      </c>
      <c r="D2088" s="833" t="s">
        <v>5673</v>
      </c>
      <c r="E2088" s="834" t="s">
        <v>2683</v>
      </c>
      <c r="F2088" s="832" t="s">
        <v>2618</v>
      </c>
      <c r="G2088" s="832" t="s">
        <v>2740</v>
      </c>
      <c r="H2088" s="832" t="s">
        <v>690</v>
      </c>
      <c r="I2088" s="832" t="s">
        <v>3640</v>
      </c>
      <c r="J2088" s="832" t="s">
        <v>2746</v>
      </c>
      <c r="K2088" s="832" t="s">
        <v>3641</v>
      </c>
      <c r="L2088" s="835">
        <v>176.32</v>
      </c>
      <c r="M2088" s="835">
        <v>881.6</v>
      </c>
      <c r="N2088" s="832">
        <v>5</v>
      </c>
      <c r="O2088" s="836">
        <v>4</v>
      </c>
      <c r="P2088" s="835">
        <v>528.96</v>
      </c>
      <c r="Q2088" s="837">
        <v>0.6</v>
      </c>
      <c r="R2088" s="832">
        <v>3</v>
      </c>
      <c r="S2088" s="837">
        <v>0.6</v>
      </c>
      <c r="T2088" s="836">
        <v>2</v>
      </c>
      <c r="U2088" s="838">
        <v>0.5</v>
      </c>
    </row>
    <row r="2089" spans="1:21" ht="14.4" customHeight="1" x14ac:dyDescent="0.3">
      <c r="A2089" s="831">
        <v>10</v>
      </c>
      <c r="B2089" s="832" t="s">
        <v>2616</v>
      </c>
      <c r="C2089" s="832" t="s">
        <v>2631</v>
      </c>
      <c r="D2089" s="833" t="s">
        <v>5673</v>
      </c>
      <c r="E2089" s="834" t="s">
        <v>2683</v>
      </c>
      <c r="F2089" s="832" t="s">
        <v>2618</v>
      </c>
      <c r="G2089" s="832" t="s">
        <v>2740</v>
      </c>
      <c r="H2089" s="832" t="s">
        <v>631</v>
      </c>
      <c r="I2089" s="832" t="s">
        <v>4904</v>
      </c>
      <c r="J2089" s="832" t="s">
        <v>4905</v>
      </c>
      <c r="K2089" s="832" t="s">
        <v>3169</v>
      </c>
      <c r="L2089" s="835">
        <v>176.32</v>
      </c>
      <c r="M2089" s="835">
        <v>176.32</v>
      </c>
      <c r="N2089" s="832">
        <v>1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10</v>
      </c>
      <c r="B2090" s="832" t="s">
        <v>2616</v>
      </c>
      <c r="C2090" s="832" t="s">
        <v>2631</v>
      </c>
      <c r="D2090" s="833" t="s">
        <v>5673</v>
      </c>
      <c r="E2090" s="834" t="s">
        <v>2683</v>
      </c>
      <c r="F2090" s="832" t="s">
        <v>2618</v>
      </c>
      <c r="G2090" s="832" t="s">
        <v>4906</v>
      </c>
      <c r="H2090" s="832" t="s">
        <v>631</v>
      </c>
      <c r="I2090" s="832" t="s">
        <v>4907</v>
      </c>
      <c r="J2090" s="832" t="s">
        <v>4908</v>
      </c>
      <c r="K2090" s="832" t="s">
        <v>4909</v>
      </c>
      <c r="L2090" s="835">
        <v>68.819999999999993</v>
      </c>
      <c r="M2090" s="835">
        <v>68.819999999999993</v>
      </c>
      <c r="N2090" s="832">
        <v>1</v>
      </c>
      <c r="O2090" s="836">
        <v>0.5</v>
      </c>
      <c r="P2090" s="835">
        <v>68.819999999999993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10</v>
      </c>
      <c r="B2091" s="832" t="s">
        <v>2616</v>
      </c>
      <c r="C2091" s="832" t="s">
        <v>2631</v>
      </c>
      <c r="D2091" s="833" t="s">
        <v>5673</v>
      </c>
      <c r="E2091" s="834" t="s">
        <v>2683</v>
      </c>
      <c r="F2091" s="832" t="s">
        <v>2618</v>
      </c>
      <c r="G2091" s="832" t="s">
        <v>2751</v>
      </c>
      <c r="H2091" s="832" t="s">
        <v>631</v>
      </c>
      <c r="I2091" s="832" t="s">
        <v>2752</v>
      </c>
      <c r="J2091" s="832" t="s">
        <v>756</v>
      </c>
      <c r="K2091" s="832" t="s">
        <v>2753</v>
      </c>
      <c r="L2091" s="835">
        <v>92.85</v>
      </c>
      <c r="M2091" s="835">
        <v>278.54999999999995</v>
      </c>
      <c r="N2091" s="832">
        <v>3</v>
      </c>
      <c r="O2091" s="836">
        <v>2.5</v>
      </c>
      <c r="P2091" s="835">
        <v>92.85</v>
      </c>
      <c r="Q2091" s="837">
        <v>0.33333333333333337</v>
      </c>
      <c r="R2091" s="832">
        <v>1</v>
      </c>
      <c r="S2091" s="837">
        <v>0.33333333333333331</v>
      </c>
      <c r="T2091" s="836">
        <v>1</v>
      </c>
      <c r="U2091" s="838">
        <v>0.4</v>
      </c>
    </row>
    <row r="2092" spans="1:21" ht="14.4" customHeight="1" x14ac:dyDescent="0.3">
      <c r="A2092" s="831">
        <v>10</v>
      </c>
      <c r="B2092" s="832" t="s">
        <v>2616</v>
      </c>
      <c r="C2092" s="832" t="s">
        <v>2631</v>
      </c>
      <c r="D2092" s="833" t="s">
        <v>5673</v>
      </c>
      <c r="E2092" s="834" t="s">
        <v>2683</v>
      </c>
      <c r="F2092" s="832" t="s">
        <v>2618</v>
      </c>
      <c r="G2092" s="832" t="s">
        <v>3204</v>
      </c>
      <c r="H2092" s="832" t="s">
        <v>690</v>
      </c>
      <c r="I2092" s="832" t="s">
        <v>2401</v>
      </c>
      <c r="J2092" s="832" t="s">
        <v>1249</v>
      </c>
      <c r="K2092" s="832" t="s">
        <v>2402</v>
      </c>
      <c r="L2092" s="835">
        <v>106.75</v>
      </c>
      <c r="M2092" s="835">
        <v>320.25</v>
      </c>
      <c r="N2092" s="832">
        <v>3</v>
      </c>
      <c r="O2092" s="836">
        <v>2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10</v>
      </c>
      <c r="B2093" s="832" t="s">
        <v>2616</v>
      </c>
      <c r="C2093" s="832" t="s">
        <v>2631</v>
      </c>
      <c r="D2093" s="833" t="s">
        <v>5673</v>
      </c>
      <c r="E2093" s="834" t="s">
        <v>2683</v>
      </c>
      <c r="F2093" s="832" t="s">
        <v>2618</v>
      </c>
      <c r="G2093" s="832" t="s">
        <v>3204</v>
      </c>
      <c r="H2093" s="832" t="s">
        <v>690</v>
      </c>
      <c r="I2093" s="832" t="s">
        <v>4605</v>
      </c>
      <c r="J2093" s="832" t="s">
        <v>4606</v>
      </c>
      <c r="K2093" s="832" t="s">
        <v>4607</v>
      </c>
      <c r="L2093" s="835">
        <v>204.72</v>
      </c>
      <c r="M2093" s="835">
        <v>8598.2400000000016</v>
      </c>
      <c r="N2093" s="832">
        <v>42</v>
      </c>
      <c r="O2093" s="836">
        <v>21</v>
      </c>
      <c r="P2093" s="835">
        <v>6141.6000000000013</v>
      </c>
      <c r="Q2093" s="837">
        <v>0.7142857142857143</v>
      </c>
      <c r="R2093" s="832">
        <v>30</v>
      </c>
      <c r="S2093" s="837">
        <v>0.7142857142857143</v>
      </c>
      <c r="T2093" s="836">
        <v>15.5</v>
      </c>
      <c r="U2093" s="838">
        <v>0.73809523809523814</v>
      </c>
    </row>
    <row r="2094" spans="1:21" ht="14.4" customHeight="1" x14ac:dyDescent="0.3">
      <c r="A2094" s="831">
        <v>10</v>
      </c>
      <c r="B2094" s="832" t="s">
        <v>2616</v>
      </c>
      <c r="C2094" s="832" t="s">
        <v>2631</v>
      </c>
      <c r="D2094" s="833" t="s">
        <v>5673</v>
      </c>
      <c r="E2094" s="834" t="s">
        <v>2683</v>
      </c>
      <c r="F2094" s="832" t="s">
        <v>2618</v>
      </c>
      <c r="G2094" s="832" t="s">
        <v>3204</v>
      </c>
      <c r="H2094" s="832" t="s">
        <v>690</v>
      </c>
      <c r="I2094" s="832" t="s">
        <v>2598</v>
      </c>
      <c r="J2094" s="832" t="s">
        <v>1951</v>
      </c>
      <c r="K2094" s="832" t="s">
        <v>2599</v>
      </c>
      <c r="L2094" s="835">
        <v>120.15</v>
      </c>
      <c r="M2094" s="835">
        <v>3964.9500000000003</v>
      </c>
      <c r="N2094" s="832">
        <v>33</v>
      </c>
      <c r="O2094" s="836">
        <v>24.5</v>
      </c>
      <c r="P2094" s="835">
        <v>2403</v>
      </c>
      <c r="Q2094" s="837">
        <v>0.60606060606060597</v>
      </c>
      <c r="R2094" s="832">
        <v>20</v>
      </c>
      <c r="S2094" s="837">
        <v>0.60606060606060608</v>
      </c>
      <c r="T2094" s="836">
        <v>12</v>
      </c>
      <c r="U2094" s="838">
        <v>0.48979591836734693</v>
      </c>
    </row>
    <row r="2095" spans="1:21" ht="14.4" customHeight="1" x14ac:dyDescent="0.3">
      <c r="A2095" s="831">
        <v>10</v>
      </c>
      <c r="B2095" s="832" t="s">
        <v>2616</v>
      </c>
      <c r="C2095" s="832" t="s">
        <v>2631</v>
      </c>
      <c r="D2095" s="833" t="s">
        <v>5673</v>
      </c>
      <c r="E2095" s="834" t="s">
        <v>2683</v>
      </c>
      <c r="F2095" s="832" t="s">
        <v>2618</v>
      </c>
      <c r="G2095" s="832" t="s">
        <v>3000</v>
      </c>
      <c r="H2095" s="832" t="s">
        <v>631</v>
      </c>
      <c r="I2095" s="832" t="s">
        <v>3001</v>
      </c>
      <c r="J2095" s="832" t="s">
        <v>3002</v>
      </c>
      <c r="K2095" s="832" t="s">
        <v>3003</v>
      </c>
      <c r="L2095" s="835">
        <v>121.07</v>
      </c>
      <c r="M2095" s="835">
        <v>2421.3999999999992</v>
      </c>
      <c r="N2095" s="832">
        <v>20</v>
      </c>
      <c r="O2095" s="836">
        <v>13</v>
      </c>
      <c r="P2095" s="835">
        <v>1089.6299999999997</v>
      </c>
      <c r="Q2095" s="837">
        <v>0.45</v>
      </c>
      <c r="R2095" s="832">
        <v>9</v>
      </c>
      <c r="S2095" s="837">
        <v>0.45</v>
      </c>
      <c r="T2095" s="836">
        <v>6</v>
      </c>
      <c r="U2095" s="838">
        <v>0.46153846153846156</v>
      </c>
    </row>
    <row r="2096" spans="1:21" ht="14.4" customHeight="1" x14ac:dyDescent="0.3">
      <c r="A2096" s="831">
        <v>10</v>
      </c>
      <c r="B2096" s="832" t="s">
        <v>2616</v>
      </c>
      <c r="C2096" s="832" t="s">
        <v>2631</v>
      </c>
      <c r="D2096" s="833" t="s">
        <v>5673</v>
      </c>
      <c r="E2096" s="834" t="s">
        <v>2683</v>
      </c>
      <c r="F2096" s="832" t="s">
        <v>2618</v>
      </c>
      <c r="G2096" s="832" t="s">
        <v>3407</v>
      </c>
      <c r="H2096" s="832" t="s">
        <v>631</v>
      </c>
      <c r="I2096" s="832" t="s">
        <v>3408</v>
      </c>
      <c r="J2096" s="832" t="s">
        <v>3409</v>
      </c>
      <c r="K2096" s="832" t="s">
        <v>3410</v>
      </c>
      <c r="L2096" s="835">
        <v>38.47</v>
      </c>
      <c r="M2096" s="835">
        <v>38.47</v>
      </c>
      <c r="N2096" s="832">
        <v>1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10</v>
      </c>
      <c r="B2097" s="832" t="s">
        <v>2616</v>
      </c>
      <c r="C2097" s="832" t="s">
        <v>2631</v>
      </c>
      <c r="D2097" s="833" t="s">
        <v>5673</v>
      </c>
      <c r="E2097" s="834" t="s">
        <v>2683</v>
      </c>
      <c r="F2097" s="832" t="s">
        <v>2618</v>
      </c>
      <c r="G2097" s="832" t="s">
        <v>2851</v>
      </c>
      <c r="H2097" s="832" t="s">
        <v>631</v>
      </c>
      <c r="I2097" s="832" t="s">
        <v>4910</v>
      </c>
      <c r="J2097" s="832" t="s">
        <v>3686</v>
      </c>
      <c r="K2097" s="832" t="s">
        <v>4140</v>
      </c>
      <c r="L2097" s="835">
        <v>79.64</v>
      </c>
      <c r="M2097" s="835">
        <v>79.64</v>
      </c>
      <c r="N2097" s="832">
        <v>1</v>
      </c>
      <c r="O2097" s="836">
        <v>1</v>
      </c>
      <c r="P2097" s="835">
        <v>79.64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10</v>
      </c>
      <c r="B2098" s="832" t="s">
        <v>2616</v>
      </c>
      <c r="C2098" s="832" t="s">
        <v>2631</v>
      </c>
      <c r="D2098" s="833" t="s">
        <v>5673</v>
      </c>
      <c r="E2098" s="834" t="s">
        <v>2683</v>
      </c>
      <c r="F2098" s="832" t="s">
        <v>2618</v>
      </c>
      <c r="G2098" s="832" t="s">
        <v>2851</v>
      </c>
      <c r="H2098" s="832" t="s">
        <v>631</v>
      </c>
      <c r="I2098" s="832" t="s">
        <v>4911</v>
      </c>
      <c r="J2098" s="832" t="s">
        <v>3686</v>
      </c>
      <c r="K2098" s="832" t="s">
        <v>3219</v>
      </c>
      <c r="L2098" s="835">
        <v>79.64</v>
      </c>
      <c r="M2098" s="835">
        <v>159.28</v>
      </c>
      <c r="N2098" s="832">
        <v>2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10</v>
      </c>
      <c r="B2099" s="832" t="s">
        <v>2616</v>
      </c>
      <c r="C2099" s="832" t="s">
        <v>2631</v>
      </c>
      <c r="D2099" s="833" t="s">
        <v>5673</v>
      </c>
      <c r="E2099" s="834" t="s">
        <v>2683</v>
      </c>
      <c r="F2099" s="832" t="s">
        <v>2618</v>
      </c>
      <c r="G2099" s="832" t="s">
        <v>2760</v>
      </c>
      <c r="H2099" s="832" t="s">
        <v>631</v>
      </c>
      <c r="I2099" s="832" t="s">
        <v>2761</v>
      </c>
      <c r="J2099" s="832" t="s">
        <v>903</v>
      </c>
      <c r="K2099" s="832" t="s">
        <v>2762</v>
      </c>
      <c r="L2099" s="835">
        <v>94.7</v>
      </c>
      <c r="M2099" s="835">
        <v>2178.1000000000004</v>
      </c>
      <c r="N2099" s="832">
        <v>23</v>
      </c>
      <c r="O2099" s="836">
        <v>17</v>
      </c>
      <c r="P2099" s="835">
        <v>1041.7000000000003</v>
      </c>
      <c r="Q2099" s="837">
        <v>0.47826086956521746</v>
      </c>
      <c r="R2099" s="832">
        <v>11</v>
      </c>
      <c r="S2099" s="837">
        <v>0.47826086956521741</v>
      </c>
      <c r="T2099" s="836">
        <v>7</v>
      </c>
      <c r="U2099" s="838">
        <v>0.41176470588235292</v>
      </c>
    </row>
    <row r="2100" spans="1:21" ht="14.4" customHeight="1" x14ac:dyDescent="0.3">
      <c r="A2100" s="831">
        <v>10</v>
      </c>
      <c r="B2100" s="832" t="s">
        <v>2616</v>
      </c>
      <c r="C2100" s="832" t="s">
        <v>2631</v>
      </c>
      <c r="D2100" s="833" t="s">
        <v>5673</v>
      </c>
      <c r="E2100" s="834" t="s">
        <v>2683</v>
      </c>
      <c r="F2100" s="832" t="s">
        <v>2618</v>
      </c>
      <c r="G2100" s="832" t="s">
        <v>4614</v>
      </c>
      <c r="H2100" s="832" t="s">
        <v>631</v>
      </c>
      <c r="I2100" s="832" t="s">
        <v>4618</v>
      </c>
      <c r="J2100" s="832" t="s">
        <v>4616</v>
      </c>
      <c r="K2100" s="832" t="s">
        <v>3326</v>
      </c>
      <c r="L2100" s="835">
        <v>868.37</v>
      </c>
      <c r="M2100" s="835">
        <v>1736.74</v>
      </c>
      <c r="N2100" s="832">
        <v>2</v>
      </c>
      <c r="O2100" s="836">
        <v>1</v>
      </c>
      <c r="P2100" s="835">
        <v>1736.74</v>
      </c>
      <c r="Q2100" s="837">
        <v>1</v>
      </c>
      <c r="R2100" s="832">
        <v>2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10</v>
      </c>
      <c r="B2101" s="832" t="s">
        <v>2616</v>
      </c>
      <c r="C2101" s="832" t="s">
        <v>2631</v>
      </c>
      <c r="D2101" s="833" t="s">
        <v>5673</v>
      </c>
      <c r="E2101" s="834" t="s">
        <v>2683</v>
      </c>
      <c r="F2101" s="832" t="s">
        <v>2618</v>
      </c>
      <c r="G2101" s="832" t="s">
        <v>3503</v>
      </c>
      <c r="H2101" s="832" t="s">
        <v>631</v>
      </c>
      <c r="I2101" s="832" t="s">
        <v>3903</v>
      </c>
      <c r="J2101" s="832" t="s">
        <v>3904</v>
      </c>
      <c r="K2101" s="832" t="s">
        <v>3905</v>
      </c>
      <c r="L2101" s="835">
        <v>14.42</v>
      </c>
      <c r="M2101" s="835">
        <v>14.42</v>
      </c>
      <c r="N2101" s="832">
        <v>1</v>
      </c>
      <c r="O2101" s="836">
        <v>0.5</v>
      </c>
      <c r="P2101" s="835">
        <v>14.42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10</v>
      </c>
      <c r="B2102" s="832" t="s">
        <v>2616</v>
      </c>
      <c r="C2102" s="832" t="s">
        <v>2631</v>
      </c>
      <c r="D2102" s="833" t="s">
        <v>5673</v>
      </c>
      <c r="E2102" s="834" t="s">
        <v>2683</v>
      </c>
      <c r="F2102" s="832" t="s">
        <v>2618</v>
      </c>
      <c r="G2102" s="832" t="s">
        <v>2766</v>
      </c>
      <c r="H2102" s="832" t="s">
        <v>631</v>
      </c>
      <c r="I2102" s="832" t="s">
        <v>2767</v>
      </c>
      <c r="J2102" s="832" t="s">
        <v>746</v>
      </c>
      <c r="K2102" s="832" t="s">
        <v>2768</v>
      </c>
      <c r="L2102" s="835">
        <v>27.28</v>
      </c>
      <c r="M2102" s="835">
        <v>27.28</v>
      </c>
      <c r="N2102" s="832">
        <v>1</v>
      </c>
      <c r="O2102" s="836">
        <v>1</v>
      </c>
      <c r="P2102" s="835">
        <v>27.28</v>
      </c>
      <c r="Q2102" s="837">
        <v>1</v>
      </c>
      <c r="R2102" s="832">
        <v>1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10</v>
      </c>
      <c r="B2103" s="832" t="s">
        <v>2616</v>
      </c>
      <c r="C2103" s="832" t="s">
        <v>2631</v>
      </c>
      <c r="D2103" s="833" t="s">
        <v>5673</v>
      </c>
      <c r="E2103" s="834" t="s">
        <v>2683</v>
      </c>
      <c r="F2103" s="832" t="s">
        <v>2618</v>
      </c>
      <c r="G2103" s="832" t="s">
        <v>3179</v>
      </c>
      <c r="H2103" s="832" t="s">
        <v>631</v>
      </c>
      <c r="I2103" s="832" t="s">
        <v>4622</v>
      </c>
      <c r="J2103" s="832" t="s">
        <v>4623</v>
      </c>
      <c r="K2103" s="832" t="s">
        <v>4624</v>
      </c>
      <c r="L2103" s="835">
        <v>347.84</v>
      </c>
      <c r="M2103" s="835">
        <v>1739.1999999999998</v>
      </c>
      <c r="N2103" s="832">
        <v>5</v>
      </c>
      <c r="O2103" s="836">
        <v>3</v>
      </c>
      <c r="P2103" s="835">
        <v>695.68</v>
      </c>
      <c r="Q2103" s="837">
        <v>0.4</v>
      </c>
      <c r="R2103" s="832">
        <v>2</v>
      </c>
      <c r="S2103" s="837">
        <v>0.4</v>
      </c>
      <c r="T2103" s="836">
        <v>0.5</v>
      </c>
      <c r="U2103" s="838">
        <v>0.16666666666666666</v>
      </c>
    </row>
    <row r="2104" spans="1:21" ht="14.4" customHeight="1" x14ac:dyDescent="0.3">
      <c r="A2104" s="831">
        <v>10</v>
      </c>
      <c r="B2104" s="832" t="s">
        <v>2616</v>
      </c>
      <c r="C2104" s="832" t="s">
        <v>2631</v>
      </c>
      <c r="D2104" s="833" t="s">
        <v>5673</v>
      </c>
      <c r="E2104" s="834" t="s">
        <v>2683</v>
      </c>
      <c r="F2104" s="832" t="s">
        <v>2618</v>
      </c>
      <c r="G2104" s="832" t="s">
        <v>3179</v>
      </c>
      <c r="H2104" s="832" t="s">
        <v>631</v>
      </c>
      <c r="I2104" s="832" t="s">
        <v>4625</v>
      </c>
      <c r="J2104" s="832" t="s">
        <v>4626</v>
      </c>
      <c r="K2104" s="832" t="s">
        <v>4627</v>
      </c>
      <c r="L2104" s="835">
        <v>1235.6300000000001</v>
      </c>
      <c r="M2104" s="835">
        <v>8649.41</v>
      </c>
      <c r="N2104" s="832">
        <v>7</v>
      </c>
      <c r="O2104" s="836">
        <v>3</v>
      </c>
      <c r="P2104" s="835">
        <v>2471.2600000000002</v>
      </c>
      <c r="Q2104" s="837">
        <v>0.28571428571428575</v>
      </c>
      <c r="R2104" s="832">
        <v>2</v>
      </c>
      <c r="S2104" s="837">
        <v>0.2857142857142857</v>
      </c>
      <c r="T2104" s="836">
        <v>0.5</v>
      </c>
      <c r="U2104" s="838">
        <v>0.16666666666666666</v>
      </c>
    </row>
    <row r="2105" spans="1:21" ht="14.4" customHeight="1" x14ac:dyDescent="0.3">
      <c r="A2105" s="831">
        <v>10</v>
      </c>
      <c r="B2105" s="832" t="s">
        <v>2616</v>
      </c>
      <c r="C2105" s="832" t="s">
        <v>2631</v>
      </c>
      <c r="D2105" s="833" t="s">
        <v>5673</v>
      </c>
      <c r="E2105" s="834" t="s">
        <v>2683</v>
      </c>
      <c r="F2105" s="832" t="s">
        <v>2618</v>
      </c>
      <c r="G2105" s="832" t="s">
        <v>3006</v>
      </c>
      <c r="H2105" s="832" t="s">
        <v>631</v>
      </c>
      <c r="I2105" s="832" t="s">
        <v>4912</v>
      </c>
      <c r="J2105" s="832" t="s">
        <v>1073</v>
      </c>
      <c r="K2105" s="832" t="s">
        <v>4913</v>
      </c>
      <c r="L2105" s="835">
        <v>0</v>
      </c>
      <c r="M2105" s="835">
        <v>0</v>
      </c>
      <c r="N2105" s="832">
        <v>1</v>
      </c>
      <c r="O2105" s="836">
        <v>0.5</v>
      </c>
      <c r="P2105" s="835"/>
      <c r="Q2105" s="837"/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10</v>
      </c>
      <c r="B2106" s="832" t="s">
        <v>2616</v>
      </c>
      <c r="C2106" s="832" t="s">
        <v>2631</v>
      </c>
      <c r="D2106" s="833" t="s">
        <v>5673</v>
      </c>
      <c r="E2106" s="834" t="s">
        <v>2683</v>
      </c>
      <c r="F2106" s="832" t="s">
        <v>2618</v>
      </c>
      <c r="G2106" s="832" t="s">
        <v>4628</v>
      </c>
      <c r="H2106" s="832" t="s">
        <v>690</v>
      </c>
      <c r="I2106" s="832" t="s">
        <v>4764</v>
      </c>
      <c r="J2106" s="832" t="s">
        <v>4765</v>
      </c>
      <c r="K2106" s="832" t="s">
        <v>4766</v>
      </c>
      <c r="L2106" s="835">
        <v>68.19</v>
      </c>
      <c r="M2106" s="835">
        <v>204.57</v>
      </c>
      <c r="N2106" s="832">
        <v>3</v>
      </c>
      <c r="O2106" s="836">
        <v>2</v>
      </c>
      <c r="P2106" s="835">
        <v>136.38</v>
      </c>
      <c r="Q2106" s="837">
        <v>0.66666666666666663</v>
      </c>
      <c r="R2106" s="832">
        <v>2</v>
      </c>
      <c r="S2106" s="837">
        <v>0.66666666666666663</v>
      </c>
      <c r="T2106" s="836">
        <v>1</v>
      </c>
      <c r="U2106" s="838">
        <v>0.5</v>
      </c>
    </row>
    <row r="2107" spans="1:21" ht="14.4" customHeight="1" x14ac:dyDescent="0.3">
      <c r="A2107" s="831">
        <v>10</v>
      </c>
      <c r="B2107" s="832" t="s">
        <v>2616</v>
      </c>
      <c r="C2107" s="832" t="s">
        <v>2631</v>
      </c>
      <c r="D2107" s="833" t="s">
        <v>5673</v>
      </c>
      <c r="E2107" s="834" t="s">
        <v>2683</v>
      </c>
      <c r="F2107" s="832" t="s">
        <v>2618</v>
      </c>
      <c r="G2107" s="832" t="s">
        <v>4628</v>
      </c>
      <c r="H2107" s="832" t="s">
        <v>631</v>
      </c>
      <c r="I2107" s="832" t="s">
        <v>4629</v>
      </c>
      <c r="J2107" s="832" t="s">
        <v>4630</v>
      </c>
      <c r="K2107" s="832" t="s">
        <v>4631</v>
      </c>
      <c r="L2107" s="835">
        <v>0</v>
      </c>
      <c r="M2107" s="835">
        <v>0</v>
      </c>
      <c r="N2107" s="832">
        <v>6</v>
      </c>
      <c r="O2107" s="836">
        <v>3.5</v>
      </c>
      <c r="P2107" s="835">
        <v>0</v>
      </c>
      <c r="Q2107" s="837"/>
      <c r="R2107" s="832">
        <v>5</v>
      </c>
      <c r="S2107" s="837">
        <v>0.83333333333333337</v>
      </c>
      <c r="T2107" s="836">
        <v>2.5</v>
      </c>
      <c r="U2107" s="838">
        <v>0.7142857142857143</v>
      </c>
    </row>
    <row r="2108" spans="1:21" ht="14.4" customHeight="1" x14ac:dyDescent="0.3">
      <c r="A2108" s="831">
        <v>10</v>
      </c>
      <c r="B2108" s="832" t="s">
        <v>2616</v>
      </c>
      <c r="C2108" s="832" t="s">
        <v>2631</v>
      </c>
      <c r="D2108" s="833" t="s">
        <v>5673</v>
      </c>
      <c r="E2108" s="834" t="s">
        <v>2683</v>
      </c>
      <c r="F2108" s="832" t="s">
        <v>2618</v>
      </c>
      <c r="G2108" s="832" t="s">
        <v>4628</v>
      </c>
      <c r="H2108" s="832" t="s">
        <v>631</v>
      </c>
      <c r="I2108" s="832" t="s">
        <v>4629</v>
      </c>
      <c r="J2108" s="832" t="s">
        <v>4630</v>
      </c>
      <c r="K2108" s="832" t="s">
        <v>4631</v>
      </c>
      <c r="L2108" s="835">
        <v>24.62</v>
      </c>
      <c r="M2108" s="835">
        <v>24.62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10</v>
      </c>
      <c r="B2109" s="832" t="s">
        <v>2616</v>
      </c>
      <c r="C2109" s="832" t="s">
        <v>2631</v>
      </c>
      <c r="D2109" s="833" t="s">
        <v>5673</v>
      </c>
      <c r="E2109" s="834" t="s">
        <v>2683</v>
      </c>
      <c r="F2109" s="832" t="s">
        <v>2618</v>
      </c>
      <c r="G2109" s="832" t="s">
        <v>3317</v>
      </c>
      <c r="H2109" s="832" t="s">
        <v>631</v>
      </c>
      <c r="I2109" s="832" t="s">
        <v>3318</v>
      </c>
      <c r="J2109" s="832" t="s">
        <v>1476</v>
      </c>
      <c r="K2109" s="832" t="s">
        <v>3319</v>
      </c>
      <c r="L2109" s="835">
        <v>36.54</v>
      </c>
      <c r="M2109" s="835">
        <v>109.62</v>
      </c>
      <c r="N2109" s="832">
        <v>3</v>
      </c>
      <c r="O2109" s="836">
        <v>1</v>
      </c>
      <c r="P2109" s="835">
        <v>109.62</v>
      </c>
      <c r="Q2109" s="837">
        <v>1</v>
      </c>
      <c r="R2109" s="832">
        <v>3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10</v>
      </c>
      <c r="B2110" s="832" t="s">
        <v>2616</v>
      </c>
      <c r="C2110" s="832" t="s">
        <v>2631</v>
      </c>
      <c r="D2110" s="833" t="s">
        <v>5673</v>
      </c>
      <c r="E2110" s="834" t="s">
        <v>2683</v>
      </c>
      <c r="F2110" s="832" t="s">
        <v>2618</v>
      </c>
      <c r="G2110" s="832" t="s">
        <v>3317</v>
      </c>
      <c r="H2110" s="832" t="s">
        <v>631</v>
      </c>
      <c r="I2110" s="832" t="s">
        <v>3692</v>
      </c>
      <c r="J2110" s="832" t="s">
        <v>1476</v>
      </c>
      <c r="K2110" s="832" t="s">
        <v>3693</v>
      </c>
      <c r="L2110" s="835">
        <v>36.54</v>
      </c>
      <c r="M2110" s="835">
        <v>73.08</v>
      </c>
      <c r="N2110" s="832">
        <v>2</v>
      </c>
      <c r="O2110" s="836">
        <v>1</v>
      </c>
      <c r="P2110" s="835">
        <v>73.08</v>
      </c>
      <c r="Q2110" s="837">
        <v>1</v>
      </c>
      <c r="R2110" s="832">
        <v>2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10</v>
      </c>
      <c r="B2111" s="832" t="s">
        <v>2616</v>
      </c>
      <c r="C2111" s="832" t="s">
        <v>2631</v>
      </c>
      <c r="D2111" s="833" t="s">
        <v>5673</v>
      </c>
      <c r="E2111" s="834" t="s">
        <v>2683</v>
      </c>
      <c r="F2111" s="832" t="s">
        <v>2618</v>
      </c>
      <c r="G2111" s="832" t="s">
        <v>3081</v>
      </c>
      <c r="H2111" s="832" t="s">
        <v>631</v>
      </c>
      <c r="I2111" s="832" t="s">
        <v>3082</v>
      </c>
      <c r="J2111" s="832" t="s">
        <v>3083</v>
      </c>
      <c r="K2111" s="832" t="s">
        <v>3084</v>
      </c>
      <c r="L2111" s="835">
        <v>111.31</v>
      </c>
      <c r="M2111" s="835">
        <v>111.31</v>
      </c>
      <c r="N2111" s="832">
        <v>1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10</v>
      </c>
      <c r="B2112" s="832" t="s">
        <v>2616</v>
      </c>
      <c r="C2112" s="832" t="s">
        <v>2631</v>
      </c>
      <c r="D2112" s="833" t="s">
        <v>5673</v>
      </c>
      <c r="E2112" s="834" t="s">
        <v>2683</v>
      </c>
      <c r="F2112" s="832" t="s">
        <v>2618</v>
      </c>
      <c r="G2112" s="832" t="s">
        <v>3081</v>
      </c>
      <c r="H2112" s="832" t="s">
        <v>631</v>
      </c>
      <c r="I2112" s="832" t="s">
        <v>4632</v>
      </c>
      <c r="J2112" s="832" t="s">
        <v>4633</v>
      </c>
      <c r="K2112" s="832" t="s">
        <v>4634</v>
      </c>
      <c r="L2112" s="835">
        <v>48.92</v>
      </c>
      <c r="M2112" s="835">
        <v>978.4000000000002</v>
      </c>
      <c r="N2112" s="832">
        <v>20</v>
      </c>
      <c r="O2112" s="836">
        <v>12.5</v>
      </c>
      <c r="P2112" s="835">
        <v>440.28000000000009</v>
      </c>
      <c r="Q2112" s="837">
        <v>0.45</v>
      </c>
      <c r="R2112" s="832">
        <v>9</v>
      </c>
      <c r="S2112" s="837">
        <v>0.45</v>
      </c>
      <c r="T2112" s="836">
        <v>6</v>
      </c>
      <c r="U2112" s="838">
        <v>0.48</v>
      </c>
    </row>
    <row r="2113" spans="1:21" ht="14.4" customHeight="1" x14ac:dyDescent="0.3">
      <c r="A2113" s="831">
        <v>10</v>
      </c>
      <c r="B2113" s="832" t="s">
        <v>2616</v>
      </c>
      <c r="C2113" s="832" t="s">
        <v>2631</v>
      </c>
      <c r="D2113" s="833" t="s">
        <v>5673</v>
      </c>
      <c r="E2113" s="834" t="s">
        <v>2683</v>
      </c>
      <c r="F2113" s="832" t="s">
        <v>2618</v>
      </c>
      <c r="G2113" s="832" t="s">
        <v>3081</v>
      </c>
      <c r="H2113" s="832" t="s">
        <v>690</v>
      </c>
      <c r="I2113" s="832" t="s">
        <v>4864</v>
      </c>
      <c r="J2113" s="832" t="s">
        <v>4865</v>
      </c>
      <c r="K2113" s="832" t="s">
        <v>4866</v>
      </c>
      <c r="L2113" s="835">
        <v>103.7</v>
      </c>
      <c r="M2113" s="835">
        <v>414.8</v>
      </c>
      <c r="N2113" s="832">
        <v>4</v>
      </c>
      <c r="O2113" s="836">
        <v>3</v>
      </c>
      <c r="P2113" s="835">
        <v>207.4</v>
      </c>
      <c r="Q2113" s="837">
        <v>0.5</v>
      </c>
      <c r="R2113" s="832">
        <v>2</v>
      </c>
      <c r="S2113" s="837">
        <v>0.5</v>
      </c>
      <c r="T2113" s="836">
        <v>1</v>
      </c>
      <c r="U2113" s="838">
        <v>0.33333333333333331</v>
      </c>
    </row>
    <row r="2114" spans="1:21" ht="14.4" customHeight="1" x14ac:dyDescent="0.3">
      <c r="A2114" s="831">
        <v>10</v>
      </c>
      <c r="B2114" s="832" t="s">
        <v>2616</v>
      </c>
      <c r="C2114" s="832" t="s">
        <v>2631</v>
      </c>
      <c r="D2114" s="833" t="s">
        <v>5673</v>
      </c>
      <c r="E2114" s="834" t="s">
        <v>2683</v>
      </c>
      <c r="F2114" s="832" t="s">
        <v>2618</v>
      </c>
      <c r="G2114" s="832" t="s">
        <v>3081</v>
      </c>
      <c r="H2114" s="832" t="s">
        <v>631</v>
      </c>
      <c r="I2114" s="832" t="s">
        <v>4635</v>
      </c>
      <c r="J2114" s="832" t="s">
        <v>4636</v>
      </c>
      <c r="K2114" s="832" t="s">
        <v>4197</v>
      </c>
      <c r="L2114" s="835">
        <v>645.07000000000005</v>
      </c>
      <c r="M2114" s="835">
        <v>645.07000000000005</v>
      </c>
      <c r="N2114" s="832">
        <v>1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10</v>
      </c>
      <c r="B2115" s="832" t="s">
        <v>2616</v>
      </c>
      <c r="C2115" s="832" t="s">
        <v>2631</v>
      </c>
      <c r="D2115" s="833" t="s">
        <v>5673</v>
      </c>
      <c r="E2115" s="834" t="s">
        <v>2683</v>
      </c>
      <c r="F2115" s="832" t="s">
        <v>2618</v>
      </c>
      <c r="G2115" s="832" t="s">
        <v>3374</v>
      </c>
      <c r="H2115" s="832" t="s">
        <v>631</v>
      </c>
      <c r="I2115" s="832" t="s">
        <v>3790</v>
      </c>
      <c r="J2115" s="832" t="s">
        <v>3376</v>
      </c>
      <c r="K2115" s="832" t="s">
        <v>3641</v>
      </c>
      <c r="L2115" s="835">
        <v>176.32</v>
      </c>
      <c r="M2115" s="835">
        <v>2468.4799999999996</v>
      </c>
      <c r="N2115" s="832">
        <v>14</v>
      </c>
      <c r="O2115" s="836">
        <v>12.5</v>
      </c>
      <c r="P2115" s="835">
        <v>1939.5199999999995</v>
      </c>
      <c r="Q2115" s="837">
        <v>0.7857142857142857</v>
      </c>
      <c r="R2115" s="832">
        <v>11</v>
      </c>
      <c r="S2115" s="837">
        <v>0.7857142857142857</v>
      </c>
      <c r="T2115" s="836">
        <v>9.5</v>
      </c>
      <c r="U2115" s="838">
        <v>0.76</v>
      </c>
    </row>
    <row r="2116" spans="1:21" ht="14.4" customHeight="1" x14ac:dyDescent="0.3">
      <c r="A2116" s="831">
        <v>10</v>
      </c>
      <c r="B2116" s="832" t="s">
        <v>2616</v>
      </c>
      <c r="C2116" s="832" t="s">
        <v>2631</v>
      </c>
      <c r="D2116" s="833" t="s">
        <v>5673</v>
      </c>
      <c r="E2116" s="834" t="s">
        <v>2683</v>
      </c>
      <c r="F2116" s="832" t="s">
        <v>2618</v>
      </c>
      <c r="G2116" s="832" t="s">
        <v>3374</v>
      </c>
      <c r="H2116" s="832" t="s">
        <v>631</v>
      </c>
      <c r="I2116" s="832" t="s">
        <v>4637</v>
      </c>
      <c r="J2116" s="832" t="s">
        <v>1844</v>
      </c>
      <c r="K2116" s="832" t="s">
        <v>4638</v>
      </c>
      <c r="L2116" s="835">
        <v>39.18</v>
      </c>
      <c r="M2116" s="835">
        <v>470.15999999999997</v>
      </c>
      <c r="N2116" s="832">
        <v>12</v>
      </c>
      <c r="O2116" s="836">
        <v>5.5</v>
      </c>
      <c r="P2116" s="835">
        <v>313.44</v>
      </c>
      <c r="Q2116" s="837">
        <v>0.66666666666666674</v>
      </c>
      <c r="R2116" s="832">
        <v>8</v>
      </c>
      <c r="S2116" s="837">
        <v>0.66666666666666663</v>
      </c>
      <c r="T2116" s="836">
        <v>3</v>
      </c>
      <c r="U2116" s="838">
        <v>0.54545454545454541</v>
      </c>
    </row>
    <row r="2117" spans="1:21" ht="14.4" customHeight="1" x14ac:dyDescent="0.3">
      <c r="A2117" s="831">
        <v>10</v>
      </c>
      <c r="B2117" s="832" t="s">
        <v>2616</v>
      </c>
      <c r="C2117" s="832" t="s">
        <v>2631</v>
      </c>
      <c r="D2117" s="833" t="s">
        <v>5673</v>
      </c>
      <c r="E2117" s="834" t="s">
        <v>2683</v>
      </c>
      <c r="F2117" s="832" t="s">
        <v>2618</v>
      </c>
      <c r="G2117" s="832" t="s">
        <v>3374</v>
      </c>
      <c r="H2117" s="832" t="s">
        <v>631</v>
      </c>
      <c r="I2117" s="832" t="s">
        <v>4772</v>
      </c>
      <c r="J2117" s="832" t="s">
        <v>1844</v>
      </c>
      <c r="K2117" s="832" t="s">
        <v>3169</v>
      </c>
      <c r="L2117" s="835">
        <v>176.32</v>
      </c>
      <c r="M2117" s="835">
        <v>528.96</v>
      </c>
      <c r="N2117" s="832">
        <v>3</v>
      </c>
      <c r="O2117" s="836">
        <v>3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10</v>
      </c>
      <c r="B2118" s="832" t="s">
        <v>2616</v>
      </c>
      <c r="C2118" s="832" t="s">
        <v>2631</v>
      </c>
      <c r="D2118" s="833" t="s">
        <v>5673</v>
      </c>
      <c r="E2118" s="834" t="s">
        <v>2683</v>
      </c>
      <c r="F2118" s="832" t="s">
        <v>2618</v>
      </c>
      <c r="G2118" s="832" t="s">
        <v>3374</v>
      </c>
      <c r="H2118" s="832" t="s">
        <v>631</v>
      </c>
      <c r="I2118" s="832" t="s">
        <v>3584</v>
      </c>
      <c r="J2118" s="832" t="s">
        <v>3585</v>
      </c>
      <c r="K2118" s="832" t="s">
        <v>3586</v>
      </c>
      <c r="L2118" s="835">
        <v>176.32</v>
      </c>
      <c r="M2118" s="835">
        <v>705.28</v>
      </c>
      <c r="N2118" s="832">
        <v>4</v>
      </c>
      <c r="O2118" s="836">
        <v>3</v>
      </c>
      <c r="P2118" s="835">
        <v>176.32</v>
      </c>
      <c r="Q2118" s="837">
        <v>0.25</v>
      </c>
      <c r="R2118" s="832">
        <v>1</v>
      </c>
      <c r="S2118" s="837">
        <v>0.25</v>
      </c>
      <c r="T2118" s="836">
        <v>0.5</v>
      </c>
      <c r="U2118" s="838">
        <v>0.16666666666666666</v>
      </c>
    </row>
    <row r="2119" spans="1:21" ht="14.4" customHeight="1" x14ac:dyDescent="0.3">
      <c r="A2119" s="831">
        <v>10</v>
      </c>
      <c r="B2119" s="832" t="s">
        <v>2616</v>
      </c>
      <c r="C2119" s="832" t="s">
        <v>2631</v>
      </c>
      <c r="D2119" s="833" t="s">
        <v>5673</v>
      </c>
      <c r="E2119" s="834" t="s">
        <v>2683</v>
      </c>
      <c r="F2119" s="832" t="s">
        <v>2618</v>
      </c>
      <c r="G2119" s="832" t="s">
        <v>4779</v>
      </c>
      <c r="H2119" s="832" t="s">
        <v>690</v>
      </c>
      <c r="I2119" s="832" t="s">
        <v>4780</v>
      </c>
      <c r="J2119" s="832" t="s">
        <v>4781</v>
      </c>
      <c r="K2119" s="832" t="s">
        <v>2837</v>
      </c>
      <c r="L2119" s="835">
        <v>176.32</v>
      </c>
      <c r="M2119" s="835">
        <v>352.64</v>
      </c>
      <c r="N2119" s="832">
        <v>2</v>
      </c>
      <c r="O2119" s="836">
        <v>1</v>
      </c>
      <c r="P2119" s="835">
        <v>352.64</v>
      </c>
      <c r="Q2119" s="837">
        <v>1</v>
      </c>
      <c r="R2119" s="832">
        <v>2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10</v>
      </c>
      <c r="B2120" s="832" t="s">
        <v>2616</v>
      </c>
      <c r="C2120" s="832" t="s">
        <v>2631</v>
      </c>
      <c r="D2120" s="833" t="s">
        <v>5673</v>
      </c>
      <c r="E2120" s="834" t="s">
        <v>2683</v>
      </c>
      <c r="F2120" s="832" t="s">
        <v>2618</v>
      </c>
      <c r="G2120" s="832" t="s">
        <v>4779</v>
      </c>
      <c r="H2120" s="832" t="s">
        <v>690</v>
      </c>
      <c r="I2120" s="832" t="s">
        <v>4914</v>
      </c>
      <c r="J2120" s="832" t="s">
        <v>4915</v>
      </c>
      <c r="K2120" s="832" t="s">
        <v>4916</v>
      </c>
      <c r="L2120" s="835">
        <v>58.77</v>
      </c>
      <c r="M2120" s="835">
        <v>117.54</v>
      </c>
      <c r="N2120" s="832">
        <v>2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10</v>
      </c>
      <c r="B2121" s="832" t="s">
        <v>2616</v>
      </c>
      <c r="C2121" s="832" t="s">
        <v>2631</v>
      </c>
      <c r="D2121" s="833" t="s">
        <v>5673</v>
      </c>
      <c r="E2121" s="834" t="s">
        <v>2683</v>
      </c>
      <c r="F2121" s="832" t="s">
        <v>2618</v>
      </c>
      <c r="G2121" s="832" t="s">
        <v>3220</v>
      </c>
      <c r="H2121" s="832" t="s">
        <v>631</v>
      </c>
      <c r="I2121" s="832" t="s">
        <v>3221</v>
      </c>
      <c r="J2121" s="832" t="s">
        <v>763</v>
      </c>
      <c r="K2121" s="832" t="s">
        <v>1062</v>
      </c>
      <c r="L2121" s="835">
        <v>0</v>
      </c>
      <c r="M2121" s="835">
        <v>0</v>
      </c>
      <c r="N2121" s="832">
        <v>2</v>
      </c>
      <c r="O2121" s="836">
        <v>1</v>
      </c>
      <c r="P2121" s="835"/>
      <c r="Q2121" s="837"/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10</v>
      </c>
      <c r="B2122" s="832" t="s">
        <v>2616</v>
      </c>
      <c r="C2122" s="832" t="s">
        <v>2631</v>
      </c>
      <c r="D2122" s="833" t="s">
        <v>5673</v>
      </c>
      <c r="E2122" s="834" t="s">
        <v>2683</v>
      </c>
      <c r="F2122" s="832" t="s">
        <v>2618</v>
      </c>
      <c r="G2122" s="832" t="s">
        <v>3377</v>
      </c>
      <c r="H2122" s="832" t="s">
        <v>631</v>
      </c>
      <c r="I2122" s="832" t="s">
        <v>3747</v>
      </c>
      <c r="J2122" s="832" t="s">
        <v>3748</v>
      </c>
      <c r="K2122" s="832" t="s">
        <v>3749</v>
      </c>
      <c r="L2122" s="835">
        <v>54.18</v>
      </c>
      <c r="M2122" s="835">
        <v>216.72</v>
      </c>
      <c r="N2122" s="832">
        <v>4</v>
      </c>
      <c r="O2122" s="836">
        <v>2</v>
      </c>
      <c r="P2122" s="835">
        <v>108.36</v>
      </c>
      <c r="Q2122" s="837">
        <v>0.5</v>
      </c>
      <c r="R2122" s="832">
        <v>2</v>
      </c>
      <c r="S2122" s="837">
        <v>0.5</v>
      </c>
      <c r="T2122" s="836">
        <v>1</v>
      </c>
      <c r="U2122" s="838">
        <v>0.5</v>
      </c>
    </row>
    <row r="2123" spans="1:21" ht="14.4" customHeight="1" x14ac:dyDescent="0.3">
      <c r="A2123" s="831">
        <v>10</v>
      </c>
      <c r="B2123" s="832" t="s">
        <v>2616</v>
      </c>
      <c r="C2123" s="832" t="s">
        <v>2631</v>
      </c>
      <c r="D2123" s="833" t="s">
        <v>5673</v>
      </c>
      <c r="E2123" s="834" t="s">
        <v>2683</v>
      </c>
      <c r="F2123" s="832" t="s">
        <v>2618</v>
      </c>
      <c r="G2123" s="832" t="s">
        <v>3377</v>
      </c>
      <c r="H2123" s="832" t="s">
        <v>631</v>
      </c>
      <c r="I2123" s="832" t="s">
        <v>4917</v>
      </c>
      <c r="J2123" s="832" t="s">
        <v>4918</v>
      </c>
      <c r="K2123" s="832" t="s">
        <v>4919</v>
      </c>
      <c r="L2123" s="835">
        <v>175.54</v>
      </c>
      <c r="M2123" s="835">
        <v>351.08</v>
      </c>
      <c r="N2123" s="832">
        <v>2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10</v>
      </c>
      <c r="B2124" s="832" t="s">
        <v>2616</v>
      </c>
      <c r="C2124" s="832" t="s">
        <v>2631</v>
      </c>
      <c r="D2124" s="833" t="s">
        <v>5673</v>
      </c>
      <c r="E2124" s="834" t="s">
        <v>2683</v>
      </c>
      <c r="F2124" s="832" t="s">
        <v>2618</v>
      </c>
      <c r="G2124" s="832" t="s">
        <v>3377</v>
      </c>
      <c r="H2124" s="832" t="s">
        <v>631</v>
      </c>
      <c r="I2124" s="832" t="s">
        <v>4645</v>
      </c>
      <c r="J2124" s="832" t="s">
        <v>3621</v>
      </c>
      <c r="K2124" s="832" t="s">
        <v>4646</v>
      </c>
      <c r="L2124" s="835">
        <v>140.44</v>
      </c>
      <c r="M2124" s="835">
        <v>983.08</v>
      </c>
      <c r="N2124" s="832">
        <v>7</v>
      </c>
      <c r="O2124" s="836">
        <v>4</v>
      </c>
      <c r="P2124" s="835">
        <v>702.2</v>
      </c>
      <c r="Q2124" s="837">
        <v>0.7142857142857143</v>
      </c>
      <c r="R2124" s="832">
        <v>5</v>
      </c>
      <c r="S2124" s="837">
        <v>0.7142857142857143</v>
      </c>
      <c r="T2124" s="836">
        <v>2.5</v>
      </c>
      <c r="U2124" s="838">
        <v>0.625</v>
      </c>
    </row>
    <row r="2125" spans="1:21" ht="14.4" customHeight="1" x14ac:dyDescent="0.3">
      <c r="A2125" s="831">
        <v>10</v>
      </c>
      <c r="B2125" s="832" t="s">
        <v>2616</v>
      </c>
      <c r="C2125" s="832" t="s">
        <v>2631</v>
      </c>
      <c r="D2125" s="833" t="s">
        <v>5673</v>
      </c>
      <c r="E2125" s="834" t="s">
        <v>2683</v>
      </c>
      <c r="F2125" s="832" t="s">
        <v>2618</v>
      </c>
      <c r="G2125" s="832" t="s">
        <v>3026</v>
      </c>
      <c r="H2125" s="832" t="s">
        <v>631</v>
      </c>
      <c r="I2125" s="832" t="s">
        <v>4647</v>
      </c>
      <c r="J2125" s="832" t="s">
        <v>4648</v>
      </c>
      <c r="K2125" s="832" t="s">
        <v>4649</v>
      </c>
      <c r="L2125" s="835">
        <v>449.19</v>
      </c>
      <c r="M2125" s="835">
        <v>2245.9499999999998</v>
      </c>
      <c r="N2125" s="832">
        <v>5</v>
      </c>
      <c r="O2125" s="836">
        <v>4.5</v>
      </c>
      <c r="P2125" s="835">
        <v>1347.57</v>
      </c>
      <c r="Q2125" s="837">
        <v>0.6</v>
      </c>
      <c r="R2125" s="832">
        <v>3</v>
      </c>
      <c r="S2125" s="837">
        <v>0.6</v>
      </c>
      <c r="T2125" s="836">
        <v>2.5</v>
      </c>
      <c r="U2125" s="838">
        <v>0.55555555555555558</v>
      </c>
    </row>
    <row r="2126" spans="1:21" ht="14.4" customHeight="1" x14ac:dyDescent="0.3">
      <c r="A2126" s="831">
        <v>10</v>
      </c>
      <c r="B2126" s="832" t="s">
        <v>2616</v>
      </c>
      <c r="C2126" s="832" t="s">
        <v>2631</v>
      </c>
      <c r="D2126" s="833" t="s">
        <v>5673</v>
      </c>
      <c r="E2126" s="834" t="s">
        <v>2683</v>
      </c>
      <c r="F2126" s="832" t="s">
        <v>2618</v>
      </c>
      <c r="G2126" s="832" t="s">
        <v>3026</v>
      </c>
      <c r="H2126" s="832" t="s">
        <v>631</v>
      </c>
      <c r="I2126" s="832" t="s">
        <v>4652</v>
      </c>
      <c r="J2126" s="832" t="s">
        <v>4653</v>
      </c>
      <c r="K2126" s="832" t="s">
        <v>4654</v>
      </c>
      <c r="L2126" s="835">
        <v>141.25</v>
      </c>
      <c r="M2126" s="835">
        <v>141.25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10</v>
      </c>
      <c r="B2127" s="832" t="s">
        <v>2616</v>
      </c>
      <c r="C2127" s="832" t="s">
        <v>2631</v>
      </c>
      <c r="D2127" s="833" t="s">
        <v>5673</v>
      </c>
      <c r="E2127" s="834" t="s">
        <v>2683</v>
      </c>
      <c r="F2127" s="832" t="s">
        <v>2618</v>
      </c>
      <c r="G2127" s="832" t="s">
        <v>3026</v>
      </c>
      <c r="H2127" s="832" t="s">
        <v>690</v>
      </c>
      <c r="I2127" s="832" t="s">
        <v>2397</v>
      </c>
      <c r="J2127" s="832" t="s">
        <v>2398</v>
      </c>
      <c r="K2127" s="832" t="s">
        <v>2399</v>
      </c>
      <c r="L2127" s="835">
        <v>141.25</v>
      </c>
      <c r="M2127" s="835">
        <v>4237.5</v>
      </c>
      <c r="N2127" s="832">
        <v>30</v>
      </c>
      <c r="O2127" s="836">
        <v>22.5</v>
      </c>
      <c r="P2127" s="835">
        <v>2118.75</v>
      </c>
      <c r="Q2127" s="837">
        <v>0.5</v>
      </c>
      <c r="R2127" s="832">
        <v>15</v>
      </c>
      <c r="S2127" s="837">
        <v>0.5</v>
      </c>
      <c r="T2127" s="836">
        <v>10.5</v>
      </c>
      <c r="U2127" s="838">
        <v>0.46666666666666667</v>
      </c>
    </row>
    <row r="2128" spans="1:21" ht="14.4" customHeight="1" x14ac:dyDescent="0.3">
      <c r="A2128" s="831">
        <v>10</v>
      </c>
      <c r="B2128" s="832" t="s">
        <v>2616</v>
      </c>
      <c r="C2128" s="832" t="s">
        <v>2631</v>
      </c>
      <c r="D2128" s="833" t="s">
        <v>5673</v>
      </c>
      <c r="E2128" s="834" t="s">
        <v>2683</v>
      </c>
      <c r="F2128" s="832" t="s">
        <v>2618</v>
      </c>
      <c r="G2128" s="832" t="s">
        <v>3623</v>
      </c>
      <c r="H2128" s="832" t="s">
        <v>631</v>
      </c>
      <c r="I2128" s="832" t="s">
        <v>4655</v>
      </c>
      <c r="J2128" s="832" t="s">
        <v>4656</v>
      </c>
      <c r="K2128" s="832" t="s">
        <v>4657</v>
      </c>
      <c r="L2128" s="835">
        <v>1472.61</v>
      </c>
      <c r="M2128" s="835">
        <v>4417.83</v>
      </c>
      <c r="N2128" s="832">
        <v>3</v>
      </c>
      <c r="O2128" s="836">
        <v>1.5</v>
      </c>
      <c r="P2128" s="835">
        <v>4417.83</v>
      </c>
      <c r="Q2128" s="837">
        <v>1</v>
      </c>
      <c r="R2128" s="832">
        <v>3</v>
      </c>
      <c r="S2128" s="837">
        <v>1</v>
      </c>
      <c r="T2128" s="836">
        <v>1.5</v>
      </c>
      <c r="U2128" s="838">
        <v>1</v>
      </c>
    </row>
    <row r="2129" spans="1:21" ht="14.4" customHeight="1" x14ac:dyDescent="0.3">
      <c r="A2129" s="831">
        <v>10</v>
      </c>
      <c r="B2129" s="832" t="s">
        <v>2616</v>
      </c>
      <c r="C2129" s="832" t="s">
        <v>2631</v>
      </c>
      <c r="D2129" s="833" t="s">
        <v>5673</v>
      </c>
      <c r="E2129" s="834" t="s">
        <v>2683</v>
      </c>
      <c r="F2129" s="832" t="s">
        <v>2618</v>
      </c>
      <c r="G2129" s="832" t="s">
        <v>3623</v>
      </c>
      <c r="H2129" s="832" t="s">
        <v>631</v>
      </c>
      <c r="I2129" s="832" t="s">
        <v>4661</v>
      </c>
      <c r="J2129" s="832" t="s">
        <v>4659</v>
      </c>
      <c r="K2129" s="832" t="s">
        <v>4662</v>
      </c>
      <c r="L2129" s="835">
        <v>1472.61</v>
      </c>
      <c r="M2129" s="835">
        <v>20616.54</v>
      </c>
      <c r="N2129" s="832">
        <v>14</v>
      </c>
      <c r="O2129" s="836">
        <v>9.5</v>
      </c>
      <c r="P2129" s="835">
        <v>11780.880000000001</v>
      </c>
      <c r="Q2129" s="837">
        <v>0.57142857142857151</v>
      </c>
      <c r="R2129" s="832">
        <v>8</v>
      </c>
      <c r="S2129" s="837">
        <v>0.5714285714285714</v>
      </c>
      <c r="T2129" s="836">
        <v>5</v>
      </c>
      <c r="U2129" s="838">
        <v>0.52631578947368418</v>
      </c>
    </row>
    <row r="2130" spans="1:21" ht="14.4" customHeight="1" x14ac:dyDescent="0.3">
      <c r="A2130" s="831">
        <v>10</v>
      </c>
      <c r="B2130" s="832" t="s">
        <v>2616</v>
      </c>
      <c r="C2130" s="832" t="s">
        <v>2631</v>
      </c>
      <c r="D2130" s="833" t="s">
        <v>5673</v>
      </c>
      <c r="E2130" s="834" t="s">
        <v>2683</v>
      </c>
      <c r="F2130" s="832" t="s">
        <v>2618</v>
      </c>
      <c r="G2130" s="832" t="s">
        <v>3623</v>
      </c>
      <c r="H2130" s="832" t="s">
        <v>631</v>
      </c>
      <c r="I2130" s="832" t="s">
        <v>3700</v>
      </c>
      <c r="J2130" s="832" t="s">
        <v>3701</v>
      </c>
      <c r="K2130" s="832" t="s">
        <v>3626</v>
      </c>
      <c r="L2130" s="835">
        <v>1472.61</v>
      </c>
      <c r="M2130" s="835">
        <v>2945.22</v>
      </c>
      <c r="N2130" s="832">
        <v>2</v>
      </c>
      <c r="O2130" s="836">
        <v>2</v>
      </c>
      <c r="P2130" s="835">
        <v>1472.61</v>
      </c>
      <c r="Q2130" s="837">
        <v>0.5</v>
      </c>
      <c r="R2130" s="832">
        <v>1</v>
      </c>
      <c r="S2130" s="837">
        <v>0.5</v>
      </c>
      <c r="T2130" s="836">
        <v>1</v>
      </c>
      <c r="U2130" s="838">
        <v>0.5</v>
      </c>
    </row>
    <row r="2131" spans="1:21" ht="14.4" customHeight="1" x14ac:dyDescent="0.3">
      <c r="A2131" s="831">
        <v>10</v>
      </c>
      <c r="B2131" s="832" t="s">
        <v>2616</v>
      </c>
      <c r="C2131" s="832" t="s">
        <v>2631</v>
      </c>
      <c r="D2131" s="833" t="s">
        <v>5673</v>
      </c>
      <c r="E2131" s="834" t="s">
        <v>2683</v>
      </c>
      <c r="F2131" s="832" t="s">
        <v>2618</v>
      </c>
      <c r="G2131" s="832" t="s">
        <v>3623</v>
      </c>
      <c r="H2131" s="832" t="s">
        <v>690</v>
      </c>
      <c r="I2131" s="832" t="s">
        <v>3624</v>
      </c>
      <c r="J2131" s="832" t="s">
        <v>3625</v>
      </c>
      <c r="K2131" s="832" t="s">
        <v>3626</v>
      </c>
      <c r="L2131" s="835">
        <v>1472.61</v>
      </c>
      <c r="M2131" s="835">
        <v>4417.83</v>
      </c>
      <c r="N2131" s="832">
        <v>3</v>
      </c>
      <c r="O2131" s="836">
        <v>1.5</v>
      </c>
      <c r="P2131" s="835">
        <v>2945.22</v>
      </c>
      <c r="Q2131" s="837">
        <v>0.66666666666666663</v>
      </c>
      <c r="R2131" s="832">
        <v>2</v>
      </c>
      <c r="S2131" s="837">
        <v>0.66666666666666663</v>
      </c>
      <c r="T2131" s="836">
        <v>1</v>
      </c>
      <c r="U2131" s="838">
        <v>0.66666666666666663</v>
      </c>
    </row>
    <row r="2132" spans="1:21" ht="14.4" customHeight="1" x14ac:dyDescent="0.3">
      <c r="A2132" s="831">
        <v>10</v>
      </c>
      <c r="B2132" s="832" t="s">
        <v>2616</v>
      </c>
      <c r="C2132" s="832" t="s">
        <v>2631</v>
      </c>
      <c r="D2132" s="833" t="s">
        <v>5673</v>
      </c>
      <c r="E2132" s="834" t="s">
        <v>2683</v>
      </c>
      <c r="F2132" s="832" t="s">
        <v>2618</v>
      </c>
      <c r="G2132" s="832" t="s">
        <v>3623</v>
      </c>
      <c r="H2132" s="832" t="s">
        <v>690</v>
      </c>
      <c r="I2132" s="832" t="s">
        <v>4663</v>
      </c>
      <c r="J2132" s="832" t="s">
        <v>3625</v>
      </c>
      <c r="K2132" s="832" t="s">
        <v>4657</v>
      </c>
      <c r="L2132" s="835">
        <v>1472.61</v>
      </c>
      <c r="M2132" s="835">
        <v>7363.0499999999993</v>
      </c>
      <c r="N2132" s="832">
        <v>5</v>
      </c>
      <c r="O2132" s="836">
        <v>3</v>
      </c>
      <c r="P2132" s="835">
        <v>2945.22</v>
      </c>
      <c r="Q2132" s="837">
        <v>0.4</v>
      </c>
      <c r="R2132" s="832">
        <v>2</v>
      </c>
      <c r="S2132" s="837">
        <v>0.4</v>
      </c>
      <c r="T2132" s="836">
        <v>1.5</v>
      </c>
      <c r="U2132" s="838">
        <v>0.5</v>
      </c>
    </row>
    <row r="2133" spans="1:21" ht="14.4" customHeight="1" x14ac:dyDescent="0.3">
      <c r="A2133" s="831">
        <v>10</v>
      </c>
      <c r="B2133" s="832" t="s">
        <v>2616</v>
      </c>
      <c r="C2133" s="832" t="s">
        <v>2631</v>
      </c>
      <c r="D2133" s="833" t="s">
        <v>5673</v>
      </c>
      <c r="E2133" s="834" t="s">
        <v>2683</v>
      </c>
      <c r="F2133" s="832" t="s">
        <v>2618</v>
      </c>
      <c r="G2133" s="832" t="s">
        <v>3623</v>
      </c>
      <c r="H2133" s="832" t="s">
        <v>690</v>
      </c>
      <c r="I2133" s="832" t="s">
        <v>4664</v>
      </c>
      <c r="J2133" s="832" t="s">
        <v>3625</v>
      </c>
      <c r="K2133" s="832" t="s">
        <v>4662</v>
      </c>
      <c r="L2133" s="835">
        <v>1472.61</v>
      </c>
      <c r="M2133" s="835">
        <v>11780.88</v>
      </c>
      <c r="N2133" s="832">
        <v>8</v>
      </c>
      <c r="O2133" s="836">
        <v>6</v>
      </c>
      <c r="P2133" s="835">
        <v>4417.83</v>
      </c>
      <c r="Q2133" s="837">
        <v>0.375</v>
      </c>
      <c r="R2133" s="832">
        <v>3</v>
      </c>
      <c r="S2133" s="837">
        <v>0.375</v>
      </c>
      <c r="T2133" s="836">
        <v>1.5</v>
      </c>
      <c r="U2133" s="838">
        <v>0.25</v>
      </c>
    </row>
    <row r="2134" spans="1:21" ht="14.4" customHeight="1" x14ac:dyDescent="0.3">
      <c r="A2134" s="831">
        <v>10</v>
      </c>
      <c r="B2134" s="832" t="s">
        <v>2616</v>
      </c>
      <c r="C2134" s="832" t="s">
        <v>2631</v>
      </c>
      <c r="D2134" s="833" t="s">
        <v>5673</v>
      </c>
      <c r="E2134" s="834" t="s">
        <v>2683</v>
      </c>
      <c r="F2134" s="832" t="s">
        <v>2618</v>
      </c>
      <c r="G2134" s="832" t="s">
        <v>3623</v>
      </c>
      <c r="H2134" s="832" t="s">
        <v>631</v>
      </c>
      <c r="I2134" s="832" t="s">
        <v>4920</v>
      </c>
      <c r="J2134" s="832" t="s">
        <v>4921</v>
      </c>
      <c r="K2134" s="832" t="s">
        <v>4922</v>
      </c>
      <c r="L2134" s="835">
        <v>1502.66</v>
      </c>
      <c r="M2134" s="835">
        <v>1502.66</v>
      </c>
      <c r="N2134" s="832">
        <v>1</v>
      </c>
      <c r="O2134" s="836">
        <v>0.5</v>
      </c>
      <c r="P2134" s="835">
        <v>1502.66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10</v>
      </c>
      <c r="B2135" s="832" t="s">
        <v>2616</v>
      </c>
      <c r="C2135" s="832" t="s">
        <v>2631</v>
      </c>
      <c r="D2135" s="833" t="s">
        <v>5673</v>
      </c>
      <c r="E2135" s="834" t="s">
        <v>2683</v>
      </c>
      <c r="F2135" s="832" t="s">
        <v>2618</v>
      </c>
      <c r="G2135" s="832" t="s">
        <v>4668</v>
      </c>
      <c r="H2135" s="832" t="s">
        <v>631</v>
      </c>
      <c r="I2135" s="832" t="s">
        <v>4672</v>
      </c>
      <c r="J2135" s="832" t="s">
        <v>4673</v>
      </c>
      <c r="K2135" s="832" t="s">
        <v>4671</v>
      </c>
      <c r="L2135" s="835">
        <v>60.88</v>
      </c>
      <c r="M2135" s="835">
        <v>1095.8400000000001</v>
      </c>
      <c r="N2135" s="832">
        <v>18</v>
      </c>
      <c r="O2135" s="836">
        <v>12</v>
      </c>
      <c r="P2135" s="835">
        <v>547.92000000000007</v>
      </c>
      <c r="Q2135" s="837">
        <v>0.5</v>
      </c>
      <c r="R2135" s="832">
        <v>9</v>
      </c>
      <c r="S2135" s="837">
        <v>0.5</v>
      </c>
      <c r="T2135" s="836">
        <v>5</v>
      </c>
      <c r="U2135" s="838">
        <v>0.41666666666666669</v>
      </c>
    </row>
    <row r="2136" spans="1:21" ht="14.4" customHeight="1" x14ac:dyDescent="0.3">
      <c r="A2136" s="831">
        <v>10</v>
      </c>
      <c r="B2136" s="832" t="s">
        <v>2616</v>
      </c>
      <c r="C2136" s="832" t="s">
        <v>2631</v>
      </c>
      <c r="D2136" s="833" t="s">
        <v>5673</v>
      </c>
      <c r="E2136" s="834" t="s">
        <v>2683</v>
      </c>
      <c r="F2136" s="832" t="s">
        <v>2618</v>
      </c>
      <c r="G2136" s="832" t="s">
        <v>2906</v>
      </c>
      <c r="H2136" s="832" t="s">
        <v>631</v>
      </c>
      <c r="I2136" s="832" t="s">
        <v>2909</v>
      </c>
      <c r="J2136" s="832" t="s">
        <v>1067</v>
      </c>
      <c r="K2136" s="832" t="s">
        <v>2910</v>
      </c>
      <c r="L2136" s="835">
        <v>103.67</v>
      </c>
      <c r="M2136" s="835">
        <v>207.34</v>
      </c>
      <c r="N2136" s="832">
        <v>2</v>
      </c>
      <c r="O2136" s="836">
        <v>1.5</v>
      </c>
      <c r="P2136" s="835">
        <v>103.67</v>
      </c>
      <c r="Q2136" s="837">
        <v>0.5</v>
      </c>
      <c r="R2136" s="832">
        <v>1</v>
      </c>
      <c r="S2136" s="837">
        <v>0.5</v>
      </c>
      <c r="T2136" s="836">
        <v>0.5</v>
      </c>
      <c r="U2136" s="838">
        <v>0.33333333333333331</v>
      </c>
    </row>
    <row r="2137" spans="1:21" ht="14.4" customHeight="1" x14ac:dyDescent="0.3">
      <c r="A2137" s="831">
        <v>10</v>
      </c>
      <c r="B2137" s="832" t="s">
        <v>2616</v>
      </c>
      <c r="C2137" s="832" t="s">
        <v>2631</v>
      </c>
      <c r="D2137" s="833" t="s">
        <v>5673</v>
      </c>
      <c r="E2137" s="834" t="s">
        <v>2683</v>
      </c>
      <c r="F2137" s="832" t="s">
        <v>2618</v>
      </c>
      <c r="G2137" s="832" t="s">
        <v>2906</v>
      </c>
      <c r="H2137" s="832" t="s">
        <v>631</v>
      </c>
      <c r="I2137" s="832" t="s">
        <v>2914</v>
      </c>
      <c r="J2137" s="832" t="s">
        <v>770</v>
      </c>
      <c r="K2137" s="832" t="s">
        <v>2915</v>
      </c>
      <c r="L2137" s="835">
        <v>0</v>
      </c>
      <c r="M2137" s="835">
        <v>0</v>
      </c>
      <c r="N2137" s="832">
        <v>1</v>
      </c>
      <c r="O2137" s="836">
        <v>0.5</v>
      </c>
      <c r="P2137" s="835">
        <v>0</v>
      </c>
      <c r="Q2137" s="837"/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10</v>
      </c>
      <c r="B2138" s="832" t="s">
        <v>2616</v>
      </c>
      <c r="C2138" s="832" t="s">
        <v>2631</v>
      </c>
      <c r="D2138" s="833" t="s">
        <v>5673</v>
      </c>
      <c r="E2138" s="834" t="s">
        <v>2683</v>
      </c>
      <c r="F2138" s="832" t="s">
        <v>2618</v>
      </c>
      <c r="G2138" s="832" t="s">
        <v>2906</v>
      </c>
      <c r="H2138" s="832" t="s">
        <v>631</v>
      </c>
      <c r="I2138" s="832" t="s">
        <v>4923</v>
      </c>
      <c r="J2138" s="832" t="s">
        <v>4924</v>
      </c>
      <c r="K2138" s="832" t="s">
        <v>3131</v>
      </c>
      <c r="L2138" s="835">
        <v>205.84</v>
      </c>
      <c r="M2138" s="835">
        <v>205.84</v>
      </c>
      <c r="N2138" s="832">
        <v>1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10</v>
      </c>
      <c r="B2139" s="832" t="s">
        <v>2616</v>
      </c>
      <c r="C2139" s="832" t="s">
        <v>2631</v>
      </c>
      <c r="D2139" s="833" t="s">
        <v>5673</v>
      </c>
      <c r="E2139" s="834" t="s">
        <v>2683</v>
      </c>
      <c r="F2139" s="832" t="s">
        <v>2618</v>
      </c>
      <c r="G2139" s="832" t="s">
        <v>4925</v>
      </c>
      <c r="H2139" s="832" t="s">
        <v>631</v>
      </c>
      <c r="I2139" s="832" t="s">
        <v>4926</v>
      </c>
      <c r="J2139" s="832" t="s">
        <v>4927</v>
      </c>
      <c r="K2139" s="832" t="s">
        <v>4928</v>
      </c>
      <c r="L2139" s="835">
        <v>79.099999999999994</v>
      </c>
      <c r="M2139" s="835">
        <v>79.099999999999994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10</v>
      </c>
      <c r="B2140" s="832" t="s">
        <v>2616</v>
      </c>
      <c r="C2140" s="832" t="s">
        <v>2631</v>
      </c>
      <c r="D2140" s="833" t="s">
        <v>5673</v>
      </c>
      <c r="E2140" s="834" t="s">
        <v>2683</v>
      </c>
      <c r="F2140" s="832" t="s">
        <v>2618</v>
      </c>
      <c r="G2140" s="832" t="s">
        <v>2789</v>
      </c>
      <c r="H2140" s="832" t="s">
        <v>631</v>
      </c>
      <c r="I2140" s="832" t="s">
        <v>2920</v>
      </c>
      <c r="J2140" s="832" t="s">
        <v>2791</v>
      </c>
      <c r="K2140" s="832" t="s">
        <v>2921</v>
      </c>
      <c r="L2140" s="835">
        <v>87.67</v>
      </c>
      <c r="M2140" s="835">
        <v>526.02</v>
      </c>
      <c r="N2140" s="832">
        <v>6</v>
      </c>
      <c r="O2140" s="836">
        <v>4</v>
      </c>
      <c r="P2140" s="835">
        <v>350.68</v>
      </c>
      <c r="Q2140" s="837">
        <v>0.66666666666666674</v>
      </c>
      <c r="R2140" s="832">
        <v>4</v>
      </c>
      <c r="S2140" s="837">
        <v>0.66666666666666663</v>
      </c>
      <c r="T2140" s="836">
        <v>2.5</v>
      </c>
      <c r="U2140" s="838">
        <v>0.625</v>
      </c>
    </row>
    <row r="2141" spans="1:21" ht="14.4" customHeight="1" x14ac:dyDescent="0.3">
      <c r="A2141" s="831">
        <v>10</v>
      </c>
      <c r="B2141" s="832" t="s">
        <v>2616</v>
      </c>
      <c r="C2141" s="832" t="s">
        <v>2631</v>
      </c>
      <c r="D2141" s="833" t="s">
        <v>5673</v>
      </c>
      <c r="E2141" s="834" t="s">
        <v>2683</v>
      </c>
      <c r="F2141" s="832" t="s">
        <v>2618</v>
      </c>
      <c r="G2141" s="832" t="s">
        <v>4929</v>
      </c>
      <c r="H2141" s="832" t="s">
        <v>631</v>
      </c>
      <c r="I2141" s="832" t="s">
        <v>4930</v>
      </c>
      <c r="J2141" s="832" t="s">
        <v>4931</v>
      </c>
      <c r="K2141" s="832" t="s">
        <v>4932</v>
      </c>
      <c r="L2141" s="835">
        <v>23.51</v>
      </c>
      <c r="M2141" s="835">
        <v>23.51</v>
      </c>
      <c r="N2141" s="832">
        <v>1</v>
      </c>
      <c r="O2141" s="836">
        <v>0.5</v>
      </c>
      <c r="P2141" s="835">
        <v>23.51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10</v>
      </c>
      <c r="B2142" s="832" t="s">
        <v>2616</v>
      </c>
      <c r="C2142" s="832" t="s">
        <v>2631</v>
      </c>
      <c r="D2142" s="833" t="s">
        <v>5673</v>
      </c>
      <c r="E2142" s="834" t="s">
        <v>2683</v>
      </c>
      <c r="F2142" s="832" t="s">
        <v>2618</v>
      </c>
      <c r="G2142" s="832" t="s">
        <v>4796</v>
      </c>
      <c r="H2142" s="832" t="s">
        <v>631</v>
      </c>
      <c r="I2142" s="832" t="s">
        <v>4872</v>
      </c>
      <c r="J2142" s="832" t="s">
        <v>4798</v>
      </c>
      <c r="K2142" s="832" t="s">
        <v>4873</v>
      </c>
      <c r="L2142" s="835">
        <v>1765.12</v>
      </c>
      <c r="M2142" s="835">
        <v>3530.24</v>
      </c>
      <c r="N2142" s="832">
        <v>2</v>
      </c>
      <c r="O2142" s="836">
        <v>1.5</v>
      </c>
      <c r="P2142" s="835">
        <v>1765.12</v>
      </c>
      <c r="Q2142" s="837">
        <v>0.5</v>
      </c>
      <c r="R2142" s="832">
        <v>1</v>
      </c>
      <c r="S2142" s="837">
        <v>0.5</v>
      </c>
      <c r="T2142" s="836">
        <v>1</v>
      </c>
      <c r="U2142" s="838">
        <v>0.66666666666666663</v>
      </c>
    </row>
    <row r="2143" spans="1:21" ht="14.4" customHeight="1" x14ac:dyDescent="0.3">
      <c r="A2143" s="831">
        <v>10</v>
      </c>
      <c r="B2143" s="832" t="s">
        <v>2616</v>
      </c>
      <c r="C2143" s="832" t="s">
        <v>2631</v>
      </c>
      <c r="D2143" s="833" t="s">
        <v>5673</v>
      </c>
      <c r="E2143" s="834" t="s">
        <v>2683</v>
      </c>
      <c r="F2143" s="832" t="s">
        <v>2618</v>
      </c>
      <c r="G2143" s="832" t="s">
        <v>4796</v>
      </c>
      <c r="H2143" s="832" t="s">
        <v>631</v>
      </c>
      <c r="I2143" s="832" t="s">
        <v>4797</v>
      </c>
      <c r="J2143" s="832" t="s">
        <v>4798</v>
      </c>
      <c r="K2143" s="832" t="s">
        <v>4799</v>
      </c>
      <c r="L2143" s="835">
        <v>1736.17</v>
      </c>
      <c r="M2143" s="835">
        <v>13889.36</v>
      </c>
      <c r="N2143" s="832">
        <v>8</v>
      </c>
      <c r="O2143" s="836">
        <v>3.5</v>
      </c>
      <c r="P2143" s="835">
        <v>13889.36</v>
      </c>
      <c r="Q2143" s="837">
        <v>1</v>
      </c>
      <c r="R2143" s="832">
        <v>8</v>
      </c>
      <c r="S2143" s="837">
        <v>1</v>
      </c>
      <c r="T2143" s="836">
        <v>3.5</v>
      </c>
      <c r="U2143" s="838">
        <v>1</v>
      </c>
    </row>
    <row r="2144" spans="1:21" ht="14.4" customHeight="1" x14ac:dyDescent="0.3">
      <c r="A2144" s="831">
        <v>10</v>
      </c>
      <c r="B2144" s="832" t="s">
        <v>2616</v>
      </c>
      <c r="C2144" s="832" t="s">
        <v>2631</v>
      </c>
      <c r="D2144" s="833" t="s">
        <v>5673</v>
      </c>
      <c r="E2144" s="834" t="s">
        <v>2683</v>
      </c>
      <c r="F2144" s="832" t="s">
        <v>2618</v>
      </c>
      <c r="G2144" s="832" t="s">
        <v>2793</v>
      </c>
      <c r="H2144" s="832" t="s">
        <v>690</v>
      </c>
      <c r="I2144" s="832" t="s">
        <v>2249</v>
      </c>
      <c r="J2144" s="832" t="s">
        <v>897</v>
      </c>
      <c r="K2144" s="832" t="s">
        <v>2250</v>
      </c>
      <c r="L2144" s="835">
        <v>63.75</v>
      </c>
      <c r="M2144" s="835">
        <v>4016.25</v>
      </c>
      <c r="N2144" s="832">
        <v>63</v>
      </c>
      <c r="O2144" s="836">
        <v>45.5</v>
      </c>
      <c r="P2144" s="835">
        <v>2486.25</v>
      </c>
      <c r="Q2144" s="837">
        <v>0.61904761904761907</v>
      </c>
      <c r="R2144" s="832">
        <v>39</v>
      </c>
      <c r="S2144" s="837">
        <v>0.61904761904761907</v>
      </c>
      <c r="T2144" s="836">
        <v>26.5</v>
      </c>
      <c r="U2144" s="838">
        <v>0.58241758241758246</v>
      </c>
    </row>
    <row r="2145" spans="1:21" ht="14.4" customHeight="1" x14ac:dyDescent="0.3">
      <c r="A2145" s="831">
        <v>10</v>
      </c>
      <c r="B2145" s="832" t="s">
        <v>2616</v>
      </c>
      <c r="C2145" s="832" t="s">
        <v>2631</v>
      </c>
      <c r="D2145" s="833" t="s">
        <v>5673</v>
      </c>
      <c r="E2145" s="834" t="s">
        <v>2683</v>
      </c>
      <c r="F2145" s="832" t="s">
        <v>2618</v>
      </c>
      <c r="G2145" s="832" t="s">
        <v>3471</v>
      </c>
      <c r="H2145" s="832" t="s">
        <v>631</v>
      </c>
      <c r="I2145" s="832" t="s">
        <v>3472</v>
      </c>
      <c r="J2145" s="832" t="s">
        <v>3473</v>
      </c>
      <c r="K2145" s="832" t="s">
        <v>3474</v>
      </c>
      <c r="L2145" s="835">
        <v>68.819999999999993</v>
      </c>
      <c r="M2145" s="835">
        <v>344.09999999999997</v>
      </c>
      <c r="N2145" s="832">
        <v>5</v>
      </c>
      <c r="O2145" s="836">
        <v>3.5</v>
      </c>
      <c r="P2145" s="835">
        <v>275.27999999999997</v>
      </c>
      <c r="Q2145" s="837">
        <v>0.8</v>
      </c>
      <c r="R2145" s="832">
        <v>4</v>
      </c>
      <c r="S2145" s="837">
        <v>0.8</v>
      </c>
      <c r="T2145" s="836">
        <v>3</v>
      </c>
      <c r="U2145" s="838">
        <v>0.8571428571428571</v>
      </c>
    </row>
    <row r="2146" spans="1:21" ht="14.4" customHeight="1" x14ac:dyDescent="0.3">
      <c r="A2146" s="831">
        <v>10</v>
      </c>
      <c r="B2146" s="832" t="s">
        <v>2616</v>
      </c>
      <c r="C2146" s="832" t="s">
        <v>2631</v>
      </c>
      <c r="D2146" s="833" t="s">
        <v>5673</v>
      </c>
      <c r="E2146" s="834" t="s">
        <v>2683</v>
      </c>
      <c r="F2146" s="832" t="s">
        <v>2618</v>
      </c>
      <c r="G2146" s="832" t="s">
        <v>4803</v>
      </c>
      <c r="H2146" s="832" t="s">
        <v>631</v>
      </c>
      <c r="I2146" s="832" t="s">
        <v>4804</v>
      </c>
      <c r="J2146" s="832" t="s">
        <v>4805</v>
      </c>
      <c r="K2146" s="832" t="s">
        <v>4806</v>
      </c>
      <c r="L2146" s="835">
        <v>961.42</v>
      </c>
      <c r="M2146" s="835">
        <v>6729.94</v>
      </c>
      <c r="N2146" s="832">
        <v>7</v>
      </c>
      <c r="O2146" s="836">
        <v>2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10</v>
      </c>
      <c r="B2147" s="832" t="s">
        <v>2616</v>
      </c>
      <c r="C2147" s="832" t="s">
        <v>2631</v>
      </c>
      <c r="D2147" s="833" t="s">
        <v>5673</v>
      </c>
      <c r="E2147" s="834" t="s">
        <v>2683</v>
      </c>
      <c r="F2147" s="832" t="s">
        <v>2618</v>
      </c>
      <c r="G2147" s="832" t="s">
        <v>2812</v>
      </c>
      <c r="H2147" s="832" t="s">
        <v>631</v>
      </c>
      <c r="I2147" s="832" t="s">
        <v>2813</v>
      </c>
      <c r="J2147" s="832" t="s">
        <v>991</v>
      </c>
      <c r="K2147" s="832" t="s">
        <v>995</v>
      </c>
      <c r="L2147" s="835">
        <v>61.97</v>
      </c>
      <c r="M2147" s="835">
        <v>185.91</v>
      </c>
      <c r="N2147" s="832">
        <v>3</v>
      </c>
      <c r="O2147" s="836">
        <v>2.5</v>
      </c>
      <c r="P2147" s="835">
        <v>61.97</v>
      </c>
      <c r="Q2147" s="837">
        <v>0.33333333333333331</v>
      </c>
      <c r="R2147" s="832">
        <v>1</v>
      </c>
      <c r="S2147" s="837">
        <v>0.33333333333333331</v>
      </c>
      <c r="T2147" s="836">
        <v>1</v>
      </c>
      <c r="U2147" s="838">
        <v>0.4</v>
      </c>
    </row>
    <row r="2148" spans="1:21" ht="14.4" customHeight="1" x14ac:dyDescent="0.3">
      <c r="A2148" s="831">
        <v>10</v>
      </c>
      <c r="B2148" s="832" t="s">
        <v>2616</v>
      </c>
      <c r="C2148" s="832" t="s">
        <v>2631</v>
      </c>
      <c r="D2148" s="833" t="s">
        <v>5673</v>
      </c>
      <c r="E2148" s="834" t="s">
        <v>2683</v>
      </c>
      <c r="F2148" s="832" t="s">
        <v>2618</v>
      </c>
      <c r="G2148" s="832" t="s">
        <v>2812</v>
      </c>
      <c r="H2148" s="832" t="s">
        <v>631</v>
      </c>
      <c r="I2148" s="832" t="s">
        <v>2814</v>
      </c>
      <c r="J2148" s="832" t="s">
        <v>991</v>
      </c>
      <c r="K2148" s="832" t="s">
        <v>993</v>
      </c>
      <c r="L2148" s="835">
        <v>61.97</v>
      </c>
      <c r="M2148" s="835">
        <v>61.97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10</v>
      </c>
      <c r="B2149" s="832" t="s">
        <v>2616</v>
      </c>
      <c r="C2149" s="832" t="s">
        <v>2631</v>
      </c>
      <c r="D2149" s="833" t="s">
        <v>5673</v>
      </c>
      <c r="E2149" s="834" t="s">
        <v>2683</v>
      </c>
      <c r="F2149" s="832" t="s">
        <v>2618</v>
      </c>
      <c r="G2149" s="832" t="s">
        <v>4675</v>
      </c>
      <c r="H2149" s="832" t="s">
        <v>631</v>
      </c>
      <c r="I2149" s="832" t="s">
        <v>4679</v>
      </c>
      <c r="J2149" s="832" t="s">
        <v>4680</v>
      </c>
      <c r="K2149" s="832" t="s">
        <v>4681</v>
      </c>
      <c r="L2149" s="835">
        <v>2033.81</v>
      </c>
      <c r="M2149" s="835">
        <v>4067.62</v>
      </c>
      <c r="N2149" s="832">
        <v>2</v>
      </c>
      <c r="O2149" s="836">
        <v>0.5</v>
      </c>
      <c r="P2149" s="835">
        <v>4067.62</v>
      </c>
      <c r="Q2149" s="837">
        <v>1</v>
      </c>
      <c r="R2149" s="832">
        <v>2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10</v>
      </c>
      <c r="B2150" s="832" t="s">
        <v>2616</v>
      </c>
      <c r="C2150" s="832" t="s">
        <v>2631</v>
      </c>
      <c r="D2150" s="833" t="s">
        <v>5673</v>
      </c>
      <c r="E2150" s="834" t="s">
        <v>2683</v>
      </c>
      <c r="F2150" s="832" t="s">
        <v>2618</v>
      </c>
      <c r="G2150" s="832" t="s">
        <v>4675</v>
      </c>
      <c r="H2150" s="832" t="s">
        <v>631</v>
      </c>
      <c r="I2150" s="832" t="s">
        <v>4682</v>
      </c>
      <c r="J2150" s="832" t="s">
        <v>4680</v>
      </c>
      <c r="K2150" s="832" t="s">
        <v>4683</v>
      </c>
      <c r="L2150" s="835">
        <v>6779.35</v>
      </c>
      <c r="M2150" s="835">
        <v>47455.45</v>
      </c>
      <c r="N2150" s="832">
        <v>7</v>
      </c>
      <c r="O2150" s="836">
        <v>4.5</v>
      </c>
      <c r="P2150" s="835">
        <v>40676.1</v>
      </c>
      <c r="Q2150" s="837">
        <v>0.85714285714285721</v>
      </c>
      <c r="R2150" s="832">
        <v>6</v>
      </c>
      <c r="S2150" s="837">
        <v>0.8571428571428571</v>
      </c>
      <c r="T2150" s="836">
        <v>3.5</v>
      </c>
      <c r="U2150" s="838">
        <v>0.77777777777777779</v>
      </c>
    </row>
    <row r="2151" spans="1:21" ht="14.4" customHeight="1" x14ac:dyDescent="0.3">
      <c r="A2151" s="831">
        <v>10</v>
      </c>
      <c r="B2151" s="832" t="s">
        <v>2616</v>
      </c>
      <c r="C2151" s="832" t="s">
        <v>2631</v>
      </c>
      <c r="D2151" s="833" t="s">
        <v>5673</v>
      </c>
      <c r="E2151" s="834" t="s">
        <v>2683</v>
      </c>
      <c r="F2151" s="832" t="s">
        <v>2618</v>
      </c>
      <c r="G2151" s="832" t="s">
        <v>2935</v>
      </c>
      <c r="H2151" s="832" t="s">
        <v>631</v>
      </c>
      <c r="I2151" s="832" t="s">
        <v>4933</v>
      </c>
      <c r="J2151" s="832" t="s">
        <v>3206</v>
      </c>
      <c r="K2151" s="832" t="s">
        <v>4934</v>
      </c>
      <c r="L2151" s="835">
        <v>0</v>
      </c>
      <c r="M2151" s="835">
        <v>0</v>
      </c>
      <c r="N2151" s="832">
        <v>1</v>
      </c>
      <c r="O2151" s="836">
        <v>0.5</v>
      </c>
      <c r="P2151" s="835">
        <v>0</v>
      </c>
      <c r="Q2151" s="837"/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10</v>
      </c>
      <c r="B2152" s="832" t="s">
        <v>2616</v>
      </c>
      <c r="C2152" s="832" t="s">
        <v>2631</v>
      </c>
      <c r="D2152" s="833" t="s">
        <v>5673</v>
      </c>
      <c r="E2152" s="834" t="s">
        <v>2683</v>
      </c>
      <c r="F2152" s="832" t="s">
        <v>2618</v>
      </c>
      <c r="G2152" s="832" t="s">
        <v>2935</v>
      </c>
      <c r="H2152" s="832" t="s">
        <v>631</v>
      </c>
      <c r="I2152" s="832" t="s">
        <v>3595</v>
      </c>
      <c r="J2152" s="832" t="s">
        <v>3596</v>
      </c>
      <c r="K2152" s="832" t="s">
        <v>3597</v>
      </c>
      <c r="L2152" s="835">
        <v>177.92</v>
      </c>
      <c r="M2152" s="835">
        <v>355.84</v>
      </c>
      <c r="N2152" s="832">
        <v>2</v>
      </c>
      <c r="O2152" s="836">
        <v>2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10</v>
      </c>
      <c r="B2153" s="832" t="s">
        <v>2616</v>
      </c>
      <c r="C2153" s="832" t="s">
        <v>2631</v>
      </c>
      <c r="D2153" s="833" t="s">
        <v>5673</v>
      </c>
      <c r="E2153" s="834" t="s">
        <v>2683</v>
      </c>
      <c r="F2153" s="832" t="s">
        <v>2618</v>
      </c>
      <c r="G2153" s="832" t="s">
        <v>3697</v>
      </c>
      <c r="H2153" s="832" t="s">
        <v>631</v>
      </c>
      <c r="I2153" s="832" t="s">
        <v>3698</v>
      </c>
      <c r="J2153" s="832" t="s">
        <v>1309</v>
      </c>
      <c r="K2153" s="832" t="s">
        <v>3699</v>
      </c>
      <c r="L2153" s="835">
        <v>569.54</v>
      </c>
      <c r="M2153" s="835">
        <v>1708.62</v>
      </c>
      <c r="N2153" s="832">
        <v>3</v>
      </c>
      <c r="O2153" s="836">
        <v>3</v>
      </c>
      <c r="P2153" s="835">
        <v>1139.08</v>
      </c>
      <c r="Q2153" s="837">
        <v>0.66666666666666663</v>
      </c>
      <c r="R2153" s="832">
        <v>2</v>
      </c>
      <c r="S2153" s="837">
        <v>0.66666666666666663</v>
      </c>
      <c r="T2153" s="836">
        <v>2</v>
      </c>
      <c r="U2153" s="838">
        <v>0.66666666666666663</v>
      </c>
    </row>
    <row r="2154" spans="1:21" ht="14.4" customHeight="1" x14ac:dyDescent="0.3">
      <c r="A2154" s="831">
        <v>10</v>
      </c>
      <c r="B2154" s="832" t="s">
        <v>2616</v>
      </c>
      <c r="C2154" s="832" t="s">
        <v>2631</v>
      </c>
      <c r="D2154" s="833" t="s">
        <v>5673</v>
      </c>
      <c r="E2154" s="834" t="s">
        <v>2683</v>
      </c>
      <c r="F2154" s="832" t="s">
        <v>2618</v>
      </c>
      <c r="G2154" s="832" t="s">
        <v>3697</v>
      </c>
      <c r="H2154" s="832" t="s">
        <v>631</v>
      </c>
      <c r="I2154" s="832" t="s">
        <v>3761</v>
      </c>
      <c r="J2154" s="832" t="s">
        <v>3762</v>
      </c>
      <c r="K2154" s="832" t="s">
        <v>3763</v>
      </c>
      <c r="L2154" s="835">
        <v>522.53</v>
      </c>
      <c r="M2154" s="835">
        <v>9405.5399999999991</v>
      </c>
      <c r="N2154" s="832">
        <v>18</v>
      </c>
      <c r="O2154" s="836">
        <v>9</v>
      </c>
      <c r="P2154" s="835">
        <v>6792.8899999999994</v>
      </c>
      <c r="Q2154" s="837">
        <v>0.72222222222222221</v>
      </c>
      <c r="R2154" s="832">
        <v>13</v>
      </c>
      <c r="S2154" s="837">
        <v>0.72222222222222221</v>
      </c>
      <c r="T2154" s="836">
        <v>6</v>
      </c>
      <c r="U2154" s="838">
        <v>0.66666666666666663</v>
      </c>
    </row>
    <row r="2155" spans="1:21" ht="14.4" customHeight="1" x14ac:dyDescent="0.3">
      <c r="A2155" s="831">
        <v>10</v>
      </c>
      <c r="B2155" s="832" t="s">
        <v>2616</v>
      </c>
      <c r="C2155" s="832" t="s">
        <v>2631</v>
      </c>
      <c r="D2155" s="833" t="s">
        <v>5673</v>
      </c>
      <c r="E2155" s="834" t="s">
        <v>2683</v>
      </c>
      <c r="F2155" s="832" t="s">
        <v>2618</v>
      </c>
      <c r="G2155" s="832" t="s">
        <v>3697</v>
      </c>
      <c r="H2155" s="832" t="s">
        <v>631</v>
      </c>
      <c r="I2155" s="832" t="s">
        <v>4686</v>
      </c>
      <c r="J2155" s="832" t="s">
        <v>3762</v>
      </c>
      <c r="K2155" s="832" t="s">
        <v>4687</v>
      </c>
      <c r="L2155" s="835">
        <v>707.67</v>
      </c>
      <c r="M2155" s="835">
        <v>2830.68</v>
      </c>
      <c r="N2155" s="832">
        <v>4</v>
      </c>
      <c r="O2155" s="836">
        <v>2</v>
      </c>
      <c r="P2155" s="835">
        <v>2830.68</v>
      </c>
      <c r="Q2155" s="837">
        <v>1</v>
      </c>
      <c r="R2155" s="832">
        <v>4</v>
      </c>
      <c r="S2155" s="837">
        <v>1</v>
      </c>
      <c r="T2155" s="836">
        <v>2</v>
      </c>
      <c r="U2155" s="838">
        <v>1</v>
      </c>
    </row>
    <row r="2156" spans="1:21" ht="14.4" customHeight="1" x14ac:dyDescent="0.3">
      <c r="A2156" s="831">
        <v>10</v>
      </c>
      <c r="B2156" s="832" t="s">
        <v>2616</v>
      </c>
      <c r="C2156" s="832" t="s">
        <v>2631</v>
      </c>
      <c r="D2156" s="833" t="s">
        <v>5673</v>
      </c>
      <c r="E2156" s="834" t="s">
        <v>2683</v>
      </c>
      <c r="F2156" s="832" t="s">
        <v>2618</v>
      </c>
      <c r="G2156" s="832" t="s">
        <v>3697</v>
      </c>
      <c r="H2156" s="832" t="s">
        <v>690</v>
      </c>
      <c r="I2156" s="832" t="s">
        <v>4935</v>
      </c>
      <c r="J2156" s="832" t="s">
        <v>4936</v>
      </c>
      <c r="K2156" s="832" t="s">
        <v>4937</v>
      </c>
      <c r="L2156" s="835">
        <v>700.7</v>
      </c>
      <c r="M2156" s="835">
        <v>700.7</v>
      </c>
      <c r="N2156" s="832">
        <v>1</v>
      </c>
      <c r="O2156" s="836">
        <v>1</v>
      </c>
      <c r="P2156" s="835">
        <v>700.7</v>
      </c>
      <c r="Q2156" s="837">
        <v>1</v>
      </c>
      <c r="R2156" s="832">
        <v>1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10</v>
      </c>
      <c r="B2157" s="832" t="s">
        <v>2616</v>
      </c>
      <c r="C2157" s="832" t="s">
        <v>2631</v>
      </c>
      <c r="D2157" s="833" t="s">
        <v>5673</v>
      </c>
      <c r="E2157" s="834" t="s">
        <v>2683</v>
      </c>
      <c r="F2157" s="832" t="s">
        <v>2618</v>
      </c>
      <c r="G2157" s="832" t="s">
        <v>3697</v>
      </c>
      <c r="H2157" s="832" t="s">
        <v>690</v>
      </c>
      <c r="I2157" s="832" t="s">
        <v>4938</v>
      </c>
      <c r="J2157" s="832" t="s">
        <v>4936</v>
      </c>
      <c r="K2157" s="832" t="s">
        <v>4939</v>
      </c>
      <c r="L2157" s="835">
        <v>890.4</v>
      </c>
      <c r="M2157" s="835">
        <v>1780.8</v>
      </c>
      <c r="N2157" s="832">
        <v>2</v>
      </c>
      <c r="O2157" s="836">
        <v>1.5</v>
      </c>
      <c r="P2157" s="835">
        <v>1780.8</v>
      </c>
      <c r="Q2157" s="837">
        <v>1</v>
      </c>
      <c r="R2157" s="832">
        <v>2</v>
      </c>
      <c r="S2157" s="837">
        <v>1</v>
      </c>
      <c r="T2157" s="836">
        <v>1.5</v>
      </c>
      <c r="U2157" s="838">
        <v>1</v>
      </c>
    </row>
    <row r="2158" spans="1:21" ht="14.4" customHeight="1" x14ac:dyDescent="0.3">
      <c r="A2158" s="831">
        <v>10</v>
      </c>
      <c r="B2158" s="832" t="s">
        <v>2616</v>
      </c>
      <c r="C2158" s="832" t="s">
        <v>2631</v>
      </c>
      <c r="D2158" s="833" t="s">
        <v>5673</v>
      </c>
      <c r="E2158" s="834" t="s">
        <v>2683</v>
      </c>
      <c r="F2158" s="832" t="s">
        <v>2618</v>
      </c>
      <c r="G2158" s="832" t="s">
        <v>3697</v>
      </c>
      <c r="H2158" s="832" t="s">
        <v>631</v>
      </c>
      <c r="I2158" s="832" t="s">
        <v>4810</v>
      </c>
      <c r="J2158" s="832" t="s">
        <v>3762</v>
      </c>
      <c r="K2158" s="832" t="s">
        <v>4811</v>
      </c>
      <c r="L2158" s="835">
        <v>2358.91</v>
      </c>
      <c r="M2158" s="835">
        <v>2358.91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10</v>
      </c>
      <c r="B2159" s="832" t="s">
        <v>2616</v>
      </c>
      <c r="C2159" s="832" t="s">
        <v>2631</v>
      </c>
      <c r="D2159" s="833" t="s">
        <v>5673</v>
      </c>
      <c r="E2159" s="834" t="s">
        <v>2683</v>
      </c>
      <c r="F2159" s="832" t="s">
        <v>2618</v>
      </c>
      <c r="G2159" s="832" t="s">
        <v>3697</v>
      </c>
      <c r="H2159" s="832" t="s">
        <v>631</v>
      </c>
      <c r="I2159" s="832" t="s">
        <v>4940</v>
      </c>
      <c r="J2159" s="832" t="s">
        <v>3762</v>
      </c>
      <c r="K2159" s="832" t="s">
        <v>4811</v>
      </c>
      <c r="L2159" s="835">
        <v>2358.91</v>
      </c>
      <c r="M2159" s="835">
        <v>2358.91</v>
      </c>
      <c r="N2159" s="832">
        <v>1</v>
      </c>
      <c r="O2159" s="836">
        <v>0.5</v>
      </c>
      <c r="P2159" s="835">
        <v>2358.91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10</v>
      </c>
      <c r="B2160" s="832" t="s">
        <v>2616</v>
      </c>
      <c r="C2160" s="832" t="s">
        <v>2631</v>
      </c>
      <c r="D2160" s="833" t="s">
        <v>5673</v>
      </c>
      <c r="E2160" s="834" t="s">
        <v>2683</v>
      </c>
      <c r="F2160" s="832" t="s">
        <v>2618</v>
      </c>
      <c r="G2160" s="832" t="s">
        <v>4688</v>
      </c>
      <c r="H2160" s="832" t="s">
        <v>690</v>
      </c>
      <c r="I2160" s="832" t="s">
        <v>4815</v>
      </c>
      <c r="J2160" s="832" t="s">
        <v>4816</v>
      </c>
      <c r="K2160" s="832" t="s">
        <v>4817</v>
      </c>
      <c r="L2160" s="835">
        <v>1179.5</v>
      </c>
      <c r="M2160" s="835">
        <v>1179.5</v>
      </c>
      <c r="N2160" s="832">
        <v>1</v>
      </c>
      <c r="O2160" s="836">
        <v>1</v>
      </c>
      <c r="P2160" s="835">
        <v>1179.5</v>
      </c>
      <c r="Q2160" s="837">
        <v>1</v>
      </c>
      <c r="R2160" s="832">
        <v>1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10</v>
      </c>
      <c r="B2161" s="832" t="s">
        <v>2616</v>
      </c>
      <c r="C2161" s="832" t="s">
        <v>2631</v>
      </c>
      <c r="D2161" s="833" t="s">
        <v>5673</v>
      </c>
      <c r="E2161" s="834" t="s">
        <v>2683</v>
      </c>
      <c r="F2161" s="832" t="s">
        <v>2618</v>
      </c>
      <c r="G2161" s="832" t="s">
        <v>4692</v>
      </c>
      <c r="H2161" s="832" t="s">
        <v>631</v>
      </c>
      <c r="I2161" s="832" t="s">
        <v>2595</v>
      </c>
      <c r="J2161" s="832" t="s">
        <v>2596</v>
      </c>
      <c r="K2161" s="832" t="s">
        <v>2597</v>
      </c>
      <c r="L2161" s="835">
        <v>659.87</v>
      </c>
      <c r="M2161" s="835">
        <v>5938.83</v>
      </c>
      <c r="N2161" s="832">
        <v>9</v>
      </c>
      <c r="O2161" s="836">
        <v>5.5</v>
      </c>
      <c r="P2161" s="835">
        <v>3299.35</v>
      </c>
      <c r="Q2161" s="837">
        <v>0.55555555555555558</v>
      </c>
      <c r="R2161" s="832">
        <v>5</v>
      </c>
      <c r="S2161" s="837">
        <v>0.55555555555555558</v>
      </c>
      <c r="T2161" s="836">
        <v>2.5</v>
      </c>
      <c r="U2161" s="838">
        <v>0.45454545454545453</v>
      </c>
    </row>
    <row r="2162" spans="1:21" ht="14.4" customHeight="1" x14ac:dyDescent="0.3">
      <c r="A2162" s="831">
        <v>10</v>
      </c>
      <c r="B2162" s="832" t="s">
        <v>2616</v>
      </c>
      <c r="C2162" s="832" t="s">
        <v>2631</v>
      </c>
      <c r="D2162" s="833" t="s">
        <v>5673</v>
      </c>
      <c r="E2162" s="834" t="s">
        <v>2683</v>
      </c>
      <c r="F2162" s="832" t="s">
        <v>2618</v>
      </c>
      <c r="G2162" s="832" t="s">
        <v>4692</v>
      </c>
      <c r="H2162" s="832" t="s">
        <v>631</v>
      </c>
      <c r="I2162" s="832" t="s">
        <v>4818</v>
      </c>
      <c r="J2162" s="832" t="s">
        <v>2596</v>
      </c>
      <c r="K2162" s="832" t="s">
        <v>4819</v>
      </c>
      <c r="L2162" s="835">
        <v>1264.21</v>
      </c>
      <c r="M2162" s="835">
        <v>5056.84</v>
      </c>
      <c r="N2162" s="832">
        <v>4</v>
      </c>
      <c r="O2162" s="836">
        <v>2</v>
      </c>
      <c r="P2162" s="835">
        <v>2528.42</v>
      </c>
      <c r="Q2162" s="837">
        <v>0.5</v>
      </c>
      <c r="R2162" s="832">
        <v>2</v>
      </c>
      <c r="S2162" s="837">
        <v>0.5</v>
      </c>
      <c r="T2162" s="836">
        <v>1.5</v>
      </c>
      <c r="U2162" s="838">
        <v>0.75</v>
      </c>
    </row>
    <row r="2163" spans="1:21" ht="14.4" customHeight="1" x14ac:dyDescent="0.3">
      <c r="A2163" s="831">
        <v>10</v>
      </c>
      <c r="B2163" s="832" t="s">
        <v>2616</v>
      </c>
      <c r="C2163" s="832" t="s">
        <v>2631</v>
      </c>
      <c r="D2163" s="833" t="s">
        <v>5673</v>
      </c>
      <c r="E2163" s="834" t="s">
        <v>2683</v>
      </c>
      <c r="F2163" s="832" t="s">
        <v>2618</v>
      </c>
      <c r="G2163" s="832" t="s">
        <v>4692</v>
      </c>
      <c r="H2163" s="832" t="s">
        <v>631</v>
      </c>
      <c r="I2163" s="832" t="s">
        <v>4693</v>
      </c>
      <c r="J2163" s="832" t="s">
        <v>2596</v>
      </c>
      <c r="K2163" s="832" t="s">
        <v>4694</v>
      </c>
      <c r="L2163" s="835">
        <v>566.53</v>
      </c>
      <c r="M2163" s="835">
        <v>6231.829999999999</v>
      </c>
      <c r="N2163" s="832">
        <v>11</v>
      </c>
      <c r="O2163" s="836">
        <v>8.5</v>
      </c>
      <c r="P2163" s="835">
        <v>3965.7099999999991</v>
      </c>
      <c r="Q2163" s="837">
        <v>0.63636363636363635</v>
      </c>
      <c r="R2163" s="832">
        <v>7</v>
      </c>
      <c r="S2163" s="837">
        <v>0.63636363636363635</v>
      </c>
      <c r="T2163" s="836">
        <v>5</v>
      </c>
      <c r="U2163" s="838">
        <v>0.58823529411764708</v>
      </c>
    </row>
    <row r="2164" spans="1:21" ht="14.4" customHeight="1" x14ac:dyDescent="0.3">
      <c r="A2164" s="831">
        <v>10</v>
      </c>
      <c r="B2164" s="832" t="s">
        <v>2616</v>
      </c>
      <c r="C2164" s="832" t="s">
        <v>2631</v>
      </c>
      <c r="D2164" s="833" t="s">
        <v>5673</v>
      </c>
      <c r="E2164" s="834" t="s">
        <v>2683</v>
      </c>
      <c r="F2164" s="832" t="s">
        <v>2618</v>
      </c>
      <c r="G2164" s="832" t="s">
        <v>4698</v>
      </c>
      <c r="H2164" s="832" t="s">
        <v>631</v>
      </c>
      <c r="I2164" s="832" t="s">
        <v>4699</v>
      </c>
      <c r="J2164" s="832" t="s">
        <v>4700</v>
      </c>
      <c r="K2164" s="832" t="s">
        <v>4701</v>
      </c>
      <c r="L2164" s="835">
        <v>172.7</v>
      </c>
      <c r="M2164" s="835">
        <v>690.8</v>
      </c>
      <c r="N2164" s="832">
        <v>4</v>
      </c>
      <c r="O2164" s="836">
        <v>1</v>
      </c>
      <c r="P2164" s="835">
        <v>690.8</v>
      </c>
      <c r="Q2164" s="837">
        <v>1</v>
      </c>
      <c r="R2164" s="832">
        <v>4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10</v>
      </c>
      <c r="B2165" s="832" t="s">
        <v>2616</v>
      </c>
      <c r="C2165" s="832" t="s">
        <v>2631</v>
      </c>
      <c r="D2165" s="833" t="s">
        <v>5673</v>
      </c>
      <c r="E2165" s="834" t="s">
        <v>2683</v>
      </c>
      <c r="F2165" s="832" t="s">
        <v>2618</v>
      </c>
      <c r="G2165" s="832" t="s">
        <v>4702</v>
      </c>
      <c r="H2165" s="832" t="s">
        <v>631</v>
      </c>
      <c r="I2165" s="832" t="s">
        <v>4703</v>
      </c>
      <c r="J2165" s="832" t="s">
        <v>4704</v>
      </c>
      <c r="K2165" s="832" t="s">
        <v>4705</v>
      </c>
      <c r="L2165" s="835">
        <v>1029.8499999999999</v>
      </c>
      <c r="M2165" s="835">
        <v>9268.65</v>
      </c>
      <c r="N2165" s="832">
        <v>9</v>
      </c>
      <c r="O2165" s="836">
        <v>2.5</v>
      </c>
      <c r="P2165" s="835">
        <v>3089.5499999999997</v>
      </c>
      <c r="Q2165" s="837">
        <v>0.33333333333333331</v>
      </c>
      <c r="R2165" s="832">
        <v>3</v>
      </c>
      <c r="S2165" s="837">
        <v>0.33333333333333331</v>
      </c>
      <c r="T2165" s="836">
        <v>0.5</v>
      </c>
      <c r="U2165" s="838">
        <v>0.2</v>
      </c>
    </row>
    <row r="2166" spans="1:21" ht="14.4" customHeight="1" x14ac:dyDescent="0.3">
      <c r="A2166" s="831">
        <v>10</v>
      </c>
      <c r="B2166" s="832" t="s">
        <v>2616</v>
      </c>
      <c r="C2166" s="832" t="s">
        <v>2631</v>
      </c>
      <c r="D2166" s="833" t="s">
        <v>5673</v>
      </c>
      <c r="E2166" s="834" t="s">
        <v>2683</v>
      </c>
      <c r="F2166" s="832" t="s">
        <v>2618</v>
      </c>
      <c r="G2166" s="832" t="s">
        <v>3768</v>
      </c>
      <c r="H2166" s="832" t="s">
        <v>631</v>
      </c>
      <c r="I2166" s="832" t="s">
        <v>3769</v>
      </c>
      <c r="J2166" s="832" t="s">
        <v>1427</v>
      </c>
      <c r="K2166" s="832" t="s">
        <v>3770</v>
      </c>
      <c r="L2166" s="835">
        <v>79.069999999999993</v>
      </c>
      <c r="M2166" s="835">
        <v>158.13999999999999</v>
      </c>
      <c r="N2166" s="832">
        <v>2</v>
      </c>
      <c r="O2166" s="836">
        <v>1.5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10</v>
      </c>
      <c r="B2167" s="832" t="s">
        <v>2616</v>
      </c>
      <c r="C2167" s="832" t="s">
        <v>2631</v>
      </c>
      <c r="D2167" s="833" t="s">
        <v>5673</v>
      </c>
      <c r="E2167" s="834" t="s">
        <v>2683</v>
      </c>
      <c r="F2167" s="832" t="s">
        <v>2618</v>
      </c>
      <c r="G2167" s="832" t="s">
        <v>3817</v>
      </c>
      <c r="H2167" s="832" t="s">
        <v>631</v>
      </c>
      <c r="I2167" s="832" t="s">
        <v>4833</v>
      </c>
      <c r="J2167" s="832" t="s">
        <v>4707</v>
      </c>
      <c r="K2167" s="832" t="s">
        <v>4832</v>
      </c>
      <c r="L2167" s="835">
        <v>1020.22</v>
      </c>
      <c r="M2167" s="835">
        <v>6121.32</v>
      </c>
      <c r="N2167" s="832">
        <v>6</v>
      </c>
      <c r="O2167" s="836">
        <v>3.5</v>
      </c>
      <c r="P2167" s="835">
        <v>4080.88</v>
      </c>
      <c r="Q2167" s="837">
        <v>0.66666666666666674</v>
      </c>
      <c r="R2167" s="832">
        <v>4</v>
      </c>
      <c r="S2167" s="837">
        <v>0.66666666666666663</v>
      </c>
      <c r="T2167" s="836">
        <v>2.5</v>
      </c>
      <c r="U2167" s="838">
        <v>0.7142857142857143</v>
      </c>
    </row>
    <row r="2168" spans="1:21" ht="14.4" customHeight="1" x14ac:dyDescent="0.3">
      <c r="A2168" s="831">
        <v>10</v>
      </c>
      <c r="B2168" s="832" t="s">
        <v>2616</v>
      </c>
      <c r="C2168" s="832" t="s">
        <v>2631</v>
      </c>
      <c r="D2168" s="833" t="s">
        <v>5673</v>
      </c>
      <c r="E2168" s="834" t="s">
        <v>2683</v>
      </c>
      <c r="F2168" s="832" t="s">
        <v>2618</v>
      </c>
      <c r="G2168" s="832" t="s">
        <v>3817</v>
      </c>
      <c r="H2168" s="832" t="s">
        <v>631</v>
      </c>
      <c r="I2168" s="832" t="s">
        <v>4706</v>
      </c>
      <c r="J2168" s="832" t="s">
        <v>4707</v>
      </c>
      <c r="K2168" s="832" t="s">
        <v>4708</v>
      </c>
      <c r="L2168" s="835">
        <v>510.12</v>
      </c>
      <c r="M2168" s="835">
        <v>3060.72</v>
      </c>
      <c r="N2168" s="832">
        <v>6</v>
      </c>
      <c r="O2168" s="836">
        <v>6</v>
      </c>
      <c r="P2168" s="835">
        <v>510.12</v>
      </c>
      <c r="Q2168" s="837">
        <v>0.16666666666666669</v>
      </c>
      <c r="R2168" s="832">
        <v>1</v>
      </c>
      <c r="S2168" s="837">
        <v>0.16666666666666666</v>
      </c>
      <c r="T2168" s="836">
        <v>1</v>
      </c>
      <c r="U2168" s="838">
        <v>0.16666666666666666</v>
      </c>
    </row>
    <row r="2169" spans="1:21" ht="14.4" customHeight="1" x14ac:dyDescent="0.3">
      <c r="A2169" s="831">
        <v>10</v>
      </c>
      <c r="B2169" s="832" t="s">
        <v>2616</v>
      </c>
      <c r="C2169" s="832" t="s">
        <v>2631</v>
      </c>
      <c r="D2169" s="833" t="s">
        <v>5673</v>
      </c>
      <c r="E2169" s="834" t="s">
        <v>2683</v>
      </c>
      <c r="F2169" s="832" t="s">
        <v>2618</v>
      </c>
      <c r="G2169" s="832" t="s">
        <v>4712</v>
      </c>
      <c r="H2169" s="832" t="s">
        <v>631</v>
      </c>
      <c r="I2169" s="832" t="s">
        <v>4713</v>
      </c>
      <c r="J2169" s="832" t="s">
        <v>4714</v>
      </c>
      <c r="K2169" s="832" t="s">
        <v>4715</v>
      </c>
      <c r="L2169" s="835">
        <v>6101.4</v>
      </c>
      <c r="M2169" s="835">
        <v>30506.999999999996</v>
      </c>
      <c r="N2169" s="832">
        <v>5</v>
      </c>
      <c r="O2169" s="836">
        <v>5</v>
      </c>
      <c r="P2169" s="835">
        <v>18304.199999999997</v>
      </c>
      <c r="Q2169" s="837">
        <v>0.6</v>
      </c>
      <c r="R2169" s="832">
        <v>3</v>
      </c>
      <c r="S2169" s="837">
        <v>0.6</v>
      </c>
      <c r="T2169" s="836">
        <v>3</v>
      </c>
      <c r="U2169" s="838">
        <v>0.6</v>
      </c>
    </row>
    <row r="2170" spans="1:21" ht="14.4" customHeight="1" x14ac:dyDescent="0.3">
      <c r="A2170" s="831">
        <v>10</v>
      </c>
      <c r="B2170" s="832" t="s">
        <v>2616</v>
      </c>
      <c r="C2170" s="832" t="s">
        <v>2631</v>
      </c>
      <c r="D2170" s="833" t="s">
        <v>5673</v>
      </c>
      <c r="E2170" s="834" t="s">
        <v>2683</v>
      </c>
      <c r="F2170" s="832" t="s">
        <v>2618</v>
      </c>
      <c r="G2170" s="832" t="s">
        <v>3066</v>
      </c>
      <c r="H2170" s="832" t="s">
        <v>690</v>
      </c>
      <c r="I2170" s="832" t="s">
        <v>2269</v>
      </c>
      <c r="J2170" s="832" t="s">
        <v>930</v>
      </c>
      <c r="K2170" s="832" t="s">
        <v>2265</v>
      </c>
      <c r="L2170" s="835">
        <v>324.7</v>
      </c>
      <c r="M2170" s="835">
        <v>9741</v>
      </c>
      <c r="N2170" s="832">
        <v>30</v>
      </c>
      <c r="O2170" s="836">
        <v>3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10</v>
      </c>
      <c r="B2171" s="832" t="s">
        <v>2616</v>
      </c>
      <c r="C2171" s="832" t="s">
        <v>2631</v>
      </c>
      <c r="D2171" s="833" t="s">
        <v>5673</v>
      </c>
      <c r="E2171" s="834" t="s">
        <v>2683</v>
      </c>
      <c r="F2171" s="832" t="s">
        <v>2618</v>
      </c>
      <c r="G2171" s="832" t="s">
        <v>3066</v>
      </c>
      <c r="H2171" s="832" t="s">
        <v>631</v>
      </c>
      <c r="I2171" s="832" t="s">
        <v>3844</v>
      </c>
      <c r="J2171" s="832" t="s">
        <v>3845</v>
      </c>
      <c r="K2171" s="832" t="s">
        <v>2257</v>
      </c>
      <c r="L2171" s="835">
        <v>1614.9</v>
      </c>
      <c r="M2171" s="835">
        <v>17763.900000000001</v>
      </c>
      <c r="N2171" s="832">
        <v>11</v>
      </c>
      <c r="O2171" s="836">
        <v>2</v>
      </c>
      <c r="P2171" s="835">
        <v>16149</v>
      </c>
      <c r="Q2171" s="837">
        <v>0.90909090909090906</v>
      </c>
      <c r="R2171" s="832">
        <v>10</v>
      </c>
      <c r="S2171" s="837">
        <v>0.90909090909090906</v>
      </c>
      <c r="T2171" s="836">
        <v>1</v>
      </c>
      <c r="U2171" s="838">
        <v>0.5</v>
      </c>
    </row>
    <row r="2172" spans="1:21" ht="14.4" customHeight="1" x14ac:dyDescent="0.3">
      <c r="A2172" s="831">
        <v>10</v>
      </c>
      <c r="B2172" s="832" t="s">
        <v>2616</v>
      </c>
      <c r="C2172" s="832" t="s">
        <v>2631</v>
      </c>
      <c r="D2172" s="833" t="s">
        <v>5673</v>
      </c>
      <c r="E2172" s="834" t="s">
        <v>2683</v>
      </c>
      <c r="F2172" s="832" t="s">
        <v>2618</v>
      </c>
      <c r="G2172" s="832" t="s">
        <v>3066</v>
      </c>
      <c r="H2172" s="832" t="s">
        <v>690</v>
      </c>
      <c r="I2172" s="832" t="s">
        <v>2270</v>
      </c>
      <c r="J2172" s="832" t="s">
        <v>915</v>
      </c>
      <c r="K2172" s="832" t="s">
        <v>2257</v>
      </c>
      <c r="L2172" s="835">
        <v>1614.9</v>
      </c>
      <c r="M2172" s="835">
        <v>35527.800000000003</v>
      </c>
      <c r="N2172" s="832">
        <v>22</v>
      </c>
      <c r="O2172" s="836">
        <v>2</v>
      </c>
      <c r="P2172" s="835">
        <v>35527.800000000003</v>
      </c>
      <c r="Q2172" s="837">
        <v>1</v>
      </c>
      <c r="R2172" s="832">
        <v>22</v>
      </c>
      <c r="S2172" s="837">
        <v>1</v>
      </c>
      <c r="T2172" s="836">
        <v>2</v>
      </c>
      <c r="U2172" s="838">
        <v>1</v>
      </c>
    </row>
    <row r="2173" spans="1:21" ht="14.4" customHeight="1" x14ac:dyDescent="0.3">
      <c r="A2173" s="831">
        <v>10</v>
      </c>
      <c r="B2173" s="832" t="s">
        <v>2616</v>
      </c>
      <c r="C2173" s="832" t="s">
        <v>2631</v>
      </c>
      <c r="D2173" s="833" t="s">
        <v>5673</v>
      </c>
      <c r="E2173" s="834" t="s">
        <v>2683</v>
      </c>
      <c r="F2173" s="832" t="s">
        <v>2618</v>
      </c>
      <c r="G2173" s="832" t="s">
        <v>3066</v>
      </c>
      <c r="H2173" s="832" t="s">
        <v>631</v>
      </c>
      <c r="I2173" s="832" t="s">
        <v>4720</v>
      </c>
      <c r="J2173" s="832" t="s">
        <v>4721</v>
      </c>
      <c r="K2173" s="832" t="s">
        <v>4722</v>
      </c>
      <c r="L2173" s="835">
        <v>1614.9</v>
      </c>
      <c r="M2173" s="835">
        <v>114657.90000000001</v>
      </c>
      <c r="N2173" s="832">
        <v>71</v>
      </c>
      <c r="O2173" s="836">
        <v>8</v>
      </c>
      <c r="P2173" s="835">
        <v>59751.3</v>
      </c>
      <c r="Q2173" s="837">
        <v>0.52112676056338025</v>
      </c>
      <c r="R2173" s="832">
        <v>37</v>
      </c>
      <c r="S2173" s="837">
        <v>0.52112676056338025</v>
      </c>
      <c r="T2173" s="836">
        <v>5</v>
      </c>
      <c r="U2173" s="838">
        <v>0.625</v>
      </c>
    </row>
    <row r="2174" spans="1:21" ht="14.4" customHeight="1" x14ac:dyDescent="0.3">
      <c r="A2174" s="831">
        <v>10</v>
      </c>
      <c r="B2174" s="832" t="s">
        <v>2616</v>
      </c>
      <c r="C2174" s="832" t="s">
        <v>2631</v>
      </c>
      <c r="D2174" s="833" t="s">
        <v>5673</v>
      </c>
      <c r="E2174" s="834" t="s">
        <v>2683</v>
      </c>
      <c r="F2174" s="832" t="s">
        <v>2618</v>
      </c>
      <c r="G2174" s="832" t="s">
        <v>3066</v>
      </c>
      <c r="H2174" s="832" t="s">
        <v>690</v>
      </c>
      <c r="I2174" s="832" t="s">
        <v>2446</v>
      </c>
      <c r="J2174" s="832" t="s">
        <v>1542</v>
      </c>
      <c r="K2174" s="832" t="s">
        <v>1543</v>
      </c>
      <c r="L2174" s="835">
        <v>4741.62</v>
      </c>
      <c r="M2174" s="835">
        <v>4741.62</v>
      </c>
      <c r="N2174" s="832">
        <v>1</v>
      </c>
      <c r="O2174" s="836">
        <v>1</v>
      </c>
      <c r="P2174" s="835">
        <v>4741.62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10</v>
      </c>
      <c r="B2175" s="832" t="s">
        <v>2616</v>
      </c>
      <c r="C2175" s="832" t="s">
        <v>2631</v>
      </c>
      <c r="D2175" s="833" t="s">
        <v>5673</v>
      </c>
      <c r="E2175" s="834" t="s">
        <v>2683</v>
      </c>
      <c r="F2175" s="832" t="s">
        <v>2618</v>
      </c>
      <c r="G2175" s="832" t="s">
        <v>3066</v>
      </c>
      <c r="H2175" s="832" t="s">
        <v>690</v>
      </c>
      <c r="I2175" s="832" t="s">
        <v>4941</v>
      </c>
      <c r="J2175" s="832" t="s">
        <v>4942</v>
      </c>
      <c r="K2175" s="832" t="s">
        <v>4943</v>
      </c>
      <c r="L2175" s="835">
        <v>1614.9</v>
      </c>
      <c r="M2175" s="835">
        <v>16149</v>
      </c>
      <c r="N2175" s="832">
        <v>10</v>
      </c>
      <c r="O2175" s="836">
        <v>1</v>
      </c>
      <c r="P2175" s="835">
        <v>16149</v>
      </c>
      <c r="Q2175" s="837">
        <v>1</v>
      </c>
      <c r="R2175" s="832">
        <v>10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10</v>
      </c>
      <c r="B2176" s="832" t="s">
        <v>2616</v>
      </c>
      <c r="C2176" s="832" t="s">
        <v>2631</v>
      </c>
      <c r="D2176" s="833" t="s">
        <v>5673</v>
      </c>
      <c r="E2176" s="834" t="s">
        <v>2683</v>
      </c>
      <c r="F2176" s="832" t="s">
        <v>2618</v>
      </c>
      <c r="G2176" s="832" t="s">
        <v>2945</v>
      </c>
      <c r="H2176" s="832" t="s">
        <v>631</v>
      </c>
      <c r="I2176" s="832" t="s">
        <v>2946</v>
      </c>
      <c r="J2176" s="832" t="s">
        <v>1256</v>
      </c>
      <c r="K2176" s="832" t="s">
        <v>2947</v>
      </c>
      <c r="L2176" s="835">
        <v>0</v>
      </c>
      <c r="M2176" s="835">
        <v>0</v>
      </c>
      <c r="N2176" s="832">
        <v>1</v>
      </c>
      <c r="O2176" s="836">
        <v>1</v>
      </c>
      <c r="P2176" s="835">
        <v>0</v>
      </c>
      <c r="Q2176" s="837"/>
      <c r="R2176" s="832">
        <v>1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10</v>
      </c>
      <c r="B2177" s="832" t="s">
        <v>2616</v>
      </c>
      <c r="C2177" s="832" t="s">
        <v>2631</v>
      </c>
      <c r="D2177" s="833" t="s">
        <v>5673</v>
      </c>
      <c r="E2177" s="834" t="s">
        <v>2683</v>
      </c>
      <c r="F2177" s="832" t="s">
        <v>2619</v>
      </c>
      <c r="G2177" s="832" t="s">
        <v>2822</v>
      </c>
      <c r="H2177" s="832" t="s">
        <v>631</v>
      </c>
      <c r="I2177" s="832" t="s">
        <v>2823</v>
      </c>
      <c r="J2177" s="832" t="s">
        <v>2824</v>
      </c>
      <c r="K2177" s="832"/>
      <c r="L2177" s="835">
        <v>0</v>
      </c>
      <c r="M2177" s="835">
        <v>0</v>
      </c>
      <c r="N2177" s="832">
        <v>3</v>
      </c>
      <c r="O2177" s="836">
        <v>3</v>
      </c>
      <c r="P2177" s="835">
        <v>0</v>
      </c>
      <c r="Q2177" s="837"/>
      <c r="R2177" s="832">
        <v>2</v>
      </c>
      <c r="S2177" s="837">
        <v>0.66666666666666663</v>
      </c>
      <c r="T2177" s="836">
        <v>2</v>
      </c>
      <c r="U2177" s="838">
        <v>0.66666666666666663</v>
      </c>
    </row>
    <row r="2178" spans="1:21" ht="14.4" customHeight="1" x14ac:dyDescent="0.3">
      <c r="A2178" s="831">
        <v>10</v>
      </c>
      <c r="B2178" s="832" t="s">
        <v>2616</v>
      </c>
      <c r="C2178" s="832" t="s">
        <v>2631</v>
      </c>
      <c r="D2178" s="833" t="s">
        <v>5673</v>
      </c>
      <c r="E2178" s="834" t="s">
        <v>2683</v>
      </c>
      <c r="F2178" s="832" t="s">
        <v>2619</v>
      </c>
      <c r="G2178" s="832" t="s">
        <v>2822</v>
      </c>
      <c r="H2178" s="832" t="s">
        <v>631</v>
      </c>
      <c r="I2178" s="832" t="s">
        <v>4944</v>
      </c>
      <c r="J2178" s="832" t="s">
        <v>2824</v>
      </c>
      <c r="K2178" s="832"/>
      <c r="L2178" s="835">
        <v>0</v>
      </c>
      <c r="M2178" s="835">
        <v>0</v>
      </c>
      <c r="N2178" s="832">
        <v>1</v>
      </c>
      <c r="O2178" s="836">
        <v>1</v>
      </c>
      <c r="P2178" s="835">
        <v>0</v>
      </c>
      <c r="Q2178" s="837"/>
      <c r="R2178" s="832">
        <v>1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10</v>
      </c>
      <c r="B2179" s="832" t="s">
        <v>2616</v>
      </c>
      <c r="C2179" s="832" t="s">
        <v>2631</v>
      </c>
      <c r="D2179" s="833" t="s">
        <v>5673</v>
      </c>
      <c r="E2179" s="834" t="s">
        <v>2683</v>
      </c>
      <c r="F2179" s="832" t="s">
        <v>2619</v>
      </c>
      <c r="G2179" s="832" t="s">
        <v>2822</v>
      </c>
      <c r="H2179" s="832" t="s">
        <v>631</v>
      </c>
      <c r="I2179" s="832" t="s">
        <v>3077</v>
      </c>
      <c r="J2179" s="832" t="s">
        <v>2824</v>
      </c>
      <c r="K2179" s="832"/>
      <c r="L2179" s="835">
        <v>0</v>
      </c>
      <c r="M2179" s="835">
        <v>0</v>
      </c>
      <c r="N2179" s="832">
        <v>2</v>
      </c>
      <c r="O2179" s="836">
        <v>1.5</v>
      </c>
      <c r="P2179" s="835">
        <v>0</v>
      </c>
      <c r="Q2179" s="837"/>
      <c r="R2179" s="832">
        <v>1</v>
      </c>
      <c r="S2179" s="837">
        <v>0.5</v>
      </c>
      <c r="T2179" s="836">
        <v>0.5</v>
      </c>
      <c r="U2179" s="838">
        <v>0.33333333333333331</v>
      </c>
    </row>
    <row r="2180" spans="1:21" ht="14.4" customHeight="1" x14ac:dyDescent="0.3">
      <c r="A2180" s="831">
        <v>10</v>
      </c>
      <c r="B2180" s="832" t="s">
        <v>2616</v>
      </c>
      <c r="C2180" s="832" t="s">
        <v>2631</v>
      </c>
      <c r="D2180" s="833" t="s">
        <v>5673</v>
      </c>
      <c r="E2180" s="834" t="s">
        <v>2683</v>
      </c>
      <c r="F2180" s="832" t="s">
        <v>2619</v>
      </c>
      <c r="G2180" s="832" t="s">
        <v>2822</v>
      </c>
      <c r="H2180" s="832" t="s">
        <v>631</v>
      </c>
      <c r="I2180" s="832" t="s">
        <v>653</v>
      </c>
      <c r="J2180" s="832" t="s">
        <v>2824</v>
      </c>
      <c r="K2180" s="832"/>
      <c r="L2180" s="835">
        <v>0</v>
      </c>
      <c r="M2180" s="835">
        <v>0</v>
      </c>
      <c r="N2180" s="832">
        <v>1</v>
      </c>
      <c r="O2180" s="836">
        <v>1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10</v>
      </c>
      <c r="B2181" s="832" t="s">
        <v>2616</v>
      </c>
      <c r="C2181" s="832" t="s">
        <v>2631</v>
      </c>
      <c r="D2181" s="833" t="s">
        <v>5673</v>
      </c>
      <c r="E2181" s="834" t="s">
        <v>2683</v>
      </c>
      <c r="F2181" s="832" t="s">
        <v>2619</v>
      </c>
      <c r="G2181" s="832" t="s">
        <v>2822</v>
      </c>
      <c r="H2181" s="832" t="s">
        <v>631</v>
      </c>
      <c r="I2181" s="832" t="s">
        <v>4945</v>
      </c>
      <c r="J2181" s="832" t="s">
        <v>2824</v>
      </c>
      <c r="K2181" s="832"/>
      <c r="L2181" s="835">
        <v>0</v>
      </c>
      <c r="M2181" s="835">
        <v>0</v>
      </c>
      <c r="N2181" s="832">
        <v>1</v>
      </c>
      <c r="O2181" s="836">
        <v>0.5</v>
      </c>
      <c r="P2181" s="835">
        <v>0</v>
      </c>
      <c r="Q2181" s="837"/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10</v>
      </c>
      <c r="B2182" s="832" t="s">
        <v>2616</v>
      </c>
      <c r="C2182" s="832" t="s">
        <v>2631</v>
      </c>
      <c r="D2182" s="833" t="s">
        <v>5673</v>
      </c>
      <c r="E2182" s="834" t="s">
        <v>2683</v>
      </c>
      <c r="F2182" s="832" t="s">
        <v>2619</v>
      </c>
      <c r="G2182" s="832" t="s">
        <v>2822</v>
      </c>
      <c r="H2182" s="832" t="s">
        <v>631</v>
      </c>
      <c r="I2182" s="832" t="s">
        <v>4843</v>
      </c>
      <c r="J2182" s="832" t="s">
        <v>2824</v>
      </c>
      <c r="K2182" s="832"/>
      <c r="L2182" s="835">
        <v>0</v>
      </c>
      <c r="M2182" s="835">
        <v>0</v>
      </c>
      <c r="N2182" s="832">
        <v>1</v>
      </c>
      <c r="O2182" s="836">
        <v>0.5</v>
      </c>
      <c r="P2182" s="835">
        <v>0</v>
      </c>
      <c r="Q2182" s="837"/>
      <c r="R2182" s="832">
        <v>1</v>
      </c>
      <c r="S2182" s="837">
        <v>1</v>
      </c>
      <c r="T2182" s="836">
        <v>0.5</v>
      </c>
      <c r="U2182" s="838">
        <v>1</v>
      </c>
    </row>
    <row r="2183" spans="1:21" ht="14.4" customHeight="1" x14ac:dyDescent="0.3">
      <c r="A2183" s="831">
        <v>10</v>
      </c>
      <c r="B2183" s="832" t="s">
        <v>2616</v>
      </c>
      <c r="C2183" s="832" t="s">
        <v>2631</v>
      </c>
      <c r="D2183" s="833" t="s">
        <v>5673</v>
      </c>
      <c r="E2183" s="834" t="s">
        <v>2683</v>
      </c>
      <c r="F2183" s="832" t="s">
        <v>2620</v>
      </c>
      <c r="G2183" s="832" t="s">
        <v>2825</v>
      </c>
      <c r="H2183" s="832" t="s">
        <v>631</v>
      </c>
      <c r="I2183" s="832" t="s">
        <v>2826</v>
      </c>
      <c r="J2183" s="832" t="s">
        <v>2827</v>
      </c>
      <c r="K2183" s="832" t="s">
        <v>2828</v>
      </c>
      <c r="L2183" s="835">
        <v>500</v>
      </c>
      <c r="M2183" s="835">
        <v>11000</v>
      </c>
      <c r="N2183" s="832">
        <v>22</v>
      </c>
      <c r="O2183" s="836">
        <v>22</v>
      </c>
      <c r="P2183" s="835">
        <v>9500</v>
      </c>
      <c r="Q2183" s="837">
        <v>0.86363636363636365</v>
      </c>
      <c r="R2183" s="832">
        <v>19</v>
      </c>
      <c r="S2183" s="837">
        <v>0.86363636363636365</v>
      </c>
      <c r="T2183" s="836">
        <v>19</v>
      </c>
      <c r="U2183" s="838">
        <v>0.86363636363636365</v>
      </c>
    </row>
    <row r="2184" spans="1:21" ht="14.4" customHeight="1" x14ac:dyDescent="0.3">
      <c r="A2184" s="831">
        <v>10</v>
      </c>
      <c r="B2184" s="832" t="s">
        <v>2616</v>
      </c>
      <c r="C2184" s="832" t="s">
        <v>2631</v>
      </c>
      <c r="D2184" s="833" t="s">
        <v>5673</v>
      </c>
      <c r="E2184" s="834" t="s">
        <v>2683</v>
      </c>
      <c r="F2184" s="832" t="s">
        <v>2620</v>
      </c>
      <c r="G2184" s="832" t="s">
        <v>2825</v>
      </c>
      <c r="H2184" s="832" t="s">
        <v>631</v>
      </c>
      <c r="I2184" s="832" t="s">
        <v>4723</v>
      </c>
      <c r="J2184" s="832" t="s">
        <v>4724</v>
      </c>
      <c r="K2184" s="832" t="s">
        <v>4725</v>
      </c>
      <c r="L2184" s="835">
        <v>4500</v>
      </c>
      <c r="M2184" s="835">
        <v>4500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10</v>
      </c>
      <c r="B2185" s="832" t="s">
        <v>2616</v>
      </c>
      <c r="C2185" s="832" t="s">
        <v>2631</v>
      </c>
      <c r="D2185" s="833" t="s">
        <v>5673</v>
      </c>
      <c r="E2185" s="834" t="s">
        <v>2683</v>
      </c>
      <c r="F2185" s="832" t="s">
        <v>2620</v>
      </c>
      <c r="G2185" s="832" t="s">
        <v>2825</v>
      </c>
      <c r="H2185" s="832" t="s">
        <v>631</v>
      </c>
      <c r="I2185" s="832" t="s">
        <v>4946</v>
      </c>
      <c r="J2185" s="832" t="s">
        <v>4947</v>
      </c>
      <c r="K2185" s="832" t="s">
        <v>4725</v>
      </c>
      <c r="L2185" s="835">
        <v>1658</v>
      </c>
      <c r="M2185" s="835">
        <v>6632</v>
      </c>
      <c r="N2185" s="832">
        <v>4</v>
      </c>
      <c r="O2185" s="836">
        <v>4</v>
      </c>
      <c r="P2185" s="835">
        <v>4974</v>
      </c>
      <c r="Q2185" s="837">
        <v>0.75</v>
      </c>
      <c r="R2185" s="832">
        <v>3</v>
      </c>
      <c r="S2185" s="837">
        <v>0.75</v>
      </c>
      <c r="T2185" s="836">
        <v>3</v>
      </c>
      <c r="U2185" s="838">
        <v>0.75</v>
      </c>
    </row>
    <row r="2186" spans="1:21" ht="14.4" customHeight="1" x14ac:dyDescent="0.3">
      <c r="A2186" s="831">
        <v>10</v>
      </c>
      <c r="B2186" s="832" t="s">
        <v>2616</v>
      </c>
      <c r="C2186" s="832" t="s">
        <v>2631</v>
      </c>
      <c r="D2186" s="833" t="s">
        <v>5673</v>
      </c>
      <c r="E2186" s="834" t="s">
        <v>2683</v>
      </c>
      <c r="F2186" s="832" t="s">
        <v>2620</v>
      </c>
      <c r="G2186" s="832" t="s">
        <v>2825</v>
      </c>
      <c r="H2186" s="832" t="s">
        <v>631</v>
      </c>
      <c r="I2186" s="832" t="s">
        <v>4948</v>
      </c>
      <c r="J2186" s="832" t="s">
        <v>4949</v>
      </c>
      <c r="K2186" s="832" t="s">
        <v>4725</v>
      </c>
      <c r="L2186" s="835">
        <v>3500</v>
      </c>
      <c r="M2186" s="835">
        <v>3500</v>
      </c>
      <c r="N2186" s="832">
        <v>1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10</v>
      </c>
      <c r="B2187" s="832" t="s">
        <v>2616</v>
      </c>
      <c r="C2187" s="832" t="s">
        <v>2631</v>
      </c>
      <c r="D2187" s="833" t="s">
        <v>5673</v>
      </c>
      <c r="E2187" s="834" t="s">
        <v>2663</v>
      </c>
      <c r="F2187" s="832" t="s">
        <v>2618</v>
      </c>
      <c r="G2187" s="832" t="s">
        <v>2740</v>
      </c>
      <c r="H2187" s="832" t="s">
        <v>631</v>
      </c>
      <c r="I2187" s="832" t="s">
        <v>3678</v>
      </c>
      <c r="J2187" s="832" t="s">
        <v>3613</v>
      </c>
      <c r="K2187" s="832" t="s">
        <v>3169</v>
      </c>
      <c r="L2187" s="835">
        <v>176.32</v>
      </c>
      <c r="M2187" s="835">
        <v>1234.2399999999998</v>
      </c>
      <c r="N2187" s="832">
        <v>7</v>
      </c>
      <c r="O2187" s="836">
        <v>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10</v>
      </c>
      <c r="B2188" s="832" t="s">
        <v>2616</v>
      </c>
      <c r="C2188" s="832" t="s">
        <v>2631</v>
      </c>
      <c r="D2188" s="833" t="s">
        <v>5673</v>
      </c>
      <c r="E2188" s="834" t="s">
        <v>2663</v>
      </c>
      <c r="F2188" s="832" t="s">
        <v>2618</v>
      </c>
      <c r="G2188" s="832" t="s">
        <v>2740</v>
      </c>
      <c r="H2188" s="832" t="s">
        <v>631</v>
      </c>
      <c r="I2188" s="832" t="s">
        <v>3098</v>
      </c>
      <c r="J2188" s="832" t="s">
        <v>695</v>
      </c>
      <c r="K2188" s="832" t="s">
        <v>3099</v>
      </c>
      <c r="L2188" s="835">
        <v>88.16</v>
      </c>
      <c r="M2188" s="835">
        <v>88.16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10</v>
      </c>
      <c r="B2189" s="832" t="s">
        <v>2616</v>
      </c>
      <c r="C2189" s="832" t="s">
        <v>2631</v>
      </c>
      <c r="D2189" s="833" t="s">
        <v>5673</v>
      </c>
      <c r="E2189" s="834" t="s">
        <v>2663</v>
      </c>
      <c r="F2189" s="832" t="s">
        <v>2618</v>
      </c>
      <c r="G2189" s="832" t="s">
        <v>3879</v>
      </c>
      <c r="H2189" s="832" t="s">
        <v>631</v>
      </c>
      <c r="I2189" s="832" t="s">
        <v>3880</v>
      </c>
      <c r="J2189" s="832" t="s">
        <v>3881</v>
      </c>
      <c r="K2189" s="832" t="s">
        <v>3882</v>
      </c>
      <c r="L2189" s="835">
        <v>88.16</v>
      </c>
      <c r="M2189" s="835">
        <v>88.16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10</v>
      </c>
      <c r="B2190" s="832" t="s">
        <v>2616</v>
      </c>
      <c r="C2190" s="832" t="s">
        <v>2631</v>
      </c>
      <c r="D2190" s="833" t="s">
        <v>5673</v>
      </c>
      <c r="E2190" s="834" t="s">
        <v>2663</v>
      </c>
      <c r="F2190" s="832" t="s">
        <v>2618</v>
      </c>
      <c r="G2190" s="832" t="s">
        <v>3879</v>
      </c>
      <c r="H2190" s="832" t="s">
        <v>631</v>
      </c>
      <c r="I2190" s="832" t="s">
        <v>4600</v>
      </c>
      <c r="J2190" s="832" t="s">
        <v>4601</v>
      </c>
      <c r="K2190" s="832" t="s">
        <v>4602</v>
      </c>
      <c r="L2190" s="835">
        <v>117.55</v>
      </c>
      <c r="M2190" s="835">
        <v>117.55</v>
      </c>
      <c r="N2190" s="832">
        <v>1</v>
      </c>
      <c r="O2190" s="836">
        <v>1</v>
      </c>
      <c r="P2190" s="835">
        <v>117.55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10</v>
      </c>
      <c r="B2191" s="832" t="s">
        <v>2616</v>
      </c>
      <c r="C2191" s="832" t="s">
        <v>2631</v>
      </c>
      <c r="D2191" s="833" t="s">
        <v>5673</v>
      </c>
      <c r="E2191" s="834" t="s">
        <v>2663</v>
      </c>
      <c r="F2191" s="832" t="s">
        <v>2618</v>
      </c>
      <c r="G2191" s="832" t="s">
        <v>3204</v>
      </c>
      <c r="H2191" s="832" t="s">
        <v>631</v>
      </c>
      <c r="I2191" s="832" t="s">
        <v>3651</v>
      </c>
      <c r="J2191" s="832" t="s">
        <v>3652</v>
      </c>
      <c r="K2191" s="832" t="s">
        <v>3653</v>
      </c>
      <c r="L2191" s="835">
        <v>121.07</v>
      </c>
      <c r="M2191" s="835">
        <v>121.07</v>
      </c>
      <c r="N2191" s="832">
        <v>1</v>
      </c>
      <c r="O2191" s="836">
        <v>1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10</v>
      </c>
      <c r="B2192" s="832" t="s">
        <v>2616</v>
      </c>
      <c r="C2192" s="832" t="s">
        <v>2631</v>
      </c>
      <c r="D2192" s="833" t="s">
        <v>5673</v>
      </c>
      <c r="E2192" s="834" t="s">
        <v>2663</v>
      </c>
      <c r="F2192" s="832" t="s">
        <v>2618</v>
      </c>
      <c r="G2192" s="832" t="s">
        <v>3204</v>
      </c>
      <c r="H2192" s="832" t="s">
        <v>690</v>
      </c>
      <c r="I2192" s="832" t="s">
        <v>2401</v>
      </c>
      <c r="J2192" s="832" t="s">
        <v>1249</v>
      </c>
      <c r="K2192" s="832" t="s">
        <v>2402</v>
      </c>
      <c r="L2192" s="835">
        <v>106.75</v>
      </c>
      <c r="M2192" s="835">
        <v>427</v>
      </c>
      <c r="N2192" s="832">
        <v>4</v>
      </c>
      <c r="O2192" s="836">
        <v>1.5</v>
      </c>
      <c r="P2192" s="835">
        <v>320.25</v>
      </c>
      <c r="Q2192" s="837">
        <v>0.75</v>
      </c>
      <c r="R2192" s="832">
        <v>3</v>
      </c>
      <c r="S2192" s="837">
        <v>0.75</v>
      </c>
      <c r="T2192" s="836">
        <v>1</v>
      </c>
      <c r="U2192" s="838">
        <v>0.66666666666666663</v>
      </c>
    </row>
    <row r="2193" spans="1:21" ht="14.4" customHeight="1" x14ac:dyDescent="0.3">
      <c r="A2193" s="831">
        <v>10</v>
      </c>
      <c r="B2193" s="832" t="s">
        <v>2616</v>
      </c>
      <c r="C2193" s="832" t="s">
        <v>2631</v>
      </c>
      <c r="D2193" s="833" t="s">
        <v>5673</v>
      </c>
      <c r="E2193" s="834" t="s">
        <v>2663</v>
      </c>
      <c r="F2193" s="832" t="s">
        <v>2618</v>
      </c>
      <c r="G2193" s="832" t="s">
        <v>3204</v>
      </c>
      <c r="H2193" s="832" t="s">
        <v>690</v>
      </c>
      <c r="I2193" s="832" t="s">
        <v>4605</v>
      </c>
      <c r="J2193" s="832" t="s">
        <v>4606</v>
      </c>
      <c r="K2193" s="832" t="s">
        <v>4607</v>
      </c>
      <c r="L2193" s="835">
        <v>204.72</v>
      </c>
      <c r="M2193" s="835">
        <v>409.44</v>
      </c>
      <c r="N2193" s="832">
        <v>2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10</v>
      </c>
      <c r="B2194" s="832" t="s">
        <v>2616</v>
      </c>
      <c r="C2194" s="832" t="s">
        <v>2631</v>
      </c>
      <c r="D2194" s="833" t="s">
        <v>5673</v>
      </c>
      <c r="E2194" s="834" t="s">
        <v>2663</v>
      </c>
      <c r="F2194" s="832" t="s">
        <v>2618</v>
      </c>
      <c r="G2194" s="832" t="s">
        <v>3204</v>
      </c>
      <c r="H2194" s="832" t="s">
        <v>690</v>
      </c>
      <c r="I2194" s="832" t="s">
        <v>2598</v>
      </c>
      <c r="J2194" s="832" t="s">
        <v>1951</v>
      </c>
      <c r="K2194" s="832" t="s">
        <v>2599</v>
      </c>
      <c r="L2194" s="835">
        <v>120.15</v>
      </c>
      <c r="M2194" s="835">
        <v>120.15</v>
      </c>
      <c r="N2194" s="832">
        <v>1</v>
      </c>
      <c r="O2194" s="836">
        <v>0.5</v>
      </c>
      <c r="P2194" s="835">
        <v>120.15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10</v>
      </c>
      <c r="B2195" s="832" t="s">
        <v>2616</v>
      </c>
      <c r="C2195" s="832" t="s">
        <v>2631</v>
      </c>
      <c r="D2195" s="833" t="s">
        <v>5673</v>
      </c>
      <c r="E2195" s="834" t="s">
        <v>2663</v>
      </c>
      <c r="F2195" s="832" t="s">
        <v>2618</v>
      </c>
      <c r="G2195" s="832" t="s">
        <v>3000</v>
      </c>
      <c r="H2195" s="832" t="s">
        <v>631</v>
      </c>
      <c r="I2195" s="832" t="s">
        <v>3001</v>
      </c>
      <c r="J2195" s="832" t="s">
        <v>3002</v>
      </c>
      <c r="K2195" s="832" t="s">
        <v>3003</v>
      </c>
      <c r="L2195" s="835">
        <v>121.07</v>
      </c>
      <c r="M2195" s="835">
        <v>363.21</v>
      </c>
      <c r="N2195" s="832">
        <v>3</v>
      </c>
      <c r="O2195" s="836">
        <v>1.5</v>
      </c>
      <c r="P2195" s="835">
        <v>121.07</v>
      </c>
      <c r="Q2195" s="837">
        <v>0.33333333333333331</v>
      </c>
      <c r="R2195" s="832">
        <v>1</v>
      </c>
      <c r="S2195" s="837">
        <v>0.33333333333333331</v>
      </c>
      <c r="T2195" s="836">
        <v>0.5</v>
      </c>
      <c r="U2195" s="838">
        <v>0.33333333333333331</v>
      </c>
    </row>
    <row r="2196" spans="1:21" ht="14.4" customHeight="1" x14ac:dyDescent="0.3">
      <c r="A2196" s="831">
        <v>10</v>
      </c>
      <c r="B2196" s="832" t="s">
        <v>2616</v>
      </c>
      <c r="C2196" s="832" t="s">
        <v>2631</v>
      </c>
      <c r="D2196" s="833" t="s">
        <v>5673</v>
      </c>
      <c r="E2196" s="834" t="s">
        <v>2663</v>
      </c>
      <c r="F2196" s="832" t="s">
        <v>2618</v>
      </c>
      <c r="G2196" s="832" t="s">
        <v>3374</v>
      </c>
      <c r="H2196" s="832" t="s">
        <v>631</v>
      </c>
      <c r="I2196" s="832" t="s">
        <v>3790</v>
      </c>
      <c r="J2196" s="832" t="s">
        <v>3376</v>
      </c>
      <c r="K2196" s="832" t="s">
        <v>3641</v>
      </c>
      <c r="L2196" s="835">
        <v>176.32</v>
      </c>
      <c r="M2196" s="835">
        <v>176.32</v>
      </c>
      <c r="N2196" s="832">
        <v>1</v>
      </c>
      <c r="O2196" s="836">
        <v>0.5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10</v>
      </c>
      <c r="B2197" s="832" t="s">
        <v>2616</v>
      </c>
      <c r="C2197" s="832" t="s">
        <v>2631</v>
      </c>
      <c r="D2197" s="833" t="s">
        <v>5673</v>
      </c>
      <c r="E2197" s="834" t="s">
        <v>2663</v>
      </c>
      <c r="F2197" s="832" t="s">
        <v>2618</v>
      </c>
      <c r="G2197" s="832" t="s">
        <v>3374</v>
      </c>
      <c r="H2197" s="832" t="s">
        <v>631</v>
      </c>
      <c r="I2197" s="832" t="s">
        <v>3791</v>
      </c>
      <c r="J2197" s="832" t="s">
        <v>1844</v>
      </c>
      <c r="K2197" s="832" t="s">
        <v>3614</v>
      </c>
      <c r="L2197" s="835">
        <v>97.96</v>
      </c>
      <c r="M2197" s="835">
        <v>97.96</v>
      </c>
      <c r="N2197" s="832">
        <v>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10</v>
      </c>
      <c r="B2198" s="832" t="s">
        <v>2616</v>
      </c>
      <c r="C2198" s="832" t="s">
        <v>2631</v>
      </c>
      <c r="D2198" s="833" t="s">
        <v>5673</v>
      </c>
      <c r="E2198" s="834" t="s">
        <v>2663</v>
      </c>
      <c r="F2198" s="832" t="s">
        <v>2618</v>
      </c>
      <c r="G2198" s="832" t="s">
        <v>3374</v>
      </c>
      <c r="H2198" s="832" t="s">
        <v>631</v>
      </c>
      <c r="I2198" s="832" t="s">
        <v>4637</v>
      </c>
      <c r="J2198" s="832" t="s">
        <v>1844</v>
      </c>
      <c r="K2198" s="832" t="s">
        <v>4638</v>
      </c>
      <c r="L2198" s="835">
        <v>39.18</v>
      </c>
      <c r="M2198" s="835">
        <v>39.18</v>
      </c>
      <c r="N2198" s="832">
        <v>1</v>
      </c>
      <c r="O2198" s="836">
        <v>0.5</v>
      </c>
      <c r="P2198" s="835">
        <v>39.18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10</v>
      </c>
      <c r="B2199" s="832" t="s">
        <v>2616</v>
      </c>
      <c r="C2199" s="832" t="s">
        <v>2631</v>
      </c>
      <c r="D2199" s="833" t="s">
        <v>5673</v>
      </c>
      <c r="E2199" s="834" t="s">
        <v>2663</v>
      </c>
      <c r="F2199" s="832" t="s">
        <v>2618</v>
      </c>
      <c r="G2199" s="832" t="s">
        <v>4639</v>
      </c>
      <c r="H2199" s="832" t="s">
        <v>631</v>
      </c>
      <c r="I2199" s="832" t="s">
        <v>4643</v>
      </c>
      <c r="J2199" s="832" t="s">
        <v>4641</v>
      </c>
      <c r="K2199" s="832" t="s">
        <v>4644</v>
      </c>
      <c r="L2199" s="835">
        <v>0</v>
      </c>
      <c r="M2199" s="835">
        <v>0</v>
      </c>
      <c r="N2199" s="832">
        <v>1</v>
      </c>
      <c r="O2199" s="836">
        <v>1</v>
      </c>
      <c r="P2199" s="835"/>
      <c r="Q2199" s="837"/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10</v>
      </c>
      <c r="B2200" s="832" t="s">
        <v>2616</v>
      </c>
      <c r="C2200" s="832" t="s">
        <v>2631</v>
      </c>
      <c r="D2200" s="833" t="s">
        <v>5673</v>
      </c>
      <c r="E2200" s="834" t="s">
        <v>2663</v>
      </c>
      <c r="F2200" s="832" t="s">
        <v>2618</v>
      </c>
      <c r="G2200" s="832" t="s">
        <v>4639</v>
      </c>
      <c r="H2200" s="832" t="s">
        <v>631</v>
      </c>
      <c r="I2200" s="832" t="s">
        <v>4643</v>
      </c>
      <c r="J2200" s="832" t="s">
        <v>4641</v>
      </c>
      <c r="K2200" s="832" t="s">
        <v>4644</v>
      </c>
      <c r="L2200" s="835">
        <v>83.58</v>
      </c>
      <c r="M2200" s="835">
        <v>83.58</v>
      </c>
      <c r="N2200" s="832">
        <v>1</v>
      </c>
      <c r="O2200" s="836">
        <v>0.5</v>
      </c>
      <c r="P2200" s="835">
        <v>83.58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10</v>
      </c>
      <c r="B2201" s="832" t="s">
        <v>2616</v>
      </c>
      <c r="C2201" s="832" t="s">
        <v>2631</v>
      </c>
      <c r="D2201" s="833" t="s">
        <v>5673</v>
      </c>
      <c r="E2201" s="834" t="s">
        <v>2663</v>
      </c>
      <c r="F2201" s="832" t="s">
        <v>2618</v>
      </c>
      <c r="G2201" s="832" t="s">
        <v>3026</v>
      </c>
      <c r="H2201" s="832" t="s">
        <v>631</v>
      </c>
      <c r="I2201" s="832" t="s">
        <v>4652</v>
      </c>
      <c r="J2201" s="832" t="s">
        <v>4653</v>
      </c>
      <c r="K2201" s="832" t="s">
        <v>4654</v>
      </c>
      <c r="L2201" s="835">
        <v>141.25</v>
      </c>
      <c r="M2201" s="835">
        <v>141.25</v>
      </c>
      <c r="N2201" s="832">
        <v>1</v>
      </c>
      <c r="O2201" s="836">
        <v>1</v>
      </c>
      <c r="P2201" s="835">
        <v>141.25</v>
      </c>
      <c r="Q2201" s="837">
        <v>1</v>
      </c>
      <c r="R2201" s="832">
        <v>1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10</v>
      </c>
      <c r="B2202" s="832" t="s">
        <v>2616</v>
      </c>
      <c r="C2202" s="832" t="s">
        <v>2631</v>
      </c>
      <c r="D2202" s="833" t="s">
        <v>5673</v>
      </c>
      <c r="E2202" s="834" t="s">
        <v>2663</v>
      </c>
      <c r="F2202" s="832" t="s">
        <v>2618</v>
      </c>
      <c r="G2202" s="832" t="s">
        <v>3026</v>
      </c>
      <c r="H2202" s="832" t="s">
        <v>690</v>
      </c>
      <c r="I2202" s="832" t="s">
        <v>2397</v>
      </c>
      <c r="J2202" s="832" t="s">
        <v>2398</v>
      </c>
      <c r="K2202" s="832" t="s">
        <v>2399</v>
      </c>
      <c r="L2202" s="835">
        <v>141.25</v>
      </c>
      <c r="M2202" s="835">
        <v>282.5</v>
      </c>
      <c r="N2202" s="832">
        <v>2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10</v>
      </c>
      <c r="B2203" s="832" t="s">
        <v>2616</v>
      </c>
      <c r="C2203" s="832" t="s">
        <v>2631</v>
      </c>
      <c r="D2203" s="833" t="s">
        <v>5673</v>
      </c>
      <c r="E2203" s="834" t="s">
        <v>2663</v>
      </c>
      <c r="F2203" s="832" t="s">
        <v>2618</v>
      </c>
      <c r="G2203" s="832" t="s">
        <v>3623</v>
      </c>
      <c r="H2203" s="832" t="s">
        <v>631</v>
      </c>
      <c r="I2203" s="832" t="s">
        <v>3665</v>
      </c>
      <c r="J2203" s="832" t="s">
        <v>3666</v>
      </c>
      <c r="K2203" s="832" t="s">
        <v>3667</v>
      </c>
      <c r="L2203" s="835">
        <v>420.75</v>
      </c>
      <c r="M2203" s="835">
        <v>841.5</v>
      </c>
      <c r="N2203" s="832">
        <v>2</v>
      </c>
      <c r="O2203" s="836">
        <v>0.5</v>
      </c>
      <c r="P2203" s="835">
        <v>841.5</v>
      </c>
      <c r="Q2203" s="837">
        <v>1</v>
      </c>
      <c r="R2203" s="832">
        <v>2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10</v>
      </c>
      <c r="B2204" s="832" t="s">
        <v>2616</v>
      </c>
      <c r="C2204" s="832" t="s">
        <v>2631</v>
      </c>
      <c r="D2204" s="833" t="s">
        <v>5673</v>
      </c>
      <c r="E2204" s="834" t="s">
        <v>2663</v>
      </c>
      <c r="F2204" s="832" t="s">
        <v>2618</v>
      </c>
      <c r="G2204" s="832" t="s">
        <v>3623</v>
      </c>
      <c r="H2204" s="832" t="s">
        <v>631</v>
      </c>
      <c r="I2204" s="832" t="s">
        <v>4950</v>
      </c>
      <c r="J2204" s="832" t="s">
        <v>3666</v>
      </c>
      <c r="K2204" s="832" t="s">
        <v>3691</v>
      </c>
      <c r="L2204" s="835">
        <v>420.75</v>
      </c>
      <c r="M2204" s="835">
        <v>420.75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10</v>
      </c>
      <c r="B2205" s="832" t="s">
        <v>2616</v>
      </c>
      <c r="C2205" s="832" t="s">
        <v>2631</v>
      </c>
      <c r="D2205" s="833" t="s">
        <v>5673</v>
      </c>
      <c r="E2205" s="834" t="s">
        <v>2663</v>
      </c>
      <c r="F2205" s="832" t="s">
        <v>2618</v>
      </c>
      <c r="G2205" s="832" t="s">
        <v>4668</v>
      </c>
      <c r="H2205" s="832" t="s">
        <v>631</v>
      </c>
      <c r="I2205" s="832" t="s">
        <v>4672</v>
      </c>
      <c r="J2205" s="832" t="s">
        <v>4673</v>
      </c>
      <c r="K2205" s="832" t="s">
        <v>4671</v>
      </c>
      <c r="L2205" s="835">
        <v>60.88</v>
      </c>
      <c r="M2205" s="835">
        <v>60.88</v>
      </c>
      <c r="N2205" s="832">
        <v>1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10</v>
      </c>
      <c r="B2206" s="832" t="s">
        <v>2616</v>
      </c>
      <c r="C2206" s="832" t="s">
        <v>2631</v>
      </c>
      <c r="D2206" s="833" t="s">
        <v>5673</v>
      </c>
      <c r="E2206" s="834" t="s">
        <v>2663</v>
      </c>
      <c r="F2206" s="832" t="s">
        <v>2618</v>
      </c>
      <c r="G2206" s="832" t="s">
        <v>2793</v>
      </c>
      <c r="H2206" s="832" t="s">
        <v>690</v>
      </c>
      <c r="I2206" s="832" t="s">
        <v>2249</v>
      </c>
      <c r="J2206" s="832" t="s">
        <v>897</v>
      </c>
      <c r="K2206" s="832" t="s">
        <v>2250</v>
      </c>
      <c r="L2206" s="835">
        <v>63.75</v>
      </c>
      <c r="M2206" s="835">
        <v>191.25</v>
      </c>
      <c r="N2206" s="832">
        <v>3</v>
      </c>
      <c r="O2206" s="836">
        <v>1.5</v>
      </c>
      <c r="P2206" s="835">
        <v>63.75</v>
      </c>
      <c r="Q2206" s="837">
        <v>0.33333333333333331</v>
      </c>
      <c r="R2206" s="832">
        <v>1</v>
      </c>
      <c r="S2206" s="837">
        <v>0.33333333333333331</v>
      </c>
      <c r="T2206" s="836">
        <v>0.5</v>
      </c>
      <c r="U2206" s="838">
        <v>0.33333333333333331</v>
      </c>
    </row>
    <row r="2207" spans="1:21" ht="14.4" customHeight="1" x14ac:dyDescent="0.3">
      <c r="A2207" s="831">
        <v>10</v>
      </c>
      <c r="B2207" s="832" t="s">
        <v>2616</v>
      </c>
      <c r="C2207" s="832" t="s">
        <v>2631</v>
      </c>
      <c r="D2207" s="833" t="s">
        <v>5673</v>
      </c>
      <c r="E2207" s="834" t="s">
        <v>2663</v>
      </c>
      <c r="F2207" s="832" t="s">
        <v>2618</v>
      </c>
      <c r="G2207" s="832" t="s">
        <v>4675</v>
      </c>
      <c r="H2207" s="832" t="s">
        <v>631</v>
      </c>
      <c r="I2207" s="832" t="s">
        <v>4682</v>
      </c>
      <c r="J2207" s="832" t="s">
        <v>4680</v>
      </c>
      <c r="K2207" s="832" t="s">
        <v>4683</v>
      </c>
      <c r="L2207" s="835">
        <v>6779.35</v>
      </c>
      <c r="M2207" s="835">
        <v>6779.35</v>
      </c>
      <c r="N2207" s="832">
        <v>1</v>
      </c>
      <c r="O2207" s="836">
        <v>1</v>
      </c>
      <c r="P2207" s="835">
        <v>6779.35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10</v>
      </c>
      <c r="B2208" s="832" t="s">
        <v>2616</v>
      </c>
      <c r="C2208" s="832" t="s">
        <v>2631</v>
      </c>
      <c r="D2208" s="833" t="s">
        <v>5673</v>
      </c>
      <c r="E2208" s="834" t="s">
        <v>2663</v>
      </c>
      <c r="F2208" s="832" t="s">
        <v>2618</v>
      </c>
      <c r="G2208" s="832" t="s">
        <v>3697</v>
      </c>
      <c r="H2208" s="832" t="s">
        <v>631</v>
      </c>
      <c r="I2208" s="832" t="s">
        <v>3698</v>
      </c>
      <c r="J2208" s="832" t="s">
        <v>1309</v>
      </c>
      <c r="K2208" s="832" t="s">
        <v>3699</v>
      </c>
      <c r="L2208" s="835">
        <v>569.54</v>
      </c>
      <c r="M2208" s="835">
        <v>2278.16</v>
      </c>
      <c r="N2208" s="832">
        <v>4</v>
      </c>
      <c r="O2208" s="836">
        <v>3.5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10</v>
      </c>
      <c r="B2209" s="832" t="s">
        <v>2616</v>
      </c>
      <c r="C2209" s="832" t="s">
        <v>2631</v>
      </c>
      <c r="D2209" s="833" t="s">
        <v>5673</v>
      </c>
      <c r="E2209" s="834" t="s">
        <v>2663</v>
      </c>
      <c r="F2209" s="832" t="s">
        <v>2618</v>
      </c>
      <c r="G2209" s="832" t="s">
        <v>3697</v>
      </c>
      <c r="H2209" s="832" t="s">
        <v>631</v>
      </c>
      <c r="I2209" s="832" t="s">
        <v>4810</v>
      </c>
      <c r="J2209" s="832" t="s">
        <v>3762</v>
      </c>
      <c r="K2209" s="832" t="s">
        <v>4811</v>
      </c>
      <c r="L2209" s="835">
        <v>2358.91</v>
      </c>
      <c r="M2209" s="835">
        <v>2358.91</v>
      </c>
      <c r="N2209" s="832">
        <v>1</v>
      </c>
      <c r="O2209" s="836">
        <v>0.5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10</v>
      </c>
      <c r="B2210" s="832" t="s">
        <v>2616</v>
      </c>
      <c r="C2210" s="832" t="s">
        <v>2631</v>
      </c>
      <c r="D2210" s="833" t="s">
        <v>5673</v>
      </c>
      <c r="E2210" s="834" t="s">
        <v>2663</v>
      </c>
      <c r="F2210" s="832" t="s">
        <v>2618</v>
      </c>
      <c r="G2210" s="832" t="s">
        <v>3697</v>
      </c>
      <c r="H2210" s="832" t="s">
        <v>631</v>
      </c>
      <c r="I2210" s="832" t="s">
        <v>4812</v>
      </c>
      <c r="J2210" s="832" t="s">
        <v>3762</v>
      </c>
      <c r="K2210" s="832" t="s">
        <v>4813</v>
      </c>
      <c r="L2210" s="835">
        <v>2034.38</v>
      </c>
      <c r="M2210" s="835">
        <v>8137.52</v>
      </c>
      <c r="N2210" s="832">
        <v>4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10</v>
      </c>
      <c r="B2211" s="832" t="s">
        <v>2616</v>
      </c>
      <c r="C2211" s="832" t="s">
        <v>2631</v>
      </c>
      <c r="D2211" s="833" t="s">
        <v>5673</v>
      </c>
      <c r="E2211" s="834" t="s">
        <v>2663</v>
      </c>
      <c r="F2211" s="832" t="s">
        <v>2618</v>
      </c>
      <c r="G2211" s="832" t="s">
        <v>3697</v>
      </c>
      <c r="H2211" s="832" t="s">
        <v>631</v>
      </c>
      <c r="I2211" s="832" t="s">
        <v>4940</v>
      </c>
      <c r="J2211" s="832" t="s">
        <v>3762</v>
      </c>
      <c r="K2211" s="832" t="s">
        <v>4811</v>
      </c>
      <c r="L2211" s="835">
        <v>2358.91</v>
      </c>
      <c r="M2211" s="835">
        <v>4717.82</v>
      </c>
      <c r="N2211" s="832">
        <v>2</v>
      </c>
      <c r="O2211" s="836">
        <v>0.5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10</v>
      </c>
      <c r="B2212" s="832" t="s">
        <v>2616</v>
      </c>
      <c r="C2212" s="832" t="s">
        <v>2631</v>
      </c>
      <c r="D2212" s="833" t="s">
        <v>5673</v>
      </c>
      <c r="E2212" s="834" t="s">
        <v>2663</v>
      </c>
      <c r="F2212" s="832" t="s">
        <v>2618</v>
      </c>
      <c r="G2212" s="832" t="s">
        <v>4702</v>
      </c>
      <c r="H2212" s="832" t="s">
        <v>631</v>
      </c>
      <c r="I2212" s="832" t="s">
        <v>4703</v>
      </c>
      <c r="J2212" s="832" t="s">
        <v>4704</v>
      </c>
      <c r="K2212" s="832" t="s">
        <v>4705</v>
      </c>
      <c r="L2212" s="835">
        <v>1029.8499999999999</v>
      </c>
      <c r="M2212" s="835">
        <v>3089.5499999999997</v>
      </c>
      <c r="N2212" s="832">
        <v>3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10</v>
      </c>
      <c r="B2213" s="832" t="s">
        <v>2616</v>
      </c>
      <c r="C2213" s="832" t="s">
        <v>2631</v>
      </c>
      <c r="D2213" s="833" t="s">
        <v>5673</v>
      </c>
      <c r="E2213" s="834" t="s">
        <v>2663</v>
      </c>
      <c r="F2213" s="832" t="s">
        <v>2618</v>
      </c>
      <c r="G2213" s="832" t="s">
        <v>4712</v>
      </c>
      <c r="H2213" s="832" t="s">
        <v>631</v>
      </c>
      <c r="I2213" s="832" t="s">
        <v>4891</v>
      </c>
      <c r="J2213" s="832" t="s">
        <v>4714</v>
      </c>
      <c r="K2213" s="832" t="s">
        <v>4892</v>
      </c>
      <c r="L2213" s="835">
        <v>2033.79</v>
      </c>
      <c r="M2213" s="835">
        <v>2033.79</v>
      </c>
      <c r="N2213" s="832">
        <v>1</v>
      </c>
      <c r="O2213" s="836">
        <v>1</v>
      </c>
      <c r="P2213" s="835">
        <v>2033.79</v>
      </c>
      <c r="Q2213" s="837">
        <v>1</v>
      </c>
      <c r="R2213" s="832">
        <v>1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10</v>
      </c>
      <c r="B2214" s="832" t="s">
        <v>2616</v>
      </c>
      <c r="C2214" s="832" t="s">
        <v>2631</v>
      </c>
      <c r="D2214" s="833" t="s">
        <v>5673</v>
      </c>
      <c r="E2214" s="834" t="s">
        <v>2663</v>
      </c>
      <c r="F2214" s="832" t="s">
        <v>2618</v>
      </c>
      <c r="G2214" s="832" t="s">
        <v>3066</v>
      </c>
      <c r="H2214" s="832" t="s">
        <v>690</v>
      </c>
      <c r="I2214" s="832" t="s">
        <v>2269</v>
      </c>
      <c r="J2214" s="832" t="s">
        <v>930</v>
      </c>
      <c r="K2214" s="832" t="s">
        <v>2265</v>
      </c>
      <c r="L2214" s="835">
        <v>324.7</v>
      </c>
      <c r="M2214" s="835">
        <v>3247</v>
      </c>
      <c r="N2214" s="832">
        <v>10</v>
      </c>
      <c r="O2214" s="836">
        <v>1</v>
      </c>
      <c r="P2214" s="835">
        <v>3247</v>
      </c>
      <c r="Q2214" s="837">
        <v>1</v>
      </c>
      <c r="R2214" s="832">
        <v>10</v>
      </c>
      <c r="S2214" s="837">
        <v>1</v>
      </c>
      <c r="T2214" s="836">
        <v>1</v>
      </c>
      <c r="U2214" s="838">
        <v>1</v>
      </c>
    </row>
    <row r="2215" spans="1:21" ht="14.4" customHeight="1" x14ac:dyDescent="0.3">
      <c r="A2215" s="831">
        <v>10</v>
      </c>
      <c r="B2215" s="832" t="s">
        <v>2616</v>
      </c>
      <c r="C2215" s="832" t="s">
        <v>2631</v>
      </c>
      <c r="D2215" s="833" t="s">
        <v>5673</v>
      </c>
      <c r="E2215" s="834" t="s">
        <v>2663</v>
      </c>
      <c r="F2215" s="832" t="s">
        <v>2618</v>
      </c>
      <c r="G2215" s="832" t="s">
        <v>3066</v>
      </c>
      <c r="H2215" s="832" t="s">
        <v>690</v>
      </c>
      <c r="I2215" s="832" t="s">
        <v>4941</v>
      </c>
      <c r="J2215" s="832" t="s">
        <v>4942</v>
      </c>
      <c r="K2215" s="832" t="s">
        <v>4943</v>
      </c>
      <c r="L2215" s="835">
        <v>1614.9</v>
      </c>
      <c r="M2215" s="835">
        <v>32298</v>
      </c>
      <c r="N2215" s="832">
        <v>20</v>
      </c>
      <c r="O2215" s="836">
        <v>2</v>
      </c>
      <c r="P2215" s="835">
        <v>32298</v>
      </c>
      <c r="Q2215" s="837">
        <v>1</v>
      </c>
      <c r="R2215" s="832">
        <v>20</v>
      </c>
      <c r="S2215" s="837">
        <v>1</v>
      </c>
      <c r="T2215" s="836">
        <v>2</v>
      </c>
      <c r="U2215" s="838">
        <v>1</v>
      </c>
    </row>
    <row r="2216" spans="1:21" ht="14.4" customHeight="1" x14ac:dyDescent="0.3">
      <c r="A2216" s="831">
        <v>10</v>
      </c>
      <c r="B2216" s="832" t="s">
        <v>2616</v>
      </c>
      <c r="C2216" s="832" t="s">
        <v>2631</v>
      </c>
      <c r="D2216" s="833" t="s">
        <v>5673</v>
      </c>
      <c r="E2216" s="834" t="s">
        <v>2680</v>
      </c>
      <c r="F2216" s="832" t="s">
        <v>2618</v>
      </c>
      <c r="G2216" s="832" t="s">
        <v>3225</v>
      </c>
      <c r="H2216" s="832" t="s">
        <v>631</v>
      </c>
      <c r="I2216" s="832" t="s">
        <v>3226</v>
      </c>
      <c r="J2216" s="832" t="s">
        <v>1832</v>
      </c>
      <c r="K2216" s="832" t="s">
        <v>3227</v>
      </c>
      <c r="L2216" s="835">
        <v>380.18</v>
      </c>
      <c r="M2216" s="835">
        <v>1140.54</v>
      </c>
      <c r="N2216" s="832">
        <v>3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10</v>
      </c>
      <c r="B2217" s="832" t="s">
        <v>2616</v>
      </c>
      <c r="C2217" s="832" t="s">
        <v>2631</v>
      </c>
      <c r="D2217" s="833" t="s">
        <v>5673</v>
      </c>
      <c r="E2217" s="834" t="s">
        <v>2695</v>
      </c>
      <c r="F2217" s="832" t="s">
        <v>2618</v>
      </c>
      <c r="G2217" s="832" t="s">
        <v>3623</v>
      </c>
      <c r="H2217" s="832" t="s">
        <v>631</v>
      </c>
      <c r="I2217" s="832" t="s">
        <v>4661</v>
      </c>
      <c r="J2217" s="832" t="s">
        <v>4659</v>
      </c>
      <c r="K2217" s="832" t="s">
        <v>4662</v>
      </c>
      <c r="L2217" s="835">
        <v>1472.61</v>
      </c>
      <c r="M2217" s="835">
        <v>1472.61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10</v>
      </c>
      <c r="B2218" s="832" t="s">
        <v>2616</v>
      </c>
      <c r="C2218" s="832" t="s">
        <v>2631</v>
      </c>
      <c r="D2218" s="833" t="s">
        <v>5673</v>
      </c>
      <c r="E2218" s="834" t="s">
        <v>2668</v>
      </c>
      <c r="F2218" s="832" t="s">
        <v>2620</v>
      </c>
      <c r="G2218" s="832" t="s">
        <v>2825</v>
      </c>
      <c r="H2218" s="832" t="s">
        <v>631</v>
      </c>
      <c r="I2218" s="832" t="s">
        <v>2826</v>
      </c>
      <c r="J2218" s="832" t="s">
        <v>2827</v>
      </c>
      <c r="K2218" s="832" t="s">
        <v>2828</v>
      </c>
      <c r="L2218" s="835">
        <v>500</v>
      </c>
      <c r="M2218" s="835">
        <v>500</v>
      </c>
      <c r="N2218" s="832">
        <v>1</v>
      </c>
      <c r="O2218" s="836">
        <v>1</v>
      </c>
      <c r="P2218" s="835">
        <v>500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10</v>
      </c>
      <c r="B2219" s="832" t="s">
        <v>2616</v>
      </c>
      <c r="C2219" s="832" t="s">
        <v>2631</v>
      </c>
      <c r="D2219" s="833" t="s">
        <v>5673</v>
      </c>
      <c r="E2219" s="834" t="s">
        <v>2688</v>
      </c>
      <c r="F2219" s="832" t="s">
        <v>2618</v>
      </c>
      <c r="G2219" s="832" t="s">
        <v>3179</v>
      </c>
      <c r="H2219" s="832" t="s">
        <v>631</v>
      </c>
      <c r="I2219" s="832" t="s">
        <v>4622</v>
      </c>
      <c r="J2219" s="832" t="s">
        <v>4623</v>
      </c>
      <c r="K2219" s="832" t="s">
        <v>4624</v>
      </c>
      <c r="L2219" s="835">
        <v>347.84</v>
      </c>
      <c r="M2219" s="835">
        <v>347.84</v>
      </c>
      <c r="N2219" s="832">
        <v>1</v>
      </c>
      <c r="O2219" s="836">
        <v>1</v>
      </c>
      <c r="P2219" s="835">
        <v>347.84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10</v>
      </c>
      <c r="B2220" s="832" t="s">
        <v>2616</v>
      </c>
      <c r="C2220" s="832" t="s">
        <v>2631</v>
      </c>
      <c r="D2220" s="833" t="s">
        <v>5673</v>
      </c>
      <c r="E2220" s="834" t="s">
        <v>2688</v>
      </c>
      <c r="F2220" s="832" t="s">
        <v>2618</v>
      </c>
      <c r="G2220" s="832" t="s">
        <v>3066</v>
      </c>
      <c r="H2220" s="832" t="s">
        <v>690</v>
      </c>
      <c r="I2220" s="832" t="s">
        <v>2270</v>
      </c>
      <c r="J2220" s="832" t="s">
        <v>915</v>
      </c>
      <c r="K2220" s="832" t="s">
        <v>2257</v>
      </c>
      <c r="L2220" s="835">
        <v>1614.9</v>
      </c>
      <c r="M2220" s="835">
        <v>16149</v>
      </c>
      <c r="N2220" s="832">
        <v>10</v>
      </c>
      <c r="O2220" s="836">
        <v>1</v>
      </c>
      <c r="P2220" s="835">
        <v>16149</v>
      </c>
      <c r="Q2220" s="837">
        <v>1</v>
      </c>
      <c r="R2220" s="832">
        <v>10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10</v>
      </c>
      <c r="B2221" s="832" t="s">
        <v>2616</v>
      </c>
      <c r="C2221" s="832" t="s">
        <v>2633</v>
      </c>
      <c r="D2221" s="833" t="s">
        <v>5674</v>
      </c>
      <c r="E2221" s="834" t="s">
        <v>2682</v>
      </c>
      <c r="F2221" s="832" t="s">
        <v>2618</v>
      </c>
      <c r="G2221" s="832" t="s">
        <v>3241</v>
      </c>
      <c r="H2221" s="832" t="s">
        <v>631</v>
      </c>
      <c r="I2221" s="832" t="s">
        <v>2556</v>
      </c>
      <c r="J2221" s="832" t="s">
        <v>2557</v>
      </c>
      <c r="K2221" s="832" t="s">
        <v>2558</v>
      </c>
      <c r="L2221" s="835">
        <v>95.76</v>
      </c>
      <c r="M2221" s="835">
        <v>383.04</v>
      </c>
      <c r="N2221" s="832">
        <v>4</v>
      </c>
      <c r="O2221" s="836">
        <v>1.5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10</v>
      </c>
      <c r="B2222" s="832" t="s">
        <v>2616</v>
      </c>
      <c r="C2222" s="832" t="s">
        <v>2633</v>
      </c>
      <c r="D2222" s="833" t="s">
        <v>5674</v>
      </c>
      <c r="E2222" s="834" t="s">
        <v>2682</v>
      </c>
      <c r="F2222" s="832" t="s">
        <v>2618</v>
      </c>
      <c r="G2222" s="832" t="s">
        <v>3241</v>
      </c>
      <c r="H2222" s="832" t="s">
        <v>631</v>
      </c>
      <c r="I2222" s="832" t="s">
        <v>4159</v>
      </c>
      <c r="J2222" s="832" t="s">
        <v>2214</v>
      </c>
      <c r="K2222" s="832" t="s">
        <v>4160</v>
      </c>
      <c r="L2222" s="835">
        <v>59.85</v>
      </c>
      <c r="M2222" s="835">
        <v>897.75</v>
      </c>
      <c r="N2222" s="832">
        <v>15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10</v>
      </c>
      <c r="B2223" s="832" t="s">
        <v>2616</v>
      </c>
      <c r="C2223" s="832" t="s">
        <v>2633</v>
      </c>
      <c r="D2223" s="833" t="s">
        <v>5674</v>
      </c>
      <c r="E2223" s="834" t="s">
        <v>2682</v>
      </c>
      <c r="F2223" s="832" t="s">
        <v>2618</v>
      </c>
      <c r="G2223" s="832" t="s">
        <v>3092</v>
      </c>
      <c r="H2223" s="832" t="s">
        <v>631</v>
      </c>
      <c r="I2223" s="832" t="s">
        <v>4951</v>
      </c>
      <c r="J2223" s="832" t="s">
        <v>1199</v>
      </c>
      <c r="K2223" s="832" t="s">
        <v>4952</v>
      </c>
      <c r="L2223" s="835">
        <v>86.5</v>
      </c>
      <c r="M2223" s="835">
        <v>86.5</v>
      </c>
      <c r="N2223" s="832">
        <v>1</v>
      </c>
      <c r="O2223" s="836">
        <v>0.5</v>
      </c>
      <c r="P2223" s="835">
        <v>86.5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10</v>
      </c>
      <c r="B2224" s="832" t="s">
        <v>2616</v>
      </c>
      <c r="C2224" s="832" t="s">
        <v>2633</v>
      </c>
      <c r="D2224" s="833" t="s">
        <v>5674</v>
      </c>
      <c r="E2224" s="834" t="s">
        <v>2682</v>
      </c>
      <c r="F2224" s="832" t="s">
        <v>2618</v>
      </c>
      <c r="G2224" s="832" t="s">
        <v>2978</v>
      </c>
      <c r="H2224" s="832" t="s">
        <v>631</v>
      </c>
      <c r="I2224" s="832" t="s">
        <v>2982</v>
      </c>
      <c r="J2224" s="832" t="s">
        <v>2980</v>
      </c>
      <c r="K2224" s="832" t="s">
        <v>2983</v>
      </c>
      <c r="L2224" s="835">
        <v>97.96</v>
      </c>
      <c r="M2224" s="835">
        <v>195.92</v>
      </c>
      <c r="N2224" s="832">
        <v>2</v>
      </c>
      <c r="O2224" s="836">
        <v>1.5</v>
      </c>
      <c r="P2224" s="835">
        <v>97.96</v>
      </c>
      <c r="Q2224" s="837">
        <v>0.5</v>
      </c>
      <c r="R2224" s="832">
        <v>1</v>
      </c>
      <c r="S2224" s="837">
        <v>0.5</v>
      </c>
      <c r="T2224" s="836">
        <v>0.5</v>
      </c>
      <c r="U2224" s="838">
        <v>0.33333333333333331</v>
      </c>
    </row>
    <row r="2225" spans="1:21" ht="14.4" customHeight="1" x14ac:dyDescent="0.3">
      <c r="A2225" s="831">
        <v>10</v>
      </c>
      <c r="B2225" s="832" t="s">
        <v>2616</v>
      </c>
      <c r="C2225" s="832" t="s">
        <v>2633</v>
      </c>
      <c r="D2225" s="833" t="s">
        <v>5674</v>
      </c>
      <c r="E2225" s="834" t="s">
        <v>2682</v>
      </c>
      <c r="F2225" s="832" t="s">
        <v>2618</v>
      </c>
      <c r="G2225" s="832" t="s">
        <v>3398</v>
      </c>
      <c r="H2225" s="832" t="s">
        <v>690</v>
      </c>
      <c r="I2225" s="832" t="s">
        <v>2323</v>
      </c>
      <c r="J2225" s="832" t="s">
        <v>1132</v>
      </c>
      <c r="K2225" s="832" t="s">
        <v>2324</v>
      </c>
      <c r="L2225" s="835">
        <v>0</v>
      </c>
      <c r="M2225" s="835">
        <v>0</v>
      </c>
      <c r="N2225" s="832">
        <v>1</v>
      </c>
      <c r="O2225" s="836">
        <v>0.5</v>
      </c>
      <c r="P2225" s="835"/>
      <c r="Q2225" s="837"/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10</v>
      </c>
      <c r="B2226" s="832" t="s">
        <v>2616</v>
      </c>
      <c r="C2226" s="832" t="s">
        <v>2633</v>
      </c>
      <c r="D2226" s="833" t="s">
        <v>5674</v>
      </c>
      <c r="E2226" s="834" t="s">
        <v>2682</v>
      </c>
      <c r="F2226" s="832" t="s">
        <v>2618</v>
      </c>
      <c r="G2226" s="832" t="s">
        <v>2740</v>
      </c>
      <c r="H2226" s="832" t="s">
        <v>631</v>
      </c>
      <c r="I2226" s="832" t="s">
        <v>3678</v>
      </c>
      <c r="J2226" s="832" t="s">
        <v>3613</v>
      </c>
      <c r="K2226" s="832" t="s">
        <v>3169</v>
      </c>
      <c r="L2226" s="835">
        <v>176.32</v>
      </c>
      <c r="M2226" s="835">
        <v>176.32</v>
      </c>
      <c r="N2226" s="832">
        <v>1</v>
      </c>
      <c r="O2226" s="836">
        <v>0.5</v>
      </c>
      <c r="P2226" s="835">
        <v>176.32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10</v>
      </c>
      <c r="B2227" s="832" t="s">
        <v>2616</v>
      </c>
      <c r="C2227" s="832" t="s">
        <v>2633</v>
      </c>
      <c r="D2227" s="833" t="s">
        <v>5674</v>
      </c>
      <c r="E2227" s="834" t="s">
        <v>2682</v>
      </c>
      <c r="F2227" s="832" t="s">
        <v>2618</v>
      </c>
      <c r="G2227" s="832" t="s">
        <v>2740</v>
      </c>
      <c r="H2227" s="832" t="s">
        <v>631</v>
      </c>
      <c r="I2227" s="832" t="s">
        <v>3098</v>
      </c>
      <c r="J2227" s="832" t="s">
        <v>695</v>
      </c>
      <c r="K2227" s="832" t="s">
        <v>3099</v>
      </c>
      <c r="L2227" s="835">
        <v>88.16</v>
      </c>
      <c r="M2227" s="835">
        <v>88.16</v>
      </c>
      <c r="N2227" s="832">
        <v>1</v>
      </c>
      <c r="O2227" s="836">
        <v>1</v>
      </c>
      <c r="P2227" s="835">
        <v>88.16</v>
      </c>
      <c r="Q2227" s="837">
        <v>1</v>
      </c>
      <c r="R2227" s="832">
        <v>1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10</v>
      </c>
      <c r="B2228" s="832" t="s">
        <v>2616</v>
      </c>
      <c r="C2228" s="832" t="s">
        <v>2633</v>
      </c>
      <c r="D2228" s="833" t="s">
        <v>5674</v>
      </c>
      <c r="E2228" s="834" t="s">
        <v>2682</v>
      </c>
      <c r="F2228" s="832" t="s">
        <v>2618</v>
      </c>
      <c r="G2228" s="832" t="s">
        <v>2740</v>
      </c>
      <c r="H2228" s="832" t="s">
        <v>631</v>
      </c>
      <c r="I2228" s="832" t="s">
        <v>3100</v>
      </c>
      <c r="J2228" s="832" t="s">
        <v>695</v>
      </c>
      <c r="K2228" s="832" t="s">
        <v>3101</v>
      </c>
      <c r="L2228" s="835">
        <v>23.51</v>
      </c>
      <c r="M2228" s="835">
        <v>70.53</v>
      </c>
      <c r="N2228" s="832">
        <v>3</v>
      </c>
      <c r="O2228" s="836">
        <v>2.5</v>
      </c>
      <c r="P2228" s="835">
        <v>23.51</v>
      </c>
      <c r="Q2228" s="837">
        <v>0.33333333333333337</v>
      </c>
      <c r="R2228" s="832">
        <v>1</v>
      </c>
      <c r="S2228" s="837">
        <v>0.33333333333333331</v>
      </c>
      <c r="T2228" s="836">
        <v>0.5</v>
      </c>
      <c r="U2228" s="838">
        <v>0.2</v>
      </c>
    </row>
    <row r="2229" spans="1:21" ht="14.4" customHeight="1" x14ac:dyDescent="0.3">
      <c r="A2229" s="831">
        <v>10</v>
      </c>
      <c r="B2229" s="832" t="s">
        <v>2616</v>
      </c>
      <c r="C2229" s="832" t="s">
        <v>2633</v>
      </c>
      <c r="D2229" s="833" t="s">
        <v>5674</v>
      </c>
      <c r="E2229" s="834" t="s">
        <v>2682</v>
      </c>
      <c r="F2229" s="832" t="s">
        <v>2618</v>
      </c>
      <c r="G2229" s="832" t="s">
        <v>2751</v>
      </c>
      <c r="H2229" s="832" t="s">
        <v>631</v>
      </c>
      <c r="I2229" s="832" t="s">
        <v>2752</v>
      </c>
      <c r="J2229" s="832" t="s">
        <v>756</v>
      </c>
      <c r="K2229" s="832" t="s">
        <v>2753</v>
      </c>
      <c r="L2229" s="835">
        <v>92.85</v>
      </c>
      <c r="M2229" s="835">
        <v>185.7</v>
      </c>
      <c r="N2229" s="832">
        <v>2</v>
      </c>
      <c r="O2229" s="836">
        <v>2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10</v>
      </c>
      <c r="B2230" s="832" t="s">
        <v>2616</v>
      </c>
      <c r="C2230" s="832" t="s">
        <v>2633</v>
      </c>
      <c r="D2230" s="833" t="s">
        <v>5674</v>
      </c>
      <c r="E2230" s="834" t="s">
        <v>2682</v>
      </c>
      <c r="F2230" s="832" t="s">
        <v>2618</v>
      </c>
      <c r="G2230" s="832" t="s">
        <v>2751</v>
      </c>
      <c r="H2230" s="832" t="s">
        <v>631</v>
      </c>
      <c r="I2230" s="832" t="s">
        <v>3683</v>
      </c>
      <c r="J2230" s="832" t="s">
        <v>756</v>
      </c>
      <c r="K2230" s="832" t="s">
        <v>3684</v>
      </c>
      <c r="L2230" s="835">
        <v>159.16999999999999</v>
      </c>
      <c r="M2230" s="835">
        <v>318.33999999999997</v>
      </c>
      <c r="N2230" s="832">
        <v>2</v>
      </c>
      <c r="O2230" s="836">
        <v>1.5</v>
      </c>
      <c r="P2230" s="835">
        <v>159.16999999999999</v>
      </c>
      <c r="Q2230" s="837">
        <v>0.5</v>
      </c>
      <c r="R2230" s="832">
        <v>1</v>
      </c>
      <c r="S2230" s="837">
        <v>0.5</v>
      </c>
      <c r="T2230" s="836">
        <v>1</v>
      </c>
      <c r="U2230" s="838">
        <v>0.66666666666666663</v>
      </c>
    </row>
    <row r="2231" spans="1:21" ht="14.4" customHeight="1" x14ac:dyDescent="0.3">
      <c r="A2231" s="831">
        <v>10</v>
      </c>
      <c r="B2231" s="832" t="s">
        <v>2616</v>
      </c>
      <c r="C2231" s="832" t="s">
        <v>2633</v>
      </c>
      <c r="D2231" s="833" t="s">
        <v>5674</v>
      </c>
      <c r="E2231" s="834" t="s">
        <v>2682</v>
      </c>
      <c r="F2231" s="832" t="s">
        <v>2618</v>
      </c>
      <c r="G2231" s="832" t="s">
        <v>3204</v>
      </c>
      <c r="H2231" s="832" t="s">
        <v>690</v>
      </c>
      <c r="I2231" s="832" t="s">
        <v>4605</v>
      </c>
      <c r="J2231" s="832" t="s">
        <v>4606</v>
      </c>
      <c r="K2231" s="832" t="s">
        <v>4607</v>
      </c>
      <c r="L2231" s="835">
        <v>204.72</v>
      </c>
      <c r="M2231" s="835">
        <v>204.72</v>
      </c>
      <c r="N2231" s="832">
        <v>1</v>
      </c>
      <c r="O2231" s="836">
        <v>1</v>
      </c>
      <c r="P2231" s="835">
        <v>204.72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10</v>
      </c>
      <c r="B2232" s="832" t="s">
        <v>2616</v>
      </c>
      <c r="C2232" s="832" t="s">
        <v>2633</v>
      </c>
      <c r="D2232" s="833" t="s">
        <v>5674</v>
      </c>
      <c r="E2232" s="834" t="s">
        <v>2682</v>
      </c>
      <c r="F2232" s="832" t="s">
        <v>2618</v>
      </c>
      <c r="G2232" s="832" t="s">
        <v>3204</v>
      </c>
      <c r="H2232" s="832" t="s">
        <v>690</v>
      </c>
      <c r="I2232" s="832" t="s">
        <v>2598</v>
      </c>
      <c r="J2232" s="832" t="s">
        <v>1951</v>
      </c>
      <c r="K2232" s="832" t="s">
        <v>2599</v>
      </c>
      <c r="L2232" s="835">
        <v>120.15</v>
      </c>
      <c r="M2232" s="835">
        <v>720.90000000000009</v>
      </c>
      <c r="N2232" s="832">
        <v>6</v>
      </c>
      <c r="O2232" s="836">
        <v>6</v>
      </c>
      <c r="P2232" s="835">
        <v>240.3</v>
      </c>
      <c r="Q2232" s="837">
        <v>0.33333333333333331</v>
      </c>
      <c r="R2232" s="832">
        <v>2</v>
      </c>
      <c r="S2232" s="837">
        <v>0.33333333333333331</v>
      </c>
      <c r="T2232" s="836">
        <v>2</v>
      </c>
      <c r="U2232" s="838">
        <v>0.33333333333333331</v>
      </c>
    </row>
    <row r="2233" spans="1:21" ht="14.4" customHeight="1" x14ac:dyDescent="0.3">
      <c r="A2233" s="831">
        <v>10</v>
      </c>
      <c r="B2233" s="832" t="s">
        <v>2616</v>
      </c>
      <c r="C2233" s="832" t="s">
        <v>2633</v>
      </c>
      <c r="D2233" s="833" t="s">
        <v>5674</v>
      </c>
      <c r="E2233" s="834" t="s">
        <v>2682</v>
      </c>
      <c r="F2233" s="832" t="s">
        <v>2618</v>
      </c>
      <c r="G2233" s="832" t="s">
        <v>3000</v>
      </c>
      <c r="H2233" s="832" t="s">
        <v>631</v>
      </c>
      <c r="I2233" s="832" t="s">
        <v>3001</v>
      </c>
      <c r="J2233" s="832" t="s">
        <v>3002</v>
      </c>
      <c r="K2233" s="832" t="s">
        <v>3003</v>
      </c>
      <c r="L2233" s="835">
        <v>121.07</v>
      </c>
      <c r="M2233" s="835">
        <v>121.07</v>
      </c>
      <c r="N2233" s="832">
        <v>1</v>
      </c>
      <c r="O2233" s="836">
        <v>0.5</v>
      </c>
      <c r="P2233" s="835">
        <v>121.07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10</v>
      </c>
      <c r="B2234" s="832" t="s">
        <v>2616</v>
      </c>
      <c r="C2234" s="832" t="s">
        <v>2633</v>
      </c>
      <c r="D2234" s="833" t="s">
        <v>5674</v>
      </c>
      <c r="E2234" s="834" t="s">
        <v>2682</v>
      </c>
      <c r="F2234" s="832" t="s">
        <v>2618</v>
      </c>
      <c r="G2234" s="832" t="s">
        <v>4953</v>
      </c>
      <c r="H2234" s="832" t="s">
        <v>631</v>
      </c>
      <c r="I2234" s="832" t="s">
        <v>4954</v>
      </c>
      <c r="J2234" s="832" t="s">
        <v>4955</v>
      </c>
      <c r="K2234" s="832" t="s">
        <v>4956</v>
      </c>
      <c r="L2234" s="835">
        <v>644.83000000000004</v>
      </c>
      <c r="M2234" s="835">
        <v>644.83000000000004</v>
      </c>
      <c r="N2234" s="832">
        <v>1</v>
      </c>
      <c r="O2234" s="836">
        <v>1</v>
      </c>
      <c r="P2234" s="835">
        <v>644.83000000000004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10</v>
      </c>
      <c r="B2235" s="832" t="s">
        <v>2616</v>
      </c>
      <c r="C2235" s="832" t="s">
        <v>2633</v>
      </c>
      <c r="D2235" s="833" t="s">
        <v>5674</v>
      </c>
      <c r="E2235" s="834" t="s">
        <v>2682</v>
      </c>
      <c r="F2235" s="832" t="s">
        <v>2618</v>
      </c>
      <c r="G2235" s="832" t="s">
        <v>3499</v>
      </c>
      <c r="H2235" s="832" t="s">
        <v>631</v>
      </c>
      <c r="I2235" s="832" t="s">
        <v>3500</v>
      </c>
      <c r="J2235" s="832" t="s">
        <v>800</v>
      </c>
      <c r="K2235" s="832" t="s">
        <v>801</v>
      </c>
      <c r="L2235" s="835">
        <v>105.63</v>
      </c>
      <c r="M2235" s="835">
        <v>105.63</v>
      </c>
      <c r="N2235" s="832">
        <v>1</v>
      </c>
      <c r="O2235" s="836">
        <v>0.5</v>
      </c>
      <c r="P2235" s="835">
        <v>105.63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10</v>
      </c>
      <c r="B2236" s="832" t="s">
        <v>2616</v>
      </c>
      <c r="C2236" s="832" t="s">
        <v>2633</v>
      </c>
      <c r="D2236" s="833" t="s">
        <v>5674</v>
      </c>
      <c r="E2236" s="834" t="s">
        <v>2682</v>
      </c>
      <c r="F2236" s="832" t="s">
        <v>2618</v>
      </c>
      <c r="G2236" s="832" t="s">
        <v>2760</v>
      </c>
      <c r="H2236" s="832" t="s">
        <v>631</v>
      </c>
      <c r="I2236" s="832" t="s">
        <v>2761</v>
      </c>
      <c r="J2236" s="832" t="s">
        <v>903</v>
      </c>
      <c r="K2236" s="832" t="s">
        <v>2762</v>
      </c>
      <c r="L2236" s="835">
        <v>94.7</v>
      </c>
      <c r="M2236" s="835">
        <v>94.7</v>
      </c>
      <c r="N2236" s="832">
        <v>1</v>
      </c>
      <c r="O2236" s="836">
        <v>0.5</v>
      </c>
      <c r="P2236" s="835">
        <v>94.7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10</v>
      </c>
      <c r="B2237" s="832" t="s">
        <v>2616</v>
      </c>
      <c r="C2237" s="832" t="s">
        <v>2633</v>
      </c>
      <c r="D2237" s="833" t="s">
        <v>5674</v>
      </c>
      <c r="E2237" s="834" t="s">
        <v>2682</v>
      </c>
      <c r="F2237" s="832" t="s">
        <v>2618</v>
      </c>
      <c r="G2237" s="832" t="s">
        <v>4757</v>
      </c>
      <c r="H2237" s="832" t="s">
        <v>690</v>
      </c>
      <c r="I2237" s="832" t="s">
        <v>2474</v>
      </c>
      <c r="J2237" s="832" t="s">
        <v>1585</v>
      </c>
      <c r="K2237" s="832" t="s">
        <v>1586</v>
      </c>
      <c r="L2237" s="835">
        <v>1334.98</v>
      </c>
      <c r="M2237" s="835">
        <v>1334.98</v>
      </c>
      <c r="N2237" s="832">
        <v>1</v>
      </c>
      <c r="O2237" s="836">
        <v>0.5</v>
      </c>
      <c r="P2237" s="835">
        <v>1334.98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10</v>
      </c>
      <c r="B2238" s="832" t="s">
        <v>2616</v>
      </c>
      <c r="C2238" s="832" t="s">
        <v>2633</v>
      </c>
      <c r="D2238" s="833" t="s">
        <v>5674</v>
      </c>
      <c r="E2238" s="834" t="s">
        <v>2682</v>
      </c>
      <c r="F2238" s="832" t="s">
        <v>2618</v>
      </c>
      <c r="G2238" s="832" t="s">
        <v>4757</v>
      </c>
      <c r="H2238" s="832" t="s">
        <v>631</v>
      </c>
      <c r="I2238" s="832" t="s">
        <v>4957</v>
      </c>
      <c r="J2238" s="832" t="s">
        <v>1585</v>
      </c>
      <c r="K2238" s="832" t="s">
        <v>2473</v>
      </c>
      <c r="L2238" s="835">
        <v>4449.93</v>
      </c>
      <c r="M2238" s="835">
        <v>4449.93</v>
      </c>
      <c r="N2238" s="832">
        <v>1</v>
      </c>
      <c r="O2238" s="836">
        <v>0.5</v>
      </c>
      <c r="P2238" s="835">
        <v>4449.93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10</v>
      </c>
      <c r="B2239" s="832" t="s">
        <v>2616</v>
      </c>
      <c r="C2239" s="832" t="s">
        <v>2633</v>
      </c>
      <c r="D2239" s="833" t="s">
        <v>5674</v>
      </c>
      <c r="E2239" s="834" t="s">
        <v>2682</v>
      </c>
      <c r="F2239" s="832" t="s">
        <v>2618</v>
      </c>
      <c r="G2239" s="832" t="s">
        <v>3503</v>
      </c>
      <c r="H2239" s="832" t="s">
        <v>631</v>
      </c>
      <c r="I2239" s="832" t="s">
        <v>3504</v>
      </c>
      <c r="J2239" s="832" t="s">
        <v>720</v>
      </c>
      <c r="K2239" s="832" t="s">
        <v>3505</v>
      </c>
      <c r="L2239" s="835">
        <v>144.19</v>
      </c>
      <c r="M2239" s="835">
        <v>576.76</v>
      </c>
      <c r="N2239" s="832">
        <v>4</v>
      </c>
      <c r="O2239" s="836">
        <v>2.5</v>
      </c>
      <c r="P2239" s="835">
        <v>432.57</v>
      </c>
      <c r="Q2239" s="837">
        <v>0.75</v>
      </c>
      <c r="R2239" s="832">
        <v>3</v>
      </c>
      <c r="S2239" s="837">
        <v>0.75</v>
      </c>
      <c r="T2239" s="836">
        <v>2</v>
      </c>
      <c r="U2239" s="838">
        <v>0.8</v>
      </c>
    </row>
    <row r="2240" spans="1:21" ht="14.4" customHeight="1" x14ac:dyDescent="0.3">
      <c r="A2240" s="831">
        <v>10</v>
      </c>
      <c r="B2240" s="832" t="s">
        <v>2616</v>
      </c>
      <c r="C2240" s="832" t="s">
        <v>2633</v>
      </c>
      <c r="D2240" s="833" t="s">
        <v>5674</v>
      </c>
      <c r="E2240" s="834" t="s">
        <v>2682</v>
      </c>
      <c r="F2240" s="832" t="s">
        <v>2618</v>
      </c>
      <c r="G2240" s="832" t="s">
        <v>3179</v>
      </c>
      <c r="H2240" s="832" t="s">
        <v>631</v>
      </c>
      <c r="I2240" s="832" t="s">
        <v>4625</v>
      </c>
      <c r="J2240" s="832" t="s">
        <v>4626</v>
      </c>
      <c r="K2240" s="832" t="s">
        <v>4627</v>
      </c>
      <c r="L2240" s="835">
        <v>1235.6300000000001</v>
      </c>
      <c r="M2240" s="835">
        <v>4942.5200000000004</v>
      </c>
      <c r="N2240" s="832">
        <v>4</v>
      </c>
      <c r="O2240" s="836">
        <v>2</v>
      </c>
      <c r="P2240" s="835">
        <v>4942.5200000000004</v>
      </c>
      <c r="Q2240" s="837">
        <v>1</v>
      </c>
      <c r="R2240" s="832">
        <v>4</v>
      </c>
      <c r="S2240" s="837">
        <v>1</v>
      </c>
      <c r="T2240" s="836">
        <v>2</v>
      </c>
      <c r="U2240" s="838">
        <v>1</v>
      </c>
    </row>
    <row r="2241" spans="1:21" ht="14.4" customHeight="1" x14ac:dyDescent="0.3">
      <c r="A2241" s="831">
        <v>10</v>
      </c>
      <c r="B2241" s="832" t="s">
        <v>2616</v>
      </c>
      <c r="C2241" s="832" t="s">
        <v>2633</v>
      </c>
      <c r="D2241" s="833" t="s">
        <v>5674</v>
      </c>
      <c r="E2241" s="834" t="s">
        <v>2682</v>
      </c>
      <c r="F2241" s="832" t="s">
        <v>2618</v>
      </c>
      <c r="G2241" s="832" t="s">
        <v>2868</v>
      </c>
      <c r="H2241" s="832" t="s">
        <v>631</v>
      </c>
      <c r="I2241" s="832" t="s">
        <v>4958</v>
      </c>
      <c r="J2241" s="832" t="s">
        <v>4959</v>
      </c>
      <c r="K2241" s="832" t="s">
        <v>4960</v>
      </c>
      <c r="L2241" s="835">
        <v>52.75</v>
      </c>
      <c r="M2241" s="835">
        <v>105.5</v>
      </c>
      <c r="N2241" s="832">
        <v>2</v>
      </c>
      <c r="O2241" s="836">
        <v>1</v>
      </c>
      <c r="P2241" s="835">
        <v>105.5</v>
      </c>
      <c r="Q2241" s="837">
        <v>1</v>
      </c>
      <c r="R2241" s="832">
        <v>2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10</v>
      </c>
      <c r="B2242" s="832" t="s">
        <v>2616</v>
      </c>
      <c r="C2242" s="832" t="s">
        <v>2633</v>
      </c>
      <c r="D2242" s="833" t="s">
        <v>5674</v>
      </c>
      <c r="E2242" s="834" t="s">
        <v>2682</v>
      </c>
      <c r="F2242" s="832" t="s">
        <v>2618</v>
      </c>
      <c r="G2242" s="832" t="s">
        <v>3081</v>
      </c>
      <c r="H2242" s="832" t="s">
        <v>631</v>
      </c>
      <c r="I2242" s="832" t="s">
        <v>3082</v>
      </c>
      <c r="J2242" s="832" t="s">
        <v>3083</v>
      </c>
      <c r="K2242" s="832" t="s">
        <v>3084</v>
      </c>
      <c r="L2242" s="835">
        <v>111.31</v>
      </c>
      <c r="M2242" s="835">
        <v>111.31</v>
      </c>
      <c r="N2242" s="832">
        <v>1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10</v>
      </c>
      <c r="B2243" s="832" t="s">
        <v>2616</v>
      </c>
      <c r="C2243" s="832" t="s">
        <v>2633</v>
      </c>
      <c r="D2243" s="833" t="s">
        <v>5674</v>
      </c>
      <c r="E2243" s="834" t="s">
        <v>2682</v>
      </c>
      <c r="F2243" s="832" t="s">
        <v>2618</v>
      </c>
      <c r="G2243" s="832" t="s">
        <v>3081</v>
      </c>
      <c r="H2243" s="832" t="s">
        <v>631</v>
      </c>
      <c r="I2243" s="832" t="s">
        <v>4767</v>
      </c>
      <c r="J2243" s="832" t="s">
        <v>4768</v>
      </c>
      <c r="K2243" s="832" t="s">
        <v>4769</v>
      </c>
      <c r="L2243" s="835">
        <v>103.7</v>
      </c>
      <c r="M2243" s="835">
        <v>103.7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10</v>
      </c>
      <c r="B2244" s="832" t="s">
        <v>2616</v>
      </c>
      <c r="C2244" s="832" t="s">
        <v>2633</v>
      </c>
      <c r="D2244" s="833" t="s">
        <v>5674</v>
      </c>
      <c r="E2244" s="834" t="s">
        <v>2682</v>
      </c>
      <c r="F2244" s="832" t="s">
        <v>2618</v>
      </c>
      <c r="G2244" s="832" t="s">
        <v>3225</v>
      </c>
      <c r="H2244" s="832" t="s">
        <v>631</v>
      </c>
      <c r="I2244" s="832" t="s">
        <v>3246</v>
      </c>
      <c r="J2244" s="832" t="s">
        <v>1330</v>
      </c>
      <c r="K2244" s="832" t="s">
        <v>3247</v>
      </c>
      <c r="L2244" s="835">
        <v>760.22</v>
      </c>
      <c r="M2244" s="835">
        <v>2280.66</v>
      </c>
      <c r="N2244" s="832">
        <v>3</v>
      </c>
      <c r="O2244" s="836">
        <v>0.5</v>
      </c>
      <c r="P2244" s="835">
        <v>2280.66</v>
      </c>
      <c r="Q2244" s="837">
        <v>1</v>
      </c>
      <c r="R2244" s="832">
        <v>3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10</v>
      </c>
      <c r="B2245" s="832" t="s">
        <v>2616</v>
      </c>
      <c r="C2245" s="832" t="s">
        <v>2633</v>
      </c>
      <c r="D2245" s="833" t="s">
        <v>5674</v>
      </c>
      <c r="E2245" s="834" t="s">
        <v>2682</v>
      </c>
      <c r="F2245" s="832" t="s">
        <v>2618</v>
      </c>
      <c r="G2245" s="832" t="s">
        <v>3225</v>
      </c>
      <c r="H2245" s="832" t="s">
        <v>631</v>
      </c>
      <c r="I2245" s="832" t="s">
        <v>3413</v>
      </c>
      <c r="J2245" s="832" t="s">
        <v>3414</v>
      </c>
      <c r="K2245" s="832" t="s">
        <v>2590</v>
      </c>
      <c r="L2245" s="835">
        <v>1520.46</v>
      </c>
      <c r="M2245" s="835">
        <v>1520.46</v>
      </c>
      <c r="N2245" s="832">
        <v>1</v>
      </c>
      <c r="O2245" s="836">
        <v>1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10</v>
      </c>
      <c r="B2246" s="832" t="s">
        <v>2616</v>
      </c>
      <c r="C2246" s="832" t="s">
        <v>2633</v>
      </c>
      <c r="D2246" s="833" t="s">
        <v>5674</v>
      </c>
      <c r="E2246" s="834" t="s">
        <v>2682</v>
      </c>
      <c r="F2246" s="832" t="s">
        <v>2618</v>
      </c>
      <c r="G2246" s="832" t="s">
        <v>3374</v>
      </c>
      <c r="H2246" s="832" t="s">
        <v>631</v>
      </c>
      <c r="I2246" s="832" t="s">
        <v>4637</v>
      </c>
      <c r="J2246" s="832" t="s">
        <v>1844</v>
      </c>
      <c r="K2246" s="832" t="s">
        <v>4638</v>
      </c>
      <c r="L2246" s="835">
        <v>39.18</v>
      </c>
      <c r="M2246" s="835">
        <v>39.18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10</v>
      </c>
      <c r="B2247" s="832" t="s">
        <v>2616</v>
      </c>
      <c r="C2247" s="832" t="s">
        <v>2633</v>
      </c>
      <c r="D2247" s="833" t="s">
        <v>5674</v>
      </c>
      <c r="E2247" s="834" t="s">
        <v>2682</v>
      </c>
      <c r="F2247" s="832" t="s">
        <v>2618</v>
      </c>
      <c r="G2247" s="832" t="s">
        <v>4775</v>
      </c>
      <c r="H2247" s="832" t="s">
        <v>631</v>
      </c>
      <c r="I2247" s="832" t="s">
        <v>4776</v>
      </c>
      <c r="J2247" s="832" t="s">
        <v>4777</v>
      </c>
      <c r="K2247" s="832" t="s">
        <v>4778</v>
      </c>
      <c r="L2247" s="835">
        <v>0</v>
      </c>
      <c r="M2247" s="835">
        <v>0</v>
      </c>
      <c r="N2247" s="832">
        <v>2</v>
      </c>
      <c r="O2247" s="836">
        <v>1.5</v>
      </c>
      <c r="P2247" s="835"/>
      <c r="Q2247" s="837"/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10</v>
      </c>
      <c r="B2248" s="832" t="s">
        <v>2616</v>
      </c>
      <c r="C2248" s="832" t="s">
        <v>2633</v>
      </c>
      <c r="D2248" s="833" t="s">
        <v>5674</v>
      </c>
      <c r="E2248" s="834" t="s">
        <v>2682</v>
      </c>
      <c r="F2248" s="832" t="s">
        <v>2618</v>
      </c>
      <c r="G2248" s="832" t="s">
        <v>3377</v>
      </c>
      <c r="H2248" s="832" t="s">
        <v>631</v>
      </c>
      <c r="I2248" s="832" t="s">
        <v>3747</v>
      </c>
      <c r="J2248" s="832" t="s">
        <v>3748</v>
      </c>
      <c r="K2248" s="832" t="s">
        <v>3749</v>
      </c>
      <c r="L2248" s="835">
        <v>54.18</v>
      </c>
      <c r="M2248" s="835">
        <v>54.18</v>
      </c>
      <c r="N2248" s="832">
        <v>1</v>
      </c>
      <c r="O2248" s="836">
        <v>0.5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10</v>
      </c>
      <c r="B2249" s="832" t="s">
        <v>2616</v>
      </c>
      <c r="C2249" s="832" t="s">
        <v>2633</v>
      </c>
      <c r="D2249" s="833" t="s">
        <v>5674</v>
      </c>
      <c r="E2249" s="834" t="s">
        <v>2682</v>
      </c>
      <c r="F2249" s="832" t="s">
        <v>2618</v>
      </c>
      <c r="G2249" s="832" t="s">
        <v>3026</v>
      </c>
      <c r="H2249" s="832" t="s">
        <v>631</v>
      </c>
      <c r="I2249" s="832" t="s">
        <v>4652</v>
      </c>
      <c r="J2249" s="832" t="s">
        <v>4653</v>
      </c>
      <c r="K2249" s="832" t="s">
        <v>4654</v>
      </c>
      <c r="L2249" s="835">
        <v>141.25</v>
      </c>
      <c r="M2249" s="835">
        <v>141.25</v>
      </c>
      <c r="N2249" s="832">
        <v>1</v>
      </c>
      <c r="O2249" s="836">
        <v>0.5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10</v>
      </c>
      <c r="B2250" s="832" t="s">
        <v>2616</v>
      </c>
      <c r="C2250" s="832" t="s">
        <v>2633</v>
      </c>
      <c r="D2250" s="833" t="s">
        <v>5674</v>
      </c>
      <c r="E2250" s="834" t="s">
        <v>2682</v>
      </c>
      <c r="F2250" s="832" t="s">
        <v>2618</v>
      </c>
      <c r="G2250" s="832" t="s">
        <v>3623</v>
      </c>
      <c r="H2250" s="832" t="s">
        <v>631</v>
      </c>
      <c r="I2250" s="832" t="s">
        <v>4655</v>
      </c>
      <c r="J2250" s="832" t="s">
        <v>4656</v>
      </c>
      <c r="K2250" s="832" t="s">
        <v>4657</v>
      </c>
      <c r="L2250" s="835">
        <v>1472.61</v>
      </c>
      <c r="M2250" s="835">
        <v>1472.61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10</v>
      </c>
      <c r="B2251" s="832" t="s">
        <v>2616</v>
      </c>
      <c r="C2251" s="832" t="s">
        <v>2633</v>
      </c>
      <c r="D2251" s="833" t="s">
        <v>5674</v>
      </c>
      <c r="E2251" s="834" t="s">
        <v>2682</v>
      </c>
      <c r="F2251" s="832" t="s">
        <v>2618</v>
      </c>
      <c r="G2251" s="832" t="s">
        <v>3623</v>
      </c>
      <c r="H2251" s="832" t="s">
        <v>631</v>
      </c>
      <c r="I2251" s="832" t="s">
        <v>4785</v>
      </c>
      <c r="J2251" s="832" t="s">
        <v>4659</v>
      </c>
      <c r="K2251" s="832" t="s">
        <v>4662</v>
      </c>
      <c r="L2251" s="835">
        <v>1472.61</v>
      </c>
      <c r="M2251" s="835">
        <v>5890.44</v>
      </c>
      <c r="N2251" s="832">
        <v>4</v>
      </c>
      <c r="O2251" s="836">
        <v>2</v>
      </c>
      <c r="P2251" s="835">
        <v>2945.22</v>
      </c>
      <c r="Q2251" s="837">
        <v>0.5</v>
      </c>
      <c r="R2251" s="832">
        <v>2</v>
      </c>
      <c r="S2251" s="837">
        <v>0.5</v>
      </c>
      <c r="T2251" s="836">
        <v>1</v>
      </c>
      <c r="U2251" s="838">
        <v>0.5</v>
      </c>
    </row>
    <row r="2252" spans="1:21" ht="14.4" customHeight="1" x14ac:dyDescent="0.3">
      <c r="A2252" s="831">
        <v>10</v>
      </c>
      <c r="B2252" s="832" t="s">
        <v>2616</v>
      </c>
      <c r="C2252" s="832" t="s">
        <v>2633</v>
      </c>
      <c r="D2252" s="833" t="s">
        <v>5674</v>
      </c>
      <c r="E2252" s="834" t="s">
        <v>2682</v>
      </c>
      <c r="F2252" s="832" t="s">
        <v>2618</v>
      </c>
      <c r="G2252" s="832" t="s">
        <v>3623</v>
      </c>
      <c r="H2252" s="832" t="s">
        <v>631</v>
      </c>
      <c r="I2252" s="832" t="s">
        <v>4667</v>
      </c>
      <c r="J2252" s="832" t="s">
        <v>4656</v>
      </c>
      <c r="K2252" s="832" t="s">
        <v>4666</v>
      </c>
      <c r="L2252" s="835">
        <v>420.75</v>
      </c>
      <c r="M2252" s="835">
        <v>420.75</v>
      </c>
      <c r="N2252" s="832">
        <v>1</v>
      </c>
      <c r="O2252" s="836">
        <v>1</v>
      </c>
      <c r="P2252" s="835">
        <v>420.75</v>
      </c>
      <c r="Q2252" s="837">
        <v>1</v>
      </c>
      <c r="R2252" s="832">
        <v>1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10</v>
      </c>
      <c r="B2253" s="832" t="s">
        <v>2616</v>
      </c>
      <c r="C2253" s="832" t="s">
        <v>2633</v>
      </c>
      <c r="D2253" s="833" t="s">
        <v>5674</v>
      </c>
      <c r="E2253" s="834" t="s">
        <v>2682</v>
      </c>
      <c r="F2253" s="832" t="s">
        <v>2618</v>
      </c>
      <c r="G2253" s="832" t="s">
        <v>2793</v>
      </c>
      <c r="H2253" s="832" t="s">
        <v>690</v>
      </c>
      <c r="I2253" s="832" t="s">
        <v>2249</v>
      </c>
      <c r="J2253" s="832" t="s">
        <v>897</v>
      </c>
      <c r="K2253" s="832" t="s">
        <v>2250</v>
      </c>
      <c r="L2253" s="835">
        <v>63.75</v>
      </c>
      <c r="M2253" s="835">
        <v>127.5</v>
      </c>
      <c r="N2253" s="832">
        <v>2</v>
      </c>
      <c r="O2253" s="836">
        <v>2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10</v>
      </c>
      <c r="B2254" s="832" t="s">
        <v>2616</v>
      </c>
      <c r="C2254" s="832" t="s">
        <v>2633</v>
      </c>
      <c r="D2254" s="833" t="s">
        <v>5674</v>
      </c>
      <c r="E2254" s="834" t="s">
        <v>2682</v>
      </c>
      <c r="F2254" s="832" t="s">
        <v>2618</v>
      </c>
      <c r="G2254" s="832" t="s">
        <v>2793</v>
      </c>
      <c r="H2254" s="832" t="s">
        <v>631</v>
      </c>
      <c r="I2254" s="832" t="s">
        <v>3803</v>
      </c>
      <c r="J2254" s="832" t="s">
        <v>2252</v>
      </c>
      <c r="K2254" s="832" t="s">
        <v>3804</v>
      </c>
      <c r="L2254" s="835">
        <v>30.5</v>
      </c>
      <c r="M2254" s="835">
        <v>30.5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10</v>
      </c>
      <c r="B2255" s="832" t="s">
        <v>2616</v>
      </c>
      <c r="C2255" s="832" t="s">
        <v>2633</v>
      </c>
      <c r="D2255" s="833" t="s">
        <v>5674</v>
      </c>
      <c r="E2255" s="834" t="s">
        <v>2682</v>
      </c>
      <c r="F2255" s="832" t="s">
        <v>2618</v>
      </c>
      <c r="G2255" s="832" t="s">
        <v>3547</v>
      </c>
      <c r="H2255" s="832" t="s">
        <v>631</v>
      </c>
      <c r="I2255" s="832" t="s">
        <v>3548</v>
      </c>
      <c r="J2255" s="832" t="s">
        <v>3549</v>
      </c>
      <c r="K2255" s="832" t="s">
        <v>3550</v>
      </c>
      <c r="L2255" s="835">
        <v>45.8</v>
      </c>
      <c r="M2255" s="835">
        <v>45.8</v>
      </c>
      <c r="N2255" s="832">
        <v>1</v>
      </c>
      <c r="O2255" s="836">
        <v>0.5</v>
      </c>
      <c r="P2255" s="835">
        <v>45.8</v>
      </c>
      <c r="Q2255" s="837">
        <v>1</v>
      </c>
      <c r="R2255" s="832">
        <v>1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10</v>
      </c>
      <c r="B2256" s="832" t="s">
        <v>2616</v>
      </c>
      <c r="C2256" s="832" t="s">
        <v>2633</v>
      </c>
      <c r="D2256" s="833" t="s">
        <v>5674</v>
      </c>
      <c r="E2256" s="834" t="s">
        <v>2682</v>
      </c>
      <c r="F2256" s="832" t="s">
        <v>2618</v>
      </c>
      <c r="G2256" s="832" t="s">
        <v>3697</v>
      </c>
      <c r="H2256" s="832" t="s">
        <v>631</v>
      </c>
      <c r="I2256" s="832" t="s">
        <v>3698</v>
      </c>
      <c r="J2256" s="832" t="s">
        <v>1309</v>
      </c>
      <c r="K2256" s="832" t="s">
        <v>3699</v>
      </c>
      <c r="L2256" s="835">
        <v>569.54</v>
      </c>
      <c r="M2256" s="835">
        <v>6834.48</v>
      </c>
      <c r="N2256" s="832">
        <v>12</v>
      </c>
      <c r="O2256" s="836">
        <v>8.5</v>
      </c>
      <c r="P2256" s="835">
        <v>1708.62</v>
      </c>
      <c r="Q2256" s="837">
        <v>0.25</v>
      </c>
      <c r="R2256" s="832">
        <v>3</v>
      </c>
      <c r="S2256" s="837">
        <v>0.25</v>
      </c>
      <c r="T2256" s="836">
        <v>1.5</v>
      </c>
      <c r="U2256" s="838">
        <v>0.17647058823529413</v>
      </c>
    </row>
    <row r="2257" spans="1:21" ht="14.4" customHeight="1" x14ac:dyDescent="0.3">
      <c r="A2257" s="831">
        <v>10</v>
      </c>
      <c r="B2257" s="832" t="s">
        <v>2616</v>
      </c>
      <c r="C2257" s="832" t="s">
        <v>2633</v>
      </c>
      <c r="D2257" s="833" t="s">
        <v>5674</v>
      </c>
      <c r="E2257" s="834" t="s">
        <v>2682</v>
      </c>
      <c r="F2257" s="832" t="s">
        <v>2618</v>
      </c>
      <c r="G2257" s="832" t="s">
        <v>3697</v>
      </c>
      <c r="H2257" s="832" t="s">
        <v>631</v>
      </c>
      <c r="I2257" s="832" t="s">
        <v>4814</v>
      </c>
      <c r="J2257" s="832" t="s">
        <v>1309</v>
      </c>
      <c r="K2257" s="832" t="s">
        <v>3699</v>
      </c>
      <c r="L2257" s="835">
        <v>569.54</v>
      </c>
      <c r="M2257" s="835">
        <v>1139.08</v>
      </c>
      <c r="N2257" s="832">
        <v>2</v>
      </c>
      <c r="O2257" s="836">
        <v>1</v>
      </c>
      <c r="P2257" s="835">
        <v>1139.08</v>
      </c>
      <c r="Q2257" s="837">
        <v>1</v>
      </c>
      <c r="R2257" s="832">
        <v>2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10</v>
      </c>
      <c r="B2258" s="832" t="s">
        <v>2616</v>
      </c>
      <c r="C2258" s="832" t="s">
        <v>2633</v>
      </c>
      <c r="D2258" s="833" t="s">
        <v>5674</v>
      </c>
      <c r="E2258" s="834" t="s">
        <v>2682</v>
      </c>
      <c r="F2258" s="832" t="s">
        <v>2618</v>
      </c>
      <c r="G2258" s="832" t="s">
        <v>4692</v>
      </c>
      <c r="H2258" s="832" t="s">
        <v>631</v>
      </c>
      <c r="I2258" s="832" t="s">
        <v>2595</v>
      </c>
      <c r="J2258" s="832" t="s">
        <v>2596</v>
      </c>
      <c r="K2258" s="832" t="s">
        <v>2597</v>
      </c>
      <c r="L2258" s="835">
        <v>659.87</v>
      </c>
      <c r="M2258" s="835">
        <v>3959.2200000000003</v>
      </c>
      <c r="N2258" s="832">
        <v>6</v>
      </c>
      <c r="O2258" s="836">
        <v>3.5</v>
      </c>
      <c r="P2258" s="835">
        <v>2639.48</v>
      </c>
      <c r="Q2258" s="837">
        <v>0.66666666666666663</v>
      </c>
      <c r="R2258" s="832">
        <v>4</v>
      </c>
      <c r="S2258" s="837">
        <v>0.66666666666666663</v>
      </c>
      <c r="T2258" s="836">
        <v>2.5</v>
      </c>
      <c r="U2258" s="838">
        <v>0.7142857142857143</v>
      </c>
    </row>
    <row r="2259" spans="1:21" ht="14.4" customHeight="1" x14ac:dyDescent="0.3">
      <c r="A2259" s="831">
        <v>10</v>
      </c>
      <c r="B2259" s="832" t="s">
        <v>2616</v>
      </c>
      <c r="C2259" s="832" t="s">
        <v>2633</v>
      </c>
      <c r="D2259" s="833" t="s">
        <v>5674</v>
      </c>
      <c r="E2259" s="834" t="s">
        <v>2682</v>
      </c>
      <c r="F2259" s="832" t="s">
        <v>2618</v>
      </c>
      <c r="G2259" s="832" t="s">
        <v>3601</v>
      </c>
      <c r="H2259" s="832" t="s">
        <v>631</v>
      </c>
      <c r="I2259" s="832" t="s">
        <v>3602</v>
      </c>
      <c r="J2259" s="832" t="s">
        <v>3603</v>
      </c>
      <c r="K2259" s="832" t="s">
        <v>3604</v>
      </c>
      <c r="L2259" s="835">
        <v>59.18</v>
      </c>
      <c r="M2259" s="835">
        <v>118.36</v>
      </c>
      <c r="N2259" s="832">
        <v>2</v>
      </c>
      <c r="O2259" s="836">
        <v>1.5</v>
      </c>
      <c r="P2259" s="835">
        <v>59.18</v>
      </c>
      <c r="Q2259" s="837">
        <v>0.5</v>
      </c>
      <c r="R2259" s="832">
        <v>1</v>
      </c>
      <c r="S2259" s="837">
        <v>0.5</v>
      </c>
      <c r="T2259" s="836">
        <v>0.5</v>
      </c>
      <c r="U2259" s="838">
        <v>0.33333333333333331</v>
      </c>
    </row>
    <row r="2260" spans="1:21" ht="14.4" customHeight="1" x14ac:dyDescent="0.3">
      <c r="A2260" s="831">
        <v>10</v>
      </c>
      <c r="B2260" s="832" t="s">
        <v>2616</v>
      </c>
      <c r="C2260" s="832" t="s">
        <v>2633</v>
      </c>
      <c r="D2260" s="833" t="s">
        <v>5674</v>
      </c>
      <c r="E2260" s="834" t="s">
        <v>2682</v>
      </c>
      <c r="F2260" s="832" t="s">
        <v>2618</v>
      </c>
      <c r="G2260" s="832" t="s">
        <v>4702</v>
      </c>
      <c r="H2260" s="832" t="s">
        <v>631</v>
      </c>
      <c r="I2260" s="832" t="s">
        <v>4703</v>
      </c>
      <c r="J2260" s="832" t="s">
        <v>4704</v>
      </c>
      <c r="K2260" s="832" t="s">
        <v>4705</v>
      </c>
      <c r="L2260" s="835">
        <v>1029.8499999999999</v>
      </c>
      <c r="M2260" s="835">
        <v>3089.5499999999997</v>
      </c>
      <c r="N2260" s="832">
        <v>3</v>
      </c>
      <c r="O2260" s="836">
        <v>1</v>
      </c>
      <c r="P2260" s="835">
        <v>3089.5499999999997</v>
      </c>
      <c r="Q2260" s="837">
        <v>1</v>
      </c>
      <c r="R2260" s="832">
        <v>3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10</v>
      </c>
      <c r="B2261" s="832" t="s">
        <v>2616</v>
      </c>
      <c r="C2261" s="832" t="s">
        <v>2633</v>
      </c>
      <c r="D2261" s="833" t="s">
        <v>5674</v>
      </c>
      <c r="E2261" s="834" t="s">
        <v>2682</v>
      </c>
      <c r="F2261" s="832" t="s">
        <v>2618</v>
      </c>
      <c r="G2261" s="832" t="s">
        <v>3271</v>
      </c>
      <c r="H2261" s="832" t="s">
        <v>631</v>
      </c>
      <c r="I2261" s="832" t="s">
        <v>3272</v>
      </c>
      <c r="J2261" s="832" t="s">
        <v>1461</v>
      </c>
      <c r="K2261" s="832" t="s">
        <v>1462</v>
      </c>
      <c r="L2261" s="835">
        <v>239.96</v>
      </c>
      <c r="M2261" s="835">
        <v>9598.4</v>
      </c>
      <c r="N2261" s="832">
        <v>40</v>
      </c>
      <c r="O2261" s="836">
        <v>0.5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10</v>
      </c>
      <c r="B2262" s="832" t="s">
        <v>2616</v>
      </c>
      <c r="C2262" s="832" t="s">
        <v>2633</v>
      </c>
      <c r="D2262" s="833" t="s">
        <v>5674</v>
      </c>
      <c r="E2262" s="834" t="s">
        <v>2682</v>
      </c>
      <c r="F2262" s="832" t="s">
        <v>2618</v>
      </c>
      <c r="G2262" s="832" t="s">
        <v>3271</v>
      </c>
      <c r="H2262" s="832" t="s">
        <v>631</v>
      </c>
      <c r="I2262" s="832" t="s">
        <v>4961</v>
      </c>
      <c r="J2262" s="832" t="s">
        <v>1286</v>
      </c>
      <c r="K2262" s="832" t="s">
        <v>1287</v>
      </c>
      <c r="L2262" s="835">
        <v>374.79</v>
      </c>
      <c r="M2262" s="835">
        <v>7495.8</v>
      </c>
      <c r="N2262" s="832">
        <v>20</v>
      </c>
      <c r="O2262" s="836">
        <v>0.5</v>
      </c>
      <c r="P2262" s="835">
        <v>7495.8</v>
      </c>
      <c r="Q2262" s="837">
        <v>1</v>
      </c>
      <c r="R2262" s="832">
        <v>20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10</v>
      </c>
      <c r="B2263" s="832" t="s">
        <v>2616</v>
      </c>
      <c r="C2263" s="832" t="s">
        <v>2633</v>
      </c>
      <c r="D2263" s="833" t="s">
        <v>5674</v>
      </c>
      <c r="E2263" s="834" t="s">
        <v>2682</v>
      </c>
      <c r="F2263" s="832" t="s">
        <v>2618</v>
      </c>
      <c r="G2263" s="832" t="s">
        <v>3085</v>
      </c>
      <c r="H2263" s="832" t="s">
        <v>631</v>
      </c>
      <c r="I2263" s="832" t="s">
        <v>3086</v>
      </c>
      <c r="J2263" s="832" t="s">
        <v>3087</v>
      </c>
      <c r="K2263" s="832" t="s">
        <v>3088</v>
      </c>
      <c r="L2263" s="835">
        <v>3105.81</v>
      </c>
      <c r="M2263" s="835">
        <v>31058.1</v>
      </c>
      <c r="N2263" s="832">
        <v>10</v>
      </c>
      <c r="O2263" s="836">
        <v>0.5</v>
      </c>
      <c r="P2263" s="835">
        <v>31058.1</v>
      </c>
      <c r="Q2263" s="837">
        <v>1</v>
      </c>
      <c r="R2263" s="832">
        <v>10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10</v>
      </c>
      <c r="B2264" s="832" t="s">
        <v>2616</v>
      </c>
      <c r="C2264" s="832" t="s">
        <v>2633</v>
      </c>
      <c r="D2264" s="833" t="s">
        <v>5674</v>
      </c>
      <c r="E2264" s="834" t="s">
        <v>2682</v>
      </c>
      <c r="F2264" s="832" t="s">
        <v>2618</v>
      </c>
      <c r="G2264" s="832" t="s">
        <v>3768</v>
      </c>
      <c r="H2264" s="832" t="s">
        <v>631</v>
      </c>
      <c r="I2264" s="832" t="s">
        <v>3769</v>
      </c>
      <c r="J2264" s="832" t="s">
        <v>1427</v>
      </c>
      <c r="K2264" s="832" t="s">
        <v>3770</v>
      </c>
      <c r="L2264" s="835">
        <v>79.069999999999993</v>
      </c>
      <c r="M2264" s="835">
        <v>79.069999999999993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10</v>
      </c>
      <c r="B2265" s="832" t="s">
        <v>2616</v>
      </c>
      <c r="C2265" s="832" t="s">
        <v>2633</v>
      </c>
      <c r="D2265" s="833" t="s">
        <v>5674</v>
      </c>
      <c r="E2265" s="834" t="s">
        <v>2682</v>
      </c>
      <c r="F2265" s="832" t="s">
        <v>2618</v>
      </c>
      <c r="G2265" s="832" t="s">
        <v>3066</v>
      </c>
      <c r="H2265" s="832" t="s">
        <v>690</v>
      </c>
      <c r="I2265" s="832" t="s">
        <v>2450</v>
      </c>
      <c r="J2265" s="832" t="s">
        <v>2451</v>
      </c>
      <c r="K2265" s="832" t="s">
        <v>1435</v>
      </c>
      <c r="L2265" s="835">
        <v>72.27</v>
      </c>
      <c r="M2265" s="835">
        <v>1445.3999999999999</v>
      </c>
      <c r="N2265" s="832">
        <v>20</v>
      </c>
      <c r="O2265" s="836">
        <v>0.5</v>
      </c>
      <c r="P2265" s="835">
        <v>1445.3999999999999</v>
      </c>
      <c r="Q2265" s="837">
        <v>1</v>
      </c>
      <c r="R2265" s="832">
        <v>20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10</v>
      </c>
      <c r="B2266" s="832" t="s">
        <v>2616</v>
      </c>
      <c r="C2266" s="832" t="s">
        <v>2633</v>
      </c>
      <c r="D2266" s="833" t="s">
        <v>5674</v>
      </c>
      <c r="E2266" s="834" t="s">
        <v>2682</v>
      </c>
      <c r="F2266" s="832" t="s">
        <v>2618</v>
      </c>
      <c r="G2266" s="832" t="s">
        <v>3066</v>
      </c>
      <c r="H2266" s="832" t="s">
        <v>690</v>
      </c>
      <c r="I2266" s="832" t="s">
        <v>2452</v>
      </c>
      <c r="J2266" s="832" t="s">
        <v>2453</v>
      </c>
      <c r="K2266" s="832" t="s">
        <v>1435</v>
      </c>
      <c r="L2266" s="835">
        <v>72.27</v>
      </c>
      <c r="M2266" s="835">
        <v>722.69999999999993</v>
      </c>
      <c r="N2266" s="832">
        <v>10</v>
      </c>
      <c r="O2266" s="836">
        <v>0.5</v>
      </c>
      <c r="P2266" s="835">
        <v>722.69999999999993</v>
      </c>
      <c r="Q2266" s="837">
        <v>1</v>
      </c>
      <c r="R2266" s="832">
        <v>10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10</v>
      </c>
      <c r="B2267" s="832" t="s">
        <v>2616</v>
      </c>
      <c r="C2267" s="832" t="s">
        <v>2633</v>
      </c>
      <c r="D2267" s="833" t="s">
        <v>5674</v>
      </c>
      <c r="E2267" s="834" t="s">
        <v>2682</v>
      </c>
      <c r="F2267" s="832" t="s">
        <v>2618</v>
      </c>
      <c r="G2267" s="832" t="s">
        <v>3066</v>
      </c>
      <c r="H2267" s="832" t="s">
        <v>690</v>
      </c>
      <c r="I2267" s="832" t="s">
        <v>2456</v>
      </c>
      <c r="J2267" s="832" t="s">
        <v>2457</v>
      </c>
      <c r="K2267" s="832" t="s">
        <v>1435</v>
      </c>
      <c r="L2267" s="835">
        <v>72.27</v>
      </c>
      <c r="M2267" s="835">
        <v>722.69999999999993</v>
      </c>
      <c r="N2267" s="832">
        <v>10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10</v>
      </c>
      <c r="B2268" s="832" t="s">
        <v>2616</v>
      </c>
      <c r="C2268" s="832" t="s">
        <v>2633</v>
      </c>
      <c r="D2268" s="833" t="s">
        <v>5674</v>
      </c>
      <c r="E2268" s="834" t="s">
        <v>2682</v>
      </c>
      <c r="F2268" s="832" t="s">
        <v>2618</v>
      </c>
      <c r="G2268" s="832" t="s">
        <v>3066</v>
      </c>
      <c r="H2268" s="832" t="s">
        <v>690</v>
      </c>
      <c r="I2268" s="832" t="s">
        <v>2458</v>
      </c>
      <c r="J2268" s="832" t="s">
        <v>2459</v>
      </c>
      <c r="K2268" s="832" t="s">
        <v>1435</v>
      </c>
      <c r="L2268" s="835">
        <v>72.27</v>
      </c>
      <c r="M2268" s="835">
        <v>722.69999999999993</v>
      </c>
      <c r="N2268" s="832">
        <v>10</v>
      </c>
      <c r="O2268" s="836">
        <v>0.5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10</v>
      </c>
      <c r="B2269" s="832" t="s">
        <v>2616</v>
      </c>
      <c r="C2269" s="832" t="s">
        <v>2633</v>
      </c>
      <c r="D2269" s="833" t="s">
        <v>5674</v>
      </c>
      <c r="E2269" s="834" t="s">
        <v>2682</v>
      </c>
      <c r="F2269" s="832" t="s">
        <v>2618</v>
      </c>
      <c r="G2269" s="832" t="s">
        <v>2945</v>
      </c>
      <c r="H2269" s="832" t="s">
        <v>631</v>
      </c>
      <c r="I2269" s="832" t="s">
        <v>2946</v>
      </c>
      <c r="J2269" s="832" t="s">
        <v>1256</v>
      </c>
      <c r="K2269" s="832" t="s">
        <v>2947</v>
      </c>
      <c r="L2269" s="835">
        <v>0</v>
      </c>
      <c r="M2269" s="835">
        <v>0</v>
      </c>
      <c r="N2269" s="832">
        <v>2</v>
      </c>
      <c r="O2269" s="836">
        <v>1</v>
      </c>
      <c r="P2269" s="835">
        <v>0</v>
      </c>
      <c r="Q2269" s="837"/>
      <c r="R2269" s="832">
        <v>1</v>
      </c>
      <c r="S2269" s="837">
        <v>0.5</v>
      </c>
      <c r="T2269" s="836">
        <v>0.5</v>
      </c>
      <c r="U2269" s="838">
        <v>0.5</v>
      </c>
    </row>
    <row r="2270" spans="1:21" ht="14.4" customHeight="1" x14ac:dyDescent="0.3">
      <c r="A2270" s="831">
        <v>10</v>
      </c>
      <c r="B2270" s="832" t="s">
        <v>2616</v>
      </c>
      <c r="C2270" s="832" t="s">
        <v>2633</v>
      </c>
      <c r="D2270" s="833" t="s">
        <v>5674</v>
      </c>
      <c r="E2270" s="834" t="s">
        <v>2682</v>
      </c>
      <c r="F2270" s="832" t="s">
        <v>2619</v>
      </c>
      <c r="G2270" s="832" t="s">
        <v>3958</v>
      </c>
      <c r="H2270" s="832" t="s">
        <v>631</v>
      </c>
      <c r="I2270" s="832" t="s">
        <v>4962</v>
      </c>
      <c r="J2270" s="832" t="s">
        <v>2824</v>
      </c>
      <c r="K2270" s="832"/>
      <c r="L2270" s="835">
        <v>86.5</v>
      </c>
      <c r="M2270" s="835">
        <v>173</v>
      </c>
      <c r="N2270" s="832">
        <v>2</v>
      </c>
      <c r="O2270" s="836">
        <v>0.5</v>
      </c>
      <c r="P2270" s="835">
        <v>173</v>
      </c>
      <c r="Q2270" s="837">
        <v>1</v>
      </c>
      <c r="R2270" s="832">
        <v>2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10</v>
      </c>
      <c r="B2271" s="832" t="s">
        <v>2616</v>
      </c>
      <c r="C2271" s="832" t="s">
        <v>2633</v>
      </c>
      <c r="D2271" s="833" t="s">
        <v>5674</v>
      </c>
      <c r="E2271" s="834" t="s">
        <v>2682</v>
      </c>
      <c r="F2271" s="832" t="s">
        <v>2620</v>
      </c>
      <c r="G2271" s="832" t="s">
        <v>2825</v>
      </c>
      <c r="H2271" s="832" t="s">
        <v>631</v>
      </c>
      <c r="I2271" s="832" t="s">
        <v>2826</v>
      </c>
      <c r="J2271" s="832" t="s">
        <v>2827</v>
      </c>
      <c r="K2271" s="832" t="s">
        <v>2828</v>
      </c>
      <c r="L2271" s="835">
        <v>500</v>
      </c>
      <c r="M2271" s="835">
        <v>2000</v>
      </c>
      <c r="N2271" s="832">
        <v>4</v>
      </c>
      <c r="O2271" s="836">
        <v>4</v>
      </c>
      <c r="P2271" s="835">
        <v>1500</v>
      </c>
      <c r="Q2271" s="837">
        <v>0.75</v>
      </c>
      <c r="R2271" s="832">
        <v>3</v>
      </c>
      <c r="S2271" s="837">
        <v>0.75</v>
      </c>
      <c r="T2271" s="836">
        <v>3</v>
      </c>
      <c r="U2271" s="838">
        <v>0.75</v>
      </c>
    </row>
    <row r="2272" spans="1:21" ht="14.4" customHeight="1" x14ac:dyDescent="0.3">
      <c r="A2272" s="831">
        <v>10</v>
      </c>
      <c r="B2272" s="832" t="s">
        <v>2616</v>
      </c>
      <c r="C2272" s="832" t="s">
        <v>2633</v>
      </c>
      <c r="D2272" s="833" t="s">
        <v>5674</v>
      </c>
      <c r="E2272" s="834" t="s">
        <v>2682</v>
      </c>
      <c r="F2272" s="832" t="s">
        <v>2620</v>
      </c>
      <c r="G2272" s="832" t="s">
        <v>2825</v>
      </c>
      <c r="H2272" s="832" t="s">
        <v>631</v>
      </c>
      <c r="I2272" s="832" t="s">
        <v>4723</v>
      </c>
      <c r="J2272" s="832" t="s">
        <v>4724</v>
      </c>
      <c r="K2272" s="832" t="s">
        <v>4725</v>
      </c>
      <c r="L2272" s="835">
        <v>4500</v>
      </c>
      <c r="M2272" s="835">
        <v>4500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10</v>
      </c>
      <c r="B2273" s="832" t="s">
        <v>2616</v>
      </c>
      <c r="C2273" s="832" t="s">
        <v>2633</v>
      </c>
      <c r="D2273" s="833" t="s">
        <v>5674</v>
      </c>
      <c r="E2273" s="834" t="s">
        <v>2719</v>
      </c>
      <c r="F2273" s="832" t="s">
        <v>2618</v>
      </c>
      <c r="G2273" s="832" t="s">
        <v>3241</v>
      </c>
      <c r="H2273" s="832" t="s">
        <v>690</v>
      </c>
      <c r="I2273" s="832" t="s">
        <v>2437</v>
      </c>
      <c r="J2273" s="832" t="s">
        <v>2438</v>
      </c>
      <c r="K2273" s="832" t="s">
        <v>2439</v>
      </c>
      <c r="L2273" s="835">
        <v>119.7</v>
      </c>
      <c r="M2273" s="835">
        <v>718.2</v>
      </c>
      <c r="N2273" s="832">
        <v>6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10</v>
      </c>
      <c r="B2274" s="832" t="s">
        <v>2616</v>
      </c>
      <c r="C2274" s="832" t="s">
        <v>2633</v>
      </c>
      <c r="D2274" s="833" t="s">
        <v>5674</v>
      </c>
      <c r="E2274" s="834" t="s">
        <v>2719</v>
      </c>
      <c r="F2274" s="832" t="s">
        <v>2618</v>
      </c>
      <c r="G2274" s="832" t="s">
        <v>3241</v>
      </c>
      <c r="H2274" s="832" t="s">
        <v>690</v>
      </c>
      <c r="I2274" s="832" t="s">
        <v>3242</v>
      </c>
      <c r="J2274" s="832" t="s">
        <v>2438</v>
      </c>
      <c r="K2274" s="832" t="s">
        <v>3243</v>
      </c>
      <c r="L2274" s="835">
        <v>425.17</v>
      </c>
      <c r="M2274" s="835">
        <v>2551.02</v>
      </c>
      <c r="N2274" s="832">
        <v>6</v>
      </c>
      <c r="O2274" s="836">
        <v>0.5</v>
      </c>
      <c r="P2274" s="835">
        <v>2551.02</v>
      </c>
      <c r="Q2274" s="837">
        <v>1</v>
      </c>
      <c r="R2274" s="832">
        <v>6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10</v>
      </c>
      <c r="B2275" s="832" t="s">
        <v>2616</v>
      </c>
      <c r="C2275" s="832" t="s">
        <v>2633</v>
      </c>
      <c r="D2275" s="833" t="s">
        <v>5674</v>
      </c>
      <c r="E2275" s="834" t="s">
        <v>2719</v>
      </c>
      <c r="F2275" s="832" t="s">
        <v>2618</v>
      </c>
      <c r="G2275" s="832" t="s">
        <v>2735</v>
      </c>
      <c r="H2275" s="832" t="s">
        <v>690</v>
      </c>
      <c r="I2275" s="832" t="s">
        <v>2436</v>
      </c>
      <c r="J2275" s="832" t="s">
        <v>2207</v>
      </c>
      <c r="K2275" s="832" t="s">
        <v>1365</v>
      </c>
      <c r="L2275" s="835">
        <v>170.52</v>
      </c>
      <c r="M2275" s="835">
        <v>341.04</v>
      </c>
      <c r="N2275" s="832">
        <v>2</v>
      </c>
      <c r="O2275" s="836">
        <v>0.5</v>
      </c>
      <c r="P2275" s="835">
        <v>341.04</v>
      </c>
      <c r="Q2275" s="837">
        <v>1</v>
      </c>
      <c r="R2275" s="832">
        <v>2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10</v>
      </c>
      <c r="B2276" s="832" t="s">
        <v>2616</v>
      </c>
      <c r="C2276" s="832" t="s">
        <v>2633</v>
      </c>
      <c r="D2276" s="833" t="s">
        <v>5674</v>
      </c>
      <c r="E2276" s="834" t="s">
        <v>2719</v>
      </c>
      <c r="F2276" s="832" t="s">
        <v>2618</v>
      </c>
      <c r="G2276" s="832" t="s">
        <v>3222</v>
      </c>
      <c r="H2276" s="832" t="s">
        <v>631</v>
      </c>
      <c r="I2276" s="832" t="s">
        <v>4963</v>
      </c>
      <c r="J2276" s="832" t="s">
        <v>4964</v>
      </c>
      <c r="K2276" s="832" t="s">
        <v>1555</v>
      </c>
      <c r="L2276" s="835">
        <v>39.17</v>
      </c>
      <c r="M2276" s="835">
        <v>156.68</v>
      </c>
      <c r="N2276" s="832">
        <v>4</v>
      </c>
      <c r="O2276" s="836">
        <v>0.5</v>
      </c>
      <c r="P2276" s="835">
        <v>156.68</v>
      </c>
      <c r="Q2276" s="837">
        <v>1</v>
      </c>
      <c r="R2276" s="832">
        <v>4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10</v>
      </c>
      <c r="B2277" s="832" t="s">
        <v>2616</v>
      </c>
      <c r="C2277" s="832" t="s">
        <v>2633</v>
      </c>
      <c r="D2277" s="833" t="s">
        <v>5674</v>
      </c>
      <c r="E2277" s="834" t="s">
        <v>2719</v>
      </c>
      <c r="F2277" s="832" t="s">
        <v>2618</v>
      </c>
      <c r="G2277" s="832" t="s">
        <v>3222</v>
      </c>
      <c r="H2277" s="832" t="s">
        <v>631</v>
      </c>
      <c r="I2277" s="832" t="s">
        <v>4965</v>
      </c>
      <c r="J2277" s="832" t="s">
        <v>4964</v>
      </c>
      <c r="K2277" s="832" t="s">
        <v>1365</v>
      </c>
      <c r="L2277" s="835">
        <v>78.33</v>
      </c>
      <c r="M2277" s="835">
        <v>313.32</v>
      </c>
      <c r="N2277" s="832">
        <v>4</v>
      </c>
      <c r="O2277" s="836">
        <v>0.5</v>
      </c>
      <c r="P2277" s="835">
        <v>313.32</v>
      </c>
      <c r="Q2277" s="837">
        <v>1</v>
      </c>
      <c r="R2277" s="832">
        <v>4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10</v>
      </c>
      <c r="B2278" s="832" t="s">
        <v>2616</v>
      </c>
      <c r="C2278" s="832" t="s">
        <v>2633</v>
      </c>
      <c r="D2278" s="833" t="s">
        <v>5674</v>
      </c>
      <c r="E2278" s="834" t="s">
        <v>2719</v>
      </c>
      <c r="F2278" s="832" t="s">
        <v>2618</v>
      </c>
      <c r="G2278" s="832" t="s">
        <v>2740</v>
      </c>
      <c r="H2278" s="832" t="s">
        <v>631</v>
      </c>
      <c r="I2278" s="832" t="s">
        <v>3678</v>
      </c>
      <c r="J2278" s="832" t="s">
        <v>3613</v>
      </c>
      <c r="K2278" s="832" t="s">
        <v>3169</v>
      </c>
      <c r="L2278" s="835">
        <v>176.32</v>
      </c>
      <c r="M2278" s="835">
        <v>1057.9199999999998</v>
      </c>
      <c r="N2278" s="832">
        <v>6</v>
      </c>
      <c r="O2278" s="836">
        <v>4</v>
      </c>
      <c r="P2278" s="835">
        <v>881.59999999999991</v>
      </c>
      <c r="Q2278" s="837">
        <v>0.83333333333333337</v>
      </c>
      <c r="R2278" s="832">
        <v>5</v>
      </c>
      <c r="S2278" s="837">
        <v>0.83333333333333337</v>
      </c>
      <c r="T2278" s="836">
        <v>3.5</v>
      </c>
      <c r="U2278" s="838">
        <v>0.875</v>
      </c>
    </row>
    <row r="2279" spans="1:21" ht="14.4" customHeight="1" x14ac:dyDescent="0.3">
      <c r="A2279" s="831">
        <v>10</v>
      </c>
      <c r="B2279" s="832" t="s">
        <v>2616</v>
      </c>
      <c r="C2279" s="832" t="s">
        <v>2633</v>
      </c>
      <c r="D2279" s="833" t="s">
        <v>5674</v>
      </c>
      <c r="E2279" s="834" t="s">
        <v>2719</v>
      </c>
      <c r="F2279" s="832" t="s">
        <v>2618</v>
      </c>
      <c r="G2279" s="832" t="s">
        <v>3488</v>
      </c>
      <c r="H2279" s="832" t="s">
        <v>631</v>
      </c>
      <c r="I2279" s="832" t="s">
        <v>4966</v>
      </c>
      <c r="J2279" s="832" t="s">
        <v>3490</v>
      </c>
      <c r="K2279" s="832" t="s">
        <v>4967</v>
      </c>
      <c r="L2279" s="835">
        <v>1.22</v>
      </c>
      <c r="M2279" s="835">
        <v>3.66</v>
      </c>
      <c r="N2279" s="832">
        <v>3</v>
      </c>
      <c r="O2279" s="836">
        <v>0.5</v>
      </c>
      <c r="P2279" s="835">
        <v>3.66</v>
      </c>
      <c r="Q2279" s="837">
        <v>1</v>
      </c>
      <c r="R2279" s="832">
        <v>3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10</v>
      </c>
      <c r="B2280" s="832" t="s">
        <v>2616</v>
      </c>
      <c r="C2280" s="832" t="s">
        <v>2633</v>
      </c>
      <c r="D2280" s="833" t="s">
        <v>5674</v>
      </c>
      <c r="E2280" s="834" t="s">
        <v>2719</v>
      </c>
      <c r="F2280" s="832" t="s">
        <v>2618</v>
      </c>
      <c r="G2280" s="832" t="s">
        <v>3204</v>
      </c>
      <c r="H2280" s="832" t="s">
        <v>690</v>
      </c>
      <c r="I2280" s="832" t="s">
        <v>4608</v>
      </c>
      <c r="J2280" s="832" t="s">
        <v>4609</v>
      </c>
      <c r="K2280" s="832" t="s">
        <v>4610</v>
      </c>
      <c r="L2280" s="835">
        <v>300.12</v>
      </c>
      <c r="M2280" s="835">
        <v>600.24</v>
      </c>
      <c r="N2280" s="832">
        <v>2</v>
      </c>
      <c r="O2280" s="836">
        <v>0.5</v>
      </c>
      <c r="P2280" s="835">
        <v>600.24</v>
      </c>
      <c r="Q2280" s="837">
        <v>1</v>
      </c>
      <c r="R2280" s="832">
        <v>2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10</v>
      </c>
      <c r="B2281" s="832" t="s">
        <v>2616</v>
      </c>
      <c r="C2281" s="832" t="s">
        <v>2633</v>
      </c>
      <c r="D2281" s="833" t="s">
        <v>5674</v>
      </c>
      <c r="E2281" s="834" t="s">
        <v>2719</v>
      </c>
      <c r="F2281" s="832" t="s">
        <v>2618</v>
      </c>
      <c r="G2281" s="832" t="s">
        <v>3499</v>
      </c>
      <c r="H2281" s="832" t="s">
        <v>631</v>
      </c>
      <c r="I2281" s="832" t="s">
        <v>3500</v>
      </c>
      <c r="J2281" s="832" t="s">
        <v>800</v>
      </c>
      <c r="K2281" s="832" t="s">
        <v>801</v>
      </c>
      <c r="L2281" s="835">
        <v>105.63</v>
      </c>
      <c r="M2281" s="835">
        <v>1584.4499999999998</v>
      </c>
      <c r="N2281" s="832">
        <v>15</v>
      </c>
      <c r="O2281" s="836">
        <v>5.5</v>
      </c>
      <c r="P2281" s="835">
        <v>1056.3</v>
      </c>
      <c r="Q2281" s="837">
        <v>0.66666666666666674</v>
      </c>
      <c r="R2281" s="832">
        <v>10</v>
      </c>
      <c r="S2281" s="837">
        <v>0.66666666666666663</v>
      </c>
      <c r="T2281" s="836">
        <v>3.5</v>
      </c>
      <c r="U2281" s="838">
        <v>0.63636363636363635</v>
      </c>
    </row>
    <row r="2282" spans="1:21" ht="14.4" customHeight="1" x14ac:dyDescent="0.3">
      <c r="A2282" s="831">
        <v>10</v>
      </c>
      <c r="B2282" s="832" t="s">
        <v>2616</v>
      </c>
      <c r="C2282" s="832" t="s">
        <v>2633</v>
      </c>
      <c r="D2282" s="833" t="s">
        <v>5674</v>
      </c>
      <c r="E2282" s="834" t="s">
        <v>2719</v>
      </c>
      <c r="F2282" s="832" t="s">
        <v>2618</v>
      </c>
      <c r="G2282" s="832" t="s">
        <v>3499</v>
      </c>
      <c r="H2282" s="832" t="s">
        <v>631</v>
      </c>
      <c r="I2282" s="832" t="s">
        <v>3501</v>
      </c>
      <c r="J2282" s="832" t="s">
        <v>800</v>
      </c>
      <c r="K2282" s="832" t="s">
        <v>801</v>
      </c>
      <c r="L2282" s="835">
        <v>105.63</v>
      </c>
      <c r="M2282" s="835">
        <v>316.89</v>
      </c>
      <c r="N2282" s="832">
        <v>3</v>
      </c>
      <c r="O2282" s="836">
        <v>1</v>
      </c>
      <c r="P2282" s="835">
        <v>316.89</v>
      </c>
      <c r="Q2282" s="837">
        <v>1</v>
      </c>
      <c r="R2282" s="832">
        <v>3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10</v>
      </c>
      <c r="B2283" s="832" t="s">
        <v>2616</v>
      </c>
      <c r="C2283" s="832" t="s">
        <v>2633</v>
      </c>
      <c r="D2283" s="833" t="s">
        <v>5674</v>
      </c>
      <c r="E2283" s="834" t="s">
        <v>2719</v>
      </c>
      <c r="F2283" s="832" t="s">
        <v>2618</v>
      </c>
      <c r="G2283" s="832" t="s">
        <v>4860</v>
      </c>
      <c r="H2283" s="832" t="s">
        <v>631</v>
      </c>
      <c r="I2283" s="832" t="s">
        <v>4861</v>
      </c>
      <c r="J2283" s="832" t="s">
        <v>4862</v>
      </c>
      <c r="K2283" s="832" t="s">
        <v>4863</v>
      </c>
      <c r="L2283" s="835">
        <v>45.48</v>
      </c>
      <c r="M2283" s="835">
        <v>5230.2</v>
      </c>
      <c r="N2283" s="832">
        <v>115</v>
      </c>
      <c r="O2283" s="836">
        <v>14.5</v>
      </c>
      <c r="P2283" s="835">
        <v>3411</v>
      </c>
      <c r="Q2283" s="837">
        <v>0.65217391304347827</v>
      </c>
      <c r="R2283" s="832">
        <v>75</v>
      </c>
      <c r="S2283" s="837">
        <v>0.65217391304347827</v>
      </c>
      <c r="T2283" s="836">
        <v>9.5</v>
      </c>
      <c r="U2283" s="838">
        <v>0.65517241379310343</v>
      </c>
    </row>
    <row r="2284" spans="1:21" ht="14.4" customHeight="1" x14ac:dyDescent="0.3">
      <c r="A2284" s="831">
        <v>10</v>
      </c>
      <c r="B2284" s="832" t="s">
        <v>2616</v>
      </c>
      <c r="C2284" s="832" t="s">
        <v>2633</v>
      </c>
      <c r="D2284" s="833" t="s">
        <v>5674</v>
      </c>
      <c r="E2284" s="834" t="s">
        <v>2719</v>
      </c>
      <c r="F2284" s="832" t="s">
        <v>2618</v>
      </c>
      <c r="G2284" s="832" t="s">
        <v>2760</v>
      </c>
      <c r="H2284" s="832" t="s">
        <v>631</v>
      </c>
      <c r="I2284" s="832" t="s">
        <v>2761</v>
      </c>
      <c r="J2284" s="832" t="s">
        <v>903</v>
      </c>
      <c r="K2284" s="832" t="s">
        <v>2762</v>
      </c>
      <c r="L2284" s="835">
        <v>94.7</v>
      </c>
      <c r="M2284" s="835">
        <v>473.5</v>
      </c>
      <c r="N2284" s="832">
        <v>5</v>
      </c>
      <c r="O2284" s="836">
        <v>1</v>
      </c>
      <c r="P2284" s="835">
        <v>473.5</v>
      </c>
      <c r="Q2284" s="837">
        <v>1</v>
      </c>
      <c r="R2284" s="832">
        <v>5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10</v>
      </c>
      <c r="B2285" s="832" t="s">
        <v>2616</v>
      </c>
      <c r="C2285" s="832" t="s">
        <v>2633</v>
      </c>
      <c r="D2285" s="833" t="s">
        <v>5674</v>
      </c>
      <c r="E2285" s="834" t="s">
        <v>2719</v>
      </c>
      <c r="F2285" s="832" t="s">
        <v>2618</v>
      </c>
      <c r="G2285" s="832" t="s">
        <v>2760</v>
      </c>
      <c r="H2285" s="832" t="s">
        <v>631</v>
      </c>
      <c r="I2285" s="832" t="s">
        <v>3502</v>
      </c>
      <c r="J2285" s="832" t="s">
        <v>903</v>
      </c>
      <c r="K2285" s="832" t="s">
        <v>2762</v>
      </c>
      <c r="L2285" s="835">
        <v>94.7</v>
      </c>
      <c r="M2285" s="835">
        <v>189.4</v>
      </c>
      <c r="N2285" s="832">
        <v>2</v>
      </c>
      <c r="O2285" s="836">
        <v>0.5</v>
      </c>
      <c r="P2285" s="835">
        <v>189.4</v>
      </c>
      <c r="Q2285" s="837">
        <v>1</v>
      </c>
      <c r="R2285" s="832">
        <v>2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10</v>
      </c>
      <c r="B2286" s="832" t="s">
        <v>2616</v>
      </c>
      <c r="C2286" s="832" t="s">
        <v>2633</v>
      </c>
      <c r="D2286" s="833" t="s">
        <v>5674</v>
      </c>
      <c r="E2286" s="834" t="s">
        <v>2719</v>
      </c>
      <c r="F2286" s="832" t="s">
        <v>2618</v>
      </c>
      <c r="G2286" s="832" t="s">
        <v>2760</v>
      </c>
      <c r="H2286" s="832" t="s">
        <v>631</v>
      </c>
      <c r="I2286" s="832" t="s">
        <v>4968</v>
      </c>
      <c r="J2286" s="832" t="s">
        <v>903</v>
      </c>
      <c r="K2286" s="832" t="s">
        <v>2762</v>
      </c>
      <c r="L2286" s="835">
        <v>94.7</v>
      </c>
      <c r="M2286" s="835">
        <v>94.7</v>
      </c>
      <c r="N2286" s="832">
        <v>1</v>
      </c>
      <c r="O2286" s="836">
        <v>0.5</v>
      </c>
      <c r="P2286" s="835">
        <v>94.7</v>
      </c>
      <c r="Q2286" s="837">
        <v>1</v>
      </c>
      <c r="R2286" s="832">
        <v>1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10</v>
      </c>
      <c r="B2287" s="832" t="s">
        <v>2616</v>
      </c>
      <c r="C2287" s="832" t="s">
        <v>2633</v>
      </c>
      <c r="D2287" s="833" t="s">
        <v>5674</v>
      </c>
      <c r="E2287" s="834" t="s">
        <v>2719</v>
      </c>
      <c r="F2287" s="832" t="s">
        <v>2618</v>
      </c>
      <c r="G2287" s="832" t="s">
        <v>3503</v>
      </c>
      <c r="H2287" s="832" t="s">
        <v>631</v>
      </c>
      <c r="I2287" s="832" t="s">
        <v>3504</v>
      </c>
      <c r="J2287" s="832" t="s">
        <v>720</v>
      </c>
      <c r="K2287" s="832" t="s">
        <v>3505</v>
      </c>
      <c r="L2287" s="835">
        <v>144.19</v>
      </c>
      <c r="M2287" s="835">
        <v>144.19</v>
      </c>
      <c r="N2287" s="832">
        <v>1</v>
      </c>
      <c r="O2287" s="836">
        <v>0.5</v>
      </c>
      <c r="P2287" s="835">
        <v>144.19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10</v>
      </c>
      <c r="B2288" s="832" t="s">
        <v>2616</v>
      </c>
      <c r="C2288" s="832" t="s">
        <v>2633</v>
      </c>
      <c r="D2288" s="833" t="s">
        <v>5674</v>
      </c>
      <c r="E2288" s="834" t="s">
        <v>2719</v>
      </c>
      <c r="F2288" s="832" t="s">
        <v>2618</v>
      </c>
      <c r="G2288" s="832" t="s">
        <v>4969</v>
      </c>
      <c r="H2288" s="832" t="s">
        <v>631</v>
      </c>
      <c r="I2288" s="832" t="s">
        <v>4970</v>
      </c>
      <c r="J2288" s="832" t="s">
        <v>1004</v>
      </c>
      <c r="K2288" s="832" t="s">
        <v>4971</v>
      </c>
      <c r="L2288" s="835">
        <v>439.61</v>
      </c>
      <c r="M2288" s="835">
        <v>439.61</v>
      </c>
      <c r="N2288" s="832">
        <v>1</v>
      </c>
      <c r="O2288" s="836">
        <v>1</v>
      </c>
      <c r="P2288" s="835">
        <v>439.61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10</v>
      </c>
      <c r="B2289" s="832" t="s">
        <v>2616</v>
      </c>
      <c r="C2289" s="832" t="s">
        <v>2633</v>
      </c>
      <c r="D2289" s="833" t="s">
        <v>5674</v>
      </c>
      <c r="E2289" s="834" t="s">
        <v>2719</v>
      </c>
      <c r="F2289" s="832" t="s">
        <v>2618</v>
      </c>
      <c r="G2289" s="832" t="s">
        <v>2763</v>
      </c>
      <c r="H2289" s="832" t="s">
        <v>631</v>
      </c>
      <c r="I2289" s="832" t="s">
        <v>2764</v>
      </c>
      <c r="J2289" s="832" t="s">
        <v>983</v>
      </c>
      <c r="K2289" s="832" t="s">
        <v>2765</v>
      </c>
      <c r="L2289" s="835">
        <v>89.91</v>
      </c>
      <c r="M2289" s="835">
        <v>179.82</v>
      </c>
      <c r="N2289" s="832">
        <v>2</v>
      </c>
      <c r="O2289" s="836">
        <v>0.5</v>
      </c>
      <c r="P2289" s="835">
        <v>179.82</v>
      </c>
      <c r="Q2289" s="837">
        <v>1</v>
      </c>
      <c r="R2289" s="832">
        <v>2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10</v>
      </c>
      <c r="B2290" s="832" t="s">
        <v>2616</v>
      </c>
      <c r="C2290" s="832" t="s">
        <v>2633</v>
      </c>
      <c r="D2290" s="833" t="s">
        <v>5674</v>
      </c>
      <c r="E2290" s="834" t="s">
        <v>2719</v>
      </c>
      <c r="F2290" s="832" t="s">
        <v>2618</v>
      </c>
      <c r="G2290" s="832" t="s">
        <v>3506</v>
      </c>
      <c r="H2290" s="832" t="s">
        <v>631</v>
      </c>
      <c r="I2290" s="832" t="s">
        <v>3507</v>
      </c>
      <c r="J2290" s="832" t="s">
        <v>3508</v>
      </c>
      <c r="K2290" s="832" t="s">
        <v>969</v>
      </c>
      <c r="L2290" s="835">
        <v>692.29</v>
      </c>
      <c r="M2290" s="835">
        <v>22845.57</v>
      </c>
      <c r="N2290" s="832">
        <v>33</v>
      </c>
      <c r="O2290" s="836">
        <v>2.5</v>
      </c>
      <c r="P2290" s="835">
        <v>18691.829999999998</v>
      </c>
      <c r="Q2290" s="837">
        <v>0.81818181818181812</v>
      </c>
      <c r="R2290" s="832">
        <v>27</v>
      </c>
      <c r="S2290" s="837">
        <v>0.81818181818181823</v>
      </c>
      <c r="T2290" s="836">
        <v>1.5</v>
      </c>
      <c r="U2290" s="838">
        <v>0.6</v>
      </c>
    </row>
    <row r="2291" spans="1:21" ht="14.4" customHeight="1" x14ac:dyDescent="0.3">
      <c r="A2291" s="831">
        <v>10</v>
      </c>
      <c r="B2291" s="832" t="s">
        <v>2616</v>
      </c>
      <c r="C2291" s="832" t="s">
        <v>2633</v>
      </c>
      <c r="D2291" s="833" t="s">
        <v>5674</v>
      </c>
      <c r="E2291" s="834" t="s">
        <v>2719</v>
      </c>
      <c r="F2291" s="832" t="s">
        <v>2618</v>
      </c>
      <c r="G2291" s="832" t="s">
        <v>3225</v>
      </c>
      <c r="H2291" s="832" t="s">
        <v>631</v>
      </c>
      <c r="I2291" s="832" t="s">
        <v>3246</v>
      </c>
      <c r="J2291" s="832" t="s">
        <v>1330</v>
      </c>
      <c r="K2291" s="832" t="s">
        <v>3247</v>
      </c>
      <c r="L2291" s="835">
        <v>760.22</v>
      </c>
      <c r="M2291" s="835">
        <v>3801.1</v>
      </c>
      <c r="N2291" s="832">
        <v>5</v>
      </c>
      <c r="O2291" s="836">
        <v>2</v>
      </c>
      <c r="P2291" s="835">
        <v>1520.44</v>
      </c>
      <c r="Q2291" s="837">
        <v>0.4</v>
      </c>
      <c r="R2291" s="832">
        <v>2</v>
      </c>
      <c r="S2291" s="837">
        <v>0.4</v>
      </c>
      <c r="T2291" s="836">
        <v>1</v>
      </c>
      <c r="U2291" s="838">
        <v>0.5</v>
      </c>
    </row>
    <row r="2292" spans="1:21" ht="14.4" customHeight="1" x14ac:dyDescent="0.3">
      <c r="A2292" s="831">
        <v>10</v>
      </c>
      <c r="B2292" s="832" t="s">
        <v>2616</v>
      </c>
      <c r="C2292" s="832" t="s">
        <v>2633</v>
      </c>
      <c r="D2292" s="833" t="s">
        <v>5674</v>
      </c>
      <c r="E2292" s="834" t="s">
        <v>2719</v>
      </c>
      <c r="F2292" s="832" t="s">
        <v>2618</v>
      </c>
      <c r="G2292" s="832" t="s">
        <v>3225</v>
      </c>
      <c r="H2292" s="832" t="s">
        <v>631</v>
      </c>
      <c r="I2292" s="832" t="s">
        <v>3248</v>
      </c>
      <c r="J2292" s="832" t="s">
        <v>3249</v>
      </c>
      <c r="K2292" s="832" t="s">
        <v>3250</v>
      </c>
      <c r="L2292" s="835">
        <v>760.22</v>
      </c>
      <c r="M2292" s="835">
        <v>760.22</v>
      </c>
      <c r="N2292" s="832">
        <v>1</v>
      </c>
      <c r="O2292" s="836">
        <v>0.5</v>
      </c>
      <c r="P2292" s="835">
        <v>760.22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10</v>
      </c>
      <c r="B2293" s="832" t="s">
        <v>2616</v>
      </c>
      <c r="C2293" s="832" t="s">
        <v>2633</v>
      </c>
      <c r="D2293" s="833" t="s">
        <v>5674</v>
      </c>
      <c r="E2293" s="834" t="s">
        <v>2719</v>
      </c>
      <c r="F2293" s="832" t="s">
        <v>2618</v>
      </c>
      <c r="G2293" s="832" t="s">
        <v>3225</v>
      </c>
      <c r="H2293" s="832" t="s">
        <v>631</v>
      </c>
      <c r="I2293" s="832" t="s">
        <v>3226</v>
      </c>
      <c r="J2293" s="832" t="s">
        <v>1832</v>
      </c>
      <c r="K2293" s="832" t="s">
        <v>3227</v>
      </c>
      <c r="L2293" s="835">
        <v>380.18</v>
      </c>
      <c r="M2293" s="835">
        <v>1520.72</v>
      </c>
      <c r="N2293" s="832">
        <v>4</v>
      </c>
      <c r="O2293" s="836">
        <v>2</v>
      </c>
      <c r="P2293" s="835">
        <v>1520.72</v>
      </c>
      <c r="Q2293" s="837">
        <v>1</v>
      </c>
      <c r="R2293" s="832">
        <v>4</v>
      </c>
      <c r="S2293" s="837">
        <v>1</v>
      </c>
      <c r="T2293" s="836">
        <v>2</v>
      </c>
      <c r="U2293" s="838">
        <v>1</v>
      </c>
    </row>
    <row r="2294" spans="1:21" ht="14.4" customHeight="1" x14ac:dyDescent="0.3">
      <c r="A2294" s="831">
        <v>10</v>
      </c>
      <c r="B2294" s="832" t="s">
        <v>2616</v>
      </c>
      <c r="C2294" s="832" t="s">
        <v>2633</v>
      </c>
      <c r="D2294" s="833" t="s">
        <v>5674</v>
      </c>
      <c r="E2294" s="834" t="s">
        <v>2719</v>
      </c>
      <c r="F2294" s="832" t="s">
        <v>2618</v>
      </c>
      <c r="G2294" s="832" t="s">
        <v>3367</v>
      </c>
      <c r="H2294" s="832" t="s">
        <v>631</v>
      </c>
      <c r="I2294" s="832" t="s">
        <v>3582</v>
      </c>
      <c r="J2294" s="832" t="s">
        <v>3369</v>
      </c>
      <c r="K2294" s="832" t="s">
        <v>3583</v>
      </c>
      <c r="L2294" s="835">
        <v>0</v>
      </c>
      <c r="M2294" s="835">
        <v>0</v>
      </c>
      <c r="N2294" s="832">
        <v>1</v>
      </c>
      <c r="O2294" s="836">
        <v>1</v>
      </c>
      <c r="P2294" s="835">
        <v>0</v>
      </c>
      <c r="Q2294" s="837"/>
      <c r="R2294" s="832">
        <v>1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10</v>
      </c>
      <c r="B2295" s="832" t="s">
        <v>2616</v>
      </c>
      <c r="C2295" s="832" t="s">
        <v>2633</v>
      </c>
      <c r="D2295" s="833" t="s">
        <v>5674</v>
      </c>
      <c r="E2295" s="834" t="s">
        <v>2719</v>
      </c>
      <c r="F2295" s="832" t="s">
        <v>2618</v>
      </c>
      <c r="G2295" s="832" t="s">
        <v>3026</v>
      </c>
      <c r="H2295" s="832" t="s">
        <v>690</v>
      </c>
      <c r="I2295" s="832" t="s">
        <v>2397</v>
      </c>
      <c r="J2295" s="832" t="s">
        <v>2398</v>
      </c>
      <c r="K2295" s="832" t="s">
        <v>2399</v>
      </c>
      <c r="L2295" s="835">
        <v>141.25</v>
      </c>
      <c r="M2295" s="835">
        <v>1553.75</v>
      </c>
      <c r="N2295" s="832">
        <v>11</v>
      </c>
      <c r="O2295" s="836">
        <v>3</v>
      </c>
      <c r="P2295" s="835">
        <v>1130</v>
      </c>
      <c r="Q2295" s="837">
        <v>0.72727272727272729</v>
      </c>
      <c r="R2295" s="832">
        <v>8</v>
      </c>
      <c r="S2295" s="837">
        <v>0.72727272727272729</v>
      </c>
      <c r="T2295" s="836">
        <v>2.5</v>
      </c>
      <c r="U2295" s="838">
        <v>0.83333333333333337</v>
      </c>
    </row>
    <row r="2296" spans="1:21" ht="14.4" customHeight="1" x14ac:dyDescent="0.3">
      <c r="A2296" s="831">
        <v>10</v>
      </c>
      <c r="B2296" s="832" t="s">
        <v>2616</v>
      </c>
      <c r="C2296" s="832" t="s">
        <v>2633</v>
      </c>
      <c r="D2296" s="833" t="s">
        <v>5674</v>
      </c>
      <c r="E2296" s="834" t="s">
        <v>2719</v>
      </c>
      <c r="F2296" s="832" t="s">
        <v>2618</v>
      </c>
      <c r="G2296" s="832" t="s">
        <v>3623</v>
      </c>
      <c r="H2296" s="832" t="s">
        <v>631</v>
      </c>
      <c r="I2296" s="832" t="s">
        <v>4785</v>
      </c>
      <c r="J2296" s="832" t="s">
        <v>4659</v>
      </c>
      <c r="K2296" s="832" t="s">
        <v>4662</v>
      </c>
      <c r="L2296" s="835">
        <v>1472.61</v>
      </c>
      <c r="M2296" s="835">
        <v>1472.61</v>
      </c>
      <c r="N2296" s="832">
        <v>1</v>
      </c>
      <c r="O2296" s="836">
        <v>0.5</v>
      </c>
      <c r="P2296" s="835">
        <v>1472.61</v>
      </c>
      <c r="Q2296" s="837">
        <v>1</v>
      </c>
      <c r="R2296" s="832">
        <v>1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10</v>
      </c>
      <c r="B2297" s="832" t="s">
        <v>2616</v>
      </c>
      <c r="C2297" s="832" t="s">
        <v>2633</v>
      </c>
      <c r="D2297" s="833" t="s">
        <v>5674</v>
      </c>
      <c r="E2297" s="834" t="s">
        <v>2719</v>
      </c>
      <c r="F2297" s="832" t="s">
        <v>2618</v>
      </c>
      <c r="G2297" s="832" t="s">
        <v>2906</v>
      </c>
      <c r="H2297" s="832" t="s">
        <v>631</v>
      </c>
      <c r="I2297" s="832" t="s">
        <v>3509</v>
      </c>
      <c r="J2297" s="832" t="s">
        <v>3510</v>
      </c>
      <c r="K2297" s="832" t="s">
        <v>3131</v>
      </c>
      <c r="L2297" s="835">
        <v>115.18</v>
      </c>
      <c r="M2297" s="835">
        <v>115.18</v>
      </c>
      <c r="N2297" s="832">
        <v>1</v>
      </c>
      <c r="O2297" s="836">
        <v>0.5</v>
      </c>
      <c r="P2297" s="835">
        <v>115.18</v>
      </c>
      <c r="Q2297" s="837">
        <v>1</v>
      </c>
      <c r="R2297" s="832">
        <v>1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10</v>
      </c>
      <c r="B2298" s="832" t="s">
        <v>2616</v>
      </c>
      <c r="C2298" s="832" t="s">
        <v>2633</v>
      </c>
      <c r="D2298" s="833" t="s">
        <v>5674</v>
      </c>
      <c r="E2298" s="834" t="s">
        <v>2719</v>
      </c>
      <c r="F2298" s="832" t="s">
        <v>2618</v>
      </c>
      <c r="G2298" s="832" t="s">
        <v>2906</v>
      </c>
      <c r="H2298" s="832" t="s">
        <v>631</v>
      </c>
      <c r="I2298" s="832" t="s">
        <v>2909</v>
      </c>
      <c r="J2298" s="832" t="s">
        <v>1067</v>
      </c>
      <c r="K2298" s="832" t="s">
        <v>2910</v>
      </c>
      <c r="L2298" s="835">
        <v>103.67</v>
      </c>
      <c r="M2298" s="835">
        <v>207.34</v>
      </c>
      <c r="N2298" s="832">
        <v>2</v>
      </c>
      <c r="O2298" s="836">
        <v>1</v>
      </c>
      <c r="P2298" s="835">
        <v>103.67</v>
      </c>
      <c r="Q2298" s="837">
        <v>0.5</v>
      </c>
      <c r="R2298" s="832">
        <v>1</v>
      </c>
      <c r="S2298" s="837">
        <v>0.5</v>
      </c>
      <c r="T2298" s="836">
        <v>0.5</v>
      </c>
      <c r="U2298" s="838">
        <v>0.5</v>
      </c>
    </row>
    <row r="2299" spans="1:21" ht="14.4" customHeight="1" x14ac:dyDescent="0.3">
      <c r="A2299" s="831">
        <v>10</v>
      </c>
      <c r="B2299" s="832" t="s">
        <v>2616</v>
      </c>
      <c r="C2299" s="832" t="s">
        <v>2633</v>
      </c>
      <c r="D2299" s="833" t="s">
        <v>5674</v>
      </c>
      <c r="E2299" s="834" t="s">
        <v>2719</v>
      </c>
      <c r="F2299" s="832" t="s">
        <v>2618</v>
      </c>
      <c r="G2299" s="832" t="s">
        <v>2906</v>
      </c>
      <c r="H2299" s="832" t="s">
        <v>631</v>
      </c>
      <c r="I2299" s="832" t="s">
        <v>4972</v>
      </c>
      <c r="J2299" s="832" t="s">
        <v>4973</v>
      </c>
      <c r="K2299" s="832" t="s">
        <v>4974</v>
      </c>
      <c r="L2299" s="835">
        <v>115.18</v>
      </c>
      <c r="M2299" s="835">
        <v>115.18</v>
      </c>
      <c r="N2299" s="832">
        <v>1</v>
      </c>
      <c r="O2299" s="836">
        <v>0.5</v>
      </c>
      <c r="P2299" s="835">
        <v>115.18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10</v>
      </c>
      <c r="B2300" s="832" t="s">
        <v>2616</v>
      </c>
      <c r="C2300" s="832" t="s">
        <v>2633</v>
      </c>
      <c r="D2300" s="833" t="s">
        <v>5674</v>
      </c>
      <c r="E2300" s="834" t="s">
        <v>2719</v>
      </c>
      <c r="F2300" s="832" t="s">
        <v>2618</v>
      </c>
      <c r="G2300" s="832" t="s">
        <v>2789</v>
      </c>
      <c r="H2300" s="832" t="s">
        <v>631</v>
      </c>
      <c r="I2300" s="832" t="s">
        <v>2920</v>
      </c>
      <c r="J2300" s="832" t="s">
        <v>2791</v>
      </c>
      <c r="K2300" s="832" t="s">
        <v>2921</v>
      </c>
      <c r="L2300" s="835">
        <v>87.67</v>
      </c>
      <c r="M2300" s="835">
        <v>87.67</v>
      </c>
      <c r="N2300" s="832">
        <v>1</v>
      </c>
      <c r="O2300" s="836">
        <v>1</v>
      </c>
      <c r="P2300" s="835">
        <v>87.67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10</v>
      </c>
      <c r="B2301" s="832" t="s">
        <v>2616</v>
      </c>
      <c r="C2301" s="832" t="s">
        <v>2633</v>
      </c>
      <c r="D2301" s="833" t="s">
        <v>5674</v>
      </c>
      <c r="E2301" s="834" t="s">
        <v>2719</v>
      </c>
      <c r="F2301" s="832" t="s">
        <v>2618</v>
      </c>
      <c r="G2301" s="832" t="s">
        <v>2793</v>
      </c>
      <c r="H2301" s="832" t="s">
        <v>690</v>
      </c>
      <c r="I2301" s="832" t="s">
        <v>2249</v>
      </c>
      <c r="J2301" s="832" t="s">
        <v>897</v>
      </c>
      <c r="K2301" s="832" t="s">
        <v>2250</v>
      </c>
      <c r="L2301" s="835">
        <v>63.75</v>
      </c>
      <c r="M2301" s="835">
        <v>1275</v>
      </c>
      <c r="N2301" s="832">
        <v>20</v>
      </c>
      <c r="O2301" s="836">
        <v>6</v>
      </c>
      <c r="P2301" s="835">
        <v>956.25</v>
      </c>
      <c r="Q2301" s="837">
        <v>0.75</v>
      </c>
      <c r="R2301" s="832">
        <v>15</v>
      </c>
      <c r="S2301" s="837">
        <v>0.75</v>
      </c>
      <c r="T2301" s="836">
        <v>4.5</v>
      </c>
      <c r="U2301" s="838">
        <v>0.75</v>
      </c>
    </row>
    <row r="2302" spans="1:21" ht="14.4" customHeight="1" x14ac:dyDescent="0.3">
      <c r="A2302" s="831">
        <v>10</v>
      </c>
      <c r="B2302" s="832" t="s">
        <v>2616</v>
      </c>
      <c r="C2302" s="832" t="s">
        <v>2633</v>
      </c>
      <c r="D2302" s="833" t="s">
        <v>5674</v>
      </c>
      <c r="E2302" s="834" t="s">
        <v>2719</v>
      </c>
      <c r="F2302" s="832" t="s">
        <v>2618</v>
      </c>
      <c r="G2302" s="832" t="s">
        <v>4975</v>
      </c>
      <c r="H2302" s="832" t="s">
        <v>631</v>
      </c>
      <c r="I2302" s="832" t="s">
        <v>4976</v>
      </c>
      <c r="J2302" s="832" t="s">
        <v>4977</v>
      </c>
      <c r="K2302" s="832" t="s">
        <v>4978</v>
      </c>
      <c r="L2302" s="835">
        <v>0</v>
      </c>
      <c r="M2302" s="835">
        <v>0</v>
      </c>
      <c r="N2302" s="832">
        <v>6</v>
      </c>
      <c r="O2302" s="836">
        <v>1</v>
      </c>
      <c r="P2302" s="835">
        <v>0</v>
      </c>
      <c r="Q2302" s="837"/>
      <c r="R2302" s="832">
        <v>3</v>
      </c>
      <c r="S2302" s="837">
        <v>0.5</v>
      </c>
      <c r="T2302" s="836">
        <v>0.5</v>
      </c>
      <c r="U2302" s="838">
        <v>0.5</v>
      </c>
    </row>
    <row r="2303" spans="1:21" ht="14.4" customHeight="1" x14ac:dyDescent="0.3">
      <c r="A2303" s="831">
        <v>10</v>
      </c>
      <c r="B2303" s="832" t="s">
        <v>2616</v>
      </c>
      <c r="C2303" s="832" t="s">
        <v>2633</v>
      </c>
      <c r="D2303" s="833" t="s">
        <v>5674</v>
      </c>
      <c r="E2303" s="834" t="s">
        <v>2719</v>
      </c>
      <c r="F2303" s="832" t="s">
        <v>2618</v>
      </c>
      <c r="G2303" s="832" t="s">
        <v>2812</v>
      </c>
      <c r="H2303" s="832" t="s">
        <v>631</v>
      </c>
      <c r="I2303" s="832" t="s">
        <v>4979</v>
      </c>
      <c r="J2303" s="832" t="s">
        <v>4980</v>
      </c>
      <c r="K2303" s="832" t="s">
        <v>4981</v>
      </c>
      <c r="L2303" s="835">
        <v>34334.31</v>
      </c>
      <c r="M2303" s="835">
        <v>171671.55</v>
      </c>
      <c r="N2303" s="832">
        <v>5</v>
      </c>
      <c r="O2303" s="836">
        <v>2.5</v>
      </c>
      <c r="P2303" s="835">
        <v>103002.93</v>
      </c>
      <c r="Q2303" s="837">
        <v>0.6</v>
      </c>
      <c r="R2303" s="832">
        <v>3</v>
      </c>
      <c r="S2303" s="837">
        <v>0.6</v>
      </c>
      <c r="T2303" s="836">
        <v>1.5</v>
      </c>
      <c r="U2303" s="838">
        <v>0.6</v>
      </c>
    </row>
    <row r="2304" spans="1:21" ht="14.4" customHeight="1" x14ac:dyDescent="0.3">
      <c r="A2304" s="831">
        <v>10</v>
      </c>
      <c r="B2304" s="832" t="s">
        <v>2616</v>
      </c>
      <c r="C2304" s="832" t="s">
        <v>2633</v>
      </c>
      <c r="D2304" s="833" t="s">
        <v>5674</v>
      </c>
      <c r="E2304" s="834" t="s">
        <v>2719</v>
      </c>
      <c r="F2304" s="832" t="s">
        <v>2618</v>
      </c>
      <c r="G2304" s="832" t="s">
        <v>2932</v>
      </c>
      <c r="H2304" s="832" t="s">
        <v>631</v>
      </c>
      <c r="I2304" s="832" t="s">
        <v>2933</v>
      </c>
      <c r="J2304" s="832" t="s">
        <v>1208</v>
      </c>
      <c r="K2304" s="832" t="s">
        <v>2934</v>
      </c>
      <c r="L2304" s="835">
        <v>0</v>
      </c>
      <c r="M2304" s="835">
        <v>0</v>
      </c>
      <c r="N2304" s="832">
        <v>1</v>
      </c>
      <c r="O2304" s="836">
        <v>0.5</v>
      </c>
      <c r="P2304" s="835">
        <v>0</v>
      </c>
      <c r="Q2304" s="837"/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10</v>
      </c>
      <c r="B2305" s="832" t="s">
        <v>2616</v>
      </c>
      <c r="C2305" s="832" t="s">
        <v>2633</v>
      </c>
      <c r="D2305" s="833" t="s">
        <v>5674</v>
      </c>
      <c r="E2305" s="834" t="s">
        <v>2719</v>
      </c>
      <c r="F2305" s="832" t="s">
        <v>2618</v>
      </c>
      <c r="G2305" s="832" t="s">
        <v>4885</v>
      </c>
      <c r="H2305" s="832" t="s">
        <v>631</v>
      </c>
      <c r="I2305" s="832" t="s">
        <v>4886</v>
      </c>
      <c r="J2305" s="832" t="s">
        <v>1903</v>
      </c>
      <c r="K2305" s="832" t="s">
        <v>4887</v>
      </c>
      <c r="L2305" s="835">
        <v>193.98</v>
      </c>
      <c r="M2305" s="835">
        <v>387.96</v>
      </c>
      <c r="N2305" s="832">
        <v>2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10</v>
      </c>
      <c r="B2306" s="832" t="s">
        <v>2616</v>
      </c>
      <c r="C2306" s="832" t="s">
        <v>2633</v>
      </c>
      <c r="D2306" s="833" t="s">
        <v>5674</v>
      </c>
      <c r="E2306" s="834" t="s">
        <v>2719</v>
      </c>
      <c r="F2306" s="832" t="s">
        <v>2618</v>
      </c>
      <c r="G2306" s="832" t="s">
        <v>4885</v>
      </c>
      <c r="H2306" s="832" t="s">
        <v>631</v>
      </c>
      <c r="I2306" s="832" t="s">
        <v>4886</v>
      </c>
      <c r="J2306" s="832" t="s">
        <v>1903</v>
      </c>
      <c r="K2306" s="832" t="s">
        <v>4887</v>
      </c>
      <c r="L2306" s="835">
        <v>203.9</v>
      </c>
      <c r="M2306" s="835">
        <v>203.9</v>
      </c>
      <c r="N2306" s="832">
        <v>1</v>
      </c>
      <c r="O2306" s="836">
        <v>0.5</v>
      </c>
      <c r="P2306" s="835">
        <v>203.9</v>
      </c>
      <c r="Q2306" s="837">
        <v>1</v>
      </c>
      <c r="R2306" s="832">
        <v>1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10</v>
      </c>
      <c r="B2307" s="832" t="s">
        <v>2616</v>
      </c>
      <c r="C2307" s="832" t="s">
        <v>2633</v>
      </c>
      <c r="D2307" s="833" t="s">
        <v>5674</v>
      </c>
      <c r="E2307" s="834" t="s">
        <v>2719</v>
      </c>
      <c r="F2307" s="832" t="s">
        <v>2618</v>
      </c>
      <c r="G2307" s="832" t="s">
        <v>3697</v>
      </c>
      <c r="H2307" s="832" t="s">
        <v>631</v>
      </c>
      <c r="I2307" s="832" t="s">
        <v>3698</v>
      </c>
      <c r="J2307" s="832" t="s">
        <v>1309</v>
      </c>
      <c r="K2307" s="832" t="s">
        <v>3699</v>
      </c>
      <c r="L2307" s="835">
        <v>569.54</v>
      </c>
      <c r="M2307" s="835">
        <v>1708.62</v>
      </c>
      <c r="N2307" s="832">
        <v>3</v>
      </c>
      <c r="O2307" s="836">
        <v>0.5</v>
      </c>
      <c r="P2307" s="835">
        <v>1708.62</v>
      </c>
      <c r="Q2307" s="837">
        <v>1</v>
      </c>
      <c r="R2307" s="832">
        <v>3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10</v>
      </c>
      <c r="B2308" s="832" t="s">
        <v>2616</v>
      </c>
      <c r="C2308" s="832" t="s">
        <v>2633</v>
      </c>
      <c r="D2308" s="833" t="s">
        <v>5674</v>
      </c>
      <c r="E2308" s="834" t="s">
        <v>2719</v>
      </c>
      <c r="F2308" s="832" t="s">
        <v>2618</v>
      </c>
      <c r="G2308" s="832" t="s">
        <v>4688</v>
      </c>
      <c r="H2308" s="832" t="s">
        <v>690</v>
      </c>
      <c r="I2308" s="832" t="s">
        <v>4815</v>
      </c>
      <c r="J2308" s="832" t="s">
        <v>4816</v>
      </c>
      <c r="K2308" s="832" t="s">
        <v>4817</v>
      </c>
      <c r="L2308" s="835">
        <v>802.48</v>
      </c>
      <c r="M2308" s="835">
        <v>802.48</v>
      </c>
      <c r="N2308" s="832">
        <v>1</v>
      </c>
      <c r="O2308" s="836">
        <v>1</v>
      </c>
      <c r="P2308" s="835">
        <v>802.48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10</v>
      </c>
      <c r="B2309" s="832" t="s">
        <v>2616</v>
      </c>
      <c r="C2309" s="832" t="s">
        <v>2633</v>
      </c>
      <c r="D2309" s="833" t="s">
        <v>5674</v>
      </c>
      <c r="E2309" s="834" t="s">
        <v>2719</v>
      </c>
      <c r="F2309" s="832" t="s">
        <v>2618</v>
      </c>
      <c r="G2309" s="832" t="s">
        <v>3601</v>
      </c>
      <c r="H2309" s="832" t="s">
        <v>631</v>
      </c>
      <c r="I2309" s="832" t="s">
        <v>3602</v>
      </c>
      <c r="J2309" s="832" t="s">
        <v>3603</v>
      </c>
      <c r="K2309" s="832" t="s">
        <v>3604</v>
      </c>
      <c r="L2309" s="835">
        <v>59.18</v>
      </c>
      <c r="M2309" s="835">
        <v>591.79999999999995</v>
      </c>
      <c r="N2309" s="832">
        <v>10</v>
      </c>
      <c r="O2309" s="836">
        <v>3.5</v>
      </c>
      <c r="P2309" s="835">
        <v>236.72</v>
      </c>
      <c r="Q2309" s="837">
        <v>0.4</v>
      </c>
      <c r="R2309" s="832">
        <v>4</v>
      </c>
      <c r="S2309" s="837">
        <v>0.4</v>
      </c>
      <c r="T2309" s="836">
        <v>1.5</v>
      </c>
      <c r="U2309" s="838">
        <v>0.42857142857142855</v>
      </c>
    </row>
    <row r="2310" spans="1:21" ht="14.4" customHeight="1" x14ac:dyDescent="0.3">
      <c r="A2310" s="831">
        <v>10</v>
      </c>
      <c r="B2310" s="832" t="s">
        <v>2616</v>
      </c>
      <c r="C2310" s="832" t="s">
        <v>2633</v>
      </c>
      <c r="D2310" s="833" t="s">
        <v>5674</v>
      </c>
      <c r="E2310" s="834" t="s">
        <v>2719</v>
      </c>
      <c r="F2310" s="832" t="s">
        <v>2618</v>
      </c>
      <c r="G2310" s="832" t="s">
        <v>3601</v>
      </c>
      <c r="H2310" s="832" t="s">
        <v>631</v>
      </c>
      <c r="I2310" s="832" t="s">
        <v>4982</v>
      </c>
      <c r="J2310" s="832" t="s">
        <v>4983</v>
      </c>
      <c r="K2310" s="832" t="s">
        <v>4984</v>
      </c>
      <c r="L2310" s="835">
        <v>0</v>
      </c>
      <c r="M2310" s="835">
        <v>0</v>
      </c>
      <c r="N2310" s="832">
        <v>2</v>
      </c>
      <c r="O2310" s="836">
        <v>0.5</v>
      </c>
      <c r="P2310" s="835">
        <v>0</v>
      </c>
      <c r="Q2310" s="837"/>
      <c r="R2310" s="832">
        <v>2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10</v>
      </c>
      <c r="B2311" s="832" t="s">
        <v>2616</v>
      </c>
      <c r="C2311" s="832" t="s">
        <v>2633</v>
      </c>
      <c r="D2311" s="833" t="s">
        <v>5674</v>
      </c>
      <c r="E2311" s="834" t="s">
        <v>2719</v>
      </c>
      <c r="F2311" s="832" t="s">
        <v>2618</v>
      </c>
      <c r="G2311" s="832" t="s">
        <v>3601</v>
      </c>
      <c r="H2311" s="832" t="s">
        <v>631</v>
      </c>
      <c r="I2311" s="832" t="s">
        <v>4985</v>
      </c>
      <c r="J2311" s="832" t="s">
        <v>3603</v>
      </c>
      <c r="K2311" s="832" t="s">
        <v>3604</v>
      </c>
      <c r="L2311" s="835">
        <v>59.18</v>
      </c>
      <c r="M2311" s="835">
        <v>118.36</v>
      </c>
      <c r="N2311" s="832">
        <v>2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10</v>
      </c>
      <c r="B2312" s="832" t="s">
        <v>2616</v>
      </c>
      <c r="C2312" s="832" t="s">
        <v>2633</v>
      </c>
      <c r="D2312" s="833" t="s">
        <v>5674</v>
      </c>
      <c r="E2312" s="834" t="s">
        <v>2719</v>
      </c>
      <c r="F2312" s="832" t="s">
        <v>2618</v>
      </c>
      <c r="G2312" s="832" t="s">
        <v>3518</v>
      </c>
      <c r="H2312" s="832" t="s">
        <v>631</v>
      </c>
      <c r="I2312" s="832" t="s">
        <v>3519</v>
      </c>
      <c r="J2312" s="832" t="s">
        <v>3520</v>
      </c>
      <c r="K2312" s="832" t="s">
        <v>3521</v>
      </c>
      <c r="L2312" s="835">
        <v>0</v>
      </c>
      <c r="M2312" s="835">
        <v>0</v>
      </c>
      <c r="N2312" s="832">
        <v>3</v>
      </c>
      <c r="O2312" s="836">
        <v>1</v>
      </c>
      <c r="P2312" s="835">
        <v>0</v>
      </c>
      <c r="Q2312" s="837"/>
      <c r="R2312" s="832">
        <v>3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10</v>
      </c>
      <c r="B2313" s="832" t="s">
        <v>2616</v>
      </c>
      <c r="C2313" s="832" t="s">
        <v>2633</v>
      </c>
      <c r="D2313" s="833" t="s">
        <v>5674</v>
      </c>
      <c r="E2313" s="834" t="s">
        <v>2719</v>
      </c>
      <c r="F2313" s="832" t="s">
        <v>2618</v>
      </c>
      <c r="G2313" s="832" t="s">
        <v>3518</v>
      </c>
      <c r="H2313" s="832" t="s">
        <v>631</v>
      </c>
      <c r="I2313" s="832" t="s">
        <v>3522</v>
      </c>
      <c r="J2313" s="832" t="s">
        <v>3523</v>
      </c>
      <c r="K2313" s="832" t="s">
        <v>3524</v>
      </c>
      <c r="L2313" s="835">
        <v>0</v>
      </c>
      <c r="M2313" s="835">
        <v>0</v>
      </c>
      <c r="N2313" s="832">
        <v>9</v>
      </c>
      <c r="O2313" s="836">
        <v>2</v>
      </c>
      <c r="P2313" s="835">
        <v>0</v>
      </c>
      <c r="Q2313" s="837"/>
      <c r="R2313" s="832">
        <v>7</v>
      </c>
      <c r="S2313" s="837">
        <v>0.77777777777777779</v>
      </c>
      <c r="T2313" s="836">
        <v>1.5</v>
      </c>
      <c r="U2313" s="838">
        <v>0.75</v>
      </c>
    </row>
    <row r="2314" spans="1:21" ht="14.4" customHeight="1" x14ac:dyDescent="0.3">
      <c r="A2314" s="831">
        <v>10</v>
      </c>
      <c r="B2314" s="832" t="s">
        <v>2616</v>
      </c>
      <c r="C2314" s="832" t="s">
        <v>2633</v>
      </c>
      <c r="D2314" s="833" t="s">
        <v>5674</v>
      </c>
      <c r="E2314" s="834" t="s">
        <v>2719</v>
      </c>
      <c r="F2314" s="832" t="s">
        <v>2618</v>
      </c>
      <c r="G2314" s="832" t="s">
        <v>2815</v>
      </c>
      <c r="H2314" s="832" t="s">
        <v>631</v>
      </c>
      <c r="I2314" s="832" t="s">
        <v>2816</v>
      </c>
      <c r="J2314" s="832" t="s">
        <v>2817</v>
      </c>
      <c r="K2314" s="832" t="s">
        <v>2818</v>
      </c>
      <c r="L2314" s="835">
        <v>154.36000000000001</v>
      </c>
      <c r="M2314" s="835">
        <v>154.36000000000001</v>
      </c>
      <c r="N2314" s="832">
        <v>1</v>
      </c>
      <c r="O2314" s="836">
        <v>1</v>
      </c>
      <c r="P2314" s="835">
        <v>154.36000000000001</v>
      </c>
      <c r="Q2314" s="837">
        <v>1</v>
      </c>
      <c r="R2314" s="832">
        <v>1</v>
      </c>
      <c r="S2314" s="837">
        <v>1</v>
      </c>
      <c r="T2314" s="836">
        <v>1</v>
      </c>
      <c r="U2314" s="838">
        <v>1</v>
      </c>
    </row>
    <row r="2315" spans="1:21" ht="14.4" customHeight="1" x14ac:dyDescent="0.3">
      <c r="A2315" s="831">
        <v>10</v>
      </c>
      <c r="B2315" s="832" t="s">
        <v>2616</v>
      </c>
      <c r="C2315" s="832" t="s">
        <v>2633</v>
      </c>
      <c r="D2315" s="833" t="s">
        <v>5674</v>
      </c>
      <c r="E2315" s="834" t="s">
        <v>2719</v>
      </c>
      <c r="F2315" s="832" t="s">
        <v>2618</v>
      </c>
      <c r="G2315" s="832" t="s">
        <v>2815</v>
      </c>
      <c r="H2315" s="832" t="s">
        <v>690</v>
      </c>
      <c r="I2315" s="832" t="s">
        <v>2199</v>
      </c>
      <c r="J2315" s="832" t="s">
        <v>951</v>
      </c>
      <c r="K2315" s="832" t="s">
        <v>2200</v>
      </c>
      <c r="L2315" s="835">
        <v>75.73</v>
      </c>
      <c r="M2315" s="835">
        <v>151.46</v>
      </c>
      <c r="N2315" s="832">
        <v>2</v>
      </c>
      <c r="O2315" s="836">
        <v>1</v>
      </c>
      <c r="P2315" s="835">
        <v>151.46</v>
      </c>
      <c r="Q2315" s="837">
        <v>1</v>
      </c>
      <c r="R2315" s="832">
        <v>2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10</v>
      </c>
      <c r="B2316" s="832" t="s">
        <v>2616</v>
      </c>
      <c r="C2316" s="832" t="s">
        <v>2633</v>
      </c>
      <c r="D2316" s="833" t="s">
        <v>5674</v>
      </c>
      <c r="E2316" s="834" t="s">
        <v>2719</v>
      </c>
      <c r="F2316" s="832" t="s">
        <v>2618</v>
      </c>
      <c r="G2316" s="832" t="s">
        <v>3271</v>
      </c>
      <c r="H2316" s="832" t="s">
        <v>631</v>
      </c>
      <c r="I2316" s="832" t="s">
        <v>4986</v>
      </c>
      <c r="J2316" s="832" t="s">
        <v>1286</v>
      </c>
      <c r="K2316" s="832" t="s">
        <v>1287</v>
      </c>
      <c r="L2316" s="835">
        <v>374.79</v>
      </c>
      <c r="M2316" s="835">
        <v>11243.7</v>
      </c>
      <c r="N2316" s="832">
        <v>30</v>
      </c>
      <c r="O2316" s="836">
        <v>1.5</v>
      </c>
      <c r="P2316" s="835">
        <v>11243.7</v>
      </c>
      <c r="Q2316" s="837">
        <v>1</v>
      </c>
      <c r="R2316" s="832">
        <v>30</v>
      </c>
      <c r="S2316" s="837">
        <v>1</v>
      </c>
      <c r="T2316" s="836">
        <v>1.5</v>
      </c>
      <c r="U2316" s="838">
        <v>1</v>
      </c>
    </row>
    <row r="2317" spans="1:21" ht="14.4" customHeight="1" x14ac:dyDescent="0.3">
      <c r="A2317" s="831">
        <v>10</v>
      </c>
      <c r="B2317" s="832" t="s">
        <v>2616</v>
      </c>
      <c r="C2317" s="832" t="s">
        <v>2633</v>
      </c>
      <c r="D2317" s="833" t="s">
        <v>5674</v>
      </c>
      <c r="E2317" s="834" t="s">
        <v>2719</v>
      </c>
      <c r="F2317" s="832" t="s">
        <v>2618</v>
      </c>
      <c r="G2317" s="832" t="s">
        <v>3271</v>
      </c>
      <c r="H2317" s="832" t="s">
        <v>631</v>
      </c>
      <c r="I2317" s="832" t="s">
        <v>3272</v>
      </c>
      <c r="J2317" s="832" t="s">
        <v>1461</v>
      </c>
      <c r="K2317" s="832" t="s">
        <v>1462</v>
      </c>
      <c r="L2317" s="835">
        <v>239.96</v>
      </c>
      <c r="M2317" s="835">
        <v>5999</v>
      </c>
      <c r="N2317" s="832">
        <v>25</v>
      </c>
      <c r="O2317" s="836">
        <v>3</v>
      </c>
      <c r="P2317" s="835">
        <v>3599.3999999999996</v>
      </c>
      <c r="Q2317" s="837">
        <v>0.6</v>
      </c>
      <c r="R2317" s="832">
        <v>15</v>
      </c>
      <c r="S2317" s="837">
        <v>0.6</v>
      </c>
      <c r="T2317" s="836">
        <v>2</v>
      </c>
      <c r="U2317" s="838">
        <v>0.66666666666666663</v>
      </c>
    </row>
    <row r="2318" spans="1:21" ht="14.4" customHeight="1" x14ac:dyDescent="0.3">
      <c r="A2318" s="831">
        <v>10</v>
      </c>
      <c r="B2318" s="832" t="s">
        <v>2616</v>
      </c>
      <c r="C2318" s="832" t="s">
        <v>2633</v>
      </c>
      <c r="D2318" s="833" t="s">
        <v>5674</v>
      </c>
      <c r="E2318" s="834" t="s">
        <v>2719</v>
      </c>
      <c r="F2318" s="832" t="s">
        <v>2618</v>
      </c>
      <c r="G2318" s="832" t="s">
        <v>3271</v>
      </c>
      <c r="H2318" s="832" t="s">
        <v>631</v>
      </c>
      <c r="I2318" s="832" t="s">
        <v>4961</v>
      </c>
      <c r="J2318" s="832" t="s">
        <v>1286</v>
      </c>
      <c r="K2318" s="832" t="s">
        <v>1287</v>
      </c>
      <c r="L2318" s="835">
        <v>374.79</v>
      </c>
      <c r="M2318" s="835">
        <v>29983.200000000004</v>
      </c>
      <c r="N2318" s="832">
        <v>80</v>
      </c>
      <c r="O2318" s="836">
        <v>4.5</v>
      </c>
      <c r="P2318" s="835">
        <v>16865.550000000003</v>
      </c>
      <c r="Q2318" s="837">
        <v>0.5625</v>
      </c>
      <c r="R2318" s="832">
        <v>45</v>
      </c>
      <c r="S2318" s="837">
        <v>0.5625</v>
      </c>
      <c r="T2318" s="836">
        <v>2.5</v>
      </c>
      <c r="U2318" s="838">
        <v>0.55555555555555558</v>
      </c>
    </row>
    <row r="2319" spans="1:21" ht="14.4" customHeight="1" x14ac:dyDescent="0.3">
      <c r="A2319" s="831">
        <v>10</v>
      </c>
      <c r="B2319" s="832" t="s">
        <v>2616</v>
      </c>
      <c r="C2319" s="832" t="s">
        <v>2633</v>
      </c>
      <c r="D2319" s="833" t="s">
        <v>5674</v>
      </c>
      <c r="E2319" s="834" t="s">
        <v>2719</v>
      </c>
      <c r="F2319" s="832" t="s">
        <v>2618</v>
      </c>
      <c r="G2319" s="832" t="s">
        <v>3271</v>
      </c>
      <c r="H2319" s="832" t="s">
        <v>631</v>
      </c>
      <c r="I2319" s="832" t="s">
        <v>4889</v>
      </c>
      <c r="J2319" s="832" t="s">
        <v>1461</v>
      </c>
      <c r="K2319" s="832" t="s">
        <v>1462</v>
      </c>
      <c r="L2319" s="835">
        <v>239.96</v>
      </c>
      <c r="M2319" s="835">
        <v>4799.2</v>
      </c>
      <c r="N2319" s="832">
        <v>20</v>
      </c>
      <c r="O2319" s="836">
        <v>1.5</v>
      </c>
      <c r="P2319" s="835">
        <v>4799.2</v>
      </c>
      <c r="Q2319" s="837">
        <v>1</v>
      </c>
      <c r="R2319" s="832">
        <v>20</v>
      </c>
      <c r="S2319" s="837">
        <v>1</v>
      </c>
      <c r="T2319" s="836">
        <v>1.5</v>
      </c>
      <c r="U2319" s="838">
        <v>1</v>
      </c>
    </row>
    <row r="2320" spans="1:21" ht="14.4" customHeight="1" x14ac:dyDescent="0.3">
      <c r="A2320" s="831">
        <v>10</v>
      </c>
      <c r="B2320" s="832" t="s">
        <v>2616</v>
      </c>
      <c r="C2320" s="832" t="s">
        <v>2633</v>
      </c>
      <c r="D2320" s="833" t="s">
        <v>5674</v>
      </c>
      <c r="E2320" s="834" t="s">
        <v>2719</v>
      </c>
      <c r="F2320" s="832" t="s">
        <v>2618</v>
      </c>
      <c r="G2320" s="832" t="s">
        <v>3085</v>
      </c>
      <c r="H2320" s="832" t="s">
        <v>631</v>
      </c>
      <c r="I2320" s="832" t="s">
        <v>3086</v>
      </c>
      <c r="J2320" s="832" t="s">
        <v>3087</v>
      </c>
      <c r="K2320" s="832" t="s">
        <v>3088</v>
      </c>
      <c r="L2320" s="835">
        <v>3105.81</v>
      </c>
      <c r="M2320" s="835">
        <v>388226.25</v>
      </c>
      <c r="N2320" s="832">
        <v>125</v>
      </c>
      <c r="O2320" s="836">
        <v>8</v>
      </c>
      <c r="P2320" s="835">
        <v>263993.85000000003</v>
      </c>
      <c r="Q2320" s="837">
        <v>0.68</v>
      </c>
      <c r="R2320" s="832">
        <v>85</v>
      </c>
      <c r="S2320" s="837">
        <v>0.68</v>
      </c>
      <c r="T2320" s="836">
        <v>6</v>
      </c>
      <c r="U2320" s="838">
        <v>0.75</v>
      </c>
    </row>
    <row r="2321" spans="1:21" ht="14.4" customHeight="1" x14ac:dyDescent="0.3">
      <c r="A2321" s="831">
        <v>10</v>
      </c>
      <c r="B2321" s="832" t="s">
        <v>2616</v>
      </c>
      <c r="C2321" s="832" t="s">
        <v>2633</v>
      </c>
      <c r="D2321" s="833" t="s">
        <v>5674</v>
      </c>
      <c r="E2321" s="834" t="s">
        <v>2719</v>
      </c>
      <c r="F2321" s="832" t="s">
        <v>2618</v>
      </c>
      <c r="G2321" s="832" t="s">
        <v>3817</v>
      </c>
      <c r="H2321" s="832" t="s">
        <v>631</v>
      </c>
      <c r="I2321" s="832" t="s">
        <v>4706</v>
      </c>
      <c r="J2321" s="832" t="s">
        <v>4707</v>
      </c>
      <c r="K2321" s="832" t="s">
        <v>4708</v>
      </c>
      <c r="L2321" s="835">
        <v>510.12</v>
      </c>
      <c r="M2321" s="835">
        <v>510.12</v>
      </c>
      <c r="N2321" s="832">
        <v>1</v>
      </c>
      <c r="O2321" s="836">
        <v>0.5</v>
      </c>
      <c r="P2321" s="835">
        <v>510.12</v>
      </c>
      <c r="Q2321" s="837">
        <v>1</v>
      </c>
      <c r="R2321" s="832">
        <v>1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10</v>
      </c>
      <c r="B2322" s="832" t="s">
        <v>2616</v>
      </c>
      <c r="C2322" s="832" t="s">
        <v>2633</v>
      </c>
      <c r="D2322" s="833" t="s">
        <v>5674</v>
      </c>
      <c r="E2322" s="834" t="s">
        <v>2719</v>
      </c>
      <c r="F2322" s="832" t="s">
        <v>2619</v>
      </c>
      <c r="G2322" s="832" t="s">
        <v>2822</v>
      </c>
      <c r="H2322" s="832" t="s">
        <v>631</v>
      </c>
      <c r="I2322" s="832" t="s">
        <v>3077</v>
      </c>
      <c r="J2322" s="832" t="s">
        <v>2824</v>
      </c>
      <c r="K2322" s="832"/>
      <c r="L2322" s="835">
        <v>0</v>
      </c>
      <c r="M2322" s="835">
        <v>0</v>
      </c>
      <c r="N2322" s="832">
        <v>8</v>
      </c>
      <c r="O2322" s="836">
        <v>7.5</v>
      </c>
      <c r="P2322" s="835">
        <v>0</v>
      </c>
      <c r="Q2322" s="837"/>
      <c r="R2322" s="832">
        <v>7</v>
      </c>
      <c r="S2322" s="837">
        <v>0.875</v>
      </c>
      <c r="T2322" s="836">
        <v>6.5</v>
      </c>
      <c r="U2322" s="838">
        <v>0.8666666666666667</v>
      </c>
    </row>
    <row r="2323" spans="1:21" ht="14.4" customHeight="1" x14ac:dyDescent="0.3">
      <c r="A2323" s="831">
        <v>10</v>
      </c>
      <c r="B2323" s="832" t="s">
        <v>2616</v>
      </c>
      <c r="C2323" s="832" t="s">
        <v>2633</v>
      </c>
      <c r="D2323" s="833" t="s">
        <v>5674</v>
      </c>
      <c r="E2323" s="834" t="s">
        <v>2719</v>
      </c>
      <c r="F2323" s="832" t="s">
        <v>2619</v>
      </c>
      <c r="G2323" s="832" t="s">
        <v>2822</v>
      </c>
      <c r="H2323" s="832" t="s">
        <v>631</v>
      </c>
      <c r="I2323" s="832" t="s">
        <v>4987</v>
      </c>
      <c r="J2323" s="832" t="s">
        <v>2824</v>
      </c>
      <c r="K2323" s="832"/>
      <c r="L2323" s="835">
        <v>34334.31</v>
      </c>
      <c r="M2323" s="835">
        <v>34334.31</v>
      </c>
      <c r="N2323" s="832">
        <v>1</v>
      </c>
      <c r="O2323" s="836">
        <v>1</v>
      </c>
      <c r="P2323" s="835">
        <v>34334.31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10</v>
      </c>
      <c r="B2324" s="832" t="s">
        <v>2616</v>
      </c>
      <c r="C2324" s="832" t="s">
        <v>2633</v>
      </c>
      <c r="D2324" s="833" t="s">
        <v>5674</v>
      </c>
      <c r="E2324" s="834" t="s">
        <v>2719</v>
      </c>
      <c r="F2324" s="832" t="s">
        <v>2619</v>
      </c>
      <c r="G2324" s="832" t="s">
        <v>2822</v>
      </c>
      <c r="H2324" s="832" t="s">
        <v>631</v>
      </c>
      <c r="I2324" s="832" t="s">
        <v>4988</v>
      </c>
      <c r="J2324" s="832" t="s">
        <v>2824</v>
      </c>
      <c r="K2324" s="832"/>
      <c r="L2324" s="835">
        <v>0</v>
      </c>
      <c r="M2324" s="835">
        <v>0</v>
      </c>
      <c r="N2324" s="832">
        <v>1</v>
      </c>
      <c r="O2324" s="836">
        <v>0.5</v>
      </c>
      <c r="P2324" s="835">
        <v>0</v>
      </c>
      <c r="Q2324" s="837"/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10</v>
      </c>
      <c r="B2325" s="832" t="s">
        <v>2616</v>
      </c>
      <c r="C2325" s="832" t="s">
        <v>2633</v>
      </c>
      <c r="D2325" s="833" t="s">
        <v>5674</v>
      </c>
      <c r="E2325" s="834" t="s">
        <v>2719</v>
      </c>
      <c r="F2325" s="832" t="s">
        <v>2619</v>
      </c>
      <c r="G2325" s="832" t="s">
        <v>2822</v>
      </c>
      <c r="H2325" s="832" t="s">
        <v>631</v>
      </c>
      <c r="I2325" s="832" t="s">
        <v>4989</v>
      </c>
      <c r="J2325" s="832" t="s">
        <v>2824</v>
      </c>
      <c r="K2325" s="832"/>
      <c r="L2325" s="835">
        <v>0</v>
      </c>
      <c r="M2325" s="835">
        <v>0</v>
      </c>
      <c r="N2325" s="832">
        <v>1</v>
      </c>
      <c r="O2325" s="836">
        <v>1</v>
      </c>
      <c r="P2325" s="835">
        <v>0</v>
      </c>
      <c r="Q2325" s="837"/>
      <c r="R2325" s="832">
        <v>1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10</v>
      </c>
      <c r="B2326" s="832" t="s">
        <v>2616</v>
      </c>
      <c r="C2326" s="832" t="s">
        <v>2633</v>
      </c>
      <c r="D2326" s="833" t="s">
        <v>5674</v>
      </c>
      <c r="E2326" s="834" t="s">
        <v>2719</v>
      </c>
      <c r="F2326" s="832" t="s">
        <v>2619</v>
      </c>
      <c r="G2326" s="832" t="s">
        <v>2822</v>
      </c>
      <c r="H2326" s="832" t="s">
        <v>631</v>
      </c>
      <c r="I2326" s="832" t="s">
        <v>4961</v>
      </c>
      <c r="J2326" s="832" t="s">
        <v>2824</v>
      </c>
      <c r="K2326" s="832"/>
      <c r="L2326" s="835">
        <v>374.79</v>
      </c>
      <c r="M2326" s="835">
        <v>5621.85</v>
      </c>
      <c r="N2326" s="832">
        <v>15</v>
      </c>
      <c r="O2326" s="836">
        <v>0.5</v>
      </c>
      <c r="P2326" s="835">
        <v>5621.85</v>
      </c>
      <c r="Q2326" s="837">
        <v>1</v>
      </c>
      <c r="R2326" s="832">
        <v>15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10</v>
      </c>
      <c r="B2327" s="832" t="s">
        <v>2616</v>
      </c>
      <c r="C2327" s="832" t="s">
        <v>2633</v>
      </c>
      <c r="D2327" s="833" t="s">
        <v>5674</v>
      </c>
      <c r="E2327" s="834" t="s">
        <v>2719</v>
      </c>
      <c r="F2327" s="832" t="s">
        <v>2620</v>
      </c>
      <c r="G2327" s="832" t="s">
        <v>2825</v>
      </c>
      <c r="H2327" s="832" t="s">
        <v>631</v>
      </c>
      <c r="I2327" s="832" t="s">
        <v>2826</v>
      </c>
      <c r="J2327" s="832" t="s">
        <v>2827</v>
      </c>
      <c r="K2327" s="832" t="s">
        <v>2828</v>
      </c>
      <c r="L2327" s="835">
        <v>500</v>
      </c>
      <c r="M2327" s="835">
        <v>1000</v>
      </c>
      <c r="N2327" s="832">
        <v>2</v>
      </c>
      <c r="O2327" s="836">
        <v>2</v>
      </c>
      <c r="P2327" s="835">
        <v>500</v>
      </c>
      <c r="Q2327" s="837">
        <v>0.5</v>
      </c>
      <c r="R2327" s="832">
        <v>1</v>
      </c>
      <c r="S2327" s="837">
        <v>0.5</v>
      </c>
      <c r="T2327" s="836">
        <v>1</v>
      </c>
      <c r="U2327" s="838">
        <v>0.5</v>
      </c>
    </row>
    <row r="2328" spans="1:21" ht="14.4" customHeight="1" x14ac:dyDescent="0.3">
      <c r="A2328" s="831">
        <v>10</v>
      </c>
      <c r="B2328" s="832" t="s">
        <v>2616</v>
      </c>
      <c r="C2328" s="832" t="s">
        <v>2633</v>
      </c>
      <c r="D2328" s="833" t="s">
        <v>5674</v>
      </c>
      <c r="E2328" s="834" t="s">
        <v>2719</v>
      </c>
      <c r="F2328" s="832" t="s">
        <v>2620</v>
      </c>
      <c r="G2328" s="832" t="s">
        <v>2825</v>
      </c>
      <c r="H2328" s="832" t="s">
        <v>631</v>
      </c>
      <c r="I2328" s="832" t="s">
        <v>4893</v>
      </c>
      <c r="J2328" s="832" t="s">
        <v>4894</v>
      </c>
      <c r="K2328" s="832" t="s">
        <v>4895</v>
      </c>
      <c r="L2328" s="835">
        <v>1365</v>
      </c>
      <c r="M2328" s="835">
        <v>5460</v>
      </c>
      <c r="N2328" s="832">
        <v>4</v>
      </c>
      <c r="O2328" s="836">
        <v>4</v>
      </c>
      <c r="P2328" s="835">
        <v>2730</v>
      </c>
      <c r="Q2328" s="837">
        <v>0.5</v>
      </c>
      <c r="R2328" s="832">
        <v>2</v>
      </c>
      <c r="S2328" s="837">
        <v>0.5</v>
      </c>
      <c r="T2328" s="836">
        <v>2</v>
      </c>
      <c r="U2328" s="838">
        <v>0.5</v>
      </c>
    </row>
    <row r="2329" spans="1:21" ht="14.4" customHeight="1" x14ac:dyDescent="0.3">
      <c r="A2329" s="831">
        <v>10</v>
      </c>
      <c r="B2329" s="832" t="s">
        <v>2616</v>
      </c>
      <c r="C2329" s="832" t="s">
        <v>2633</v>
      </c>
      <c r="D2329" s="833" t="s">
        <v>5674</v>
      </c>
      <c r="E2329" s="834" t="s">
        <v>2719</v>
      </c>
      <c r="F2329" s="832" t="s">
        <v>2620</v>
      </c>
      <c r="G2329" s="832" t="s">
        <v>2825</v>
      </c>
      <c r="H2329" s="832" t="s">
        <v>631</v>
      </c>
      <c r="I2329" s="832" t="s">
        <v>4990</v>
      </c>
      <c r="J2329" s="832" t="s">
        <v>4991</v>
      </c>
      <c r="K2329" s="832" t="s">
        <v>4992</v>
      </c>
      <c r="L2329" s="835">
        <v>1389.75</v>
      </c>
      <c r="M2329" s="835">
        <v>1389.75</v>
      </c>
      <c r="N2329" s="832">
        <v>1</v>
      </c>
      <c r="O2329" s="836">
        <v>1</v>
      </c>
      <c r="P2329" s="835">
        <v>1389.75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10</v>
      </c>
      <c r="B2330" s="832" t="s">
        <v>2616</v>
      </c>
      <c r="C2330" s="832" t="s">
        <v>2633</v>
      </c>
      <c r="D2330" s="833" t="s">
        <v>5674</v>
      </c>
      <c r="E2330" s="834" t="s">
        <v>2719</v>
      </c>
      <c r="F2330" s="832" t="s">
        <v>2620</v>
      </c>
      <c r="G2330" s="832" t="s">
        <v>2825</v>
      </c>
      <c r="H2330" s="832" t="s">
        <v>631</v>
      </c>
      <c r="I2330" s="832" t="s">
        <v>4993</v>
      </c>
      <c r="J2330" s="832" t="s">
        <v>4994</v>
      </c>
      <c r="K2330" s="832" t="s">
        <v>4995</v>
      </c>
      <c r="L2330" s="835">
        <v>1471.42</v>
      </c>
      <c r="M2330" s="835">
        <v>4414.26</v>
      </c>
      <c r="N2330" s="832">
        <v>3</v>
      </c>
      <c r="O2330" s="836">
        <v>3</v>
      </c>
      <c r="P2330" s="835">
        <v>2942.84</v>
      </c>
      <c r="Q2330" s="837">
        <v>0.66666666666666663</v>
      </c>
      <c r="R2330" s="832">
        <v>2</v>
      </c>
      <c r="S2330" s="837">
        <v>0.66666666666666663</v>
      </c>
      <c r="T2330" s="836">
        <v>2</v>
      </c>
      <c r="U2330" s="838">
        <v>0.66666666666666663</v>
      </c>
    </row>
    <row r="2331" spans="1:21" ht="14.4" customHeight="1" x14ac:dyDescent="0.3">
      <c r="A2331" s="831">
        <v>10</v>
      </c>
      <c r="B2331" s="832" t="s">
        <v>2616</v>
      </c>
      <c r="C2331" s="832" t="s">
        <v>2633</v>
      </c>
      <c r="D2331" s="833" t="s">
        <v>5674</v>
      </c>
      <c r="E2331" s="834" t="s">
        <v>2719</v>
      </c>
      <c r="F2331" s="832" t="s">
        <v>2620</v>
      </c>
      <c r="G2331" s="832" t="s">
        <v>2825</v>
      </c>
      <c r="H2331" s="832" t="s">
        <v>631</v>
      </c>
      <c r="I2331" s="832" t="s">
        <v>4896</v>
      </c>
      <c r="J2331" s="832" t="s">
        <v>4897</v>
      </c>
      <c r="K2331" s="832" t="s">
        <v>4898</v>
      </c>
      <c r="L2331" s="835">
        <v>891.82</v>
      </c>
      <c r="M2331" s="835">
        <v>2675.46</v>
      </c>
      <c r="N2331" s="832">
        <v>3</v>
      </c>
      <c r="O2331" s="836">
        <v>3</v>
      </c>
      <c r="P2331" s="835">
        <v>1783.64</v>
      </c>
      <c r="Q2331" s="837">
        <v>0.66666666666666674</v>
      </c>
      <c r="R2331" s="832">
        <v>2</v>
      </c>
      <c r="S2331" s="837">
        <v>0.66666666666666663</v>
      </c>
      <c r="T2331" s="836">
        <v>2</v>
      </c>
      <c r="U2331" s="838">
        <v>0.66666666666666663</v>
      </c>
    </row>
    <row r="2332" spans="1:21" ht="14.4" customHeight="1" x14ac:dyDescent="0.3">
      <c r="A2332" s="831">
        <v>10</v>
      </c>
      <c r="B2332" s="832" t="s">
        <v>2616</v>
      </c>
      <c r="C2332" s="832" t="s">
        <v>2633</v>
      </c>
      <c r="D2332" s="833" t="s">
        <v>5674</v>
      </c>
      <c r="E2332" s="834" t="s">
        <v>2719</v>
      </c>
      <c r="F2332" s="832" t="s">
        <v>2620</v>
      </c>
      <c r="G2332" s="832" t="s">
        <v>4845</v>
      </c>
      <c r="H2332" s="832" t="s">
        <v>631</v>
      </c>
      <c r="I2332" s="832" t="s">
        <v>4996</v>
      </c>
      <c r="J2332" s="832" t="s">
        <v>4997</v>
      </c>
      <c r="K2332" s="832" t="s">
        <v>4998</v>
      </c>
      <c r="L2332" s="835">
        <v>1485</v>
      </c>
      <c r="M2332" s="835">
        <v>1485</v>
      </c>
      <c r="N2332" s="832">
        <v>1</v>
      </c>
      <c r="O2332" s="836">
        <v>1</v>
      </c>
      <c r="P2332" s="835">
        <v>1485</v>
      </c>
      <c r="Q2332" s="837">
        <v>1</v>
      </c>
      <c r="R2332" s="832">
        <v>1</v>
      </c>
      <c r="S2332" s="837">
        <v>1</v>
      </c>
      <c r="T2332" s="836">
        <v>1</v>
      </c>
      <c r="U2332" s="838">
        <v>1</v>
      </c>
    </row>
    <row r="2333" spans="1:21" ht="14.4" customHeight="1" x14ac:dyDescent="0.3">
      <c r="A2333" s="831">
        <v>10</v>
      </c>
      <c r="B2333" s="832" t="s">
        <v>2616</v>
      </c>
      <c r="C2333" s="832" t="s">
        <v>2633</v>
      </c>
      <c r="D2333" s="833" t="s">
        <v>5674</v>
      </c>
      <c r="E2333" s="834" t="s">
        <v>2683</v>
      </c>
      <c r="F2333" s="832" t="s">
        <v>2618</v>
      </c>
      <c r="G2333" s="832" t="s">
        <v>3204</v>
      </c>
      <c r="H2333" s="832" t="s">
        <v>690</v>
      </c>
      <c r="I2333" s="832" t="s">
        <v>2598</v>
      </c>
      <c r="J2333" s="832" t="s">
        <v>1951</v>
      </c>
      <c r="K2333" s="832" t="s">
        <v>2599</v>
      </c>
      <c r="L2333" s="835">
        <v>120.15</v>
      </c>
      <c r="M2333" s="835">
        <v>360.45000000000005</v>
      </c>
      <c r="N2333" s="832">
        <v>3</v>
      </c>
      <c r="O2333" s="836">
        <v>3</v>
      </c>
      <c r="P2333" s="835">
        <v>120.15</v>
      </c>
      <c r="Q2333" s="837">
        <v>0.33333333333333331</v>
      </c>
      <c r="R2333" s="832">
        <v>1</v>
      </c>
      <c r="S2333" s="837">
        <v>0.33333333333333331</v>
      </c>
      <c r="T2333" s="836">
        <v>1</v>
      </c>
      <c r="U2333" s="838">
        <v>0.33333333333333331</v>
      </c>
    </row>
    <row r="2334" spans="1:21" ht="14.4" customHeight="1" x14ac:dyDescent="0.3">
      <c r="A2334" s="831">
        <v>10</v>
      </c>
      <c r="B2334" s="832" t="s">
        <v>2616</v>
      </c>
      <c r="C2334" s="832" t="s">
        <v>2633</v>
      </c>
      <c r="D2334" s="833" t="s">
        <v>5674</v>
      </c>
      <c r="E2334" s="834" t="s">
        <v>2683</v>
      </c>
      <c r="F2334" s="832" t="s">
        <v>2618</v>
      </c>
      <c r="G2334" s="832" t="s">
        <v>2760</v>
      </c>
      <c r="H2334" s="832" t="s">
        <v>631</v>
      </c>
      <c r="I2334" s="832" t="s">
        <v>2761</v>
      </c>
      <c r="J2334" s="832" t="s">
        <v>903</v>
      </c>
      <c r="K2334" s="832" t="s">
        <v>2762</v>
      </c>
      <c r="L2334" s="835">
        <v>94.7</v>
      </c>
      <c r="M2334" s="835">
        <v>189.4</v>
      </c>
      <c r="N2334" s="832">
        <v>2</v>
      </c>
      <c r="O2334" s="836">
        <v>1.5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10</v>
      </c>
      <c r="B2335" s="832" t="s">
        <v>2616</v>
      </c>
      <c r="C2335" s="832" t="s">
        <v>2633</v>
      </c>
      <c r="D2335" s="833" t="s">
        <v>5674</v>
      </c>
      <c r="E2335" s="834" t="s">
        <v>2683</v>
      </c>
      <c r="F2335" s="832" t="s">
        <v>2618</v>
      </c>
      <c r="G2335" s="832" t="s">
        <v>2793</v>
      </c>
      <c r="H2335" s="832" t="s">
        <v>690</v>
      </c>
      <c r="I2335" s="832" t="s">
        <v>2249</v>
      </c>
      <c r="J2335" s="832" t="s">
        <v>897</v>
      </c>
      <c r="K2335" s="832" t="s">
        <v>2250</v>
      </c>
      <c r="L2335" s="835">
        <v>63.75</v>
      </c>
      <c r="M2335" s="835">
        <v>63.75</v>
      </c>
      <c r="N2335" s="832">
        <v>1</v>
      </c>
      <c r="O2335" s="836">
        <v>1</v>
      </c>
      <c r="P2335" s="835">
        <v>63.75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10</v>
      </c>
      <c r="B2336" s="832" t="s">
        <v>2616</v>
      </c>
      <c r="C2336" s="832" t="s">
        <v>2633</v>
      </c>
      <c r="D2336" s="833" t="s">
        <v>5674</v>
      </c>
      <c r="E2336" s="834" t="s">
        <v>2683</v>
      </c>
      <c r="F2336" s="832" t="s">
        <v>2618</v>
      </c>
      <c r="G2336" s="832" t="s">
        <v>2812</v>
      </c>
      <c r="H2336" s="832" t="s">
        <v>690</v>
      </c>
      <c r="I2336" s="832" t="s">
        <v>4987</v>
      </c>
      <c r="J2336" s="832" t="s">
        <v>4999</v>
      </c>
      <c r="K2336" s="832" t="s">
        <v>5000</v>
      </c>
      <c r="L2336" s="835">
        <v>34334.31</v>
      </c>
      <c r="M2336" s="835">
        <v>34334.31</v>
      </c>
      <c r="N2336" s="832">
        <v>1</v>
      </c>
      <c r="O2336" s="836">
        <v>0.5</v>
      </c>
      <c r="P2336" s="835">
        <v>34334.31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10</v>
      </c>
      <c r="B2337" s="832" t="s">
        <v>2616</v>
      </c>
      <c r="C2337" s="832" t="s">
        <v>2633</v>
      </c>
      <c r="D2337" s="833" t="s">
        <v>5674</v>
      </c>
      <c r="E2337" s="834" t="s">
        <v>2683</v>
      </c>
      <c r="F2337" s="832" t="s">
        <v>2618</v>
      </c>
      <c r="G2337" s="832" t="s">
        <v>2812</v>
      </c>
      <c r="H2337" s="832" t="s">
        <v>631</v>
      </c>
      <c r="I2337" s="832" t="s">
        <v>2813</v>
      </c>
      <c r="J2337" s="832" t="s">
        <v>991</v>
      </c>
      <c r="K2337" s="832" t="s">
        <v>995</v>
      </c>
      <c r="L2337" s="835">
        <v>61.97</v>
      </c>
      <c r="M2337" s="835">
        <v>61.97</v>
      </c>
      <c r="N2337" s="832">
        <v>1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10</v>
      </c>
      <c r="B2338" s="832" t="s">
        <v>2616</v>
      </c>
      <c r="C2338" s="832" t="s">
        <v>2633</v>
      </c>
      <c r="D2338" s="833" t="s">
        <v>5674</v>
      </c>
      <c r="E2338" s="834" t="s">
        <v>2683</v>
      </c>
      <c r="F2338" s="832" t="s">
        <v>2618</v>
      </c>
      <c r="G2338" s="832" t="s">
        <v>3697</v>
      </c>
      <c r="H2338" s="832" t="s">
        <v>631</v>
      </c>
      <c r="I2338" s="832" t="s">
        <v>3761</v>
      </c>
      <c r="J2338" s="832" t="s">
        <v>3762</v>
      </c>
      <c r="K2338" s="832" t="s">
        <v>3763</v>
      </c>
      <c r="L2338" s="835">
        <v>522.53</v>
      </c>
      <c r="M2338" s="835">
        <v>1045.06</v>
      </c>
      <c r="N2338" s="832">
        <v>2</v>
      </c>
      <c r="O2338" s="836">
        <v>1</v>
      </c>
      <c r="P2338" s="835">
        <v>1045.06</v>
      </c>
      <c r="Q2338" s="837">
        <v>1</v>
      </c>
      <c r="R2338" s="832">
        <v>2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10</v>
      </c>
      <c r="B2339" s="832" t="s">
        <v>2616</v>
      </c>
      <c r="C2339" s="832" t="s">
        <v>2633</v>
      </c>
      <c r="D2339" s="833" t="s">
        <v>5674</v>
      </c>
      <c r="E2339" s="834" t="s">
        <v>2683</v>
      </c>
      <c r="F2339" s="832" t="s">
        <v>2618</v>
      </c>
      <c r="G2339" s="832" t="s">
        <v>3697</v>
      </c>
      <c r="H2339" s="832" t="s">
        <v>690</v>
      </c>
      <c r="I2339" s="832" t="s">
        <v>4935</v>
      </c>
      <c r="J2339" s="832" t="s">
        <v>4936</v>
      </c>
      <c r="K2339" s="832" t="s">
        <v>4937</v>
      </c>
      <c r="L2339" s="835">
        <v>700.7</v>
      </c>
      <c r="M2339" s="835">
        <v>700.7</v>
      </c>
      <c r="N2339" s="832">
        <v>1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10</v>
      </c>
      <c r="B2340" s="832" t="s">
        <v>2616</v>
      </c>
      <c r="C2340" s="832" t="s">
        <v>2633</v>
      </c>
      <c r="D2340" s="833" t="s">
        <v>5674</v>
      </c>
      <c r="E2340" s="834" t="s">
        <v>2683</v>
      </c>
      <c r="F2340" s="832" t="s">
        <v>2618</v>
      </c>
      <c r="G2340" s="832" t="s">
        <v>2815</v>
      </c>
      <c r="H2340" s="832" t="s">
        <v>690</v>
      </c>
      <c r="I2340" s="832" t="s">
        <v>2194</v>
      </c>
      <c r="J2340" s="832" t="s">
        <v>1358</v>
      </c>
      <c r="K2340" s="832" t="s">
        <v>2195</v>
      </c>
      <c r="L2340" s="835">
        <v>154.36000000000001</v>
      </c>
      <c r="M2340" s="835">
        <v>617.44000000000005</v>
      </c>
      <c r="N2340" s="832">
        <v>4</v>
      </c>
      <c r="O2340" s="836">
        <v>2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10</v>
      </c>
      <c r="B2341" s="832" t="s">
        <v>2616</v>
      </c>
      <c r="C2341" s="832" t="s">
        <v>2633</v>
      </c>
      <c r="D2341" s="833" t="s">
        <v>5674</v>
      </c>
      <c r="E2341" s="834" t="s">
        <v>2683</v>
      </c>
      <c r="F2341" s="832" t="s">
        <v>2619</v>
      </c>
      <c r="G2341" s="832" t="s">
        <v>2822</v>
      </c>
      <c r="H2341" s="832" t="s">
        <v>631</v>
      </c>
      <c r="I2341" s="832" t="s">
        <v>3077</v>
      </c>
      <c r="J2341" s="832" t="s">
        <v>2824</v>
      </c>
      <c r="K2341" s="832"/>
      <c r="L2341" s="835">
        <v>0</v>
      </c>
      <c r="M2341" s="835">
        <v>0</v>
      </c>
      <c r="N2341" s="832">
        <v>2</v>
      </c>
      <c r="O2341" s="836">
        <v>1</v>
      </c>
      <c r="P2341" s="835">
        <v>0</v>
      </c>
      <c r="Q2341" s="837"/>
      <c r="R2341" s="832">
        <v>1</v>
      </c>
      <c r="S2341" s="837">
        <v>0.5</v>
      </c>
      <c r="T2341" s="836">
        <v>0.5</v>
      </c>
      <c r="U2341" s="838">
        <v>0.5</v>
      </c>
    </row>
    <row r="2342" spans="1:21" ht="14.4" customHeight="1" x14ac:dyDescent="0.3">
      <c r="A2342" s="831">
        <v>10</v>
      </c>
      <c r="B2342" s="832" t="s">
        <v>2616</v>
      </c>
      <c r="C2342" s="832" t="s">
        <v>2633</v>
      </c>
      <c r="D2342" s="833" t="s">
        <v>5674</v>
      </c>
      <c r="E2342" s="834" t="s">
        <v>2683</v>
      </c>
      <c r="F2342" s="832" t="s">
        <v>2620</v>
      </c>
      <c r="G2342" s="832" t="s">
        <v>2825</v>
      </c>
      <c r="H2342" s="832" t="s">
        <v>631</v>
      </c>
      <c r="I2342" s="832" t="s">
        <v>2826</v>
      </c>
      <c r="J2342" s="832" t="s">
        <v>2827</v>
      </c>
      <c r="K2342" s="832" t="s">
        <v>2828</v>
      </c>
      <c r="L2342" s="835">
        <v>500</v>
      </c>
      <c r="M2342" s="835">
        <v>1000</v>
      </c>
      <c r="N2342" s="832">
        <v>2</v>
      </c>
      <c r="O2342" s="836">
        <v>2</v>
      </c>
      <c r="P2342" s="835">
        <v>1000</v>
      </c>
      <c r="Q2342" s="837">
        <v>1</v>
      </c>
      <c r="R2342" s="832">
        <v>2</v>
      </c>
      <c r="S2342" s="837">
        <v>1</v>
      </c>
      <c r="T2342" s="836">
        <v>2</v>
      </c>
      <c r="U2342" s="838">
        <v>1</v>
      </c>
    </row>
    <row r="2343" spans="1:21" ht="14.4" customHeight="1" x14ac:dyDescent="0.3">
      <c r="A2343" s="831">
        <v>10</v>
      </c>
      <c r="B2343" s="832" t="s">
        <v>2616</v>
      </c>
      <c r="C2343" s="832" t="s">
        <v>2633</v>
      </c>
      <c r="D2343" s="833" t="s">
        <v>5674</v>
      </c>
      <c r="E2343" s="834" t="s">
        <v>2683</v>
      </c>
      <c r="F2343" s="832" t="s">
        <v>2620</v>
      </c>
      <c r="G2343" s="832" t="s">
        <v>2825</v>
      </c>
      <c r="H2343" s="832" t="s">
        <v>631</v>
      </c>
      <c r="I2343" s="832" t="s">
        <v>4723</v>
      </c>
      <c r="J2343" s="832" t="s">
        <v>4724</v>
      </c>
      <c r="K2343" s="832" t="s">
        <v>4725</v>
      </c>
      <c r="L2343" s="835">
        <v>4500</v>
      </c>
      <c r="M2343" s="835">
        <v>9000</v>
      </c>
      <c r="N2343" s="832">
        <v>2</v>
      </c>
      <c r="O2343" s="836">
        <v>2</v>
      </c>
      <c r="P2343" s="835">
        <v>4500</v>
      </c>
      <c r="Q2343" s="837">
        <v>0.5</v>
      </c>
      <c r="R2343" s="832">
        <v>1</v>
      </c>
      <c r="S2343" s="837">
        <v>0.5</v>
      </c>
      <c r="T2343" s="836">
        <v>1</v>
      </c>
      <c r="U2343" s="838">
        <v>0.5</v>
      </c>
    </row>
    <row r="2344" spans="1:21" ht="14.4" customHeight="1" x14ac:dyDescent="0.3">
      <c r="A2344" s="831">
        <v>10</v>
      </c>
      <c r="B2344" s="832" t="s">
        <v>2616</v>
      </c>
      <c r="C2344" s="832" t="s">
        <v>2633</v>
      </c>
      <c r="D2344" s="833" t="s">
        <v>5674</v>
      </c>
      <c r="E2344" s="834" t="s">
        <v>2683</v>
      </c>
      <c r="F2344" s="832" t="s">
        <v>2620</v>
      </c>
      <c r="G2344" s="832" t="s">
        <v>2825</v>
      </c>
      <c r="H2344" s="832" t="s">
        <v>631</v>
      </c>
      <c r="I2344" s="832" t="s">
        <v>4948</v>
      </c>
      <c r="J2344" s="832" t="s">
        <v>4949</v>
      </c>
      <c r="K2344" s="832" t="s">
        <v>4725</v>
      </c>
      <c r="L2344" s="835">
        <v>3500</v>
      </c>
      <c r="M2344" s="835">
        <v>7000</v>
      </c>
      <c r="N2344" s="832">
        <v>2</v>
      </c>
      <c r="O2344" s="836">
        <v>2</v>
      </c>
      <c r="P2344" s="835">
        <v>3500</v>
      </c>
      <c r="Q2344" s="837">
        <v>0.5</v>
      </c>
      <c r="R2344" s="832">
        <v>1</v>
      </c>
      <c r="S2344" s="837">
        <v>0.5</v>
      </c>
      <c r="T2344" s="836">
        <v>1</v>
      </c>
      <c r="U2344" s="838">
        <v>0.5</v>
      </c>
    </row>
    <row r="2345" spans="1:21" ht="14.4" customHeight="1" x14ac:dyDescent="0.3">
      <c r="A2345" s="831">
        <v>10</v>
      </c>
      <c r="B2345" s="832" t="s">
        <v>2616</v>
      </c>
      <c r="C2345" s="832" t="s">
        <v>2633</v>
      </c>
      <c r="D2345" s="833" t="s">
        <v>5674</v>
      </c>
      <c r="E2345" s="834" t="s">
        <v>2683</v>
      </c>
      <c r="F2345" s="832" t="s">
        <v>2620</v>
      </c>
      <c r="G2345" s="832" t="s">
        <v>2825</v>
      </c>
      <c r="H2345" s="832" t="s">
        <v>631</v>
      </c>
      <c r="I2345" s="832" t="s">
        <v>5001</v>
      </c>
      <c r="J2345" s="832" t="s">
        <v>5002</v>
      </c>
      <c r="K2345" s="832" t="s">
        <v>5003</v>
      </c>
      <c r="L2345" s="835">
        <v>555</v>
      </c>
      <c r="M2345" s="835">
        <v>1110</v>
      </c>
      <c r="N2345" s="832">
        <v>2</v>
      </c>
      <c r="O2345" s="836">
        <v>2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10</v>
      </c>
      <c r="B2346" s="832" t="s">
        <v>2616</v>
      </c>
      <c r="C2346" s="832" t="s">
        <v>2633</v>
      </c>
      <c r="D2346" s="833" t="s">
        <v>5674</v>
      </c>
      <c r="E2346" s="834" t="s">
        <v>2683</v>
      </c>
      <c r="F2346" s="832" t="s">
        <v>2620</v>
      </c>
      <c r="G2346" s="832" t="s">
        <v>3721</v>
      </c>
      <c r="H2346" s="832" t="s">
        <v>631</v>
      </c>
      <c r="I2346" s="832" t="s">
        <v>3722</v>
      </c>
      <c r="J2346" s="832" t="s">
        <v>3723</v>
      </c>
      <c r="K2346" s="832" t="s">
        <v>3724</v>
      </c>
      <c r="L2346" s="835">
        <v>173.96</v>
      </c>
      <c r="M2346" s="835">
        <v>521.88</v>
      </c>
      <c r="N2346" s="832">
        <v>3</v>
      </c>
      <c r="O2346" s="836">
        <v>1</v>
      </c>
      <c r="P2346" s="835">
        <v>521.88</v>
      </c>
      <c r="Q2346" s="837">
        <v>1</v>
      </c>
      <c r="R2346" s="832">
        <v>3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10</v>
      </c>
      <c r="B2347" s="832" t="s">
        <v>2616</v>
      </c>
      <c r="C2347" s="832" t="s">
        <v>2633</v>
      </c>
      <c r="D2347" s="833" t="s">
        <v>5674</v>
      </c>
      <c r="E2347" s="834" t="s">
        <v>2663</v>
      </c>
      <c r="F2347" s="832" t="s">
        <v>2618</v>
      </c>
      <c r="G2347" s="832" t="s">
        <v>3697</v>
      </c>
      <c r="H2347" s="832" t="s">
        <v>631</v>
      </c>
      <c r="I2347" s="832" t="s">
        <v>3698</v>
      </c>
      <c r="J2347" s="832" t="s">
        <v>1309</v>
      </c>
      <c r="K2347" s="832" t="s">
        <v>3699</v>
      </c>
      <c r="L2347" s="835">
        <v>569.54</v>
      </c>
      <c r="M2347" s="835">
        <v>569.54</v>
      </c>
      <c r="N2347" s="832">
        <v>1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10</v>
      </c>
      <c r="B2348" s="832" t="s">
        <v>2616</v>
      </c>
      <c r="C2348" s="832" t="s">
        <v>2633</v>
      </c>
      <c r="D2348" s="833" t="s">
        <v>5674</v>
      </c>
      <c r="E2348" s="834" t="s">
        <v>2680</v>
      </c>
      <c r="F2348" s="832" t="s">
        <v>2618</v>
      </c>
      <c r="G2348" s="832" t="s">
        <v>2751</v>
      </c>
      <c r="H2348" s="832" t="s">
        <v>631</v>
      </c>
      <c r="I2348" s="832" t="s">
        <v>2752</v>
      </c>
      <c r="J2348" s="832" t="s">
        <v>756</v>
      </c>
      <c r="K2348" s="832" t="s">
        <v>2753</v>
      </c>
      <c r="L2348" s="835">
        <v>92.85</v>
      </c>
      <c r="M2348" s="835">
        <v>92.85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10</v>
      </c>
      <c r="B2349" s="832" t="s">
        <v>2616</v>
      </c>
      <c r="C2349" s="832" t="s">
        <v>2633</v>
      </c>
      <c r="D2349" s="833" t="s">
        <v>5674</v>
      </c>
      <c r="E2349" s="834" t="s">
        <v>2688</v>
      </c>
      <c r="F2349" s="832" t="s">
        <v>2618</v>
      </c>
      <c r="G2349" s="832" t="s">
        <v>3204</v>
      </c>
      <c r="H2349" s="832" t="s">
        <v>690</v>
      </c>
      <c r="I2349" s="832" t="s">
        <v>2598</v>
      </c>
      <c r="J2349" s="832" t="s">
        <v>1951</v>
      </c>
      <c r="K2349" s="832" t="s">
        <v>2599</v>
      </c>
      <c r="L2349" s="835">
        <v>120.15</v>
      </c>
      <c r="M2349" s="835">
        <v>120.15</v>
      </c>
      <c r="N2349" s="832">
        <v>1</v>
      </c>
      <c r="O2349" s="836">
        <v>0.5</v>
      </c>
      <c r="P2349" s="835">
        <v>120.15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10</v>
      </c>
      <c r="B2350" s="832" t="s">
        <v>2616</v>
      </c>
      <c r="C2350" s="832" t="s">
        <v>2633</v>
      </c>
      <c r="D2350" s="833" t="s">
        <v>5674</v>
      </c>
      <c r="E2350" s="834" t="s">
        <v>2688</v>
      </c>
      <c r="F2350" s="832" t="s">
        <v>2618</v>
      </c>
      <c r="G2350" s="832" t="s">
        <v>3697</v>
      </c>
      <c r="H2350" s="832" t="s">
        <v>631</v>
      </c>
      <c r="I2350" s="832" t="s">
        <v>3698</v>
      </c>
      <c r="J2350" s="832" t="s">
        <v>1309</v>
      </c>
      <c r="K2350" s="832" t="s">
        <v>3699</v>
      </c>
      <c r="L2350" s="835">
        <v>569.54</v>
      </c>
      <c r="M2350" s="835">
        <v>569.54</v>
      </c>
      <c r="N2350" s="832">
        <v>1</v>
      </c>
      <c r="O2350" s="836">
        <v>0.5</v>
      </c>
      <c r="P2350" s="835">
        <v>569.54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10</v>
      </c>
      <c r="B2351" s="832" t="s">
        <v>2616</v>
      </c>
      <c r="C2351" s="832" t="s">
        <v>2633</v>
      </c>
      <c r="D2351" s="833" t="s">
        <v>5674</v>
      </c>
      <c r="E2351" s="834" t="s">
        <v>2688</v>
      </c>
      <c r="F2351" s="832" t="s">
        <v>2620</v>
      </c>
      <c r="G2351" s="832" t="s">
        <v>2825</v>
      </c>
      <c r="H2351" s="832" t="s">
        <v>631</v>
      </c>
      <c r="I2351" s="832" t="s">
        <v>2826</v>
      </c>
      <c r="J2351" s="832" t="s">
        <v>2827</v>
      </c>
      <c r="K2351" s="832" t="s">
        <v>2828</v>
      </c>
      <c r="L2351" s="835">
        <v>500</v>
      </c>
      <c r="M2351" s="835">
        <v>500</v>
      </c>
      <c r="N2351" s="832">
        <v>1</v>
      </c>
      <c r="O2351" s="836">
        <v>1</v>
      </c>
      <c r="P2351" s="835">
        <v>500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10</v>
      </c>
      <c r="B2352" s="832" t="s">
        <v>2616</v>
      </c>
      <c r="C2352" s="832" t="s">
        <v>2635</v>
      </c>
      <c r="D2352" s="833" t="s">
        <v>5675</v>
      </c>
      <c r="E2352" s="834" t="s">
        <v>2685</v>
      </c>
      <c r="F2352" s="832" t="s">
        <v>2618</v>
      </c>
      <c r="G2352" s="832" t="s">
        <v>5004</v>
      </c>
      <c r="H2352" s="832" t="s">
        <v>631</v>
      </c>
      <c r="I2352" s="832" t="s">
        <v>5005</v>
      </c>
      <c r="J2352" s="832" t="s">
        <v>5006</v>
      </c>
      <c r="K2352" s="832" t="s">
        <v>5007</v>
      </c>
      <c r="L2352" s="835">
        <v>4909.76</v>
      </c>
      <c r="M2352" s="835">
        <v>9819.52</v>
      </c>
      <c r="N2352" s="832">
        <v>2</v>
      </c>
      <c r="O2352" s="836">
        <v>1</v>
      </c>
      <c r="P2352" s="835">
        <v>9819.52</v>
      </c>
      <c r="Q2352" s="837">
        <v>1</v>
      </c>
      <c r="R2352" s="832">
        <v>2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10</v>
      </c>
      <c r="B2353" s="832" t="s">
        <v>2616</v>
      </c>
      <c r="C2353" s="832" t="s">
        <v>2635</v>
      </c>
      <c r="D2353" s="833" t="s">
        <v>5675</v>
      </c>
      <c r="E2353" s="834" t="s">
        <v>2685</v>
      </c>
      <c r="F2353" s="832" t="s">
        <v>2618</v>
      </c>
      <c r="G2353" s="832" t="s">
        <v>2859</v>
      </c>
      <c r="H2353" s="832" t="s">
        <v>631</v>
      </c>
      <c r="I2353" s="832" t="s">
        <v>5008</v>
      </c>
      <c r="J2353" s="832" t="s">
        <v>5009</v>
      </c>
      <c r="K2353" s="832" t="s">
        <v>5010</v>
      </c>
      <c r="L2353" s="835">
        <v>45.03</v>
      </c>
      <c r="M2353" s="835">
        <v>90.06</v>
      </c>
      <c r="N2353" s="832">
        <v>2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10</v>
      </c>
      <c r="B2354" s="832" t="s">
        <v>2616</v>
      </c>
      <c r="C2354" s="832" t="s">
        <v>2635</v>
      </c>
      <c r="D2354" s="833" t="s">
        <v>5675</v>
      </c>
      <c r="E2354" s="834" t="s">
        <v>2685</v>
      </c>
      <c r="F2354" s="832" t="s">
        <v>2618</v>
      </c>
      <c r="G2354" s="832" t="s">
        <v>5011</v>
      </c>
      <c r="H2354" s="832" t="s">
        <v>631</v>
      </c>
      <c r="I2354" s="832" t="s">
        <v>5012</v>
      </c>
      <c r="J2354" s="832" t="s">
        <v>5013</v>
      </c>
      <c r="K2354" s="832" t="s">
        <v>5014</v>
      </c>
      <c r="L2354" s="835">
        <v>17.239999999999998</v>
      </c>
      <c r="M2354" s="835">
        <v>17.239999999999998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10</v>
      </c>
      <c r="B2355" s="832" t="s">
        <v>2616</v>
      </c>
      <c r="C2355" s="832" t="s">
        <v>2635</v>
      </c>
      <c r="D2355" s="833" t="s">
        <v>5675</v>
      </c>
      <c r="E2355" s="834" t="s">
        <v>2685</v>
      </c>
      <c r="F2355" s="832" t="s">
        <v>2618</v>
      </c>
      <c r="G2355" s="832" t="s">
        <v>3193</v>
      </c>
      <c r="H2355" s="832" t="s">
        <v>631</v>
      </c>
      <c r="I2355" s="832" t="s">
        <v>3194</v>
      </c>
      <c r="J2355" s="832" t="s">
        <v>1314</v>
      </c>
      <c r="K2355" s="832" t="s">
        <v>3195</v>
      </c>
      <c r="L2355" s="835">
        <v>181.04</v>
      </c>
      <c r="M2355" s="835">
        <v>181.04</v>
      </c>
      <c r="N2355" s="832">
        <v>1</v>
      </c>
      <c r="O2355" s="836">
        <v>1</v>
      </c>
      <c r="P2355" s="835">
        <v>181.04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10</v>
      </c>
      <c r="B2356" s="832" t="s">
        <v>2616</v>
      </c>
      <c r="C2356" s="832" t="s">
        <v>2635</v>
      </c>
      <c r="D2356" s="833" t="s">
        <v>5675</v>
      </c>
      <c r="E2356" s="834" t="s">
        <v>2685</v>
      </c>
      <c r="F2356" s="832" t="s">
        <v>2618</v>
      </c>
      <c r="G2356" s="832" t="s">
        <v>3193</v>
      </c>
      <c r="H2356" s="832" t="s">
        <v>631</v>
      </c>
      <c r="I2356" s="832" t="s">
        <v>3458</v>
      </c>
      <c r="J2356" s="832" t="s">
        <v>1015</v>
      </c>
      <c r="K2356" s="832" t="s">
        <v>3459</v>
      </c>
      <c r="L2356" s="835">
        <v>59.53</v>
      </c>
      <c r="M2356" s="835">
        <v>59.53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10</v>
      </c>
      <c r="B2357" s="832" t="s">
        <v>2616</v>
      </c>
      <c r="C2357" s="832" t="s">
        <v>2635</v>
      </c>
      <c r="D2357" s="833" t="s">
        <v>5675</v>
      </c>
      <c r="E2357" s="834" t="s">
        <v>2685</v>
      </c>
      <c r="F2357" s="832" t="s">
        <v>2618</v>
      </c>
      <c r="G2357" s="832" t="s">
        <v>3193</v>
      </c>
      <c r="H2357" s="832" t="s">
        <v>631</v>
      </c>
      <c r="I2357" s="832" t="s">
        <v>3387</v>
      </c>
      <c r="J2357" s="832" t="s">
        <v>1015</v>
      </c>
      <c r="K2357" s="832" t="s">
        <v>3388</v>
      </c>
      <c r="L2357" s="835">
        <v>33.71</v>
      </c>
      <c r="M2357" s="835">
        <v>33.71</v>
      </c>
      <c r="N2357" s="832">
        <v>1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10</v>
      </c>
      <c r="B2358" s="832" t="s">
        <v>2616</v>
      </c>
      <c r="C2358" s="832" t="s">
        <v>2635</v>
      </c>
      <c r="D2358" s="833" t="s">
        <v>5675</v>
      </c>
      <c r="E2358" s="834" t="s">
        <v>2685</v>
      </c>
      <c r="F2358" s="832" t="s">
        <v>2618</v>
      </c>
      <c r="G2358" s="832" t="s">
        <v>3893</v>
      </c>
      <c r="H2358" s="832" t="s">
        <v>690</v>
      </c>
      <c r="I2358" s="832" t="s">
        <v>2391</v>
      </c>
      <c r="J2358" s="832" t="s">
        <v>2392</v>
      </c>
      <c r="K2358" s="832" t="s">
        <v>2393</v>
      </c>
      <c r="L2358" s="835">
        <v>122.96</v>
      </c>
      <c r="M2358" s="835">
        <v>122.96</v>
      </c>
      <c r="N2358" s="832">
        <v>1</v>
      </c>
      <c r="O2358" s="836">
        <v>0.5</v>
      </c>
      <c r="P2358" s="835">
        <v>122.96</v>
      </c>
      <c r="Q2358" s="837">
        <v>1</v>
      </c>
      <c r="R2358" s="832">
        <v>1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10</v>
      </c>
      <c r="B2359" s="832" t="s">
        <v>2616</v>
      </c>
      <c r="C2359" s="832" t="s">
        <v>2635</v>
      </c>
      <c r="D2359" s="833" t="s">
        <v>5675</v>
      </c>
      <c r="E2359" s="834" t="s">
        <v>2685</v>
      </c>
      <c r="F2359" s="832" t="s">
        <v>2618</v>
      </c>
      <c r="G2359" s="832" t="s">
        <v>3588</v>
      </c>
      <c r="H2359" s="832" t="s">
        <v>690</v>
      </c>
      <c r="I2359" s="832" t="s">
        <v>2305</v>
      </c>
      <c r="J2359" s="832" t="s">
        <v>832</v>
      </c>
      <c r="K2359" s="832" t="s">
        <v>1105</v>
      </c>
      <c r="L2359" s="835">
        <v>0</v>
      </c>
      <c r="M2359" s="835">
        <v>0</v>
      </c>
      <c r="N2359" s="832">
        <v>1</v>
      </c>
      <c r="O2359" s="836">
        <v>1</v>
      </c>
      <c r="P2359" s="835">
        <v>0</v>
      </c>
      <c r="Q2359" s="837"/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10</v>
      </c>
      <c r="B2360" s="832" t="s">
        <v>2616</v>
      </c>
      <c r="C2360" s="832" t="s">
        <v>2635</v>
      </c>
      <c r="D2360" s="833" t="s">
        <v>5675</v>
      </c>
      <c r="E2360" s="834" t="s">
        <v>2685</v>
      </c>
      <c r="F2360" s="832" t="s">
        <v>2618</v>
      </c>
      <c r="G2360" s="832" t="s">
        <v>2798</v>
      </c>
      <c r="H2360" s="832" t="s">
        <v>631</v>
      </c>
      <c r="I2360" s="832" t="s">
        <v>2799</v>
      </c>
      <c r="J2360" s="832" t="s">
        <v>2800</v>
      </c>
      <c r="K2360" s="832" t="s">
        <v>2801</v>
      </c>
      <c r="L2360" s="835">
        <v>42.54</v>
      </c>
      <c r="M2360" s="835">
        <v>42.54</v>
      </c>
      <c r="N2360" s="832">
        <v>1</v>
      </c>
      <c r="O2360" s="836">
        <v>0.5</v>
      </c>
      <c r="P2360" s="835">
        <v>42.54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10</v>
      </c>
      <c r="B2361" s="832" t="s">
        <v>2616</v>
      </c>
      <c r="C2361" s="832" t="s">
        <v>2635</v>
      </c>
      <c r="D2361" s="833" t="s">
        <v>5675</v>
      </c>
      <c r="E2361" s="834" t="s">
        <v>2685</v>
      </c>
      <c r="F2361" s="832" t="s">
        <v>2618</v>
      </c>
      <c r="G2361" s="832" t="s">
        <v>2798</v>
      </c>
      <c r="H2361" s="832" t="s">
        <v>631</v>
      </c>
      <c r="I2361" s="832" t="s">
        <v>2803</v>
      </c>
      <c r="J2361" s="832" t="s">
        <v>2800</v>
      </c>
      <c r="K2361" s="832" t="s">
        <v>2804</v>
      </c>
      <c r="L2361" s="835">
        <v>59.56</v>
      </c>
      <c r="M2361" s="835">
        <v>119.12</v>
      </c>
      <c r="N2361" s="832">
        <v>2</v>
      </c>
      <c r="O2361" s="836">
        <v>1</v>
      </c>
      <c r="P2361" s="835">
        <v>119.12</v>
      </c>
      <c r="Q2361" s="837">
        <v>1</v>
      </c>
      <c r="R2361" s="832">
        <v>2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10</v>
      </c>
      <c r="B2362" s="832" t="s">
        <v>2616</v>
      </c>
      <c r="C2362" s="832" t="s">
        <v>2635</v>
      </c>
      <c r="D2362" s="833" t="s">
        <v>5675</v>
      </c>
      <c r="E2362" s="834" t="s">
        <v>2685</v>
      </c>
      <c r="F2362" s="832" t="s">
        <v>2618</v>
      </c>
      <c r="G2362" s="832" t="s">
        <v>4292</v>
      </c>
      <c r="H2362" s="832" t="s">
        <v>631</v>
      </c>
      <c r="I2362" s="832" t="s">
        <v>4293</v>
      </c>
      <c r="J2362" s="832" t="s">
        <v>1826</v>
      </c>
      <c r="K2362" s="832" t="s">
        <v>4294</v>
      </c>
      <c r="L2362" s="835">
        <v>103.09</v>
      </c>
      <c r="M2362" s="835">
        <v>103.09</v>
      </c>
      <c r="N2362" s="832">
        <v>1</v>
      </c>
      <c r="O2362" s="836">
        <v>1</v>
      </c>
      <c r="P2362" s="835">
        <v>103.09</v>
      </c>
      <c r="Q2362" s="837">
        <v>1</v>
      </c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10</v>
      </c>
      <c r="B2363" s="832" t="s">
        <v>2616</v>
      </c>
      <c r="C2363" s="832" t="s">
        <v>2635</v>
      </c>
      <c r="D2363" s="833" t="s">
        <v>5675</v>
      </c>
      <c r="E2363" s="834" t="s">
        <v>2685</v>
      </c>
      <c r="F2363" s="832" t="s">
        <v>2618</v>
      </c>
      <c r="G2363" s="832" t="s">
        <v>1840</v>
      </c>
      <c r="H2363" s="832" t="s">
        <v>690</v>
      </c>
      <c r="I2363" s="832" t="s">
        <v>2489</v>
      </c>
      <c r="J2363" s="832" t="s">
        <v>2490</v>
      </c>
      <c r="K2363" s="832" t="s">
        <v>2491</v>
      </c>
      <c r="L2363" s="835">
        <v>120.61</v>
      </c>
      <c r="M2363" s="835">
        <v>120.61</v>
      </c>
      <c r="N2363" s="832">
        <v>1</v>
      </c>
      <c r="O2363" s="836">
        <v>1</v>
      </c>
      <c r="P2363" s="835">
        <v>120.61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10</v>
      </c>
      <c r="B2364" s="832" t="s">
        <v>2616</v>
      </c>
      <c r="C2364" s="832" t="s">
        <v>2635</v>
      </c>
      <c r="D2364" s="833" t="s">
        <v>5675</v>
      </c>
      <c r="E2364" s="834" t="s">
        <v>2685</v>
      </c>
      <c r="F2364" s="832" t="s">
        <v>2618</v>
      </c>
      <c r="G2364" s="832" t="s">
        <v>3066</v>
      </c>
      <c r="H2364" s="832" t="s">
        <v>690</v>
      </c>
      <c r="I2364" s="832" t="s">
        <v>3229</v>
      </c>
      <c r="J2364" s="832" t="s">
        <v>3230</v>
      </c>
      <c r="K2364" s="832" t="s">
        <v>1350</v>
      </c>
      <c r="L2364" s="835">
        <v>129.51</v>
      </c>
      <c r="M2364" s="835">
        <v>388.53</v>
      </c>
      <c r="N2364" s="832">
        <v>3</v>
      </c>
      <c r="O2364" s="836">
        <v>1</v>
      </c>
      <c r="P2364" s="835">
        <v>388.53</v>
      </c>
      <c r="Q2364" s="837">
        <v>1</v>
      </c>
      <c r="R2364" s="832">
        <v>3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10</v>
      </c>
      <c r="B2365" s="832" t="s">
        <v>2616</v>
      </c>
      <c r="C2365" s="832" t="s">
        <v>2635</v>
      </c>
      <c r="D2365" s="833" t="s">
        <v>5675</v>
      </c>
      <c r="E2365" s="834" t="s">
        <v>2685</v>
      </c>
      <c r="F2365" s="832" t="s">
        <v>2619</v>
      </c>
      <c r="G2365" s="832" t="s">
        <v>2822</v>
      </c>
      <c r="H2365" s="832" t="s">
        <v>631</v>
      </c>
      <c r="I2365" s="832" t="s">
        <v>3077</v>
      </c>
      <c r="J2365" s="832" t="s">
        <v>2824</v>
      </c>
      <c r="K2365" s="832"/>
      <c r="L2365" s="835">
        <v>0</v>
      </c>
      <c r="M2365" s="835">
        <v>0</v>
      </c>
      <c r="N2365" s="832">
        <v>1</v>
      </c>
      <c r="O2365" s="836">
        <v>1</v>
      </c>
      <c r="P2365" s="835">
        <v>0</v>
      </c>
      <c r="Q2365" s="837"/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10</v>
      </c>
      <c r="B2366" s="832" t="s">
        <v>2616</v>
      </c>
      <c r="C2366" s="832" t="s">
        <v>2635</v>
      </c>
      <c r="D2366" s="833" t="s">
        <v>5675</v>
      </c>
      <c r="E2366" s="834" t="s">
        <v>2685</v>
      </c>
      <c r="F2366" s="832" t="s">
        <v>2619</v>
      </c>
      <c r="G2366" s="832" t="s">
        <v>2822</v>
      </c>
      <c r="H2366" s="832" t="s">
        <v>631</v>
      </c>
      <c r="I2366" s="832" t="s">
        <v>3154</v>
      </c>
      <c r="J2366" s="832" t="s">
        <v>2824</v>
      </c>
      <c r="K2366" s="832"/>
      <c r="L2366" s="835">
        <v>0</v>
      </c>
      <c r="M2366" s="835">
        <v>0</v>
      </c>
      <c r="N2366" s="832">
        <v>1</v>
      </c>
      <c r="O2366" s="836">
        <v>1</v>
      </c>
      <c r="P2366" s="835">
        <v>0</v>
      </c>
      <c r="Q2366" s="837"/>
      <c r="R2366" s="832">
        <v>1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10</v>
      </c>
      <c r="B2367" s="832" t="s">
        <v>2616</v>
      </c>
      <c r="C2367" s="832" t="s">
        <v>2635</v>
      </c>
      <c r="D2367" s="833" t="s">
        <v>5675</v>
      </c>
      <c r="E2367" s="834" t="s">
        <v>2687</v>
      </c>
      <c r="F2367" s="832" t="s">
        <v>2618</v>
      </c>
      <c r="G2367" s="832" t="s">
        <v>2760</v>
      </c>
      <c r="H2367" s="832" t="s">
        <v>631</v>
      </c>
      <c r="I2367" s="832" t="s">
        <v>2761</v>
      </c>
      <c r="J2367" s="832" t="s">
        <v>903</v>
      </c>
      <c r="K2367" s="832" t="s">
        <v>2762</v>
      </c>
      <c r="L2367" s="835">
        <v>94.7</v>
      </c>
      <c r="M2367" s="835">
        <v>94.7</v>
      </c>
      <c r="N2367" s="832">
        <v>1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10</v>
      </c>
      <c r="B2368" s="832" t="s">
        <v>2616</v>
      </c>
      <c r="C2368" s="832" t="s">
        <v>2635</v>
      </c>
      <c r="D2368" s="833" t="s">
        <v>5675</v>
      </c>
      <c r="E2368" s="834" t="s">
        <v>2687</v>
      </c>
      <c r="F2368" s="832" t="s">
        <v>2618</v>
      </c>
      <c r="G2368" s="832" t="s">
        <v>3121</v>
      </c>
      <c r="H2368" s="832" t="s">
        <v>631</v>
      </c>
      <c r="I2368" s="832" t="s">
        <v>3122</v>
      </c>
      <c r="J2368" s="832" t="s">
        <v>3123</v>
      </c>
      <c r="K2368" s="832" t="s">
        <v>3124</v>
      </c>
      <c r="L2368" s="835">
        <v>2252.17</v>
      </c>
      <c r="M2368" s="835">
        <v>11260.85</v>
      </c>
      <c r="N2368" s="832">
        <v>5</v>
      </c>
      <c r="O2368" s="836">
        <v>2</v>
      </c>
      <c r="P2368" s="835">
        <v>11260.85</v>
      </c>
      <c r="Q2368" s="837">
        <v>1</v>
      </c>
      <c r="R2368" s="832">
        <v>5</v>
      </c>
      <c r="S2368" s="837">
        <v>1</v>
      </c>
      <c r="T2368" s="836">
        <v>2</v>
      </c>
      <c r="U2368" s="838">
        <v>1</v>
      </c>
    </row>
    <row r="2369" spans="1:21" ht="14.4" customHeight="1" x14ac:dyDescent="0.3">
      <c r="A2369" s="831">
        <v>10</v>
      </c>
      <c r="B2369" s="832" t="s">
        <v>2616</v>
      </c>
      <c r="C2369" s="832" t="s">
        <v>2635</v>
      </c>
      <c r="D2369" s="833" t="s">
        <v>5675</v>
      </c>
      <c r="E2369" s="834" t="s">
        <v>2687</v>
      </c>
      <c r="F2369" s="832" t="s">
        <v>2618</v>
      </c>
      <c r="G2369" s="832" t="s">
        <v>3121</v>
      </c>
      <c r="H2369" s="832" t="s">
        <v>631</v>
      </c>
      <c r="I2369" s="832" t="s">
        <v>3122</v>
      </c>
      <c r="J2369" s="832" t="s">
        <v>3123</v>
      </c>
      <c r="K2369" s="832" t="s">
        <v>3124</v>
      </c>
      <c r="L2369" s="835">
        <v>1804.62</v>
      </c>
      <c r="M2369" s="835">
        <v>7218.48</v>
      </c>
      <c r="N2369" s="832">
        <v>4</v>
      </c>
      <c r="O2369" s="836">
        <v>1</v>
      </c>
      <c r="P2369" s="835">
        <v>7218.48</v>
      </c>
      <c r="Q2369" s="837">
        <v>1</v>
      </c>
      <c r="R2369" s="832">
        <v>4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10</v>
      </c>
      <c r="B2370" s="832" t="s">
        <v>2616</v>
      </c>
      <c r="C2370" s="832" t="s">
        <v>2635</v>
      </c>
      <c r="D2370" s="833" t="s">
        <v>5675</v>
      </c>
      <c r="E2370" s="834" t="s">
        <v>2687</v>
      </c>
      <c r="F2370" s="832" t="s">
        <v>2618</v>
      </c>
      <c r="G2370" s="832" t="s">
        <v>2874</v>
      </c>
      <c r="H2370" s="832" t="s">
        <v>631</v>
      </c>
      <c r="I2370" s="832" t="s">
        <v>5015</v>
      </c>
      <c r="J2370" s="832" t="s">
        <v>1795</v>
      </c>
      <c r="K2370" s="832" t="s">
        <v>5016</v>
      </c>
      <c r="L2370" s="835">
        <v>285.89</v>
      </c>
      <c r="M2370" s="835">
        <v>1143.56</v>
      </c>
      <c r="N2370" s="832">
        <v>4</v>
      </c>
      <c r="O2370" s="836">
        <v>2</v>
      </c>
      <c r="P2370" s="835">
        <v>857.67</v>
      </c>
      <c r="Q2370" s="837">
        <v>0.75</v>
      </c>
      <c r="R2370" s="832">
        <v>3</v>
      </c>
      <c r="S2370" s="837">
        <v>0.75</v>
      </c>
      <c r="T2370" s="836">
        <v>1.5</v>
      </c>
      <c r="U2370" s="838">
        <v>0.75</v>
      </c>
    </row>
    <row r="2371" spans="1:21" ht="14.4" customHeight="1" x14ac:dyDescent="0.3">
      <c r="A2371" s="831">
        <v>10</v>
      </c>
      <c r="B2371" s="832" t="s">
        <v>2616</v>
      </c>
      <c r="C2371" s="832" t="s">
        <v>2635</v>
      </c>
      <c r="D2371" s="833" t="s">
        <v>5675</v>
      </c>
      <c r="E2371" s="834" t="s">
        <v>2687</v>
      </c>
      <c r="F2371" s="832" t="s">
        <v>2618</v>
      </c>
      <c r="G2371" s="832" t="s">
        <v>2874</v>
      </c>
      <c r="H2371" s="832" t="s">
        <v>631</v>
      </c>
      <c r="I2371" s="832" t="s">
        <v>2877</v>
      </c>
      <c r="J2371" s="832" t="s">
        <v>1795</v>
      </c>
      <c r="K2371" s="832" t="s">
        <v>2878</v>
      </c>
      <c r="L2371" s="835">
        <v>688.56</v>
      </c>
      <c r="M2371" s="835">
        <v>688.56</v>
      </c>
      <c r="N2371" s="832">
        <v>1</v>
      </c>
      <c r="O2371" s="836">
        <v>1</v>
      </c>
      <c r="P2371" s="835">
        <v>688.56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10</v>
      </c>
      <c r="B2372" s="832" t="s">
        <v>2616</v>
      </c>
      <c r="C2372" s="832" t="s">
        <v>2635</v>
      </c>
      <c r="D2372" s="833" t="s">
        <v>5675</v>
      </c>
      <c r="E2372" s="834" t="s">
        <v>2687</v>
      </c>
      <c r="F2372" s="832" t="s">
        <v>2618</v>
      </c>
      <c r="G2372" s="832" t="s">
        <v>2798</v>
      </c>
      <c r="H2372" s="832" t="s">
        <v>631</v>
      </c>
      <c r="I2372" s="832" t="s">
        <v>2799</v>
      </c>
      <c r="J2372" s="832" t="s">
        <v>2800</v>
      </c>
      <c r="K2372" s="832" t="s">
        <v>2801</v>
      </c>
      <c r="L2372" s="835">
        <v>42.54</v>
      </c>
      <c r="M2372" s="835">
        <v>340.32</v>
      </c>
      <c r="N2372" s="832">
        <v>8</v>
      </c>
      <c r="O2372" s="836">
        <v>2.5</v>
      </c>
      <c r="P2372" s="835">
        <v>297.77999999999997</v>
      </c>
      <c r="Q2372" s="837">
        <v>0.87499999999999989</v>
      </c>
      <c r="R2372" s="832">
        <v>7</v>
      </c>
      <c r="S2372" s="837">
        <v>0.875</v>
      </c>
      <c r="T2372" s="836">
        <v>2</v>
      </c>
      <c r="U2372" s="838">
        <v>0.8</v>
      </c>
    </row>
    <row r="2373" spans="1:21" ht="14.4" customHeight="1" x14ac:dyDescent="0.3">
      <c r="A2373" s="831">
        <v>10</v>
      </c>
      <c r="B2373" s="832" t="s">
        <v>2616</v>
      </c>
      <c r="C2373" s="832" t="s">
        <v>2635</v>
      </c>
      <c r="D2373" s="833" t="s">
        <v>5675</v>
      </c>
      <c r="E2373" s="834" t="s">
        <v>2687</v>
      </c>
      <c r="F2373" s="832" t="s">
        <v>2618</v>
      </c>
      <c r="G2373" s="832" t="s">
        <v>2932</v>
      </c>
      <c r="H2373" s="832" t="s">
        <v>631</v>
      </c>
      <c r="I2373" s="832" t="s">
        <v>2933</v>
      </c>
      <c r="J2373" s="832" t="s">
        <v>1208</v>
      </c>
      <c r="K2373" s="832" t="s">
        <v>2934</v>
      </c>
      <c r="L2373" s="835">
        <v>0</v>
      </c>
      <c r="M2373" s="835">
        <v>0</v>
      </c>
      <c r="N2373" s="832">
        <v>1</v>
      </c>
      <c r="O2373" s="836">
        <v>0.5</v>
      </c>
      <c r="P2373" s="835">
        <v>0</v>
      </c>
      <c r="Q2373" s="837"/>
      <c r="R2373" s="832">
        <v>1</v>
      </c>
      <c r="S2373" s="837">
        <v>1</v>
      </c>
      <c r="T2373" s="836">
        <v>0.5</v>
      </c>
      <c r="U2373" s="838">
        <v>1</v>
      </c>
    </row>
    <row r="2374" spans="1:21" ht="14.4" customHeight="1" x14ac:dyDescent="0.3">
      <c r="A2374" s="831">
        <v>10</v>
      </c>
      <c r="B2374" s="832" t="s">
        <v>2616</v>
      </c>
      <c r="C2374" s="832" t="s">
        <v>2635</v>
      </c>
      <c r="D2374" s="833" t="s">
        <v>5675</v>
      </c>
      <c r="E2374" s="834" t="s">
        <v>2689</v>
      </c>
      <c r="F2374" s="832" t="s">
        <v>2618</v>
      </c>
      <c r="G2374" s="832" t="s">
        <v>2751</v>
      </c>
      <c r="H2374" s="832" t="s">
        <v>631</v>
      </c>
      <c r="I2374" s="832" t="s">
        <v>2752</v>
      </c>
      <c r="J2374" s="832" t="s">
        <v>756</v>
      </c>
      <c r="K2374" s="832" t="s">
        <v>2753</v>
      </c>
      <c r="L2374" s="835">
        <v>92.85</v>
      </c>
      <c r="M2374" s="835">
        <v>92.85</v>
      </c>
      <c r="N2374" s="832">
        <v>1</v>
      </c>
      <c r="O2374" s="836">
        <v>1</v>
      </c>
      <c r="P2374" s="835">
        <v>92.85</v>
      </c>
      <c r="Q2374" s="837">
        <v>1</v>
      </c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10</v>
      </c>
      <c r="B2375" s="832" t="s">
        <v>2616</v>
      </c>
      <c r="C2375" s="832" t="s">
        <v>2635</v>
      </c>
      <c r="D2375" s="833" t="s">
        <v>5675</v>
      </c>
      <c r="E2375" s="834" t="s">
        <v>2691</v>
      </c>
      <c r="F2375" s="832" t="s">
        <v>2618</v>
      </c>
      <c r="G2375" s="832" t="s">
        <v>2829</v>
      </c>
      <c r="H2375" s="832" t="s">
        <v>631</v>
      </c>
      <c r="I2375" s="832" t="s">
        <v>5017</v>
      </c>
      <c r="J2375" s="832" t="s">
        <v>5018</v>
      </c>
      <c r="K2375" s="832" t="s">
        <v>5019</v>
      </c>
      <c r="L2375" s="835">
        <v>615.15</v>
      </c>
      <c r="M2375" s="835">
        <v>615.15</v>
      </c>
      <c r="N2375" s="832">
        <v>1</v>
      </c>
      <c r="O2375" s="836">
        <v>1</v>
      </c>
      <c r="P2375" s="835">
        <v>615.15</v>
      </c>
      <c r="Q2375" s="837">
        <v>1</v>
      </c>
      <c r="R2375" s="832">
        <v>1</v>
      </c>
      <c r="S2375" s="837">
        <v>1</v>
      </c>
      <c r="T2375" s="836">
        <v>1</v>
      </c>
      <c r="U2375" s="838">
        <v>1</v>
      </c>
    </row>
    <row r="2376" spans="1:21" ht="14.4" customHeight="1" x14ac:dyDescent="0.3">
      <c r="A2376" s="831">
        <v>10</v>
      </c>
      <c r="B2376" s="832" t="s">
        <v>2616</v>
      </c>
      <c r="C2376" s="832" t="s">
        <v>2635</v>
      </c>
      <c r="D2376" s="833" t="s">
        <v>5675</v>
      </c>
      <c r="E2376" s="834" t="s">
        <v>2691</v>
      </c>
      <c r="F2376" s="832" t="s">
        <v>2618</v>
      </c>
      <c r="G2376" s="832" t="s">
        <v>2829</v>
      </c>
      <c r="H2376" s="832" t="s">
        <v>631</v>
      </c>
      <c r="I2376" s="832" t="s">
        <v>5020</v>
      </c>
      <c r="J2376" s="832" t="s">
        <v>1762</v>
      </c>
      <c r="K2376" s="832" t="s">
        <v>5021</v>
      </c>
      <c r="L2376" s="835">
        <v>462.73</v>
      </c>
      <c r="M2376" s="835">
        <v>925.46</v>
      </c>
      <c r="N2376" s="832">
        <v>2</v>
      </c>
      <c r="O2376" s="836">
        <v>1</v>
      </c>
      <c r="P2376" s="835">
        <v>925.46</v>
      </c>
      <c r="Q2376" s="837">
        <v>1</v>
      </c>
      <c r="R2376" s="832">
        <v>2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10</v>
      </c>
      <c r="B2377" s="832" t="s">
        <v>2616</v>
      </c>
      <c r="C2377" s="832" t="s">
        <v>2635</v>
      </c>
      <c r="D2377" s="833" t="s">
        <v>5675</v>
      </c>
      <c r="E2377" s="834" t="s">
        <v>2691</v>
      </c>
      <c r="F2377" s="832" t="s">
        <v>2618</v>
      </c>
      <c r="G2377" s="832" t="s">
        <v>2829</v>
      </c>
      <c r="H2377" s="832" t="s">
        <v>631</v>
      </c>
      <c r="I2377" s="832" t="s">
        <v>2830</v>
      </c>
      <c r="J2377" s="832" t="s">
        <v>1260</v>
      </c>
      <c r="K2377" s="832" t="s">
        <v>2831</v>
      </c>
      <c r="L2377" s="835">
        <v>263.26</v>
      </c>
      <c r="M2377" s="835">
        <v>1053.04</v>
      </c>
      <c r="N2377" s="832">
        <v>4</v>
      </c>
      <c r="O2377" s="836">
        <v>0.5</v>
      </c>
      <c r="P2377" s="835">
        <v>1053.04</v>
      </c>
      <c r="Q2377" s="837">
        <v>1</v>
      </c>
      <c r="R2377" s="832">
        <v>4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10</v>
      </c>
      <c r="B2378" s="832" t="s">
        <v>2616</v>
      </c>
      <c r="C2378" s="832" t="s">
        <v>2635</v>
      </c>
      <c r="D2378" s="833" t="s">
        <v>5675</v>
      </c>
      <c r="E2378" s="834" t="s">
        <v>2691</v>
      </c>
      <c r="F2378" s="832" t="s">
        <v>2618</v>
      </c>
      <c r="G2378" s="832" t="s">
        <v>2829</v>
      </c>
      <c r="H2378" s="832" t="s">
        <v>631</v>
      </c>
      <c r="I2378" s="832" t="s">
        <v>5022</v>
      </c>
      <c r="J2378" s="832" t="s">
        <v>3634</v>
      </c>
      <c r="K2378" s="832" t="s">
        <v>5023</v>
      </c>
      <c r="L2378" s="835">
        <v>0</v>
      </c>
      <c r="M2378" s="835">
        <v>0</v>
      </c>
      <c r="N2378" s="832">
        <v>1</v>
      </c>
      <c r="O2378" s="836">
        <v>0.5</v>
      </c>
      <c r="P2378" s="835"/>
      <c r="Q2378" s="837"/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10</v>
      </c>
      <c r="B2379" s="832" t="s">
        <v>2616</v>
      </c>
      <c r="C2379" s="832" t="s">
        <v>2635</v>
      </c>
      <c r="D2379" s="833" t="s">
        <v>5675</v>
      </c>
      <c r="E2379" s="834" t="s">
        <v>2691</v>
      </c>
      <c r="F2379" s="832" t="s">
        <v>2618</v>
      </c>
      <c r="G2379" s="832" t="s">
        <v>2962</v>
      </c>
      <c r="H2379" s="832" t="s">
        <v>690</v>
      </c>
      <c r="I2379" s="832" t="s">
        <v>2404</v>
      </c>
      <c r="J2379" s="832" t="s">
        <v>1184</v>
      </c>
      <c r="K2379" s="832" t="s">
        <v>2405</v>
      </c>
      <c r="L2379" s="835">
        <v>0</v>
      </c>
      <c r="M2379" s="835">
        <v>0</v>
      </c>
      <c r="N2379" s="832">
        <v>1</v>
      </c>
      <c r="O2379" s="836">
        <v>0.5</v>
      </c>
      <c r="P2379" s="835">
        <v>0</v>
      </c>
      <c r="Q2379" s="837"/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10</v>
      </c>
      <c r="B2380" s="832" t="s">
        <v>2616</v>
      </c>
      <c r="C2380" s="832" t="s">
        <v>2635</v>
      </c>
      <c r="D2380" s="833" t="s">
        <v>5675</v>
      </c>
      <c r="E2380" s="834" t="s">
        <v>2691</v>
      </c>
      <c r="F2380" s="832" t="s">
        <v>2618</v>
      </c>
      <c r="G2380" s="832" t="s">
        <v>3208</v>
      </c>
      <c r="H2380" s="832" t="s">
        <v>631</v>
      </c>
      <c r="I2380" s="832" t="s">
        <v>3209</v>
      </c>
      <c r="J2380" s="832" t="s">
        <v>1316</v>
      </c>
      <c r="K2380" s="832" t="s">
        <v>3210</v>
      </c>
      <c r="L2380" s="835">
        <v>0</v>
      </c>
      <c r="M2380" s="835">
        <v>0</v>
      </c>
      <c r="N2380" s="832">
        <v>1</v>
      </c>
      <c r="O2380" s="836">
        <v>0.5</v>
      </c>
      <c r="P2380" s="835">
        <v>0</v>
      </c>
      <c r="Q2380" s="837"/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10</v>
      </c>
      <c r="B2381" s="832" t="s">
        <v>2616</v>
      </c>
      <c r="C2381" s="832" t="s">
        <v>2635</v>
      </c>
      <c r="D2381" s="833" t="s">
        <v>5675</v>
      </c>
      <c r="E2381" s="834" t="s">
        <v>2691</v>
      </c>
      <c r="F2381" s="832" t="s">
        <v>2618</v>
      </c>
      <c r="G2381" s="832" t="s">
        <v>2724</v>
      </c>
      <c r="H2381" s="832" t="s">
        <v>631</v>
      </c>
      <c r="I2381" s="832" t="s">
        <v>2725</v>
      </c>
      <c r="J2381" s="832" t="s">
        <v>2726</v>
      </c>
      <c r="K2381" s="832" t="s">
        <v>2727</v>
      </c>
      <c r="L2381" s="835">
        <v>36.76</v>
      </c>
      <c r="M2381" s="835">
        <v>73.52</v>
      </c>
      <c r="N2381" s="832">
        <v>2</v>
      </c>
      <c r="O2381" s="836">
        <v>0.5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10</v>
      </c>
      <c r="B2382" s="832" t="s">
        <v>2616</v>
      </c>
      <c r="C2382" s="832" t="s">
        <v>2635</v>
      </c>
      <c r="D2382" s="833" t="s">
        <v>5675</v>
      </c>
      <c r="E2382" s="834" t="s">
        <v>2691</v>
      </c>
      <c r="F2382" s="832" t="s">
        <v>2618</v>
      </c>
      <c r="G2382" s="832" t="s">
        <v>2735</v>
      </c>
      <c r="H2382" s="832" t="s">
        <v>690</v>
      </c>
      <c r="I2382" s="832" t="s">
        <v>2436</v>
      </c>
      <c r="J2382" s="832" t="s">
        <v>2207</v>
      </c>
      <c r="K2382" s="832" t="s">
        <v>1365</v>
      </c>
      <c r="L2382" s="835">
        <v>170.52</v>
      </c>
      <c r="M2382" s="835">
        <v>170.52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10</v>
      </c>
      <c r="B2383" s="832" t="s">
        <v>2616</v>
      </c>
      <c r="C2383" s="832" t="s">
        <v>2635</v>
      </c>
      <c r="D2383" s="833" t="s">
        <v>5675</v>
      </c>
      <c r="E2383" s="834" t="s">
        <v>2691</v>
      </c>
      <c r="F2383" s="832" t="s">
        <v>2618</v>
      </c>
      <c r="G2383" s="832" t="s">
        <v>2735</v>
      </c>
      <c r="H2383" s="832" t="s">
        <v>690</v>
      </c>
      <c r="I2383" s="832" t="s">
        <v>2206</v>
      </c>
      <c r="J2383" s="832" t="s">
        <v>2207</v>
      </c>
      <c r="K2383" s="832" t="s">
        <v>1555</v>
      </c>
      <c r="L2383" s="835">
        <v>85.27</v>
      </c>
      <c r="M2383" s="835">
        <v>426.35</v>
      </c>
      <c r="N2383" s="832">
        <v>5</v>
      </c>
      <c r="O2383" s="836">
        <v>1.5</v>
      </c>
      <c r="P2383" s="835">
        <v>426.35</v>
      </c>
      <c r="Q2383" s="837">
        <v>1</v>
      </c>
      <c r="R2383" s="832">
        <v>5</v>
      </c>
      <c r="S2383" s="837">
        <v>1</v>
      </c>
      <c r="T2383" s="836">
        <v>1.5</v>
      </c>
      <c r="U2383" s="838">
        <v>1</v>
      </c>
    </row>
    <row r="2384" spans="1:21" ht="14.4" customHeight="1" x14ac:dyDescent="0.3">
      <c r="A2384" s="831">
        <v>10</v>
      </c>
      <c r="B2384" s="832" t="s">
        <v>2616</v>
      </c>
      <c r="C2384" s="832" t="s">
        <v>2635</v>
      </c>
      <c r="D2384" s="833" t="s">
        <v>5675</v>
      </c>
      <c r="E2384" s="834" t="s">
        <v>2691</v>
      </c>
      <c r="F2384" s="832" t="s">
        <v>2618</v>
      </c>
      <c r="G2384" s="832" t="s">
        <v>3094</v>
      </c>
      <c r="H2384" s="832" t="s">
        <v>631</v>
      </c>
      <c r="I2384" s="832" t="s">
        <v>3095</v>
      </c>
      <c r="J2384" s="832" t="s">
        <v>3096</v>
      </c>
      <c r="K2384" s="832" t="s">
        <v>3097</v>
      </c>
      <c r="L2384" s="835">
        <v>0</v>
      </c>
      <c r="M2384" s="835">
        <v>0</v>
      </c>
      <c r="N2384" s="832">
        <v>3</v>
      </c>
      <c r="O2384" s="836">
        <v>2</v>
      </c>
      <c r="P2384" s="835">
        <v>0</v>
      </c>
      <c r="Q2384" s="837"/>
      <c r="R2384" s="832">
        <v>2</v>
      </c>
      <c r="S2384" s="837">
        <v>0.66666666666666663</v>
      </c>
      <c r="T2384" s="836">
        <v>1.5</v>
      </c>
      <c r="U2384" s="838">
        <v>0.75</v>
      </c>
    </row>
    <row r="2385" spans="1:21" ht="14.4" customHeight="1" x14ac:dyDescent="0.3">
      <c r="A2385" s="831">
        <v>10</v>
      </c>
      <c r="B2385" s="832" t="s">
        <v>2616</v>
      </c>
      <c r="C2385" s="832" t="s">
        <v>2635</v>
      </c>
      <c r="D2385" s="833" t="s">
        <v>5675</v>
      </c>
      <c r="E2385" s="834" t="s">
        <v>2691</v>
      </c>
      <c r="F2385" s="832" t="s">
        <v>2618</v>
      </c>
      <c r="G2385" s="832" t="s">
        <v>5024</v>
      </c>
      <c r="H2385" s="832" t="s">
        <v>631</v>
      </c>
      <c r="I2385" s="832" t="s">
        <v>5025</v>
      </c>
      <c r="J2385" s="832" t="s">
        <v>5026</v>
      </c>
      <c r="K2385" s="832" t="s">
        <v>5027</v>
      </c>
      <c r="L2385" s="835">
        <v>1891.17</v>
      </c>
      <c r="M2385" s="835">
        <v>5673.51</v>
      </c>
      <c r="N2385" s="832">
        <v>3</v>
      </c>
      <c r="O2385" s="836">
        <v>1.5</v>
      </c>
      <c r="P2385" s="835">
        <v>5673.51</v>
      </c>
      <c r="Q2385" s="837">
        <v>1</v>
      </c>
      <c r="R2385" s="832">
        <v>3</v>
      </c>
      <c r="S2385" s="837">
        <v>1</v>
      </c>
      <c r="T2385" s="836">
        <v>1.5</v>
      </c>
      <c r="U2385" s="838">
        <v>1</v>
      </c>
    </row>
    <row r="2386" spans="1:21" ht="14.4" customHeight="1" x14ac:dyDescent="0.3">
      <c r="A2386" s="831">
        <v>10</v>
      </c>
      <c r="B2386" s="832" t="s">
        <v>2616</v>
      </c>
      <c r="C2386" s="832" t="s">
        <v>2635</v>
      </c>
      <c r="D2386" s="833" t="s">
        <v>5675</v>
      </c>
      <c r="E2386" s="834" t="s">
        <v>2691</v>
      </c>
      <c r="F2386" s="832" t="s">
        <v>2618</v>
      </c>
      <c r="G2386" s="832" t="s">
        <v>5024</v>
      </c>
      <c r="H2386" s="832" t="s">
        <v>631</v>
      </c>
      <c r="I2386" s="832" t="s">
        <v>5025</v>
      </c>
      <c r="J2386" s="832" t="s">
        <v>5026</v>
      </c>
      <c r="K2386" s="832" t="s">
        <v>5027</v>
      </c>
      <c r="L2386" s="835">
        <v>1887.9</v>
      </c>
      <c r="M2386" s="835">
        <v>5663.7000000000007</v>
      </c>
      <c r="N2386" s="832">
        <v>3</v>
      </c>
      <c r="O2386" s="836">
        <v>2</v>
      </c>
      <c r="P2386" s="835">
        <v>5663.7000000000007</v>
      </c>
      <c r="Q2386" s="837">
        <v>1</v>
      </c>
      <c r="R2386" s="832">
        <v>3</v>
      </c>
      <c r="S2386" s="837">
        <v>1</v>
      </c>
      <c r="T2386" s="836">
        <v>2</v>
      </c>
      <c r="U2386" s="838">
        <v>1</v>
      </c>
    </row>
    <row r="2387" spans="1:21" ht="14.4" customHeight="1" x14ac:dyDescent="0.3">
      <c r="A2387" s="831">
        <v>10</v>
      </c>
      <c r="B2387" s="832" t="s">
        <v>2616</v>
      </c>
      <c r="C2387" s="832" t="s">
        <v>2635</v>
      </c>
      <c r="D2387" s="833" t="s">
        <v>5675</v>
      </c>
      <c r="E2387" s="834" t="s">
        <v>2691</v>
      </c>
      <c r="F2387" s="832" t="s">
        <v>2618</v>
      </c>
      <c r="G2387" s="832" t="s">
        <v>5024</v>
      </c>
      <c r="H2387" s="832" t="s">
        <v>631</v>
      </c>
      <c r="I2387" s="832" t="s">
        <v>5028</v>
      </c>
      <c r="J2387" s="832" t="s">
        <v>5026</v>
      </c>
      <c r="K2387" s="832" t="s">
        <v>5029</v>
      </c>
      <c r="L2387" s="835">
        <v>1187.3599999999999</v>
      </c>
      <c r="M2387" s="835">
        <v>1187.3599999999999</v>
      </c>
      <c r="N2387" s="832">
        <v>1</v>
      </c>
      <c r="O2387" s="836">
        <v>0.5</v>
      </c>
      <c r="P2387" s="835">
        <v>1187.3599999999999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10</v>
      </c>
      <c r="B2388" s="832" t="s">
        <v>2616</v>
      </c>
      <c r="C2388" s="832" t="s">
        <v>2635</v>
      </c>
      <c r="D2388" s="833" t="s">
        <v>5675</v>
      </c>
      <c r="E2388" s="834" t="s">
        <v>2691</v>
      </c>
      <c r="F2388" s="832" t="s">
        <v>2618</v>
      </c>
      <c r="G2388" s="832" t="s">
        <v>5004</v>
      </c>
      <c r="H2388" s="832" t="s">
        <v>631</v>
      </c>
      <c r="I2388" s="832" t="s">
        <v>5005</v>
      </c>
      <c r="J2388" s="832" t="s">
        <v>5006</v>
      </c>
      <c r="K2388" s="832" t="s">
        <v>5007</v>
      </c>
      <c r="L2388" s="835">
        <v>4909.76</v>
      </c>
      <c r="M2388" s="835">
        <v>24548.800000000003</v>
      </c>
      <c r="N2388" s="832">
        <v>5</v>
      </c>
      <c r="O2388" s="836">
        <v>3</v>
      </c>
      <c r="P2388" s="835">
        <v>14729.28</v>
      </c>
      <c r="Q2388" s="837">
        <v>0.6</v>
      </c>
      <c r="R2388" s="832">
        <v>3</v>
      </c>
      <c r="S2388" s="837">
        <v>0.6</v>
      </c>
      <c r="T2388" s="836">
        <v>2</v>
      </c>
      <c r="U2388" s="838">
        <v>0.66666666666666663</v>
      </c>
    </row>
    <row r="2389" spans="1:21" ht="14.4" customHeight="1" x14ac:dyDescent="0.3">
      <c r="A2389" s="831">
        <v>10</v>
      </c>
      <c r="B2389" s="832" t="s">
        <v>2616</v>
      </c>
      <c r="C2389" s="832" t="s">
        <v>2635</v>
      </c>
      <c r="D2389" s="833" t="s">
        <v>5675</v>
      </c>
      <c r="E2389" s="834" t="s">
        <v>2691</v>
      </c>
      <c r="F2389" s="832" t="s">
        <v>2618</v>
      </c>
      <c r="G2389" s="832" t="s">
        <v>2740</v>
      </c>
      <c r="H2389" s="832" t="s">
        <v>631</v>
      </c>
      <c r="I2389" s="832" t="s">
        <v>2741</v>
      </c>
      <c r="J2389" s="832" t="s">
        <v>695</v>
      </c>
      <c r="K2389" s="832" t="s">
        <v>2742</v>
      </c>
      <c r="L2389" s="835">
        <v>29.39</v>
      </c>
      <c r="M2389" s="835">
        <v>29.39</v>
      </c>
      <c r="N2389" s="832">
        <v>1</v>
      </c>
      <c r="O2389" s="836">
        <v>0.5</v>
      </c>
      <c r="P2389" s="835">
        <v>29.39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10</v>
      </c>
      <c r="B2390" s="832" t="s">
        <v>2616</v>
      </c>
      <c r="C2390" s="832" t="s">
        <v>2635</v>
      </c>
      <c r="D2390" s="833" t="s">
        <v>5675</v>
      </c>
      <c r="E2390" s="834" t="s">
        <v>2691</v>
      </c>
      <c r="F2390" s="832" t="s">
        <v>2618</v>
      </c>
      <c r="G2390" s="832" t="s">
        <v>2748</v>
      </c>
      <c r="H2390" s="832" t="s">
        <v>631</v>
      </c>
      <c r="I2390" s="832" t="s">
        <v>5030</v>
      </c>
      <c r="J2390" s="832" t="s">
        <v>1583</v>
      </c>
      <c r="K2390" s="832" t="s">
        <v>5031</v>
      </c>
      <c r="L2390" s="835">
        <v>516</v>
      </c>
      <c r="M2390" s="835">
        <v>3612</v>
      </c>
      <c r="N2390" s="832">
        <v>7</v>
      </c>
      <c r="O2390" s="836">
        <v>1.5</v>
      </c>
      <c r="P2390" s="835">
        <v>3612</v>
      </c>
      <c r="Q2390" s="837">
        <v>1</v>
      </c>
      <c r="R2390" s="832">
        <v>7</v>
      </c>
      <c r="S2390" s="837">
        <v>1</v>
      </c>
      <c r="T2390" s="836">
        <v>1.5</v>
      </c>
      <c r="U2390" s="838">
        <v>1</v>
      </c>
    </row>
    <row r="2391" spans="1:21" ht="14.4" customHeight="1" x14ac:dyDescent="0.3">
      <c r="A2391" s="831">
        <v>10</v>
      </c>
      <c r="B2391" s="832" t="s">
        <v>2616</v>
      </c>
      <c r="C2391" s="832" t="s">
        <v>2635</v>
      </c>
      <c r="D2391" s="833" t="s">
        <v>5675</v>
      </c>
      <c r="E2391" s="834" t="s">
        <v>2691</v>
      </c>
      <c r="F2391" s="832" t="s">
        <v>2618</v>
      </c>
      <c r="G2391" s="832" t="s">
        <v>2748</v>
      </c>
      <c r="H2391" s="832" t="s">
        <v>631</v>
      </c>
      <c r="I2391" s="832" t="s">
        <v>2992</v>
      </c>
      <c r="J2391" s="832" t="s">
        <v>844</v>
      </c>
      <c r="K2391" s="832" t="s">
        <v>2993</v>
      </c>
      <c r="L2391" s="835">
        <v>147.85</v>
      </c>
      <c r="M2391" s="835">
        <v>147.85</v>
      </c>
      <c r="N2391" s="832">
        <v>1</v>
      </c>
      <c r="O2391" s="836">
        <v>1</v>
      </c>
      <c r="P2391" s="835">
        <v>147.85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10</v>
      </c>
      <c r="B2392" s="832" t="s">
        <v>2616</v>
      </c>
      <c r="C2392" s="832" t="s">
        <v>2635</v>
      </c>
      <c r="D2392" s="833" t="s">
        <v>5675</v>
      </c>
      <c r="E2392" s="834" t="s">
        <v>2691</v>
      </c>
      <c r="F2392" s="832" t="s">
        <v>2618</v>
      </c>
      <c r="G2392" s="832" t="s">
        <v>2848</v>
      </c>
      <c r="H2392" s="832" t="s">
        <v>631</v>
      </c>
      <c r="I2392" s="832" t="s">
        <v>3102</v>
      </c>
      <c r="J2392" s="832" t="s">
        <v>2850</v>
      </c>
      <c r="K2392" s="832" t="s">
        <v>3103</v>
      </c>
      <c r="L2392" s="835">
        <v>5.0599999999999996</v>
      </c>
      <c r="M2392" s="835">
        <v>15.18</v>
      </c>
      <c r="N2392" s="832">
        <v>3</v>
      </c>
      <c r="O2392" s="836">
        <v>1</v>
      </c>
      <c r="P2392" s="835">
        <v>5.0599999999999996</v>
      </c>
      <c r="Q2392" s="837">
        <v>0.33333333333333331</v>
      </c>
      <c r="R2392" s="832">
        <v>1</v>
      </c>
      <c r="S2392" s="837">
        <v>0.33333333333333331</v>
      </c>
      <c r="T2392" s="836">
        <v>0.5</v>
      </c>
      <c r="U2392" s="838">
        <v>0.5</v>
      </c>
    </row>
    <row r="2393" spans="1:21" ht="14.4" customHeight="1" x14ac:dyDescent="0.3">
      <c r="A2393" s="831">
        <v>10</v>
      </c>
      <c r="B2393" s="832" t="s">
        <v>2616</v>
      </c>
      <c r="C2393" s="832" t="s">
        <v>2635</v>
      </c>
      <c r="D2393" s="833" t="s">
        <v>5675</v>
      </c>
      <c r="E2393" s="834" t="s">
        <v>2691</v>
      </c>
      <c r="F2393" s="832" t="s">
        <v>2618</v>
      </c>
      <c r="G2393" s="832" t="s">
        <v>3404</v>
      </c>
      <c r="H2393" s="832" t="s">
        <v>631</v>
      </c>
      <c r="I2393" s="832" t="s">
        <v>3909</v>
      </c>
      <c r="J2393" s="832" t="s">
        <v>732</v>
      </c>
      <c r="K2393" s="832" t="s">
        <v>3910</v>
      </c>
      <c r="L2393" s="835">
        <v>736.33</v>
      </c>
      <c r="M2393" s="835">
        <v>1472.66</v>
      </c>
      <c r="N2393" s="832">
        <v>2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10</v>
      </c>
      <c r="B2394" s="832" t="s">
        <v>2616</v>
      </c>
      <c r="C2394" s="832" t="s">
        <v>2635</v>
      </c>
      <c r="D2394" s="833" t="s">
        <v>5675</v>
      </c>
      <c r="E2394" s="834" t="s">
        <v>2691</v>
      </c>
      <c r="F2394" s="832" t="s">
        <v>2618</v>
      </c>
      <c r="G2394" s="832" t="s">
        <v>3104</v>
      </c>
      <c r="H2394" s="832" t="s">
        <v>690</v>
      </c>
      <c r="I2394" s="832" t="s">
        <v>5032</v>
      </c>
      <c r="J2394" s="832" t="s">
        <v>3106</v>
      </c>
      <c r="K2394" s="832" t="s">
        <v>3691</v>
      </c>
      <c r="L2394" s="835">
        <v>123.2</v>
      </c>
      <c r="M2394" s="835">
        <v>369.6</v>
      </c>
      <c r="N2394" s="832">
        <v>3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10</v>
      </c>
      <c r="B2395" s="832" t="s">
        <v>2616</v>
      </c>
      <c r="C2395" s="832" t="s">
        <v>2635</v>
      </c>
      <c r="D2395" s="833" t="s">
        <v>5675</v>
      </c>
      <c r="E2395" s="834" t="s">
        <v>2691</v>
      </c>
      <c r="F2395" s="832" t="s">
        <v>2618</v>
      </c>
      <c r="G2395" s="832" t="s">
        <v>3498</v>
      </c>
      <c r="H2395" s="832" t="s">
        <v>690</v>
      </c>
      <c r="I2395" s="832" t="s">
        <v>2375</v>
      </c>
      <c r="J2395" s="832" t="s">
        <v>1390</v>
      </c>
      <c r="K2395" s="832" t="s">
        <v>2376</v>
      </c>
      <c r="L2395" s="835">
        <v>3231.81</v>
      </c>
      <c r="M2395" s="835">
        <v>3231.81</v>
      </c>
      <c r="N2395" s="832">
        <v>1</v>
      </c>
      <c r="O2395" s="836">
        <v>1</v>
      </c>
      <c r="P2395" s="835">
        <v>3231.81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10</v>
      </c>
      <c r="B2396" s="832" t="s">
        <v>2616</v>
      </c>
      <c r="C2396" s="832" t="s">
        <v>2635</v>
      </c>
      <c r="D2396" s="833" t="s">
        <v>5675</v>
      </c>
      <c r="E2396" s="834" t="s">
        <v>2691</v>
      </c>
      <c r="F2396" s="832" t="s">
        <v>2618</v>
      </c>
      <c r="G2396" s="832" t="s">
        <v>3213</v>
      </c>
      <c r="H2396" s="832" t="s">
        <v>690</v>
      </c>
      <c r="I2396" s="832" t="s">
        <v>5033</v>
      </c>
      <c r="J2396" s="832" t="s">
        <v>3215</v>
      </c>
      <c r="K2396" s="832" t="s">
        <v>5034</v>
      </c>
      <c r="L2396" s="835">
        <v>453.18</v>
      </c>
      <c r="M2396" s="835">
        <v>1359.54</v>
      </c>
      <c r="N2396" s="832">
        <v>3</v>
      </c>
      <c r="O2396" s="836">
        <v>2</v>
      </c>
      <c r="P2396" s="835">
        <v>1359.54</v>
      </c>
      <c r="Q2396" s="837">
        <v>1</v>
      </c>
      <c r="R2396" s="832">
        <v>3</v>
      </c>
      <c r="S2396" s="837">
        <v>1</v>
      </c>
      <c r="T2396" s="836">
        <v>2</v>
      </c>
      <c r="U2396" s="838">
        <v>1</v>
      </c>
    </row>
    <row r="2397" spans="1:21" ht="14.4" customHeight="1" x14ac:dyDescent="0.3">
      <c r="A2397" s="831">
        <v>10</v>
      </c>
      <c r="B2397" s="832" t="s">
        <v>2616</v>
      </c>
      <c r="C2397" s="832" t="s">
        <v>2635</v>
      </c>
      <c r="D2397" s="833" t="s">
        <v>5675</v>
      </c>
      <c r="E2397" s="834" t="s">
        <v>2691</v>
      </c>
      <c r="F2397" s="832" t="s">
        <v>2618</v>
      </c>
      <c r="G2397" s="832" t="s">
        <v>3213</v>
      </c>
      <c r="H2397" s="832" t="s">
        <v>690</v>
      </c>
      <c r="I2397" s="832" t="s">
        <v>3214</v>
      </c>
      <c r="J2397" s="832" t="s">
        <v>3215</v>
      </c>
      <c r="K2397" s="832" t="s">
        <v>3216</v>
      </c>
      <c r="L2397" s="835">
        <v>453.18</v>
      </c>
      <c r="M2397" s="835">
        <v>453.18</v>
      </c>
      <c r="N2397" s="832">
        <v>1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10</v>
      </c>
      <c r="B2398" s="832" t="s">
        <v>2616</v>
      </c>
      <c r="C2398" s="832" t="s">
        <v>2635</v>
      </c>
      <c r="D2398" s="833" t="s">
        <v>5675</v>
      </c>
      <c r="E2398" s="834" t="s">
        <v>2691</v>
      </c>
      <c r="F2398" s="832" t="s">
        <v>2618</v>
      </c>
      <c r="G2398" s="832" t="s">
        <v>4860</v>
      </c>
      <c r="H2398" s="832" t="s">
        <v>631</v>
      </c>
      <c r="I2398" s="832" t="s">
        <v>5035</v>
      </c>
      <c r="J2398" s="832" t="s">
        <v>5036</v>
      </c>
      <c r="K2398" s="832" t="s">
        <v>5037</v>
      </c>
      <c r="L2398" s="835">
        <v>48.59</v>
      </c>
      <c r="M2398" s="835">
        <v>97.18</v>
      </c>
      <c r="N2398" s="832">
        <v>2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10</v>
      </c>
      <c r="B2399" s="832" t="s">
        <v>2616</v>
      </c>
      <c r="C2399" s="832" t="s">
        <v>2635</v>
      </c>
      <c r="D2399" s="833" t="s">
        <v>5675</v>
      </c>
      <c r="E2399" s="834" t="s">
        <v>2691</v>
      </c>
      <c r="F2399" s="832" t="s">
        <v>2618</v>
      </c>
      <c r="G2399" s="832" t="s">
        <v>2760</v>
      </c>
      <c r="H2399" s="832" t="s">
        <v>631</v>
      </c>
      <c r="I2399" s="832" t="s">
        <v>2761</v>
      </c>
      <c r="J2399" s="832" t="s">
        <v>903</v>
      </c>
      <c r="K2399" s="832" t="s">
        <v>2762</v>
      </c>
      <c r="L2399" s="835">
        <v>94.7</v>
      </c>
      <c r="M2399" s="835">
        <v>378.8</v>
      </c>
      <c r="N2399" s="832">
        <v>4</v>
      </c>
      <c r="O2399" s="836">
        <v>2</v>
      </c>
      <c r="P2399" s="835">
        <v>284.10000000000002</v>
      </c>
      <c r="Q2399" s="837">
        <v>0.75</v>
      </c>
      <c r="R2399" s="832">
        <v>3</v>
      </c>
      <c r="S2399" s="837">
        <v>0.75</v>
      </c>
      <c r="T2399" s="836">
        <v>1.5</v>
      </c>
      <c r="U2399" s="838">
        <v>0.75</v>
      </c>
    </row>
    <row r="2400" spans="1:21" ht="14.4" customHeight="1" x14ac:dyDescent="0.3">
      <c r="A2400" s="831">
        <v>10</v>
      </c>
      <c r="B2400" s="832" t="s">
        <v>2616</v>
      </c>
      <c r="C2400" s="832" t="s">
        <v>2635</v>
      </c>
      <c r="D2400" s="833" t="s">
        <v>5675</v>
      </c>
      <c r="E2400" s="834" t="s">
        <v>2691</v>
      </c>
      <c r="F2400" s="832" t="s">
        <v>2618</v>
      </c>
      <c r="G2400" s="832" t="s">
        <v>2763</v>
      </c>
      <c r="H2400" s="832" t="s">
        <v>631</v>
      </c>
      <c r="I2400" s="832" t="s">
        <v>3285</v>
      </c>
      <c r="J2400" s="832" t="s">
        <v>1152</v>
      </c>
      <c r="K2400" s="832" t="s">
        <v>3286</v>
      </c>
      <c r="L2400" s="835">
        <v>48.09</v>
      </c>
      <c r="M2400" s="835">
        <v>96.18</v>
      </c>
      <c r="N2400" s="832">
        <v>2</v>
      </c>
      <c r="O2400" s="836">
        <v>1.5</v>
      </c>
      <c r="P2400" s="835">
        <v>48.09</v>
      </c>
      <c r="Q2400" s="837">
        <v>0.5</v>
      </c>
      <c r="R2400" s="832">
        <v>1</v>
      </c>
      <c r="S2400" s="837">
        <v>0.5</v>
      </c>
      <c r="T2400" s="836">
        <v>0.5</v>
      </c>
      <c r="U2400" s="838">
        <v>0.33333333333333331</v>
      </c>
    </row>
    <row r="2401" spans="1:21" ht="14.4" customHeight="1" x14ac:dyDescent="0.3">
      <c r="A2401" s="831">
        <v>10</v>
      </c>
      <c r="B2401" s="832" t="s">
        <v>2616</v>
      </c>
      <c r="C2401" s="832" t="s">
        <v>2635</v>
      </c>
      <c r="D2401" s="833" t="s">
        <v>5675</v>
      </c>
      <c r="E2401" s="834" t="s">
        <v>2691</v>
      </c>
      <c r="F2401" s="832" t="s">
        <v>2618</v>
      </c>
      <c r="G2401" s="832" t="s">
        <v>2763</v>
      </c>
      <c r="H2401" s="832" t="s">
        <v>631</v>
      </c>
      <c r="I2401" s="832" t="s">
        <v>2764</v>
      </c>
      <c r="J2401" s="832" t="s">
        <v>983</v>
      </c>
      <c r="K2401" s="832" t="s">
        <v>2765</v>
      </c>
      <c r="L2401" s="835">
        <v>89.91</v>
      </c>
      <c r="M2401" s="835">
        <v>89.91</v>
      </c>
      <c r="N2401" s="832">
        <v>1</v>
      </c>
      <c r="O2401" s="836">
        <v>1</v>
      </c>
      <c r="P2401" s="835">
        <v>89.91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10</v>
      </c>
      <c r="B2402" s="832" t="s">
        <v>2616</v>
      </c>
      <c r="C2402" s="832" t="s">
        <v>2635</v>
      </c>
      <c r="D2402" s="833" t="s">
        <v>5675</v>
      </c>
      <c r="E2402" s="834" t="s">
        <v>2691</v>
      </c>
      <c r="F2402" s="832" t="s">
        <v>2618</v>
      </c>
      <c r="G2402" s="832" t="s">
        <v>3883</v>
      </c>
      <c r="H2402" s="832" t="s">
        <v>631</v>
      </c>
      <c r="I2402" s="832" t="s">
        <v>3884</v>
      </c>
      <c r="J2402" s="832" t="s">
        <v>841</v>
      </c>
      <c r="K2402" s="832" t="s">
        <v>843</v>
      </c>
      <c r="L2402" s="835">
        <v>0</v>
      </c>
      <c r="M2402" s="835">
        <v>0</v>
      </c>
      <c r="N2402" s="832">
        <v>1</v>
      </c>
      <c r="O2402" s="836">
        <v>1</v>
      </c>
      <c r="P2402" s="835"/>
      <c r="Q2402" s="837"/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10</v>
      </c>
      <c r="B2403" s="832" t="s">
        <v>2616</v>
      </c>
      <c r="C2403" s="832" t="s">
        <v>2635</v>
      </c>
      <c r="D2403" s="833" t="s">
        <v>5675</v>
      </c>
      <c r="E2403" s="834" t="s">
        <v>2691</v>
      </c>
      <c r="F2403" s="832" t="s">
        <v>2618</v>
      </c>
      <c r="G2403" s="832" t="s">
        <v>3569</v>
      </c>
      <c r="H2403" s="832" t="s">
        <v>631</v>
      </c>
      <c r="I2403" s="832" t="s">
        <v>5038</v>
      </c>
      <c r="J2403" s="832" t="s">
        <v>1568</v>
      </c>
      <c r="K2403" s="832" t="s">
        <v>5039</v>
      </c>
      <c r="L2403" s="835">
        <v>0</v>
      </c>
      <c r="M2403" s="835">
        <v>0</v>
      </c>
      <c r="N2403" s="832">
        <v>1</v>
      </c>
      <c r="O2403" s="836">
        <v>1</v>
      </c>
      <c r="P2403" s="835"/>
      <c r="Q2403" s="837"/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10</v>
      </c>
      <c r="B2404" s="832" t="s">
        <v>2616</v>
      </c>
      <c r="C2404" s="832" t="s">
        <v>2635</v>
      </c>
      <c r="D2404" s="833" t="s">
        <v>5675</v>
      </c>
      <c r="E2404" s="834" t="s">
        <v>2691</v>
      </c>
      <c r="F2404" s="832" t="s">
        <v>2618</v>
      </c>
      <c r="G2404" s="832" t="s">
        <v>3569</v>
      </c>
      <c r="H2404" s="832" t="s">
        <v>631</v>
      </c>
      <c r="I2404" s="832" t="s">
        <v>3570</v>
      </c>
      <c r="J2404" s="832" t="s">
        <v>1568</v>
      </c>
      <c r="K2404" s="832" t="s">
        <v>3571</v>
      </c>
      <c r="L2404" s="835">
        <v>0</v>
      </c>
      <c r="M2404" s="835">
        <v>0</v>
      </c>
      <c r="N2404" s="832">
        <v>1</v>
      </c>
      <c r="O2404" s="836">
        <v>0.5</v>
      </c>
      <c r="P2404" s="835">
        <v>0</v>
      </c>
      <c r="Q2404" s="837"/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10</v>
      </c>
      <c r="B2405" s="832" t="s">
        <v>2616</v>
      </c>
      <c r="C2405" s="832" t="s">
        <v>2635</v>
      </c>
      <c r="D2405" s="833" t="s">
        <v>5675</v>
      </c>
      <c r="E2405" s="834" t="s">
        <v>2691</v>
      </c>
      <c r="F2405" s="832" t="s">
        <v>2618</v>
      </c>
      <c r="G2405" s="832" t="s">
        <v>3363</v>
      </c>
      <c r="H2405" s="832" t="s">
        <v>631</v>
      </c>
      <c r="I2405" s="832" t="s">
        <v>3660</v>
      </c>
      <c r="J2405" s="832" t="s">
        <v>785</v>
      </c>
      <c r="K2405" s="832" t="s">
        <v>786</v>
      </c>
      <c r="L2405" s="835">
        <v>0</v>
      </c>
      <c r="M2405" s="835">
        <v>0</v>
      </c>
      <c r="N2405" s="832">
        <v>1</v>
      </c>
      <c r="O2405" s="836">
        <v>0.5</v>
      </c>
      <c r="P2405" s="835"/>
      <c r="Q2405" s="837"/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10</v>
      </c>
      <c r="B2406" s="832" t="s">
        <v>2616</v>
      </c>
      <c r="C2406" s="832" t="s">
        <v>2635</v>
      </c>
      <c r="D2406" s="833" t="s">
        <v>5675</v>
      </c>
      <c r="E2406" s="834" t="s">
        <v>2691</v>
      </c>
      <c r="F2406" s="832" t="s">
        <v>2618</v>
      </c>
      <c r="G2406" s="832" t="s">
        <v>3013</v>
      </c>
      <c r="H2406" s="832" t="s">
        <v>631</v>
      </c>
      <c r="I2406" s="832" t="s">
        <v>3538</v>
      </c>
      <c r="J2406" s="832" t="s">
        <v>734</v>
      </c>
      <c r="K2406" s="832" t="s">
        <v>3539</v>
      </c>
      <c r="L2406" s="835">
        <v>73.989999999999995</v>
      </c>
      <c r="M2406" s="835">
        <v>147.97999999999999</v>
      </c>
      <c r="N2406" s="832">
        <v>2</v>
      </c>
      <c r="O2406" s="836">
        <v>0.5</v>
      </c>
      <c r="P2406" s="835">
        <v>147.97999999999999</v>
      </c>
      <c r="Q2406" s="837">
        <v>1</v>
      </c>
      <c r="R2406" s="832">
        <v>2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10</v>
      </c>
      <c r="B2407" s="832" t="s">
        <v>2616</v>
      </c>
      <c r="C2407" s="832" t="s">
        <v>2635</v>
      </c>
      <c r="D2407" s="833" t="s">
        <v>5675</v>
      </c>
      <c r="E2407" s="834" t="s">
        <v>2691</v>
      </c>
      <c r="F2407" s="832" t="s">
        <v>2618</v>
      </c>
      <c r="G2407" s="832" t="s">
        <v>2868</v>
      </c>
      <c r="H2407" s="832" t="s">
        <v>631</v>
      </c>
      <c r="I2407" s="832" t="s">
        <v>5040</v>
      </c>
      <c r="J2407" s="832" t="s">
        <v>1677</v>
      </c>
      <c r="K2407" s="832" t="s">
        <v>5041</v>
      </c>
      <c r="L2407" s="835">
        <v>10.55</v>
      </c>
      <c r="M2407" s="835">
        <v>10.55</v>
      </c>
      <c r="N2407" s="832">
        <v>1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10</v>
      </c>
      <c r="B2408" s="832" t="s">
        <v>2616</v>
      </c>
      <c r="C2408" s="832" t="s">
        <v>2635</v>
      </c>
      <c r="D2408" s="833" t="s">
        <v>5675</v>
      </c>
      <c r="E2408" s="834" t="s">
        <v>2691</v>
      </c>
      <c r="F2408" s="832" t="s">
        <v>2618</v>
      </c>
      <c r="G2408" s="832" t="s">
        <v>3225</v>
      </c>
      <c r="H2408" s="832" t="s">
        <v>631</v>
      </c>
      <c r="I2408" s="832" t="s">
        <v>3246</v>
      </c>
      <c r="J2408" s="832" t="s">
        <v>1330</v>
      </c>
      <c r="K2408" s="832" t="s">
        <v>3247</v>
      </c>
      <c r="L2408" s="835">
        <v>760.22</v>
      </c>
      <c r="M2408" s="835">
        <v>760.22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10</v>
      </c>
      <c r="B2409" s="832" t="s">
        <v>2616</v>
      </c>
      <c r="C2409" s="832" t="s">
        <v>2635</v>
      </c>
      <c r="D2409" s="833" t="s">
        <v>5675</v>
      </c>
      <c r="E2409" s="834" t="s">
        <v>2691</v>
      </c>
      <c r="F2409" s="832" t="s">
        <v>2618</v>
      </c>
      <c r="G2409" s="832" t="s">
        <v>3120</v>
      </c>
      <c r="H2409" s="832" t="s">
        <v>690</v>
      </c>
      <c r="I2409" s="832" t="s">
        <v>2383</v>
      </c>
      <c r="J2409" s="832" t="s">
        <v>2384</v>
      </c>
      <c r="K2409" s="832" t="s">
        <v>2385</v>
      </c>
      <c r="L2409" s="835">
        <v>219.78</v>
      </c>
      <c r="M2409" s="835">
        <v>659.34</v>
      </c>
      <c r="N2409" s="832">
        <v>3</v>
      </c>
      <c r="O2409" s="836">
        <v>1.5</v>
      </c>
      <c r="P2409" s="835">
        <v>219.78</v>
      </c>
      <c r="Q2409" s="837">
        <v>0.33333333333333331</v>
      </c>
      <c r="R2409" s="832">
        <v>1</v>
      </c>
      <c r="S2409" s="837">
        <v>0.33333333333333331</v>
      </c>
      <c r="T2409" s="836">
        <v>1</v>
      </c>
      <c r="U2409" s="838">
        <v>0.66666666666666663</v>
      </c>
    </row>
    <row r="2410" spans="1:21" ht="14.4" customHeight="1" x14ac:dyDescent="0.3">
      <c r="A2410" s="831">
        <v>10</v>
      </c>
      <c r="B2410" s="832" t="s">
        <v>2616</v>
      </c>
      <c r="C2410" s="832" t="s">
        <v>2635</v>
      </c>
      <c r="D2410" s="833" t="s">
        <v>5675</v>
      </c>
      <c r="E2410" s="834" t="s">
        <v>2691</v>
      </c>
      <c r="F2410" s="832" t="s">
        <v>2618</v>
      </c>
      <c r="G2410" s="832" t="s">
        <v>3367</v>
      </c>
      <c r="H2410" s="832" t="s">
        <v>631</v>
      </c>
      <c r="I2410" s="832" t="s">
        <v>3582</v>
      </c>
      <c r="J2410" s="832" t="s">
        <v>3369</v>
      </c>
      <c r="K2410" s="832" t="s">
        <v>3583</v>
      </c>
      <c r="L2410" s="835">
        <v>86.39</v>
      </c>
      <c r="M2410" s="835">
        <v>86.39</v>
      </c>
      <c r="N2410" s="832">
        <v>1</v>
      </c>
      <c r="O2410" s="836">
        <v>1</v>
      </c>
      <c r="P2410" s="835">
        <v>86.39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10</v>
      </c>
      <c r="B2411" s="832" t="s">
        <v>2616</v>
      </c>
      <c r="C2411" s="832" t="s">
        <v>2635</v>
      </c>
      <c r="D2411" s="833" t="s">
        <v>5675</v>
      </c>
      <c r="E2411" s="834" t="s">
        <v>2691</v>
      </c>
      <c r="F2411" s="832" t="s">
        <v>2618</v>
      </c>
      <c r="G2411" s="832" t="s">
        <v>4236</v>
      </c>
      <c r="H2411" s="832" t="s">
        <v>631</v>
      </c>
      <c r="I2411" s="832" t="s">
        <v>4242</v>
      </c>
      <c r="J2411" s="832" t="s">
        <v>4238</v>
      </c>
      <c r="K2411" s="832" t="s">
        <v>4243</v>
      </c>
      <c r="L2411" s="835">
        <v>546.12</v>
      </c>
      <c r="M2411" s="835">
        <v>546.12</v>
      </c>
      <c r="N2411" s="832">
        <v>1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10</v>
      </c>
      <c r="B2412" s="832" t="s">
        <v>2616</v>
      </c>
      <c r="C2412" s="832" t="s">
        <v>2635</v>
      </c>
      <c r="D2412" s="833" t="s">
        <v>5675</v>
      </c>
      <c r="E2412" s="834" t="s">
        <v>2691</v>
      </c>
      <c r="F2412" s="832" t="s">
        <v>2618</v>
      </c>
      <c r="G2412" s="832" t="s">
        <v>5042</v>
      </c>
      <c r="H2412" s="832" t="s">
        <v>631</v>
      </c>
      <c r="I2412" s="832" t="s">
        <v>5043</v>
      </c>
      <c r="J2412" s="832" t="s">
        <v>1966</v>
      </c>
      <c r="K2412" s="832" t="s">
        <v>1967</v>
      </c>
      <c r="L2412" s="835">
        <v>0</v>
      </c>
      <c r="M2412" s="835">
        <v>0</v>
      </c>
      <c r="N2412" s="832">
        <v>1</v>
      </c>
      <c r="O2412" s="836">
        <v>0.5</v>
      </c>
      <c r="P2412" s="835">
        <v>0</v>
      </c>
      <c r="Q2412" s="837"/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10</v>
      </c>
      <c r="B2413" s="832" t="s">
        <v>2616</v>
      </c>
      <c r="C2413" s="832" t="s">
        <v>2635</v>
      </c>
      <c r="D2413" s="833" t="s">
        <v>5675</v>
      </c>
      <c r="E2413" s="834" t="s">
        <v>2691</v>
      </c>
      <c r="F2413" s="832" t="s">
        <v>2618</v>
      </c>
      <c r="G2413" s="832" t="s">
        <v>3377</v>
      </c>
      <c r="H2413" s="832" t="s">
        <v>631</v>
      </c>
      <c r="I2413" s="832" t="s">
        <v>3747</v>
      </c>
      <c r="J2413" s="832" t="s">
        <v>3748</v>
      </c>
      <c r="K2413" s="832" t="s">
        <v>3749</v>
      </c>
      <c r="L2413" s="835">
        <v>54.18</v>
      </c>
      <c r="M2413" s="835">
        <v>108.36</v>
      </c>
      <c r="N2413" s="832">
        <v>2</v>
      </c>
      <c r="O2413" s="836">
        <v>0.5</v>
      </c>
      <c r="P2413" s="835">
        <v>108.36</v>
      </c>
      <c r="Q2413" s="837">
        <v>1</v>
      </c>
      <c r="R2413" s="832">
        <v>2</v>
      </c>
      <c r="S2413" s="837">
        <v>1</v>
      </c>
      <c r="T2413" s="836">
        <v>0.5</v>
      </c>
      <c r="U2413" s="838">
        <v>1</v>
      </c>
    </row>
    <row r="2414" spans="1:21" ht="14.4" customHeight="1" x14ac:dyDescent="0.3">
      <c r="A2414" s="831">
        <v>10</v>
      </c>
      <c r="B2414" s="832" t="s">
        <v>2616</v>
      </c>
      <c r="C2414" s="832" t="s">
        <v>2635</v>
      </c>
      <c r="D2414" s="833" t="s">
        <v>5675</v>
      </c>
      <c r="E2414" s="834" t="s">
        <v>2691</v>
      </c>
      <c r="F2414" s="832" t="s">
        <v>2618</v>
      </c>
      <c r="G2414" s="832" t="s">
        <v>3121</v>
      </c>
      <c r="H2414" s="832" t="s">
        <v>631</v>
      </c>
      <c r="I2414" s="832" t="s">
        <v>3122</v>
      </c>
      <c r="J2414" s="832" t="s">
        <v>3123</v>
      </c>
      <c r="K2414" s="832" t="s">
        <v>3124</v>
      </c>
      <c r="L2414" s="835">
        <v>2252.17</v>
      </c>
      <c r="M2414" s="835">
        <v>20269.53</v>
      </c>
      <c r="N2414" s="832">
        <v>9</v>
      </c>
      <c r="O2414" s="836">
        <v>4.5</v>
      </c>
      <c r="P2414" s="835">
        <v>20269.53</v>
      </c>
      <c r="Q2414" s="837">
        <v>1</v>
      </c>
      <c r="R2414" s="832">
        <v>9</v>
      </c>
      <c r="S2414" s="837">
        <v>1</v>
      </c>
      <c r="T2414" s="836">
        <v>4.5</v>
      </c>
      <c r="U2414" s="838">
        <v>1</v>
      </c>
    </row>
    <row r="2415" spans="1:21" ht="14.4" customHeight="1" x14ac:dyDescent="0.3">
      <c r="A2415" s="831">
        <v>10</v>
      </c>
      <c r="B2415" s="832" t="s">
        <v>2616</v>
      </c>
      <c r="C2415" s="832" t="s">
        <v>2635</v>
      </c>
      <c r="D2415" s="833" t="s">
        <v>5675</v>
      </c>
      <c r="E2415" s="834" t="s">
        <v>2691</v>
      </c>
      <c r="F2415" s="832" t="s">
        <v>2618</v>
      </c>
      <c r="G2415" s="832" t="s">
        <v>3121</v>
      </c>
      <c r="H2415" s="832" t="s">
        <v>631</v>
      </c>
      <c r="I2415" s="832" t="s">
        <v>3122</v>
      </c>
      <c r="J2415" s="832" t="s">
        <v>3123</v>
      </c>
      <c r="K2415" s="832" t="s">
        <v>3124</v>
      </c>
      <c r="L2415" s="835">
        <v>1804.62</v>
      </c>
      <c r="M2415" s="835">
        <v>12632.34</v>
      </c>
      <c r="N2415" s="832">
        <v>7</v>
      </c>
      <c r="O2415" s="836">
        <v>3</v>
      </c>
      <c r="P2415" s="835">
        <v>10827.72</v>
      </c>
      <c r="Q2415" s="837">
        <v>0.8571428571428571</v>
      </c>
      <c r="R2415" s="832">
        <v>6</v>
      </c>
      <c r="S2415" s="837">
        <v>0.8571428571428571</v>
      </c>
      <c r="T2415" s="836">
        <v>2</v>
      </c>
      <c r="U2415" s="838">
        <v>0.66666666666666663</v>
      </c>
    </row>
    <row r="2416" spans="1:21" ht="14.4" customHeight="1" x14ac:dyDescent="0.3">
      <c r="A2416" s="831">
        <v>10</v>
      </c>
      <c r="B2416" s="832" t="s">
        <v>2616</v>
      </c>
      <c r="C2416" s="832" t="s">
        <v>2635</v>
      </c>
      <c r="D2416" s="833" t="s">
        <v>5675</v>
      </c>
      <c r="E2416" s="834" t="s">
        <v>2691</v>
      </c>
      <c r="F2416" s="832" t="s">
        <v>2618</v>
      </c>
      <c r="G2416" s="832" t="s">
        <v>2874</v>
      </c>
      <c r="H2416" s="832" t="s">
        <v>631</v>
      </c>
      <c r="I2416" s="832" t="s">
        <v>2877</v>
      </c>
      <c r="J2416" s="832" t="s">
        <v>1795</v>
      </c>
      <c r="K2416" s="832" t="s">
        <v>2878</v>
      </c>
      <c r="L2416" s="835">
        <v>688.56</v>
      </c>
      <c r="M2416" s="835">
        <v>1377.12</v>
      </c>
      <c r="N2416" s="832">
        <v>2</v>
      </c>
      <c r="O2416" s="836">
        <v>0.5</v>
      </c>
      <c r="P2416" s="835">
        <v>1377.12</v>
      </c>
      <c r="Q2416" s="837">
        <v>1</v>
      </c>
      <c r="R2416" s="832">
        <v>2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10</v>
      </c>
      <c r="B2417" s="832" t="s">
        <v>2616</v>
      </c>
      <c r="C2417" s="832" t="s">
        <v>2635</v>
      </c>
      <c r="D2417" s="833" t="s">
        <v>5675</v>
      </c>
      <c r="E2417" s="834" t="s">
        <v>2691</v>
      </c>
      <c r="F2417" s="832" t="s">
        <v>2618</v>
      </c>
      <c r="G2417" s="832" t="s">
        <v>2874</v>
      </c>
      <c r="H2417" s="832" t="s">
        <v>631</v>
      </c>
      <c r="I2417" s="832" t="s">
        <v>5044</v>
      </c>
      <c r="J2417" s="832" t="s">
        <v>1795</v>
      </c>
      <c r="K2417" s="832" t="s">
        <v>5016</v>
      </c>
      <c r="L2417" s="835">
        <v>285.89</v>
      </c>
      <c r="M2417" s="835">
        <v>571.78</v>
      </c>
      <c r="N2417" s="832">
        <v>2</v>
      </c>
      <c r="O2417" s="836">
        <v>1</v>
      </c>
      <c r="P2417" s="835">
        <v>571.78</v>
      </c>
      <c r="Q2417" s="837">
        <v>1</v>
      </c>
      <c r="R2417" s="832">
        <v>2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10</v>
      </c>
      <c r="B2418" s="832" t="s">
        <v>2616</v>
      </c>
      <c r="C2418" s="832" t="s">
        <v>2635</v>
      </c>
      <c r="D2418" s="833" t="s">
        <v>5675</v>
      </c>
      <c r="E2418" s="834" t="s">
        <v>2691</v>
      </c>
      <c r="F2418" s="832" t="s">
        <v>2618</v>
      </c>
      <c r="G2418" s="832" t="s">
        <v>5045</v>
      </c>
      <c r="H2418" s="832" t="s">
        <v>631</v>
      </c>
      <c r="I2418" s="832" t="s">
        <v>5046</v>
      </c>
      <c r="J2418" s="832" t="s">
        <v>5047</v>
      </c>
      <c r="K2418" s="832" t="s">
        <v>5048</v>
      </c>
      <c r="L2418" s="835">
        <v>46.03</v>
      </c>
      <c r="M2418" s="835">
        <v>46.03</v>
      </c>
      <c r="N2418" s="832">
        <v>1</v>
      </c>
      <c r="O2418" s="836">
        <v>0.5</v>
      </c>
      <c r="P2418" s="835">
        <v>46.03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10</v>
      </c>
      <c r="B2419" s="832" t="s">
        <v>2616</v>
      </c>
      <c r="C2419" s="832" t="s">
        <v>2635</v>
      </c>
      <c r="D2419" s="833" t="s">
        <v>5675</v>
      </c>
      <c r="E2419" s="834" t="s">
        <v>2691</v>
      </c>
      <c r="F2419" s="832" t="s">
        <v>2618</v>
      </c>
      <c r="G2419" s="832" t="s">
        <v>2783</v>
      </c>
      <c r="H2419" s="832" t="s">
        <v>631</v>
      </c>
      <c r="I2419" s="832" t="s">
        <v>2784</v>
      </c>
      <c r="J2419" s="832" t="s">
        <v>1376</v>
      </c>
      <c r="K2419" s="832" t="s">
        <v>2785</v>
      </c>
      <c r="L2419" s="835">
        <v>34.19</v>
      </c>
      <c r="M2419" s="835">
        <v>68.38</v>
      </c>
      <c r="N2419" s="832">
        <v>2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10</v>
      </c>
      <c r="B2420" s="832" t="s">
        <v>2616</v>
      </c>
      <c r="C2420" s="832" t="s">
        <v>2635</v>
      </c>
      <c r="D2420" s="833" t="s">
        <v>5675</v>
      </c>
      <c r="E2420" s="834" t="s">
        <v>2691</v>
      </c>
      <c r="F2420" s="832" t="s">
        <v>2618</v>
      </c>
      <c r="G2420" s="832" t="s">
        <v>2783</v>
      </c>
      <c r="H2420" s="832" t="s">
        <v>631</v>
      </c>
      <c r="I2420" s="832" t="s">
        <v>5049</v>
      </c>
      <c r="J2420" s="832" t="s">
        <v>1376</v>
      </c>
      <c r="K2420" s="832" t="s">
        <v>5050</v>
      </c>
      <c r="L2420" s="835">
        <v>34.19</v>
      </c>
      <c r="M2420" s="835">
        <v>102.57</v>
      </c>
      <c r="N2420" s="832">
        <v>3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10</v>
      </c>
      <c r="B2421" s="832" t="s">
        <v>2616</v>
      </c>
      <c r="C2421" s="832" t="s">
        <v>2635</v>
      </c>
      <c r="D2421" s="833" t="s">
        <v>5675</v>
      </c>
      <c r="E2421" s="834" t="s">
        <v>2691</v>
      </c>
      <c r="F2421" s="832" t="s">
        <v>2618</v>
      </c>
      <c r="G2421" s="832" t="s">
        <v>3026</v>
      </c>
      <c r="H2421" s="832" t="s">
        <v>690</v>
      </c>
      <c r="I2421" s="832" t="s">
        <v>2397</v>
      </c>
      <c r="J2421" s="832" t="s">
        <v>2398</v>
      </c>
      <c r="K2421" s="832" t="s">
        <v>2399</v>
      </c>
      <c r="L2421" s="835">
        <v>141.25</v>
      </c>
      <c r="M2421" s="835">
        <v>141.25</v>
      </c>
      <c r="N2421" s="832">
        <v>1</v>
      </c>
      <c r="O2421" s="836">
        <v>0.5</v>
      </c>
      <c r="P2421" s="835">
        <v>141.25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10</v>
      </c>
      <c r="B2422" s="832" t="s">
        <v>2616</v>
      </c>
      <c r="C2422" s="832" t="s">
        <v>2635</v>
      </c>
      <c r="D2422" s="833" t="s">
        <v>5675</v>
      </c>
      <c r="E2422" s="834" t="s">
        <v>2691</v>
      </c>
      <c r="F2422" s="832" t="s">
        <v>2618</v>
      </c>
      <c r="G2422" s="832" t="s">
        <v>3623</v>
      </c>
      <c r="H2422" s="832" t="s">
        <v>690</v>
      </c>
      <c r="I2422" s="832" t="s">
        <v>4869</v>
      </c>
      <c r="J2422" s="832" t="s">
        <v>3625</v>
      </c>
      <c r="K2422" s="832" t="s">
        <v>4660</v>
      </c>
      <c r="L2422" s="835">
        <v>420.75</v>
      </c>
      <c r="M2422" s="835">
        <v>420.75</v>
      </c>
      <c r="N2422" s="832">
        <v>1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10</v>
      </c>
      <c r="B2423" s="832" t="s">
        <v>2616</v>
      </c>
      <c r="C2423" s="832" t="s">
        <v>2635</v>
      </c>
      <c r="D2423" s="833" t="s">
        <v>5675</v>
      </c>
      <c r="E2423" s="834" t="s">
        <v>2691</v>
      </c>
      <c r="F2423" s="832" t="s">
        <v>2618</v>
      </c>
      <c r="G2423" s="832" t="s">
        <v>2786</v>
      </c>
      <c r="H2423" s="832" t="s">
        <v>631</v>
      </c>
      <c r="I2423" s="832" t="s">
        <v>2787</v>
      </c>
      <c r="J2423" s="832" t="s">
        <v>1869</v>
      </c>
      <c r="K2423" s="832" t="s">
        <v>2788</v>
      </c>
      <c r="L2423" s="835">
        <v>69.59</v>
      </c>
      <c r="M2423" s="835">
        <v>69.59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10</v>
      </c>
      <c r="B2424" s="832" t="s">
        <v>2616</v>
      </c>
      <c r="C2424" s="832" t="s">
        <v>2635</v>
      </c>
      <c r="D2424" s="833" t="s">
        <v>5675</v>
      </c>
      <c r="E2424" s="834" t="s">
        <v>2691</v>
      </c>
      <c r="F2424" s="832" t="s">
        <v>2618</v>
      </c>
      <c r="G2424" s="832" t="s">
        <v>5051</v>
      </c>
      <c r="H2424" s="832" t="s">
        <v>690</v>
      </c>
      <c r="I2424" s="832" t="s">
        <v>2345</v>
      </c>
      <c r="J2424" s="832" t="s">
        <v>1063</v>
      </c>
      <c r="K2424" s="832" t="s">
        <v>2346</v>
      </c>
      <c r="L2424" s="835">
        <v>736.33</v>
      </c>
      <c r="M2424" s="835">
        <v>736.33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10</v>
      </c>
      <c r="B2425" s="832" t="s">
        <v>2616</v>
      </c>
      <c r="C2425" s="832" t="s">
        <v>2635</v>
      </c>
      <c r="D2425" s="833" t="s">
        <v>5675</v>
      </c>
      <c r="E2425" s="834" t="s">
        <v>2691</v>
      </c>
      <c r="F2425" s="832" t="s">
        <v>2618</v>
      </c>
      <c r="G2425" s="832" t="s">
        <v>5051</v>
      </c>
      <c r="H2425" s="832" t="s">
        <v>631</v>
      </c>
      <c r="I2425" s="832" t="s">
        <v>5052</v>
      </c>
      <c r="J2425" s="832" t="s">
        <v>1063</v>
      </c>
      <c r="K2425" s="832" t="s">
        <v>5053</v>
      </c>
      <c r="L2425" s="835">
        <v>147.26</v>
      </c>
      <c r="M2425" s="835">
        <v>147.26</v>
      </c>
      <c r="N2425" s="832">
        <v>1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10</v>
      </c>
      <c r="B2426" s="832" t="s">
        <v>2616</v>
      </c>
      <c r="C2426" s="832" t="s">
        <v>2635</v>
      </c>
      <c r="D2426" s="833" t="s">
        <v>5675</v>
      </c>
      <c r="E2426" s="834" t="s">
        <v>2691</v>
      </c>
      <c r="F2426" s="832" t="s">
        <v>2618</v>
      </c>
      <c r="G2426" s="832" t="s">
        <v>2902</v>
      </c>
      <c r="H2426" s="832" t="s">
        <v>631</v>
      </c>
      <c r="I2426" s="832" t="s">
        <v>2905</v>
      </c>
      <c r="J2426" s="832" t="s">
        <v>1022</v>
      </c>
      <c r="K2426" s="832" t="s">
        <v>1671</v>
      </c>
      <c r="L2426" s="835">
        <v>35.25</v>
      </c>
      <c r="M2426" s="835">
        <v>70.5</v>
      </c>
      <c r="N2426" s="832">
        <v>2</v>
      </c>
      <c r="O2426" s="836">
        <v>1</v>
      </c>
      <c r="P2426" s="835">
        <v>70.5</v>
      </c>
      <c r="Q2426" s="837">
        <v>1</v>
      </c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10</v>
      </c>
      <c r="B2427" s="832" t="s">
        <v>2616</v>
      </c>
      <c r="C2427" s="832" t="s">
        <v>2635</v>
      </c>
      <c r="D2427" s="833" t="s">
        <v>5675</v>
      </c>
      <c r="E2427" s="834" t="s">
        <v>2691</v>
      </c>
      <c r="F2427" s="832" t="s">
        <v>2618</v>
      </c>
      <c r="G2427" s="832" t="s">
        <v>2906</v>
      </c>
      <c r="H2427" s="832" t="s">
        <v>631</v>
      </c>
      <c r="I2427" s="832" t="s">
        <v>2907</v>
      </c>
      <c r="J2427" s="832" t="s">
        <v>1067</v>
      </c>
      <c r="K2427" s="832" t="s">
        <v>2908</v>
      </c>
      <c r="L2427" s="835">
        <v>32.25</v>
      </c>
      <c r="M2427" s="835">
        <v>225.75</v>
      </c>
      <c r="N2427" s="832">
        <v>7</v>
      </c>
      <c r="O2427" s="836">
        <v>4</v>
      </c>
      <c r="P2427" s="835">
        <v>96.75</v>
      </c>
      <c r="Q2427" s="837">
        <v>0.42857142857142855</v>
      </c>
      <c r="R2427" s="832">
        <v>3</v>
      </c>
      <c r="S2427" s="837">
        <v>0.42857142857142855</v>
      </c>
      <c r="T2427" s="836">
        <v>1</v>
      </c>
      <c r="U2427" s="838">
        <v>0.25</v>
      </c>
    </row>
    <row r="2428" spans="1:21" ht="14.4" customHeight="1" x14ac:dyDescent="0.3">
      <c r="A2428" s="831">
        <v>10</v>
      </c>
      <c r="B2428" s="832" t="s">
        <v>2616</v>
      </c>
      <c r="C2428" s="832" t="s">
        <v>2635</v>
      </c>
      <c r="D2428" s="833" t="s">
        <v>5675</v>
      </c>
      <c r="E2428" s="834" t="s">
        <v>2691</v>
      </c>
      <c r="F2428" s="832" t="s">
        <v>2618</v>
      </c>
      <c r="G2428" s="832" t="s">
        <v>2906</v>
      </c>
      <c r="H2428" s="832" t="s">
        <v>631</v>
      </c>
      <c r="I2428" s="832" t="s">
        <v>3132</v>
      </c>
      <c r="J2428" s="832" t="s">
        <v>770</v>
      </c>
      <c r="K2428" s="832" t="s">
        <v>3133</v>
      </c>
      <c r="L2428" s="835">
        <v>0</v>
      </c>
      <c r="M2428" s="835">
        <v>0</v>
      </c>
      <c r="N2428" s="832">
        <v>1</v>
      </c>
      <c r="O2428" s="836">
        <v>0.5</v>
      </c>
      <c r="P2428" s="835"/>
      <c r="Q2428" s="837"/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10</v>
      </c>
      <c r="B2429" s="832" t="s">
        <v>2616</v>
      </c>
      <c r="C2429" s="832" t="s">
        <v>2635</v>
      </c>
      <c r="D2429" s="833" t="s">
        <v>5675</v>
      </c>
      <c r="E2429" s="834" t="s">
        <v>2691</v>
      </c>
      <c r="F2429" s="832" t="s">
        <v>2618</v>
      </c>
      <c r="G2429" s="832" t="s">
        <v>2906</v>
      </c>
      <c r="H2429" s="832" t="s">
        <v>631</v>
      </c>
      <c r="I2429" s="832" t="s">
        <v>2914</v>
      </c>
      <c r="J2429" s="832" t="s">
        <v>770</v>
      </c>
      <c r="K2429" s="832" t="s">
        <v>2915</v>
      </c>
      <c r="L2429" s="835">
        <v>0</v>
      </c>
      <c r="M2429" s="835">
        <v>0</v>
      </c>
      <c r="N2429" s="832">
        <v>2</v>
      </c>
      <c r="O2429" s="836">
        <v>1.5</v>
      </c>
      <c r="P2429" s="835">
        <v>0</v>
      </c>
      <c r="Q2429" s="837"/>
      <c r="R2429" s="832">
        <v>1</v>
      </c>
      <c r="S2429" s="837">
        <v>0.5</v>
      </c>
      <c r="T2429" s="836">
        <v>0.5</v>
      </c>
      <c r="U2429" s="838">
        <v>0.33333333333333331</v>
      </c>
    </row>
    <row r="2430" spans="1:21" ht="14.4" customHeight="1" x14ac:dyDescent="0.3">
      <c r="A2430" s="831">
        <v>10</v>
      </c>
      <c r="B2430" s="832" t="s">
        <v>2616</v>
      </c>
      <c r="C2430" s="832" t="s">
        <v>2635</v>
      </c>
      <c r="D2430" s="833" t="s">
        <v>5675</v>
      </c>
      <c r="E2430" s="834" t="s">
        <v>2691</v>
      </c>
      <c r="F2430" s="832" t="s">
        <v>2618</v>
      </c>
      <c r="G2430" s="832" t="s">
        <v>3134</v>
      </c>
      <c r="H2430" s="832" t="s">
        <v>631</v>
      </c>
      <c r="I2430" s="832" t="s">
        <v>3135</v>
      </c>
      <c r="J2430" s="832" t="s">
        <v>3136</v>
      </c>
      <c r="K2430" s="832" t="s">
        <v>3137</v>
      </c>
      <c r="L2430" s="835">
        <v>463.19</v>
      </c>
      <c r="M2430" s="835">
        <v>1389.57</v>
      </c>
      <c r="N2430" s="832">
        <v>3</v>
      </c>
      <c r="O2430" s="836">
        <v>1</v>
      </c>
      <c r="P2430" s="835">
        <v>1389.57</v>
      </c>
      <c r="Q2430" s="837">
        <v>1</v>
      </c>
      <c r="R2430" s="832">
        <v>3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10</v>
      </c>
      <c r="B2431" s="832" t="s">
        <v>2616</v>
      </c>
      <c r="C2431" s="832" t="s">
        <v>2635</v>
      </c>
      <c r="D2431" s="833" t="s">
        <v>5675</v>
      </c>
      <c r="E2431" s="834" t="s">
        <v>2691</v>
      </c>
      <c r="F2431" s="832" t="s">
        <v>2618</v>
      </c>
      <c r="G2431" s="832" t="s">
        <v>2789</v>
      </c>
      <c r="H2431" s="832" t="s">
        <v>631</v>
      </c>
      <c r="I2431" s="832" t="s">
        <v>2790</v>
      </c>
      <c r="J2431" s="832" t="s">
        <v>2791</v>
      </c>
      <c r="K2431" s="832" t="s">
        <v>2792</v>
      </c>
      <c r="L2431" s="835">
        <v>21.92</v>
      </c>
      <c r="M2431" s="835">
        <v>65.760000000000005</v>
      </c>
      <c r="N2431" s="832">
        <v>3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10</v>
      </c>
      <c r="B2432" s="832" t="s">
        <v>2616</v>
      </c>
      <c r="C2432" s="832" t="s">
        <v>2635</v>
      </c>
      <c r="D2432" s="833" t="s">
        <v>5675</v>
      </c>
      <c r="E2432" s="834" t="s">
        <v>2691</v>
      </c>
      <c r="F2432" s="832" t="s">
        <v>2618</v>
      </c>
      <c r="G2432" s="832" t="s">
        <v>3511</v>
      </c>
      <c r="H2432" s="832" t="s">
        <v>631</v>
      </c>
      <c r="I2432" s="832" t="s">
        <v>3512</v>
      </c>
      <c r="J2432" s="832" t="s">
        <v>868</v>
      </c>
      <c r="K2432" s="832" t="s">
        <v>3513</v>
      </c>
      <c r="L2432" s="835">
        <v>54.55</v>
      </c>
      <c r="M2432" s="835">
        <v>163.64999999999998</v>
      </c>
      <c r="N2432" s="832">
        <v>3</v>
      </c>
      <c r="O2432" s="836">
        <v>2</v>
      </c>
      <c r="P2432" s="835">
        <v>109.1</v>
      </c>
      <c r="Q2432" s="837">
        <v>0.66666666666666674</v>
      </c>
      <c r="R2432" s="832">
        <v>2</v>
      </c>
      <c r="S2432" s="837">
        <v>0.66666666666666663</v>
      </c>
      <c r="T2432" s="836">
        <v>1</v>
      </c>
      <c r="U2432" s="838">
        <v>0.5</v>
      </c>
    </row>
    <row r="2433" spans="1:21" ht="14.4" customHeight="1" x14ac:dyDescent="0.3">
      <c r="A2433" s="831">
        <v>10</v>
      </c>
      <c r="B2433" s="832" t="s">
        <v>2616</v>
      </c>
      <c r="C2433" s="832" t="s">
        <v>2635</v>
      </c>
      <c r="D2433" s="833" t="s">
        <v>5675</v>
      </c>
      <c r="E2433" s="834" t="s">
        <v>2691</v>
      </c>
      <c r="F2433" s="832" t="s">
        <v>2618</v>
      </c>
      <c r="G2433" s="832" t="s">
        <v>3514</v>
      </c>
      <c r="H2433" s="832" t="s">
        <v>631</v>
      </c>
      <c r="I2433" s="832" t="s">
        <v>4870</v>
      </c>
      <c r="J2433" s="832" t="s">
        <v>778</v>
      </c>
      <c r="K2433" s="832" t="s">
        <v>4871</v>
      </c>
      <c r="L2433" s="835">
        <v>4.87</v>
      </c>
      <c r="M2433" s="835">
        <v>4.87</v>
      </c>
      <c r="N2433" s="832">
        <v>1</v>
      </c>
      <c r="O2433" s="836">
        <v>1</v>
      </c>
      <c r="P2433" s="835">
        <v>4.87</v>
      </c>
      <c r="Q2433" s="837">
        <v>1</v>
      </c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10</v>
      </c>
      <c r="B2434" s="832" t="s">
        <v>2616</v>
      </c>
      <c r="C2434" s="832" t="s">
        <v>2635</v>
      </c>
      <c r="D2434" s="833" t="s">
        <v>5675</v>
      </c>
      <c r="E2434" s="834" t="s">
        <v>2691</v>
      </c>
      <c r="F2434" s="832" t="s">
        <v>2618</v>
      </c>
      <c r="G2434" s="832" t="s">
        <v>3193</v>
      </c>
      <c r="H2434" s="832" t="s">
        <v>631</v>
      </c>
      <c r="I2434" s="832" t="s">
        <v>3801</v>
      </c>
      <c r="J2434" s="832" t="s">
        <v>1314</v>
      </c>
      <c r="K2434" s="832" t="s">
        <v>3802</v>
      </c>
      <c r="L2434" s="835">
        <v>128.69999999999999</v>
      </c>
      <c r="M2434" s="835">
        <v>128.69999999999999</v>
      </c>
      <c r="N2434" s="832">
        <v>1</v>
      </c>
      <c r="O2434" s="836">
        <v>0.5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10</v>
      </c>
      <c r="B2435" s="832" t="s">
        <v>2616</v>
      </c>
      <c r="C2435" s="832" t="s">
        <v>2635</v>
      </c>
      <c r="D2435" s="833" t="s">
        <v>5675</v>
      </c>
      <c r="E2435" s="834" t="s">
        <v>2691</v>
      </c>
      <c r="F2435" s="832" t="s">
        <v>2618</v>
      </c>
      <c r="G2435" s="832" t="s">
        <v>3193</v>
      </c>
      <c r="H2435" s="832" t="s">
        <v>631</v>
      </c>
      <c r="I2435" s="832" t="s">
        <v>3194</v>
      </c>
      <c r="J2435" s="832" t="s">
        <v>1314</v>
      </c>
      <c r="K2435" s="832" t="s">
        <v>3195</v>
      </c>
      <c r="L2435" s="835">
        <v>181.04</v>
      </c>
      <c r="M2435" s="835">
        <v>362.08</v>
      </c>
      <c r="N2435" s="832">
        <v>2</v>
      </c>
      <c r="O2435" s="836">
        <v>1.5</v>
      </c>
      <c r="P2435" s="835">
        <v>362.08</v>
      </c>
      <c r="Q2435" s="837">
        <v>1</v>
      </c>
      <c r="R2435" s="832">
        <v>2</v>
      </c>
      <c r="S2435" s="837">
        <v>1</v>
      </c>
      <c r="T2435" s="836">
        <v>1.5</v>
      </c>
      <c r="U2435" s="838">
        <v>1</v>
      </c>
    </row>
    <row r="2436" spans="1:21" ht="14.4" customHeight="1" x14ac:dyDescent="0.3">
      <c r="A2436" s="831">
        <v>10</v>
      </c>
      <c r="B2436" s="832" t="s">
        <v>2616</v>
      </c>
      <c r="C2436" s="832" t="s">
        <v>2635</v>
      </c>
      <c r="D2436" s="833" t="s">
        <v>5675</v>
      </c>
      <c r="E2436" s="834" t="s">
        <v>2691</v>
      </c>
      <c r="F2436" s="832" t="s">
        <v>2618</v>
      </c>
      <c r="G2436" s="832" t="s">
        <v>3193</v>
      </c>
      <c r="H2436" s="832" t="s">
        <v>631</v>
      </c>
      <c r="I2436" s="832" t="s">
        <v>3458</v>
      </c>
      <c r="J2436" s="832" t="s">
        <v>1015</v>
      </c>
      <c r="K2436" s="832" t="s">
        <v>3459</v>
      </c>
      <c r="L2436" s="835">
        <v>59.53</v>
      </c>
      <c r="M2436" s="835">
        <v>59.53</v>
      </c>
      <c r="N2436" s="832">
        <v>1</v>
      </c>
      <c r="O2436" s="836">
        <v>1</v>
      </c>
      <c r="P2436" s="835">
        <v>59.53</v>
      </c>
      <c r="Q2436" s="837">
        <v>1</v>
      </c>
      <c r="R2436" s="832">
        <v>1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10</v>
      </c>
      <c r="B2437" s="832" t="s">
        <v>2616</v>
      </c>
      <c r="C2437" s="832" t="s">
        <v>2635</v>
      </c>
      <c r="D2437" s="833" t="s">
        <v>5675</v>
      </c>
      <c r="E2437" s="834" t="s">
        <v>2691</v>
      </c>
      <c r="F2437" s="832" t="s">
        <v>2618</v>
      </c>
      <c r="G2437" s="832" t="s">
        <v>3193</v>
      </c>
      <c r="H2437" s="832" t="s">
        <v>631</v>
      </c>
      <c r="I2437" s="832" t="s">
        <v>3387</v>
      </c>
      <c r="J2437" s="832" t="s">
        <v>1015</v>
      </c>
      <c r="K2437" s="832" t="s">
        <v>3388</v>
      </c>
      <c r="L2437" s="835">
        <v>33.71</v>
      </c>
      <c r="M2437" s="835">
        <v>33.71</v>
      </c>
      <c r="N2437" s="832">
        <v>1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10</v>
      </c>
      <c r="B2438" s="832" t="s">
        <v>2616</v>
      </c>
      <c r="C2438" s="832" t="s">
        <v>2635</v>
      </c>
      <c r="D2438" s="833" t="s">
        <v>5675</v>
      </c>
      <c r="E2438" s="834" t="s">
        <v>2691</v>
      </c>
      <c r="F2438" s="832" t="s">
        <v>2618</v>
      </c>
      <c r="G2438" s="832" t="s">
        <v>3893</v>
      </c>
      <c r="H2438" s="832" t="s">
        <v>690</v>
      </c>
      <c r="I2438" s="832" t="s">
        <v>2391</v>
      </c>
      <c r="J2438" s="832" t="s">
        <v>2392</v>
      </c>
      <c r="K2438" s="832" t="s">
        <v>2393</v>
      </c>
      <c r="L2438" s="835">
        <v>122.96</v>
      </c>
      <c r="M2438" s="835">
        <v>368.88</v>
      </c>
      <c r="N2438" s="832">
        <v>3</v>
      </c>
      <c r="O2438" s="836">
        <v>2</v>
      </c>
      <c r="P2438" s="835">
        <v>245.92</v>
      </c>
      <c r="Q2438" s="837">
        <v>0.66666666666666663</v>
      </c>
      <c r="R2438" s="832">
        <v>2</v>
      </c>
      <c r="S2438" s="837">
        <v>0.66666666666666663</v>
      </c>
      <c r="T2438" s="836">
        <v>1.5</v>
      </c>
      <c r="U2438" s="838">
        <v>0.75</v>
      </c>
    </row>
    <row r="2439" spans="1:21" ht="14.4" customHeight="1" x14ac:dyDescent="0.3">
      <c r="A2439" s="831">
        <v>10</v>
      </c>
      <c r="B2439" s="832" t="s">
        <v>2616</v>
      </c>
      <c r="C2439" s="832" t="s">
        <v>2635</v>
      </c>
      <c r="D2439" s="833" t="s">
        <v>5675</v>
      </c>
      <c r="E2439" s="834" t="s">
        <v>2691</v>
      </c>
      <c r="F2439" s="832" t="s">
        <v>2618</v>
      </c>
      <c r="G2439" s="832" t="s">
        <v>5054</v>
      </c>
      <c r="H2439" s="832" t="s">
        <v>631</v>
      </c>
      <c r="I2439" s="832" t="s">
        <v>5055</v>
      </c>
      <c r="J2439" s="832" t="s">
        <v>5056</v>
      </c>
      <c r="K2439" s="832" t="s">
        <v>5057</v>
      </c>
      <c r="L2439" s="835">
        <v>73.09</v>
      </c>
      <c r="M2439" s="835">
        <v>219.27</v>
      </c>
      <c r="N2439" s="832">
        <v>3</v>
      </c>
      <c r="O2439" s="836">
        <v>2</v>
      </c>
      <c r="P2439" s="835">
        <v>73.09</v>
      </c>
      <c r="Q2439" s="837">
        <v>0.33333333333333331</v>
      </c>
      <c r="R2439" s="832">
        <v>1</v>
      </c>
      <c r="S2439" s="837">
        <v>0.33333333333333331</v>
      </c>
      <c r="T2439" s="836">
        <v>1</v>
      </c>
      <c r="U2439" s="838">
        <v>0.5</v>
      </c>
    </row>
    <row r="2440" spans="1:21" ht="14.4" customHeight="1" x14ac:dyDescent="0.3">
      <c r="A2440" s="831">
        <v>10</v>
      </c>
      <c r="B2440" s="832" t="s">
        <v>2616</v>
      </c>
      <c r="C2440" s="832" t="s">
        <v>2635</v>
      </c>
      <c r="D2440" s="833" t="s">
        <v>5675</v>
      </c>
      <c r="E2440" s="834" t="s">
        <v>2691</v>
      </c>
      <c r="F2440" s="832" t="s">
        <v>2618</v>
      </c>
      <c r="G2440" s="832" t="s">
        <v>5054</v>
      </c>
      <c r="H2440" s="832" t="s">
        <v>631</v>
      </c>
      <c r="I2440" s="832" t="s">
        <v>5058</v>
      </c>
      <c r="J2440" s="832" t="s">
        <v>5056</v>
      </c>
      <c r="K2440" s="832" t="s">
        <v>5059</v>
      </c>
      <c r="L2440" s="835">
        <v>243.64</v>
      </c>
      <c r="M2440" s="835">
        <v>243.64</v>
      </c>
      <c r="N2440" s="832">
        <v>1</v>
      </c>
      <c r="O2440" s="836">
        <v>1</v>
      </c>
      <c r="P2440" s="835">
        <v>243.64</v>
      </c>
      <c r="Q2440" s="837">
        <v>1</v>
      </c>
      <c r="R2440" s="832">
        <v>1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10</v>
      </c>
      <c r="B2441" s="832" t="s">
        <v>2616</v>
      </c>
      <c r="C2441" s="832" t="s">
        <v>2635</v>
      </c>
      <c r="D2441" s="833" t="s">
        <v>5675</v>
      </c>
      <c r="E2441" s="834" t="s">
        <v>2691</v>
      </c>
      <c r="F2441" s="832" t="s">
        <v>2618</v>
      </c>
      <c r="G2441" s="832" t="s">
        <v>2798</v>
      </c>
      <c r="H2441" s="832" t="s">
        <v>631</v>
      </c>
      <c r="I2441" s="832" t="s">
        <v>2799</v>
      </c>
      <c r="J2441" s="832" t="s">
        <v>2800</v>
      </c>
      <c r="K2441" s="832" t="s">
        <v>2801</v>
      </c>
      <c r="L2441" s="835">
        <v>42.54</v>
      </c>
      <c r="M2441" s="835">
        <v>297.77999999999997</v>
      </c>
      <c r="N2441" s="832">
        <v>7</v>
      </c>
      <c r="O2441" s="836">
        <v>4</v>
      </c>
      <c r="P2441" s="835">
        <v>127.62</v>
      </c>
      <c r="Q2441" s="837">
        <v>0.4285714285714286</v>
      </c>
      <c r="R2441" s="832">
        <v>3</v>
      </c>
      <c r="S2441" s="837">
        <v>0.42857142857142855</v>
      </c>
      <c r="T2441" s="836">
        <v>1.5</v>
      </c>
      <c r="U2441" s="838">
        <v>0.375</v>
      </c>
    </row>
    <row r="2442" spans="1:21" ht="14.4" customHeight="1" x14ac:dyDescent="0.3">
      <c r="A2442" s="831">
        <v>10</v>
      </c>
      <c r="B2442" s="832" t="s">
        <v>2616</v>
      </c>
      <c r="C2442" s="832" t="s">
        <v>2635</v>
      </c>
      <c r="D2442" s="833" t="s">
        <v>5675</v>
      </c>
      <c r="E2442" s="834" t="s">
        <v>2691</v>
      </c>
      <c r="F2442" s="832" t="s">
        <v>2618</v>
      </c>
      <c r="G2442" s="832" t="s">
        <v>2798</v>
      </c>
      <c r="H2442" s="832" t="s">
        <v>631</v>
      </c>
      <c r="I2442" s="832" t="s">
        <v>3138</v>
      </c>
      <c r="J2442" s="832" t="s">
        <v>1170</v>
      </c>
      <c r="K2442" s="832" t="s">
        <v>2801</v>
      </c>
      <c r="L2442" s="835">
        <v>42.54</v>
      </c>
      <c r="M2442" s="835">
        <v>170.16</v>
      </c>
      <c r="N2442" s="832">
        <v>4</v>
      </c>
      <c r="O2442" s="836">
        <v>1.5</v>
      </c>
      <c r="P2442" s="835">
        <v>170.16</v>
      </c>
      <c r="Q2442" s="837">
        <v>1</v>
      </c>
      <c r="R2442" s="832">
        <v>4</v>
      </c>
      <c r="S2442" s="837">
        <v>1</v>
      </c>
      <c r="T2442" s="836">
        <v>1.5</v>
      </c>
      <c r="U2442" s="838">
        <v>1</v>
      </c>
    </row>
    <row r="2443" spans="1:21" ht="14.4" customHeight="1" x14ac:dyDescent="0.3">
      <c r="A2443" s="831">
        <v>10</v>
      </c>
      <c r="B2443" s="832" t="s">
        <v>2616</v>
      </c>
      <c r="C2443" s="832" t="s">
        <v>2635</v>
      </c>
      <c r="D2443" s="833" t="s">
        <v>5675</v>
      </c>
      <c r="E2443" s="834" t="s">
        <v>2691</v>
      </c>
      <c r="F2443" s="832" t="s">
        <v>2618</v>
      </c>
      <c r="G2443" s="832" t="s">
        <v>2798</v>
      </c>
      <c r="H2443" s="832" t="s">
        <v>631</v>
      </c>
      <c r="I2443" s="832" t="s">
        <v>2802</v>
      </c>
      <c r="J2443" s="832" t="s">
        <v>1170</v>
      </c>
      <c r="K2443" s="832" t="s">
        <v>1171</v>
      </c>
      <c r="L2443" s="835">
        <v>60.28</v>
      </c>
      <c r="M2443" s="835">
        <v>1085.04</v>
      </c>
      <c r="N2443" s="832">
        <v>18</v>
      </c>
      <c r="O2443" s="836">
        <v>8</v>
      </c>
      <c r="P2443" s="835">
        <v>663.07999999999993</v>
      </c>
      <c r="Q2443" s="837">
        <v>0.61111111111111105</v>
      </c>
      <c r="R2443" s="832">
        <v>11</v>
      </c>
      <c r="S2443" s="837">
        <v>0.61111111111111116</v>
      </c>
      <c r="T2443" s="836">
        <v>4.5</v>
      </c>
      <c r="U2443" s="838">
        <v>0.5625</v>
      </c>
    </row>
    <row r="2444" spans="1:21" ht="14.4" customHeight="1" x14ac:dyDescent="0.3">
      <c r="A2444" s="831">
        <v>10</v>
      </c>
      <c r="B2444" s="832" t="s">
        <v>2616</v>
      </c>
      <c r="C2444" s="832" t="s">
        <v>2635</v>
      </c>
      <c r="D2444" s="833" t="s">
        <v>5675</v>
      </c>
      <c r="E2444" s="834" t="s">
        <v>2691</v>
      </c>
      <c r="F2444" s="832" t="s">
        <v>2618</v>
      </c>
      <c r="G2444" s="832" t="s">
        <v>2798</v>
      </c>
      <c r="H2444" s="832" t="s">
        <v>631</v>
      </c>
      <c r="I2444" s="832" t="s">
        <v>2803</v>
      </c>
      <c r="J2444" s="832" t="s">
        <v>2800</v>
      </c>
      <c r="K2444" s="832" t="s">
        <v>2804</v>
      </c>
      <c r="L2444" s="835">
        <v>59.56</v>
      </c>
      <c r="M2444" s="835">
        <v>119.12</v>
      </c>
      <c r="N2444" s="832">
        <v>2</v>
      </c>
      <c r="O2444" s="836">
        <v>0.5</v>
      </c>
      <c r="P2444" s="835">
        <v>119.12</v>
      </c>
      <c r="Q2444" s="837">
        <v>1</v>
      </c>
      <c r="R2444" s="832">
        <v>2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10</v>
      </c>
      <c r="B2445" s="832" t="s">
        <v>2616</v>
      </c>
      <c r="C2445" s="832" t="s">
        <v>2635</v>
      </c>
      <c r="D2445" s="833" t="s">
        <v>5675</v>
      </c>
      <c r="E2445" s="834" t="s">
        <v>2691</v>
      </c>
      <c r="F2445" s="832" t="s">
        <v>2618</v>
      </c>
      <c r="G2445" s="832" t="s">
        <v>3139</v>
      </c>
      <c r="H2445" s="832" t="s">
        <v>631</v>
      </c>
      <c r="I2445" s="832" t="s">
        <v>5060</v>
      </c>
      <c r="J2445" s="832" t="s">
        <v>5061</v>
      </c>
      <c r="K2445" s="832" t="s">
        <v>3145</v>
      </c>
      <c r="L2445" s="835">
        <v>36.909999999999997</v>
      </c>
      <c r="M2445" s="835">
        <v>110.72999999999999</v>
      </c>
      <c r="N2445" s="832">
        <v>3</v>
      </c>
      <c r="O2445" s="836">
        <v>1</v>
      </c>
      <c r="P2445" s="835">
        <v>110.72999999999999</v>
      </c>
      <c r="Q2445" s="837">
        <v>1</v>
      </c>
      <c r="R2445" s="832">
        <v>3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10</v>
      </c>
      <c r="B2446" s="832" t="s">
        <v>2616</v>
      </c>
      <c r="C2446" s="832" t="s">
        <v>2635</v>
      </c>
      <c r="D2446" s="833" t="s">
        <v>5675</v>
      </c>
      <c r="E2446" s="834" t="s">
        <v>2691</v>
      </c>
      <c r="F2446" s="832" t="s">
        <v>2618</v>
      </c>
      <c r="G2446" s="832" t="s">
        <v>4292</v>
      </c>
      <c r="H2446" s="832" t="s">
        <v>631</v>
      </c>
      <c r="I2446" s="832" t="s">
        <v>4293</v>
      </c>
      <c r="J2446" s="832" t="s">
        <v>1826</v>
      </c>
      <c r="K2446" s="832" t="s">
        <v>4294</v>
      </c>
      <c r="L2446" s="835">
        <v>103.09</v>
      </c>
      <c r="M2446" s="835">
        <v>206.18</v>
      </c>
      <c r="N2446" s="832">
        <v>2</v>
      </c>
      <c r="O2446" s="836">
        <v>1.5</v>
      </c>
      <c r="P2446" s="835">
        <v>206.18</v>
      </c>
      <c r="Q2446" s="837">
        <v>1</v>
      </c>
      <c r="R2446" s="832">
        <v>2</v>
      </c>
      <c r="S2446" s="837">
        <v>1</v>
      </c>
      <c r="T2446" s="836">
        <v>1.5</v>
      </c>
      <c r="U2446" s="838">
        <v>1</v>
      </c>
    </row>
    <row r="2447" spans="1:21" ht="14.4" customHeight="1" x14ac:dyDescent="0.3">
      <c r="A2447" s="831">
        <v>10</v>
      </c>
      <c r="B2447" s="832" t="s">
        <v>2616</v>
      </c>
      <c r="C2447" s="832" t="s">
        <v>2635</v>
      </c>
      <c r="D2447" s="833" t="s">
        <v>5675</v>
      </c>
      <c r="E2447" s="834" t="s">
        <v>2691</v>
      </c>
      <c r="F2447" s="832" t="s">
        <v>2618</v>
      </c>
      <c r="G2447" s="832" t="s">
        <v>2932</v>
      </c>
      <c r="H2447" s="832" t="s">
        <v>631</v>
      </c>
      <c r="I2447" s="832" t="s">
        <v>2933</v>
      </c>
      <c r="J2447" s="832" t="s">
        <v>1208</v>
      </c>
      <c r="K2447" s="832" t="s">
        <v>2934</v>
      </c>
      <c r="L2447" s="835">
        <v>0</v>
      </c>
      <c r="M2447" s="835">
        <v>0</v>
      </c>
      <c r="N2447" s="832">
        <v>4</v>
      </c>
      <c r="O2447" s="836">
        <v>3</v>
      </c>
      <c r="P2447" s="835">
        <v>0</v>
      </c>
      <c r="Q2447" s="837"/>
      <c r="R2447" s="832">
        <v>1</v>
      </c>
      <c r="S2447" s="837">
        <v>0.25</v>
      </c>
      <c r="T2447" s="836">
        <v>0.5</v>
      </c>
      <c r="U2447" s="838">
        <v>0.16666666666666666</v>
      </c>
    </row>
    <row r="2448" spans="1:21" ht="14.4" customHeight="1" x14ac:dyDescent="0.3">
      <c r="A2448" s="831">
        <v>10</v>
      </c>
      <c r="B2448" s="832" t="s">
        <v>2616</v>
      </c>
      <c r="C2448" s="832" t="s">
        <v>2635</v>
      </c>
      <c r="D2448" s="833" t="s">
        <v>5675</v>
      </c>
      <c r="E2448" s="834" t="s">
        <v>2691</v>
      </c>
      <c r="F2448" s="832" t="s">
        <v>2618</v>
      </c>
      <c r="G2448" s="832" t="s">
        <v>2932</v>
      </c>
      <c r="H2448" s="832" t="s">
        <v>631</v>
      </c>
      <c r="I2448" s="832" t="s">
        <v>5062</v>
      </c>
      <c r="J2448" s="832" t="s">
        <v>1208</v>
      </c>
      <c r="K2448" s="832" t="s">
        <v>1689</v>
      </c>
      <c r="L2448" s="835">
        <v>0</v>
      </c>
      <c r="M2448" s="835">
        <v>0</v>
      </c>
      <c r="N2448" s="832">
        <v>2</v>
      </c>
      <c r="O2448" s="836">
        <v>1.5</v>
      </c>
      <c r="P2448" s="835">
        <v>0</v>
      </c>
      <c r="Q2448" s="837"/>
      <c r="R2448" s="832">
        <v>1</v>
      </c>
      <c r="S2448" s="837">
        <v>0.5</v>
      </c>
      <c r="T2448" s="836">
        <v>1</v>
      </c>
      <c r="U2448" s="838">
        <v>0.66666666666666663</v>
      </c>
    </row>
    <row r="2449" spans="1:21" ht="14.4" customHeight="1" x14ac:dyDescent="0.3">
      <c r="A2449" s="831">
        <v>10</v>
      </c>
      <c r="B2449" s="832" t="s">
        <v>2616</v>
      </c>
      <c r="C2449" s="832" t="s">
        <v>2635</v>
      </c>
      <c r="D2449" s="833" t="s">
        <v>5675</v>
      </c>
      <c r="E2449" s="834" t="s">
        <v>2691</v>
      </c>
      <c r="F2449" s="832" t="s">
        <v>2618</v>
      </c>
      <c r="G2449" s="832" t="s">
        <v>1840</v>
      </c>
      <c r="H2449" s="832" t="s">
        <v>690</v>
      </c>
      <c r="I2449" s="832" t="s">
        <v>2486</v>
      </c>
      <c r="J2449" s="832" t="s">
        <v>2487</v>
      </c>
      <c r="K2449" s="832" t="s">
        <v>2488</v>
      </c>
      <c r="L2449" s="835">
        <v>93.75</v>
      </c>
      <c r="M2449" s="835">
        <v>187.5</v>
      </c>
      <c r="N2449" s="832">
        <v>2</v>
      </c>
      <c r="O2449" s="836">
        <v>2</v>
      </c>
      <c r="P2449" s="835">
        <v>93.75</v>
      </c>
      <c r="Q2449" s="837">
        <v>0.5</v>
      </c>
      <c r="R2449" s="832">
        <v>1</v>
      </c>
      <c r="S2449" s="837">
        <v>0.5</v>
      </c>
      <c r="T2449" s="836">
        <v>1</v>
      </c>
      <c r="U2449" s="838">
        <v>0.5</v>
      </c>
    </row>
    <row r="2450" spans="1:21" ht="14.4" customHeight="1" x14ac:dyDescent="0.3">
      <c r="A2450" s="831">
        <v>10</v>
      </c>
      <c r="B2450" s="832" t="s">
        <v>2616</v>
      </c>
      <c r="C2450" s="832" t="s">
        <v>2635</v>
      </c>
      <c r="D2450" s="833" t="s">
        <v>5675</v>
      </c>
      <c r="E2450" s="834" t="s">
        <v>2691</v>
      </c>
      <c r="F2450" s="832" t="s">
        <v>2618</v>
      </c>
      <c r="G2450" s="832" t="s">
        <v>1840</v>
      </c>
      <c r="H2450" s="832" t="s">
        <v>690</v>
      </c>
      <c r="I2450" s="832" t="s">
        <v>5063</v>
      </c>
      <c r="J2450" s="832" t="s">
        <v>2487</v>
      </c>
      <c r="K2450" s="832" t="s">
        <v>5064</v>
      </c>
      <c r="L2450" s="835">
        <v>184.74</v>
      </c>
      <c r="M2450" s="835">
        <v>369.48</v>
      </c>
      <c r="N2450" s="832">
        <v>2</v>
      </c>
      <c r="O2450" s="836">
        <v>1</v>
      </c>
      <c r="P2450" s="835">
        <v>184.74</v>
      </c>
      <c r="Q2450" s="837">
        <v>0.5</v>
      </c>
      <c r="R2450" s="832">
        <v>1</v>
      </c>
      <c r="S2450" s="837">
        <v>0.5</v>
      </c>
      <c r="T2450" s="836">
        <v>0.5</v>
      </c>
      <c r="U2450" s="838">
        <v>0.5</v>
      </c>
    </row>
    <row r="2451" spans="1:21" ht="14.4" customHeight="1" x14ac:dyDescent="0.3">
      <c r="A2451" s="831">
        <v>10</v>
      </c>
      <c r="B2451" s="832" t="s">
        <v>2616</v>
      </c>
      <c r="C2451" s="832" t="s">
        <v>2635</v>
      </c>
      <c r="D2451" s="833" t="s">
        <v>5675</v>
      </c>
      <c r="E2451" s="834" t="s">
        <v>2691</v>
      </c>
      <c r="F2451" s="832" t="s">
        <v>2618</v>
      </c>
      <c r="G2451" s="832" t="s">
        <v>1840</v>
      </c>
      <c r="H2451" s="832" t="s">
        <v>690</v>
      </c>
      <c r="I2451" s="832" t="s">
        <v>2489</v>
      </c>
      <c r="J2451" s="832" t="s">
        <v>2490</v>
      </c>
      <c r="K2451" s="832" t="s">
        <v>2491</v>
      </c>
      <c r="L2451" s="835">
        <v>120.61</v>
      </c>
      <c r="M2451" s="835">
        <v>120.61</v>
      </c>
      <c r="N2451" s="832">
        <v>1</v>
      </c>
      <c r="O2451" s="836">
        <v>1</v>
      </c>
      <c r="P2451" s="835">
        <v>120.61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10</v>
      </c>
      <c r="B2452" s="832" t="s">
        <v>2616</v>
      </c>
      <c r="C2452" s="832" t="s">
        <v>2635</v>
      </c>
      <c r="D2452" s="833" t="s">
        <v>5675</v>
      </c>
      <c r="E2452" s="834" t="s">
        <v>2691</v>
      </c>
      <c r="F2452" s="832" t="s">
        <v>2618</v>
      </c>
      <c r="G2452" s="832" t="s">
        <v>3146</v>
      </c>
      <c r="H2452" s="832" t="s">
        <v>631</v>
      </c>
      <c r="I2452" s="832" t="s">
        <v>3862</v>
      </c>
      <c r="J2452" s="832" t="s">
        <v>3148</v>
      </c>
      <c r="K2452" s="832" t="s">
        <v>3153</v>
      </c>
      <c r="L2452" s="835">
        <v>275.77999999999997</v>
      </c>
      <c r="M2452" s="835">
        <v>551.55999999999995</v>
      </c>
      <c r="N2452" s="832">
        <v>2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10</v>
      </c>
      <c r="B2453" s="832" t="s">
        <v>2616</v>
      </c>
      <c r="C2453" s="832" t="s">
        <v>2635</v>
      </c>
      <c r="D2453" s="833" t="s">
        <v>5675</v>
      </c>
      <c r="E2453" s="834" t="s">
        <v>2691</v>
      </c>
      <c r="F2453" s="832" t="s">
        <v>2618</v>
      </c>
      <c r="G2453" s="832" t="s">
        <v>3146</v>
      </c>
      <c r="H2453" s="832" t="s">
        <v>631</v>
      </c>
      <c r="I2453" s="832" t="s">
        <v>3862</v>
      </c>
      <c r="J2453" s="832" t="s">
        <v>3148</v>
      </c>
      <c r="K2453" s="832" t="s">
        <v>3153</v>
      </c>
      <c r="L2453" s="835">
        <v>109.84</v>
      </c>
      <c r="M2453" s="835">
        <v>219.68</v>
      </c>
      <c r="N2453" s="832">
        <v>2</v>
      </c>
      <c r="O2453" s="836">
        <v>0.5</v>
      </c>
      <c r="P2453" s="835">
        <v>219.68</v>
      </c>
      <c r="Q2453" s="837">
        <v>1</v>
      </c>
      <c r="R2453" s="832">
        <v>2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10</v>
      </c>
      <c r="B2454" s="832" t="s">
        <v>2616</v>
      </c>
      <c r="C2454" s="832" t="s">
        <v>2635</v>
      </c>
      <c r="D2454" s="833" t="s">
        <v>5675</v>
      </c>
      <c r="E2454" s="834" t="s">
        <v>2691</v>
      </c>
      <c r="F2454" s="832" t="s">
        <v>2618</v>
      </c>
      <c r="G2454" s="832" t="s">
        <v>3146</v>
      </c>
      <c r="H2454" s="832" t="s">
        <v>631</v>
      </c>
      <c r="I2454" s="832" t="s">
        <v>3863</v>
      </c>
      <c r="J2454" s="832" t="s">
        <v>3148</v>
      </c>
      <c r="K2454" s="832" t="s">
        <v>2393</v>
      </c>
      <c r="L2454" s="835">
        <v>489.69</v>
      </c>
      <c r="M2454" s="835">
        <v>979.38</v>
      </c>
      <c r="N2454" s="832">
        <v>2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10</v>
      </c>
      <c r="B2455" s="832" t="s">
        <v>2616</v>
      </c>
      <c r="C2455" s="832" t="s">
        <v>2635</v>
      </c>
      <c r="D2455" s="833" t="s">
        <v>5675</v>
      </c>
      <c r="E2455" s="834" t="s">
        <v>2691</v>
      </c>
      <c r="F2455" s="832" t="s">
        <v>2618</v>
      </c>
      <c r="G2455" s="832" t="s">
        <v>3146</v>
      </c>
      <c r="H2455" s="832" t="s">
        <v>631</v>
      </c>
      <c r="I2455" s="832" t="s">
        <v>5065</v>
      </c>
      <c r="J2455" s="832" t="s">
        <v>3148</v>
      </c>
      <c r="K2455" s="832" t="s">
        <v>5066</v>
      </c>
      <c r="L2455" s="835">
        <v>870.7</v>
      </c>
      <c r="M2455" s="835">
        <v>1741.4</v>
      </c>
      <c r="N2455" s="832">
        <v>2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10</v>
      </c>
      <c r="B2456" s="832" t="s">
        <v>2616</v>
      </c>
      <c r="C2456" s="832" t="s">
        <v>2635</v>
      </c>
      <c r="D2456" s="833" t="s">
        <v>5675</v>
      </c>
      <c r="E2456" s="834" t="s">
        <v>2691</v>
      </c>
      <c r="F2456" s="832" t="s">
        <v>2618</v>
      </c>
      <c r="G2456" s="832" t="s">
        <v>3146</v>
      </c>
      <c r="H2456" s="832" t="s">
        <v>631</v>
      </c>
      <c r="I2456" s="832" t="s">
        <v>5065</v>
      </c>
      <c r="J2456" s="832" t="s">
        <v>3148</v>
      </c>
      <c r="K2456" s="832" t="s">
        <v>5066</v>
      </c>
      <c r="L2456" s="835">
        <v>295.64999999999998</v>
      </c>
      <c r="M2456" s="835">
        <v>591.29999999999995</v>
      </c>
      <c r="N2456" s="832">
        <v>2</v>
      </c>
      <c r="O2456" s="836">
        <v>0.5</v>
      </c>
      <c r="P2456" s="835">
        <v>591.29999999999995</v>
      </c>
      <c r="Q2456" s="837">
        <v>1</v>
      </c>
      <c r="R2456" s="832">
        <v>2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10</v>
      </c>
      <c r="B2457" s="832" t="s">
        <v>2616</v>
      </c>
      <c r="C2457" s="832" t="s">
        <v>2635</v>
      </c>
      <c r="D2457" s="833" t="s">
        <v>5675</v>
      </c>
      <c r="E2457" s="834" t="s">
        <v>2691</v>
      </c>
      <c r="F2457" s="832" t="s">
        <v>2618</v>
      </c>
      <c r="G2457" s="832" t="s">
        <v>5067</v>
      </c>
      <c r="H2457" s="832" t="s">
        <v>690</v>
      </c>
      <c r="I2457" s="832" t="s">
        <v>5068</v>
      </c>
      <c r="J2457" s="832" t="s">
        <v>5069</v>
      </c>
      <c r="K2457" s="832" t="s">
        <v>4248</v>
      </c>
      <c r="L2457" s="835">
        <v>1030.97</v>
      </c>
      <c r="M2457" s="835">
        <v>2061.94</v>
      </c>
      <c r="N2457" s="832">
        <v>2</v>
      </c>
      <c r="O2457" s="836">
        <v>1</v>
      </c>
      <c r="P2457" s="835">
        <v>2061.94</v>
      </c>
      <c r="Q2457" s="837">
        <v>1</v>
      </c>
      <c r="R2457" s="832">
        <v>2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10</v>
      </c>
      <c r="B2458" s="832" t="s">
        <v>2616</v>
      </c>
      <c r="C2458" s="832" t="s">
        <v>2635</v>
      </c>
      <c r="D2458" s="833" t="s">
        <v>5675</v>
      </c>
      <c r="E2458" s="834" t="s">
        <v>2691</v>
      </c>
      <c r="F2458" s="832" t="s">
        <v>2618</v>
      </c>
      <c r="G2458" s="832" t="s">
        <v>2815</v>
      </c>
      <c r="H2458" s="832" t="s">
        <v>690</v>
      </c>
      <c r="I2458" s="832" t="s">
        <v>2194</v>
      </c>
      <c r="J2458" s="832" t="s">
        <v>1358</v>
      </c>
      <c r="K2458" s="832" t="s">
        <v>2195</v>
      </c>
      <c r="L2458" s="835">
        <v>154.36000000000001</v>
      </c>
      <c r="M2458" s="835">
        <v>771.80000000000007</v>
      </c>
      <c r="N2458" s="832">
        <v>5</v>
      </c>
      <c r="O2458" s="836">
        <v>3</v>
      </c>
      <c r="P2458" s="835">
        <v>154.36000000000001</v>
      </c>
      <c r="Q2458" s="837">
        <v>0.2</v>
      </c>
      <c r="R2458" s="832">
        <v>1</v>
      </c>
      <c r="S2458" s="837">
        <v>0.2</v>
      </c>
      <c r="T2458" s="836">
        <v>1</v>
      </c>
      <c r="U2458" s="838">
        <v>0.33333333333333331</v>
      </c>
    </row>
    <row r="2459" spans="1:21" ht="14.4" customHeight="1" x14ac:dyDescent="0.3">
      <c r="A2459" s="831">
        <v>10</v>
      </c>
      <c r="B2459" s="832" t="s">
        <v>2616</v>
      </c>
      <c r="C2459" s="832" t="s">
        <v>2635</v>
      </c>
      <c r="D2459" s="833" t="s">
        <v>5675</v>
      </c>
      <c r="E2459" s="834" t="s">
        <v>2691</v>
      </c>
      <c r="F2459" s="832" t="s">
        <v>2618</v>
      </c>
      <c r="G2459" s="832" t="s">
        <v>3066</v>
      </c>
      <c r="H2459" s="832" t="s">
        <v>631</v>
      </c>
      <c r="I2459" s="832" t="s">
        <v>4149</v>
      </c>
      <c r="J2459" s="832" t="s">
        <v>4150</v>
      </c>
      <c r="K2459" s="832" t="s">
        <v>1135</v>
      </c>
      <c r="L2459" s="835">
        <v>283.32</v>
      </c>
      <c r="M2459" s="835">
        <v>566.64</v>
      </c>
      <c r="N2459" s="832">
        <v>2</v>
      </c>
      <c r="O2459" s="836">
        <v>0.5</v>
      </c>
      <c r="P2459" s="835">
        <v>566.64</v>
      </c>
      <c r="Q2459" s="837">
        <v>1</v>
      </c>
      <c r="R2459" s="832">
        <v>2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10</v>
      </c>
      <c r="B2460" s="832" t="s">
        <v>2616</v>
      </c>
      <c r="C2460" s="832" t="s">
        <v>2635</v>
      </c>
      <c r="D2460" s="833" t="s">
        <v>5675</v>
      </c>
      <c r="E2460" s="834" t="s">
        <v>2691</v>
      </c>
      <c r="F2460" s="832" t="s">
        <v>2619</v>
      </c>
      <c r="G2460" s="832" t="s">
        <v>3958</v>
      </c>
      <c r="H2460" s="832" t="s">
        <v>631</v>
      </c>
      <c r="I2460" s="832" t="s">
        <v>5070</v>
      </c>
      <c r="J2460" s="832" t="s">
        <v>2824</v>
      </c>
      <c r="K2460" s="832"/>
      <c r="L2460" s="835">
        <v>0</v>
      </c>
      <c r="M2460" s="835">
        <v>0</v>
      </c>
      <c r="N2460" s="832">
        <v>1</v>
      </c>
      <c r="O2460" s="836">
        <v>1</v>
      </c>
      <c r="P2460" s="835">
        <v>0</v>
      </c>
      <c r="Q2460" s="837"/>
      <c r="R2460" s="832">
        <v>1</v>
      </c>
      <c r="S2460" s="837">
        <v>1</v>
      </c>
      <c r="T2460" s="836">
        <v>1</v>
      </c>
      <c r="U2460" s="838">
        <v>1</v>
      </c>
    </row>
    <row r="2461" spans="1:21" ht="14.4" customHeight="1" x14ac:dyDescent="0.3">
      <c r="A2461" s="831">
        <v>10</v>
      </c>
      <c r="B2461" s="832" t="s">
        <v>2616</v>
      </c>
      <c r="C2461" s="832" t="s">
        <v>2635</v>
      </c>
      <c r="D2461" s="833" t="s">
        <v>5675</v>
      </c>
      <c r="E2461" s="834" t="s">
        <v>2691</v>
      </c>
      <c r="F2461" s="832" t="s">
        <v>2619</v>
      </c>
      <c r="G2461" s="832" t="s">
        <v>2822</v>
      </c>
      <c r="H2461" s="832" t="s">
        <v>631</v>
      </c>
      <c r="I2461" s="832" t="s">
        <v>3393</v>
      </c>
      <c r="J2461" s="832" t="s">
        <v>2824</v>
      </c>
      <c r="K2461" s="832"/>
      <c r="L2461" s="835">
        <v>0</v>
      </c>
      <c r="M2461" s="835">
        <v>0</v>
      </c>
      <c r="N2461" s="832">
        <v>1</v>
      </c>
      <c r="O2461" s="836">
        <v>0.5</v>
      </c>
      <c r="P2461" s="835"/>
      <c r="Q2461" s="837"/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10</v>
      </c>
      <c r="B2462" s="832" t="s">
        <v>2616</v>
      </c>
      <c r="C2462" s="832" t="s">
        <v>2635</v>
      </c>
      <c r="D2462" s="833" t="s">
        <v>5675</v>
      </c>
      <c r="E2462" s="834" t="s">
        <v>2691</v>
      </c>
      <c r="F2462" s="832" t="s">
        <v>2619</v>
      </c>
      <c r="G2462" s="832" t="s">
        <v>2822</v>
      </c>
      <c r="H2462" s="832" t="s">
        <v>631</v>
      </c>
      <c r="I2462" s="832" t="s">
        <v>3355</v>
      </c>
      <c r="J2462" s="832" t="s">
        <v>2824</v>
      </c>
      <c r="K2462" s="832"/>
      <c r="L2462" s="835">
        <v>0</v>
      </c>
      <c r="M2462" s="835">
        <v>0</v>
      </c>
      <c r="N2462" s="832">
        <v>4</v>
      </c>
      <c r="O2462" s="836">
        <v>4</v>
      </c>
      <c r="P2462" s="835">
        <v>0</v>
      </c>
      <c r="Q2462" s="837"/>
      <c r="R2462" s="832">
        <v>4</v>
      </c>
      <c r="S2462" s="837">
        <v>1</v>
      </c>
      <c r="T2462" s="836">
        <v>4</v>
      </c>
      <c r="U2462" s="838">
        <v>1</v>
      </c>
    </row>
    <row r="2463" spans="1:21" ht="14.4" customHeight="1" x14ac:dyDescent="0.3">
      <c r="A2463" s="831">
        <v>10</v>
      </c>
      <c r="B2463" s="832" t="s">
        <v>2616</v>
      </c>
      <c r="C2463" s="832" t="s">
        <v>2635</v>
      </c>
      <c r="D2463" s="833" t="s">
        <v>5675</v>
      </c>
      <c r="E2463" s="834" t="s">
        <v>2691</v>
      </c>
      <c r="F2463" s="832" t="s">
        <v>2619</v>
      </c>
      <c r="G2463" s="832" t="s">
        <v>2822</v>
      </c>
      <c r="H2463" s="832" t="s">
        <v>631</v>
      </c>
      <c r="I2463" s="832" t="s">
        <v>3356</v>
      </c>
      <c r="J2463" s="832" t="s">
        <v>2824</v>
      </c>
      <c r="K2463" s="832"/>
      <c r="L2463" s="835">
        <v>0</v>
      </c>
      <c r="M2463" s="835">
        <v>0</v>
      </c>
      <c r="N2463" s="832">
        <v>13</v>
      </c>
      <c r="O2463" s="836">
        <v>12.5</v>
      </c>
      <c r="P2463" s="835">
        <v>0</v>
      </c>
      <c r="Q2463" s="837"/>
      <c r="R2463" s="832">
        <v>13</v>
      </c>
      <c r="S2463" s="837">
        <v>1</v>
      </c>
      <c r="T2463" s="836">
        <v>12.5</v>
      </c>
      <c r="U2463" s="838">
        <v>1</v>
      </c>
    </row>
    <row r="2464" spans="1:21" ht="14.4" customHeight="1" x14ac:dyDescent="0.3">
      <c r="A2464" s="831">
        <v>10</v>
      </c>
      <c r="B2464" s="832" t="s">
        <v>2616</v>
      </c>
      <c r="C2464" s="832" t="s">
        <v>2635</v>
      </c>
      <c r="D2464" s="833" t="s">
        <v>5675</v>
      </c>
      <c r="E2464" s="834" t="s">
        <v>2691</v>
      </c>
      <c r="F2464" s="832" t="s">
        <v>2619</v>
      </c>
      <c r="G2464" s="832" t="s">
        <v>2822</v>
      </c>
      <c r="H2464" s="832" t="s">
        <v>631</v>
      </c>
      <c r="I2464" s="832" t="s">
        <v>3357</v>
      </c>
      <c r="J2464" s="832" t="s">
        <v>2824</v>
      </c>
      <c r="K2464" s="832"/>
      <c r="L2464" s="835">
        <v>0</v>
      </c>
      <c r="M2464" s="835">
        <v>0</v>
      </c>
      <c r="N2464" s="832">
        <v>2</v>
      </c>
      <c r="O2464" s="836">
        <v>2</v>
      </c>
      <c r="P2464" s="835">
        <v>0</v>
      </c>
      <c r="Q2464" s="837"/>
      <c r="R2464" s="832">
        <v>2</v>
      </c>
      <c r="S2464" s="837">
        <v>1</v>
      </c>
      <c r="T2464" s="836">
        <v>2</v>
      </c>
      <c r="U2464" s="838">
        <v>1</v>
      </c>
    </row>
    <row r="2465" spans="1:21" ht="14.4" customHeight="1" x14ac:dyDescent="0.3">
      <c r="A2465" s="831">
        <v>10</v>
      </c>
      <c r="B2465" s="832" t="s">
        <v>2616</v>
      </c>
      <c r="C2465" s="832" t="s">
        <v>2635</v>
      </c>
      <c r="D2465" s="833" t="s">
        <v>5675</v>
      </c>
      <c r="E2465" s="834" t="s">
        <v>2691</v>
      </c>
      <c r="F2465" s="832" t="s">
        <v>2619</v>
      </c>
      <c r="G2465" s="832" t="s">
        <v>2822</v>
      </c>
      <c r="H2465" s="832" t="s">
        <v>631</v>
      </c>
      <c r="I2465" s="832" t="s">
        <v>5071</v>
      </c>
      <c r="J2465" s="832" t="s">
        <v>2824</v>
      </c>
      <c r="K2465" s="832"/>
      <c r="L2465" s="835">
        <v>0</v>
      </c>
      <c r="M2465" s="835">
        <v>0</v>
      </c>
      <c r="N2465" s="832">
        <v>1</v>
      </c>
      <c r="O2465" s="836">
        <v>1</v>
      </c>
      <c r="P2465" s="835">
        <v>0</v>
      </c>
      <c r="Q2465" s="837"/>
      <c r="R2465" s="832">
        <v>1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10</v>
      </c>
      <c r="B2466" s="832" t="s">
        <v>2616</v>
      </c>
      <c r="C2466" s="832" t="s">
        <v>2635</v>
      </c>
      <c r="D2466" s="833" t="s">
        <v>5675</v>
      </c>
      <c r="E2466" s="834" t="s">
        <v>2691</v>
      </c>
      <c r="F2466" s="832" t="s">
        <v>2620</v>
      </c>
      <c r="G2466" s="832" t="s">
        <v>3281</v>
      </c>
      <c r="H2466" s="832" t="s">
        <v>631</v>
      </c>
      <c r="I2466" s="832" t="s">
        <v>3965</v>
      </c>
      <c r="J2466" s="832" t="s">
        <v>3966</v>
      </c>
      <c r="K2466" s="832" t="s">
        <v>3967</v>
      </c>
      <c r="L2466" s="835">
        <v>86.25</v>
      </c>
      <c r="M2466" s="835">
        <v>258.75</v>
      </c>
      <c r="N2466" s="832">
        <v>3</v>
      </c>
      <c r="O2466" s="836">
        <v>3</v>
      </c>
      <c r="P2466" s="835">
        <v>258.75</v>
      </c>
      <c r="Q2466" s="837">
        <v>1</v>
      </c>
      <c r="R2466" s="832">
        <v>3</v>
      </c>
      <c r="S2466" s="837">
        <v>1</v>
      </c>
      <c r="T2466" s="836">
        <v>3</v>
      </c>
      <c r="U2466" s="838">
        <v>1</v>
      </c>
    </row>
    <row r="2467" spans="1:21" ht="14.4" customHeight="1" x14ac:dyDescent="0.3">
      <c r="A2467" s="831">
        <v>10</v>
      </c>
      <c r="B2467" s="832" t="s">
        <v>2616</v>
      </c>
      <c r="C2467" s="832" t="s">
        <v>2635</v>
      </c>
      <c r="D2467" s="833" t="s">
        <v>5675</v>
      </c>
      <c r="E2467" s="834" t="s">
        <v>2691</v>
      </c>
      <c r="F2467" s="832" t="s">
        <v>2620</v>
      </c>
      <c r="G2467" s="832" t="s">
        <v>5072</v>
      </c>
      <c r="H2467" s="832" t="s">
        <v>631</v>
      </c>
      <c r="I2467" s="832" t="s">
        <v>5073</v>
      </c>
      <c r="J2467" s="832" t="s">
        <v>5074</v>
      </c>
      <c r="K2467" s="832" t="s">
        <v>5075</v>
      </c>
      <c r="L2467" s="835">
        <v>600</v>
      </c>
      <c r="M2467" s="835">
        <v>600</v>
      </c>
      <c r="N2467" s="832">
        <v>1</v>
      </c>
      <c r="O2467" s="836">
        <v>1</v>
      </c>
      <c r="P2467" s="835">
        <v>600</v>
      </c>
      <c r="Q2467" s="837">
        <v>1</v>
      </c>
      <c r="R2467" s="832">
        <v>1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10</v>
      </c>
      <c r="B2468" s="832" t="s">
        <v>2616</v>
      </c>
      <c r="C2468" s="832" t="s">
        <v>2635</v>
      </c>
      <c r="D2468" s="833" t="s">
        <v>5675</v>
      </c>
      <c r="E2468" s="834" t="s">
        <v>2691</v>
      </c>
      <c r="F2468" s="832" t="s">
        <v>2620</v>
      </c>
      <c r="G2468" s="832" t="s">
        <v>4395</v>
      </c>
      <c r="H2468" s="832" t="s">
        <v>631</v>
      </c>
      <c r="I2468" s="832" t="s">
        <v>5076</v>
      </c>
      <c r="J2468" s="832" t="s">
        <v>5077</v>
      </c>
      <c r="K2468" s="832" t="s">
        <v>5078</v>
      </c>
      <c r="L2468" s="835">
        <v>1267.1199999999999</v>
      </c>
      <c r="M2468" s="835">
        <v>2534.2399999999998</v>
      </c>
      <c r="N2468" s="832">
        <v>2</v>
      </c>
      <c r="O2468" s="836">
        <v>2</v>
      </c>
      <c r="P2468" s="835">
        <v>2534.2399999999998</v>
      </c>
      <c r="Q2468" s="837">
        <v>1</v>
      </c>
      <c r="R2468" s="832">
        <v>2</v>
      </c>
      <c r="S2468" s="837">
        <v>1</v>
      </c>
      <c r="T2468" s="836">
        <v>2</v>
      </c>
      <c r="U2468" s="838">
        <v>1</v>
      </c>
    </row>
    <row r="2469" spans="1:21" ht="14.4" customHeight="1" x14ac:dyDescent="0.3">
      <c r="A2469" s="831">
        <v>10</v>
      </c>
      <c r="B2469" s="832" t="s">
        <v>2616</v>
      </c>
      <c r="C2469" s="832" t="s">
        <v>2635</v>
      </c>
      <c r="D2469" s="833" t="s">
        <v>5675</v>
      </c>
      <c r="E2469" s="834" t="s">
        <v>2693</v>
      </c>
      <c r="F2469" s="832" t="s">
        <v>2618</v>
      </c>
      <c r="G2469" s="832" t="s">
        <v>2735</v>
      </c>
      <c r="H2469" s="832" t="s">
        <v>631</v>
      </c>
      <c r="I2469" s="832" t="s">
        <v>5079</v>
      </c>
      <c r="J2469" s="832" t="s">
        <v>2737</v>
      </c>
      <c r="K2469" s="832" t="s">
        <v>2771</v>
      </c>
      <c r="L2469" s="835">
        <v>238.72</v>
      </c>
      <c r="M2469" s="835">
        <v>477.44</v>
      </c>
      <c r="N2469" s="832">
        <v>2</v>
      </c>
      <c r="O2469" s="836">
        <v>1</v>
      </c>
      <c r="P2469" s="835">
        <v>477.44</v>
      </c>
      <c r="Q2469" s="837">
        <v>1</v>
      </c>
      <c r="R2469" s="832">
        <v>2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10</v>
      </c>
      <c r="B2470" s="832" t="s">
        <v>2616</v>
      </c>
      <c r="C2470" s="832" t="s">
        <v>2635</v>
      </c>
      <c r="D2470" s="833" t="s">
        <v>5675</v>
      </c>
      <c r="E2470" s="834" t="s">
        <v>2693</v>
      </c>
      <c r="F2470" s="832" t="s">
        <v>2618</v>
      </c>
      <c r="G2470" s="832" t="s">
        <v>3398</v>
      </c>
      <c r="H2470" s="832" t="s">
        <v>690</v>
      </c>
      <c r="I2470" s="832" t="s">
        <v>2325</v>
      </c>
      <c r="J2470" s="832" t="s">
        <v>1130</v>
      </c>
      <c r="K2470" s="832" t="s">
        <v>2326</v>
      </c>
      <c r="L2470" s="835">
        <v>176.32</v>
      </c>
      <c r="M2470" s="835">
        <v>176.32</v>
      </c>
      <c r="N2470" s="832">
        <v>1</v>
      </c>
      <c r="O2470" s="836">
        <v>0.5</v>
      </c>
      <c r="P2470" s="835">
        <v>176.32</v>
      </c>
      <c r="Q2470" s="837">
        <v>1</v>
      </c>
      <c r="R2470" s="832">
        <v>1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10</v>
      </c>
      <c r="B2471" s="832" t="s">
        <v>2616</v>
      </c>
      <c r="C2471" s="832" t="s">
        <v>2635</v>
      </c>
      <c r="D2471" s="833" t="s">
        <v>5675</v>
      </c>
      <c r="E2471" s="834" t="s">
        <v>2693</v>
      </c>
      <c r="F2471" s="832" t="s">
        <v>2618</v>
      </c>
      <c r="G2471" s="832" t="s">
        <v>2955</v>
      </c>
      <c r="H2471" s="832" t="s">
        <v>631</v>
      </c>
      <c r="I2471" s="832" t="s">
        <v>3402</v>
      </c>
      <c r="J2471" s="832" t="s">
        <v>742</v>
      </c>
      <c r="K2471" s="832" t="s">
        <v>3403</v>
      </c>
      <c r="L2471" s="835">
        <v>18.809999999999999</v>
      </c>
      <c r="M2471" s="835">
        <v>18.809999999999999</v>
      </c>
      <c r="N2471" s="832">
        <v>1</v>
      </c>
      <c r="O2471" s="836">
        <v>0.5</v>
      </c>
      <c r="P2471" s="835">
        <v>18.809999999999999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10</v>
      </c>
      <c r="B2472" s="832" t="s">
        <v>2616</v>
      </c>
      <c r="C2472" s="832" t="s">
        <v>2635</v>
      </c>
      <c r="D2472" s="833" t="s">
        <v>5675</v>
      </c>
      <c r="E2472" s="834" t="s">
        <v>2693</v>
      </c>
      <c r="F2472" s="832" t="s">
        <v>2618</v>
      </c>
      <c r="G2472" s="832" t="s">
        <v>5080</v>
      </c>
      <c r="H2472" s="832" t="s">
        <v>631</v>
      </c>
      <c r="I2472" s="832" t="s">
        <v>5081</v>
      </c>
      <c r="J2472" s="832" t="s">
        <v>5082</v>
      </c>
      <c r="K2472" s="832" t="s">
        <v>5083</v>
      </c>
      <c r="L2472" s="835">
        <v>56.9</v>
      </c>
      <c r="M2472" s="835">
        <v>398.29999999999995</v>
      </c>
      <c r="N2472" s="832">
        <v>7</v>
      </c>
      <c r="O2472" s="836">
        <v>3</v>
      </c>
      <c r="P2472" s="835">
        <v>398.29999999999995</v>
      </c>
      <c r="Q2472" s="837">
        <v>1</v>
      </c>
      <c r="R2472" s="832">
        <v>7</v>
      </c>
      <c r="S2472" s="837">
        <v>1</v>
      </c>
      <c r="T2472" s="836">
        <v>3</v>
      </c>
      <c r="U2472" s="838">
        <v>1</v>
      </c>
    </row>
    <row r="2473" spans="1:21" ht="14.4" customHeight="1" x14ac:dyDescent="0.3">
      <c r="A2473" s="831">
        <v>10</v>
      </c>
      <c r="B2473" s="832" t="s">
        <v>2616</v>
      </c>
      <c r="C2473" s="832" t="s">
        <v>2635</v>
      </c>
      <c r="D2473" s="833" t="s">
        <v>5675</v>
      </c>
      <c r="E2473" s="834" t="s">
        <v>2693</v>
      </c>
      <c r="F2473" s="832" t="s">
        <v>2618</v>
      </c>
      <c r="G2473" s="832" t="s">
        <v>2760</v>
      </c>
      <c r="H2473" s="832" t="s">
        <v>631</v>
      </c>
      <c r="I2473" s="832" t="s">
        <v>2761</v>
      </c>
      <c r="J2473" s="832" t="s">
        <v>903</v>
      </c>
      <c r="K2473" s="832" t="s">
        <v>2762</v>
      </c>
      <c r="L2473" s="835">
        <v>94.7</v>
      </c>
      <c r="M2473" s="835">
        <v>94.7</v>
      </c>
      <c r="N2473" s="832">
        <v>1</v>
      </c>
      <c r="O2473" s="836">
        <v>0.5</v>
      </c>
      <c r="P2473" s="835">
        <v>94.7</v>
      </c>
      <c r="Q2473" s="837">
        <v>1</v>
      </c>
      <c r="R2473" s="832">
        <v>1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10</v>
      </c>
      <c r="B2474" s="832" t="s">
        <v>2616</v>
      </c>
      <c r="C2474" s="832" t="s">
        <v>2635</v>
      </c>
      <c r="D2474" s="833" t="s">
        <v>5675</v>
      </c>
      <c r="E2474" s="834" t="s">
        <v>2693</v>
      </c>
      <c r="F2474" s="832" t="s">
        <v>2618</v>
      </c>
      <c r="G2474" s="832" t="s">
        <v>2763</v>
      </c>
      <c r="H2474" s="832" t="s">
        <v>631</v>
      </c>
      <c r="I2474" s="832" t="s">
        <v>3285</v>
      </c>
      <c r="J2474" s="832" t="s">
        <v>1152</v>
      </c>
      <c r="K2474" s="832" t="s">
        <v>3286</v>
      </c>
      <c r="L2474" s="835">
        <v>42.14</v>
      </c>
      <c r="M2474" s="835">
        <v>84.28</v>
      </c>
      <c r="N2474" s="832">
        <v>2</v>
      </c>
      <c r="O2474" s="836">
        <v>1.5</v>
      </c>
      <c r="P2474" s="835">
        <v>84.28</v>
      </c>
      <c r="Q2474" s="837">
        <v>1</v>
      </c>
      <c r="R2474" s="832">
        <v>2</v>
      </c>
      <c r="S2474" s="837">
        <v>1</v>
      </c>
      <c r="T2474" s="836">
        <v>1.5</v>
      </c>
      <c r="U2474" s="838">
        <v>1</v>
      </c>
    </row>
    <row r="2475" spans="1:21" ht="14.4" customHeight="1" x14ac:dyDescent="0.3">
      <c r="A2475" s="831">
        <v>10</v>
      </c>
      <c r="B2475" s="832" t="s">
        <v>2616</v>
      </c>
      <c r="C2475" s="832" t="s">
        <v>2635</v>
      </c>
      <c r="D2475" s="833" t="s">
        <v>5675</v>
      </c>
      <c r="E2475" s="834" t="s">
        <v>2693</v>
      </c>
      <c r="F2475" s="832" t="s">
        <v>2618</v>
      </c>
      <c r="G2475" s="832" t="s">
        <v>2763</v>
      </c>
      <c r="H2475" s="832" t="s">
        <v>631</v>
      </c>
      <c r="I2475" s="832" t="s">
        <v>2764</v>
      </c>
      <c r="J2475" s="832" t="s">
        <v>983</v>
      </c>
      <c r="K2475" s="832" t="s">
        <v>2765</v>
      </c>
      <c r="L2475" s="835">
        <v>89.91</v>
      </c>
      <c r="M2475" s="835">
        <v>89.91</v>
      </c>
      <c r="N2475" s="832">
        <v>1</v>
      </c>
      <c r="O2475" s="836">
        <v>1</v>
      </c>
      <c r="P2475" s="835">
        <v>89.91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10</v>
      </c>
      <c r="B2476" s="832" t="s">
        <v>2616</v>
      </c>
      <c r="C2476" s="832" t="s">
        <v>2635</v>
      </c>
      <c r="D2476" s="833" t="s">
        <v>5675</v>
      </c>
      <c r="E2476" s="834" t="s">
        <v>2693</v>
      </c>
      <c r="F2476" s="832" t="s">
        <v>2618</v>
      </c>
      <c r="G2476" s="832" t="s">
        <v>3826</v>
      </c>
      <c r="H2476" s="832" t="s">
        <v>631</v>
      </c>
      <c r="I2476" s="832" t="s">
        <v>5084</v>
      </c>
      <c r="J2476" s="832" t="s">
        <v>5085</v>
      </c>
      <c r="K2476" s="832" t="s">
        <v>5086</v>
      </c>
      <c r="L2476" s="835">
        <v>0</v>
      </c>
      <c r="M2476" s="835">
        <v>0</v>
      </c>
      <c r="N2476" s="832">
        <v>2</v>
      </c>
      <c r="O2476" s="836">
        <v>0.5</v>
      </c>
      <c r="P2476" s="835">
        <v>0</v>
      </c>
      <c r="Q2476" s="837"/>
      <c r="R2476" s="832">
        <v>2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10</v>
      </c>
      <c r="B2477" s="832" t="s">
        <v>2616</v>
      </c>
      <c r="C2477" s="832" t="s">
        <v>2635</v>
      </c>
      <c r="D2477" s="833" t="s">
        <v>5675</v>
      </c>
      <c r="E2477" s="834" t="s">
        <v>2693</v>
      </c>
      <c r="F2477" s="832" t="s">
        <v>2618</v>
      </c>
      <c r="G2477" s="832" t="s">
        <v>3317</v>
      </c>
      <c r="H2477" s="832" t="s">
        <v>631</v>
      </c>
      <c r="I2477" s="832" t="s">
        <v>3787</v>
      </c>
      <c r="J2477" s="832" t="s">
        <v>3788</v>
      </c>
      <c r="K2477" s="832" t="s">
        <v>3789</v>
      </c>
      <c r="L2477" s="835">
        <v>73.09</v>
      </c>
      <c r="M2477" s="835">
        <v>146.18</v>
      </c>
      <c r="N2477" s="832">
        <v>2</v>
      </c>
      <c r="O2477" s="836">
        <v>1</v>
      </c>
      <c r="P2477" s="835">
        <v>146.18</v>
      </c>
      <c r="Q2477" s="837">
        <v>1</v>
      </c>
      <c r="R2477" s="832">
        <v>2</v>
      </c>
      <c r="S2477" s="837">
        <v>1</v>
      </c>
      <c r="T2477" s="836">
        <v>1</v>
      </c>
      <c r="U2477" s="838">
        <v>1</v>
      </c>
    </row>
    <row r="2478" spans="1:21" ht="14.4" customHeight="1" x14ac:dyDescent="0.3">
      <c r="A2478" s="831">
        <v>10</v>
      </c>
      <c r="B2478" s="832" t="s">
        <v>2616</v>
      </c>
      <c r="C2478" s="832" t="s">
        <v>2635</v>
      </c>
      <c r="D2478" s="833" t="s">
        <v>5675</v>
      </c>
      <c r="E2478" s="834" t="s">
        <v>2693</v>
      </c>
      <c r="F2478" s="832" t="s">
        <v>2618</v>
      </c>
      <c r="G2478" s="832" t="s">
        <v>5087</v>
      </c>
      <c r="H2478" s="832" t="s">
        <v>631</v>
      </c>
      <c r="I2478" s="832" t="s">
        <v>5088</v>
      </c>
      <c r="J2478" s="832" t="s">
        <v>5089</v>
      </c>
      <c r="K2478" s="832" t="s">
        <v>5090</v>
      </c>
      <c r="L2478" s="835">
        <v>0</v>
      </c>
      <c r="M2478" s="835">
        <v>0</v>
      </c>
      <c r="N2478" s="832">
        <v>2</v>
      </c>
      <c r="O2478" s="836">
        <v>1</v>
      </c>
      <c r="P2478" s="835"/>
      <c r="Q2478" s="837"/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10</v>
      </c>
      <c r="B2479" s="832" t="s">
        <v>2616</v>
      </c>
      <c r="C2479" s="832" t="s">
        <v>2635</v>
      </c>
      <c r="D2479" s="833" t="s">
        <v>5675</v>
      </c>
      <c r="E2479" s="834" t="s">
        <v>2693</v>
      </c>
      <c r="F2479" s="832" t="s">
        <v>2618</v>
      </c>
      <c r="G2479" s="832" t="s">
        <v>2868</v>
      </c>
      <c r="H2479" s="832" t="s">
        <v>631</v>
      </c>
      <c r="I2479" s="832" t="s">
        <v>3576</v>
      </c>
      <c r="J2479" s="832" t="s">
        <v>1677</v>
      </c>
      <c r="K2479" s="832" t="s">
        <v>3577</v>
      </c>
      <c r="L2479" s="835">
        <v>31.65</v>
      </c>
      <c r="M2479" s="835">
        <v>94.949999999999989</v>
      </c>
      <c r="N2479" s="832">
        <v>3</v>
      </c>
      <c r="O2479" s="836">
        <v>2</v>
      </c>
      <c r="P2479" s="835">
        <v>31.65</v>
      </c>
      <c r="Q2479" s="837">
        <v>0.33333333333333337</v>
      </c>
      <c r="R2479" s="832">
        <v>1</v>
      </c>
      <c r="S2479" s="837">
        <v>0.33333333333333331</v>
      </c>
      <c r="T2479" s="836">
        <v>1</v>
      </c>
      <c r="U2479" s="838">
        <v>0.5</v>
      </c>
    </row>
    <row r="2480" spans="1:21" ht="14.4" customHeight="1" x14ac:dyDescent="0.3">
      <c r="A2480" s="831">
        <v>10</v>
      </c>
      <c r="B2480" s="832" t="s">
        <v>2616</v>
      </c>
      <c r="C2480" s="832" t="s">
        <v>2635</v>
      </c>
      <c r="D2480" s="833" t="s">
        <v>5675</v>
      </c>
      <c r="E2480" s="834" t="s">
        <v>2693</v>
      </c>
      <c r="F2480" s="832" t="s">
        <v>2618</v>
      </c>
      <c r="G2480" s="832" t="s">
        <v>5091</v>
      </c>
      <c r="H2480" s="832" t="s">
        <v>631</v>
      </c>
      <c r="I2480" s="832" t="s">
        <v>5092</v>
      </c>
      <c r="J2480" s="832" t="s">
        <v>1057</v>
      </c>
      <c r="K2480" s="832" t="s">
        <v>1105</v>
      </c>
      <c r="L2480" s="835">
        <v>163.54</v>
      </c>
      <c r="M2480" s="835">
        <v>817.7</v>
      </c>
      <c r="N2480" s="832">
        <v>5</v>
      </c>
      <c r="O2480" s="836">
        <v>2</v>
      </c>
      <c r="P2480" s="835">
        <v>327.08</v>
      </c>
      <c r="Q2480" s="837">
        <v>0.39999999999999997</v>
      </c>
      <c r="R2480" s="832">
        <v>2</v>
      </c>
      <c r="S2480" s="837">
        <v>0.4</v>
      </c>
      <c r="T2480" s="836">
        <v>1</v>
      </c>
      <c r="U2480" s="838">
        <v>0.5</v>
      </c>
    </row>
    <row r="2481" spans="1:21" ht="14.4" customHeight="1" x14ac:dyDescent="0.3">
      <c r="A2481" s="831">
        <v>10</v>
      </c>
      <c r="B2481" s="832" t="s">
        <v>2616</v>
      </c>
      <c r="C2481" s="832" t="s">
        <v>2635</v>
      </c>
      <c r="D2481" s="833" t="s">
        <v>5675</v>
      </c>
      <c r="E2481" s="834" t="s">
        <v>2693</v>
      </c>
      <c r="F2481" s="832" t="s">
        <v>2618</v>
      </c>
      <c r="G2481" s="832" t="s">
        <v>3134</v>
      </c>
      <c r="H2481" s="832" t="s">
        <v>631</v>
      </c>
      <c r="I2481" s="832" t="s">
        <v>3135</v>
      </c>
      <c r="J2481" s="832" t="s">
        <v>3136</v>
      </c>
      <c r="K2481" s="832" t="s">
        <v>3137</v>
      </c>
      <c r="L2481" s="835">
        <v>463.19</v>
      </c>
      <c r="M2481" s="835">
        <v>926.38</v>
      </c>
      <c r="N2481" s="832">
        <v>2</v>
      </c>
      <c r="O2481" s="836">
        <v>1</v>
      </c>
      <c r="P2481" s="835">
        <v>926.38</v>
      </c>
      <c r="Q2481" s="837">
        <v>1</v>
      </c>
      <c r="R2481" s="832">
        <v>2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10</v>
      </c>
      <c r="B2482" s="832" t="s">
        <v>2616</v>
      </c>
      <c r="C2482" s="832" t="s">
        <v>2635</v>
      </c>
      <c r="D2482" s="833" t="s">
        <v>5675</v>
      </c>
      <c r="E2482" s="834" t="s">
        <v>2693</v>
      </c>
      <c r="F2482" s="832" t="s">
        <v>2618</v>
      </c>
      <c r="G2482" s="832" t="s">
        <v>3193</v>
      </c>
      <c r="H2482" s="832" t="s">
        <v>631</v>
      </c>
      <c r="I2482" s="832" t="s">
        <v>3801</v>
      </c>
      <c r="J2482" s="832" t="s">
        <v>1314</v>
      </c>
      <c r="K2482" s="832" t="s">
        <v>3802</v>
      </c>
      <c r="L2482" s="835">
        <v>128.69999999999999</v>
      </c>
      <c r="M2482" s="835">
        <v>128.69999999999999</v>
      </c>
      <c r="N2482" s="832">
        <v>1</v>
      </c>
      <c r="O2482" s="836">
        <v>1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10</v>
      </c>
      <c r="B2483" s="832" t="s">
        <v>2616</v>
      </c>
      <c r="C2483" s="832" t="s">
        <v>2635</v>
      </c>
      <c r="D2483" s="833" t="s">
        <v>5675</v>
      </c>
      <c r="E2483" s="834" t="s">
        <v>2693</v>
      </c>
      <c r="F2483" s="832" t="s">
        <v>2618</v>
      </c>
      <c r="G2483" s="832" t="s">
        <v>3193</v>
      </c>
      <c r="H2483" s="832" t="s">
        <v>631</v>
      </c>
      <c r="I2483" s="832" t="s">
        <v>3458</v>
      </c>
      <c r="J2483" s="832" t="s">
        <v>1015</v>
      </c>
      <c r="K2483" s="832" t="s">
        <v>3459</v>
      </c>
      <c r="L2483" s="835">
        <v>59.53</v>
      </c>
      <c r="M2483" s="835">
        <v>59.53</v>
      </c>
      <c r="N2483" s="832">
        <v>1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10</v>
      </c>
      <c r="B2484" s="832" t="s">
        <v>2616</v>
      </c>
      <c r="C2484" s="832" t="s">
        <v>2635</v>
      </c>
      <c r="D2484" s="833" t="s">
        <v>5675</v>
      </c>
      <c r="E2484" s="834" t="s">
        <v>2693</v>
      </c>
      <c r="F2484" s="832" t="s">
        <v>2618</v>
      </c>
      <c r="G2484" s="832" t="s">
        <v>2935</v>
      </c>
      <c r="H2484" s="832" t="s">
        <v>631</v>
      </c>
      <c r="I2484" s="832" t="s">
        <v>2936</v>
      </c>
      <c r="J2484" s="832" t="s">
        <v>2937</v>
      </c>
      <c r="K2484" s="832" t="s">
        <v>2938</v>
      </c>
      <c r="L2484" s="835">
        <v>311.02</v>
      </c>
      <c r="M2484" s="835">
        <v>311.02</v>
      </c>
      <c r="N2484" s="832">
        <v>1</v>
      </c>
      <c r="O2484" s="836">
        <v>1</v>
      </c>
      <c r="P2484" s="835">
        <v>311.02</v>
      </c>
      <c r="Q2484" s="837">
        <v>1</v>
      </c>
      <c r="R2484" s="832">
        <v>1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10</v>
      </c>
      <c r="B2485" s="832" t="s">
        <v>2616</v>
      </c>
      <c r="C2485" s="832" t="s">
        <v>2635</v>
      </c>
      <c r="D2485" s="833" t="s">
        <v>5675</v>
      </c>
      <c r="E2485" s="834" t="s">
        <v>2693</v>
      </c>
      <c r="F2485" s="832" t="s">
        <v>2618</v>
      </c>
      <c r="G2485" s="832" t="s">
        <v>2935</v>
      </c>
      <c r="H2485" s="832" t="s">
        <v>631</v>
      </c>
      <c r="I2485" s="832" t="s">
        <v>4933</v>
      </c>
      <c r="J2485" s="832" t="s">
        <v>3206</v>
      </c>
      <c r="K2485" s="832" t="s">
        <v>4934</v>
      </c>
      <c r="L2485" s="835">
        <v>0</v>
      </c>
      <c r="M2485" s="835">
        <v>0</v>
      </c>
      <c r="N2485" s="832">
        <v>1</v>
      </c>
      <c r="O2485" s="836">
        <v>0.5</v>
      </c>
      <c r="P2485" s="835">
        <v>0</v>
      </c>
      <c r="Q2485" s="837"/>
      <c r="R2485" s="832">
        <v>1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10</v>
      </c>
      <c r="B2486" s="832" t="s">
        <v>2616</v>
      </c>
      <c r="C2486" s="832" t="s">
        <v>2635</v>
      </c>
      <c r="D2486" s="833" t="s">
        <v>5675</v>
      </c>
      <c r="E2486" s="834" t="s">
        <v>2693</v>
      </c>
      <c r="F2486" s="832" t="s">
        <v>2618</v>
      </c>
      <c r="G2486" s="832" t="s">
        <v>1840</v>
      </c>
      <c r="H2486" s="832" t="s">
        <v>690</v>
      </c>
      <c r="I2486" s="832" t="s">
        <v>2486</v>
      </c>
      <c r="J2486" s="832" t="s">
        <v>2487</v>
      </c>
      <c r="K2486" s="832" t="s">
        <v>2488</v>
      </c>
      <c r="L2486" s="835">
        <v>93.75</v>
      </c>
      <c r="M2486" s="835">
        <v>93.75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10</v>
      </c>
      <c r="B2487" s="832" t="s">
        <v>2616</v>
      </c>
      <c r="C2487" s="832" t="s">
        <v>2635</v>
      </c>
      <c r="D2487" s="833" t="s">
        <v>5675</v>
      </c>
      <c r="E2487" s="834" t="s">
        <v>2693</v>
      </c>
      <c r="F2487" s="832" t="s">
        <v>2618</v>
      </c>
      <c r="G2487" s="832" t="s">
        <v>1840</v>
      </c>
      <c r="H2487" s="832" t="s">
        <v>690</v>
      </c>
      <c r="I2487" s="832" t="s">
        <v>2489</v>
      </c>
      <c r="J2487" s="832" t="s">
        <v>2490</v>
      </c>
      <c r="K2487" s="832" t="s">
        <v>2491</v>
      </c>
      <c r="L2487" s="835">
        <v>120.61</v>
      </c>
      <c r="M2487" s="835">
        <v>120.61</v>
      </c>
      <c r="N2487" s="832">
        <v>1</v>
      </c>
      <c r="O2487" s="836">
        <v>0.5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10</v>
      </c>
      <c r="B2488" s="832" t="s">
        <v>2616</v>
      </c>
      <c r="C2488" s="832" t="s">
        <v>2635</v>
      </c>
      <c r="D2488" s="833" t="s">
        <v>5675</v>
      </c>
      <c r="E2488" s="834" t="s">
        <v>2693</v>
      </c>
      <c r="F2488" s="832" t="s">
        <v>2618</v>
      </c>
      <c r="G2488" s="832" t="s">
        <v>5093</v>
      </c>
      <c r="H2488" s="832" t="s">
        <v>631</v>
      </c>
      <c r="I2488" s="832" t="s">
        <v>5094</v>
      </c>
      <c r="J2488" s="832" t="s">
        <v>5095</v>
      </c>
      <c r="K2488" s="832" t="s">
        <v>3829</v>
      </c>
      <c r="L2488" s="835">
        <v>0</v>
      </c>
      <c r="M2488" s="835">
        <v>0</v>
      </c>
      <c r="N2488" s="832">
        <v>1</v>
      </c>
      <c r="O2488" s="836">
        <v>1</v>
      </c>
      <c r="P2488" s="835">
        <v>0</v>
      </c>
      <c r="Q2488" s="837"/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10</v>
      </c>
      <c r="B2489" s="832" t="s">
        <v>2616</v>
      </c>
      <c r="C2489" s="832" t="s">
        <v>2635</v>
      </c>
      <c r="D2489" s="833" t="s">
        <v>5675</v>
      </c>
      <c r="E2489" s="834" t="s">
        <v>2693</v>
      </c>
      <c r="F2489" s="832" t="s">
        <v>2618</v>
      </c>
      <c r="G2489" s="832" t="s">
        <v>5067</v>
      </c>
      <c r="H2489" s="832" t="s">
        <v>690</v>
      </c>
      <c r="I2489" s="832" t="s">
        <v>5068</v>
      </c>
      <c r="J2489" s="832" t="s">
        <v>5069</v>
      </c>
      <c r="K2489" s="832" t="s">
        <v>4248</v>
      </c>
      <c r="L2489" s="835">
        <v>1030.97</v>
      </c>
      <c r="M2489" s="835">
        <v>3092.91</v>
      </c>
      <c r="N2489" s="832">
        <v>3</v>
      </c>
      <c r="O2489" s="836">
        <v>2</v>
      </c>
      <c r="P2489" s="835">
        <v>3092.91</v>
      </c>
      <c r="Q2489" s="837">
        <v>1</v>
      </c>
      <c r="R2489" s="832">
        <v>3</v>
      </c>
      <c r="S2489" s="837">
        <v>1</v>
      </c>
      <c r="T2489" s="836">
        <v>2</v>
      </c>
      <c r="U2489" s="838">
        <v>1</v>
      </c>
    </row>
    <row r="2490" spans="1:21" ht="14.4" customHeight="1" x14ac:dyDescent="0.3">
      <c r="A2490" s="831">
        <v>10</v>
      </c>
      <c r="B2490" s="832" t="s">
        <v>2616</v>
      </c>
      <c r="C2490" s="832" t="s">
        <v>2635</v>
      </c>
      <c r="D2490" s="833" t="s">
        <v>5675</v>
      </c>
      <c r="E2490" s="834" t="s">
        <v>2694</v>
      </c>
      <c r="F2490" s="832" t="s">
        <v>2618</v>
      </c>
      <c r="G2490" s="832" t="s">
        <v>2962</v>
      </c>
      <c r="H2490" s="832" t="s">
        <v>690</v>
      </c>
      <c r="I2490" s="832" t="s">
        <v>2404</v>
      </c>
      <c r="J2490" s="832" t="s">
        <v>1184</v>
      </c>
      <c r="K2490" s="832" t="s">
        <v>2405</v>
      </c>
      <c r="L2490" s="835">
        <v>0</v>
      </c>
      <c r="M2490" s="835">
        <v>0</v>
      </c>
      <c r="N2490" s="832">
        <v>1</v>
      </c>
      <c r="O2490" s="836">
        <v>0.5</v>
      </c>
      <c r="P2490" s="835">
        <v>0</v>
      </c>
      <c r="Q2490" s="837"/>
      <c r="R2490" s="832">
        <v>1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10</v>
      </c>
      <c r="B2491" s="832" t="s">
        <v>2616</v>
      </c>
      <c r="C2491" s="832" t="s">
        <v>2635</v>
      </c>
      <c r="D2491" s="833" t="s">
        <v>5675</v>
      </c>
      <c r="E2491" s="834" t="s">
        <v>2694</v>
      </c>
      <c r="F2491" s="832" t="s">
        <v>2618</v>
      </c>
      <c r="G2491" s="832" t="s">
        <v>2949</v>
      </c>
      <c r="H2491" s="832" t="s">
        <v>631</v>
      </c>
      <c r="I2491" s="832" t="s">
        <v>2950</v>
      </c>
      <c r="J2491" s="832" t="s">
        <v>1423</v>
      </c>
      <c r="K2491" s="832" t="s">
        <v>1424</v>
      </c>
      <c r="L2491" s="835">
        <v>0</v>
      </c>
      <c r="M2491" s="835">
        <v>0</v>
      </c>
      <c r="N2491" s="832">
        <v>1</v>
      </c>
      <c r="O2491" s="836">
        <v>1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10</v>
      </c>
      <c r="B2492" s="832" t="s">
        <v>2616</v>
      </c>
      <c r="C2492" s="832" t="s">
        <v>2635</v>
      </c>
      <c r="D2492" s="833" t="s">
        <v>5675</v>
      </c>
      <c r="E2492" s="834" t="s">
        <v>2694</v>
      </c>
      <c r="F2492" s="832" t="s">
        <v>2618</v>
      </c>
      <c r="G2492" s="832" t="s">
        <v>2740</v>
      </c>
      <c r="H2492" s="832" t="s">
        <v>631</v>
      </c>
      <c r="I2492" s="832" t="s">
        <v>5096</v>
      </c>
      <c r="J2492" s="832" t="s">
        <v>695</v>
      </c>
      <c r="K2492" s="832" t="s">
        <v>3592</v>
      </c>
      <c r="L2492" s="835">
        <v>230.51</v>
      </c>
      <c r="M2492" s="835">
        <v>461.02</v>
      </c>
      <c r="N2492" s="832">
        <v>2</v>
      </c>
      <c r="O2492" s="836">
        <v>0.5</v>
      </c>
      <c r="P2492" s="835">
        <v>461.02</v>
      </c>
      <c r="Q2492" s="837">
        <v>1</v>
      </c>
      <c r="R2492" s="832">
        <v>2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10</v>
      </c>
      <c r="B2493" s="832" t="s">
        <v>2616</v>
      </c>
      <c r="C2493" s="832" t="s">
        <v>2635</v>
      </c>
      <c r="D2493" s="833" t="s">
        <v>5675</v>
      </c>
      <c r="E2493" s="834" t="s">
        <v>2694</v>
      </c>
      <c r="F2493" s="832" t="s">
        <v>2618</v>
      </c>
      <c r="G2493" s="832" t="s">
        <v>4193</v>
      </c>
      <c r="H2493" s="832" t="s">
        <v>690</v>
      </c>
      <c r="I2493" s="832" t="s">
        <v>2494</v>
      </c>
      <c r="J2493" s="832" t="s">
        <v>1750</v>
      </c>
      <c r="K2493" s="832" t="s">
        <v>2495</v>
      </c>
      <c r="L2493" s="835">
        <v>42.51</v>
      </c>
      <c r="M2493" s="835">
        <v>42.51</v>
      </c>
      <c r="N2493" s="832">
        <v>1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10</v>
      </c>
      <c r="B2494" s="832" t="s">
        <v>2616</v>
      </c>
      <c r="C2494" s="832" t="s">
        <v>2635</v>
      </c>
      <c r="D2494" s="833" t="s">
        <v>5675</v>
      </c>
      <c r="E2494" s="834" t="s">
        <v>2694</v>
      </c>
      <c r="F2494" s="832" t="s">
        <v>2618</v>
      </c>
      <c r="G2494" s="832" t="s">
        <v>2754</v>
      </c>
      <c r="H2494" s="832" t="s">
        <v>631</v>
      </c>
      <c r="I2494" s="832" t="s">
        <v>2755</v>
      </c>
      <c r="J2494" s="832" t="s">
        <v>862</v>
      </c>
      <c r="K2494" s="832" t="s">
        <v>2756</v>
      </c>
      <c r="L2494" s="835">
        <v>0</v>
      </c>
      <c r="M2494" s="835">
        <v>0</v>
      </c>
      <c r="N2494" s="832">
        <v>1</v>
      </c>
      <c r="O2494" s="836">
        <v>1</v>
      </c>
      <c r="P2494" s="835">
        <v>0</v>
      </c>
      <c r="Q2494" s="837"/>
      <c r="R2494" s="832">
        <v>1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10</v>
      </c>
      <c r="B2495" s="832" t="s">
        <v>2616</v>
      </c>
      <c r="C2495" s="832" t="s">
        <v>2635</v>
      </c>
      <c r="D2495" s="833" t="s">
        <v>5675</v>
      </c>
      <c r="E2495" s="834" t="s">
        <v>2694</v>
      </c>
      <c r="F2495" s="832" t="s">
        <v>2618</v>
      </c>
      <c r="G2495" s="832" t="s">
        <v>2851</v>
      </c>
      <c r="H2495" s="832" t="s">
        <v>631</v>
      </c>
      <c r="I2495" s="832" t="s">
        <v>3217</v>
      </c>
      <c r="J2495" s="832" t="s">
        <v>3218</v>
      </c>
      <c r="K2495" s="832" t="s">
        <v>3219</v>
      </c>
      <c r="L2495" s="835">
        <v>79.64</v>
      </c>
      <c r="M2495" s="835">
        <v>159.28</v>
      </c>
      <c r="N2495" s="832">
        <v>2</v>
      </c>
      <c r="O2495" s="836">
        <v>1.5</v>
      </c>
      <c r="P2495" s="835">
        <v>159.28</v>
      </c>
      <c r="Q2495" s="837">
        <v>1</v>
      </c>
      <c r="R2495" s="832">
        <v>2</v>
      </c>
      <c r="S2495" s="837">
        <v>1</v>
      </c>
      <c r="T2495" s="836">
        <v>1.5</v>
      </c>
      <c r="U2495" s="838">
        <v>1</v>
      </c>
    </row>
    <row r="2496" spans="1:21" ht="14.4" customHeight="1" x14ac:dyDescent="0.3">
      <c r="A2496" s="831">
        <v>10</v>
      </c>
      <c r="B2496" s="832" t="s">
        <v>2616</v>
      </c>
      <c r="C2496" s="832" t="s">
        <v>2635</v>
      </c>
      <c r="D2496" s="833" t="s">
        <v>5675</v>
      </c>
      <c r="E2496" s="834" t="s">
        <v>2694</v>
      </c>
      <c r="F2496" s="832" t="s">
        <v>2618</v>
      </c>
      <c r="G2496" s="832" t="s">
        <v>2859</v>
      </c>
      <c r="H2496" s="832" t="s">
        <v>631</v>
      </c>
      <c r="I2496" s="832" t="s">
        <v>2860</v>
      </c>
      <c r="J2496" s="832" t="s">
        <v>793</v>
      </c>
      <c r="K2496" s="832" t="s">
        <v>2861</v>
      </c>
      <c r="L2496" s="835">
        <v>75.05</v>
      </c>
      <c r="M2496" s="835">
        <v>150.1</v>
      </c>
      <c r="N2496" s="832">
        <v>2</v>
      </c>
      <c r="O2496" s="836">
        <v>1</v>
      </c>
      <c r="P2496" s="835">
        <v>75.05</v>
      </c>
      <c r="Q2496" s="837">
        <v>0.5</v>
      </c>
      <c r="R2496" s="832">
        <v>1</v>
      </c>
      <c r="S2496" s="837">
        <v>0.5</v>
      </c>
      <c r="T2496" s="836">
        <v>0.5</v>
      </c>
      <c r="U2496" s="838">
        <v>0.5</v>
      </c>
    </row>
    <row r="2497" spans="1:21" ht="14.4" customHeight="1" x14ac:dyDescent="0.3">
      <c r="A2497" s="831">
        <v>10</v>
      </c>
      <c r="B2497" s="832" t="s">
        <v>2616</v>
      </c>
      <c r="C2497" s="832" t="s">
        <v>2635</v>
      </c>
      <c r="D2497" s="833" t="s">
        <v>5675</v>
      </c>
      <c r="E2497" s="834" t="s">
        <v>2694</v>
      </c>
      <c r="F2497" s="832" t="s">
        <v>2618</v>
      </c>
      <c r="G2497" s="832" t="s">
        <v>2760</v>
      </c>
      <c r="H2497" s="832" t="s">
        <v>631</v>
      </c>
      <c r="I2497" s="832" t="s">
        <v>2761</v>
      </c>
      <c r="J2497" s="832" t="s">
        <v>903</v>
      </c>
      <c r="K2497" s="832" t="s">
        <v>2762</v>
      </c>
      <c r="L2497" s="835">
        <v>94.7</v>
      </c>
      <c r="M2497" s="835">
        <v>94.7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10</v>
      </c>
      <c r="B2498" s="832" t="s">
        <v>2616</v>
      </c>
      <c r="C2498" s="832" t="s">
        <v>2635</v>
      </c>
      <c r="D2498" s="833" t="s">
        <v>5675</v>
      </c>
      <c r="E2498" s="834" t="s">
        <v>2694</v>
      </c>
      <c r="F2498" s="832" t="s">
        <v>2618</v>
      </c>
      <c r="G2498" s="832" t="s">
        <v>2862</v>
      </c>
      <c r="H2498" s="832" t="s">
        <v>631</v>
      </c>
      <c r="I2498" s="832" t="s">
        <v>2863</v>
      </c>
      <c r="J2498" s="832" t="s">
        <v>1266</v>
      </c>
      <c r="K2498" s="832" t="s">
        <v>1267</v>
      </c>
      <c r="L2498" s="835">
        <v>35.25</v>
      </c>
      <c r="M2498" s="835">
        <v>35.25</v>
      </c>
      <c r="N2498" s="832">
        <v>1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10</v>
      </c>
      <c r="B2499" s="832" t="s">
        <v>2616</v>
      </c>
      <c r="C2499" s="832" t="s">
        <v>2635</v>
      </c>
      <c r="D2499" s="833" t="s">
        <v>5675</v>
      </c>
      <c r="E2499" s="834" t="s">
        <v>2694</v>
      </c>
      <c r="F2499" s="832" t="s">
        <v>2618</v>
      </c>
      <c r="G2499" s="832" t="s">
        <v>2864</v>
      </c>
      <c r="H2499" s="832" t="s">
        <v>631</v>
      </c>
      <c r="I2499" s="832" t="s">
        <v>3107</v>
      </c>
      <c r="J2499" s="832" t="s">
        <v>2866</v>
      </c>
      <c r="K2499" s="832" t="s">
        <v>3108</v>
      </c>
      <c r="L2499" s="835">
        <v>91.78</v>
      </c>
      <c r="M2499" s="835">
        <v>91.78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10</v>
      </c>
      <c r="B2500" s="832" t="s">
        <v>2616</v>
      </c>
      <c r="C2500" s="832" t="s">
        <v>2635</v>
      </c>
      <c r="D2500" s="833" t="s">
        <v>5675</v>
      </c>
      <c r="E2500" s="834" t="s">
        <v>2694</v>
      </c>
      <c r="F2500" s="832" t="s">
        <v>2618</v>
      </c>
      <c r="G2500" s="832" t="s">
        <v>2822</v>
      </c>
      <c r="H2500" s="832" t="s">
        <v>631</v>
      </c>
      <c r="I2500" s="832" t="s">
        <v>5097</v>
      </c>
      <c r="J2500" s="832" t="s">
        <v>2824</v>
      </c>
      <c r="K2500" s="832"/>
      <c r="L2500" s="835">
        <v>318.07</v>
      </c>
      <c r="M2500" s="835">
        <v>636.14</v>
      </c>
      <c r="N2500" s="832">
        <v>2</v>
      </c>
      <c r="O2500" s="836">
        <v>1</v>
      </c>
      <c r="P2500" s="835">
        <v>636.14</v>
      </c>
      <c r="Q2500" s="837">
        <v>1</v>
      </c>
      <c r="R2500" s="832">
        <v>2</v>
      </c>
      <c r="S2500" s="837">
        <v>1</v>
      </c>
      <c r="T2500" s="836">
        <v>1</v>
      </c>
      <c r="U2500" s="838">
        <v>1</v>
      </c>
    </row>
    <row r="2501" spans="1:21" ht="14.4" customHeight="1" x14ac:dyDescent="0.3">
      <c r="A2501" s="831">
        <v>10</v>
      </c>
      <c r="B2501" s="832" t="s">
        <v>2616</v>
      </c>
      <c r="C2501" s="832" t="s">
        <v>2635</v>
      </c>
      <c r="D2501" s="833" t="s">
        <v>5675</v>
      </c>
      <c r="E2501" s="834" t="s">
        <v>2694</v>
      </c>
      <c r="F2501" s="832" t="s">
        <v>2618</v>
      </c>
      <c r="G2501" s="832" t="s">
        <v>2763</v>
      </c>
      <c r="H2501" s="832" t="s">
        <v>631</v>
      </c>
      <c r="I2501" s="832" t="s">
        <v>3285</v>
      </c>
      <c r="J2501" s="832" t="s">
        <v>1152</v>
      </c>
      <c r="K2501" s="832" t="s">
        <v>3286</v>
      </c>
      <c r="L2501" s="835">
        <v>48.09</v>
      </c>
      <c r="M2501" s="835">
        <v>48.09</v>
      </c>
      <c r="N2501" s="832">
        <v>1</v>
      </c>
      <c r="O2501" s="836">
        <v>0.5</v>
      </c>
      <c r="P2501" s="835">
        <v>48.09</v>
      </c>
      <c r="Q2501" s="837">
        <v>1</v>
      </c>
      <c r="R2501" s="832">
        <v>1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10</v>
      </c>
      <c r="B2502" s="832" t="s">
        <v>2616</v>
      </c>
      <c r="C2502" s="832" t="s">
        <v>2635</v>
      </c>
      <c r="D2502" s="833" t="s">
        <v>5675</v>
      </c>
      <c r="E2502" s="834" t="s">
        <v>2694</v>
      </c>
      <c r="F2502" s="832" t="s">
        <v>2618</v>
      </c>
      <c r="G2502" s="832" t="s">
        <v>2870</v>
      </c>
      <c r="H2502" s="832" t="s">
        <v>631</v>
      </c>
      <c r="I2502" s="832" t="s">
        <v>2871</v>
      </c>
      <c r="J2502" s="832" t="s">
        <v>2872</v>
      </c>
      <c r="K2502" s="832" t="s">
        <v>2873</v>
      </c>
      <c r="L2502" s="835">
        <v>88.76</v>
      </c>
      <c r="M2502" s="835">
        <v>88.76</v>
      </c>
      <c r="N2502" s="832">
        <v>1</v>
      </c>
      <c r="O2502" s="836">
        <v>0.5</v>
      </c>
      <c r="P2502" s="835">
        <v>88.76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10</v>
      </c>
      <c r="B2503" s="832" t="s">
        <v>2616</v>
      </c>
      <c r="C2503" s="832" t="s">
        <v>2635</v>
      </c>
      <c r="D2503" s="833" t="s">
        <v>5675</v>
      </c>
      <c r="E2503" s="834" t="s">
        <v>2694</v>
      </c>
      <c r="F2503" s="832" t="s">
        <v>2618</v>
      </c>
      <c r="G2503" s="832" t="s">
        <v>3367</v>
      </c>
      <c r="H2503" s="832" t="s">
        <v>631</v>
      </c>
      <c r="I2503" s="832" t="s">
        <v>3371</v>
      </c>
      <c r="J2503" s="832" t="s">
        <v>3372</v>
      </c>
      <c r="K2503" s="832" t="s">
        <v>3373</v>
      </c>
      <c r="L2503" s="835">
        <v>0</v>
      </c>
      <c r="M2503" s="835">
        <v>0</v>
      </c>
      <c r="N2503" s="832">
        <v>1</v>
      </c>
      <c r="O2503" s="836">
        <v>0.5</v>
      </c>
      <c r="P2503" s="835">
        <v>0</v>
      </c>
      <c r="Q2503" s="837"/>
      <c r="R2503" s="832">
        <v>1</v>
      </c>
      <c r="S2503" s="837">
        <v>1</v>
      </c>
      <c r="T2503" s="836">
        <v>0.5</v>
      </c>
      <c r="U2503" s="838">
        <v>1</v>
      </c>
    </row>
    <row r="2504" spans="1:21" ht="14.4" customHeight="1" x14ac:dyDescent="0.3">
      <c r="A2504" s="831">
        <v>10</v>
      </c>
      <c r="B2504" s="832" t="s">
        <v>2616</v>
      </c>
      <c r="C2504" s="832" t="s">
        <v>2635</v>
      </c>
      <c r="D2504" s="833" t="s">
        <v>5675</v>
      </c>
      <c r="E2504" s="834" t="s">
        <v>2694</v>
      </c>
      <c r="F2504" s="832" t="s">
        <v>2618</v>
      </c>
      <c r="G2504" s="832" t="s">
        <v>3121</v>
      </c>
      <c r="H2504" s="832" t="s">
        <v>631</v>
      </c>
      <c r="I2504" s="832" t="s">
        <v>3122</v>
      </c>
      <c r="J2504" s="832" t="s">
        <v>3123</v>
      </c>
      <c r="K2504" s="832" t="s">
        <v>3124</v>
      </c>
      <c r="L2504" s="835">
        <v>2252.17</v>
      </c>
      <c r="M2504" s="835">
        <v>2252.17</v>
      </c>
      <c r="N2504" s="832">
        <v>1</v>
      </c>
      <c r="O2504" s="836">
        <v>0.5</v>
      </c>
      <c r="P2504" s="835">
        <v>2252.17</v>
      </c>
      <c r="Q2504" s="837">
        <v>1</v>
      </c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10</v>
      </c>
      <c r="B2505" s="832" t="s">
        <v>2616</v>
      </c>
      <c r="C2505" s="832" t="s">
        <v>2635</v>
      </c>
      <c r="D2505" s="833" t="s">
        <v>5675</v>
      </c>
      <c r="E2505" s="834" t="s">
        <v>2694</v>
      </c>
      <c r="F2505" s="832" t="s">
        <v>2618</v>
      </c>
      <c r="G2505" s="832" t="s">
        <v>2874</v>
      </c>
      <c r="H2505" s="832" t="s">
        <v>631</v>
      </c>
      <c r="I2505" s="832" t="s">
        <v>5015</v>
      </c>
      <c r="J2505" s="832" t="s">
        <v>1795</v>
      </c>
      <c r="K2505" s="832" t="s">
        <v>5016</v>
      </c>
      <c r="L2505" s="835">
        <v>285.89</v>
      </c>
      <c r="M2505" s="835">
        <v>285.89</v>
      </c>
      <c r="N2505" s="832">
        <v>1</v>
      </c>
      <c r="O2505" s="836">
        <v>0.5</v>
      </c>
      <c r="P2505" s="835">
        <v>285.89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10</v>
      </c>
      <c r="B2506" s="832" t="s">
        <v>2616</v>
      </c>
      <c r="C2506" s="832" t="s">
        <v>2635</v>
      </c>
      <c r="D2506" s="833" t="s">
        <v>5675</v>
      </c>
      <c r="E2506" s="834" t="s">
        <v>2694</v>
      </c>
      <c r="F2506" s="832" t="s">
        <v>2618</v>
      </c>
      <c r="G2506" s="832" t="s">
        <v>5098</v>
      </c>
      <c r="H2506" s="832" t="s">
        <v>690</v>
      </c>
      <c r="I2506" s="832" t="s">
        <v>5099</v>
      </c>
      <c r="J2506" s="832" t="s">
        <v>5100</v>
      </c>
      <c r="K2506" s="832" t="s">
        <v>5101</v>
      </c>
      <c r="L2506" s="835">
        <v>219.18</v>
      </c>
      <c r="M2506" s="835">
        <v>219.18</v>
      </c>
      <c r="N2506" s="832">
        <v>1</v>
      </c>
      <c r="O2506" s="836">
        <v>0.5</v>
      </c>
      <c r="P2506" s="835">
        <v>219.18</v>
      </c>
      <c r="Q2506" s="837">
        <v>1</v>
      </c>
      <c r="R2506" s="832">
        <v>1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10</v>
      </c>
      <c r="B2507" s="832" t="s">
        <v>2616</v>
      </c>
      <c r="C2507" s="832" t="s">
        <v>2635</v>
      </c>
      <c r="D2507" s="833" t="s">
        <v>5675</v>
      </c>
      <c r="E2507" s="834" t="s">
        <v>2694</v>
      </c>
      <c r="F2507" s="832" t="s">
        <v>2618</v>
      </c>
      <c r="G2507" s="832" t="s">
        <v>5098</v>
      </c>
      <c r="H2507" s="832" t="s">
        <v>631</v>
      </c>
      <c r="I2507" s="832" t="s">
        <v>5102</v>
      </c>
      <c r="J2507" s="832" t="s">
        <v>5100</v>
      </c>
      <c r="K2507" s="832" t="s">
        <v>5103</v>
      </c>
      <c r="L2507" s="835">
        <v>32.869999999999997</v>
      </c>
      <c r="M2507" s="835">
        <v>32.869999999999997</v>
      </c>
      <c r="N2507" s="832">
        <v>1</v>
      </c>
      <c r="O2507" s="836">
        <v>0.5</v>
      </c>
      <c r="P2507" s="835">
        <v>32.869999999999997</v>
      </c>
      <c r="Q2507" s="837">
        <v>1</v>
      </c>
      <c r="R2507" s="832">
        <v>1</v>
      </c>
      <c r="S2507" s="837">
        <v>1</v>
      </c>
      <c r="T2507" s="836">
        <v>0.5</v>
      </c>
      <c r="U2507" s="838">
        <v>1</v>
      </c>
    </row>
    <row r="2508" spans="1:21" ht="14.4" customHeight="1" x14ac:dyDescent="0.3">
      <c r="A2508" s="831">
        <v>10</v>
      </c>
      <c r="B2508" s="832" t="s">
        <v>2616</v>
      </c>
      <c r="C2508" s="832" t="s">
        <v>2635</v>
      </c>
      <c r="D2508" s="833" t="s">
        <v>5675</v>
      </c>
      <c r="E2508" s="834" t="s">
        <v>2694</v>
      </c>
      <c r="F2508" s="832" t="s">
        <v>2618</v>
      </c>
      <c r="G2508" s="832" t="s">
        <v>3125</v>
      </c>
      <c r="H2508" s="832" t="s">
        <v>631</v>
      </c>
      <c r="I2508" s="832" t="s">
        <v>5104</v>
      </c>
      <c r="J2508" s="832" t="s">
        <v>5105</v>
      </c>
      <c r="K2508" s="832" t="s">
        <v>1672</v>
      </c>
      <c r="L2508" s="835">
        <v>165.25</v>
      </c>
      <c r="M2508" s="835">
        <v>165.25</v>
      </c>
      <c r="N2508" s="832">
        <v>1</v>
      </c>
      <c r="O2508" s="836">
        <v>0.5</v>
      </c>
      <c r="P2508" s="835">
        <v>165.25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10</v>
      </c>
      <c r="B2509" s="832" t="s">
        <v>2616</v>
      </c>
      <c r="C2509" s="832" t="s">
        <v>2635</v>
      </c>
      <c r="D2509" s="833" t="s">
        <v>5675</v>
      </c>
      <c r="E2509" s="834" t="s">
        <v>2694</v>
      </c>
      <c r="F2509" s="832" t="s">
        <v>2618</v>
      </c>
      <c r="G2509" s="832" t="s">
        <v>4668</v>
      </c>
      <c r="H2509" s="832" t="s">
        <v>631</v>
      </c>
      <c r="I2509" s="832" t="s">
        <v>4669</v>
      </c>
      <c r="J2509" s="832" t="s">
        <v>4670</v>
      </c>
      <c r="K2509" s="832" t="s">
        <v>4671</v>
      </c>
      <c r="L2509" s="835">
        <v>60.88</v>
      </c>
      <c r="M2509" s="835">
        <v>182.64000000000001</v>
      </c>
      <c r="N2509" s="832">
        <v>3</v>
      </c>
      <c r="O2509" s="836">
        <v>0.5</v>
      </c>
      <c r="P2509" s="835">
        <v>182.64000000000001</v>
      </c>
      <c r="Q2509" s="837">
        <v>1</v>
      </c>
      <c r="R2509" s="832">
        <v>3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10</v>
      </c>
      <c r="B2510" s="832" t="s">
        <v>2616</v>
      </c>
      <c r="C2510" s="832" t="s">
        <v>2635</v>
      </c>
      <c r="D2510" s="833" t="s">
        <v>5675</v>
      </c>
      <c r="E2510" s="834" t="s">
        <v>2694</v>
      </c>
      <c r="F2510" s="832" t="s">
        <v>2618</v>
      </c>
      <c r="G2510" s="832" t="s">
        <v>2906</v>
      </c>
      <c r="H2510" s="832" t="s">
        <v>631</v>
      </c>
      <c r="I2510" s="832" t="s">
        <v>3418</v>
      </c>
      <c r="J2510" s="832" t="s">
        <v>1067</v>
      </c>
      <c r="K2510" s="832" t="s">
        <v>3419</v>
      </c>
      <c r="L2510" s="835">
        <v>16.12</v>
      </c>
      <c r="M2510" s="835">
        <v>16.12</v>
      </c>
      <c r="N2510" s="832">
        <v>1</v>
      </c>
      <c r="O2510" s="836">
        <v>0.5</v>
      </c>
      <c r="P2510" s="835">
        <v>16.12</v>
      </c>
      <c r="Q2510" s="837">
        <v>1</v>
      </c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10</v>
      </c>
      <c r="B2511" s="832" t="s">
        <v>2616</v>
      </c>
      <c r="C2511" s="832" t="s">
        <v>2635</v>
      </c>
      <c r="D2511" s="833" t="s">
        <v>5675</v>
      </c>
      <c r="E2511" s="834" t="s">
        <v>2694</v>
      </c>
      <c r="F2511" s="832" t="s">
        <v>2618</v>
      </c>
      <c r="G2511" s="832" t="s">
        <v>2906</v>
      </c>
      <c r="H2511" s="832" t="s">
        <v>631</v>
      </c>
      <c r="I2511" s="832" t="s">
        <v>2911</v>
      </c>
      <c r="J2511" s="832" t="s">
        <v>2912</v>
      </c>
      <c r="K2511" s="832" t="s">
        <v>2913</v>
      </c>
      <c r="L2511" s="835">
        <v>64.5</v>
      </c>
      <c r="M2511" s="835">
        <v>64.5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10</v>
      </c>
      <c r="B2512" s="832" t="s">
        <v>2616</v>
      </c>
      <c r="C2512" s="832" t="s">
        <v>2635</v>
      </c>
      <c r="D2512" s="833" t="s">
        <v>5675</v>
      </c>
      <c r="E2512" s="834" t="s">
        <v>2694</v>
      </c>
      <c r="F2512" s="832" t="s">
        <v>2618</v>
      </c>
      <c r="G2512" s="832" t="s">
        <v>2789</v>
      </c>
      <c r="H2512" s="832" t="s">
        <v>631</v>
      </c>
      <c r="I2512" s="832" t="s">
        <v>2790</v>
      </c>
      <c r="J2512" s="832" t="s">
        <v>2791</v>
      </c>
      <c r="K2512" s="832" t="s">
        <v>2792</v>
      </c>
      <c r="L2512" s="835">
        <v>21.92</v>
      </c>
      <c r="M2512" s="835">
        <v>21.92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10</v>
      </c>
      <c r="B2513" s="832" t="s">
        <v>2616</v>
      </c>
      <c r="C2513" s="832" t="s">
        <v>2635</v>
      </c>
      <c r="D2513" s="833" t="s">
        <v>5675</v>
      </c>
      <c r="E2513" s="834" t="s">
        <v>2694</v>
      </c>
      <c r="F2513" s="832" t="s">
        <v>2618</v>
      </c>
      <c r="G2513" s="832" t="s">
        <v>2789</v>
      </c>
      <c r="H2513" s="832" t="s">
        <v>631</v>
      </c>
      <c r="I2513" s="832" t="s">
        <v>2920</v>
      </c>
      <c r="J2513" s="832" t="s">
        <v>2791</v>
      </c>
      <c r="K2513" s="832" t="s">
        <v>2921</v>
      </c>
      <c r="L2513" s="835">
        <v>87.67</v>
      </c>
      <c r="M2513" s="835">
        <v>263.01</v>
      </c>
      <c r="N2513" s="832">
        <v>3</v>
      </c>
      <c r="O2513" s="836">
        <v>1</v>
      </c>
      <c r="P2513" s="835">
        <v>175.34</v>
      </c>
      <c r="Q2513" s="837">
        <v>0.66666666666666674</v>
      </c>
      <c r="R2513" s="832">
        <v>2</v>
      </c>
      <c r="S2513" s="837">
        <v>0.66666666666666663</v>
      </c>
      <c r="T2513" s="836">
        <v>0.5</v>
      </c>
      <c r="U2513" s="838">
        <v>0.5</v>
      </c>
    </row>
    <row r="2514" spans="1:21" ht="14.4" customHeight="1" x14ac:dyDescent="0.3">
      <c r="A2514" s="831">
        <v>10</v>
      </c>
      <c r="B2514" s="832" t="s">
        <v>2616</v>
      </c>
      <c r="C2514" s="832" t="s">
        <v>2635</v>
      </c>
      <c r="D2514" s="833" t="s">
        <v>5675</v>
      </c>
      <c r="E2514" s="834" t="s">
        <v>2694</v>
      </c>
      <c r="F2514" s="832" t="s">
        <v>2618</v>
      </c>
      <c r="G2514" s="832" t="s">
        <v>3193</v>
      </c>
      <c r="H2514" s="832" t="s">
        <v>631</v>
      </c>
      <c r="I2514" s="832" t="s">
        <v>3194</v>
      </c>
      <c r="J2514" s="832" t="s">
        <v>1314</v>
      </c>
      <c r="K2514" s="832" t="s">
        <v>3195</v>
      </c>
      <c r="L2514" s="835">
        <v>181.04</v>
      </c>
      <c r="M2514" s="835">
        <v>181.04</v>
      </c>
      <c r="N2514" s="832">
        <v>1</v>
      </c>
      <c r="O2514" s="836">
        <v>0.5</v>
      </c>
      <c r="P2514" s="835">
        <v>181.04</v>
      </c>
      <c r="Q2514" s="837">
        <v>1</v>
      </c>
      <c r="R2514" s="832">
        <v>1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10</v>
      </c>
      <c r="B2515" s="832" t="s">
        <v>2616</v>
      </c>
      <c r="C2515" s="832" t="s">
        <v>2635</v>
      </c>
      <c r="D2515" s="833" t="s">
        <v>5675</v>
      </c>
      <c r="E2515" s="834" t="s">
        <v>2694</v>
      </c>
      <c r="F2515" s="832" t="s">
        <v>2618</v>
      </c>
      <c r="G2515" s="832" t="s">
        <v>3893</v>
      </c>
      <c r="H2515" s="832" t="s">
        <v>690</v>
      </c>
      <c r="I2515" s="832" t="s">
        <v>2391</v>
      </c>
      <c r="J2515" s="832" t="s">
        <v>2392</v>
      </c>
      <c r="K2515" s="832" t="s">
        <v>2393</v>
      </c>
      <c r="L2515" s="835">
        <v>122.96</v>
      </c>
      <c r="M2515" s="835">
        <v>245.92</v>
      </c>
      <c r="N2515" s="832">
        <v>2</v>
      </c>
      <c r="O2515" s="836">
        <v>1</v>
      </c>
      <c r="P2515" s="835">
        <v>245.92</v>
      </c>
      <c r="Q2515" s="837">
        <v>1</v>
      </c>
      <c r="R2515" s="832">
        <v>2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10</v>
      </c>
      <c r="B2516" s="832" t="s">
        <v>2616</v>
      </c>
      <c r="C2516" s="832" t="s">
        <v>2635</v>
      </c>
      <c r="D2516" s="833" t="s">
        <v>5675</v>
      </c>
      <c r="E2516" s="834" t="s">
        <v>2694</v>
      </c>
      <c r="F2516" s="832" t="s">
        <v>2618</v>
      </c>
      <c r="G2516" s="832" t="s">
        <v>3906</v>
      </c>
      <c r="H2516" s="832" t="s">
        <v>631</v>
      </c>
      <c r="I2516" s="832" t="s">
        <v>5106</v>
      </c>
      <c r="J2516" s="832" t="s">
        <v>1947</v>
      </c>
      <c r="K2516" s="832" t="s">
        <v>5107</v>
      </c>
      <c r="L2516" s="835">
        <v>0</v>
      </c>
      <c r="M2516" s="835">
        <v>0</v>
      </c>
      <c r="N2516" s="832">
        <v>1</v>
      </c>
      <c r="O2516" s="836">
        <v>0.5</v>
      </c>
      <c r="P2516" s="835">
        <v>0</v>
      </c>
      <c r="Q2516" s="837"/>
      <c r="R2516" s="832">
        <v>1</v>
      </c>
      <c r="S2516" s="837">
        <v>1</v>
      </c>
      <c r="T2516" s="836">
        <v>0.5</v>
      </c>
      <c r="U2516" s="838">
        <v>1</v>
      </c>
    </row>
    <row r="2517" spans="1:21" ht="14.4" customHeight="1" x14ac:dyDescent="0.3">
      <c r="A2517" s="831">
        <v>10</v>
      </c>
      <c r="B2517" s="832" t="s">
        <v>2616</v>
      </c>
      <c r="C2517" s="832" t="s">
        <v>2635</v>
      </c>
      <c r="D2517" s="833" t="s">
        <v>5675</v>
      </c>
      <c r="E2517" s="834" t="s">
        <v>2694</v>
      </c>
      <c r="F2517" s="832" t="s">
        <v>2618</v>
      </c>
      <c r="G2517" s="832" t="s">
        <v>2798</v>
      </c>
      <c r="H2517" s="832" t="s">
        <v>631</v>
      </c>
      <c r="I2517" s="832" t="s">
        <v>2802</v>
      </c>
      <c r="J2517" s="832" t="s">
        <v>1170</v>
      </c>
      <c r="K2517" s="832" t="s">
        <v>1171</v>
      </c>
      <c r="L2517" s="835">
        <v>60.28</v>
      </c>
      <c r="M2517" s="835">
        <v>120.56</v>
      </c>
      <c r="N2517" s="832">
        <v>2</v>
      </c>
      <c r="O2517" s="836">
        <v>1.5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10</v>
      </c>
      <c r="B2518" s="832" t="s">
        <v>2616</v>
      </c>
      <c r="C2518" s="832" t="s">
        <v>2635</v>
      </c>
      <c r="D2518" s="833" t="s">
        <v>5675</v>
      </c>
      <c r="E2518" s="834" t="s">
        <v>2694</v>
      </c>
      <c r="F2518" s="832" t="s">
        <v>2618</v>
      </c>
      <c r="G2518" s="832" t="s">
        <v>2798</v>
      </c>
      <c r="H2518" s="832" t="s">
        <v>631</v>
      </c>
      <c r="I2518" s="832" t="s">
        <v>2803</v>
      </c>
      <c r="J2518" s="832" t="s">
        <v>2800</v>
      </c>
      <c r="K2518" s="832" t="s">
        <v>2804</v>
      </c>
      <c r="L2518" s="835">
        <v>59.56</v>
      </c>
      <c r="M2518" s="835">
        <v>119.12</v>
      </c>
      <c r="N2518" s="832">
        <v>2</v>
      </c>
      <c r="O2518" s="836">
        <v>0.5</v>
      </c>
      <c r="P2518" s="835">
        <v>119.12</v>
      </c>
      <c r="Q2518" s="837">
        <v>1</v>
      </c>
      <c r="R2518" s="832">
        <v>2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10</v>
      </c>
      <c r="B2519" s="832" t="s">
        <v>2616</v>
      </c>
      <c r="C2519" s="832" t="s">
        <v>2635</v>
      </c>
      <c r="D2519" s="833" t="s">
        <v>5675</v>
      </c>
      <c r="E2519" s="834" t="s">
        <v>2694</v>
      </c>
      <c r="F2519" s="832" t="s">
        <v>2618</v>
      </c>
      <c r="G2519" s="832" t="s">
        <v>3139</v>
      </c>
      <c r="H2519" s="832" t="s">
        <v>690</v>
      </c>
      <c r="I2519" s="832" t="s">
        <v>3140</v>
      </c>
      <c r="J2519" s="832" t="s">
        <v>3141</v>
      </c>
      <c r="K2519" s="832" t="s">
        <v>3142</v>
      </c>
      <c r="L2519" s="835">
        <v>263.68</v>
      </c>
      <c r="M2519" s="835">
        <v>263.68</v>
      </c>
      <c r="N2519" s="832">
        <v>1</v>
      </c>
      <c r="O2519" s="836">
        <v>0.5</v>
      </c>
      <c r="P2519" s="835">
        <v>263.68</v>
      </c>
      <c r="Q2519" s="837">
        <v>1</v>
      </c>
      <c r="R2519" s="832">
        <v>1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10</v>
      </c>
      <c r="B2520" s="832" t="s">
        <v>2616</v>
      </c>
      <c r="C2520" s="832" t="s">
        <v>2635</v>
      </c>
      <c r="D2520" s="833" t="s">
        <v>5675</v>
      </c>
      <c r="E2520" s="834" t="s">
        <v>2694</v>
      </c>
      <c r="F2520" s="832" t="s">
        <v>2618</v>
      </c>
      <c r="G2520" s="832" t="s">
        <v>5108</v>
      </c>
      <c r="H2520" s="832" t="s">
        <v>690</v>
      </c>
      <c r="I2520" s="832" t="s">
        <v>2503</v>
      </c>
      <c r="J2520" s="832" t="s">
        <v>2504</v>
      </c>
      <c r="K2520" s="832" t="s">
        <v>2505</v>
      </c>
      <c r="L2520" s="835">
        <v>11717.43</v>
      </c>
      <c r="M2520" s="835">
        <v>11717.43</v>
      </c>
      <c r="N2520" s="832">
        <v>1</v>
      </c>
      <c r="O2520" s="836">
        <v>0.5</v>
      </c>
      <c r="P2520" s="835">
        <v>11717.43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10</v>
      </c>
      <c r="B2521" s="832" t="s">
        <v>2616</v>
      </c>
      <c r="C2521" s="832" t="s">
        <v>2635</v>
      </c>
      <c r="D2521" s="833" t="s">
        <v>5675</v>
      </c>
      <c r="E2521" s="834" t="s">
        <v>2694</v>
      </c>
      <c r="F2521" s="832" t="s">
        <v>2618</v>
      </c>
      <c r="G2521" s="832" t="s">
        <v>2815</v>
      </c>
      <c r="H2521" s="832" t="s">
        <v>690</v>
      </c>
      <c r="I2521" s="832" t="s">
        <v>2194</v>
      </c>
      <c r="J2521" s="832" t="s">
        <v>1358</v>
      </c>
      <c r="K2521" s="832" t="s">
        <v>2195</v>
      </c>
      <c r="L2521" s="835">
        <v>154.36000000000001</v>
      </c>
      <c r="M2521" s="835">
        <v>154.36000000000001</v>
      </c>
      <c r="N2521" s="832">
        <v>1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10</v>
      </c>
      <c r="B2522" s="832" t="s">
        <v>2616</v>
      </c>
      <c r="C2522" s="832" t="s">
        <v>2635</v>
      </c>
      <c r="D2522" s="833" t="s">
        <v>5675</v>
      </c>
      <c r="E2522" s="834" t="s">
        <v>2694</v>
      </c>
      <c r="F2522" s="832" t="s">
        <v>2618</v>
      </c>
      <c r="G2522" s="832" t="s">
        <v>2815</v>
      </c>
      <c r="H2522" s="832" t="s">
        <v>631</v>
      </c>
      <c r="I2522" s="832" t="s">
        <v>5109</v>
      </c>
      <c r="J2522" s="832" t="s">
        <v>1358</v>
      </c>
      <c r="K2522" s="832" t="s">
        <v>2366</v>
      </c>
      <c r="L2522" s="835">
        <v>225.06</v>
      </c>
      <c r="M2522" s="835">
        <v>225.06</v>
      </c>
      <c r="N2522" s="832">
        <v>1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10</v>
      </c>
      <c r="B2523" s="832" t="s">
        <v>2616</v>
      </c>
      <c r="C2523" s="832" t="s">
        <v>2635</v>
      </c>
      <c r="D2523" s="833" t="s">
        <v>5675</v>
      </c>
      <c r="E2523" s="834" t="s">
        <v>2694</v>
      </c>
      <c r="F2523" s="832" t="s">
        <v>2618</v>
      </c>
      <c r="G2523" s="832" t="s">
        <v>3066</v>
      </c>
      <c r="H2523" s="832" t="s">
        <v>690</v>
      </c>
      <c r="I2523" s="832" t="s">
        <v>3846</v>
      </c>
      <c r="J2523" s="832" t="s">
        <v>1549</v>
      </c>
      <c r="K2523" s="832" t="s">
        <v>1135</v>
      </c>
      <c r="L2523" s="835">
        <v>129.51</v>
      </c>
      <c r="M2523" s="835">
        <v>129.51</v>
      </c>
      <c r="N2523" s="832">
        <v>1</v>
      </c>
      <c r="O2523" s="836">
        <v>0.5</v>
      </c>
      <c r="P2523" s="835">
        <v>129.51</v>
      </c>
      <c r="Q2523" s="837">
        <v>1</v>
      </c>
      <c r="R2523" s="832">
        <v>1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10</v>
      </c>
      <c r="B2524" s="832" t="s">
        <v>2616</v>
      </c>
      <c r="C2524" s="832" t="s">
        <v>2635</v>
      </c>
      <c r="D2524" s="833" t="s">
        <v>5675</v>
      </c>
      <c r="E2524" s="834" t="s">
        <v>2694</v>
      </c>
      <c r="F2524" s="832" t="s">
        <v>2618</v>
      </c>
      <c r="G2524" s="832" t="s">
        <v>3066</v>
      </c>
      <c r="H2524" s="832" t="s">
        <v>690</v>
      </c>
      <c r="I2524" s="832" t="s">
        <v>2332</v>
      </c>
      <c r="J2524" s="832" t="s">
        <v>1141</v>
      </c>
      <c r="K2524" s="832" t="s">
        <v>1135</v>
      </c>
      <c r="L2524" s="835">
        <v>130.38999999999999</v>
      </c>
      <c r="M2524" s="835">
        <v>130.38999999999999</v>
      </c>
      <c r="N2524" s="832">
        <v>1</v>
      </c>
      <c r="O2524" s="836">
        <v>0.5</v>
      </c>
      <c r="P2524" s="835">
        <v>130.38999999999999</v>
      </c>
      <c r="Q2524" s="837">
        <v>1</v>
      </c>
      <c r="R2524" s="832">
        <v>1</v>
      </c>
      <c r="S2524" s="837">
        <v>1</v>
      </c>
      <c r="T2524" s="836">
        <v>0.5</v>
      </c>
      <c r="U2524" s="838">
        <v>1</v>
      </c>
    </row>
    <row r="2525" spans="1:21" ht="14.4" customHeight="1" x14ac:dyDescent="0.3">
      <c r="A2525" s="831">
        <v>10</v>
      </c>
      <c r="B2525" s="832" t="s">
        <v>2616</v>
      </c>
      <c r="C2525" s="832" t="s">
        <v>2635</v>
      </c>
      <c r="D2525" s="833" t="s">
        <v>5675</v>
      </c>
      <c r="E2525" s="834" t="s">
        <v>2694</v>
      </c>
      <c r="F2525" s="832" t="s">
        <v>2619</v>
      </c>
      <c r="G2525" s="832" t="s">
        <v>2822</v>
      </c>
      <c r="H2525" s="832" t="s">
        <v>631</v>
      </c>
      <c r="I2525" s="832" t="s">
        <v>3077</v>
      </c>
      <c r="J2525" s="832" t="s">
        <v>2824</v>
      </c>
      <c r="K2525" s="832"/>
      <c r="L2525" s="835">
        <v>0</v>
      </c>
      <c r="M2525" s="835">
        <v>0</v>
      </c>
      <c r="N2525" s="832">
        <v>1</v>
      </c>
      <c r="O2525" s="836">
        <v>1</v>
      </c>
      <c r="P2525" s="835"/>
      <c r="Q2525" s="837"/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10</v>
      </c>
      <c r="B2526" s="832" t="s">
        <v>2616</v>
      </c>
      <c r="C2526" s="832" t="s">
        <v>2635</v>
      </c>
      <c r="D2526" s="833" t="s">
        <v>5675</v>
      </c>
      <c r="E2526" s="834" t="s">
        <v>2694</v>
      </c>
      <c r="F2526" s="832" t="s">
        <v>2620</v>
      </c>
      <c r="G2526" s="832" t="s">
        <v>2825</v>
      </c>
      <c r="H2526" s="832" t="s">
        <v>631</v>
      </c>
      <c r="I2526" s="832" t="s">
        <v>2826</v>
      </c>
      <c r="J2526" s="832" t="s">
        <v>2827</v>
      </c>
      <c r="K2526" s="832" t="s">
        <v>2828</v>
      </c>
      <c r="L2526" s="835">
        <v>500</v>
      </c>
      <c r="M2526" s="835">
        <v>500</v>
      </c>
      <c r="N2526" s="832">
        <v>1</v>
      </c>
      <c r="O2526" s="836">
        <v>1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10</v>
      </c>
      <c r="B2527" s="832" t="s">
        <v>2616</v>
      </c>
      <c r="C2527" s="832" t="s">
        <v>2635</v>
      </c>
      <c r="D2527" s="833" t="s">
        <v>5675</v>
      </c>
      <c r="E2527" s="834" t="s">
        <v>2712</v>
      </c>
      <c r="F2527" s="832" t="s">
        <v>2618</v>
      </c>
      <c r="G2527" s="832" t="s">
        <v>3556</v>
      </c>
      <c r="H2527" s="832" t="s">
        <v>690</v>
      </c>
      <c r="I2527" s="832" t="s">
        <v>2309</v>
      </c>
      <c r="J2527" s="832" t="s">
        <v>2310</v>
      </c>
      <c r="K2527" s="832" t="s">
        <v>2311</v>
      </c>
      <c r="L2527" s="835">
        <v>18.809999999999999</v>
      </c>
      <c r="M2527" s="835">
        <v>18.809999999999999</v>
      </c>
      <c r="N2527" s="832">
        <v>1</v>
      </c>
      <c r="O2527" s="836">
        <v>1</v>
      </c>
      <c r="P2527" s="835">
        <v>18.809999999999999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10</v>
      </c>
      <c r="B2528" s="832" t="s">
        <v>2616</v>
      </c>
      <c r="C2528" s="832" t="s">
        <v>2635</v>
      </c>
      <c r="D2528" s="833" t="s">
        <v>5675</v>
      </c>
      <c r="E2528" s="834" t="s">
        <v>2712</v>
      </c>
      <c r="F2528" s="832" t="s">
        <v>2618</v>
      </c>
      <c r="G2528" s="832" t="s">
        <v>5110</v>
      </c>
      <c r="H2528" s="832" t="s">
        <v>631</v>
      </c>
      <c r="I2528" s="832" t="s">
        <v>5111</v>
      </c>
      <c r="J2528" s="832" t="s">
        <v>5112</v>
      </c>
      <c r="K2528" s="832" t="s">
        <v>3366</v>
      </c>
      <c r="L2528" s="835">
        <v>58.86</v>
      </c>
      <c r="M2528" s="835">
        <v>58.86</v>
      </c>
      <c r="N2528" s="832">
        <v>1</v>
      </c>
      <c r="O2528" s="836">
        <v>0.5</v>
      </c>
      <c r="P2528" s="835">
        <v>58.86</v>
      </c>
      <c r="Q2528" s="837">
        <v>1</v>
      </c>
      <c r="R2528" s="832">
        <v>1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10</v>
      </c>
      <c r="B2529" s="832" t="s">
        <v>2616</v>
      </c>
      <c r="C2529" s="832" t="s">
        <v>2635</v>
      </c>
      <c r="D2529" s="833" t="s">
        <v>5675</v>
      </c>
      <c r="E2529" s="834" t="s">
        <v>2712</v>
      </c>
      <c r="F2529" s="832" t="s">
        <v>2618</v>
      </c>
      <c r="G2529" s="832" t="s">
        <v>2740</v>
      </c>
      <c r="H2529" s="832" t="s">
        <v>631</v>
      </c>
      <c r="I2529" s="832" t="s">
        <v>3100</v>
      </c>
      <c r="J2529" s="832" t="s">
        <v>695</v>
      </c>
      <c r="K2529" s="832" t="s">
        <v>3101</v>
      </c>
      <c r="L2529" s="835">
        <v>23.51</v>
      </c>
      <c r="M2529" s="835">
        <v>23.51</v>
      </c>
      <c r="N2529" s="832">
        <v>1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10</v>
      </c>
      <c r="B2530" s="832" t="s">
        <v>2616</v>
      </c>
      <c r="C2530" s="832" t="s">
        <v>2635</v>
      </c>
      <c r="D2530" s="833" t="s">
        <v>5675</v>
      </c>
      <c r="E2530" s="834" t="s">
        <v>2712</v>
      </c>
      <c r="F2530" s="832" t="s">
        <v>2618</v>
      </c>
      <c r="G2530" s="832" t="s">
        <v>4208</v>
      </c>
      <c r="H2530" s="832" t="s">
        <v>631</v>
      </c>
      <c r="I2530" s="832" t="s">
        <v>4209</v>
      </c>
      <c r="J2530" s="832" t="s">
        <v>2024</v>
      </c>
      <c r="K2530" s="832" t="s">
        <v>4210</v>
      </c>
      <c r="L2530" s="835">
        <v>24.37</v>
      </c>
      <c r="M2530" s="835">
        <v>24.37</v>
      </c>
      <c r="N2530" s="832">
        <v>1</v>
      </c>
      <c r="O2530" s="836">
        <v>0.5</v>
      </c>
      <c r="P2530" s="835">
        <v>24.37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10</v>
      </c>
      <c r="B2531" s="832" t="s">
        <v>2616</v>
      </c>
      <c r="C2531" s="832" t="s">
        <v>2635</v>
      </c>
      <c r="D2531" s="833" t="s">
        <v>5675</v>
      </c>
      <c r="E2531" s="834" t="s">
        <v>2712</v>
      </c>
      <c r="F2531" s="832" t="s">
        <v>2618</v>
      </c>
      <c r="G2531" s="832" t="s">
        <v>2906</v>
      </c>
      <c r="H2531" s="832" t="s">
        <v>631</v>
      </c>
      <c r="I2531" s="832" t="s">
        <v>3384</v>
      </c>
      <c r="J2531" s="832" t="s">
        <v>1067</v>
      </c>
      <c r="K2531" s="832" t="s">
        <v>2910</v>
      </c>
      <c r="L2531" s="835">
        <v>103.67</v>
      </c>
      <c r="M2531" s="835">
        <v>103.67</v>
      </c>
      <c r="N2531" s="832">
        <v>1</v>
      </c>
      <c r="O2531" s="836">
        <v>1</v>
      </c>
      <c r="P2531" s="835">
        <v>103.67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10</v>
      </c>
      <c r="B2532" s="832" t="s">
        <v>2616</v>
      </c>
      <c r="C2532" s="832" t="s">
        <v>2635</v>
      </c>
      <c r="D2532" s="833" t="s">
        <v>5675</v>
      </c>
      <c r="E2532" s="834" t="s">
        <v>2712</v>
      </c>
      <c r="F2532" s="832" t="s">
        <v>2618</v>
      </c>
      <c r="G2532" s="832" t="s">
        <v>3134</v>
      </c>
      <c r="H2532" s="832" t="s">
        <v>631</v>
      </c>
      <c r="I2532" s="832" t="s">
        <v>3135</v>
      </c>
      <c r="J2532" s="832" t="s">
        <v>3136</v>
      </c>
      <c r="K2532" s="832" t="s">
        <v>3137</v>
      </c>
      <c r="L2532" s="835">
        <v>463.19</v>
      </c>
      <c r="M2532" s="835">
        <v>463.19</v>
      </c>
      <c r="N2532" s="832">
        <v>1</v>
      </c>
      <c r="O2532" s="836">
        <v>1</v>
      </c>
      <c r="P2532" s="835">
        <v>463.19</v>
      </c>
      <c r="Q2532" s="837">
        <v>1</v>
      </c>
      <c r="R2532" s="832">
        <v>1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10</v>
      </c>
      <c r="B2533" s="832" t="s">
        <v>2616</v>
      </c>
      <c r="C2533" s="832" t="s">
        <v>2635</v>
      </c>
      <c r="D2533" s="833" t="s">
        <v>5675</v>
      </c>
      <c r="E2533" s="834" t="s">
        <v>2712</v>
      </c>
      <c r="F2533" s="832" t="s">
        <v>2618</v>
      </c>
      <c r="G2533" s="832" t="s">
        <v>3425</v>
      </c>
      <c r="H2533" s="832" t="s">
        <v>631</v>
      </c>
      <c r="I2533" s="832" t="s">
        <v>5113</v>
      </c>
      <c r="J2533" s="832" t="s">
        <v>5114</v>
      </c>
      <c r="K2533" s="832" t="s">
        <v>5115</v>
      </c>
      <c r="L2533" s="835">
        <v>83.19</v>
      </c>
      <c r="M2533" s="835">
        <v>166.38</v>
      </c>
      <c r="N2533" s="832">
        <v>2</v>
      </c>
      <c r="O2533" s="836">
        <v>0.5</v>
      </c>
      <c r="P2533" s="835">
        <v>166.38</v>
      </c>
      <c r="Q2533" s="837">
        <v>1</v>
      </c>
      <c r="R2533" s="832">
        <v>2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10</v>
      </c>
      <c r="B2534" s="832" t="s">
        <v>2616</v>
      </c>
      <c r="C2534" s="832" t="s">
        <v>2635</v>
      </c>
      <c r="D2534" s="833" t="s">
        <v>5675</v>
      </c>
      <c r="E2534" s="834" t="s">
        <v>2712</v>
      </c>
      <c r="F2534" s="832" t="s">
        <v>2618</v>
      </c>
      <c r="G2534" s="832" t="s">
        <v>3053</v>
      </c>
      <c r="H2534" s="832" t="s">
        <v>631</v>
      </c>
      <c r="I2534" s="832" t="s">
        <v>3689</v>
      </c>
      <c r="J2534" s="832" t="s">
        <v>3690</v>
      </c>
      <c r="K2534" s="832" t="s">
        <v>3691</v>
      </c>
      <c r="L2534" s="835">
        <v>0</v>
      </c>
      <c r="M2534" s="835">
        <v>0</v>
      </c>
      <c r="N2534" s="832">
        <v>2</v>
      </c>
      <c r="O2534" s="836">
        <v>0.5</v>
      </c>
      <c r="P2534" s="835">
        <v>0</v>
      </c>
      <c r="Q2534" s="837"/>
      <c r="R2534" s="832">
        <v>2</v>
      </c>
      <c r="S2534" s="837">
        <v>1</v>
      </c>
      <c r="T2534" s="836">
        <v>0.5</v>
      </c>
      <c r="U2534" s="838">
        <v>1</v>
      </c>
    </row>
    <row r="2535" spans="1:21" ht="14.4" customHeight="1" x14ac:dyDescent="0.3">
      <c r="A2535" s="831">
        <v>10</v>
      </c>
      <c r="B2535" s="832" t="s">
        <v>2616</v>
      </c>
      <c r="C2535" s="832" t="s">
        <v>2635</v>
      </c>
      <c r="D2535" s="833" t="s">
        <v>5675</v>
      </c>
      <c r="E2535" s="834" t="s">
        <v>2683</v>
      </c>
      <c r="F2535" s="832" t="s">
        <v>2618</v>
      </c>
      <c r="G2535" s="832" t="s">
        <v>3121</v>
      </c>
      <c r="H2535" s="832" t="s">
        <v>631</v>
      </c>
      <c r="I2535" s="832" t="s">
        <v>3122</v>
      </c>
      <c r="J2535" s="832" t="s">
        <v>3123</v>
      </c>
      <c r="K2535" s="832" t="s">
        <v>3124</v>
      </c>
      <c r="L2535" s="835">
        <v>2252.17</v>
      </c>
      <c r="M2535" s="835">
        <v>2252.17</v>
      </c>
      <c r="N2535" s="832">
        <v>1</v>
      </c>
      <c r="O2535" s="836">
        <v>1</v>
      </c>
      <c r="P2535" s="835">
        <v>2252.17</v>
      </c>
      <c r="Q2535" s="837">
        <v>1</v>
      </c>
      <c r="R2535" s="832">
        <v>1</v>
      </c>
      <c r="S2535" s="837">
        <v>1</v>
      </c>
      <c r="T2535" s="836">
        <v>1</v>
      </c>
      <c r="U2535" s="838">
        <v>1</v>
      </c>
    </row>
    <row r="2536" spans="1:21" ht="14.4" customHeight="1" x14ac:dyDescent="0.3">
      <c r="A2536" s="831">
        <v>10</v>
      </c>
      <c r="B2536" s="832" t="s">
        <v>2616</v>
      </c>
      <c r="C2536" s="832" t="s">
        <v>2635</v>
      </c>
      <c r="D2536" s="833" t="s">
        <v>5675</v>
      </c>
      <c r="E2536" s="834" t="s">
        <v>2683</v>
      </c>
      <c r="F2536" s="832" t="s">
        <v>2618</v>
      </c>
      <c r="G2536" s="832" t="s">
        <v>5116</v>
      </c>
      <c r="H2536" s="832" t="s">
        <v>631</v>
      </c>
      <c r="I2536" s="832" t="s">
        <v>5117</v>
      </c>
      <c r="J2536" s="832" t="s">
        <v>1781</v>
      </c>
      <c r="K2536" s="832" t="s">
        <v>5118</v>
      </c>
      <c r="L2536" s="835">
        <v>4293.9399999999996</v>
      </c>
      <c r="M2536" s="835">
        <v>4293.9399999999996</v>
      </c>
      <c r="N2536" s="832">
        <v>1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10</v>
      </c>
      <c r="B2537" s="832" t="s">
        <v>2616</v>
      </c>
      <c r="C2537" s="832" t="s">
        <v>2635</v>
      </c>
      <c r="D2537" s="833" t="s">
        <v>5675</v>
      </c>
      <c r="E2537" s="834" t="s">
        <v>2680</v>
      </c>
      <c r="F2537" s="832" t="s">
        <v>2618</v>
      </c>
      <c r="G2537" s="832" t="s">
        <v>3404</v>
      </c>
      <c r="H2537" s="832" t="s">
        <v>631</v>
      </c>
      <c r="I2537" s="832" t="s">
        <v>3561</v>
      </c>
      <c r="J2537" s="832" t="s">
        <v>732</v>
      </c>
      <c r="K2537" s="832" t="s">
        <v>3562</v>
      </c>
      <c r="L2537" s="835">
        <v>368.16</v>
      </c>
      <c r="M2537" s="835">
        <v>1840.8000000000002</v>
      </c>
      <c r="N2537" s="832">
        <v>5</v>
      </c>
      <c r="O2537" s="836">
        <v>1</v>
      </c>
      <c r="P2537" s="835">
        <v>1840.8000000000002</v>
      </c>
      <c r="Q2537" s="837">
        <v>1</v>
      </c>
      <c r="R2537" s="832">
        <v>5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10</v>
      </c>
      <c r="B2538" s="832" t="s">
        <v>2616</v>
      </c>
      <c r="C2538" s="832" t="s">
        <v>2637</v>
      </c>
      <c r="D2538" s="833" t="s">
        <v>5676</v>
      </c>
      <c r="E2538" s="834" t="s">
        <v>2679</v>
      </c>
      <c r="F2538" s="832" t="s">
        <v>2618</v>
      </c>
      <c r="G2538" s="832" t="s">
        <v>2833</v>
      </c>
      <c r="H2538" s="832" t="s">
        <v>690</v>
      </c>
      <c r="I2538" s="832" t="s">
        <v>2350</v>
      </c>
      <c r="J2538" s="832" t="s">
        <v>2351</v>
      </c>
      <c r="K2538" s="832" t="s">
        <v>2352</v>
      </c>
      <c r="L2538" s="835">
        <v>93.27</v>
      </c>
      <c r="M2538" s="835">
        <v>186.54</v>
      </c>
      <c r="N2538" s="832">
        <v>2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10</v>
      </c>
      <c r="B2539" s="832" t="s">
        <v>2616</v>
      </c>
      <c r="C2539" s="832" t="s">
        <v>2637</v>
      </c>
      <c r="D2539" s="833" t="s">
        <v>5676</v>
      </c>
      <c r="E2539" s="834" t="s">
        <v>2679</v>
      </c>
      <c r="F2539" s="832" t="s">
        <v>2618</v>
      </c>
      <c r="G2539" s="832" t="s">
        <v>5119</v>
      </c>
      <c r="H2539" s="832" t="s">
        <v>631</v>
      </c>
      <c r="I2539" s="832" t="s">
        <v>5120</v>
      </c>
      <c r="J2539" s="832" t="s">
        <v>5121</v>
      </c>
      <c r="K2539" s="832" t="s">
        <v>2393</v>
      </c>
      <c r="L2539" s="835">
        <v>46.28</v>
      </c>
      <c r="M2539" s="835">
        <v>138.84</v>
      </c>
      <c r="N2539" s="832">
        <v>3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10</v>
      </c>
      <c r="B2540" s="832" t="s">
        <v>2616</v>
      </c>
      <c r="C2540" s="832" t="s">
        <v>2637</v>
      </c>
      <c r="D2540" s="833" t="s">
        <v>5676</v>
      </c>
      <c r="E2540" s="834" t="s">
        <v>2679</v>
      </c>
      <c r="F2540" s="832" t="s">
        <v>2618</v>
      </c>
      <c r="G2540" s="832" t="s">
        <v>3092</v>
      </c>
      <c r="H2540" s="832" t="s">
        <v>631</v>
      </c>
      <c r="I2540" s="832" t="s">
        <v>4962</v>
      </c>
      <c r="J2540" s="832" t="s">
        <v>1199</v>
      </c>
      <c r="K2540" s="832" t="s">
        <v>4952</v>
      </c>
      <c r="L2540" s="835">
        <v>86.5</v>
      </c>
      <c r="M2540" s="835">
        <v>86.5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10</v>
      </c>
      <c r="B2541" s="832" t="s">
        <v>2616</v>
      </c>
      <c r="C2541" s="832" t="s">
        <v>2637</v>
      </c>
      <c r="D2541" s="833" t="s">
        <v>5676</v>
      </c>
      <c r="E2541" s="834" t="s">
        <v>2679</v>
      </c>
      <c r="F2541" s="832" t="s">
        <v>2618</v>
      </c>
      <c r="G2541" s="832" t="s">
        <v>2735</v>
      </c>
      <c r="H2541" s="832" t="s">
        <v>631</v>
      </c>
      <c r="I2541" s="832" t="s">
        <v>2736</v>
      </c>
      <c r="J2541" s="832" t="s">
        <v>2737</v>
      </c>
      <c r="K2541" s="832" t="s">
        <v>2738</v>
      </c>
      <c r="L2541" s="835">
        <v>42.63</v>
      </c>
      <c r="M2541" s="835">
        <v>42.63</v>
      </c>
      <c r="N2541" s="832">
        <v>1</v>
      </c>
      <c r="O2541" s="836">
        <v>1</v>
      </c>
      <c r="P2541" s="835">
        <v>42.63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10</v>
      </c>
      <c r="B2542" s="832" t="s">
        <v>2616</v>
      </c>
      <c r="C2542" s="832" t="s">
        <v>2637</v>
      </c>
      <c r="D2542" s="833" t="s">
        <v>5676</v>
      </c>
      <c r="E2542" s="834" t="s">
        <v>2679</v>
      </c>
      <c r="F2542" s="832" t="s">
        <v>2618</v>
      </c>
      <c r="G2542" s="832" t="s">
        <v>2735</v>
      </c>
      <c r="H2542" s="832" t="s">
        <v>631</v>
      </c>
      <c r="I2542" s="832" t="s">
        <v>3211</v>
      </c>
      <c r="J2542" s="832" t="s">
        <v>2737</v>
      </c>
      <c r="K2542" s="832" t="s">
        <v>3212</v>
      </c>
      <c r="L2542" s="835">
        <v>55.41</v>
      </c>
      <c r="M2542" s="835">
        <v>110.82</v>
      </c>
      <c r="N2542" s="832">
        <v>2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10</v>
      </c>
      <c r="B2543" s="832" t="s">
        <v>2616</v>
      </c>
      <c r="C2543" s="832" t="s">
        <v>2637</v>
      </c>
      <c r="D2543" s="833" t="s">
        <v>5676</v>
      </c>
      <c r="E2543" s="834" t="s">
        <v>2679</v>
      </c>
      <c r="F2543" s="832" t="s">
        <v>2618</v>
      </c>
      <c r="G2543" s="832" t="s">
        <v>2735</v>
      </c>
      <c r="H2543" s="832" t="s">
        <v>690</v>
      </c>
      <c r="I2543" s="832" t="s">
        <v>2436</v>
      </c>
      <c r="J2543" s="832" t="s">
        <v>2207</v>
      </c>
      <c r="K2543" s="832" t="s">
        <v>1365</v>
      </c>
      <c r="L2543" s="835">
        <v>170.52</v>
      </c>
      <c r="M2543" s="835">
        <v>341.04</v>
      </c>
      <c r="N2543" s="832">
        <v>2</v>
      </c>
      <c r="O2543" s="836">
        <v>1</v>
      </c>
      <c r="P2543" s="835">
        <v>341.04</v>
      </c>
      <c r="Q2543" s="837">
        <v>1</v>
      </c>
      <c r="R2543" s="832">
        <v>2</v>
      </c>
      <c r="S2543" s="837">
        <v>1</v>
      </c>
      <c r="T2543" s="836">
        <v>1</v>
      </c>
      <c r="U2543" s="838">
        <v>1</v>
      </c>
    </row>
    <row r="2544" spans="1:21" ht="14.4" customHeight="1" x14ac:dyDescent="0.3">
      <c r="A2544" s="831">
        <v>10</v>
      </c>
      <c r="B2544" s="832" t="s">
        <v>2616</v>
      </c>
      <c r="C2544" s="832" t="s">
        <v>2637</v>
      </c>
      <c r="D2544" s="833" t="s">
        <v>5676</v>
      </c>
      <c r="E2544" s="834" t="s">
        <v>2679</v>
      </c>
      <c r="F2544" s="832" t="s">
        <v>2618</v>
      </c>
      <c r="G2544" s="832" t="s">
        <v>5122</v>
      </c>
      <c r="H2544" s="832" t="s">
        <v>631</v>
      </c>
      <c r="I2544" s="832" t="s">
        <v>5123</v>
      </c>
      <c r="J2544" s="832" t="s">
        <v>5124</v>
      </c>
      <c r="K2544" s="832" t="s">
        <v>5125</v>
      </c>
      <c r="L2544" s="835">
        <v>23.72</v>
      </c>
      <c r="M2544" s="835">
        <v>142.32</v>
      </c>
      <c r="N2544" s="832">
        <v>6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10</v>
      </c>
      <c r="B2545" s="832" t="s">
        <v>2616</v>
      </c>
      <c r="C2545" s="832" t="s">
        <v>2637</v>
      </c>
      <c r="D2545" s="833" t="s">
        <v>5676</v>
      </c>
      <c r="E2545" s="834" t="s">
        <v>2679</v>
      </c>
      <c r="F2545" s="832" t="s">
        <v>2618</v>
      </c>
      <c r="G2545" s="832" t="s">
        <v>2848</v>
      </c>
      <c r="H2545" s="832" t="s">
        <v>631</v>
      </c>
      <c r="I2545" s="832" t="s">
        <v>2849</v>
      </c>
      <c r="J2545" s="832" t="s">
        <v>2850</v>
      </c>
      <c r="K2545" s="832" t="s">
        <v>2497</v>
      </c>
      <c r="L2545" s="835">
        <v>25.97</v>
      </c>
      <c r="M2545" s="835">
        <v>77.91</v>
      </c>
      <c r="N2545" s="832">
        <v>3</v>
      </c>
      <c r="O2545" s="836">
        <v>1</v>
      </c>
      <c r="P2545" s="835">
        <v>25.97</v>
      </c>
      <c r="Q2545" s="837">
        <v>0.33333333333333331</v>
      </c>
      <c r="R2545" s="832">
        <v>1</v>
      </c>
      <c r="S2545" s="837">
        <v>0.33333333333333331</v>
      </c>
      <c r="T2545" s="836">
        <v>0.5</v>
      </c>
      <c r="U2545" s="838">
        <v>0.5</v>
      </c>
    </row>
    <row r="2546" spans="1:21" ht="14.4" customHeight="1" x14ac:dyDescent="0.3">
      <c r="A2546" s="831">
        <v>10</v>
      </c>
      <c r="B2546" s="832" t="s">
        <v>2616</v>
      </c>
      <c r="C2546" s="832" t="s">
        <v>2637</v>
      </c>
      <c r="D2546" s="833" t="s">
        <v>5676</v>
      </c>
      <c r="E2546" s="834" t="s">
        <v>2679</v>
      </c>
      <c r="F2546" s="832" t="s">
        <v>2618</v>
      </c>
      <c r="G2546" s="832" t="s">
        <v>4193</v>
      </c>
      <c r="H2546" s="832" t="s">
        <v>690</v>
      </c>
      <c r="I2546" s="832" t="s">
        <v>2494</v>
      </c>
      <c r="J2546" s="832" t="s">
        <v>1750</v>
      </c>
      <c r="K2546" s="832" t="s">
        <v>2495</v>
      </c>
      <c r="L2546" s="835">
        <v>42.51</v>
      </c>
      <c r="M2546" s="835">
        <v>85.02</v>
      </c>
      <c r="N2546" s="832">
        <v>2</v>
      </c>
      <c r="O2546" s="836">
        <v>1</v>
      </c>
      <c r="P2546" s="835">
        <v>85.02</v>
      </c>
      <c r="Q2546" s="837">
        <v>1</v>
      </c>
      <c r="R2546" s="832">
        <v>2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10</v>
      </c>
      <c r="B2547" s="832" t="s">
        <v>2616</v>
      </c>
      <c r="C2547" s="832" t="s">
        <v>2637</v>
      </c>
      <c r="D2547" s="833" t="s">
        <v>5676</v>
      </c>
      <c r="E2547" s="834" t="s">
        <v>2679</v>
      </c>
      <c r="F2547" s="832" t="s">
        <v>2618</v>
      </c>
      <c r="G2547" s="832" t="s">
        <v>4193</v>
      </c>
      <c r="H2547" s="832" t="s">
        <v>690</v>
      </c>
      <c r="I2547" s="832" t="s">
        <v>5126</v>
      </c>
      <c r="J2547" s="832" t="s">
        <v>1750</v>
      </c>
      <c r="K2547" s="832" t="s">
        <v>5127</v>
      </c>
      <c r="L2547" s="835">
        <v>85.02</v>
      </c>
      <c r="M2547" s="835">
        <v>170.04</v>
      </c>
      <c r="N2547" s="832">
        <v>2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10</v>
      </c>
      <c r="B2548" s="832" t="s">
        <v>2616</v>
      </c>
      <c r="C2548" s="832" t="s">
        <v>2637</v>
      </c>
      <c r="D2548" s="833" t="s">
        <v>5676</v>
      </c>
      <c r="E2548" s="834" t="s">
        <v>2679</v>
      </c>
      <c r="F2548" s="832" t="s">
        <v>2618</v>
      </c>
      <c r="G2548" s="832" t="s">
        <v>2859</v>
      </c>
      <c r="H2548" s="832" t="s">
        <v>631</v>
      </c>
      <c r="I2548" s="832" t="s">
        <v>2860</v>
      </c>
      <c r="J2548" s="832" t="s">
        <v>793</v>
      </c>
      <c r="K2548" s="832" t="s">
        <v>2861</v>
      </c>
      <c r="L2548" s="835">
        <v>75.05</v>
      </c>
      <c r="M2548" s="835">
        <v>375.25</v>
      </c>
      <c r="N2548" s="832">
        <v>5</v>
      </c>
      <c r="O2548" s="836">
        <v>3</v>
      </c>
      <c r="P2548" s="835">
        <v>300.2</v>
      </c>
      <c r="Q2548" s="837">
        <v>0.79999999999999993</v>
      </c>
      <c r="R2548" s="832">
        <v>4</v>
      </c>
      <c r="S2548" s="837">
        <v>0.8</v>
      </c>
      <c r="T2548" s="836">
        <v>2.5</v>
      </c>
      <c r="U2548" s="838">
        <v>0.83333333333333337</v>
      </c>
    </row>
    <row r="2549" spans="1:21" ht="14.4" customHeight="1" x14ac:dyDescent="0.3">
      <c r="A2549" s="831">
        <v>10</v>
      </c>
      <c r="B2549" s="832" t="s">
        <v>2616</v>
      </c>
      <c r="C2549" s="832" t="s">
        <v>2637</v>
      </c>
      <c r="D2549" s="833" t="s">
        <v>5676</v>
      </c>
      <c r="E2549" s="834" t="s">
        <v>2679</v>
      </c>
      <c r="F2549" s="832" t="s">
        <v>2618</v>
      </c>
      <c r="G2549" s="832" t="s">
        <v>2760</v>
      </c>
      <c r="H2549" s="832" t="s">
        <v>631</v>
      </c>
      <c r="I2549" s="832" t="s">
        <v>2761</v>
      </c>
      <c r="J2549" s="832" t="s">
        <v>903</v>
      </c>
      <c r="K2549" s="832" t="s">
        <v>2762</v>
      </c>
      <c r="L2549" s="835">
        <v>94.7</v>
      </c>
      <c r="M2549" s="835">
        <v>189.4</v>
      </c>
      <c r="N2549" s="832">
        <v>2</v>
      </c>
      <c r="O2549" s="836">
        <v>1</v>
      </c>
      <c r="P2549" s="835">
        <v>189.4</v>
      </c>
      <c r="Q2549" s="837">
        <v>1</v>
      </c>
      <c r="R2549" s="832">
        <v>2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10</v>
      </c>
      <c r="B2550" s="832" t="s">
        <v>2616</v>
      </c>
      <c r="C2550" s="832" t="s">
        <v>2637</v>
      </c>
      <c r="D2550" s="833" t="s">
        <v>5676</v>
      </c>
      <c r="E2550" s="834" t="s">
        <v>2679</v>
      </c>
      <c r="F2550" s="832" t="s">
        <v>2618</v>
      </c>
      <c r="G2550" s="832" t="s">
        <v>2766</v>
      </c>
      <c r="H2550" s="832" t="s">
        <v>631</v>
      </c>
      <c r="I2550" s="832" t="s">
        <v>2767</v>
      </c>
      <c r="J2550" s="832" t="s">
        <v>746</v>
      </c>
      <c r="K2550" s="832" t="s">
        <v>2768</v>
      </c>
      <c r="L2550" s="835">
        <v>27.28</v>
      </c>
      <c r="M2550" s="835">
        <v>54.56</v>
      </c>
      <c r="N2550" s="832">
        <v>2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10</v>
      </c>
      <c r="B2551" s="832" t="s">
        <v>2616</v>
      </c>
      <c r="C2551" s="832" t="s">
        <v>2637</v>
      </c>
      <c r="D2551" s="833" t="s">
        <v>5676</v>
      </c>
      <c r="E2551" s="834" t="s">
        <v>2679</v>
      </c>
      <c r="F2551" s="832" t="s">
        <v>2618</v>
      </c>
      <c r="G2551" s="832" t="s">
        <v>5128</v>
      </c>
      <c r="H2551" s="832" t="s">
        <v>631</v>
      </c>
      <c r="I2551" s="832" t="s">
        <v>5129</v>
      </c>
      <c r="J2551" s="832" t="s">
        <v>5130</v>
      </c>
      <c r="K2551" s="832" t="s">
        <v>5131</v>
      </c>
      <c r="L2551" s="835">
        <v>0</v>
      </c>
      <c r="M2551" s="835">
        <v>0</v>
      </c>
      <c r="N2551" s="832">
        <v>3</v>
      </c>
      <c r="O2551" s="836">
        <v>1</v>
      </c>
      <c r="P2551" s="835">
        <v>0</v>
      </c>
      <c r="Q2551" s="837"/>
      <c r="R2551" s="832">
        <v>3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10</v>
      </c>
      <c r="B2552" s="832" t="s">
        <v>2616</v>
      </c>
      <c r="C2552" s="832" t="s">
        <v>2637</v>
      </c>
      <c r="D2552" s="833" t="s">
        <v>5676</v>
      </c>
      <c r="E2552" s="834" t="s">
        <v>2679</v>
      </c>
      <c r="F2552" s="832" t="s">
        <v>2618</v>
      </c>
      <c r="G2552" s="832" t="s">
        <v>2868</v>
      </c>
      <c r="H2552" s="832" t="s">
        <v>631</v>
      </c>
      <c r="I2552" s="832" t="s">
        <v>3576</v>
      </c>
      <c r="J2552" s="832" t="s">
        <v>1677</v>
      </c>
      <c r="K2552" s="832" t="s">
        <v>3577</v>
      </c>
      <c r="L2552" s="835">
        <v>31.65</v>
      </c>
      <c r="M2552" s="835">
        <v>31.65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10</v>
      </c>
      <c r="B2553" s="832" t="s">
        <v>2616</v>
      </c>
      <c r="C2553" s="832" t="s">
        <v>2637</v>
      </c>
      <c r="D2553" s="833" t="s">
        <v>5676</v>
      </c>
      <c r="E2553" s="834" t="s">
        <v>2679</v>
      </c>
      <c r="F2553" s="832" t="s">
        <v>2618</v>
      </c>
      <c r="G2553" s="832" t="s">
        <v>2777</v>
      </c>
      <c r="H2553" s="832" t="s">
        <v>631</v>
      </c>
      <c r="I2553" s="832" t="s">
        <v>3578</v>
      </c>
      <c r="J2553" s="832" t="s">
        <v>1377</v>
      </c>
      <c r="K2553" s="832" t="s">
        <v>3579</v>
      </c>
      <c r="L2553" s="835">
        <v>69.59</v>
      </c>
      <c r="M2553" s="835">
        <v>69.59</v>
      </c>
      <c r="N2553" s="832">
        <v>1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10</v>
      </c>
      <c r="B2554" s="832" t="s">
        <v>2616</v>
      </c>
      <c r="C2554" s="832" t="s">
        <v>2637</v>
      </c>
      <c r="D2554" s="833" t="s">
        <v>5676</v>
      </c>
      <c r="E2554" s="834" t="s">
        <v>2679</v>
      </c>
      <c r="F2554" s="832" t="s">
        <v>2618</v>
      </c>
      <c r="G2554" s="832" t="s">
        <v>3025</v>
      </c>
      <c r="H2554" s="832" t="s">
        <v>690</v>
      </c>
      <c r="I2554" s="832" t="s">
        <v>2426</v>
      </c>
      <c r="J2554" s="832" t="s">
        <v>2427</v>
      </c>
      <c r="K2554" s="832" t="s">
        <v>2428</v>
      </c>
      <c r="L2554" s="835">
        <v>12.79</v>
      </c>
      <c r="M2554" s="835">
        <v>38.369999999999997</v>
      </c>
      <c r="N2554" s="832">
        <v>3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10</v>
      </c>
      <c r="B2555" s="832" t="s">
        <v>2616</v>
      </c>
      <c r="C2555" s="832" t="s">
        <v>2637</v>
      </c>
      <c r="D2555" s="833" t="s">
        <v>5676</v>
      </c>
      <c r="E2555" s="834" t="s">
        <v>2679</v>
      </c>
      <c r="F2555" s="832" t="s">
        <v>2618</v>
      </c>
      <c r="G2555" s="832" t="s">
        <v>5051</v>
      </c>
      <c r="H2555" s="832" t="s">
        <v>690</v>
      </c>
      <c r="I2555" s="832" t="s">
        <v>5132</v>
      </c>
      <c r="J2555" s="832" t="s">
        <v>1063</v>
      </c>
      <c r="K2555" s="832" t="s">
        <v>5133</v>
      </c>
      <c r="L2555" s="835">
        <v>368.16</v>
      </c>
      <c r="M2555" s="835">
        <v>3313.44</v>
      </c>
      <c r="N2555" s="832">
        <v>9</v>
      </c>
      <c r="O2555" s="836">
        <v>0.5</v>
      </c>
      <c r="P2555" s="835">
        <v>3313.44</v>
      </c>
      <c r="Q2555" s="837">
        <v>1</v>
      </c>
      <c r="R2555" s="832">
        <v>9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10</v>
      </c>
      <c r="B2556" s="832" t="s">
        <v>2616</v>
      </c>
      <c r="C2556" s="832" t="s">
        <v>2637</v>
      </c>
      <c r="D2556" s="833" t="s">
        <v>5676</v>
      </c>
      <c r="E2556" s="834" t="s">
        <v>2679</v>
      </c>
      <c r="F2556" s="832" t="s">
        <v>2618</v>
      </c>
      <c r="G2556" s="832" t="s">
        <v>5051</v>
      </c>
      <c r="H2556" s="832" t="s">
        <v>690</v>
      </c>
      <c r="I2556" s="832" t="s">
        <v>2276</v>
      </c>
      <c r="J2556" s="832" t="s">
        <v>1063</v>
      </c>
      <c r="K2556" s="832" t="s">
        <v>2277</v>
      </c>
      <c r="L2556" s="835">
        <v>490.89</v>
      </c>
      <c r="M2556" s="835">
        <v>4418.01</v>
      </c>
      <c r="N2556" s="832">
        <v>9</v>
      </c>
      <c r="O2556" s="836">
        <v>1</v>
      </c>
      <c r="P2556" s="835">
        <v>4418.01</v>
      </c>
      <c r="Q2556" s="837">
        <v>1</v>
      </c>
      <c r="R2556" s="832">
        <v>9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10</v>
      </c>
      <c r="B2557" s="832" t="s">
        <v>2616</v>
      </c>
      <c r="C2557" s="832" t="s">
        <v>2637</v>
      </c>
      <c r="D2557" s="833" t="s">
        <v>5676</v>
      </c>
      <c r="E2557" s="834" t="s">
        <v>2679</v>
      </c>
      <c r="F2557" s="832" t="s">
        <v>2618</v>
      </c>
      <c r="G2557" s="832" t="s">
        <v>3045</v>
      </c>
      <c r="H2557" s="832" t="s">
        <v>690</v>
      </c>
      <c r="I2557" s="832" t="s">
        <v>3337</v>
      </c>
      <c r="J2557" s="832" t="s">
        <v>2184</v>
      </c>
      <c r="K2557" s="832" t="s">
        <v>3161</v>
      </c>
      <c r="L2557" s="835">
        <v>317.98</v>
      </c>
      <c r="M2557" s="835">
        <v>317.98</v>
      </c>
      <c r="N2557" s="832">
        <v>1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10</v>
      </c>
      <c r="B2558" s="832" t="s">
        <v>2616</v>
      </c>
      <c r="C2558" s="832" t="s">
        <v>2637</v>
      </c>
      <c r="D2558" s="833" t="s">
        <v>5676</v>
      </c>
      <c r="E2558" s="834" t="s">
        <v>2679</v>
      </c>
      <c r="F2558" s="832" t="s">
        <v>2618</v>
      </c>
      <c r="G2558" s="832" t="s">
        <v>3045</v>
      </c>
      <c r="H2558" s="832" t="s">
        <v>690</v>
      </c>
      <c r="I2558" s="832" t="s">
        <v>2183</v>
      </c>
      <c r="J2558" s="832" t="s">
        <v>2184</v>
      </c>
      <c r="K2558" s="832" t="s">
        <v>2185</v>
      </c>
      <c r="L2558" s="835">
        <v>10.34</v>
      </c>
      <c r="M2558" s="835">
        <v>165.44</v>
      </c>
      <c r="N2558" s="832">
        <v>16</v>
      </c>
      <c r="O2558" s="836">
        <v>2</v>
      </c>
      <c r="P2558" s="835">
        <v>93.06</v>
      </c>
      <c r="Q2558" s="837">
        <v>0.5625</v>
      </c>
      <c r="R2558" s="832">
        <v>9</v>
      </c>
      <c r="S2558" s="837">
        <v>0.5625</v>
      </c>
      <c r="T2558" s="836">
        <v>1</v>
      </c>
      <c r="U2558" s="838">
        <v>0.5</v>
      </c>
    </row>
    <row r="2559" spans="1:21" ht="14.4" customHeight="1" x14ac:dyDescent="0.3">
      <c r="A2559" s="831">
        <v>10</v>
      </c>
      <c r="B2559" s="832" t="s">
        <v>2616</v>
      </c>
      <c r="C2559" s="832" t="s">
        <v>2637</v>
      </c>
      <c r="D2559" s="833" t="s">
        <v>5676</v>
      </c>
      <c r="E2559" s="834" t="s">
        <v>2679</v>
      </c>
      <c r="F2559" s="832" t="s">
        <v>2618</v>
      </c>
      <c r="G2559" s="832" t="s">
        <v>3045</v>
      </c>
      <c r="H2559" s="832" t="s">
        <v>690</v>
      </c>
      <c r="I2559" s="832" t="s">
        <v>5134</v>
      </c>
      <c r="J2559" s="832" t="s">
        <v>2184</v>
      </c>
      <c r="K2559" s="832" t="s">
        <v>5135</v>
      </c>
      <c r="L2559" s="835">
        <v>15.9</v>
      </c>
      <c r="M2559" s="835">
        <v>588.29999999999995</v>
      </c>
      <c r="N2559" s="832">
        <v>37</v>
      </c>
      <c r="O2559" s="836">
        <v>9</v>
      </c>
      <c r="P2559" s="835">
        <v>270.3</v>
      </c>
      <c r="Q2559" s="837">
        <v>0.45945945945945954</v>
      </c>
      <c r="R2559" s="832">
        <v>17</v>
      </c>
      <c r="S2559" s="837">
        <v>0.45945945945945948</v>
      </c>
      <c r="T2559" s="836">
        <v>4</v>
      </c>
      <c r="U2559" s="838">
        <v>0.44444444444444442</v>
      </c>
    </row>
    <row r="2560" spans="1:21" ht="14.4" customHeight="1" x14ac:dyDescent="0.3">
      <c r="A2560" s="831">
        <v>10</v>
      </c>
      <c r="B2560" s="832" t="s">
        <v>2616</v>
      </c>
      <c r="C2560" s="832" t="s">
        <v>2637</v>
      </c>
      <c r="D2560" s="833" t="s">
        <v>5676</v>
      </c>
      <c r="E2560" s="834" t="s">
        <v>2679</v>
      </c>
      <c r="F2560" s="832" t="s">
        <v>2618</v>
      </c>
      <c r="G2560" s="832" t="s">
        <v>3045</v>
      </c>
      <c r="H2560" s="832" t="s">
        <v>690</v>
      </c>
      <c r="I2560" s="832" t="s">
        <v>2353</v>
      </c>
      <c r="J2560" s="832" t="s">
        <v>2184</v>
      </c>
      <c r="K2560" s="832" t="s">
        <v>2354</v>
      </c>
      <c r="L2560" s="835">
        <v>47.7</v>
      </c>
      <c r="M2560" s="835">
        <v>858.60000000000014</v>
      </c>
      <c r="N2560" s="832">
        <v>18</v>
      </c>
      <c r="O2560" s="836">
        <v>6</v>
      </c>
      <c r="P2560" s="835">
        <v>572.40000000000009</v>
      </c>
      <c r="Q2560" s="837">
        <v>0.66666666666666663</v>
      </c>
      <c r="R2560" s="832">
        <v>12</v>
      </c>
      <c r="S2560" s="837">
        <v>0.66666666666666663</v>
      </c>
      <c r="T2560" s="836">
        <v>4</v>
      </c>
      <c r="U2560" s="838">
        <v>0.66666666666666663</v>
      </c>
    </row>
    <row r="2561" spans="1:21" ht="14.4" customHeight="1" x14ac:dyDescent="0.3">
      <c r="A2561" s="831">
        <v>10</v>
      </c>
      <c r="B2561" s="832" t="s">
        <v>2616</v>
      </c>
      <c r="C2561" s="832" t="s">
        <v>2637</v>
      </c>
      <c r="D2561" s="833" t="s">
        <v>5676</v>
      </c>
      <c r="E2561" s="834" t="s">
        <v>2679</v>
      </c>
      <c r="F2561" s="832" t="s">
        <v>2618</v>
      </c>
      <c r="G2561" s="832" t="s">
        <v>3045</v>
      </c>
      <c r="H2561" s="832" t="s">
        <v>690</v>
      </c>
      <c r="I2561" s="832" t="s">
        <v>2496</v>
      </c>
      <c r="J2561" s="832" t="s">
        <v>2184</v>
      </c>
      <c r="K2561" s="832" t="s">
        <v>2497</v>
      </c>
      <c r="L2561" s="835">
        <v>158.99</v>
      </c>
      <c r="M2561" s="835">
        <v>635.96</v>
      </c>
      <c r="N2561" s="832">
        <v>4</v>
      </c>
      <c r="O2561" s="836">
        <v>3</v>
      </c>
      <c r="P2561" s="835">
        <v>158.99</v>
      </c>
      <c r="Q2561" s="837">
        <v>0.25</v>
      </c>
      <c r="R2561" s="832">
        <v>1</v>
      </c>
      <c r="S2561" s="837">
        <v>0.25</v>
      </c>
      <c r="T2561" s="836">
        <v>1</v>
      </c>
      <c r="U2561" s="838">
        <v>0.33333333333333331</v>
      </c>
    </row>
    <row r="2562" spans="1:21" ht="14.4" customHeight="1" x14ac:dyDescent="0.3">
      <c r="A2562" s="831">
        <v>10</v>
      </c>
      <c r="B2562" s="832" t="s">
        <v>2616</v>
      </c>
      <c r="C2562" s="832" t="s">
        <v>2637</v>
      </c>
      <c r="D2562" s="833" t="s">
        <v>5676</v>
      </c>
      <c r="E2562" s="834" t="s">
        <v>2679</v>
      </c>
      <c r="F2562" s="832" t="s">
        <v>2618</v>
      </c>
      <c r="G2562" s="832" t="s">
        <v>3193</v>
      </c>
      <c r="H2562" s="832" t="s">
        <v>631</v>
      </c>
      <c r="I2562" s="832" t="s">
        <v>3387</v>
      </c>
      <c r="J2562" s="832" t="s">
        <v>1015</v>
      </c>
      <c r="K2562" s="832" t="s">
        <v>3388</v>
      </c>
      <c r="L2562" s="835">
        <v>33.71</v>
      </c>
      <c r="M2562" s="835">
        <v>33.71</v>
      </c>
      <c r="N2562" s="832">
        <v>1</v>
      </c>
      <c r="O2562" s="836">
        <v>1</v>
      </c>
      <c r="P2562" s="835">
        <v>33.71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10</v>
      </c>
      <c r="B2563" s="832" t="s">
        <v>2616</v>
      </c>
      <c r="C2563" s="832" t="s">
        <v>2637</v>
      </c>
      <c r="D2563" s="833" t="s">
        <v>5676</v>
      </c>
      <c r="E2563" s="834" t="s">
        <v>2679</v>
      </c>
      <c r="F2563" s="832" t="s">
        <v>2618</v>
      </c>
      <c r="G2563" s="832" t="s">
        <v>5136</v>
      </c>
      <c r="H2563" s="832" t="s">
        <v>631</v>
      </c>
      <c r="I2563" s="832" t="s">
        <v>5137</v>
      </c>
      <c r="J2563" s="832" t="s">
        <v>5138</v>
      </c>
      <c r="K2563" s="832" t="s">
        <v>5139</v>
      </c>
      <c r="L2563" s="835">
        <v>42.08</v>
      </c>
      <c r="M2563" s="835">
        <v>126.24</v>
      </c>
      <c r="N2563" s="832">
        <v>3</v>
      </c>
      <c r="O2563" s="836">
        <v>0.5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10</v>
      </c>
      <c r="B2564" s="832" t="s">
        <v>2616</v>
      </c>
      <c r="C2564" s="832" t="s">
        <v>2637</v>
      </c>
      <c r="D2564" s="833" t="s">
        <v>5676</v>
      </c>
      <c r="E2564" s="834" t="s">
        <v>2679</v>
      </c>
      <c r="F2564" s="832" t="s">
        <v>2619</v>
      </c>
      <c r="G2564" s="832" t="s">
        <v>2822</v>
      </c>
      <c r="H2564" s="832" t="s">
        <v>631</v>
      </c>
      <c r="I2564" s="832" t="s">
        <v>5140</v>
      </c>
      <c r="J2564" s="832" t="s">
        <v>2824</v>
      </c>
      <c r="K2564" s="832"/>
      <c r="L2564" s="835">
        <v>0</v>
      </c>
      <c r="M2564" s="835">
        <v>0</v>
      </c>
      <c r="N2564" s="832">
        <v>14</v>
      </c>
      <c r="O2564" s="836">
        <v>13.5</v>
      </c>
      <c r="P2564" s="835">
        <v>0</v>
      </c>
      <c r="Q2564" s="837"/>
      <c r="R2564" s="832">
        <v>7</v>
      </c>
      <c r="S2564" s="837">
        <v>0.5</v>
      </c>
      <c r="T2564" s="836">
        <v>6.5</v>
      </c>
      <c r="U2564" s="838">
        <v>0.48148148148148145</v>
      </c>
    </row>
    <row r="2565" spans="1:21" ht="14.4" customHeight="1" x14ac:dyDescent="0.3">
      <c r="A2565" s="831">
        <v>10</v>
      </c>
      <c r="B2565" s="832" t="s">
        <v>2616</v>
      </c>
      <c r="C2565" s="832" t="s">
        <v>2637</v>
      </c>
      <c r="D2565" s="833" t="s">
        <v>5676</v>
      </c>
      <c r="E2565" s="834" t="s">
        <v>2714</v>
      </c>
      <c r="F2565" s="832" t="s">
        <v>2618</v>
      </c>
      <c r="G2565" s="832" t="s">
        <v>2833</v>
      </c>
      <c r="H2565" s="832" t="s">
        <v>631</v>
      </c>
      <c r="I2565" s="832" t="s">
        <v>5141</v>
      </c>
      <c r="J2565" s="832" t="s">
        <v>2835</v>
      </c>
      <c r="K2565" s="832" t="s">
        <v>3161</v>
      </c>
      <c r="L2565" s="835">
        <v>207.27</v>
      </c>
      <c r="M2565" s="835">
        <v>207.27</v>
      </c>
      <c r="N2565" s="832">
        <v>1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10</v>
      </c>
      <c r="B2566" s="832" t="s">
        <v>2616</v>
      </c>
      <c r="C2566" s="832" t="s">
        <v>2637</v>
      </c>
      <c r="D2566" s="833" t="s">
        <v>5676</v>
      </c>
      <c r="E2566" s="834" t="s">
        <v>2714</v>
      </c>
      <c r="F2566" s="832" t="s">
        <v>2618</v>
      </c>
      <c r="G2566" s="832" t="s">
        <v>2833</v>
      </c>
      <c r="H2566" s="832" t="s">
        <v>631</v>
      </c>
      <c r="I2566" s="832" t="s">
        <v>2834</v>
      </c>
      <c r="J2566" s="832" t="s">
        <v>2835</v>
      </c>
      <c r="K2566" s="832" t="s">
        <v>2497</v>
      </c>
      <c r="L2566" s="835">
        <v>103.64</v>
      </c>
      <c r="M2566" s="835">
        <v>103.64</v>
      </c>
      <c r="N2566" s="832">
        <v>1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10</v>
      </c>
      <c r="B2567" s="832" t="s">
        <v>2616</v>
      </c>
      <c r="C2567" s="832" t="s">
        <v>2637</v>
      </c>
      <c r="D2567" s="833" t="s">
        <v>5676</v>
      </c>
      <c r="E2567" s="834" t="s">
        <v>2714</v>
      </c>
      <c r="F2567" s="832" t="s">
        <v>2618</v>
      </c>
      <c r="G2567" s="832" t="s">
        <v>2735</v>
      </c>
      <c r="H2567" s="832" t="s">
        <v>631</v>
      </c>
      <c r="I2567" s="832" t="s">
        <v>2736</v>
      </c>
      <c r="J2567" s="832" t="s">
        <v>2737</v>
      </c>
      <c r="K2567" s="832" t="s">
        <v>2738</v>
      </c>
      <c r="L2567" s="835">
        <v>42.63</v>
      </c>
      <c r="M2567" s="835">
        <v>85.26</v>
      </c>
      <c r="N2567" s="832">
        <v>2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10</v>
      </c>
      <c r="B2568" s="832" t="s">
        <v>2616</v>
      </c>
      <c r="C2568" s="832" t="s">
        <v>2637</v>
      </c>
      <c r="D2568" s="833" t="s">
        <v>5676</v>
      </c>
      <c r="E2568" s="834" t="s">
        <v>2714</v>
      </c>
      <c r="F2568" s="832" t="s">
        <v>2618</v>
      </c>
      <c r="G2568" s="832" t="s">
        <v>5122</v>
      </c>
      <c r="H2568" s="832" t="s">
        <v>631</v>
      </c>
      <c r="I2568" s="832" t="s">
        <v>5123</v>
      </c>
      <c r="J2568" s="832" t="s">
        <v>5124</v>
      </c>
      <c r="K2568" s="832" t="s">
        <v>5125</v>
      </c>
      <c r="L2568" s="835">
        <v>23.72</v>
      </c>
      <c r="M2568" s="835">
        <v>94.88</v>
      </c>
      <c r="N2568" s="832">
        <v>4</v>
      </c>
      <c r="O2568" s="836">
        <v>0.5</v>
      </c>
      <c r="P2568" s="835">
        <v>94.88</v>
      </c>
      <c r="Q2568" s="837">
        <v>1</v>
      </c>
      <c r="R2568" s="832">
        <v>4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10</v>
      </c>
      <c r="B2569" s="832" t="s">
        <v>2616</v>
      </c>
      <c r="C2569" s="832" t="s">
        <v>2637</v>
      </c>
      <c r="D2569" s="833" t="s">
        <v>5676</v>
      </c>
      <c r="E2569" s="834" t="s">
        <v>2714</v>
      </c>
      <c r="F2569" s="832" t="s">
        <v>2618</v>
      </c>
      <c r="G2569" s="832" t="s">
        <v>2848</v>
      </c>
      <c r="H2569" s="832" t="s">
        <v>631</v>
      </c>
      <c r="I2569" s="832" t="s">
        <v>2849</v>
      </c>
      <c r="J2569" s="832" t="s">
        <v>2850</v>
      </c>
      <c r="K2569" s="832" t="s">
        <v>2497</v>
      </c>
      <c r="L2569" s="835">
        <v>25.97</v>
      </c>
      <c r="M2569" s="835">
        <v>25.97</v>
      </c>
      <c r="N2569" s="832">
        <v>1</v>
      </c>
      <c r="O2569" s="836">
        <v>1</v>
      </c>
      <c r="P2569" s="835">
        <v>25.97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10</v>
      </c>
      <c r="B2570" s="832" t="s">
        <v>2616</v>
      </c>
      <c r="C2570" s="832" t="s">
        <v>2637</v>
      </c>
      <c r="D2570" s="833" t="s">
        <v>5676</v>
      </c>
      <c r="E2570" s="834" t="s">
        <v>2714</v>
      </c>
      <c r="F2570" s="832" t="s">
        <v>2618</v>
      </c>
      <c r="G2570" s="832" t="s">
        <v>2848</v>
      </c>
      <c r="H2570" s="832" t="s">
        <v>631</v>
      </c>
      <c r="I2570" s="832" t="s">
        <v>5142</v>
      </c>
      <c r="J2570" s="832" t="s">
        <v>5143</v>
      </c>
      <c r="K2570" s="832" t="s">
        <v>2497</v>
      </c>
      <c r="L2570" s="835">
        <v>25.97</v>
      </c>
      <c r="M2570" s="835">
        <v>25.97</v>
      </c>
      <c r="N2570" s="832">
        <v>1</v>
      </c>
      <c r="O2570" s="836">
        <v>0.5</v>
      </c>
      <c r="P2570" s="835">
        <v>25.97</v>
      </c>
      <c r="Q2570" s="837">
        <v>1</v>
      </c>
      <c r="R2570" s="832">
        <v>1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10</v>
      </c>
      <c r="B2571" s="832" t="s">
        <v>2616</v>
      </c>
      <c r="C2571" s="832" t="s">
        <v>2637</v>
      </c>
      <c r="D2571" s="833" t="s">
        <v>5676</v>
      </c>
      <c r="E2571" s="834" t="s">
        <v>2714</v>
      </c>
      <c r="F2571" s="832" t="s">
        <v>2618</v>
      </c>
      <c r="G2571" s="832" t="s">
        <v>2868</v>
      </c>
      <c r="H2571" s="832" t="s">
        <v>631</v>
      </c>
      <c r="I2571" s="832" t="s">
        <v>5144</v>
      </c>
      <c r="J2571" s="832" t="s">
        <v>1677</v>
      </c>
      <c r="K2571" s="832" t="s">
        <v>1672</v>
      </c>
      <c r="L2571" s="835">
        <v>58.62</v>
      </c>
      <c r="M2571" s="835">
        <v>58.62</v>
      </c>
      <c r="N2571" s="832">
        <v>1</v>
      </c>
      <c r="O2571" s="836">
        <v>0.5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10</v>
      </c>
      <c r="B2572" s="832" t="s">
        <v>2616</v>
      </c>
      <c r="C2572" s="832" t="s">
        <v>2637</v>
      </c>
      <c r="D2572" s="833" t="s">
        <v>5676</v>
      </c>
      <c r="E2572" s="834" t="s">
        <v>2714</v>
      </c>
      <c r="F2572" s="832" t="s">
        <v>2618</v>
      </c>
      <c r="G2572" s="832" t="s">
        <v>3017</v>
      </c>
      <c r="H2572" s="832" t="s">
        <v>690</v>
      </c>
      <c r="I2572" s="832" t="s">
        <v>5145</v>
      </c>
      <c r="J2572" s="832" t="s">
        <v>3019</v>
      </c>
      <c r="K2572" s="832" t="s">
        <v>5146</v>
      </c>
      <c r="L2572" s="835">
        <v>64.5</v>
      </c>
      <c r="M2572" s="835">
        <v>193.5</v>
      </c>
      <c r="N2572" s="832">
        <v>3</v>
      </c>
      <c r="O2572" s="836">
        <v>1</v>
      </c>
      <c r="P2572" s="835">
        <v>64.5</v>
      </c>
      <c r="Q2572" s="837">
        <v>0.33333333333333331</v>
      </c>
      <c r="R2572" s="832">
        <v>1</v>
      </c>
      <c r="S2572" s="837">
        <v>0.33333333333333331</v>
      </c>
      <c r="T2572" s="836">
        <v>0.5</v>
      </c>
      <c r="U2572" s="838">
        <v>0.5</v>
      </c>
    </row>
    <row r="2573" spans="1:21" ht="14.4" customHeight="1" x14ac:dyDescent="0.3">
      <c r="A2573" s="831">
        <v>10</v>
      </c>
      <c r="B2573" s="832" t="s">
        <v>2616</v>
      </c>
      <c r="C2573" s="832" t="s">
        <v>2637</v>
      </c>
      <c r="D2573" s="833" t="s">
        <v>5676</v>
      </c>
      <c r="E2573" s="834" t="s">
        <v>2714</v>
      </c>
      <c r="F2573" s="832" t="s">
        <v>2618</v>
      </c>
      <c r="G2573" s="832" t="s">
        <v>3125</v>
      </c>
      <c r="H2573" s="832" t="s">
        <v>690</v>
      </c>
      <c r="I2573" s="832" t="s">
        <v>5147</v>
      </c>
      <c r="J2573" s="832" t="s">
        <v>1904</v>
      </c>
      <c r="K2573" s="832" t="s">
        <v>2897</v>
      </c>
      <c r="L2573" s="835">
        <v>117.03</v>
      </c>
      <c r="M2573" s="835">
        <v>234.06</v>
      </c>
      <c r="N2573" s="832">
        <v>2</v>
      </c>
      <c r="O2573" s="836">
        <v>1</v>
      </c>
      <c r="P2573" s="835">
        <v>117.03</v>
      </c>
      <c r="Q2573" s="837">
        <v>0.5</v>
      </c>
      <c r="R2573" s="832">
        <v>1</v>
      </c>
      <c r="S2573" s="837">
        <v>0.5</v>
      </c>
      <c r="T2573" s="836">
        <v>0.5</v>
      </c>
      <c r="U2573" s="838">
        <v>0.5</v>
      </c>
    </row>
    <row r="2574" spans="1:21" ht="14.4" customHeight="1" x14ac:dyDescent="0.3">
      <c r="A2574" s="831">
        <v>10</v>
      </c>
      <c r="B2574" s="832" t="s">
        <v>2616</v>
      </c>
      <c r="C2574" s="832" t="s">
        <v>2637</v>
      </c>
      <c r="D2574" s="833" t="s">
        <v>5676</v>
      </c>
      <c r="E2574" s="834" t="s">
        <v>2714</v>
      </c>
      <c r="F2574" s="832" t="s">
        <v>2618</v>
      </c>
      <c r="G2574" s="832" t="s">
        <v>3026</v>
      </c>
      <c r="H2574" s="832" t="s">
        <v>631</v>
      </c>
      <c r="I2574" s="832" t="s">
        <v>5148</v>
      </c>
      <c r="J2574" s="832" t="s">
        <v>5149</v>
      </c>
      <c r="K2574" s="832" t="s">
        <v>5150</v>
      </c>
      <c r="L2574" s="835">
        <v>141.25</v>
      </c>
      <c r="M2574" s="835">
        <v>141.25</v>
      </c>
      <c r="N2574" s="832">
        <v>1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10</v>
      </c>
      <c r="B2575" s="832" t="s">
        <v>2616</v>
      </c>
      <c r="C2575" s="832" t="s">
        <v>2637</v>
      </c>
      <c r="D2575" s="833" t="s">
        <v>5676</v>
      </c>
      <c r="E2575" s="834" t="s">
        <v>2714</v>
      </c>
      <c r="F2575" s="832" t="s">
        <v>2618</v>
      </c>
      <c r="G2575" s="832" t="s">
        <v>5051</v>
      </c>
      <c r="H2575" s="832" t="s">
        <v>690</v>
      </c>
      <c r="I2575" s="832" t="s">
        <v>2345</v>
      </c>
      <c r="J2575" s="832" t="s">
        <v>1063</v>
      </c>
      <c r="K2575" s="832" t="s">
        <v>2346</v>
      </c>
      <c r="L2575" s="835">
        <v>736.33</v>
      </c>
      <c r="M2575" s="835">
        <v>736.33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10</v>
      </c>
      <c r="B2576" s="832" t="s">
        <v>2616</v>
      </c>
      <c r="C2576" s="832" t="s">
        <v>2637</v>
      </c>
      <c r="D2576" s="833" t="s">
        <v>5676</v>
      </c>
      <c r="E2576" s="834" t="s">
        <v>2714</v>
      </c>
      <c r="F2576" s="832" t="s">
        <v>2618</v>
      </c>
      <c r="G2576" s="832" t="s">
        <v>3045</v>
      </c>
      <c r="H2576" s="832" t="s">
        <v>690</v>
      </c>
      <c r="I2576" s="832" t="s">
        <v>5134</v>
      </c>
      <c r="J2576" s="832" t="s">
        <v>2184</v>
      </c>
      <c r="K2576" s="832" t="s">
        <v>5135</v>
      </c>
      <c r="L2576" s="835">
        <v>15.9</v>
      </c>
      <c r="M2576" s="835">
        <v>238.5</v>
      </c>
      <c r="N2576" s="832">
        <v>15</v>
      </c>
      <c r="O2576" s="836">
        <v>3</v>
      </c>
      <c r="P2576" s="835">
        <v>79.5</v>
      </c>
      <c r="Q2576" s="837">
        <v>0.33333333333333331</v>
      </c>
      <c r="R2576" s="832">
        <v>5</v>
      </c>
      <c r="S2576" s="837">
        <v>0.33333333333333331</v>
      </c>
      <c r="T2576" s="836">
        <v>1</v>
      </c>
      <c r="U2576" s="838">
        <v>0.33333333333333331</v>
      </c>
    </row>
    <row r="2577" spans="1:21" ht="14.4" customHeight="1" x14ac:dyDescent="0.3">
      <c r="A2577" s="831">
        <v>10</v>
      </c>
      <c r="B2577" s="832" t="s">
        <v>2616</v>
      </c>
      <c r="C2577" s="832" t="s">
        <v>2637</v>
      </c>
      <c r="D2577" s="833" t="s">
        <v>5676</v>
      </c>
      <c r="E2577" s="834" t="s">
        <v>2714</v>
      </c>
      <c r="F2577" s="832" t="s">
        <v>2618</v>
      </c>
      <c r="G2577" s="832" t="s">
        <v>3338</v>
      </c>
      <c r="H2577" s="832" t="s">
        <v>631</v>
      </c>
      <c r="I2577" s="832" t="s">
        <v>5151</v>
      </c>
      <c r="J2577" s="832" t="s">
        <v>5152</v>
      </c>
      <c r="K2577" s="832" t="s">
        <v>3713</v>
      </c>
      <c r="L2577" s="835">
        <v>143.35</v>
      </c>
      <c r="M2577" s="835">
        <v>430.04999999999995</v>
      </c>
      <c r="N2577" s="832">
        <v>3</v>
      </c>
      <c r="O2577" s="836">
        <v>0.5</v>
      </c>
      <c r="P2577" s="835">
        <v>430.04999999999995</v>
      </c>
      <c r="Q2577" s="837">
        <v>1</v>
      </c>
      <c r="R2577" s="832">
        <v>3</v>
      </c>
      <c r="S2577" s="837">
        <v>1</v>
      </c>
      <c r="T2577" s="836">
        <v>0.5</v>
      </c>
      <c r="U2577" s="838">
        <v>1</v>
      </c>
    </row>
    <row r="2578" spans="1:21" ht="14.4" customHeight="1" x14ac:dyDescent="0.3">
      <c r="A2578" s="831">
        <v>10</v>
      </c>
      <c r="B2578" s="832" t="s">
        <v>2616</v>
      </c>
      <c r="C2578" s="832" t="s">
        <v>2637</v>
      </c>
      <c r="D2578" s="833" t="s">
        <v>5676</v>
      </c>
      <c r="E2578" s="834" t="s">
        <v>2714</v>
      </c>
      <c r="F2578" s="832" t="s">
        <v>2618</v>
      </c>
      <c r="G2578" s="832" t="s">
        <v>3338</v>
      </c>
      <c r="H2578" s="832" t="s">
        <v>631</v>
      </c>
      <c r="I2578" s="832" t="s">
        <v>5153</v>
      </c>
      <c r="J2578" s="832" t="s">
        <v>5152</v>
      </c>
      <c r="K2578" s="832" t="s">
        <v>3301</v>
      </c>
      <c r="L2578" s="835">
        <v>430.05</v>
      </c>
      <c r="M2578" s="835">
        <v>430.05</v>
      </c>
      <c r="N2578" s="832">
        <v>1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10</v>
      </c>
      <c r="B2579" s="832" t="s">
        <v>2616</v>
      </c>
      <c r="C2579" s="832" t="s">
        <v>2637</v>
      </c>
      <c r="D2579" s="833" t="s">
        <v>5676</v>
      </c>
      <c r="E2579" s="834" t="s">
        <v>2714</v>
      </c>
      <c r="F2579" s="832" t="s">
        <v>2618</v>
      </c>
      <c r="G2579" s="832" t="s">
        <v>5154</v>
      </c>
      <c r="H2579" s="832" t="s">
        <v>631</v>
      </c>
      <c r="I2579" s="832" t="s">
        <v>5155</v>
      </c>
      <c r="J2579" s="832" t="s">
        <v>5156</v>
      </c>
      <c r="K2579" s="832" t="s">
        <v>5157</v>
      </c>
      <c r="L2579" s="835">
        <v>96.8</v>
      </c>
      <c r="M2579" s="835">
        <v>580.79999999999995</v>
      </c>
      <c r="N2579" s="832">
        <v>6</v>
      </c>
      <c r="O2579" s="836">
        <v>1</v>
      </c>
      <c r="P2579" s="835">
        <v>290.39999999999998</v>
      </c>
      <c r="Q2579" s="837">
        <v>0.5</v>
      </c>
      <c r="R2579" s="832">
        <v>3</v>
      </c>
      <c r="S2579" s="837">
        <v>0.5</v>
      </c>
      <c r="T2579" s="836">
        <v>0.5</v>
      </c>
      <c r="U2579" s="838">
        <v>0.5</v>
      </c>
    </row>
    <row r="2580" spans="1:21" ht="14.4" customHeight="1" x14ac:dyDescent="0.3">
      <c r="A2580" s="831">
        <v>10</v>
      </c>
      <c r="B2580" s="832" t="s">
        <v>2616</v>
      </c>
      <c r="C2580" s="832" t="s">
        <v>2637</v>
      </c>
      <c r="D2580" s="833" t="s">
        <v>5676</v>
      </c>
      <c r="E2580" s="834" t="s">
        <v>2714</v>
      </c>
      <c r="F2580" s="832" t="s">
        <v>2618</v>
      </c>
      <c r="G2580" s="832" t="s">
        <v>2815</v>
      </c>
      <c r="H2580" s="832" t="s">
        <v>631</v>
      </c>
      <c r="I2580" s="832" t="s">
        <v>3835</v>
      </c>
      <c r="J2580" s="832" t="s">
        <v>1358</v>
      </c>
      <c r="K2580" s="832" t="s">
        <v>2195</v>
      </c>
      <c r="L2580" s="835">
        <v>154.36000000000001</v>
      </c>
      <c r="M2580" s="835">
        <v>154.36000000000001</v>
      </c>
      <c r="N2580" s="832">
        <v>1</v>
      </c>
      <c r="O2580" s="836">
        <v>1</v>
      </c>
      <c r="P2580" s="835">
        <v>154.36000000000001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10</v>
      </c>
      <c r="B2581" s="832" t="s">
        <v>2616</v>
      </c>
      <c r="C2581" s="832" t="s">
        <v>2637</v>
      </c>
      <c r="D2581" s="833" t="s">
        <v>5676</v>
      </c>
      <c r="E2581" s="834" t="s">
        <v>2677</v>
      </c>
      <c r="F2581" s="832" t="s">
        <v>2618</v>
      </c>
      <c r="G2581" s="832" t="s">
        <v>2833</v>
      </c>
      <c r="H2581" s="832" t="s">
        <v>690</v>
      </c>
      <c r="I2581" s="832" t="s">
        <v>2350</v>
      </c>
      <c r="J2581" s="832" t="s">
        <v>2351</v>
      </c>
      <c r="K2581" s="832" t="s">
        <v>2352</v>
      </c>
      <c r="L2581" s="835">
        <v>93.27</v>
      </c>
      <c r="M2581" s="835">
        <v>93.27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10</v>
      </c>
      <c r="B2582" s="832" t="s">
        <v>2616</v>
      </c>
      <c r="C2582" s="832" t="s">
        <v>2637</v>
      </c>
      <c r="D2582" s="833" t="s">
        <v>5676</v>
      </c>
      <c r="E2582" s="834" t="s">
        <v>2677</v>
      </c>
      <c r="F2582" s="832" t="s">
        <v>2618</v>
      </c>
      <c r="G2582" s="832" t="s">
        <v>2833</v>
      </c>
      <c r="H2582" s="832" t="s">
        <v>690</v>
      </c>
      <c r="I2582" s="832" t="s">
        <v>2421</v>
      </c>
      <c r="J2582" s="832" t="s">
        <v>2351</v>
      </c>
      <c r="K2582" s="832" t="s">
        <v>2354</v>
      </c>
      <c r="L2582" s="835">
        <v>31.09</v>
      </c>
      <c r="M2582" s="835">
        <v>31.09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10</v>
      </c>
      <c r="B2583" s="832" t="s">
        <v>2616</v>
      </c>
      <c r="C2583" s="832" t="s">
        <v>2637</v>
      </c>
      <c r="D2583" s="833" t="s">
        <v>5676</v>
      </c>
      <c r="E2583" s="834" t="s">
        <v>2677</v>
      </c>
      <c r="F2583" s="832" t="s">
        <v>2618</v>
      </c>
      <c r="G2583" s="832" t="s">
        <v>2859</v>
      </c>
      <c r="H2583" s="832" t="s">
        <v>631</v>
      </c>
      <c r="I2583" s="832" t="s">
        <v>2860</v>
      </c>
      <c r="J2583" s="832" t="s">
        <v>793</v>
      </c>
      <c r="K2583" s="832" t="s">
        <v>2861</v>
      </c>
      <c r="L2583" s="835">
        <v>75.05</v>
      </c>
      <c r="M2583" s="835">
        <v>150.1</v>
      </c>
      <c r="N2583" s="832">
        <v>2</v>
      </c>
      <c r="O2583" s="836">
        <v>2</v>
      </c>
      <c r="P2583" s="835">
        <v>150.1</v>
      </c>
      <c r="Q2583" s="837">
        <v>1</v>
      </c>
      <c r="R2583" s="832">
        <v>2</v>
      </c>
      <c r="S2583" s="837">
        <v>1</v>
      </c>
      <c r="T2583" s="836">
        <v>2</v>
      </c>
      <c r="U2583" s="838">
        <v>1</v>
      </c>
    </row>
    <row r="2584" spans="1:21" ht="14.4" customHeight="1" x14ac:dyDescent="0.3">
      <c r="A2584" s="831">
        <v>10</v>
      </c>
      <c r="B2584" s="832" t="s">
        <v>2616</v>
      </c>
      <c r="C2584" s="832" t="s">
        <v>2637</v>
      </c>
      <c r="D2584" s="833" t="s">
        <v>5676</v>
      </c>
      <c r="E2584" s="834" t="s">
        <v>2677</v>
      </c>
      <c r="F2584" s="832" t="s">
        <v>2618</v>
      </c>
      <c r="G2584" s="832" t="s">
        <v>5128</v>
      </c>
      <c r="H2584" s="832" t="s">
        <v>631</v>
      </c>
      <c r="I2584" s="832" t="s">
        <v>5129</v>
      </c>
      <c r="J2584" s="832" t="s">
        <v>5130</v>
      </c>
      <c r="K2584" s="832" t="s">
        <v>5131</v>
      </c>
      <c r="L2584" s="835">
        <v>0</v>
      </c>
      <c r="M2584" s="835">
        <v>0</v>
      </c>
      <c r="N2584" s="832">
        <v>1</v>
      </c>
      <c r="O2584" s="836">
        <v>1</v>
      </c>
      <c r="P2584" s="835">
        <v>0</v>
      </c>
      <c r="Q2584" s="837"/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10</v>
      </c>
      <c r="B2585" s="832" t="s">
        <v>2616</v>
      </c>
      <c r="C2585" s="832" t="s">
        <v>2637</v>
      </c>
      <c r="D2585" s="833" t="s">
        <v>5676</v>
      </c>
      <c r="E2585" s="834" t="s">
        <v>2677</v>
      </c>
      <c r="F2585" s="832" t="s">
        <v>2618</v>
      </c>
      <c r="G2585" s="832" t="s">
        <v>4208</v>
      </c>
      <c r="H2585" s="832" t="s">
        <v>631</v>
      </c>
      <c r="I2585" s="832" t="s">
        <v>4212</v>
      </c>
      <c r="J2585" s="832" t="s">
        <v>2024</v>
      </c>
      <c r="K2585" s="832" t="s">
        <v>4213</v>
      </c>
      <c r="L2585" s="835">
        <v>16.079999999999998</v>
      </c>
      <c r="M2585" s="835">
        <v>16.079999999999998</v>
      </c>
      <c r="N2585" s="832">
        <v>1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10</v>
      </c>
      <c r="B2586" s="832" t="s">
        <v>2616</v>
      </c>
      <c r="C2586" s="832" t="s">
        <v>2637</v>
      </c>
      <c r="D2586" s="833" t="s">
        <v>5676</v>
      </c>
      <c r="E2586" s="834" t="s">
        <v>2677</v>
      </c>
      <c r="F2586" s="832" t="s">
        <v>2618</v>
      </c>
      <c r="G2586" s="832" t="s">
        <v>3853</v>
      </c>
      <c r="H2586" s="832" t="s">
        <v>631</v>
      </c>
      <c r="I2586" s="832" t="s">
        <v>3854</v>
      </c>
      <c r="J2586" s="832" t="s">
        <v>3855</v>
      </c>
      <c r="K2586" s="832" t="s">
        <v>3856</v>
      </c>
      <c r="L2586" s="835">
        <v>577.88</v>
      </c>
      <c r="M2586" s="835">
        <v>577.88</v>
      </c>
      <c r="N2586" s="832">
        <v>1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10</v>
      </c>
      <c r="B2587" s="832" t="s">
        <v>2616</v>
      </c>
      <c r="C2587" s="832" t="s">
        <v>2637</v>
      </c>
      <c r="D2587" s="833" t="s">
        <v>5676</v>
      </c>
      <c r="E2587" s="834" t="s">
        <v>2677</v>
      </c>
      <c r="F2587" s="832" t="s">
        <v>2618</v>
      </c>
      <c r="G2587" s="832" t="s">
        <v>2868</v>
      </c>
      <c r="H2587" s="832" t="s">
        <v>631</v>
      </c>
      <c r="I2587" s="832" t="s">
        <v>2869</v>
      </c>
      <c r="J2587" s="832" t="s">
        <v>1677</v>
      </c>
      <c r="K2587" s="832" t="s">
        <v>1672</v>
      </c>
      <c r="L2587" s="835">
        <v>58.62</v>
      </c>
      <c r="M2587" s="835">
        <v>58.62</v>
      </c>
      <c r="N2587" s="832">
        <v>1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10</v>
      </c>
      <c r="B2588" s="832" t="s">
        <v>2616</v>
      </c>
      <c r="C2588" s="832" t="s">
        <v>2637</v>
      </c>
      <c r="D2588" s="833" t="s">
        <v>5676</v>
      </c>
      <c r="E2588" s="834" t="s">
        <v>2677</v>
      </c>
      <c r="F2588" s="832" t="s">
        <v>2618</v>
      </c>
      <c r="G2588" s="832" t="s">
        <v>3125</v>
      </c>
      <c r="H2588" s="832" t="s">
        <v>690</v>
      </c>
      <c r="I2588" s="832" t="s">
        <v>5158</v>
      </c>
      <c r="J2588" s="832" t="s">
        <v>1904</v>
      </c>
      <c r="K2588" s="832" t="s">
        <v>5159</v>
      </c>
      <c r="L2588" s="835">
        <v>38.04</v>
      </c>
      <c r="M2588" s="835">
        <v>38.04</v>
      </c>
      <c r="N2588" s="832">
        <v>1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10</v>
      </c>
      <c r="B2589" s="832" t="s">
        <v>2616</v>
      </c>
      <c r="C2589" s="832" t="s">
        <v>2637</v>
      </c>
      <c r="D2589" s="833" t="s">
        <v>5676</v>
      </c>
      <c r="E2589" s="834" t="s">
        <v>2677</v>
      </c>
      <c r="F2589" s="832" t="s">
        <v>2618</v>
      </c>
      <c r="G2589" s="832" t="s">
        <v>3045</v>
      </c>
      <c r="H2589" s="832" t="s">
        <v>690</v>
      </c>
      <c r="I2589" s="832" t="s">
        <v>2424</v>
      </c>
      <c r="J2589" s="832" t="s">
        <v>2184</v>
      </c>
      <c r="K2589" s="832" t="s">
        <v>2423</v>
      </c>
      <c r="L2589" s="835">
        <v>95.39</v>
      </c>
      <c r="M2589" s="835">
        <v>190.78</v>
      </c>
      <c r="N2589" s="832">
        <v>2</v>
      </c>
      <c r="O2589" s="836">
        <v>2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10</v>
      </c>
      <c r="B2590" s="832" t="s">
        <v>2616</v>
      </c>
      <c r="C2590" s="832" t="s">
        <v>2637</v>
      </c>
      <c r="D2590" s="833" t="s">
        <v>5676</v>
      </c>
      <c r="E2590" s="834" t="s">
        <v>2677</v>
      </c>
      <c r="F2590" s="832" t="s">
        <v>2618</v>
      </c>
      <c r="G2590" s="832" t="s">
        <v>3045</v>
      </c>
      <c r="H2590" s="832" t="s">
        <v>690</v>
      </c>
      <c r="I2590" s="832" t="s">
        <v>2183</v>
      </c>
      <c r="J2590" s="832" t="s">
        <v>2184</v>
      </c>
      <c r="K2590" s="832" t="s">
        <v>2185</v>
      </c>
      <c r="L2590" s="835">
        <v>10.34</v>
      </c>
      <c r="M2590" s="835">
        <v>93.06</v>
      </c>
      <c r="N2590" s="832">
        <v>9</v>
      </c>
      <c r="O2590" s="836">
        <v>1</v>
      </c>
      <c r="P2590" s="835">
        <v>93.06</v>
      </c>
      <c r="Q2590" s="837">
        <v>1</v>
      </c>
      <c r="R2590" s="832">
        <v>9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10</v>
      </c>
      <c r="B2591" s="832" t="s">
        <v>2616</v>
      </c>
      <c r="C2591" s="832" t="s">
        <v>2637</v>
      </c>
      <c r="D2591" s="833" t="s">
        <v>5676</v>
      </c>
      <c r="E2591" s="834" t="s">
        <v>2677</v>
      </c>
      <c r="F2591" s="832" t="s">
        <v>2618</v>
      </c>
      <c r="G2591" s="832" t="s">
        <v>3045</v>
      </c>
      <c r="H2591" s="832" t="s">
        <v>690</v>
      </c>
      <c r="I2591" s="832" t="s">
        <v>2353</v>
      </c>
      <c r="J2591" s="832" t="s">
        <v>2184</v>
      </c>
      <c r="K2591" s="832" t="s">
        <v>2354</v>
      </c>
      <c r="L2591" s="835">
        <v>47.7</v>
      </c>
      <c r="M2591" s="835">
        <v>47.7</v>
      </c>
      <c r="N2591" s="832">
        <v>1</v>
      </c>
      <c r="O2591" s="836">
        <v>1</v>
      </c>
      <c r="P2591" s="835">
        <v>47.7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10</v>
      </c>
      <c r="B2592" s="832" t="s">
        <v>2616</v>
      </c>
      <c r="C2592" s="832" t="s">
        <v>2637</v>
      </c>
      <c r="D2592" s="833" t="s">
        <v>5676</v>
      </c>
      <c r="E2592" s="834" t="s">
        <v>2677</v>
      </c>
      <c r="F2592" s="832" t="s">
        <v>2618</v>
      </c>
      <c r="G2592" s="832" t="s">
        <v>3045</v>
      </c>
      <c r="H2592" s="832" t="s">
        <v>690</v>
      </c>
      <c r="I2592" s="832" t="s">
        <v>2496</v>
      </c>
      <c r="J2592" s="832" t="s">
        <v>2184</v>
      </c>
      <c r="K2592" s="832" t="s">
        <v>2497</v>
      </c>
      <c r="L2592" s="835">
        <v>158.99</v>
      </c>
      <c r="M2592" s="835">
        <v>476.97</v>
      </c>
      <c r="N2592" s="832">
        <v>3</v>
      </c>
      <c r="O2592" s="836">
        <v>3</v>
      </c>
      <c r="P2592" s="835">
        <v>158.99</v>
      </c>
      <c r="Q2592" s="837">
        <v>0.33333333333333331</v>
      </c>
      <c r="R2592" s="832">
        <v>1</v>
      </c>
      <c r="S2592" s="837">
        <v>0.33333333333333331</v>
      </c>
      <c r="T2592" s="836">
        <v>1</v>
      </c>
      <c r="U2592" s="838">
        <v>0.33333333333333331</v>
      </c>
    </row>
    <row r="2593" spans="1:21" ht="14.4" customHeight="1" x14ac:dyDescent="0.3">
      <c r="A2593" s="831">
        <v>10</v>
      </c>
      <c r="B2593" s="832" t="s">
        <v>2616</v>
      </c>
      <c r="C2593" s="832" t="s">
        <v>2637</v>
      </c>
      <c r="D2593" s="833" t="s">
        <v>5676</v>
      </c>
      <c r="E2593" s="834" t="s">
        <v>2677</v>
      </c>
      <c r="F2593" s="832" t="s">
        <v>2618</v>
      </c>
      <c r="G2593" s="832" t="s">
        <v>3066</v>
      </c>
      <c r="H2593" s="832" t="s">
        <v>690</v>
      </c>
      <c r="I2593" s="832" t="s">
        <v>2335</v>
      </c>
      <c r="J2593" s="832" t="s">
        <v>1137</v>
      </c>
      <c r="K2593" s="832" t="s">
        <v>1138</v>
      </c>
      <c r="L2593" s="835">
        <v>2635.97</v>
      </c>
      <c r="M2593" s="835">
        <v>7907.91</v>
      </c>
      <c r="N2593" s="832">
        <v>3</v>
      </c>
      <c r="O2593" s="836">
        <v>3</v>
      </c>
      <c r="P2593" s="835">
        <v>7907.91</v>
      </c>
      <c r="Q2593" s="837">
        <v>1</v>
      </c>
      <c r="R2593" s="832">
        <v>3</v>
      </c>
      <c r="S2593" s="837">
        <v>1</v>
      </c>
      <c r="T2593" s="836">
        <v>3</v>
      </c>
      <c r="U2593" s="838">
        <v>1</v>
      </c>
    </row>
    <row r="2594" spans="1:21" ht="14.4" customHeight="1" x14ac:dyDescent="0.3">
      <c r="A2594" s="831">
        <v>10</v>
      </c>
      <c r="B2594" s="832" t="s">
        <v>2616</v>
      </c>
      <c r="C2594" s="832" t="s">
        <v>2637</v>
      </c>
      <c r="D2594" s="833" t="s">
        <v>5676</v>
      </c>
      <c r="E2594" s="834" t="s">
        <v>2677</v>
      </c>
      <c r="F2594" s="832" t="s">
        <v>2619</v>
      </c>
      <c r="G2594" s="832" t="s">
        <v>2822</v>
      </c>
      <c r="H2594" s="832" t="s">
        <v>631</v>
      </c>
      <c r="I2594" s="832" t="s">
        <v>2948</v>
      </c>
      <c r="J2594" s="832" t="s">
        <v>2824</v>
      </c>
      <c r="K2594" s="832"/>
      <c r="L2594" s="835">
        <v>0</v>
      </c>
      <c r="M2594" s="835">
        <v>0</v>
      </c>
      <c r="N2594" s="832">
        <v>3</v>
      </c>
      <c r="O2594" s="836">
        <v>3</v>
      </c>
      <c r="P2594" s="835">
        <v>0</v>
      </c>
      <c r="Q2594" s="837"/>
      <c r="R2594" s="832">
        <v>2</v>
      </c>
      <c r="S2594" s="837">
        <v>0.66666666666666663</v>
      </c>
      <c r="T2594" s="836">
        <v>2</v>
      </c>
      <c r="U2594" s="838">
        <v>0.66666666666666663</v>
      </c>
    </row>
    <row r="2595" spans="1:21" ht="14.4" customHeight="1" x14ac:dyDescent="0.3">
      <c r="A2595" s="831">
        <v>10</v>
      </c>
      <c r="B2595" s="832" t="s">
        <v>2616</v>
      </c>
      <c r="C2595" s="832" t="s">
        <v>2637</v>
      </c>
      <c r="D2595" s="833" t="s">
        <v>5676</v>
      </c>
      <c r="E2595" s="834" t="s">
        <v>2677</v>
      </c>
      <c r="F2595" s="832" t="s">
        <v>2619</v>
      </c>
      <c r="G2595" s="832" t="s">
        <v>2822</v>
      </c>
      <c r="H2595" s="832" t="s">
        <v>631</v>
      </c>
      <c r="I2595" s="832" t="s">
        <v>3080</v>
      </c>
      <c r="J2595" s="832" t="s">
        <v>2824</v>
      </c>
      <c r="K2595" s="832"/>
      <c r="L2595" s="835">
        <v>0</v>
      </c>
      <c r="M2595" s="835">
        <v>0</v>
      </c>
      <c r="N2595" s="832">
        <v>3</v>
      </c>
      <c r="O2595" s="836">
        <v>3</v>
      </c>
      <c r="P2595" s="835">
        <v>0</v>
      </c>
      <c r="Q2595" s="837"/>
      <c r="R2595" s="832">
        <v>1</v>
      </c>
      <c r="S2595" s="837">
        <v>0.33333333333333331</v>
      </c>
      <c r="T2595" s="836">
        <v>1</v>
      </c>
      <c r="U2595" s="838">
        <v>0.33333333333333331</v>
      </c>
    </row>
    <row r="2596" spans="1:21" ht="14.4" customHeight="1" x14ac:dyDescent="0.3">
      <c r="A2596" s="831">
        <v>10</v>
      </c>
      <c r="B2596" s="832" t="s">
        <v>2616</v>
      </c>
      <c r="C2596" s="832" t="s">
        <v>2639</v>
      </c>
      <c r="D2596" s="833" t="s">
        <v>5677</v>
      </c>
      <c r="E2596" s="834" t="s">
        <v>2657</v>
      </c>
      <c r="F2596" s="832" t="s">
        <v>2618</v>
      </c>
      <c r="G2596" s="832" t="s">
        <v>3066</v>
      </c>
      <c r="H2596" s="832" t="s">
        <v>690</v>
      </c>
      <c r="I2596" s="832" t="s">
        <v>3389</v>
      </c>
      <c r="J2596" s="832" t="s">
        <v>3390</v>
      </c>
      <c r="K2596" s="832" t="s">
        <v>2268</v>
      </c>
      <c r="L2596" s="835">
        <v>1614.9</v>
      </c>
      <c r="M2596" s="835">
        <v>6459.6</v>
      </c>
      <c r="N2596" s="832">
        <v>4</v>
      </c>
      <c r="O2596" s="836">
        <v>1</v>
      </c>
      <c r="P2596" s="835">
        <v>6459.6</v>
      </c>
      <c r="Q2596" s="837">
        <v>1</v>
      </c>
      <c r="R2596" s="832">
        <v>4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10</v>
      </c>
      <c r="B2597" s="832" t="s">
        <v>2616</v>
      </c>
      <c r="C2597" s="832" t="s">
        <v>2639</v>
      </c>
      <c r="D2597" s="833" t="s">
        <v>5677</v>
      </c>
      <c r="E2597" s="834" t="s">
        <v>2665</v>
      </c>
      <c r="F2597" s="832" t="s">
        <v>2618</v>
      </c>
      <c r="G2597" s="832" t="s">
        <v>2838</v>
      </c>
      <c r="H2597" s="832" t="s">
        <v>631</v>
      </c>
      <c r="I2597" s="832" t="s">
        <v>2839</v>
      </c>
      <c r="J2597" s="832" t="s">
        <v>2840</v>
      </c>
      <c r="K2597" s="832" t="s">
        <v>1269</v>
      </c>
      <c r="L2597" s="835">
        <v>318.16000000000003</v>
      </c>
      <c r="M2597" s="835">
        <v>636.32000000000005</v>
      </c>
      <c r="N2597" s="832">
        <v>2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10</v>
      </c>
      <c r="B2598" s="832" t="s">
        <v>2616</v>
      </c>
      <c r="C2598" s="832" t="s">
        <v>2639</v>
      </c>
      <c r="D2598" s="833" t="s">
        <v>5677</v>
      </c>
      <c r="E2598" s="834" t="s">
        <v>2665</v>
      </c>
      <c r="F2598" s="832" t="s">
        <v>2618</v>
      </c>
      <c r="G2598" s="832" t="s">
        <v>2760</v>
      </c>
      <c r="H2598" s="832" t="s">
        <v>631</v>
      </c>
      <c r="I2598" s="832" t="s">
        <v>2761</v>
      </c>
      <c r="J2598" s="832" t="s">
        <v>903</v>
      </c>
      <c r="K2598" s="832" t="s">
        <v>2762</v>
      </c>
      <c r="L2598" s="835">
        <v>94.7</v>
      </c>
      <c r="M2598" s="835">
        <v>94.7</v>
      </c>
      <c r="N2598" s="832">
        <v>1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10</v>
      </c>
      <c r="B2599" s="832" t="s">
        <v>2616</v>
      </c>
      <c r="C2599" s="832" t="s">
        <v>2639</v>
      </c>
      <c r="D2599" s="833" t="s">
        <v>5677</v>
      </c>
      <c r="E2599" s="834" t="s">
        <v>2665</v>
      </c>
      <c r="F2599" s="832" t="s">
        <v>2618</v>
      </c>
      <c r="G2599" s="832" t="s">
        <v>3183</v>
      </c>
      <c r="H2599" s="832" t="s">
        <v>631</v>
      </c>
      <c r="I2599" s="832" t="s">
        <v>3831</v>
      </c>
      <c r="J2599" s="832" t="s">
        <v>3832</v>
      </c>
      <c r="K2599" s="832" t="s">
        <v>3833</v>
      </c>
      <c r="L2599" s="835">
        <v>729.38</v>
      </c>
      <c r="M2599" s="835">
        <v>1458.76</v>
      </c>
      <c r="N2599" s="832">
        <v>2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10</v>
      </c>
      <c r="B2600" s="832" t="s">
        <v>2616</v>
      </c>
      <c r="C2600" s="832" t="s">
        <v>2639</v>
      </c>
      <c r="D2600" s="833" t="s">
        <v>5677</v>
      </c>
      <c r="E2600" s="834" t="s">
        <v>2678</v>
      </c>
      <c r="F2600" s="832" t="s">
        <v>2618</v>
      </c>
      <c r="G2600" s="832" t="s">
        <v>2832</v>
      </c>
      <c r="H2600" s="832" t="s">
        <v>690</v>
      </c>
      <c r="I2600" s="832" t="s">
        <v>2519</v>
      </c>
      <c r="J2600" s="832" t="s">
        <v>1670</v>
      </c>
      <c r="K2600" s="832" t="s">
        <v>1672</v>
      </c>
      <c r="L2600" s="835">
        <v>72.55</v>
      </c>
      <c r="M2600" s="835">
        <v>72.55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10</v>
      </c>
      <c r="B2601" s="832" t="s">
        <v>2616</v>
      </c>
      <c r="C2601" s="832" t="s">
        <v>2639</v>
      </c>
      <c r="D2601" s="833" t="s">
        <v>5677</v>
      </c>
      <c r="E2601" s="834" t="s">
        <v>2678</v>
      </c>
      <c r="F2601" s="832" t="s">
        <v>2618</v>
      </c>
      <c r="G2601" s="832" t="s">
        <v>2833</v>
      </c>
      <c r="H2601" s="832" t="s">
        <v>690</v>
      </c>
      <c r="I2601" s="832" t="s">
        <v>2421</v>
      </c>
      <c r="J2601" s="832" t="s">
        <v>2351</v>
      </c>
      <c r="K2601" s="832" t="s">
        <v>2354</v>
      </c>
      <c r="L2601" s="835">
        <v>31.09</v>
      </c>
      <c r="M2601" s="835">
        <v>31.09</v>
      </c>
      <c r="N2601" s="832">
        <v>1</v>
      </c>
      <c r="O2601" s="836">
        <v>0.5</v>
      </c>
      <c r="P2601" s="835">
        <v>31.09</v>
      </c>
      <c r="Q2601" s="837">
        <v>1</v>
      </c>
      <c r="R2601" s="832">
        <v>1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10</v>
      </c>
      <c r="B2602" s="832" t="s">
        <v>2616</v>
      </c>
      <c r="C2602" s="832" t="s">
        <v>2639</v>
      </c>
      <c r="D2602" s="833" t="s">
        <v>5677</v>
      </c>
      <c r="E2602" s="834" t="s">
        <v>2678</v>
      </c>
      <c r="F2602" s="832" t="s">
        <v>2618</v>
      </c>
      <c r="G2602" s="832" t="s">
        <v>3295</v>
      </c>
      <c r="H2602" s="832" t="s">
        <v>631</v>
      </c>
      <c r="I2602" s="832" t="s">
        <v>3847</v>
      </c>
      <c r="J2602" s="832" t="s">
        <v>3297</v>
      </c>
      <c r="K2602" s="832" t="s">
        <v>3848</v>
      </c>
      <c r="L2602" s="835">
        <v>62.04</v>
      </c>
      <c r="M2602" s="835">
        <v>248.16</v>
      </c>
      <c r="N2602" s="832">
        <v>4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10</v>
      </c>
      <c r="B2603" s="832" t="s">
        <v>2616</v>
      </c>
      <c r="C2603" s="832" t="s">
        <v>2639</v>
      </c>
      <c r="D2603" s="833" t="s">
        <v>5677</v>
      </c>
      <c r="E2603" s="834" t="s">
        <v>2678</v>
      </c>
      <c r="F2603" s="832" t="s">
        <v>2618</v>
      </c>
      <c r="G2603" s="832" t="s">
        <v>2838</v>
      </c>
      <c r="H2603" s="832" t="s">
        <v>690</v>
      </c>
      <c r="I2603" s="832" t="s">
        <v>2382</v>
      </c>
      <c r="J2603" s="832" t="s">
        <v>1268</v>
      </c>
      <c r="K2603" s="832" t="s">
        <v>1269</v>
      </c>
      <c r="L2603" s="835">
        <v>318.16000000000003</v>
      </c>
      <c r="M2603" s="835">
        <v>2227.12</v>
      </c>
      <c r="N2603" s="832">
        <v>7</v>
      </c>
      <c r="O2603" s="836">
        <v>1.5</v>
      </c>
      <c r="P2603" s="835">
        <v>954.48</v>
      </c>
      <c r="Q2603" s="837">
        <v>0.4285714285714286</v>
      </c>
      <c r="R2603" s="832">
        <v>3</v>
      </c>
      <c r="S2603" s="837">
        <v>0.42857142857142855</v>
      </c>
      <c r="T2603" s="836">
        <v>0.5</v>
      </c>
      <c r="U2603" s="838">
        <v>0.33333333333333331</v>
      </c>
    </row>
    <row r="2604" spans="1:21" ht="14.4" customHeight="1" x14ac:dyDescent="0.3">
      <c r="A2604" s="831">
        <v>10</v>
      </c>
      <c r="B2604" s="832" t="s">
        <v>2616</v>
      </c>
      <c r="C2604" s="832" t="s">
        <v>2639</v>
      </c>
      <c r="D2604" s="833" t="s">
        <v>5677</v>
      </c>
      <c r="E2604" s="834" t="s">
        <v>2678</v>
      </c>
      <c r="F2604" s="832" t="s">
        <v>2618</v>
      </c>
      <c r="G2604" s="832" t="s">
        <v>2838</v>
      </c>
      <c r="H2604" s="832" t="s">
        <v>690</v>
      </c>
      <c r="I2604" s="832" t="s">
        <v>2382</v>
      </c>
      <c r="J2604" s="832" t="s">
        <v>1268</v>
      </c>
      <c r="K2604" s="832" t="s">
        <v>1269</v>
      </c>
      <c r="L2604" s="835">
        <v>369.29</v>
      </c>
      <c r="M2604" s="835">
        <v>2585.0300000000002</v>
      </c>
      <c r="N2604" s="832">
        <v>7</v>
      </c>
      <c r="O2604" s="836">
        <v>1.5</v>
      </c>
      <c r="P2604" s="835">
        <v>738.58</v>
      </c>
      <c r="Q2604" s="837">
        <v>0.2857142857142857</v>
      </c>
      <c r="R2604" s="832">
        <v>2</v>
      </c>
      <c r="S2604" s="837">
        <v>0.2857142857142857</v>
      </c>
      <c r="T2604" s="836">
        <v>0.5</v>
      </c>
      <c r="U2604" s="838">
        <v>0.33333333333333331</v>
      </c>
    </row>
    <row r="2605" spans="1:21" ht="14.4" customHeight="1" x14ac:dyDescent="0.3">
      <c r="A2605" s="831">
        <v>10</v>
      </c>
      <c r="B2605" s="832" t="s">
        <v>2616</v>
      </c>
      <c r="C2605" s="832" t="s">
        <v>2639</v>
      </c>
      <c r="D2605" s="833" t="s">
        <v>5677</v>
      </c>
      <c r="E2605" s="834" t="s">
        <v>2678</v>
      </c>
      <c r="F2605" s="832" t="s">
        <v>2618</v>
      </c>
      <c r="G2605" s="832" t="s">
        <v>2838</v>
      </c>
      <c r="H2605" s="832" t="s">
        <v>690</v>
      </c>
      <c r="I2605" s="832" t="s">
        <v>2381</v>
      </c>
      <c r="J2605" s="832" t="s">
        <v>1268</v>
      </c>
      <c r="K2605" s="832" t="s">
        <v>1270</v>
      </c>
      <c r="L2605" s="835">
        <v>159.08000000000001</v>
      </c>
      <c r="M2605" s="835">
        <v>318.16000000000003</v>
      </c>
      <c r="N2605" s="832">
        <v>2</v>
      </c>
      <c r="O2605" s="836">
        <v>1</v>
      </c>
      <c r="P2605" s="835">
        <v>318.16000000000003</v>
      </c>
      <c r="Q2605" s="837">
        <v>1</v>
      </c>
      <c r="R2605" s="832">
        <v>2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10</v>
      </c>
      <c r="B2606" s="832" t="s">
        <v>2616</v>
      </c>
      <c r="C2606" s="832" t="s">
        <v>2639</v>
      </c>
      <c r="D2606" s="833" t="s">
        <v>5677</v>
      </c>
      <c r="E2606" s="834" t="s">
        <v>2678</v>
      </c>
      <c r="F2606" s="832" t="s">
        <v>2618</v>
      </c>
      <c r="G2606" s="832" t="s">
        <v>2838</v>
      </c>
      <c r="H2606" s="832" t="s">
        <v>690</v>
      </c>
      <c r="I2606" s="832" t="s">
        <v>2381</v>
      </c>
      <c r="J2606" s="832" t="s">
        <v>1268</v>
      </c>
      <c r="K2606" s="832" t="s">
        <v>1270</v>
      </c>
      <c r="L2606" s="835">
        <v>184.65</v>
      </c>
      <c r="M2606" s="835">
        <v>738.6</v>
      </c>
      <c r="N2606" s="832">
        <v>4</v>
      </c>
      <c r="O2606" s="836">
        <v>1</v>
      </c>
      <c r="P2606" s="835">
        <v>369.3</v>
      </c>
      <c r="Q2606" s="837">
        <v>0.5</v>
      </c>
      <c r="R2606" s="832">
        <v>2</v>
      </c>
      <c r="S2606" s="837">
        <v>0.5</v>
      </c>
      <c r="T2606" s="836">
        <v>0.5</v>
      </c>
      <c r="U2606" s="838">
        <v>0.5</v>
      </c>
    </row>
    <row r="2607" spans="1:21" ht="14.4" customHeight="1" x14ac:dyDescent="0.3">
      <c r="A2607" s="831">
        <v>10</v>
      </c>
      <c r="B2607" s="832" t="s">
        <v>2616</v>
      </c>
      <c r="C2607" s="832" t="s">
        <v>2639</v>
      </c>
      <c r="D2607" s="833" t="s">
        <v>5677</v>
      </c>
      <c r="E2607" s="834" t="s">
        <v>2678</v>
      </c>
      <c r="F2607" s="832" t="s">
        <v>2618</v>
      </c>
      <c r="G2607" s="832" t="s">
        <v>2838</v>
      </c>
      <c r="H2607" s="832" t="s">
        <v>631</v>
      </c>
      <c r="I2607" s="832" t="s">
        <v>2839</v>
      </c>
      <c r="J2607" s="832" t="s">
        <v>2840</v>
      </c>
      <c r="K2607" s="832" t="s">
        <v>1269</v>
      </c>
      <c r="L2607" s="835">
        <v>318.16000000000003</v>
      </c>
      <c r="M2607" s="835">
        <v>10499.279999999999</v>
      </c>
      <c r="N2607" s="832">
        <v>33</v>
      </c>
      <c r="O2607" s="836">
        <v>11.5</v>
      </c>
      <c r="P2607" s="835">
        <v>6045.0399999999991</v>
      </c>
      <c r="Q2607" s="837">
        <v>0.57575757575757569</v>
      </c>
      <c r="R2607" s="832">
        <v>19</v>
      </c>
      <c r="S2607" s="837">
        <v>0.5757575757575758</v>
      </c>
      <c r="T2607" s="836">
        <v>7</v>
      </c>
      <c r="U2607" s="838">
        <v>0.60869565217391308</v>
      </c>
    </row>
    <row r="2608" spans="1:21" ht="14.4" customHeight="1" x14ac:dyDescent="0.3">
      <c r="A2608" s="831">
        <v>10</v>
      </c>
      <c r="B2608" s="832" t="s">
        <v>2616</v>
      </c>
      <c r="C2608" s="832" t="s">
        <v>2639</v>
      </c>
      <c r="D2608" s="833" t="s">
        <v>5677</v>
      </c>
      <c r="E2608" s="834" t="s">
        <v>2678</v>
      </c>
      <c r="F2608" s="832" t="s">
        <v>2618</v>
      </c>
      <c r="G2608" s="832" t="s">
        <v>2838</v>
      </c>
      <c r="H2608" s="832" t="s">
        <v>631</v>
      </c>
      <c r="I2608" s="832" t="s">
        <v>2839</v>
      </c>
      <c r="J2608" s="832" t="s">
        <v>2840</v>
      </c>
      <c r="K2608" s="832" t="s">
        <v>1269</v>
      </c>
      <c r="L2608" s="835">
        <v>369.29</v>
      </c>
      <c r="M2608" s="835">
        <v>12186.57</v>
      </c>
      <c r="N2608" s="832">
        <v>33</v>
      </c>
      <c r="O2608" s="836">
        <v>10</v>
      </c>
      <c r="P2608" s="835">
        <v>8124.38</v>
      </c>
      <c r="Q2608" s="837">
        <v>0.66666666666666674</v>
      </c>
      <c r="R2608" s="832">
        <v>22</v>
      </c>
      <c r="S2608" s="837">
        <v>0.66666666666666663</v>
      </c>
      <c r="T2608" s="836">
        <v>8</v>
      </c>
      <c r="U2608" s="838">
        <v>0.8</v>
      </c>
    </row>
    <row r="2609" spans="1:21" ht="14.4" customHeight="1" x14ac:dyDescent="0.3">
      <c r="A2609" s="831">
        <v>10</v>
      </c>
      <c r="B2609" s="832" t="s">
        <v>2616</v>
      </c>
      <c r="C2609" s="832" t="s">
        <v>2639</v>
      </c>
      <c r="D2609" s="833" t="s">
        <v>5677</v>
      </c>
      <c r="E2609" s="834" t="s">
        <v>2678</v>
      </c>
      <c r="F2609" s="832" t="s">
        <v>2618</v>
      </c>
      <c r="G2609" s="832" t="s">
        <v>2838</v>
      </c>
      <c r="H2609" s="832" t="s">
        <v>631</v>
      </c>
      <c r="I2609" s="832" t="s">
        <v>2841</v>
      </c>
      <c r="J2609" s="832" t="s">
        <v>2840</v>
      </c>
      <c r="K2609" s="832" t="s">
        <v>1270</v>
      </c>
      <c r="L2609" s="835">
        <v>159.08000000000001</v>
      </c>
      <c r="M2609" s="835">
        <v>2227.12</v>
      </c>
      <c r="N2609" s="832">
        <v>14</v>
      </c>
      <c r="O2609" s="836">
        <v>4</v>
      </c>
      <c r="P2609" s="835">
        <v>636.32000000000005</v>
      </c>
      <c r="Q2609" s="837">
        <v>0.28571428571428575</v>
      </c>
      <c r="R2609" s="832">
        <v>4</v>
      </c>
      <c r="S2609" s="837">
        <v>0.2857142857142857</v>
      </c>
      <c r="T2609" s="836">
        <v>1.5</v>
      </c>
      <c r="U2609" s="838">
        <v>0.375</v>
      </c>
    </row>
    <row r="2610" spans="1:21" ht="14.4" customHeight="1" x14ac:dyDescent="0.3">
      <c r="A2610" s="831">
        <v>10</v>
      </c>
      <c r="B2610" s="832" t="s">
        <v>2616</v>
      </c>
      <c r="C2610" s="832" t="s">
        <v>2639</v>
      </c>
      <c r="D2610" s="833" t="s">
        <v>5677</v>
      </c>
      <c r="E2610" s="834" t="s">
        <v>2678</v>
      </c>
      <c r="F2610" s="832" t="s">
        <v>2618</v>
      </c>
      <c r="G2610" s="832" t="s">
        <v>2838</v>
      </c>
      <c r="H2610" s="832" t="s">
        <v>631</v>
      </c>
      <c r="I2610" s="832" t="s">
        <v>2841</v>
      </c>
      <c r="J2610" s="832" t="s">
        <v>2840</v>
      </c>
      <c r="K2610" s="832" t="s">
        <v>1270</v>
      </c>
      <c r="L2610" s="835">
        <v>184.65</v>
      </c>
      <c r="M2610" s="835">
        <v>1661.8500000000001</v>
      </c>
      <c r="N2610" s="832">
        <v>9</v>
      </c>
      <c r="O2610" s="836">
        <v>4</v>
      </c>
      <c r="P2610" s="835">
        <v>1107.9000000000001</v>
      </c>
      <c r="Q2610" s="837">
        <v>0.66666666666666663</v>
      </c>
      <c r="R2610" s="832">
        <v>6</v>
      </c>
      <c r="S2610" s="837">
        <v>0.66666666666666663</v>
      </c>
      <c r="T2610" s="836">
        <v>2.5</v>
      </c>
      <c r="U2610" s="838">
        <v>0.625</v>
      </c>
    </row>
    <row r="2611" spans="1:21" ht="14.4" customHeight="1" x14ac:dyDescent="0.3">
      <c r="A2611" s="831">
        <v>10</v>
      </c>
      <c r="B2611" s="832" t="s">
        <v>2616</v>
      </c>
      <c r="C2611" s="832" t="s">
        <v>2639</v>
      </c>
      <c r="D2611" s="833" t="s">
        <v>5677</v>
      </c>
      <c r="E2611" s="834" t="s">
        <v>2678</v>
      </c>
      <c r="F2611" s="832" t="s">
        <v>2618</v>
      </c>
      <c r="G2611" s="832" t="s">
        <v>3170</v>
      </c>
      <c r="H2611" s="832" t="s">
        <v>631</v>
      </c>
      <c r="I2611" s="832" t="s">
        <v>5160</v>
      </c>
      <c r="J2611" s="832" t="s">
        <v>1240</v>
      </c>
      <c r="K2611" s="832" t="s">
        <v>1241</v>
      </c>
      <c r="L2611" s="835">
        <v>1000.9</v>
      </c>
      <c r="M2611" s="835">
        <v>9008.0999999999985</v>
      </c>
      <c r="N2611" s="832">
        <v>9</v>
      </c>
      <c r="O2611" s="836">
        <v>2.5</v>
      </c>
      <c r="P2611" s="835">
        <v>9008.0999999999985</v>
      </c>
      <c r="Q2611" s="837">
        <v>1</v>
      </c>
      <c r="R2611" s="832">
        <v>9</v>
      </c>
      <c r="S2611" s="837">
        <v>1</v>
      </c>
      <c r="T2611" s="836">
        <v>2.5</v>
      </c>
      <c r="U2611" s="838">
        <v>1</v>
      </c>
    </row>
    <row r="2612" spans="1:21" ht="14.4" customHeight="1" x14ac:dyDescent="0.3">
      <c r="A2612" s="831">
        <v>10</v>
      </c>
      <c r="B2612" s="832" t="s">
        <v>2616</v>
      </c>
      <c r="C2612" s="832" t="s">
        <v>2639</v>
      </c>
      <c r="D2612" s="833" t="s">
        <v>5677</v>
      </c>
      <c r="E2612" s="834" t="s">
        <v>2678</v>
      </c>
      <c r="F2612" s="832" t="s">
        <v>2618</v>
      </c>
      <c r="G2612" s="832" t="s">
        <v>3222</v>
      </c>
      <c r="H2612" s="832" t="s">
        <v>631</v>
      </c>
      <c r="I2612" s="832" t="s">
        <v>3223</v>
      </c>
      <c r="J2612" s="832" t="s">
        <v>3224</v>
      </c>
      <c r="K2612" s="832" t="s">
        <v>1365</v>
      </c>
      <c r="L2612" s="835">
        <v>78.33</v>
      </c>
      <c r="M2612" s="835">
        <v>234.99</v>
      </c>
      <c r="N2612" s="832">
        <v>3</v>
      </c>
      <c r="O2612" s="836">
        <v>1</v>
      </c>
      <c r="P2612" s="835">
        <v>234.99</v>
      </c>
      <c r="Q2612" s="837">
        <v>1</v>
      </c>
      <c r="R2612" s="832">
        <v>3</v>
      </c>
      <c r="S2612" s="837">
        <v>1</v>
      </c>
      <c r="T2612" s="836">
        <v>1</v>
      </c>
      <c r="U2612" s="838">
        <v>1</v>
      </c>
    </row>
    <row r="2613" spans="1:21" ht="14.4" customHeight="1" x14ac:dyDescent="0.3">
      <c r="A2613" s="831">
        <v>10</v>
      </c>
      <c r="B2613" s="832" t="s">
        <v>2616</v>
      </c>
      <c r="C2613" s="832" t="s">
        <v>2639</v>
      </c>
      <c r="D2613" s="833" t="s">
        <v>5677</v>
      </c>
      <c r="E2613" s="834" t="s">
        <v>2678</v>
      </c>
      <c r="F2613" s="832" t="s">
        <v>2618</v>
      </c>
      <c r="G2613" s="832" t="s">
        <v>3222</v>
      </c>
      <c r="H2613" s="832" t="s">
        <v>631</v>
      </c>
      <c r="I2613" s="832" t="s">
        <v>3480</v>
      </c>
      <c r="J2613" s="832" t="s">
        <v>3224</v>
      </c>
      <c r="K2613" s="832" t="s">
        <v>1555</v>
      </c>
      <c r="L2613" s="835">
        <v>39.17</v>
      </c>
      <c r="M2613" s="835">
        <v>78.34</v>
      </c>
      <c r="N2613" s="832">
        <v>2</v>
      </c>
      <c r="O2613" s="836">
        <v>0.5</v>
      </c>
      <c r="P2613" s="835">
        <v>78.34</v>
      </c>
      <c r="Q2613" s="837">
        <v>1</v>
      </c>
      <c r="R2613" s="832">
        <v>2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10</v>
      </c>
      <c r="B2614" s="832" t="s">
        <v>2616</v>
      </c>
      <c r="C2614" s="832" t="s">
        <v>2639</v>
      </c>
      <c r="D2614" s="833" t="s">
        <v>5677</v>
      </c>
      <c r="E2614" s="834" t="s">
        <v>2678</v>
      </c>
      <c r="F2614" s="832" t="s">
        <v>2618</v>
      </c>
      <c r="G2614" s="832" t="s">
        <v>2748</v>
      </c>
      <c r="H2614" s="832" t="s">
        <v>631</v>
      </c>
      <c r="I2614" s="832" t="s">
        <v>2992</v>
      </c>
      <c r="J2614" s="832" t="s">
        <v>844</v>
      </c>
      <c r="K2614" s="832" t="s">
        <v>2993</v>
      </c>
      <c r="L2614" s="835">
        <v>147.85</v>
      </c>
      <c r="M2614" s="835">
        <v>295.7</v>
      </c>
      <c r="N2614" s="832">
        <v>2</v>
      </c>
      <c r="O2614" s="836">
        <v>1</v>
      </c>
      <c r="P2614" s="835">
        <v>295.7</v>
      </c>
      <c r="Q2614" s="837">
        <v>1</v>
      </c>
      <c r="R2614" s="832">
        <v>2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10</v>
      </c>
      <c r="B2615" s="832" t="s">
        <v>2616</v>
      </c>
      <c r="C2615" s="832" t="s">
        <v>2639</v>
      </c>
      <c r="D2615" s="833" t="s">
        <v>5677</v>
      </c>
      <c r="E2615" s="834" t="s">
        <v>2678</v>
      </c>
      <c r="F2615" s="832" t="s">
        <v>2618</v>
      </c>
      <c r="G2615" s="832" t="s">
        <v>4175</v>
      </c>
      <c r="H2615" s="832" t="s">
        <v>631</v>
      </c>
      <c r="I2615" s="832" t="s">
        <v>4176</v>
      </c>
      <c r="J2615" s="832" t="s">
        <v>1998</v>
      </c>
      <c r="K2615" s="832" t="s">
        <v>2476</v>
      </c>
      <c r="L2615" s="835">
        <v>0</v>
      </c>
      <c r="M2615" s="835">
        <v>0</v>
      </c>
      <c r="N2615" s="832">
        <v>8</v>
      </c>
      <c r="O2615" s="836">
        <v>1.5</v>
      </c>
      <c r="P2615" s="835"/>
      <c r="Q2615" s="837"/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10</v>
      </c>
      <c r="B2616" s="832" t="s">
        <v>2616</v>
      </c>
      <c r="C2616" s="832" t="s">
        <v>2639</v>
      </c>
      <c r="D2616" s="833" t="s">
        <v>5677</v>
      </c>
      <c r="E2616" s="834" t="s">
        <v>2678</v>
      </c>
      <c r="F2616" s="832" t="s">
        <v>2618</v>
      </c>
      <c r="G2616" s="832" t="s">
        <v>4175</v>
      </c>
      <c r="H2616" s="832" t="s">
        <v>631</v>
      </c>
      <c r="I2616" s="832" t="s">
        <v>4176</v>
      </c>
      <c r="J2616" s="832" t="s">
        <v>1998</v>
      </c>
      <c r="K2616" s="832" t="s">
        <v>2476</v>
      </c>
      <c r="L2616" s="835">
        <v>35.630000000000003</v>
      </c>
      <c r="M2616" s="835">
        <v>106.89000000000001</v>
      </c>
      <c r="N2616" s="832">
        <v>3</v>
      </c>
      <c r="O2616" s="836">
        <v>0.5</v>
      </c>
      <c r="P2616" s="835">
        <v>106.89000000000001</v>
      </c>
      <c r="Q2616" s="837">
        <v>1</v>
      </c>
      <c r="R2616" s="832">
        <v>3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10</v>
      </c>
      <c r="B2617" s="832" t="s">
        <v>2616</v>
      </c>
      <c r="C2617" s="832" t="s">
        <v>2639</v>
      </c>
      <c r="D2617" s="833" t="s">
        <v>5677</v>
      </c>
      <c r="E2617" s="834" t="s">
        <v>2678</v>
      </c>
      <c r="F2617" s="832" t="s">
        <v>2618</v>
      </c>
      <c r="G2617" s="832" t="s">
        <v>3499</v>
      </c>
      <c r="H2617" s="832" t="s">
        <v>631</v>
      </c>
      <c r="I2617" s="832" t="s">
        <v>3500</v>
      </c>
      <c r="J2617" s="832" t="s">
        <v>800</v>
      </c>
      <c r="K2617" s="832" t="s">
        <v>801</v>
      </c>
      <c r="L2617" s="835">
        <v>105.63</v>
      </c>
      <c r="M2617" s="835">
        <v>528.15</v>
      </c>
      <c r="N2617" s="832">
        <v>5</v>
      </c>
      <c r="O2617" s="836">
        <v>1.5</v>
      </c>
      <c r="P2617" s="835">
        <v>528.15</v>
      </c>
      <c r="Q2617" s="837">
        <v>1</v>
      </c>
      <c r="R2617" s="832">
        <v>5</v>
      </c>
      <c r="S2617" s="837">
        <v>1</v>
      </c>
      <c r="T2617" s="836">
        <v>1.5</v>
      </c>
      <c r="U2617" s="838">
        <v>1</v>
      </c>
    </row>
    <row r="2618" spans="1:21" ht="14.4" customHeight="1" x14ac:dyDescent="0.3">
      <c r="A2618" s="831">
        <v>10</v>
      </c>
      <c r="B2618" s="832" t="s">
        <v>2616</v>
      </c>
      <c r="C2618" s="832" t="s">
        <v>2639</v>
      </c>
      <c r="D2618" s="833" t="s">
        <v>5677</v>
      </c>
      <c r="E2618" s="834" t="s">
        <v>2678</v>
      </c>
      <c r="F2618" s="832" t="s">
        <v>2618</v>
      </c>
      <c r="G2618" s="832" t="s">
        <v>2760</v>
      </c>
      <c r="H2618" s="832" t="s">
        <v>631</v>
      </c>
      <c r="I2618" s="832" t="s">
        <v>2761</v>
      </c>
      <c r="J2618" s="832" t="s">
        <v>903</v>
      </c>
      <c r="K2618" s="832" t="s">
        <v>2762</v>
      </c>
      <c r="L2618" s="835">
        <v>94.7</v>
      </c>
      <c r="M2618" s="835">
        <v>2746.3000000000006</v>
      </c>
      <c r="N2618" s="832">
        <v>29</v>
      </c>
      <c r="O2618" s="836">
        <v>14.5</v>
      </c>
      <c r="P2618" s="835">
        <v>1799.3000000000004</v>
      </c>
      <c r="Q2618" s="837">
        <v>0.65517241379310343</v>
      </c>
      <c r="R2618" s="832">
        <v>19</v>
      </c>
      <c r="S2618" s="837">
        <v>0.65517241379310343</v>
      </c>
      <c r="T2618" s="836">
        <v>8</v>
      </c>
      <c r="U2618" s="838">
        <v>0.55172413793103448</v>
      </c>
    </row>
    <row r="2619" spans="1:21" ht="14.4" customHeight="1" x14ac:dyDescent="0.3">
      <c r="A2619" s="831">
        <v>10</v>
      </c>
      <c r="B2619" s="832" t="s">
        <v>2616</v>
      </c>
      <c r="C2619" s="832" t="s">
        <v>2639</v>
      </c>
      <c r="D2619" s="833" t="s">
        <v>5677</v>
      </c>
      <c r="E2619" s="834" t="s">
        <v>2678</v>
      </c>
      <c r="F2619" s="832" t="s">
        <v>2618</v>
      </c>
      <c r="G2619" s="832" t="s">
        <v>2763</v>
      </c>
      <c r="H2619" s="832" t="s">
        <v>631</v>
      </c>
      <c r="I2619" s="832" t="s">
        <v>2764</v>
      </c>
      <c r="J2619" s="832" t="s">
        <v>983</v>
      </c>
      <c r="K2619" s="832" t="s">
        <v>2765</v>
      </c>
      <c r="L2619" s="835">
        <v>89.91</v>
      </c>
      <c r="M2619" s="835">
        <v>89.91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10</v>
      </c>
      <c r="B2620" s="832" t="s">
        <v>2616</v>
      </c>
      <c r="C2620" s="832" t="s">
        <v>2639</v>
      </c>
      <c r="D2620" s="833" t="s">
        <v>5677</v>
      </c>
      <c r="E2620" s="834" t="s">
        <v>2678</v>
      </c>
      <c r="F2620" s="832" t="s">
        <v>2618</v>
      </c>
      <c r="G2620" s="832" t="s">
        <v>3363</v>
      </c>
      <c r="H2620" s="832" t="s">
        <v>631</v>
      </c>
      <c r="I2620" s="832" t="s">
        <v>3364</v>
      </c>
      <c r="J2620" s="832" t="s">
        <v>3365</v>
      </c>
      <c r="K2620" s="832" t="s">
        <v>3366</v>
      </c>
      <c r="L2620" s="835">
        <v>0</v>
      </c>
      <c r="M2620" s="835">
        <v>0</v>
      </c>
      <c r="N2620" s="832">
        <v>1</v>
      </c>
      <c r="O2620" s="836">
        <v>1</v>
      </c>
      <c r="P2620" s="835">
        <v>0</v>
      </c>
      <c r="Q2620" s="837"/>
      <c r="R2620" s="832">
        <v>1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10</v>
      </c>
      <c r="B2621" s="832" t="s">
        <v>2616</v>
      </c>
      <c r="C2621" s="832" t="s">
        <v>2639</v>
      </c>
      <c r="D2621" s="833" t="s">
        <v>5677</v>
      </c>
      <c r="E2621" s="834" t="s">
        <v>2678</v>
      </c>
      <c r="F2621" s="832" t="s">
        <v>2618</v>
      </c>
      <c r="G2621" s="832" t="s">
        <v>3317</v>
      </c>
      <c r="H2621" s="832" t="s">
        <v>631</v>
      </c>
      <c r="I2621" s="832" t="s">
        <v>3787</v>
      </c>
      <c r="J2621" s="832" t="s">
        <v>3788</v>
      </c>
      <c r="K2621" s="832" t="s">
        <v>3789</v>
      </c>
      <c r="L2621" s="835">
        <v>73.09</v>
      </c>
      <c r="M2621" s="835">
        <v>438.54</v>
      </c>
      <c r="N2621" s="832">
        <v>6</v>
      </c>
      <c r="O2621" s="836">
        <v>2</v>
      </c>
      <c r="P2621" s="835">
        <v>292.36</v>
      </c>
      <c r="Q2621" s="837">
        <v>0.66666666666666663</v>
      </c>
      <c r="R2621" s="832">
        <v>4</v>
      </c>
      <c r="S2621" s="837">
        <v>0.66666666666666663</v>
      </c>
      <c r="T2621" s="836">
        <v>1.5</v>
      </c>
      <c r="U2621" s="838">
        <v>0.75</v>
      </c>
    </row>
    <row r="2622" spans="1:21" ht="14.4" customHeight="1" x14ac:dyDescent="0.3">
      <c r="A2622" s="831">
        <v>10</v>
      </c>
      <c r="B2622" s="832" t="s">
        <v>2616</v>
      </c>
      <c r="C2622" s="832" t="s">
        <v>2639</v>
      </c>
      <c r="D2622" s="833" t="s">
        <v>5677</v>
      </c>
      <c r="E2622" s="834" t="s">
        <v>2678</v>
      </c>
      <c r="F2622" s="832" t="s">
        <v>2618</v>
      </c>
      <c r="G2622" s="832" t="s">
        <v>3317</v>
      </c>
      <c r="H2622" s="832" t="s">
        <v>631</v>
      </c>
      <c r="I2622" s="832" t="s">
        <v>3692</v>
      </c>
      <c r="J2622" s="832" t="s">
        <v>1476</v>
      </c>
      <c r="K2622" s="832" t="s">
        <v>3693</v>
      </c>
      <c r="L2622" s="835">
        <v>36.54</v>
      </c>
      <c r="M2622" s="835">
        <v>146.16</v>
      </c>
      <c r="N2622" s="832">
        <v>4</v>
      </c>
      <c r="O2622" s="836">
        <v>2</v>
      </c>
      <c r="P2622" s="835">
        <v>146.16</v>
      </c>
      <c r="Q2622" s="837">
        <v>1</v>
      </c>
      <c r="R2622" s="832">
        <v>4</v>
      </c>
      <c r="S2622" s="837">
        <v>1</v>
      </c>
      <c r="T2622" s="836">
        <v>2</v>
      </c>
      <c r="U2622" s="838">
        <v>1</v>
      </c>
    </row>
    <row r="2623" spans="1:21" ht="14.4" customHeight="1" x14ac:dyDescent="0.3">
      <c r="A2623" s="831">
        <v>10</v>
      </c>
      <c r="B2623" s="832" t="s">
        <v>2616</v>
      </c>
      <c r="C2623" s="832" t="s">
        <v>2639</v>
      </c>
      <c r="D2623" s="833" t="s">
        <v>5677</v>
      </c>
      <c r="E2623" s="834" t="s">
        <v>2678</v>
      </c>
      <c r="F2623" s="832" t="s">
        <v>2618</v>
      </c>
      <c r="G2623" s="832" t="s">
        <v>5087</v>
      </c>
      <c r="H2623" s="832" t="s">
        <v>631</v>
      </c>
      <c r="I2623" s="832" t="s">
        <v>5088</v>
      </c>
      <c r="J2623" s="832" t="s">
        <v>5089</v>
      </c>
      <c r="K2623" s="832" t="s">
        <v>5090</v>
      </c>
      <c r="L2623" s="835">
        <v>0</v>
      </c>
      <c r="M2623" s="835">
        <v>0</v>
      </c>
      <c r="N2623" s="832">
        <v>1</v>
      </c>
      <c r="O2623" s="836">
        <v>0.5</v>
      </c>
      <c r="P2623" s="835"/>
      <c r="Q2623" s="837"/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10</v>
      </c>
      <c r="B2624" s="832" t="s">
        <v>2616</v>
      </c>
      <c r="C2624" s="832" t="s">
        <v>2639</v>
      </c>
      <c r="D2624" s="833" t="s">
        <v>5677</v>
      </c>
      <c r="E2624" s="834" t="s">
        <v>2678</v>
      </c>
      <c r="F2624" s="832" t="s">
        <v>2618</v>
      </c>
      <c r="G2624" s="832" t="s">
        <v>5011</v>
      </c>
      <c r="H2624" s="832" t="s">
        <v>631</v>
      </c>
      <c r="I2624" s="832" t="s">
        <v>5161</v>
      </c>
      <c r="J2624" s="832" t="s">
        <v>5013</v>
      </c>
      <c r="K2624" s="832" t="s">
        <v>5162</v>
      </c>
      <c r="L2624" s="835">
        <v>57.48</v>
      </c>
      <c r="M2624" s="835">
        <v>57.48</v>
      </c>
      <c r="N2624" s="832">
        <v>1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10</v>
      </c>
      <c r="B2625" s="832" t="s">
        <v>2616</v>
      </c>
      <c r="C2625" s="832" t="s">
        <v>2639</v>
      </c>
      <c r="D2625" s="833" t="s">
        <v>5677</v>
      </c>
      <c r="E2625" s="834" t="s">
        <v>2678</v>
      </c>
      <c r="F2625" s="832" t="s">
        <v>2618</v>
      </c>
      <c r="G2625" s="832" t="s">
        <v>2777</v>
      </c>
      <c r="H2625" s="832" t="s">
        <v>631</v>
      </c>
      <c r="I2625" s="832" t="s">
        <v>3578</v>
      </c>
      <c r="J2625" s="832" t="s">
        <v>1377</v>
      </c>
      <c r="K2625" s="832" t="s">
        <v>3579</v>
      </c>
      <c r="L2625" s="835">
        <v>69.59</v>
      </c>
      <c r="M2625" s="835">
        <v>69.59</v>
      </c>
      <c r="N2625" s="832">
        <v>1</v>
      </c>
      <c r="O2625" s="836">
        <v>1</v>
      </c>
      <c r="P2625" s="835">
        <v>69.59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10</v>
      </c>
      <c r="B2626" s="832" t="s">
        <v>2616</v>
      </c>
      <c r="C2626" s="832" t="s">
        <v>2639</v>
      </c>
      <c r="D2626" s="833" t="s">
        <v>5677</v>
      </c>
      <c r="E2626" s="834" t="s">
        <v>2678</v>
      </c>
      <c r="F2626" s="832" t="s">
        <v>2618</v>
      </c>
      <c r="G2626" s="832" t="s">
        <v>2870</v>
      </c>
      <c r="H2626" s="832" t="s">
        <v>631</v>
      </c>
      <c r="I2626" s="832" t="s">
        <v>2871</v>
      </c>
      <c r="J2626" s="832" t="s">
        <v>2872</v>
      </c>
      <c r="K2626" s="832" t="s">
        <v>2873</v>
      </c>
      <c r="L2626" s="835">
        <v>73.150000000000006</v>
      </c>
      <c r="M2626" s="835">
        <v>658.35</v>
      </c>
      <c r="N2626" s="832">
        <v>9</v>
      </c>
      <c r="O2626" s="836">
        <v>5</v>
      </c>
      <c r="P2626" s="835">
        <v>219.45000000000002</v>
      </c>
      <c r="Q2626" s="837">
        <v>0.33333333333333337</v>
      </c>
      <c r="R2626" s="832">
        <v>3</v>
      </c>
      <c r="S2626" s="837">
        <v>0.33333333333333331</v>
      </c>
      <c r="T2626" s="836">
        <v>2</v>
      </c>
      <c r="U2626" s="838">
        <v>0.4</v>
      </c>
    </row>
    <row r="2627" spans="1:21" ht="14.4" customHeight="1" x14ac:dyDescent="0.3">
      <c r="A2627" s="831">
        <v>10</v>
      </c>
      <c r="B2627" s="832" t="s">
        <v>2616</v>
      </c>
      <c r="C2627" s="832" t="s">
        <v>2639</v>
      </c>
      <c r="D2627" s="833" t="s">
        <v>5677</v>
      </c>
      <c r="E2627" s="834" t="s">
        <v>2678</v>
      </c>
      <c r="F2627" s="832" t="s">
        <v>2618</v>
      </c>
      <c r="G2627" s="832" t="s">
        <v>2870</v>
      </c>
      <c r="H2627" s="832" t="s">
        <v>631</v>
      </c>
      <c r="I2627" s="832" t="s">
        <v>2871</v>
      </c>
      <c r="J2627" s="832" t="s">
        <v>2872</v>
      </c>
      <c r="K2627" s="832" t="s">
        <v>2873</v>
      </c>
      <c r="L2627" s="835">
        <v>88.76</v>
      </c>
      <c r="M2627" s="835">
        <v>266.28000000000003</v>
      </c>
      <c r="N2627" s="832">
        <v>3</v>
      </c>
      <c r="O2627" s="836">
        <v>1</v>
      </c>
      <c r="P2627" s="835">
        <v>266.28000000000003</v>
      </c>
      <c r="Q2627" s="837">
        <v>1</v>
      </c>
      <c r="R2627" s="832">
        <v>3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10</v>
      </c>
      <c r="B2628" s="832" t="s">
        <v>2616</v>
      </c>
      <c r="C2628" s="832" t="s">
        <v>2639</v>
      </c>
      <c r="D2628" s="833" t="s">
        <v>5677</v>
      </c>
      <c r="E2628" s="834" t="s">
        <v>2678</v>
      </c>
      <c r="F2628" s="832" t="s">
        <v>2618</v>
      </c>
      <c r="G2628" s="832" t="s">
        <v>3225</v>
      </c>
      <c r="H2628" s="832" t="s">
        <v>631</v>
      </c>
      <c r="I2628" s="832" t="s">
        <v>3248</v>
      </c>
      <c r="J2628" s="832" t="s">
        <v>3249</v>
      </c>
      <c r="K2628" s="832" t="s">
        <v>3250</v>
      </c>
      <c r="L2628" s="835">
        <v>760.22</v>
      </c>
      <c r="M2628" s="835">
        <v>1520.44</v>
      </c>
      <c r="N2628" s="832">
        <v>2</v>
      </c>
      <c r="O2628" s="836">
        <v>0.5</v>
      </c>
      <c r="P2628" s="835">
        <v>1520.44</v>
      </c>
      <c r="Q2628" s="837">
        <v>1</v>
      </c>
      <c r="R2628" s="832">
        <v>2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10</v>
      </c>
      <c r="B2629" s="832" t="s">
        <v>2616</v>
      </c>
      <c r="C2629" s="832" t="s">
        <v>2639</v>
      </c>
      <c r="D2629" s="833" t="s">
        <v>5677</v>
      </c>
      <c r="E2629" s="834" t="s">
        <v>2678</v>
      </c>
      <c r="F2629" s="832" t="s">
        <v>2618</v>
      </c>
      <c r="G2629" s="832" t="s">
        <v>3225</v>
      </c>
      <c r="H2629" s="832" t="s">
        <v>631</v>
      </c>
      <c r="I2629" s="832" t="s">
        <v>3251</v>
      </c>
      <c r="J2629" s="832" t="s">
        <v>3249</v>
      </c>
      <c r="K2629" s="832" t="s">
        <v>2590</v>
      </c>
      <c r="L2629" s="835">
        <v>1520.46</v>
      </c>
      <c r="M2629" s="835">
        <v>1520.46</v>
      </c>
      <c r="N2629" s="832">
        <v>1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10</v>
      </c>
      <c r="B2630" s="832" t="s">
        <v>2616</v>
      </c>
      <c r="C2630" s="832" t="s">
        <v>2639</v>
      </c>
      <c r="D2630" s="833" t="s">
        <v>5677</v>
      </c>
      <c r="E2630" s="834" t="s">
        <v>2678</v>
      </c>
      <c r="F2630" s="832" t="s">
        <v>2618</v>
      </c>
      <c r="G2630" s="832" t="s">
        <v>3225</v>
      </c>
      <c r="H2630" s="832" t="s">
        <v>631</v>
      </c>
      <c r="I2630" s="832" t="s">
        <v>3226</v>
      </c>
      <c r="J2630" s="832" t="s">
        <v>1832</v>
      </c>
      <c r="K2630" s="832" t="s">
        <v>3227</v>
      </c>
      <c r="L2630" s="835">
        <v>380.18</v>
      </c>
      <c r="M2630" s="835">
        <v>1520.72</v>
      </c>
      <c r="N2630" s="832">
        <v>4</v>
      </c>
      <c r="O2630" s="836">
        <v>2</v>
      </c>
      <c r="P2630" s="835">
        <v>1520.72</v>
      </c>
      <c r="Q2630" s="837">
        <v>1</v>
      </c>
      <c r="R2630" s="832">
        <v>4</v>
      </c>
      <c r="S2630" s="837">
        <v>1</v>
      </c>
      <c r="T2630" s="836">
        <v>2</v>
      </c>
      <c r="U2630" s="838">
        <v>1</v>
      </c>
    </row>
    <row r="2631" spans="1:21" ht="14.4" customHeight="1" x14ac:dyDescent="0.3">
      <c r="A2631" s="831">
        <v>10</v>
      </c>
      <c r="B2631" s="832" t="s">
        <v>2616</v>
      </c>
      <c r="C2631" s="832" t="s">
        <v>2639</v>
      </c>
      <c r="D2631" s="833" t="s">
        <v>5677</v>
      </c>
      <c r="E2631" s="834" t="s">
        <v>2678</v>
      </c>
      <c r="F2631" s="832" t="s">
        <v>2618</v>
      </c>
      <c r="G2631" s="832" t="s">
        <v>3017</v>
      </c>
      <c r="H2631" s="832" t="s">
        <v>690</v>
      </c>
      <c r="I2631" s="832" t="s">
        <v>5145</v>
      </c>
      <c r="J2631" s="832" t="s">
        <v>3019</v>
      </c>
      <c r="K2631" s="832" t="s">
        <v>5146</v>
      </c>
      <c r="L2631" s="835">
        <v>64.5</v>
      </c>
      <c r="M2631" s="835">
        <v>193.5</v>
      </c>
      <c r="N2631" s="832">
        <v>3</v>
      </c>
      <c r="O2631" s="836">
        <v>1.5</v>
      </c>
      <c r="P2631" s="835">
        <v>193.5</v>
      </c>
      <c r="Q2631" s="837">
        <v>1</v>
      </c>
      <c r="R2631" s="832">
        <v>3</v>
      </c>
      <c r="S2631" s="837">
        <v>1</v>
      </c>
      <c r="T2631" s="836">
        <v>1.5</v>
      </c>
      <c r="U2631" s="838">
        <v>1</v>
      </c>
    </row>
    <row r="2632" spans="1:21" ht="14.4" customHeight="1" x14ac:dyDescent="0.3">
      <c r="A2632" s="831">
        <v>10</v>
      </c>
      <c r="B2632" s="832" t="s">
        <v>2616</v>
      </c>
      <c r="C2632" s="832" t="s">
        <v>2639</v>
      </c>
      <c r="D2632" s="833" t="s">
        <v>5677</v>
      </c>
      <c r="E2632" s="834" t="s">
        <v>2678</v>
      </c>
      <c r="F2632" s="832" t="s">
        <v>2618</v>
      </c>
      <c r="G2632" s="832" t="s">
        <v>3367</v>
      </c>
      <c r="H2632" s="832" t="s">
        <v>631</v>
      </c>
      <c r="I2632" s="832" t="s">
        <v>3368</v>
      </c>
      <c r="J2632" s="832" t="s">
        <v>3369</v>
      </c>
      <c r="K2632" s="832" t="s">
        <v>3370</v>
      </c>
      <c r="L2632" s="835">
        <v>0</v>
      </c>
      <c r="M2632" s="835">
        <v>0</v>
      </c>
      <c r="N2632" s="832">
        <v>3</v>
      </c>
      <c r="O2632" s="836">
        <v>1</v>
      </c>
      <c r="P2632" s="835">
        <v>0</v>
      </c>
      <c r="Q2632" s="837"/>
      <c r="R2632" s="832">
        <v>3</v>
      </c>
      <c r="S2632" s="837">
        <v>1</v>
      </c>
      <c r="T2632" s="836">
        <v>1</v>
      </c>
      <c r="U2632" s="838">
        <v>1</v>
      </c>
    </row>
    <row r="2633" spans="1:21" ht="14.4" customHeight="1" x14ac:dyDescent="0.3">
      <c r="A2633" s="831">
        <v>10</v>
      </c>
      <c r="B2633" s="832" t="s">
        <v>2616</v>
      </c>
      <c r="C2633" s="832" t="s">
        <v>2639</v>
      </c>
      <c r="D2633" s="833" t="s">
        <v>5677</v>
      </c>
      <c r="E2633" s="834" t="s">
        <v>2678</v>
      </c>
      <c r="F2633" s="832" t="s">
        <v>2618</v>
      </c>
      <c r="G2633" s="832" t="s">
        <v>3374</v>
      </c>
      <c r="H2633" s="832" t="s">
        <v>631</v>
      </c>
      <c r="I2633" s="832" t="s">
        <v>3790</v>
      </c>
      <c r="J2633" s="832" t="s">
        <v>3376</v>
      </c>
      <c r="K2633" s="832" t="s">
        <v>3641</v>
      </c>
      <c r="L2633" s="835">
        <v>176.32</v>
      </c>
      <c r="M2633" s="835">
        <v>176.32</v>
      </c>
      <c r="N2633" s="832">
        <v>1</v>
      </c>
      <c r="O2633" s="836">
        <v>0.5</v>
      </c>
      <c r="P2633" s="835">
        <v>176.32</v>
      </c>
      <c r="Q2633" s="837">
        <v>1</v>
      </c>
      <c r="R2633" s="832">
        <v>1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10</v>
      </c>
      <c r="B2634" s="832" t="s">
        <v>2616</v>
      </c>
      <c r="C2634" s="832" t="s">
        <v>2639</v>
      </c>
      <c r="D2634" s="833" t="s">
        <v>5677</v>
      </c>
      <c r="E2634" s="834" t="s">
        <v>2678</v>
      </c>
      <c r="F2634" s="832" t="s">
        <v>2618</v>
      </c>
      <c r="G2634" s="832" t="s">
        <v>3220</v>
      </c>
      <c r="H2634" s="832" t="s">
        <v>631</v>
      </c>
      <c r="I2634" s="832" t="s">
        <v>3228</v>
      </c>
      <c r="J2634" s="832" t="s">
        <v>763</v>
      </c>
      <c r="K2634" s="832" t="s">
        <v>764</v>
      </c>
      <c r="L2634" s="835">
        <v>0</v>
      </c>
      <c r="M2634" s="835">
        <v>0</v>
      </c>
      <c r="N2634" s="832">
        <v>9</v>
      </c>
      <c r="O2634" s="836">
        <v>4.5</v>
      </c>
      <c r="P2634" s="835">
        <v>0</v>
      </c>
      <c r="Q2634" s="837"/>
      <c r="R2634" s="832">
        <v>3</v>
      </c>
      <c r="S2634" s="837">
        <v>0.33333333333333331</v>
      </c>
      <c r="T2634" s="836">
        <v>2.5</v>
      </c>
      <c r="U2634" s="838">
        <v>0.55555555555555558</v>
      </c>
    </row>
    <row r="2635" spans="1:21" ht="14.4" customHeight="1" x14ac:dyDescent="0.3">
      <c r="A2635" s="831">
        <v>10</v>
      </c>
      <c r="B2635" s="832" t="s">
        <v>2616</v>
      </c>
      <c r="C2635" s="832" t="s">
        <v>2639</v>
      </c>
      <c r="D2635" s="833" t="s">
        <v>5677</v>
      </c>
      <c r="E2635" s="834" t="s">
        <v>2678</v>
      </c>
      <c r="F2635" s="832" t="s">
        <v>2618</v>
      </c>
      <c r="G2635" s="832" t="s">
        <v>3220</v>
      </c>
      <c r="H2635" s="832" t="s">
        <v>631</v>
      </c>
      <c r="I2635" s="832" t="s">
        <v>3221</v>
      </c>
      <c r="J2635" s="832" t="s">
        <v>763</v>
      </c>
      <c r="K2635" s="832" t="s">
        <v>1062</v>
      </c>
      <c r="L2635" s="835">
        <v>0</v>
      </c>
      <c r="M2635" s="835">
        <v>0</v>
      </c>
      <c r="N2635" s="832">
        <v>3</v>
      </c>
      <c r="O2635" s="836">
        <v>0.5</v>
      </c>
      <c r="P2635" s="835">
        <v>0</v>
      </c>
      <c r="Q2635" s="837"/>
      <c r="R2635" s="832">
        <v>3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10</v>
      </c>
      <c r="B2636" s="832" t="s">
        <v>2616</v>
      </c>
      <c r="C2636" s="832" t="s">
        <v>2639</v>
      </c>
      <c r="D2636" s="833" t="s">
        <v>5677</v>
      </c>
      <c r="E2636" s="834" t="s">
        <v>2678</v>
      </c>
      <c r="F2636" s="832" t="s">
        <v>2618</v>
      </c>
      <c r="G2636" s="832" t="s">
        <v>3183</v>
      </c>
      <c r="H2636" s="832" t="s">
        <v>631</v>
      </c>
      <c r="I2636" s="832" t="s">
        <v>5163</v>
      </c>
      <c r="J2636" s="832" t="s">
        <v>5164</v>
      </c>
      <c r="K2636" s="832" t="s">
        <v>5165</v>
      </c>
      <c r="L2636" s="835">
        <v>1143.27</v>
      </c>
      <c r="M2636" s="835">
        <v>8002.8899999999994</v>
      </c>
      <c r="N2636" s="832">
        <v>7</v>
      </c>
      <c r="O2636" s="836">
        <v>2.5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10</v>
      </c>
      <c r="B2637" s="832" t="s">
        <v>2616</v>
      </c>
      <c r="C2637" s="832" t="s">
        <v>2639</v>
      </c>
      <c r="D2637" s="833" t="s">
        <v>5677</v>
      </c>
      <c r="E2637" s="834" t="s">
        <v>2678</v>
      </c>
      <c r="F2637" s="832" t="s">
        <v>2618</v>
      </c>
      <c r="G2637" s="832" t="s">
        <v>3183</v>
      </c>
      <c r="H2637" s="832" t="s">
        <v>631</v>
      </c>
      <c r="I2637" s="832" t="s">
        <v>3415</v>
      </c>
      <c r="J2637" s="832" t="s">
        <v>1307</v>
      </c>
      <c r="K2637" s="832" t="s">
        <v>2861</v>
      </c>
      <c r="L2637" s="835">
        <v>729.38</v>
      </c>
      <c r="M2637" s="835">
        <v>45950.939999999988</v>
      </c>
      <c r="N2637" s="832">
        <v>63</v>
      </c>
      <c r="O2637" s="836">
        <v>20</v>
      </c>
      <c r="P2637" s="835">
        <v>15316.98</v>
      </c>
      <c r="Q2637" s="837">
        <v>0.33333333333333343</v>
      </c>
      <c r="R2637" s="832">
        <v>21</v>
      </c>
      <c r="S2637" s="837">
        <v>0.33333333333333331</v>
      </c>
      <c r="T2637" s="836">
        <v>8</v>
      </c>
      <c r="U2637" s="838">
        <v>0.4</v>
      </c>
    </row>
    <row r="2638" spans="1:21" ht="14.4" customHeight="1" x14ac:dyDescent="0.3">
      <c r="A2638" s="831">
        <v>10</v>
      </c>
      <c r="B2638" s="832" t="s">
        <v>2616</v>
      </c>
      <c r="C2638" s="832" t="s">
        <v>2639</v>
      </c>
      <c r="D2638" s="833" t="s">
        <v>5677</v>
      </c>
      <c r="E2638" s="834" t="s">
        <v>2678</v>
      </c>
      <c r="F2638" s="832" t="s">
        <v>2618</v>
      </c>
      <c r="G2638" s="832" t="s">
        <v>3183</v>
      </c>
      <c r="H2638" s="832" t="s">
        <v>631</v>
      </c>
      <c r="I2638" s="832" t="s">
        <v>3831</v>
      </c>
      <c r="J2638" s="832" t="s">
        <v>3832</v>
      </c>
      <c r="K2638" s="832" t="s">
        <v>3833</v>
      </c>
      <c r="L2638" s="835">
        <v>729.38</v>
      </c>
      <c r="M2638" s="835">
        <v>21881.399999999998</v>
      </c>
      <c r="N2638" s="832">
        <v>30</v>
      </c>
      <c r="O2638" s="836">
        <v>11.5</v>
      </c>
      <c r="P2638" s="835">
        <v>14587.599999999999</v>
      </c>
      <c r="Q2638" s="837">
        <v>0.66666666666666663</v>
      </c>
      <c r="R2638" s="832">
        <v>20</v>
      </c>
      <c r="S2638" s="837">
        <v>0.66666666666666663</v>
      </c>
      <c r="T2638" s="836">
        <v>9</v>
      </c>
      <c r="U2638" s="838">
        <v>0.78260869565217395</v>
      </c>
    </row>
    <row r="2639" spans="1:21" ht="14.4" customHeight="1" x14ac:dyDescent="0.3">
      <c r="A2639" s="831">
        <v>10</v>
      </c>
      <c r="B2639" s="832" t="s">
        <v>2616</v>
      </c>
      <c r="C2639" s="832" t="s">
        <v>2639</v>
      </c>
      <c r="D2639" s="833" t="s">
        <v>5677</v>
      </c>
      <c r="E2639" s="834" t="s">
        <v>2678</v>
      </c>
      <c r="F2639" s="832" t="s">
        <v>2618</v>
      </c>
      <c r="G2639" s="832" t="s">
        <v>3183</v>
      </c>
      <c r="H2639" s="832" t="s">
        <v>631</v>
      </c>
      <c r="I2639" s="832" t="s">
        <v>3439</v>
      </c>
      <c r="J2639" s="832" t="s">
        <v>3440</v>
      </c>
      <c r="K2639" s="832" t="s">
        <v>3441</v>
      </c>
      <c r="L2639" s="835">
        <v>676.93</v>
      </c>
      <c r="M2639" s="835">
        <v>1353.86</v>
      </c>
      <c r="N2639" s="832">
        <v>2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10</v>
      </c>
      <c r="B2640" s="832" t="s">
        <v>2616</v>
      </c>
      <c r="C2640" s="832" t="s">
        <v>2639</v>
      </c>
      <c r="D2640" s="833" t="s">
        <v>5677</v>
      </c>
      <c r="E2640" s="834" t="s">
        <v>2678</v>
      </c>
      <c r="F2640" s="832" t="s">
        <v>2618</v>
      </c>
      <c r="G2640" s="832" t="s">
        <v>3183</v>
      </c>
      <c r="H2640" s="832" t="s">
        <v>631</v>
      </c>
      <c r="I2640" s="832" t="s">
        <v>3252</v>
      </c>
      <c r="J2640" s="832" t="s">
        <v>3185</v>
      </c>
      <c r="K2640" s="832" t="s">
        <v>3253</v>
      </c>
      <c r="L2640" s="835">
        <v>882.24</v>
      </c>
      <c r="M2640" s="835">
        <v>7057.920000000001</v>
      </c>
      <c r="N2640" s="832">
        <v>8</v>
      </c>
      <c r="O2640" s="836">
        <v>4</v>
      </c>
      <c r="P2640" s="835">
        <v>2646.7200000000003</v>
      </c>
      <c r="Q2640" s="837">
        <v>0.375</v>
      </c>
      <c r="R2640" s="832">
        <v>3</v>
      </c>
      <c r="S2640" s="837">
        <v>0.375</v>
      </c>
      <c r="T2640" s="836">
        <v>1.5</v>
      </c>
      <c r="U2640" s="838">
        <v>0.375</v>
      </c>
    </row>
    <row r="2641" spans="1:21" ht="14.4" customHeight="1" x14ac:dyDescent="0.3">
      <c r="A2641" s="831">
        <v>10</v>
      </c>
      <c r="B2641" s="832" t="s">
        <v>2616</v>
      </c>
      <c r="C2641" s="832" t="s">
        <v>2639</v>
      </c>
      <c r="D2641" s="833" t="s">
        <v>5677</v>
      </c>
      <c r="E2641" s="834" t="s">
        <v>2678</v>
      </c>
      <c r="F2641" s="832" t="s">
        <v>2618</v>
      </c>
      <c r="G2641" s="832" t="s">
        <v>3183</v>
      </c>
      <c r="H2641" s="832" t="s">
        <v>631</v>
      </c>
      <c r="I2641" s="832" t="s">
        <v>3184</v>
      </c>
      <c r="J2641" s="832" t="s">
        <v>3185</v>
      </c>
      <c r="K2641" s="832" t="s">
        <v>3186</v>
      </c>
      <c r="L2641" s="835">
        <v>634</v>
      </c>
      <c r="M2641" s="835">
        <v>1902</v>
      </c>
      <c r="N2641" s="832">
        <v>3</v>
      </c>
      <c r="O2641" s="836">
        <v>1.5</v>
      </c>
      <c r="P2641" s="835">
        <v>1268</v>
      </c>
      <c r="Q2641" s="837">
        <v>0.66666666666666663</v>
      </c>
      <c r="R2641" s="832">
        <v>2</v>
      </c>
      <c r="S2641" s="837">
        <v>0.66666666666666663</v>
      </c>
      <c r="T2641" s="836">
        <v>1</v>
      </c>
      <c r="U2641" s="838">
        <v>0.66666666666666663</v>
      </c>
    </row>
    <row r="2642" spans="1:21" ht="14.4" customHeight="1" x14ac:dyDescent="0.3">
      <c r="A2642" s="831">
        <v>10</v>
      </c>
      <c r="B2642" s="832" t="s">
        <v>2616</v>
      </c>
      <c r="C2642" s="832" t="s">
        <v>2639</v>
      </c>
      <c r="D2642" s="833" t="s">
        <v>5677</v>
      </c>
      <c r="E2642" s="834" t="s">
        <v>2678</v>
      </c>
      <c r="F2642" s="832" t="s">
        <v>2618</v>
      </c>
      <c r="G2642" s="832" t="s">
        <v>3183</v>
      </c>
      <c r="H2642" s="832" t="s">
        <v>631</v>
      </c>
      <c r="I2642" s="832" t="s">
        <v>5166</v>
      </c>
      <c r="J2642" s="832" t="s">
        <v>5167</v>
      </c>
      <c r="K2642" s="832" t="s">
        <v>5168</v>
      </c>
      <c r="L2642" s="835">
        <v>607.30999999999995</v>
      </c>
      <c r="M2642" s="835">
        <v>4858.4799999999996</v>
      </c>
      <c r="N2642" s="832">
        <v>8</v>
      </c>
      <c r="O2642" s="836">
        <v>3</v>
      </c>
      <c r="P2642" s="835">
        <v>4858.4799999999996</v>
      </c>
      <c r="Q2642" s="837">
        <v>1</v>
      </c>
      <c r="R2642" s="832">
        <v>8</v>
      </c>
      <c r="S2642" s="837">
        <v>1</v>
      </c>
      <c r="T2642" s="836">
        <v>3</v>
      </c>
      <c r="U2642" s="838">
        <v>1</v>
      </c>
    </row>
    <row r="2643" spans="1:21" ht="14.4" customHeight="1" x14ac:dyDescent="0.3">
      <c r="A2643" s="831">
        <v>10</v>
      </c>
      <c r="B2643" s="832" t="s">
        <v>2616</v>
      </c>
      <c r="C2643" s="832" t="s">
        <v>2639</v>
      </c>
      <c r="D2643" s="833" t="s">
        <v>5677</v>
      </c>
      <c r="E2643" s="834" t="s">
        <v>2678</v>
      </c>
      <c r="F2643" s="832" t="s">
        <v>2618</v>
      </c>
      <c r="G2643" s="832" t="s">
        <v>3183</v>
      </c>
      <c r="H2643" s="832" t="s">
        <v>631</v>
      </c>
      <c r="I2643" s="832" t="s">
        <v>5169</v>
      </c>
      <c r="J2643" s="832" t="s">
        <v>5164</v>
      </c>
      <c r="K2643" s="832" t="s">
        <v>5170</v>
      </c>
      <c r="L2643" s="835">
        <v>1015.4</v>
      </c>
      <c r="M2643" s="835">
        <v>1015.4</v>
      </c>
      <c r="N2643" s="832">
        <v>1</v>
      </c>
      <c r="O2643" s="836">
        <v>0.5</v>
      </c>
      <c r="P2643" s="835">
        <v>1015.4</v>
      </c>
      <c r="Q2643" s="837">
        <v>1</v>
      </c>
      <c r="R2643" s="832">
        <v>1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10</v>
      </c>
      <c r="B2644" s="832" t="s">
        <v>2616</v>
      </c>
      <c r="C2644" s="832" t="s">
        <v>2639</v>
      </c>
      <c r="D2644" s="833" t="s">
        <v>5677</v>
      </c>
      <c r="E2644" s="834" t="s">
        <v>2678</v>
      </c>
      <c r="F2644" s="832" t="s">
        <v>2618</v>
      </c>
      <c r="G2644" s="832" t="s">
        <v>2874</v>
      </c>
      <c r="H2644" s="832" t="s">
        <v>631</v>
      </c>
      <c r="I2644" s="832" t="s">
        <v>5171</v>
      </c>
      <c r="J2644" s="832" t="s">
        <v>5172</v>
      </c>
      <c r="K2644" s="832" t="s">
        <v>5173</v>
      </c>
      <c r="L2644" s="835">
        <v>560.08000000000004</v>
      </c>
      <c r="M2644" s="835">
        <v>5600.8000000000011</v>
      </c>
      <c r="N2644" s="832">
        <v>10</v>
      </c>
      <c r="O2644" s="836">
        <v>2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10</v>
      </c>
      <c r="B2645" s="832" t="s">
        <v>2616</v>
      </c>
      <c r="C2645" s="832" t="s">
        <v>2639</v>
      </c>
      <c r="D2645" s="833" t="s">
        <v>5677</v>
      </c>
      <c r="E2645" s="834" t="s">
        <v>2678</v>
      </c>
      <c r="F2645" s="832" t="s">
        <v>2618</v>
      </c>
      <c r="G2645" s="832" t="s">
        <v>2874</v>
      </c>
      <c r="H2645" s="832" t="s">
        <v>690</v>
      </c>
      <c r="I2645" s="832" t="s">
        <v>2879</v>
      </c>
      <c r="J2645" s="832" t="s">
        <v>2880</v>
      </c>
      <c r="K2645" s="832" t="s">
        <v>2881</v>
      </c>
      <c r="L2645" s="835">
        <v>2090.3000000000002</v>
      </c>
      <c r="M2645" s="835">
        <v>10451.5</v>
      </c>
      <c r="N2645" s="832">
        <v>5</v>
      </c>
      <c r="O2645" s="836">
        <v>2</v>
      </c>
      <c r="P2645" s="835">
        <v>10451.5</v>
      </c>
      <c r="Q2645" s="837">
        <v>1</v>
      </c>
      <c r="R2645" s="832">
        <v>5</v>
      </c>
      <c r="S2645" s="837">
        <v>1</v>
      </c>
      <c r="T2645" s="836">
        <v>2</v>
      </c>
      <c r="U2645" s="838">
        <v>1</v>
      </c>
    </row>
    <row r="2646" spans="1:21" ht="14.4" customHeight="1" x14ac:dyDescent="0.3">
      <c r="A2646" s="831">
        <v>10</v>
      </c>
      <c r="B2646" s="832" t="s">
        <v>2616</v>
      </c>
      <c r="C2646" s="832" t="s">
        <v>2639</v>
      </c>
      <c r="D2646" s="833" t="s">
        <v>5677</v>
      </c>
      <c r="E2646" s="834" t="s">
        <v>2678</v>
      </c>
      <c r="F2646" s="832" t="s">
        <v>2618</v>
      </c>
      <c r="G2646" s="832" t="s">
        <v>3125</v>
      </c>
      <c r="H2646" s="832" t="s">
        <v>690</v>
      </c>
      <c r="I2646" s="832" t="s">
        <v>5174</v>
      </c>
      <c r="J2646" s="832" t="s">
        <v>1904</v>
      </c>
      <c r="K2646" s="832" t="s">
        <v>5175</v>
      </c>
      <c r="L2646" s="835">
        <v>10.65</v>
      </c>
      <c r="M2646" s="835">
        <v>10.65</v>
      </c>
      <c r="N2646" s="832">
        <v>1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10</v>
      </c>
      <c r="B2647" s="832" t="s">
        <v>2616</v>
      </c>
      <c r="C2647" s="832" t="s">
        <v>2639</v>
      </c>
      <c r="D2647" s="833" t="s">
        <v>5677</v>
      </c>
      <c r="E2647" s="834" t="s">
        <v>2678</v>
      </c>
      <c r="F2647" s="832" t="s">
        <v>2618</v>
      </c>
      <c r="G2647" s="832" t="s">
        <v>2783</v>
      </c>
      <c r="H2647" s="832" t="s">
        <v>631</v>
      </c>
      <c r="I2647" s="832" t="s">
        <v>2784</v>
      </c>
      <c r="J2647" s="832" t="s">
        <v>1376</v>
      </c>
      <c r="K2647" s="832" t="s">
        <v>2785</v>
      </c>
      <c r="L2647" s="835">
        <v>34.19</v>
      </c>
      <c r="M2647" s="835">
        <v>1641.1199999999997</v>
      </c>
      <c r="N2647" s="832">
        <v>48</v>
      </c>
      <c r="O2647" s="836">
        <v>12</v>
      </c>
      <c r="P2647" s="835">
        <v>1401.7899999999997</v>
      </c>
      <c r="Q2647" s="837">
        <v>0.85416666666666663</v>
      </c>
      <c r="R2647" s="832">
        <v>41</v>
      </c>
      <c r="S2647" s="837">
        <v>0.85416666666666663</v>
      </c>
      <c r="T2647" s="836">
        <v>9.5</v>
      </c>
      <c r="U2647" s="838">
        <v>0.79166666666666663</v>
      </c>
    </row>
    <row r="2648" spans="1:21" ht="14.4" customHeight="1" x14ac:dyDescent="0.3">
      <c r="A2648" s="831">
        <v>10</v>
      </c>
      <c r="B2648" s="832" t="s">
        <v>2616</v>
      </c>
      <c r="C2648" s="832" t="s">
        <v>2639</v>
      </c>
      <c r="D2648" s="833" t="s">
        <v>5677</v>
      </c>
      <c r="E2648" s="834" t="s">
        <v>2678</v>
      </c>
      <c r="F2648" s="832" t="s">
        <v>2618</v>
      </c>
      <c r="G2648" s="832" t="s">
        <v>2906</v>
      </c>
      <c r="H2648" s="832" t="s">
        <v>631</v>
      </c>
      <c r="I2648" s="832" t="s">
        <v>4143</v>
      </c>
      <c r="J2648" s="832" t="s">
        <v>1067</v>
      </c>
      <c r="K2648" s="832" t="s">
        <v>4144</v>
      </c>
      <c r="L2648" s="835">
        <v>32.25</v>
      </c>
      <c r="M2648" s="835">
        <v>64.5</v>
      </c>
      <c r="N2648" s="832">
        <v>2</v>
      </c>
      <c r="O2648" s="836">
        <v>1.5</v>
      </c>
      <c r="P2648" s="835">
        <v>32.25</v>
      </c>
      <c r="Q2648" s="837">
        <v>0.5</v>
      </c>
      <c r="R2648" s="832">
        <v>1</v>
      </c>
      <c r="S2648" s="837">
        <v>0.5</v>
      </c>
      <c r="T2648" s="836">
        <v>0.5</v>
      </c>
      <c r="U2648" s="838">
        <v>0.33333333333333331</v>
      </c>
    </row>
    <row r="2649" spans="1:21" ht="14.4" customHeight="1" x14ac:dyDescent="0.3">
      <c r="A2649" s="831">
        <v>10</v>
      </c>
      <c r="B2649" s="832" t="s">
        <v>2616</v>
      </c>
      <c r="C2649" s="832" t="s">
        <v>2639</v>
      </c>
      <c r="D2649" s="833" t="s">
        <v>5677</v>
      </c>
      <c r="E2649" s="834" t="s">
        <v>2678</v>
      </c>
      <c r="F2649" s="832" t="s">
        <v>2618</v>
      </c>
      <c r="G2649" s="832" t="s">
        <v>2906</v>
      </c>
      <c r="H2649" s="832" t="s">
        <v>631</v>
      </c>
      <c r="I2649" s="832" t="s">
        <v>3254</v>
      </c>
      <c r="J2649" s="832" t="s">
        <v>1067</v>
      </c>
      <c r="K2649" s="832" t="s">
        <v>3255</v>
      </c>
      <c r="L2649" s="835">
        <v>103.67</v>
      </c>
      <c r="M2649" s="835">
        <v>2384.41</v>
      </c>
      <c r="N2649" s="832">
        <v>23</v>
      </c>
      <c r="O2649" s="836">
        <v>13.5</v>
      </c>
      <c r="P2649" s="835">
        <v>1347.71</v>
      </c>
      <c r="Q2649" s="837">
        <v>0.56521739130434789</v>
      </c>
      <c r="R2649" s="832">
        <v>13</v>
      </c>
      <c r="S2649" s="837">
        <v>0.56521739130434778</v>
      </c>
      <c r="T2649" s="836">
        <v>7.5</v>
      </c>
      <c r="U2649" s="838">
        <v>0.55555555555555558</v>
      </c>
    </row>
    <row r="2650" spans="1:21" ht="14.4" customHeight="1" x14ac:dyDescent="0.3">
      <c r="A2650" s="831">
        <v>10</v>
      </c>
      <c r="B2650" s="832" t="s">
        <v>2616</v>
      </c>
      <c r="C2650" s="832" t="s">
        <v>2639</v>
      </c>
      <c r="D2650" s="833" t="s">
        <v>5677</v>
      </c>
      <c r="E2650" s="834" t="s">
        <v>2678</v>
      </c>
      <c r="F2650" s="832" t="s">
        <v>2618</v>
      </c>
      <c r="G2650" s="832" t="s">
        <v>2906</v>
      </c>
      <c r="H2650" s="832" t="s">
        <v>631</v>
      </c>
      <c r="I2650" s="832" t="s">
        <v>2907</v>
      </c>
      <c r="J2650" s="832" t="s">
        <v>1067</v>
      </c>
      <c r="K2650" s="832" t="s">
        <v>2908</v>
      </c>
      <c r="L2650" s="835">
        <v>32.25</v>
      </c>
      <c r="M2650" s="835">
        <v>32.25</v>
      </c>
      <c r="N2650" s="832">
        <v>1</v>
      </c>
      <c r="O2650" s="836">
        <v>1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10</v>
      </c>
      <c r="B2651" s="832" t="s">
        <v>2616</v>
      </c>
      <c r="C2651" s="832" t="s">
        <v>2639</v>
      </c>
      <c r="D2651" s="833" t="s">
        <v>5677</v>
      </c>
      <c r="E2651" s="834" t="s">
        <v>2678</v>
      </c>
      <c r="F2651" s="832" t="s">
        <v>2618</v>
      </c>
      <c r="G2651" s="832" t="s">
        <v>2906</v>
      </c>
      <c r="H2651" s="832" t="s">
        <v>631</v>
      </c>
      <c r="I2651" s="832" t="s">
        <v>2909</v>
      </c>
      <c r="J2651" s="832" t="s">
        <v>1067</v>
      </c>
      <c r="K2651" s="832" t="s">
        <v>2910</v>
      </c>
      <c r="L2651" s="835">
        <v>103.67</v>
      </c>
      <c r="M2651" s="835">
        <v>207.34</v>
      </c>
      <c r="N2651" s="832">
        <v>2</v>
      </c>
      <c r="O2651" s="836">
        <v>1.5</v>
      </c>
      <c r="P2651" s="835">
        <v>207.34</v>
      </c>
      <c r="Q2651" s="837">
        <v>1</v>
      </c>
      <c r="R2651" s="832">
        <v>2</v>
      </c>
      <c r="S2651" s="837">
        <v>1</v>
      </c>
      <c r="T2651" s="836">
        <v>1.5</v>
      </c>
      <c r="U2651" s="838">
        <v>1</v>
      </c>
    </row>
    <row r="2652" spans="1:21" ht="14.4" customHeight="1" x14ac:dyDescent="0.3">
      <c r="A2652" s="831">
        <v>10</v>
      </c>
      <c r="B2652" s="832" t="s">
        <v>2616</v>
      </c>
      <c r="C2652" s="832" t="s">
        <v>2639</v>
      </c>
      <c r="D2652" s="833" t="s">
        <v>5677</v>
      </c>
      <c r="E2652" s="834" t="s">
        <v>2678</v>
      </c>
      <c r="F2652" s="832" t="s">
        <v>2618</v>
      </c>
      <c r="G2652" s="832" t="s">
        <v>2906</v>
      </c>
      <c r="H2652" s="832" t="s">
        <v>631</v>
      </c>
      <c r="I2652" s="832" t="s">
        <v>3384</v>
      </c>
      <c r="J2652" s="832" t="s">
        <v>1067</v>
      </c>
      <c r="K2652" s="832" t="s">
        <v>2910</v>
      </c>
      <c r="L2652" s="835">
        <v>103.67</v>
      </c>
      <c r="M2652" s="835">
        <v>207.34</v>
      </c>
      <c r="N2652" s="832">
        <v>2</v>
      </c>
      <c r="O2652" s="836">
        <v>1.5</v>
      </c>
      <c r="P2652" s="835">
        <v>207.34</v>
      </c>
      <c r="Q2652" s="837">
        <v>1</v>
      </c>
      <c r="R2652" s="832">
        <v>2</v>
      </c>
      <c r="S2652" s="837">
        <v>1</v>
      </c>
      <c r="T2652" s="836">
        <v>1.5</v>
      </c>
      <c r="U2652" s="838">
        <v>1</v>
      </c>
    </row>
    <row r="2653" spans="1:21" ht="14.4" customHeight="1" x14ac:dyDescent="0.3">
      <c r="A2653" s="831">
        <v>10</v>
      </c>
      <c r="B2653" s="832" t="s">
        <v>2616</v>
      </c>
      <c r="C2653" s="832" t="s">
        <v>2639</v>
      </c>
      <c r="D2653" s="833" t="s">
        <v>5677</v>
      </c>
      <c r="E2653" s="834" t="s">
        <v>2678</v>
      </c>
      <c r="F2653" s="832" t="s">
        <v>2618</v>
      </c>
      <c r="G2653" s="832" t="s">
        <v>5176</v>
      </c>
      <c r="H2653" s="832" t="s">
        <v>631</v>
      </c>
      <c r="I2653" s="832" t="s">
        <v>5177</v>
      </c>
      <c r="J2653" s="832" t="s">
        <v>5178</v>
      </c>
      <c r="K2653" s="832" t="s">
        <v>5179</v>
      </c>
      <c r="L2653" s="835">
        <v>56.45</v>
      </c>
      <c r="M2653" s="835">
        <v>56.45</v>
      </c>
      <c r="N2653" s="832">
        <v>1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10</v>
      </c>
      <c r="B2654" s="832" t="s">
        <v>2616</v>
      </c>
      <c r="C2654" s="832" t="s">
        <v>2639</v>
      </c>
      <c r="D2654" s="833" t="s">
        <v>5677</v>
      </c>
      <c r="E2654" s="834" t="s">
        <v>2678</v>
      </c>
      <c r="F2654" s="832" t="s">
        <v>2618</v>
      </c>
      <c r="G2654" s="832" t="s">
        <v>3042</v>
      </c>
      <c r="H2654" s="832" t="s">
        <v>631</v>
      </c>
      <c r="I2654" s="832" t="s">
        <v>3043</v>
      </c>
      <c r="J2654" s="832" t="s">
        <v>1182</v>
      </c>
      <c r="K2654" s="832" t="s">
        <v>3044</v>
      </c>
      <c r="L2654" s="835">
        <v>127.91</v>
      </c>
      <c r="M2654" s="835">
        <v>127.91</v>
      </c>
      <c r="N2654" s="832">
        <v>1</v>
      </c>
      <c r="O2654" s="836">
        <v>1</v>
      </c>
      <c r="P2654" s="835">
        <v>127.91</v>
      </c>
      <c r="Q2654" s="837">
        <v>1</v>
      </c>
      <c r="R2654" s="832">
        <v>1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10</v>
      </c>
      <c r="B2655" s="832" t="s">
        <v>2616</v>
      </c>
      <c r="C2655" s="832" t="s">
        <v>2639</v>
      </c>
      <c r="D2655" s="833" t="s">
        <v>5677</v>
      </c>
      <c r="E2655" s="834" t="s">
        <v>2678</v>
      </c>
      <c r="F2655" s="832" t="s">
        <v>2618</v>
      </c>
      <c r="G2655" s="832" t="s">
        <v>2789</v>
      </c>
      <c r="H2655" s="832" t="s">
        <v>631</v>
      </c>
      <c r="I2655" s="832" t="s">
        <v>2790</v>
      </c>
      <c r="J2655" s="832" t="s">
        <v>2791</v>
      </c>
      <c r="K2655" s="832" t="s">
        <v>2792</v>
      </c>
      <c r="L2655" s="835">
        <v>21.92</v>
      </c>
      <c r="M2655" s="835">
        <v>416.48000000000008</v>
      </c>
      <c r="N2655" s="832">
        <v>19</v>
      </c>
      <c r="O2655" s="836">
        <v>6.5</v>
      </c>
      <c r="P2655" s="835">
        <v>394.56000000000006</v>
      </c>
      <c r="Q2655" s="837">
        <v>0.94736842105263153</v>
      </c>
      <c r="R2655" s="832">
        <v>18</v>
      </c>
      <c r="S2655" s="837">
        <v>0.94736842105263153</v>
      </c>
      <c r="T2655" s="836">
        <v>5.5</v>
      </c>
      <c r="U2655" s="838">
        <v>0.84615384615384615</v>
      </c>
    </row>
    <row r="2656" spans="1:21" ht="14.4" customHeight="1" x14ac:dyDescent="0.3">
      <c r="A2656" s="831">
        <v>10</v>
      </c>
      <c r="B2656" s="832" t="s">
        <v>2616</v>
      </c>
      <c r="C2656" s="832" t="s">
        <v>2639</v>
      </c>
      <c r="D2656" s="833" t="s">
        <v>5677</v>
      </c>
      <c r="E2656" s="834" t="s">
        <v>2678</v>
      </c>
      <c r="F2656" s="832" t="s">
        <v>2618</v>
      </c>
      <c r="G2656" s="832" t="s">
        <v>2789</v>
      </c>
      <c r="H2656" s="832" t="s">
        <v>631</v>
      </c>
      <c r="I2656" s="832" t="s">
        <v>2920</v>
      </c>
      <c r="J2656" s="832" t="s">
        <v>2791</v>
      </c>
      <c r="K2656" s="832" t="s">
        <v>2921</v>
      </c>
      <c r="L2656" s="835">
        <v>87.67</v>
      </c>
      <c r="M2656" s="835">
        <v>1315.05</v>
      </c>
      <c r="N2656" s="832">
        <v>15</v>
      </c>
      <c r="O2656" s="836">
        <v>3</v>
      </c>
      <c r="P2656" s="835">
        <v>1315.05</v>
      </c>
      <c r="Q2656" s="837">
        <v>1</v>
      </c>
      <c r="R2656" s="832">
        <v>15</v>
      </c>
      <c r="S2656" s="837">
        <v>1</v>
      </c>
      <c r="T2656" s="836">
        <v>3</v>
      </c>
      <c r="U2656" s="838">
        <v>1</v>
      </c>
    </row>
    <row r="2657" spans="1:21" ht="14.4" customHeight="1" x14ac:dyDescent="0.3">
      <c r="A2657" s="831">
        <v>10</v>
      </c>
      <c r="B2657" s="832" t="s">
        <v>2616</v>
      </c>
      <c r="C2657" s="832" t="s">
        <v>2639</v>
      </c>
      <c r="D2657" s="833" t="s">
        <v>5677</v>
      </c>
      <c r="E2657" s="834" t="s">
        <v>2678</v>
      </c>
      <c r="F2657" s="832" t="s">
        <v>2618</v>
      </c>
      <c r="G2657" s="832" t="s">
        <v>3893</v>
      </c>
      <c r="H2657" s="832" t="s">
        <v>690</v>
      </c>
      <c r="I2657" s="832" t="s">
        <v>2391</v>
      </c>
      <c r="J2657" s="832" t="s">
        <v>2392</v>
      </c>
      <c r="K2657" s="832" t="s">
        <v>2393</v>
      </c>
      <c r="L2657" s="835">
        <v>122.96</v>
      </c>
      <c r="M2657" s="835">
        <v>122.96</v>
      </c>
      <c r="N2657" s="832">
        <v>1</v>
      </c>
      <c r="O2657" s="836">
        <v>0.5</v>
      </c>
      <c r="P2657" s="835">
        <v>122.96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10</v>
      </c>
      <c r="B2658" s="832" t="s">
        <v>2616</v>
      </c>
      <c r="C2658" s="832" t="s">
        <v>2639</v>
      </c>
      <c r="D2658" s="833" t="s">
        <v>5677</v>
      </c>
      <c r="E2658" s="834" t="s">
        <v>2678</v>
      </c>
      <c r="F2658" s="832" t="s">
        <v>2618</v>
      </c>
      <c r="G2658" s="832" t="s">
        <v>3893</v>
      </c>
      <c r="H2658" s="832" t="s">
        <v>631</v>
      </c>
      <c r="I2658" s="832" t="s">
        <v>5180</v>
      </c>
      <c r="J2658" s="832" t="s">
        <v>5181</v>
      </c>
      <c r="K2658" s="832" t="s">
        <v>2593</v>
      </c>
      <c r="L2658" s="835">
        <v>132</v>
      </c>
      <c r="M2658" s="835">
        <v>132</v>
      </c>
      <c r="N2658" s="832">
        <v>1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10</v>
      </c>
      <c r="B2659" s="832" t="s">
        <v>2616</v>
      </c>
      <c r="C2659" s="832" t="s">
        <v>2639</v>
      </c>
      <c r="D2659" s="833" t="s">
        <v>5677</v>
      </c>
      <c r="E2659" s="834" t="s">
        <v>2678</v>
      </c>
      <c r="F2659" s="832" t="s">
        <v>2618</v>
      </c>
      <c r="G2659" s="832" t="s">
        <v>2922</v>
      </c>
      <c r="H2659" s="832" t="s">
        <v>631</v>
      </c>
      <c r="I2659" s="832" t="s">
        <v>5182</v>
      </c>
      <c r="J2659" s="832" t="s">
        <v>5183</v>
      </c>
      <c r="K2659" s="832" t="s">
        <v>2861</v>
      </c>
      <c r="L2659" s="835">
        <v>282.05</v>
      </c>
      <c r="M2659" s="835">
        <v>564.1</v>
      </c>
      <c r="N2659" s="832">
        <v>2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10</v>
      </c>
      <c r="B2660" s="832" t="s">
        <v>2616</v>
      </c>
      <c r="C2660" s="832" t="s">
        <v>2639</v>
      </c>
      <c r="D2660" s="833" t="s">
        <v>5677</v>
      </c>
      <c r="E2660" s="834" t="s">
        <v>2678</v>
      </c>
      <c r="F2660" s="832" t="s">
        <v>2618</v>
      </c>
      <c r="G2660" s="832" t="s">
        <v>5184</v>
      </c>
      <c r="H2660" s="832" t="s">
        <v>631</v>
      </c>
      <c r="I2660" s="832" t="s">
        <v>5185</v>
      </c>
      <c r="J2660" s="832" t="s">
        <v>5186</v>
      </c>
      <c r="K2660" s="832" t="s">
        <v>3056</v>
      </c>
      <c r="L2660" s="835">
        <v>192.28</v>
      </c>
      <c r="M2660" s="835">
        <v>384.56</v>
      </c>
      <c r="N2660" s="832">
        <v>2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10</v>
      </c>
      <c r="B2661" s="832" t="s">
        <v>2616</v>
      </c>
      <c r="C2661" s="832" t="s">
        <v>2639</v>
      </c>
      <c r="D2661" s="833" t="s">
        <v>5677</v>
      </c>
      <c r="E2661" s="834" t="s">
        <v>2678</v>
      </c>
      <c r="F2661" s="832" t="s">
        <v>2618</v>
      </c>
      <c r="G2661" s="832" t="s">
        <v>2932</v>
      </c>
      <c r="H2661" s="832" t="s">
        <v>631</v>
      </c>
      <c r="I2661" s="832" t="s">
        <v>5062</v>
      </c>
      <c r="J2661" s="832" t="s">
        <v>1208</v>
      </c>
      <c r="K2661" s="832" t="s">
        <v>1689</v>
      </c>
      <c r="L2661" s="835">
        <v>0</v>
      </c>
      <c r="M2661" s="835">
        <v>0</v>
      </c>
      <c r="N2661" s="832">
        <v>2</v>
      </c>
      <c r="O2661" s="836">
        <v>0.5</v>
      </c>
      <c r="P2661" s="835">
        <v>0</v>
      </c>
      <c r="Q2661" s="837"/>
      <c r="R2661" s="832">
        <v>2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10</v>
      </c>
      <c r="B2662" s="832" t="s">
        <v>2616</v>
      </c>
      <c r="C2662" s="832" t="s">
        <v>2639</v>
      </c>
      <c r="D2662" s="833" t="s">
        <v>5677</v>
      </c>
      <c r="E2662" s="834" t="s">
        <v>2678</v>
      </c>
      <c r="F2662" s="832" t="s">
        <v>2618</v>
      </c>
      <c r="G2662" s="832" t="s">
        <v>2935</v>
      </c>
      <c r="H2662" s="832" t="s">
        <v>631</v>
      </c>
      <c r="I2662" s="832" t="s">
        <v>2936</v>
      </c>
      <c r="J2662" s="832" t="s">
        <v>2937</v>
      </c>
      <c r="K2662" s="832" t="s">
        <v>2938</v>
      </c>
      <c r="L2662" s="835">
        <v>311.02</v>
      </c>
      <c r="M2662" s="835">
        <v>1555.1</v>
      </c>
      <c r="N2662" s="832">
        <v>5</v>
      </c>
      <c r="O2662" s="836">
        <v>5</v>
      </c>
      <c r="P2662" s="835">
        <v>311.02</v>
      </c>
      <c r="Q2662" s="837">
        <v>0.2</v>
      </c>
      <c r="R2662" s="832">
        <v>1</v>
      </c>
      <c r="S2662" s="837">
        <v>0.2</v>
      </c>
      <c r="T2662" s="836">
        <v>1</v>
      </c>
      <c r="U2662" s="838">
        <v>0.2</v>
      </c>
    </row>
    <row r="2663" spans="1:21" ht="14.4" customHeight="1" x14ac:dyDescent="0.3">
      <c r="A2663" s="831">
        <v>10</v>
      </c>
      <c r="B2663" s="832" t="s">
        <v>2616</v>
      </c>
      <c r="C2663" s="832" t="s">
        <v>2639</v>
      </c>
      <c r="D2663" s="833" t="s">
        <v>5677</v>
      </c>
      <c r="E2663" s="834" t="s">
        <v>2678</v>
      </c>
      <c r="F2663" s="832" t="s">
        <v>2618</v>
      </c>
      <c r="G2663" s="832" t="s">
        <v>2935</v>
      </c>
      <c r="H2663" s="832" t="s">
        <v>631</v>
      </c>
      <c r="I2663" s="832" t="s">
        <v>5187</v>
      </c>
      <c r="J2663" s="832" t="s">
        <v>5188</v>
      </c>
      <c r="K2663" s="832" t="s">
        <v>3597</v>
      </c>
      <c r="L2663" s="835">
        <v>177.92</v>
      </c>
      <c r="M2663" s="835">
        <v>355.84</v>
      </c>
      <c r="N2663" s="832">
        <v>2</v>
      </c>
      <c r="O2663" s="836">
        <v>0.5</v>
      </c>
      <c r="P2663" s="835">
        <v>355.84</v>
      </c>
      <c r="Q2663" s="837">
        <v>1</v>
      </c>
      <c r="R2663" s="832">
        <v>2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10</v>
      </c>
      <c r="B2664" s="832" t="s">
        <v>2616</v>
      </c>
      <c r="C2664" s="832" t="s">
        <v>2639</v>
      </c>
      <c r="D2664" s="833" t="s">
        <v>5677</v>
      </c>
      <c r="E2664" s="834" t="s">
        <v>2678</v>
      </c>
      <c r="F2664" s="832" t="s">
        <v>2618</v>
      </c>
      <c r="G2664" s="832" t="s">
        <v>2935</v>
      </c>
      <c r="H2664" s="832" t="s">
        <v>631</v>
      </c>
      <c r="I2664" s="832" t="s">
        <v>2939</v>
      </c>
      <c r="J2664" s="832" t="s">
        <v>2940</v>
      </c>
      <c r="K2664" s="832" t="s">
        <v>2941</v>
      </c>
      <c r="L2664" s="835">
        <v>0</v>
      </c>
      <c r="M2664" s="835">
        <v>0</v>
      </c>
      <c r="N2664" s="832">
        <v>4</v>
      </c>
      <c r="O2664" s="836">
        <v>1</v>
      </c>
      <c r="P2664" s="835">
        <v>0</v>
      </c>
      <c r="Q2664" s="837"/>
      <c r="R2664" s="832">
        <v>4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10</v>
      </c>
      <c r="B2665" s="832" t="s">
        <v>2616</v>
      </c>
      <c r="C2665" s="832" t="s">
        <v>2639</v>
      </c>
      <c r="D2665" s="833" t="s">
        <v>5677</v>
      </c>
      <c r="E2665" s="834" t="s">
        <v>2678</v>
      </c>
      <c r="F2665" s="832" t="s">
        <v>2618</v>
      </c>
      <c r="G2665" s="832" t="s">
        <v>2935</v>
      </c>
      <c r="H2665" s="832" t="s">
        <v>631</v>
      </c>
      <c r="I2665" s="832" t="s">
        <v>2939</v>
      </c>
      <c r="J2665" s="832" t="s">
        <v>2940</v>
      </c>
      <c r="K2665" s="832" t="s">
        <v>2941</v>
      </c>
      <c r="L2665" s="835">
        <v>214.06</v>
      </c>
      <c r="M2665" s="835">
        <v>428.12</v>
      </c>
      <c r="N2665" s="832">
        <v>2</v>
      </c>
      <c r="O2665" s="836">
        <v>1</v>
      </c>
      <c r="P2665" s="835">
        <v>214.06</v>
      </c>
      <c r="Q2665" s="837">
        <v>0.5</v>
      </c>
      <c r="R2665" s="832">
        <v>1</v>
      </c>
      <c r="S2665" s="837">
        <v>0.5</v>
      </c>
      <c r="T2665" s="836">
        <v>0.5</v>
      </c>
      <c r="U2665" s="838">
        <v>0.5</v>
      </c>
    </row>
    <row r="2666" spans="1:21" ht="14.4" customHeight="1" x14ac:dyDescent="0.3">
      <c r="A2666" s="831">
        <v>10</v>
      </c>
      <c r="B2666" s="832" t="s">
        <v>2616</v>
      </c>
      <c r="C2666" s="832" t="s">
        <v>2639</v>
      </c>
      <c r="D2666" s="833" t="s">
        <v>5677</v>
      </c>
      <c r="E2666" s="834" t="s">
        <v>2678</v>
      </c>
      <c r="F2666" s="832" t="s">
        <v>2618</v>
      </c>
      <c r="G2666" s="832" t="s">
        <v>2935</v>
      </c>
      <c r="H2666" s="832" t="s">
        <v>631</v>
      </c>
      <c r="I2666" s="832" t="s">
        <v>3595</v>
      </c>
      <c r="J2666" s="832" t="s">
        <v>3596</v>
      </c>
      <c r="K2666" s="832" t="s">
        <v>3597</v>
      </c>
      <c r="L2666" s="835">
        <v>177.92</v>
      </c>
      <c r="M2666" s="835">
        <v>711.68</v>
      </c>
      <c r="N2666" s="832">
        <v>4</v>
      </c>
      <c r="O2666" s="836">
        <v>3.5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10</v>
      </c>
      <c r="B2667" s="832" t="s">
        <v>2616</v>
      </c>
      <c r="C2667" s="832" t="s">
        <v>2639</v>
      </c>
      <c r="D2667" s="833" t="s">
        <v>5677</v>
      </c>
      <c r="E2667" s="834" t="s">
        <v>2678</v>
      </c>
      <c r="F2667" s="832" t="s">
        <v>2618</v>
      </c>
      <c r="G2667" s="832" t="s">
        <v>3601</v>
      </c>
      <c r="H2667" s="832" t="s">
        <v>631</v>
      </c>
      <c r="I2667" s="832" t="s">
        <v>3602</v>
      </c>
      <c r="J2667" s="832" t="s">
        <v>3603</v>
      </c>
      <c r="K2667" s="832" t="s">
        <v>3604</v>
      </c>
      <c r="L2667" s="835">
        <v>59.18</v>
      </c>
      <c r="M2667" s="835">
        <v>414.26</v>
      </c>
      <c r="N2667" s="832">
        <v>7</v>
      </c>
      <c r="O2667" s="836">
        <v>1.5</v>
      </c>
      <c r="P2667" s="835">
        <v>414.26</v>
      </c>
      <c r="Q2667" s="837">
        <v>1</v>
      </c>
      <c r="R2667" s="832">
        <v>7</v>
      </c>
      <c r="S2667" s="837">
        <v>1</v>
      </c>
      <c r="T2667" s="836">
        <v>1.5</v>
      </c>
      <c r="U2667" s="838">
        <v>1</v>
      </c>
    </row>
    <row r="2668" spans="1:21" ht="14.4" customHeight="1" x14ac:dyDescent="0.3">
      <c r="A2668" s="831">
        <v>10</v>
      </c>
      <c r="B2668" s="832" t="s">
        <v>2616</v>
      </c>
      <c r="C2668" s="832" t="s">
        <v>2639</v>
      </c>
      <c r="D2668" s="833" t="s">
        <v>5677</v>
      </c>
      <c r="E2668" s="834" t="s">
        <v>2678</v>
      </c>
      <c r="F2668" s="832" t="s">
        <v>2618</v>
      </c>
      <c r="G2668" s="832" t="s">
        <v>3518</v>
      </c>
      <c r="H2668" s="832" t="s">
        <v>631</v>
      </c>
      <c r="I2668" s="832" t="s">
        <v>3519</v>
      </c>
      <c r="J2668" s="832" t="s">
        <v>3520</v>
      </c>
      <c r="K2668" s="832" t="s">
        <v>3521</v>
      </c>
      <c r="L2668" s="835">
        <v>0</v>
      </c>
      <c r="M2668" s="835">
        <v>0</v>
      </c>
      <c r="N2668" s="832">
        <v>9</v>
      </c>
      <c r="O2668" s="836">
        <v>1.5</v>
      </c>
      <c r="P2668" s="835">
        <v>0</v>
      </c>
      <c r="Q2668" s="837"/>
      <c r="R2668" s="832">
        <v>9</v>
      </c>
      <c r="S2668" s="837">
        <v>1</v>
      </c>
      <c r="T2668" s="836">
        <v>1.5</v>
      </c>
      <c r="U2668" s="838">
        <v>1</v>
      </c>
    </row>
    <row r="2669" spans="1:21" ht="14.4" customHeight="1" x14ac:dyDescent="0.3">
      <c r="A2669" s="831">
        <v>10</v>
      </c>
      <c r="B2669" s="832" t="s">
        <v>2616</v>
      </c>
      <c r="C2669" s="832" t="s">
        <v>2639</v>
      </c>
      <c r="D2669" s="833" t="s">
        <v>5677</v>
      </c>
      <c r="E2669" s="834" t="s">
        <v>2678</v>
      </c>
      <c r="F2669" s="832" t="s">
        <v>2618</v>
      </c>
      <c r="G2669" s="832" t="s">
        <v>3271</v>
      </c>
      <c r="H2669" s="832" t="s">
        <v>631</v>
      </c>
      <c r="I2669" s="832" t="s">
        <v>3272</v>
      </c>
      <c r="J2669" s="832" t="s">
        <v>1461</v>
      </c>
      <c r="K2669" s="832" t="s">
        <v>1462</v>
      </c>
      <c r="L2669" s="835">
        <v>239.96</v>
      </c>
      <c r="M2669" s="835">
        <v>7198.7999999999993</v>
      </c>
      <c r="N2669" s="832">
        <v>30</v>
      </c>
      <c r="O2669" s="836">
        <v>1.5</v>
      </c>
      <c r="P2669" s="835">
        <v>7198.7999999999993</v>
      </c>
      <c r="Q2669" s="837">
        <v>1</v>
      </c>
      <c r="R2669" s="832">
        <v>30</v>
      </c>
      <c r="S2669" s="837">
        <v>1</v>
      </c>
      <c r="T2669" s="836">
        <v>1.5</v>
      </c>
      <c r="U2669" s="838">
        <v>1</v>
      </c>
    </row>
    <row r="2670" spans="1:21" ht="14.4" customHeight="1" x14ac:dyDescent="0.3">
      <c r="A2670" s="831">
        <v>10</v>
      </c>
      <c r="B2670" s="832" t="s">
        <v>2616</v>
      </c>
      <c r="C2670" s="832" t="s">
        <v>2639</v>
      </c>
      <c r="D2670" s="833" t="s">
        <v>5677</v>
      </c>
      <c r="E2670" s="834" t="s">
        <v>2678</v>
      </c>
      <c r="F2670" s="832" t="s">
        <v>2618</v>
      </c>
      <c r="G2670" s="832" t="s">
        <v>3271</v>
      </c>
      <c r="H2670" s="832" t="s">
        <v>631</v>
      </c>
      <c r="I2670" s="832" t="s">
        <v>5189</v>
      </c>
      <c r="J2670" s="832" t="s">
        <v>1461</v>
      </c>
      <c r="K2670" s="832" t="s">
        <v>1463</v>
      </c>
      <c r="L2670" s="835">
        <v>0</v>
      </c>
      <c r="M2670" s="835">
        <v>0</v>
      </c>
      <c r="N2670" s="832">
        <v>4</v>
      </c>
      <c r="O2670" s="836">
        <v>0.5</v>
      </c>
      <c r="P2670" s="835">
        <v>0</v>
      </c>
      <c r="Q2670" s="837"/>
      <c r="R2670" s="832">
        <v>4</v>
      </c>
      <c r="S2670" s="837">
        <v>1</v>
      </c>
      <c r="T2670" s="836">
        <v>0.5</v>
      </c>
      <c r="U2670" s="838">
        <v>1</v>
      </c>
    </row>
    <row r="2671" spans="1:21" ht="14.4" customHeight="1" x14ac:dyDescent="0.3">
      <c r="A2671" s="831">
        <v>10</v>
      </c>
      <c r="B2671" s="832" t="s">
        <v>2616</v>
      </c>
      <c r="C2671" s="832" t="s">
        <v>2639</v>
      </c>
      <c r="D2671" s="833" t="s">
        <v>5677</v>
      </c>
      <c r="E2671" s="834" t="s">
        <v>2678</v>
      </c>
      <c r="F2671" s="832" t="s">
        <v>2618</v>
      </c>
      <c r="G2671" s="832" t="s">
        <v>3271</v>
      </c>
      <c r="H2671" s="832" t="s">
        <v>631</v>
      </c>
      <c r="I2671" s="832" t="s">
        <v>4961</v>
      </c>
      <c r="J2671" s="832" t="s">
        <v>1286</v>
      </c>
      <c r="K2671" s="832" t="s">
        <v>1287</v>
      </c>
      <c r="L2671" s="835">
        <v>374.79</v>
      </c>
      <c r="M2671" s="835">
        <v>7495.8</v>
      </c>
      <c r="N2671" s="832">
        <v>20</v>
      </c>
      <c r="O2671" s="836">
        <v>1</v>
      </c>
      <c r="P2671" s="835">
        <v>7495.8</v>
      </c>
      <c r="Q2671" s="837">
        <v>1</v>
      </c>
      <c r="R2671" s="832">
        <v>20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10</v>
      </c>
      <c r="B2672" s="832" t="s">
        <v>2616</v>
      </c>
      <c r="C2672" s="832" t="s">
        <v>2639</v>
      </c>
      <c r="D2672" s="833" t="s">
        <v>5677</v>
      </c>
      <c r="E2672" s="834" t="s">
        <v>2678</v>
      </c>
      <c r="F2672" s="832" t="s">
        <v>2618</v>
      </c>
      <c r="G2672" s="832" t="s">
        <v>3271</v>
      </c>
      <c r="H2672" s="832" t="s">
        <v>631</v>
      </c>
      <c r="I2672" s="832" t="s">
        <v>4889</v>
      </c>
      <c r="J2672" s="832" t="s">
        <v>1461</v>
      </c>
      <c r="K2672" s="832" t="s">
        <v>1462</v>
      </c>
      <c r="L2672" s="835">
        <v>239.96</v>
      </c>
      <c r="M2672" s="835">
        <v>7198.7999999999993</v>
      </c>
      <c r="N2672" s="832">
        <v>30</v>
      </c>
      <c r="O2672" s="836">
        <v>1.5</v>
      </c>
      <c r="P2672" s="835">
        <v>7198.7999999999993</v>
      </c>
      <c r="Q2672" s="837">
        <v>1</v>
      </c>
      <c r="R2672" s="832">
        <v>30</v>
      </c>
      <c r="S2672" s="837">
        <v>1</v>
      </c>
      <c r="T2672" s="836">
        <v>1.5</v>
      </c>
      <c r="U2672" s="838">
        <v>1</v>
      </c>
    </row>
    <row r="2673" spans="1:21" ht="14.4" customHeight="1" x14ac:dyDescent="0.3">
      <c r="A2673" s="831">
        <v>10</v>
      </c>
      <c r="B2673" s="832" t="s">
        <v>2616</v>
      </c>
      <c r="C2673" s="832" t="s">
        <v>2639</v>
      </c>
      <c r="D2673" s="833" t="s">
        <v>5677</v>
      </c>
      <c r="E2673" s="834" t="s">
        <v>2678</v>
      </c>
      <c r="F2673" s="832" t="s">
        <v>2618</v>
      </c>
      <c r="G2673" s="832" t="s">
        <v>3066</v>
      </c>
      <c r="H2673" s="832" t="s">
        <v>690</v>
      </c>
      <c r="I2673" s="832" t="s">
        <v>2255</v>
      </c>
      <c r="J2673" s="832" t="s">
        <v>936</v>
      </c>
      <c r="K2673" s="832" t="s">
        <v>939</v>
      </c>
      <c r="L2673" s="835">
        <v>181.66</v>
      </c>
      <c r="M2673" s="835">
        <v>62854.36</v>
      </c>
      <c r="N2673" s="832">
        <v>346</v>
      </c>
      <c r="O2673" s="836">
        <v>8.5</v>
      </c>
      <c r="P2673" s="835">
        <v>45415</v>
      </c>
      <c r="Q2673" s="837">
        <v>0.7225433526011561</v>
      </c>
      <c r="R2673" s="832">
        <v>250</v>
      </c>
      <c r="S2673" s="837">
        <v>0.7225433526011561</v>
      </c>
      <c r="T2673" s="836">
        <v>7.5</v>
      </c>
      <c r="U2673" s="838">
        <v>0.88235294117647056</v>
      </c>
    </row>
    <row r="2674" spans="1:21" ht="14.4" customHeight="1" x14ac:dyDescent="0.3">
      <c r="A2674" s="831">
        <v>10</v>
      </c>
      <c r="B2674" s="832" t="s">
        <v>2616</v>
      </c>
      <c r="C2674" s="832" t="s">
        <v>2639</v>
      </c>
      <c r="D2674" s="833" t="s">
        <v>5677</v>
      </c>
      <c r="E2674" s="834" t="s">
        <v>2678</v>
      </c>
      <c r="F2674" s="832" t="s">
        <v>2618</v>
      </c>
      <c r="G2674" s="832" t="s">
        <v>3066</v>
      </c>
      <c r="H2674" s="832" t="s">
        <v>690</v>
      </c>
      <c r="I2674" s="832" t="s">
        <v>5190</v>
      </c>
      <c r="J2674" s="832" t="s">
        <v>1141</v>
      </c>
      <c r="K2674" s="832" t="s">
        <v>1435</v>
      </c>
      <c r="L2674" s="835">
        <v>32.6</v>
      </c>
      <c r="M2674" s="835">
        <v>978</v>
      </c>
      <c r="N2674" s="832">
        <v>30</v>
      </c>
      <c r="O2674" s="836">
        <v>1</v>
      </c>
      <c r="P2674" s="835">
        <v>978</v>
      </c>
      <c r="Q2674" s="837">
        <v>1</v>
      </c>
      <c r="R2674" s="832">
        <v>30</v>
      </c>
      <c r="S2674" s="837">
        <v>1</v>
      </c>
      <c r="T2674" s="836">
        <v>1</v>
      </c>
      <c r="U2674" s="838">
        <v>1</v>
      </c>
    </row>
    <row r="2675" spans="1:21" ht="14.4" customHeight="1" x14ac:dyDescent="0.3">
      <c r="A2675" s="831">
        <v>10</v>
      </c>
      <c r="B2675" s="832" t="s">
        <v>2616</v>
      </c>
      <c r="C2675" s="832" t="s">
        <v>2639</v>
      </c>
      <c r="D2675" s="833" t="s">
        <v>5677</v>
      </c>
      <c r="E2675" s="834" t="s">
        <v>2678</v>
      </c>
      <c r="F2675" s="832" t="s">
        <v>2618</v>
      </c>
      <c r="G2675" s="832" t="s">
        <v>3066</v>
      </c>
      <c r="H2675" s="832" t="s">
        <v>690</v>
      </c>
      <c r="I2675" s="832" t="s">
        <v>5191</v>
      </c>
      <c r="J2675" s="832" t="s">
        <v>5192</v>
      </c>
      <c r="K2675" s="832" t="s">
        <v>1435</v>
      </c>
      <c r="L2675" s="835">
        <v>32.380000000000003</v>
      </c>
      <c r="M2675" s="835">
        <v>647.6</v>
      </c>
      <c r="N2675" s="832">
        <v>20</v>
      </c>
      <c r="O2675" s="836">
        <v>1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10</v>
      </c>
      <c r="B2676" s="832" t="s">
        <v>2616</v>
      </c>
      <c r="C2676" s="832" t="s">
        <v>2639</v>
      </c>
      <c r="D2676" s="833" t="s">
        <v>5677</v>
      </c>
      <c r="E2676" s="834" t="s">
        <v>2678</v>
      </c>
      <c r="F2676" s="832" t="s">
        <v>2618</v>
      </c>
      <c r="G2676" s="832" t="s">
        <v>3066</v>
      </c>
      <c r="H2676" s="832" t="s">
        <v>690</v>
      </c>
      <c r="I2676" s="832" t="s">
        <v>5193</v>
      </c>
      <c r="J2676" s="832" t="s">
        <v>5194</v>
      </c>
      <c r="K2676" s="832" t="s">
        <v>1435</v>
      </c>
      <c r="L2676" s="835">
        <v>32.380000000000003</v>
      </c>
      <c r="M2676" s="835">
        <v>2428.5000000000005</v>
      </c>
      <c r="N2676" s="832">
        <v>75</v>
      </c>
      <c r="O2676" s="836">
        <v>3.5</v>
      </c>
      <c r="P2676" s="835">
        <v>2428.5000000000005</v>
      </c>
      <c r="Q2676" s="837">
        <v>1</v>
      </c>
      <c r="R2676" s="832">
        <v>75</v>
      </c>
      <c r="S2676" s="837">
        <v>1</v>
      </c>
      <c r="T2676" s="836">
        <v>3.5</v>
      </c>
      <c r="U2676" s="838">
        <v>1</v>
      </c>
    </row>
    <row r="2677" spans="1:21" ht="14.4" customHeight="1" x14ac:dyDescent="0.3">
      <c r="A2677" s="831">
        <v>10</v>
      </c>
      <c r="B2677" s="832" t="s">
        <v>2616</v>
      </c>
      <c r="C2677" s="832" t="s">
        <v>2639</v>
      </c>
      <c r="D2677" s="833" t="s">
        <v>5677</v>
      </c>
      <c r="E2677" s="834" t="s">
        <v>2678</v>
      </c>
      <c r="F2677" s="832" t="s">
        <v>2618</v>
      </c>
      <c r="G2677" s="832" t="s">
        <v>3066</v>
      </c>
      <c r="H2677" s="832" t="s">
        <v>690</v>
      </c>
      <c r="I2677" s="832" t="s">
        <v>5195</v>
      </c>
      <c r="J2677" s="832" t="s">
        <v>1544</v>
      </c>
      <c r="K2677" s="832" t="s">
        <v>1545</v>
      </c>
      <c r="L2677" s="835">
        <v>194.26</v>
      </c>
      <c r="M2677" s="835">
        <v>8741.6999999999989</v>
      </c>
      <c r="N2677" s="832">
        <v>45</v>
      </c>
      <c r="O2677" s="836">
        <v>6</v>
      </c>
      <c r="P2677" s="835">
        <v>7770.4</v>
      </c>
      <c r="Q2677" s="837">
        <v>0.88888888888888895</v>
      </c>
      <c r="R2677" s="832">
        <v>40</v>
      </c>
      <c r="S2677" s="837">
        <v>0.88888888888888884</v>
      </c>
      <c r="T2677" s="836">
        <v>5.5</v>
      </c>
      <c r="U2677" s="838">
        <v>0.91666666666666663</v>
      </c>
    </row>
    <row r="2678" spans="1:21" ht="14.4" customHeight="1" x14ac:dyDescent="0.3">
      <c r="A2678" s="831">
        <v>10</v>
      </c>
      <c r="B2678" s="832" t="s">
        <v>2616</v>
      </c>
      <c r="C2678" s="832" t="s">
        <v>2639</v>
      </c>
      <c r="D2678" s="833" t="s">
        <v>5677</v>
      </c>
      <c r="E2678" s="834" t="s">
        <v>2678</v>
      </c>
      <c r="F2678" s="832" t="s">
        <v>2618</v>
      </c>
      <c r="G2678" s="832" t="s">
        <v>3066</v>
      </c>
      <c r="H2678" s="832" t="s">
        <v>690</v>
      </c>
      <c r="I2678" s="832" t="s">
        <v>3229</v>
      </c>
      <c r="J2678" s="832" t="s">
        <v>3230</v>
      </c>
      <c r="K2678" s="832" t="s">
        <v>1350</v>
      </c>
      <c r="L2678" s="835">
        <v>129.51</v>
      </c>
      <c r="M2678" s="835">
        <v>4014.81</v>
      </c>
      <c r="N2678" s="832">
        <v>31</v>
      </c>
      <c r="O2678" s="836">
        <v>2.5</v>
      </c>
      <c r="P2678" s="835">
        <v>3496.77</v>
      </c>
      <c r="Q2678" s="837">
        <v>0.87096774193548387</v>
      </c>
      <c r="R2678" s="832">
        <v>27</v>
      </c>
      <c r="S2678" s="837">
        <v>0.87096774193548387</v>
      </c>
      <c r="T2678" s="836">
        <v>2</v>
      </c>
      <c r="U2678" s="838">
        <v>0.8</v>
      </c>
    </row>
    <row r="2679" spans="1:21" ht="14.4" customHeight="1" x14ac:dyDescent="0.3">
      <c r="A2679" s="831">
        <v>10</v>
      </c>
      <c r="B2679" s="832" t="s">
        <v>2616</v>
      </c>
      <c r="C2679" s="832" t="s">
        <v>2639</v>
      </c>
      <c r="D2679" s="833" t="s">
        <v>5677</v>
      </c>
      <c r="E2679" s="834" t="s">
        <v>2678</v>
      </c>
      <c r="F2679" s="832" t="s">
        <v>2618</v>
      </c>
      <c r="G2679" s="832" t="s">
        <v>3066</v>
      </c>
      <c r="H2679" s="832" t="s">
        <v>690</v>
      </c>
      <c r="I2679" s="832" t="s">
        <v>2407</v>
      </c>
      <c r="J2679" s="832" t="s">
        <v>1349</v>
      </c>
      <c r="K2679" s="832" t="s">
        <v>1350</v>
      </c>
      <c r="L2679" s="835">
        <v>129.51</v>
      </c>
      <c r="M2679" s="835">
        <v>388.53</v>
      </c>
      <c r="N2679" s="832">
        <v>3</v>
      </c>
      <c r="O2679" s="836">
        <v>1</v>
      </c>
      <c r="P2679" s="835">
        <v>388.53</v>
      </c>
      <c r="Q2679" s="837">
        <v>1</v>
      </c>
      <c r="R2679" s="832">
        <v>3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10</v>
      </c>
      <c r="B2680" s="832" t="s">
        <v>2616</v>
      </c>
      <c r="C2680" s="832" t="s">
        <v>2639</v>
      </c>
      <c r="D2680" s="833" t="s">
        <v>5677</v>
      </c>
      <c r="E2680" s="834" t="s">
        <v>2678</v>
      </c>
      <c r="F2680" s="832" t="s">
        <v>2618</v>
      </c>
      <c r="G2680" s="832" t="s">
        <v>3066</v>
      </c>
      <c r="H2680" s="832" t="s">
        <v>690</v>
      </c>
      <c r="I2680" s="832" t="s">
        <v>5196</v>
      </c>
      <c r="J2680" s="832" t="s">
        <v>1355</v>
      </c>
      <c r="K2680" s="832" t="s">
        <v>1435</v>
      </c>
      <c r="L2680" s="835">
        <v>32.99</v>
      </c>
      <c r="M2680" s="835">
        <v>98.97</v>
      </c>
      <c r="N2680" s="832">
        <v>3</v>
      </c>
      <c r="O2680" s="836">
        <v>0.5</v>
      </c>
      <c r="P2680" s="835">
        <v>98.97</v>
      </c>
      <c r="Q2680" s="837">
        <v>1</v>
      </c>
      <c r="R2680" s="832">
        <v>3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10</v>
      </c>
      <c r="B2681" s="832" t="s">
        <v>2616</v>
      </c>
      <c r="C2681" s="832" t="s">
        <v>2639</v>
      </c>
      <c r="D2681" s="833" t="s">
        <v>5677</v>
      </c>
      <c r="E2681" s="834" t="s">
        <v>2678</v>
      </c>
      <c r="F2681" s="832" t="s">
        <v>2618</v>
      </c>
      <c r="G2681" s="832" t="s">
        <v>3066</v>
      </c>
      <c r="H2681" s="832" t="s">
        <v>690</v>
      </c>
      <c r="I2681" s="832" t="s">
        <v>5197</v>
      </c>
      <c r="J2681" s="832" t="s">
        <v>1356</v>
      </c>
      <c r="K2681" s="832" t="s">
        <v>5198</v>
      </c>
      <c r="L2681" s="835">
        <v>145.88999999999999</v>
      </c>
      <c r="M2681" s="835">
        <v>23342.399999999998</v>
      </c>
      <c r="N2681" s="832">
        <v>160</v>
      </c>
      <c r="O2681" s="836">
        <v>3</v>
      </c>
      <c r="P2681" s="835">
        <v>16047.899999999998</v>
      </c>
      <c r="Q2681" s="837">
        <v>0.6875</v>
      </c>
      <c r="R2681" s="832">
        <v>110</v>
      </c>
      <c r="S2681" s="837">
        <v>0.6875</v>
      </c>
      <c r="T2681" s="836">
        <v>1.5</v>
      </c>
      <c r="U2681" s="838">
        <v>0.5</v>
      </c>
    </row>
    <row r="2682" spans="1:21" ht="14.4" customHeight="1" x14ac:dyDescent="0.3">
      <c r="A2682" s="831">
        <v>10</v>
      </c>
      <c r="B2682" s="832" t="s">
        <v>2616</v>
      </c>
      <c r="C2682" s="832" t="s">
        <v>2639</v>
      </c>
      <c r="D2682" s="833" t="s">
        <v>5677</v>
      </c>
      <c r="E2682" s="834" t="s">
        <v>2678</v>
      </c>
      <c r="F2682" s="832" t="s">
        <v>2618</v>
      </c>
      <c r="G2682" s="832" t="s">
        <v>3066</v>
      </c>
      <c r="H2682" s="832" t="s">
        <v>690</v>
      </c>
      <c r="I2682" s="832" t="s">
        <v>2600</v>
      </c>
      <c r="J2682" s="832" t="s">
        <v>1356</v>
      </c>
      <c r="K2682" s="832" t="s">
        <v>939</v>
      </c>
      <c r="L2682" s="835">
        <v>72.95</v>
      </c>
      <c r="M2682" s="835">
        <v>1459</v>
      </c>
      <c r="N2682" s="832">
        <v>20</v>
      </c>
      <c r="O2682" s="836">
        <v>1</v>
      </c>
      <c r="P2682" s="835">
        <v>1459</v>
      </c>
      <c r="Q2682" s="837">
        <v>1</v>
      </c>
      <c r="R2682" s="832">
        <v>20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10</v>
      </c>
      <c r="B2683" s="832" t="s">
        <v>2616</v>
      </c>
      <c r="C2683" s="832" t="s">
        <v>2639</v>
      </c>
      <c r="D2683" s="833" t="s">
        <v>5677</v>
      </c>
      <c r="E2683" s="834" t="s">
        <v>2678</v>
      </c>
      <c r="F2683" s="832" t="s">
        <v>2618</v>
      </c>
      <c r="G2683" s="832" t="s">
        <v>3066</v>
      </c>
      <c r="H2683" s="832" t="s">
        <v>690</v>
      </c>
      <c r="I2683" s="832" t="s">
        <v>5199</v>
      </c>
      <c r="J2683" s="832" t="s">
        <v>5200</v>
      </c>
      <c r="K2683" s="832" t="s">
        <v>5198</v>
      </c>
      <c r="L2683" s="835">
        <v>103.08</v>
      </c>
      <c r="M2683" s="835">
        <v>16080.48</v>
      </c>
      <c r="N2683" s="832">
        <v>156</v>
      </c>
      <c r="O2683" s="836">
        <v>2.5</v>
      </c>
      <c r="P2683" s="835">
        <v>16080.48</v>
      </c>
      <c r="Q2683" s="837">
        <v>1</v>
      </c>
      <c r="R2683" s="832">
        <v>156</v>
      </c>
      <c r="S2683" s="837">
        <v>1</v>
      </c>
      <c r="T2683" s="836">
        <v>2.5</v>
      </c>
      <c r="U2683" s="838">
        <v>1</v>
      </c>
    </row>
    <row r="2684" spans="1:21" ht="14.4" customHeight="1" x14ac:dyDescent="0.3">
      <c r="A2684" s="831">
        <v>10</v>
      </c>
      <c r="B2684" s="832" t="s">
        <v>2616</v>
      </c>
      <c r="C2684" s="832" t="s">
        <v>2639</v>
      </c>
      <c r="D2684" s="833" t="s">
        <v>5677</v>
      </c>
      <c r="E2684" s="834" t="s">
        <v>2678</v>
      </c>
      <c r="F2684" s="832" t="s">
        <v>2618</v>
      </c>
      <c r="G2684" s="832" t="s">
        <v>3066</v>
      </c>
      <c r="H2684" s="832" t="s">
        <v>690</v>
      </c>
      <c r="I2684" s="832" t="s">
        <v>5201</v>
      </c>
      <c r="J2684" s="832" t="s">
        <v>2060</v>
      </c>
      <c r="K2684" s="832" t="s">
        <v>5198</v>
      </c>
      <c r="L2684" s="835">
        <v>162.28</v>
      </c>
      <c r="M2684" s="835">
        <v>811.4</v>
      </c>
      <c r="N2684" s="832">
        <v>5</v>
      </c>
      <c r="O2684" s="836">
        <v>1</v>
      </c>
      <c r="P2684" s="835">
        <v>811.4</v>
      </c>
      <c r="Q2684" s="837">
        <v>1</v>
      </c>
      <c r="R2684" s="832">
        <v>5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10</v>
      </c>
      <c r="B2685" s="832" t="s">
        <v>2616</v>
      </c>
      <c r="C2685" s="832" t="s">
        <v>2639</v>
      </c>
      <c r="D2685" s="833" t="s">
        <v>5677</v>
      </c>
      <c r="E2685" s="834" t="s">
        <v>2678</v>
      </c>
      <c r="F2685" s="832" t="s">
        <v>2618</v>
      </c>
      <c r="G2685" s="832" t="s">
        <v>3066</v>
      </c>
      <c r="H2685" s="832" t="s">
        <v>690</v>
      </c>
      <c r="I2685" s="832" t="s">
        <v>4718</v>
      </c>
      <c r="J2685" s="832" t="s">
        <v>4719</v>
      </c>
      <c r="K2685" s="832" t="s">
        <v>1350</v>
      </c>
      <c r="L2685" s="835">
        <v>127.34</v>
      </c>
      <c r="M2685" s="835">
        <v>382.02</v>
      </c>
      <c r="N2685" s="832">
        <v>3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10</v>
      </c>
      <c r="B2686" s="832" t="s">
        <v>2616</v>
      </c>
      <c r="C2686" s="832" t="s">
        <v>2639</v>
      </c>
      <c r="D2686" s="833" t="s">
        <v>5677</v>
      </c>
      <c r="E2686" s="834" t="s">
        <v>2678</v>
      </c>
      <c r="F2686" s="832" t="s">
        <v>2618</v>
      </c>
      <c r="G2686" s="832" t="s">
        <v>3066</v>
      </c>
      <c r="H2686" s="832" t="s">
        <v>690</v>
      </c>
      <c r="I2686" s="832" t="s">
        <v>2448</v>
      </c>
      <c r="J2686" s="832" t="s">
        <v>2449</v>
      </c>
      <c r="K2686" s="832" t="s">
        <v>2409</v>
      </c>
      <c r="L2686" s="835">
        <v>84.89</v>
      </c>
      <c r="M2686" s="835">
        <v>1188.46</v>
      </c>
      <c r="N2686" s="832">
        <v>14</v>
      </c>
      <c r="O2686" s="836">
        <v>3</v>
      </c>
      <c r="P2686" s="835">
        <v>848.9</v>
      </c>
      <c r="Q2686" s="837">
        <v>0.71428571428571419</v>
      </c>
      <c r="R2686" s="832">
        <v>10</v>
      </c>
      <c r="S2686" s="837">
        <v>0.7142857142857143</v>
      </c>
      <c r="T2686" s="836">
        <v>1</v>
      </c>
      <c r="U2686" s="838">
        <v>0.33333333333333331</v>
      </c>
    </row>
    <row r="2687" spans="1:21" ht="14.4" customHeight="1" x14ac:dyDescent="0.3">
      <c r="A2687" s="831">
        <v>10</v>
      </c>
      <c r="B2687" s="832" t="s">
        <v>2616</v>
      </c>
      <c r="C2687" s="832" t="s">
        <v>2639</v>
      </c>
      <c r="D2687" s="833" t="s">
        <v>5677</v>
      </c>
      <c r="E2687" s="834" t="s">
        <v>2678</v>
      </c>
      <c r="F2687" s="832" t="s">
        <v>2618</v>
      </c>
      <c r="G2687" s="832" t="s">
        <v>3066</v>
      </c>
      <c r="H2687" s="832" t="s">
        <v>690</v>
      </c>
      <c r="I2687" s="832" t="s">
        <v>2410</v>
      </c>
      <c r="J2687" s="832" t="s">
        <v>1352</v>
      </c>
      <c r="K2687" s="832" t="s">
        <v>2409</v>
      </c>
      <c r="L2687" s="835">
        <v>84.89</v>
      </c>
      <c r="M2687" s="835">
        <v>7130.76</v>
      </c>
      <c r="N2687" s="832">
        <v>84</v>
      </c>
      <c r="O2687" s="836">
        <v>7.5</v>
      </c>
      <c r="P2687" s="835">
        <v>4159.6099999999997</v>
      </c>
      <c r="Q2687" s="837">
        <v>0.58333333333333326</v>
      </c>
      <c r="R2687" s="832">
        <v>49</v>
      </c>
      <c r="S2687" s="837">
        <v>0.58333333333333337</v>
      </c>
      <c r="T2687" s="836">
        <v>5</v>
      </c>
      <c r="U2687" s="838">
        <v>0.66666666666666663</v>
      </c>
    </row>
    <row r="2688" spans="1:21" ht="14.4" customHeight="1" x14ac:dyDescent="0.3">
      <c r="A2688" s="831">
        <v>10</v>
      </c>
      <c r="B2688" s="832" t="s">
        <v>2616</v>
      </c>
      <c r="C2688" s="832" t="s">
        <v>2639</v>
      </c>
      <c r="D2688" s="833" t="s">
        <v>5677</v>
      </c>
      <c r="E2688" s="834" t="s">
        <v>2678</v>
      </c>
      <c r="F2688" s="832" t="s">
        <v>2618</v>
      </c>
      <c r="G2688" s="832" t="s">
        <v>3066</v>
      </c>
      <c r="H2688" s="832" t="s">
        <v>690</v>
      </c>
      <c r="I2688" s="832" t="s">
        <v>2269</v>
      </c>
      <c r="J2688" s="832" t="s">
        <v>930</v>
      </c>
      <c r="K2688" s="832" t="s">
        <v>2265</v>
      </c>
      <c r="L2688" s="835">
        <v>324.7</v>
      </c>
      <c r="M2688" s="835">
        <v>4870.5</v>
      </c>
      <c r="N2688" s="832">
        <v>15</v>
      </c>
      <c r="O2688" s="836">
        <v>3</v>
      </c>
      <c r="P2688" s="835">
        <v>1623.5</v>
      </c>
      <c r="Q2688" s="837">
        <v>0.33333333333333331</v>
      </c>
      <c r="R2688" s="832">
        <v>5</v>
      </c>
      <c r="S2688" s="837">
        <v>0.33333333333333331</v>
      </c>
      <c r="T2688" s="836">
        <v>2</v>
      </c>
      <c r="U2688" s="838">
        <v>0.66666666666666663</v>
      </c>
    </row>
    <row r="2689" spans="1:21" ht="14.4" customHeight="1" x14ac:dyDescent="0.3">
      <c r="A2689" s="831">
        <v>10</v>
      </c>
      <c r="B2689" s="832" t="s">
        <v>2616</v>
      </c>
      <c r="C2689" s="832" t="s">
        <v>2639</v>
      </c>
      <c r="D2689" s="833" t="s">
        <v>5677</v>
      </c>
      <c r="E2689" s="834" t="s">
        <v>2678</v>
      </c>
      <c r="F2689" s="832" t="s">
        <v>2618</v>
      </c>
      <c r="G2689" s="832" t="s">
        <v>3066</v>
      </c>
      <c r="H2689" s="832" t="s">
        <v>631</v>
      </c>
      <c r="I2689" s="832" t="s">
        <v>3844</v>
      </c>
      <c r="J2689" s="832" t="s">
        <v>3845</v>
      </c>
      <c r="K2689" s="832" t="s">
        <v>2257</v>
      </c>
      <c r="L2689" s="835">
        <v>1614.9</v>
      </c>
      <c r="M2689" s="835">
        <v>113043</v>
      </c>
      <c r="N2689" s="832">
        <v>70</v>
      </c>
      <c r="O2689" s="836">
        <v>7</v>
      </c>
      <c r="P2689" s="835">
        <v>64596</v>
      </c>
      <c r="Q2689" s="837">
        <v>0.5714285714285714</v>
      </c>
      <c r="R2689" s="832">
        <v>40</v>
      </c>
      <c r="S2689" s="837">
        <v>0.5714285714285714</v>
      </c>
      <c r="T2689" s="836">
        <v>4</v>
      </c>
      <c r="U2689" s="838">
        <v>0.5714285714285714</v>
      </c>
    </row>
    <row r="2690" spans="1:21" ht="14.4" customHeight="1" x14ac:dyDescent="0.3">
      <c r="A2690" s="831">
        <v>10</v>
      </c>
      <c r="B2690" s="832" t="s">
        <v>2616</v>
      </c>
      <c r="C2690" s="832" t="s">
        <v>2639</v>
      </c>
      <c r="D2690" s="833" t="s">
        <v>5677</v>
      </c>
      <c r="E2690" s="834" t="s">
        <v>2678</v>
      </c>
      <c r="F2690" s="832" t="s">
        <v>2618</v>
      </c>
      <c r="G2690" s="832" t="s">
        <v>3066</v>
      </c>
      <c r="H2690" s="832" t="s">
        <v>690</v>
      </c>
      <c r="I2690" s="832" t="s">
        <v>2447</v>
      </c>
      <c r="J2690" s="832" t="s">
        <v>1546</v>
      </c>
      <c r="K2690" s="832" t="s">
        <v>2409</v>
      </c>
      <c r="L2690" s="835">
        <v>84.89</v>
      </c>
      <c r="M2690" s="835">
        <v>1103.5700000000002</v>
      </c>
      <c r="N2690" s="832">
        <v>13</v>
      </c>
      <c r="O2690" s="836">
        <v>3</v>
      </c>
      <c r="P2690" s="835">
        <v>679.12</v>
      </c>
      <c r="Q2690" s="837">
        <v>0.61538461538461531</v>
      </c>
      <c r="R2690" s="832">
        <v>8</v>
      </c>
      <c r="S2690" s="837">
        <v>0.61538461538461542</v>
      </c>
      <c r="T2690" s="836">
        <v>1</v>
      </c>
      <c r="U2690" s="838">
        <v>0.33333333333333331</v>
      </c>
    </row>
    <row r="2691" spans="1:21" ht="14.4" customHeight="1" x14ac:dyDescent="0.3">
      <c r="A2691" s="831">
        <v>10</v>
      </c>
      <c r="B2691" s="832" t="s">
        <v>2616</v>
      </c>
      <c r="C2691" s="832" t="s">
        <v>2639</v>
      </c>
      <c r="D2691" s="833" t="s">
        <v>5677</v>
      </c>
      <c r="E2691" s="834" t="s">
        <v>2678</v>
      </c>
      <c r="F2691" s="832" t="s">
        <v>2618</v>
      </c>
      <c r="G2691" s="832" t="s">
        <v>3066</v>
      </c>
      <c r="H2691" s="832" t="s">
        <v>690</v>
      </c>
      <c r="I2691" s="832" t="s">
        <v>2408</v>
      </c>
      <c r="J2691" s="832" t="s">
        <v>1354</v>
      </c>
      <c r="K2691" s="832" t="s">
        <v>2409</v>
      </c>
      <c r="L2691" s="835">
        <v>84.89</v>
      </c>
      <c r="M2691" s="835">
        <v>2801.37</v>
      </c>
      <c r="N2691" s="832">
        <v>33</v>
      </c>
      <c r="O2691" s="836">
        <v>4</v>
      </c>
      <c r="P2691" s="835">
        <v>1443.13</v>
      </c>
      <c r="Q2691" s="837">
        <v>0.51515151515151525</v>
      </c>
      <c r="R2691" s="832">
        <v>17</v>
      </c>
      <c r="S2691" s="837">
        <v>0.51515151515151514</v>
      </c>
      <c r="T2691" s="836">
        <v>2</v>
      </c>
      <c r="U2691" s="838">
        <v>0.5</v>
      </c>
    </row>
    <row r="2692" spans="1:21" ht="14.4" customHeight="1" x14ac:dyDescent="0.3">
      <c r="A2692" s="831">
        <v>10</v>
      </c>
      <c r="B2692" s="832" t="s">
        <v>2616</v>
      </c>
      <c r="C2692" s="832" t="s">
        <v>2639</v>
      </c>
      <c r="D2692" s="833" t="s">
        <v>5677</v>
      </c>
      <c r="E2692" s="834" t="s">
        <v>2678</v>
      </c>
      <c r="F2692" s="832" t="s">
        <v>2618</v>
      </c>
      <c r="G2692" s="832" t="s">
        <v>3066</v>
      </c>
      <c r="H2692" s="832" t="s">
        <v>690</v>
      </c>
      <c r="I2692" s="832" t="s">
        <v>2270</v>
      </c>
      <c r="J2692" s="832" t="s">
        <v>915</v>
      </c>
      <c r="K2692" s="832" t="s">
        <v>2257</v>
      </c>
      <c r="L2692" s="835">
        <v>1614.9</v>
      </c>
      <c r="M2692" s="835">
        <v>124347.3</v>
      </c>
      <c r="N2692" s="832">
        <v>77</v>
      </c>
      <c r="O2692" s="836">
        <v>9</v>
      </c>
      <c r="P2692" s="835">
        <v>108198.3</v>
      </c>
      <c r="Q2692" s="837">
        <v>0.87012987012987009</v>
      </c>
      <c r="R2692" s="832">
        <v>67</v>
      </c>
      <c r="S2692" s="837">
        <v>0.87012987012987009</v>
      </c>
      <c r="T2692" s="836">
        <v>8</v>
      </c>
      <c r="U2692" s="838">
        <v>0.88888888888888884</v>
      </c>
    </row>
    <row r="2693" spans="1:21" ht="14.4" customHeight="1" x14ac:dyDescent="0.3">
      <c r="A2693" s="831">
        <v>10</v>
      </c>
      <c r="B2693" s="832" t="s">
        <v>2616</v>
      </c>
      <c r="C2693" s="832" t="s">
        <v>2639</v>
      </c>
      <c r="D2693" s="833" t="s">
        <v>5677</v>
      </c>
      <c r="E2693" s="834" t="s">
        <v>2678</v>
      </c>
      <c r="F2693" s="832" t="s">
        <v>2618</v>
      </c>
      <c r="G2693" s="832" t="s">
        <v>3066</v>
      </c>
      <c r="H2693" s="832" t="s">
        <v>690</v>
      </c>
      <c r="I2693" s="832" t="s">
        <v>5202</v>
      </c>
      <c r="J2693" s="832" t="s">
        <v>5203</v>
      </c>
      <c r="K2693" s="832" t="s">
        <v>1350</v>
      </c>
      <c r="L2693" s="835">
        <v>129.51</v>
      </c>
      <c r="M2693" s="835">
        <v>2590.1999999999998</v>
      </c>
      <c r="N2693" s="832">
        <v>20</v>
      </c>
      <c r="O2693" s="836">
        <v>1</v>
      </c>
      <c r="P2693" s="835">
        <v>2590.1999999999998</v>
      </c>
      <c r="Q2693" s="837">
        <v>1</v>
      </c>
      <c r="R2693" s="832">
        <v>20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10</v>
      </c>
      <c r="B2694" s="832" t="s">
        <v>2616</v>
      </c>
      <c r="C2694" s="832" t="s">
        <v>2639</v>
      </c>
      <c r="D2694" s="833" t="s">
        <v>5677</v>
      </c>
      <c r="E2694" s="834" t="s">
        <v>2678</v>
      </c>
      <c r="F2694" s="832" t="s">
        <v>2618</v>
      </c>
      <c r="G2694" s="832" t="s">
        <v>3066</v>
      </c>
      <c r="H2694" s="832" t="s">
        <v>690</v>
      </c>
      <c r="I2694" s="832" t="s">
        <v>5204</v>
      </c>
      <c r="J2694" s="832" t="s">
        <v>5205</v>
      </c>
      <c r="K2694" s="832" t="s">
        <v>5198</v>
      </c>
      <c r="L2694" s="835">
        <v>79.17</v>
      </c>
      <c r="M2694" s="835">
        <v>3958.5</v>
      </c>
      <c r="N2694" s="832">
        <v>50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10</v>
      </c>
      <c r="B2695" s="832" t="s">
        <v>2616</v>
      </c>
      <c r="C2695" s="832" t="s">
        <v>2639</v>
      </c>
      <c r="D2695" s="833" t="s">
        <v>5677</v>
      </c>
      <c r="E2695" s="834" t="s">
        <v>2678</v>
      </c>
      <c r="F2695" s="832" t="s">
        <v>2618</v>
      </c>
      <c r="G2695" s="832" t="s">
        <v>3066</v>
      </c>
      <c r="H2695" s="832" t="s">
        <v>690</v>
      </c>
      <c r="I2695" s="832" t="s">
        <v>2450</v>
      </c>
      <c r="J2695" s="832" t="s">
        <v>2451</v>
      </c>
      <c r="K2695" s="832" t="s">
        <v>1435</v>
      </c>
      <c r="L2695" s="835">
        <v>72.27</v>
      </c>
      <c r="M2695" s="835">
        <v>39242.61</v>
      </c>
      <c r="N2695" s="832">
        <v>543</v>
      </c>
      <c r="O2695" s="836">
        <v>9.5</v>
      </c>
      <c r="P2695" s="835">
        <v>22837.32</v>
      </c>
      <c r="Q2695" s="837">
        <v>0.58195211786372003</v>
      </c>
      <c r="R2695" s="832">
        <v>316</v>
      </c>
      <c r="S2695" s="837">
        <v>0.58195211786372003</v>
      </c>
      <c r="T2695" s="836">
        <v>5.5</v>
      </c>
      <c r="U2695" s="838">
        <v>0.57894736842105265</v>
      </c>
    </row>
    <row r="2696" spans="1:21" ht="14.4" customHeight="1" x14ac:dyDescent="0.3">
      <c r="A2696" s="831">
        <v>10</v>
      </c>
      <c r="B2696" s="832" t="s">
        <v>2616</v>
      </c>
      <c r="C2696" s="832" t="s">
        <v>2639</v>
      </c>
      <c r="D2696" s="833" t="s">
        <v>5677</v>
      </c>
      <c r="E2696" s="834" t="s">
        <v>2678</v>
      </c>
      <c r="F2696" s="832" t="s">
        <v>2618</v>
      </c>
      <c r="G2696" s="832" t="s">
        <v>3066</v>
      </c>
      <c r="H2696" s="832" t="s">
        <v>690</v>
      </c>
      <c r="I2696" s="832" t="s">
        <v>2452</v>
      </c>
      <c r="J2696" s="832" t="s">
        <v>2453</v>
      </c>
      <c r="K2696" s="832" t="s">
        <v>1435</v>
      </c>
      <c r="L2696" s="835">
        <v>72.27</v>
      </c>
      <c r="M2696" s="835">
        <v>2168.1</v>
      </c>
      <c r="N2696" s="832">
        <v>30</v>
      </c>
      <c r="O2696" s="836">
        <v>0.5</v>
      </c>
      <c r="P2696" s="835">
        <v>2168.1</v>
      </c>
      <c r="Q2696" s="837">
        <v>1</v>
      </c>
      <c r="R2696" s="832">
        <v>30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10</v>
      </c>
      <c r="B2697" s="832" t="s">
        <v>2616</v>
      </c>
      <c r="C2697" s="832" t="s">
        <v>2639</v>
      </c>
      <c r="D2697" s="833" t="s">
        <v>5677</v>
      </c>
      <c r="E2697" s="834" t="s">
        <v>2678</v>
      </c>
      <c r="F2697" s="832" t="s">
        <v>2618</v>
      </c>
      <c r="G2697" s="832" t="s">
        <v>3066</v>
      </c>
      <c r="H2697" s="832" t="s">
        <v>690</v>
      </c>
      <c r="I2697" s="832" t="s">
        <v>2456</v>
      </c>
      <c r="J2697" s="832" t="s">
        <v>2457</v>
      </c>
      <c r="K2697" s="832" t="s">
        <v>1435</v>
      </c>
      <c r="L2697" s="835">
        <v>72.27</v>
      </c>
      <c r="M2697" s="835">
        <v>12719.52</v>
      </c>
      <c r="N2697" s="832">
        <v>176</v>
      </c>
      <c r="O2697" s="836">
        <v>4</v>
      </c>
      <c r="P2697" s="835">
        <v>11996.82</v>
      </c>
      <c r="Q2697" s="837">
        <v>0.94318181818181812</v>
      </c>
      <c r="R2697" s="832">
        <v>166</v>
      </c>
      <c r="S2697" s="837">
        <v>0.94318181818181823</v>
      </c>
      <c r="T2697" s="836">
        <v>3.5</v>
      </c>
      <c r="U2697" s="838">
        <v>0.875</v>
      </c>
    </row>
    <row r="2698" spans="1:21" ht="14.4" customHeight="1" x14ac:dyDescent="0.3">
      <c r="A2698" s="831">
        <v>10</v>
      </c>
      <c r="B2698" s="832" t="s">
        <v>2616</v>
      </c>
      <c r="C2698" s="832" t="s">
        <v>2639</v>
      </c>
      <c r="D2698" s="833" t="s">
        <v>5677</v>
      </c>
      <c r="E2698" s="834" t="s">
        <v>2678</v>
      </c>
      <c r="F2698" s="832" t="s">
        <v>2618</v>
      </c>
      <c r="G2698" s="832" t="s">
        <v>3066</v>
      </c>
      <c r="H2698" s="832" t="s">
        <v>690</v>
      </c>
      <c r="I2698" s="832" t="s">
        <v>3846</v>
      </c>
      <c r="J2698" s="832" t="s">
        <v>1549</v>
      </c>
      <c r="K2698" s="832" t="s">
        <v>1135</v>
      </c>
      <c r="L2698" s="835">
        <v>129.51</v>
      </c>
      <c r="M2698" s="835">
        <v>5957.4599999999991</v>
      </c>
      <c r="N2698" s="832">
        <v>46</v>
      </c>
      <c r="O2698" s="836">
        <v>2.5</v>
      </c>
      <c r="P2698" s="835">
        <v>3885.2999999999997</v>
      </c>
      <c r="Q2698" s="837">
        <v>0.65217391304347827</v>
      </c>
      <c r="R2698" s="832">
        <v>30</v>
      </c>
      <c r="S2698" s="837">
        <v>0.65217391304347827</v>
      </c>
      <c r="T2698" s="836">
        <v>1</v>
      </c>
      <c r="U2698" s="838">
        <v>0.4</v>
      </c>
    </row>
    <row r="2699" spans="1:21" ht="14.4" customHeight="1" x14ac:dyDescent="0.3">
      <c r="A2699" s="831">
        <v>10</v>
      </c>
      <c r="B2699" s="832" t="s">
        <v>2616</v>
      </c>
      <c r="C2699" s="832" t="s">
        <v>2639</v>
      </c>
      <c r="D2699" s="833" t="s">
        <v>5677</v>
      </c>
      <c r="E2699" s="834" t="s">
        <v>2678</v>
      </c>
      <c r="F2699" s="832" t="s">
        <v>2618</v>
      </c>
      <c r="G2699" s="832" t="s">
        <v>3066</v>
      </c>
      <c r="H2699" s="832" t="s">
        <v>690</v>
      </c>
      <c r="I2699" s="832" t="s">
        <v>2458</v>
      </c>
      <c r="J2699" s="832" t="s">
        <v>2459</v>
      </c>
      <c r="K2699" s="832" t="s">
        <v>1435</v>
      </c>
      <c r="L2699" s="835">
        <v>72.27</v>
      </c>
      <c r="M2699" s="835">
        <v>6504.2999999999993</v>
      </c>
      <c r="N2699" s="832">
        <v>90</v>
      </c>
      <c r="O2699" s="836">
        <v>2.5</v>
      </c>
      <c r="P2699" s="835">
        <v>5781.5999999999995</v>
      </c>
      <c r="Q2699" s="837">
        <v>0.88888888888888895</v>
      </c>
      <c r="R2699" s="832">
        <v>80</v>
      </c>
      <c r="S2699" s="837">
        <v>0.88888888888888884</v>
      </c>
      <c r="T2699" s="836">
        <v>2</v>
      </c>
      <c r="U2699" s="838">
        <v>0.8</v>
      </c>
    </row>
    <row r="2700" spans="1:21" ht="14.4" customHeight="1" x14ac:dyDescent="0.3">
      <c r="A2700" s="831">
        <v>10</v>
      </c>
      <c r="B2700" s="832" t="s">
        <v>2616</v>
      </c>
      <c r="C2700" s="832" t="s">
        <v>2639</v>
      </c>
      <c r="D2700" s="833" t="s">
        <v>5677</v>
      </c>
      <c r="E2700" s="834" t="s">
        <v>2678</v>
      </c>
      <c r="F2700" s="832" t="s">
        <v>2618</v>
      </c>
      <c r="G2700" s="832" t="s">
        <v>3066</v>
      </c>
      <c r="H2700" s="832" t="s">
        <v>690</v>
      </c>
      <c r="I2700" s="832" t="s">
        <v>2331</v>
      </c>
      <c r="J2700" s="832" t="s">
        <v>1142</v>
      </c>
      <c r="K2700" s="832" t="s">
        <v>1135</v>
      </c>
      <c r="L2700" s="835">
        <v>129.51</v>
      </c>
      <c r="M2700" s="835">
        <v>9454.23</v>
      </c>
      <c r="N2700" s="832">
        <v>73</v>
      </c>
      <c r="O2700" s="836">
        <v>7</v>
      </c>
      <c r="P2700" s="835">
        <v>4532.8499999999995</v>
      </c>
      <c r="Q2700" s="837">
        <v>0.47945205479452052</v>
      </c>
      <c r="R2700" s="832">
        <v>35</v>
      </c>
      <c r="S2700" s="837">
        <v>0.47945205479452052</v>
      </c>
      <c r="T2700" s="836">
        <v>4</v>
      </c>
      <c r="U2700" s="838">
        <v>0.5714285714285714</v>
      </c>
    </row>
    <row r="2701" spans="1:21" ht="14.4" customHeight="1" x14ac:dyDescent="0.3">
      <c r="A2701" s="831">
        <v>10</v>
      </c>
      <c r="B2701" s="832" t="s">
        <v>2616</v>
      </c>
      <c r="C2701" s="832" t="s">
        <v>2639</v>
      </c>
      <c r="D2701" s="833" t="s">
        <v>5677</v>
      </c>
      <c r="E2701" s="834" t="s">
        <v>2678</v>
      </c>
      <c r="F2701" s="832" t="s">
        <v>2618</v>
      </c>
      <c r="G2701" s="832" t="s">
        <v>3066</v>
      </c>
      <c r="H2701" s="832" t="s">
        <v>690</v>
      </c>
      <c r="I2701" s="832" t="s">
        <v>2332</v>
      </c>
      <c r="J2701" s="832" t="s">
        <v>1141</v>
      </c>
      <c r="K2701" s="832" t="s">
        <v>1135</v>
      </c>
      <c r="L2701" s="835">
        <v>130.38999999999999</v>
      </c>
      <c r="M2701" s="835">
        <v>13821.34</v>
      </c>
      <c r="N2701" s="832">
        <v>106</v>
      </c>
      <c r="O2701" s="836">
        <v>8.5</v>
      </c>
      <c r="P2701" s="835">
        <v>11865.49</v>
      </c>
      <c r="Q2701" s="837">
        <v>0.85849056603773577</v>
      </c>
      <c r="R2701" s="832">
        <v>91</v>
      </c>
      <c r="S2701" s="837">
        <v>0.85849056603773588</v>
      </c>
      <c r="T2701" s="836">
        <v>7.5</v>
      </c>
      <c r="U2701" s="838">
        <v>0.88235294117647056</v>
      </c>
    </row>
    <row r="2702" spans="1:21" ht="14.4" customHeight="1" x14ac:dyDescent="0.3">
      <c r="A2702" s="831">
        <v>10</v>
      </c>
      <c r="B2702" s="832" t="s">
        <v>2616</v>
      </c>
      <c r="C2702" s="832" t="s">
        <v>2639</v>
      </c>
      <c r="D2702" s="833" t="s">
        <v>5677</v>
      </c>
      <c r="E2702" s="834" t="s">
        <v>2678</v>
      </c>
      <c r="F2702" s="832" t="s">
        <v>2618</v>
      </c>
      <c r="G2702" s="832" t="s">
        <v>3066</v>
      </c>
      <c r="H2702" s="832" t="s">
        <v>690</v>
      </c>
      <c r="I2702" s="832" t="s">
        <v>2454</v>
      </c>
      <c r="J2702" s="832" t="s">
        <v>2455</v>
      </c>
      <c r="K2702" s="832" t="s">
        <v>1435</v>
      </c>
      <c r="L2702" s="835">
        <v>72.27</v>
      </c>
      <c r="M2702" s="835">
        <v>17922.96</v>
      </c>
      <c r="N2702" s="832">
        <v>248</v>
      </c>
      <c r="O2702" s="836">
        <v>3.5</v>
      </c>
      <c r="P2702" s="835">
        <v>11418.66</v>
      </c>
      <c r="Q2702" s="837">
        <v>0.63709677419354838</v>
      </c>
      <c r="R2702" s="832">
        <v>158</v>
      </c>
      <c r="S2702" s="837">
        <v>0.63709677419354838</v>
      </c>
      <c r="T2702" s="836">
        <v>2.5</v>
      </c>
      <c r="U2702" s="838">
        <v>0.7142857142857143</v>
      </c>
    </row>
    <row r="2703" spans="1:21" ht="14.4" customHeight="1" x14ac:dyDescent="0.3">
      <c r="A2703" s="831">
        <v>10</v>
      </c>
      <c r="B2703" s="832" t="s">
        <v>2616</v>
      </c>
      <c r="C2703" s="832" t="s">
        <v>2639</v>
      </c>
      <c r="D2703" s="833" t="s">
        <v>5677</v>
      </c>
      <c r="E2703" s="834" t="s">
        <v>2678</v>
      </c>
      <c r="F2703" s="832" t="s">
        <v>2618</v>
      </c>
      <c r="G2703" s="832" t="s">
        <v>3066</v>
      </c>
      <c r="H2703" s="832" t="s">
        <v>690</v>
      </c>
      <c r="I2703" s="832" t="s">
        <v>4309</v>
      </c>
      <c r="J2703" s="832" t="s">
        <v>4310</v>
      </c>
      <c r="K2703" s="832" t="s">
        <v>4311</v>
      </c>
      <c r="L2703" s="835">
        <v>135.54</v>
      </c>
      <c r="M2703" s="835">
        <v>3930.66</v>
      </c>
      <c r="N2703" s="832">
        <v>29</v>
      </c>
      <c r="O2703" s="836">
        <v>3.5</v>
      </c>
      <c r="P2703" s="835">
        <v>1762.02</v>
      </c>
      <c r="Q2703" s="837">
        <v>0.44827586206896552</v>
      </c>
      <c r="R2703" s="832">
        <v>13</v>
      </c>
      <c r="S2703" s="837">
        <v>0.44827586206896552</v>
      </c>
      <c r="T2703" s="836">
        <v>1.5</v>
      </c>
      <c r="U2703" s="838">
        <v>0.42857142857142855</v>
      </c>
    </row>
    <row r="2704" spans="1:21" ht="14.4" customHeight="1" x14ac:dyDescent="0.3">
      <c r="A2704" s="831">
        <v>10</v>
      </c>
      <c r="B2704" s="832" t="s">
        <v>2616</v>
      </c>
      <c r="C2704" s="832" t="s">
        <v>2639</v>
      </c>
      <c r="D2704" s="833" t="s">
        <v>5677</v>
      </c>
      <c r="E2704" s="834" t="s">
        <v>2678</v>
      </c>
      <c r="F2704" s="832" t="s">
        <v>2618</v>
      </c>
      <c r="G2704" s="832" t="s">
        <v>3066</v>
      </c>
      <c r="H2704" s="832" t="s">
        <v>690</v>
      </c>
      <c r="I2704" s="832" t="s">
        <v>4312</v>
      </c>
      <c r="J2704" s="832" t="s">
        <v>4313</v>
      </c>
      <c r="K2704" s="832" t="s">
        <v>4311</v>
      </c>
      <c r="L2704" s="835">
        <v>135.54</v>
      </c>
      <c r="M2704" s="835">
        <v>8403.48</v>
      </c>
      <c r="N2704" s="832">
        <v>62</v>
      </c>
      <c r="O2704" s="836">
        <v>6.5</v>
      </c>
      <c r="P2704" s="835">
        <v>3524.04</v>
      </c>
      <c r="Q2704" s="837">
        <v>0.41935483870967744</v>
      </c>
      <c r="R2704" s="832">
        <v>26</v>
      </c>
      <c r="S2704" s="837">
        <v>0.41935483870967744</v>
      </c>
      <c r="T2704" s="836">
        <v>2.5</v>
      </c>
      <c r="U2704" s="838">
        <v>0.38461538461538464</v>
      </c>
    </row>
    <row r="2705" spans="1:21" ht="14.4" customHeight="1" x14ac:dyDescent="0.3">
      <c r="A2705" s="831">
        <v>10</v>
      </c>
      <c r="B2705" s="832" t="s">
        <v>2616</v>
      </c>
      <c r="C2705" s="832" t="s">
        <v>2639</v>
      </c>
      <c r="D2705" s="833" t="s">
        <v>5677</v>
      </c>
      <c r="E2705" s="834" t="s">
        <v>2678</v>
      </c>
      <c r="F2705" s="832" t="s">
        <v>2618</v>
      </c>
      <c r="G2705" s="832" t="s">
        <v>3066</v>
      </c>
      <c r="H2705" s="832" t="s">
        <v>690</v>
      </c>
      <c r="I2705" s="832" t="s">
        <v>2333</v>
      </c>
      <c r="J2705" s="832" t="s">
        <v>1140</v>
      </c>
      <c r="K2705" s="832" t="s">
        <v>1135</v>
      </c>
      <c r="L2705" s="835">
        <v>238.89</v>
      </c>
      <c r="M2705" s="835">
        <v>477.78</v>
      </c>
      <c r="N2705" s="832">
        <v>2</v>
      </c>
      <c r="O2705" s="836">
        <v>1</v>
      </c>
      <c r="P2705" s="835">
        <v>477.78</v>
      </c>
      <c r="Q2705" s="837">
        <v>1</v>
      </c>
      <c r="R2705" s="832">
        <v>2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10</v>
      </c>
      <c r="B2706" s="832" t="s">
        <v>2616</v>
      </c>
      <c r="C2706" s="832" t="s">
        <v>2639</v>
      </c>
      <c r="D2706" s="833" t="s">
        <v>5677</v>
      </c>
      <c r="E2706" s="834" t="s">
        <v>2678</v>
      </c>
      <c r="F2706" s="832" t="s">
        <v>2618</v>
      </c>
      <c r="G2706" s="832" t="s">
        <v>3066</v>
      </c>
      <c r="H2706" s="832" t="s">
        <v>690</v>
      </c>
      <c r="I2706" s="832" t="s">
        <v>2334</v>
      </c>
      <c r="J2706" s="832" t="s">
        <v>1139</v>
      </c>
      <c r="K2706" s="832" t="s">
        <v>1135</v>
      </c>
      <c r="L2706" s="835">
        <v>238.89</v>
      </c>
      <c r="M2706" s="835">
        <v>3105.5699999999997</v>
      </c>
      <c r="N2706" s="832">
        <v>13</v>
      </c>
      <c r="O2706" s="836">
        <v>2</v>
      </c>
      <c r="P2706" s="835">
        <v>3105.5699999999997</v>
      </c>
      <c r="Q2706" s="837">
        <v>1</v>
      </c>
      <c r="R2706" s="832">
        <v>13</v>
      </c>
      <c r="S2706" s="837">
        <v>1</v>
      </c>
      <c r="T2706" s="836">
        <v>2</v>
      </c>
      <c r="U2706" s="838">
        <v>1</v>
      </c>
    </row>
    <row r="2707" spans="1:21" ht="14.4" customHeight="1" x14ac:dyDescent="0.3">
      <c r="A2707" s="831">
        <v>10</v>
      </c>
      <c r="B2707" s="832" t="s">
        <v>2616</v>
      </c>
      <c r="C2707" s="832" t="s">
        <v>2639</v>
      </c>
      <c r="D2707" s="833" t="s">
        <v>5677</v>
      </c>
      <c r="E2707" s="834" t="s">
        <v>2678</v>
      </c>
      <c r="F2707" s="832" t="s">
        <v>2618</v>
      </c>
      <c r="G2707" s="832" t="s">
        <v>3066</v>
      </c>
      <c r="H2707" s="832" t="s">
        <v>690</v>
      </c>
      <c r="I2707" s="832" t="s">
        <v>3631</v>
      </c>
      <c r="J2707" s="832" t="s">
        <v>3632</v>
      </c>
      <c r="K2707" s="832" t="s">
        <v>1350</v>
      </c>
      <c r="L2707" s="835">
        <v>129.51</v>
      </c>
      <c r="M2707" s="835">
        <v>647.54999999999995</v>
      </c>
      <c r="N2707" s="832">
        <v>5</v>
      </c>
      <c r="O2707" s="836">
        <v>0.5</v>
      </c>
      <c r="P2707" s="835">
        <v>647.54999999999995</v>
      </c>
      <c r="Q2707" s="837">
        <v>1</v>
      </c>
      <c r="R2707" s="832">
        <v>5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10</v>
      </c>
      <c r="B2708" s="832" t="s">
        <v>2616</v>
      </c>
      <c r="C2708" s="832" t="s">
        <v>2639</v>
      </c>
      <c r="D2708" s="833" t="s">
        <v>5677</v>
      </c>
      <c r="E2708" s="834" t="s">
        <v>2678</v>
      </c>
      <c r="F2708" s="832" t="s">
        <v>2618</v>
      </c>
      <c r="G2708" s="832" t="s">
        <v>3066</v>
      </c>
      <c r="H2708" s="832" t="s">
        <v>690</v>
      </c>
      <c r="I2708" s="832" t="s">
        <v>3465</v>
      </c>
      <c r="J2708" s="832" t="s">
        <v>3466</v>
      </c>
      <c r="K2708" s="832" t="s">
        <v>1135</v>
      </c>
      <c r="L2708" s="835">
        <v>132.34</v>
      </c>
      <c r="M2708" s="835">
        <v>661.7</v>
      </c>
      <c r="N2708" s="832">
        <v>5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10</v>
      </c>
      <c r="B2709" s="832" t="s">
        <v>2616</v>
      </c>
      <c r="C2709" s="832" t="s">
        <v>2639</v>
      </c>
      <c r="D2709" s="833" t="s">
        <v>5677</v>
      </c>
      <c r="E2709" s="834" t="s">
        <v>2678</v>
      </c>
      <c r="F2709" s="832" t="s">
        <v>2618</v>
      </c>
      <c r="G2709" s="832" t="s">
        <v>3066</v>
      </c>
      <c r="H2709" s="832" t="s">
        <v>690</v>
      </c>
      <c r="I2709" s="832" t="s">
        <v>2411</v>
      </c>
      <c r="J2709" s="832" t="s">
        <v>1355</v>
      </c>
      <c r="K2709" s="832" t="s">
        <v>1135</v>
      </c>
      <c r="L2709" s="835">
        <v>131.93</v>
      </c>
      <c r="M2709" s="835">
        <v>6596.5000000000009</v>
      </c>
      <c r="N2709" s="832">
        <v>50</v>
      </c>
      <c r="O2709" s="836">
        <v>2.5</v>
      </c>
      <c r="P2709" s="835">
        <v>5277.2000000000007</v>
      </c>
      <c r="Q2709" s="837">
        <v>0.8</v>
      </c>
      <c r="R2709" s="832">
        <v>40</v>
      </c>
      <c r="S2709" s="837">
        <v>0.8</v>
      </c>
      <c r="T2709" s="836">
        <v>2</v>
      </c>
      <c r="U2709" s="838">
        <v>0.8</v>
      </c>
    </row>
    <row r="2710" spans="1:21" ht="14.4" customHeight="1" x14ac:dyDescent="0.3">
      <c r="A2710" s="831">
        <v>10</v>
      </c>
      <c r="B2710" s="832" t="s">
        <v>2616</v>
      </c>
      <c r="C2710" s="832" t="s">
        <v>2639</v>
      </c>
      <c r="D2710" s="833" t="s">
        <v>5677</v>
      </c>
      <c r="E2710" s="834" t="s">
        <v>2678</v>
      </c>
      <c r="F2710" s="832" t="s">
        <v>2618</v>
      </c>
      <c r="G2710" s="832" t="s">
        <v>3066</v>
      </c>
      <c r="H2710" s="832" t="s">
        <v>690</v>
      </c>
      <c r="I2710" s="832" t="s">
        <v>5206</v>
      </c>
      <c r="J2710" s="832" t="s">
        <v>5207</v>
      </c>
      <c r="K2710" s="832" t="s">
        <v>1350</v>
      </c>
      <c r="L2710" s="835">
        <v>129.51</v>
      </c>
      <c r="M2710" s="835">
        <v>3626.2799999999997</v>
      </c>
      <c r="N2710" s="832">
        <v>28</v>
      </c>
      <c r="O2710" s="836">
        <v>1.5</v>
      </c>
      <c r="P2710" s="835">
        <v>1295.0999999999999</v>
      </c>
      <c r="Q2710" s="837">
        <v>0.35714285714285715</v>
      </c>
      <c r="R2710" s="832">
        <v>10</v>
      </c>
      <c r="S2710" s="837">
        <v>0.35714285714285715</v>
      </c>
      <c r="T2710" s="836">
        <v>0.5</v>
      </c>
      <c r="U2710" s="838">
        <v>0.33333333333333331</v>
      </c>
    </row>
    <row r="2711" spans="1:21" ht="14.4" customHeight="1" x14ac:dyDescent="0.3">
      <c r="A2711" s="831">
        <v>10</v>
      </c>
      <c r="B2711" s="832" t="s">
        <v>2616</v>
      </c>
      <c r="C2711" s="832" t="s">
        <v>2639</v>
      </c>
      <c r="D2711" s="833" t="s">
        <v>5677</v>
      </c>
      <c r="E2711" s="834" t="s">
        <v>2678</v>
      </c>
      <c r="F2711" s="832" t="s">
        <v>2618</v>
      </c>
      <c r="G2711" s="832" t="s">
        <v>3066</v>
      </c>
      <c r="H2711" s="832" t="s">
        <v>690</v>
      </c>
      <c r="I2711" s="832" t="s">
        <v>2335</v>
      </c>
      <c r="J2711" s="832" t="s">
        <v>1137</v>
      </c>
      <c r="K2711" s="832" t="s">
        <v>1138</v>
      </c>
      <c r="L2711" s="835">
        <v>2635.97</v>
      </c>
      <c r="M2711" s="835">
        <v>5271.94</v>
      </c>
      <c r="N2711" s="832">
        <v>2</v>
      </c>
      <c r="O2711" s="836">
        <v>1.5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10</v>
      </c>
      <c r="B2712" s="832" t="s">
        <v>2616</v>
      </c>
      <c r="C2712" s="832" t="s">
        <v>2639</v>
      </c>
      <c r="D2712" s="833" t="s">
        <v>5677</v>
      </c>
      <c r="E2712" s="834" t="s">
        <v>2678</v>
      </c>
      <c r="F2712" s="832" t="s">
        <v>2618</v>
      </c>
      <c r="G2712" s="832" t="s">
        <v>3066</v>
      </c>
      <c r="H2712" s="832" t="s">
        <v>690</v>
      </c>
      <c r="I2712" s="832" t="s">
        <v>5208</v>
      </c>
      <c r="J2712" s="832" t="s">
        <v>5209</v>
      </c>
      <c r="K2712" s="832" t="s">
        <v>1350</v>
      </c>
      <c r="L2712" s="835">
        <v>129.51</v>
      </c>
      <c r="M2712" s="835">
        <v>518.04</v>
      </c>
      <c r="N2712" s="832">
        <v>4</v>
      </c>
      <c r="O2712" s="836">
        <v>0.5</v>
      </c>
      <c r="P2712" s="835">
        <v>518.04</v>
      </c>
      <c r="Q2712" s="837">
        <v>1</v>
      </c>
      <c r="R2712" s="832">
        <v>4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10</v>
      </c>
      <c r="B2713" s="832" t="s">
        <v>2616</v>
      </c>
      <c r="C2713" s="832" t="s">
        <v>2639</v>
      </c>
      <c r="D2713" s="833" t="s">
        <v>5677</v>
      </c>
      <c r="E2713" s="834" t="s">
        <v>2678</v>
      </c>
      <c r="F2713" s="832" t="s">
        <v>2618</v>
      </c>
      <c r="G2713" s="832" t="s">
        <v>3066</v>
      </c>
      <c r="H2713" s="832" t="s">
        <v>690</v>
      </c>
      <c r="I2713" s="832" t="s">
        <v>5210</v>
      </c>
      <c r="J2713" s="832" t="s">
        <v>5211</v>
      </c>
      <c r="K2713" s="832" t="s">
        <v>1350</v>
      </c>
      <c r="L2713" s="835">
        <v>127.34</v>
      </c>
      <c r="M2713" s="835">
        <v>891.38000000000011</v>
      </c>
      <c r="N2713" s="832">
        <v>7</v>
      </c>
      <c r="O2713" s="836">
        <v>1.5</v>
      </c>
      <c r="P2713" s="835">
        <v>636.70000000000005</v>
      </c>
      <c r="Q2713" s="837">
        <v>0.7142857142857143</v>
      </c>
      <c r="R2713" s="832">
        <v>5</v>
      </c>
      <c r="S2713" s="837">
        <v>0.7142857142857143</v>
      </c>
      <c r="T2713" s="836">
        <v>1</v>
      </c>
      <c r="U2713" s="838">
        <v>0.66666666666666663</v>
      </c>
    </row>
    <row r="2714" spans="1:21" ht="14.4" customHeight="1" x14ac:dyDescent="0.3">
      <c r="A2714" s="831">
        <v>10</v>
      </c>
      <c r="B2714" s="832" t="s">
        <v>2616</v>
      </c>
      <c r="C2714" s="832" t="s">
        <v>2639</v>
      </c>
      <c r="D2714" s="833" t="s">
        <v>5677</v>
      </c>
      <c r="E2714" s="834" t="s">
        <v>2678</v>
      </c>
      <c r="F2714" s="832" t="s">
        <v>2618</v>
      </c>
      <c r="G2714" s="832" t="s">
        <v>3066</v>
      </c>
      <c r="H2714" s="832" t="s">
        <v>690</v>
      </c>
      <c r="I2714" s="832" t="s">
        <v>5212</v>
      </c>
      <c r="J2714" s="832" t="s">
        <v>5213</v>
      </c>
      <c r="K2714" s="832" t="s">
        <v>1135</v>
      </c>
      <c r="L2714" s="835">
        <v>129.51</v>
      </c>
      <c r="M2714" s="835">
        <v>7900.11</v>
      </c>
      <c r="N2714" s="832">
        <v>61</v>
      </c>
      <c r="O2714" s="836">
        <v>4.5</v>
      </c>
      <c r="P2714" s="835">
        <v>6216.48</v>
      </c>
      <c r="Q2714" s="837">
        <v>0.78688524590163933</v>
      </c>
      <c r="R2714" s="832">
        <v>48</v>
      </c>
      <c r="S2714" s="837">
        <v>0.78688524590163933</v>
      </c>
      <c r="T2714" s="836">
        <v>3</v>
      </c>
      <c r="U2714" s="838">
        <v>0.66666666666666663</v>
      </c>
    </row>
    <row r="2715" spans="1:21" ht="14.4" customHeight="1" x14ac:dyDescent="0.3">
      <c r="A2715" s="831">
        <v>10</v>
      </c>
      <c r="B2715" s="832" t="s">
        <v>2616</v>
      </c>
      <c r="C2715" s="832" t="s">
        <v>2639</v>
      </c>
      <c r="D2715" s="833" t="s">
        <v>5677</v>
      </c>
      <c r="E2715" s="834" t="s">
        <v>2678</v>
      </c>
      <c r="F2715" s="832" t="s">
        <v>2618</v>
      </c>
      <c r="G2715" s="832" t="s">
        <v>3066</v>
      </c>
      <c r="H2715" s="832" t="s">
        <v>690</v>
      </c>
      <c r="I2715" s="832" t="s">
        <v>2412</v>
      </c>
      <c r="J2715" s="832" t="s">
        <v>1351</v>
      </c>
      <c r="K2715" s="832" t="s">
        <v>1350</v>
      </c>
      <c r="L2715" s="835">
        <v>129.51</v>
      </c>
      <c r="M2715" s="835">
        <v>1813.1399999999999</v>
      </c>
      <c r="N2715" s="832">
        <v>14</v>
      </c>
      <c r="O2715" s="836">
        <v>1</v>
      </c>
      <c r="P2715" s="835">
        <v>1813.1399999999999</v>
      </c>
      <c r="Q2715" s="837">
        <v>1</v>
      </c>
      <c r="R2715" s="832">
        <v>14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10</v>
      </c>
      <c r="B2716" s="832" t="s">
        <v>2616</v>
      </c>
      <c r="C2716" s="832" t="s">
        <v>2639</v>
      </c>
      <c r="D2716" s="833" t="s">
        <v>5677</v>
      </c>
      <c r="E2716" s="834" t="s">
        <v>2678</v>
      </c>
      <c r="F2716" s="832" t="s">
        <v>2618</v>
      </c>
      <c r="G2716" s="832" t="s">
        <v>3066</v>
      </c>
      <c r="H2716" s="832" t="s">
        <v>631</v>
      </c>
      <c r="I2716" s="832" t="s">
        <v>3672</v>
      </c>
      <c r="J2716" s="832" t="s">
        <v>938</v>
      </c>
      <c r="K2716" s="832" t="s">
        <v>939</v>
      </c>
      <c r="L2716" s="835">
        <v>97.3</v>
      </c>
      <c r="M2716" s="835">
        <v>33082</v>
      </c>
      <c r="N2716" s="832">
        <v>340</v>
      </c>
      <c r="O2716" s="836">
        <v>4</v>
      </c>
      <c r="P2716" s="835">
        <v>14011.199999999999</v>
      </c>
      <c r="Q2716" s="837">
        <v>0.42352941176470588</v>
      </c>
      <c r="R2716" s="832">
        <v>144</v>
      </c>
      <c r="S2716" s="837">
        <v>0.42352941176470588</v>
      </c>
      <c r="T2716" s="836">
        <v>1</v>
      </c>
      <c r="U2716" s="838">
        <v>0.25</v>
      </c>
    </row>
    <row r="2717" spans="1:21" ht="14.4" customHeight="1" x14ac:dyDescent="0.3">
      <c r="A2717" s="831">
        <v>10</v>
      </c>
      <c r="B2717" s="832" t="s">
        <v>2616</v>
      </c>
      <c r="C2717" s="832" t="s">
        <v>2639</v>
      </c>
      <c r="D2717" s="833" t="s">
        <v>5677</v>
      </c>
      <c r="E2717" s="834" t="s">
        <v>2678</v>
      </c>
      <c r="F2717" s="832" t="s">
        <v>2618</v>
      </c>
      <c r="G2717" s="832" t="s">
        <v>3066</v>
      </c>
      <c r="H2717" s="832" t="s">
        <v>631</v>
      </c>
      <c r="I2717" s="832" t="s">
        <v>4145</v>
      </c>
      <c r="J2717" s="832" t="s">
        <v>4146</v>
      </c>
      <c r="K2717" s="832" t="s">
        <v>2268</v>
      </c>
      <c r="L2717" s="835">
        <v>211.39</v>
      </c>
      <c r="M2717" s="835">
        <v>12683.399999999998</v>
      </c>
      <c r="N2717" s="832">
        <v>60</v>
      </c>
      <c r="O2717" s="836">
        <v>8</v>
      </c>
      <c r="P2717" s="835">
        <v>6130.3099999999986</v>
      </c>
      <c r="Q2717" s="837">
        <v>0.48333333333333328</v>
      </c>
      <c r="R2717" s="832">
        <v>29</v>
      </c>
      <c r="S2717" s="837">
        <v>0.48333333333333334</v>
      </c>
      <c r="T2717" s="836">
        <v>5.5</v>
      </c>
      <c r="U2717" s="838">
        <v>0.6875</v>
      </c>
    </row>
    <row r="2718" spans="1:21" ht="14.4" customHeight="1" x14ac:dyDescent="0.3">
      <c r="A2718" s="831">
        <v>10</v>
      </c>
      <c r="B2718" s="832" t="s">
        <v>2616</v>
      </c>
      <c r="C2718" s="832" t="s">
        <v>2639</v>
      </c>
      <c r="D2718" s="833" t="s">
        <v>5677</v>
      </c>
      <c r="E2718" s="834" t="s">
        <v>2678</v>
      </c>
      <c r="F2718" s="832" t="s">
        <v>2618</v>
      </c>
      <c r="G2718" s="832" t="s">
        <v>3066</v>
      </c>
      <c r="H2718" s="832" t="s">
        <v>631</v>
      </c>
      <c r="I2718" s="832" t="s">
        <v>5214</v>
      </c>
      <c r="J2718" s="832" t="s">
        <v>1356</v>
      </c>
      <c r="K2718" s="832" t="s">
        <v>1357</v>
      </c>
      <c r="L2718" s="835">
        <v>1167.1300000000001</v>
      </c>
      <c r="M2718" s="835">
        <v>4668.5200000000004</v>
      </c>
      <c r="N2718" s="832">
        <v>4</v>
      </c>
      <c r="O2718" s="836">
        <v>2</v>
      </c>
      <c r="P2718" s="835">
        <v>4668.5200000000004</v>
      </c>
      <c r="Q2718" s="837">
        <v>1</v>
      </c>
      <c r="R2718" s="832">
        <v>4</v>
      </c>
      <c r="S2718" s="837">
        <v>1</v>
      </c>
      <c r="T2718" s="836">
        <v>2</v>
      </c>
      <c r="U2718" s="838">
        <v>1</v>
      </c>
    </row>
    <row r="2719" spans="1:21" ht="14.4" customHeight="1" x14ac:dyDescent="0.3">
      <c r="A2719" s="831">
        <v>10</v>
      </c>
      <c r="B2719" s="832" t="s">
        <v>2616</v>
      </c>
      <c r="C2719" s="832" t="s">
        <v>2639</v>
      </c>
      <c r="D2719" s="833" t="s">
        <v>5677</v>
      </c>
      <c r="E2719" s="834" t="s">
        <v>2678</v>
      </c>
      <c r="F2719" s="832" t="s">
        <v>2618</v>
      </c>
      <c r="G2719" s="832" t="s">
        <v>3066</v>
      </c>
      <c r="H2719" s="832" t="s">
        <v>690</v>
      </c>
      <c r="I2719" s="832" t="s">
        <v>5215</v>
      </c>
      <c r="J2719" s="832" t="s">
        <v>5216</v>
      </c>
      <c r="K2719" s="832" t="s">
        <v>1135</v>
      </c>
      <c r="L2719" s="835">
        <v>158.4</v>
      </c>
      <c r="M2719" s="835">
        <v>4593.6000000000004</v>
      </c>
      <c r="N2719" s="832">
        <v>29</v>
      </c>
      <c r="O2719" s="836">
        <v>3.5</v>
      </c>
      <c r="P2719" s="835">
        <v>1742.4</v>
      </c>
      <c r="Q2719" s="837">
        <v>0.37931034482758619</v>
      </c>
      <c r="R2719" s="832">
        <v>11</v>
      </c>
      <c r="S2719" s="837">
        <v>0.37931034482758619</v>
      </c>
      <c r="T2719" s="836">
        <v>1</v>
      </c>
      <c r="U2719" s="838">
        <v>0.2857142857142857</v>
      </c>
    </row>
    <row r="2720" spans="1:21" ht="14.4" customHeight="1" x14ac:dyDescent="0.3">
      <c r="A2720" s="831">
        <v>10</v>
      </c>
      <c r="B2720" s="832" t="s">
        <v>2616</v>
      </c>
      <c r="C2720" s="832" t="s">
        <v>2639</v>
      </c>
      <c r="D2720" s="833" t="s">
        <v>5677</v>
      </c>
      <c r="E2720" s="834" t="s">
        <v>2678</v>
      </c>
      <c r="F2720" s="832" t="s">
        <v>2618</v>
      </c>
      <c r="G2720" s="832" t="s">
        <v>3066</v>
      </c>
      <c r="H2720" s="832" t="s">
        <v>631</v>
      </c>
      <c r="I2720" s="832" t="s">
        <v>4720</v>
      </c>
      <c r="J2720" s="832" t="s">
        <v>4721</v>
      </c>
      <c r="K2720" s="832" t="s">
        <v>4722</v>
      </c>
      <c r="L2720" s="835">
        <v>1614.9</v>
      </c>
      <c r="M2720" s="835">
        <v>16149</v>
      </c>
      <c r="N2720" s="832">
        <v>10</v>
      </c>
      <c r="O2720" s="836">
        <v>2</v>
      </c>
      <c r="P2720" s="835">
        <v>8074.5</v>
      </c>
      <c r="Q2720" s="837">
        <v>0.5</v>
      </c>
      <c r="R2720" s="832">
        <v>5</v>
      </c>
      <c r="S2720" s="837">
        <v>0.5</v>
      </c>
      <c r="T2720" s="836">
        <v>1</v>
      </c>
      <c r="U2720" s="838">
        <v>0.5</v>
      </c>
    </row>
    <row r="2721" spans="1:21" ht="14.4" customHeight="1" x14ac:dyDescent="0.3">
      <c r="A2721" s="831">
        <v>10</v>
      </c>
      <c r="B2721" s="832" t="s">
        <v>2616</v>
      </c>
      <c r="C2721" s="832" t="s">
        <v>2639</v>
      </c>
      <c r="D2721" s="833" t="s">
        <v>5677</v>
      </c>
      <c r="E2721" s="834" t="s">
        <v>2678</v>
      </c>
      <c r="F2721" s="832" t="s">
        <v>2618</v>
      </c>
      <c r="G2721" s="832" t="s">
        <v>3066</v>
      </c>
      <c r="H2721" s="832" t="s">
        <v>690</v>
      </c>
      <c r="I2721" s="832" t="s">
        <v>5217</v>
      </c>
      <c r="J2721" s="832" t="s">
        <v>5218</v>
      </c>
      <c r="K2721" s="832" t="s">
        <v>1135</v>
      </c>
      <c r="L2721" s="835">
        <v>131.93</v>
      </c>
      <c r="M2721" s="835">
        <v>1847.02</v>
      </c>
      <c r="N2721" s="832">
        <v>14</v>
      </c>
      <c r="O2721" s="836">
        <v>2</v>
      </c>
      <c r="P2721" s="835">
        <v>395.79</v>
      </c>
      <c r="Q2721" s="837">
        <v>0.2142857142857143</v>
      </c>
      <c r="R2721" s="832">
        <v>3</v>
      </c>
      <c r="S2721" s="837">
        <v>0.21428571428571427</v>
      </c>
      <c r="T2721" s="836">
        <v>0.5</v>
      </c>
      <c r="U2721" s="838">
        <v>0.25</v>
      </c>
    </row>
    <row r="2722" spans="1:21" ht="14.4" customHeight="1" x14ac:dyDescent="0.3">
      <c r="A2722" s="831">
        <v>10</v>
      </c>
      <c r="B2722" s="832" t="s">
        <v>2616</v>
      </c>
      <c r="C2722" s="832" t="s">
        <v>2639</v>
      </c>
      <c r="D2722" s="833" t="s">
        <v>5677</v>
      </c>
      <c r="E2722" s="834" t="s">
        <v>2678</v>
      </c>
      <c r="F2722" s="832" t="s">
        <v>2618</v>
      </c>
      <c r="G2722" s="832" t="s">
        <v>3066</v>
      </c>
      <c r="H2722" s="832" t="s">
        <v>690</v>
      </c>
      <c r="I2722" s="832" t="s">
        <v>5219</v>
      </c>
      <c r="J2722" s="832" t="s">
        <v>5220</v>
      </c>
      <c r="K2722" s="832" t="s">
        <v>1135</v>
      </c>
      <c r="L2722" s="835">
        <v>131.93</v>
      </c>
      <c r="M2722" s="835">
        <v>1715.0900000000001</v>
      </c>
      <c r="N2722" s="832">
        <v>13</v>
      </c>
      <c r="O2722" s="836">
        <v>1.5</v>
      </c>
      <c r="P2722" s="835">
        <v>1055.44</v>
      </c>
      <c r="Q2722" s="837">
        <v>0.61538461538461542</v>
      </c>
      <c r="R2722" s="832">
        <v>8</v>
      </c>
      <c r="S2722" s="837">
        <v>0.61538461538461542</v>
      </c>
      <c r="T2722" s="836">
        <v>1</v>
      </c>
      <c r="U2722" s="838">
        <v>0.66666666666666663</v>
      </c>
    </row>
    <row r="2723" spans="1:21" ht="14.4" customHeight="1" x14ac:dyDescent="0.3">
      <c r="A2723" s="831">
        <v>10</v>
      </c>
      <c r="B2723" s="832" t="s">
        <v>2616</v>
      </c>
      <c r="C2723" s="832" t="s">
        <v>2639</v>
      </c>
      <c r="D2723" s="833" t="s">
        <v>5677</v>
      </c>
      <c r="E2723" s="834" t="s">
        <v>2678</v>
      </c>
      <c r="F2723" s="832" t="s">
        <v>2618</v>
      </c>
      <c r="G2723" s="832" t="s">
        <v>3066</v>
      </c>
      <c r="H2723" s="832" t="s">
        <v>631</v>
      </c>
      <c r="I2723" s="832" t="s">
        <v>5221</v>
      </c>
      <c r="J2723" s="832" t="s">
        <v>5222</v>
      </c>
      <c r="K2723" s="832" t="s">
        <v>1135</v>
      </c>
      <c r="L2723" s="835">
        <v>172.67</v>
      </c>
      <c r="M2723" s="835">
        <v>2762.72</v>
      </c>
      <c r="N2723" s="832">
        <v>16</v>
      </c>
      <c r="O2723" s="836">
        <v>1.5</v>
      </c>
      <c r="P2723" s="835">
        <v>1726.6999999999998</v>
      </c>
      <c r="Q2723" s="837">
        <v>0.625</v>
      </c>
      <c r="R2723" s="832">
        <v>10</v>
      </c>
      <c r="S2723" s="837">
        <v>0.625</v>
      </c>
      <c r="T2723" s="836">
        <v>1</v>
      </c>
      <c r="U2723" s="838">
        <v>0.66666666666666663</v>
      </c>
    </row>
    <row r="2724" spans="1:21" ht="14.4" customHeight="1" x14ac:dyDescent="0.3">
      <c r="A2724" s="831">
        <v>10</v>
      </c>
      <c r="B2724" s="832" t="s">
        <v>2616</v>
      </c>
      <c r="C2724" s="832" t="s">
        <v>2639</v>
      </c>
      <c r="D2724" s="833" t="s">
        <v>5677</v>
      </c>
      <c r="E2724" s="834" t="s">
        <v>2678</v>
      </c>
      <c r="F2724" s="832" t="s">
        <v>2618</v>
      </c>
      <c r="G2724" s="832" t="s">
        <v>3066</v>
      </c>
      <c r="H2724" s="832" t="s">
        <v>631</v>
      </c>
      <c r="I2724" s="832" t="s">
        <v>4147</v>
      </c>
      <c r="J2724" s="832" t="s">
        <v>4148</v>
      </c>
      <c r="K2724" s="832" t="s">
        <v>1135</v>
      </c>
      <c r="L2724" s="835">
        <v>172.67</v>
      </c>
      <c r="M2724" s="835">
        <v>1726.6999999999998</v>
      </c>
      <c r="N2724" s="832">
        <v>10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10</v>
      </c>
      <c r="B2725" s="832" t="s">
        <v>2616</v>
      </c>
      <c r="C2725" s="832" t="s">
        <v>2639</v>
      </c>
      <c r="D2725" s="833" t="s">
        <v>5677</v>
      </c>
      <c r="E2725" s="834" t="s">
        <v>2678</v>
      </c>
      <c r="F2725" s="832" t="s">
        <v>2618</v>
      </c>
      <c r="G2725" s="832" t="s">
        <v>3066</v>
      </c>
      <c r="H2725" s="832" t="s">
        <v>690</v>
      </c>
      <c r="I2725" s="832" t="s">
        <v>2446</v>
      </c>
      <c r="J2725" s="832" t="s">
        <v>1542</v>
      </c>
      <c r="K2725" s="832" t="s">
        <v>1543</v>
      </c>
      <c r="L2725" s="835">
        <v>4741.62</v>
      </c>
      <c r="M2725" s="835">
        <v>14224.86</v>
      </c>
      <c r="N2725" s="832">
        <v>3</v>
      </c>
      <c r="O2725" s="836">
        <v>2</v>
      </c>
      <c r="P2725" s="835">
        <v>14224.86</v>
      </c>
      <c r="Q2725" s="837">
        <v>1</v>
      </c>
      <c r="R2725" s="832">
        <v>3</v>
      </c>
      <c r="S2725" s="837">
        <v>1</v>
      </c>
      <c r="T2725" s="836">
        <v>2</v>
      </c>
      <c r="U2725" s="838">
        <v>1</v>
      </c>
    </row>
    <row r="2726" spans="1:21" ht="14.4" customHeight="1" x14ac:dyDescent="0.3">
      <c r="A2726" s="831">
        <v>10</v>
      </c>
      <c r="B2726" s="832" t="s">
        <v>2616</v>
      </c>
      <c r="C2726" s="832" t="s">
        <v>2639</v>
      </c>
      <c r="D2726" s="833" t="s">
        <v>5677</v>
      </c>
      <c r="E2726" s="834" t="s">
        <v>2678</v>
      </c>
      <c r="F2726" s="832" t="s">
        <v>2618</v>
      </c>
      <c r="G2726" s="832" t="s">
        <v>3066</v>
      </c>
      <c r="H2726" s="832" t="s">
        <v>631</v>
      </c>
      <c r="I2726" s="832" t="s">
        <v>5223</v>
      </c>
      <c r="J2726" s="832" t="s">
        <v>913</v>
      </c>
      <c r="K2726" s="832" t="s">
        <v>914</v>
      </c>
      <c r="L2726" s="835">
        <v>2844.97</v>
      </c>
      <c r="M2726" s="835">
        <v>14224.849999999999</v>
      </c>
      <c r="N2726" s="832">
        <v>5</v>
      </c>
      <c r="O2726" s="836">
        <v>2</v>
      </c>
      <c r="P2726" s="835">
        <v>8534.91</v>
      </c>
      <c r="Q2726" s="837">
        <v>0.60000000000000009</v>
      </c>
      <c r="R2726" s="832">
        <v>3</v>
      </c>
      <c r="S2726" s="837">
        <v>0.6</v>
      </c>
      <c r="T2726" s="836">
        <v>1</v>
      </c>
      <c r="U2726" s="838">
        <v>0.5</v>
      </c>
    </row>
    <row r="2727" spans="1:21" ht="14.4" customHeight="1" x14ac:dyDescent="0.3">
      <c r="A2727" s="831">
        <v>10</v>
      </c>
      <c r="B2727" s="832" t="s">
        <v>2616</v>
      </c>
      <c r="C2727" s="832" t="s">
        <v>2639</v>
      </c>
      <c r="D2727" s="833" t="s">
        <v>5677</v>
      </c>
      <c r="E2727" s="834" t="s">
        <v>2678</v>
      </c>
      <c r="F2727" s="832" t="s">
        <v>2618</v>
      </c>
      <c r="G2727" s="832" t="s">
        <v>3066</v>
      </c>
      <c r="H2727" s="832" t="s">
        <v>631</v>
      </c>
      <c r="I2727" s="832" t="s">
        <v>3273</v>
      </c>
      <c r="J2727" s="832" t="s">
        <v>3274</v>
      </c>
      <c r="K2727" s="832" t="s">
        <v>1135</v>
      </c>
      <c r="L2727" s="835">
        <v>283.32</v>
      </c>
      <c r="M2727" s="835">
        <v>10482.84</v>
      </c>
      <c r="N2727" s="832">
        <v>37</v>
      </c>
      <c r="O2727" s="836">
        <v>4</v>
      </c>
      <c r="P2727" s="835">
        <v>10199.52</v>
      </c>
      <c r="Q2727" s="837">
        <v>0.97297297297297303</v>
      </c>
      <c r="R2727" s="832">
        <v>36</v>
      </c>
      <c r="S2727" s="837">
        <v>0.97297297297297303</v>
      </c>
      <c r="T2727" s="836">
        <v>3</v>
      </c>
      <c r="U2727" s="838">
        <v>0.75</v>
      </c>
    </row>
    <row r="2728" spans="1:21" ht="14.4" customHeight="1" x14ac:dyDescent="0.3">
      <c r="A2728" s="831">
        <v>10</v>
      </c>
      <c r="B2728" s="832" t="s">
        <v>2616</v>
      </c>
      <c r="C2728" s="832" t="s">
        <v>2639</v>
      </c>
      <c r="D2728" s="833" t="s">
        <v>5677</v>
      </c>
      <c r="E2728" s="834" t="s">
        <v>2678</v>
      </c>
      <c r="F2728" s="832" t="s">
        <v>2618</v>
      </c>
      <c r="G2728" s="832" t="s">
        <v>3066</v>
      </c>
      <c r="H2728" s="832" t="s">
        <v>631</v>
      </c>
      <c r="I2728" s="832" t="s">
        <v>4149</v>
      </c>
      <c r="J2728" s="832" t="s">
        <v>4150</v>
      </c>
      <c r="K2728" s="832" t="s">
        <v>1135</v>
      </c>
      <c r="L2728" s="835">
        <v>283.32</v>
      </c>
      <c r="M2728" s="835">
        <v>5949.7199999999993</v>
      </c>
      <c r="N2728" s="832">
        <v>21</v>
      </c>
      <c r="O2728" s="836">
        <v>2.5</v>
      </c>
      <c r="P2728" s="835">
        <v>5949.7199999999993</v>
      </c>
      <c r="Q2728" s="837">
        <v>1</v>
      </c>
      <c r="R2728" s="832">
        <v>21</v>
      </c>
      <c r="S2728" s="837">
        <v>1</v>
      </c>
      <c r="T2728" s="836">
        <v>2.5</v>
      </c>
      <c r="U2728" s="838">
        <v>1</v>
      </c>
    </row>
    <row r="2729" spans="1:21" ht="14.4" customHeight="1" x14ac:dyDescent="0.3">
      <c r="A2729" s="831">
        <v>10</v>
      </c>
      <c r="B2729" s="832" t="s">
        <v>2616</v>
      </c>
      <c r="C2729" s="832" t="s">
        <v>2639</v>
      </c>
      <c r="D2729" s="833" t="s">
        <v>5677</v>
      </c>
      <c r="E2729" s="834" t="s">
        <v>2678</v>
      </c>
      <c r="F2729" s="832" t="s">
        <v>2618</v>
      </c>
      <c r="G2729" s="832" t="s">
        <v>3066</v>
      </c>
      <c r="H2729" s="832" t="s">
        <v>631</v>
      </c>
      <c r="I2729" s="832" t="s">
        <v>5224</v>
      </c>
      <c r="J2729" s="832" t="s">
        <v>1134</v>
      </c>
      <c r="K2729" s="832" t="s">
        <v>1135</v>
      </c>
      <c r="L2729" s="835">
        <v>104.4</v>
      </c>
      <c r="M2729" s="835">
        <v>522</v>
      </c>
      <c r="N2729" s="832">
        <v>5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10</v>
      </c>
      <c r="B2730" s="832" t="s">
        <v>2616</v>
      </c>
      <c r="C2730" s="832" t="s">
        <v>2639</v>
      </c>
      <c r="D2730" s="833" t="s">
        <v>5677</v>
      </c>
      <c r="E2730" s="834" t="s">
        <v>2678</v>
      </c>
      <c r="F2730" s="832" t="s">
        <v>2618</v>
      </c>
      <c r="G2730" s="832" t="s">
        <v>3066</v>
      </c>
      <c r="H2730" s="832" t="s">
        <v>631</v>
      </c>
      <c r="I2730" s="832" t="s">
        <v>4151</v>
      </c>
      <c r="J2730" s="832" t="s">
        <v>4152</v>
      </c>
      <c r="K2730" s="832" t="s">
        <v>1135</v>
      </c>
      <c r="L2730" s="835">
        <v>283.32</v>
      </c>
      <c r="M2730" s="835">
        <v>2833.2</v>
      </c>
      <c r="N2730" s="832">
        <v>10</v>
      </c>
      <c r="O2730" s="836">
        <v>0.5</v>
      </c>
      <c r="P2730" s="835">
        <v>2833.2</v>
      </c>
      <c r="Q2730" s="837">
        <v>1</v>
      </c>
      <c r="R2730" s="832">
        <v>10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10</v>
      </c>
      <c r="B2731" s="832" t="s">
        <v>2616</v>
      </c>
      <c r="C2731" s="832" t="s">
        <v>2639</v>
      </c>
      <c r="D2731" s="833" t="s">
        <v>5677</v>
      </c>
      <c r="E2731" s="834" t="s">
        <v>2678</v>
      </c>
      <c r="F2731" s="832" t="s">
        <v>2618</v>
      </c>
      <c r="G2731" s="832" t="s">
        <v>3066</v>
      </c>
      <c r="H2731" s="832" t="s">
        <v>631</v>
      </c>
      <c r="I2731" s="832" t="s">
        <v>4153</v>
      </c>
      <c r="J2731" s="832" t="s">
        <v>4154</v>
      </c>
      <c r="K2731" s="832" t="s">
        <v>1135</v>
      </c>
      <c r="L2731" s="835">
        <v>283.32</v>
      </c>
      <c r="M2731" s="835">
        <v>7366.3199999999988</v>
      </c>
      <c r="N2731" s="832">
        <v>26</v>
      </c>
      <c r="O2731" s="836">
        <v>2</v>
      </c>
      <c r="P2731" s="835">
        <v>7082.9999999999991</v>
      </c>
      <c r="Q2731" s="837">
        <v>0.96153846153846156</v>
      </c>
      <c r="R2731" s="832">
        <v>25</v>
      </c>
      <c r="S2731" s="837">
        <v>0.96153846153846156</v>
      </c>
      <c r="T2731" s="836">
        <v>1.5</v>
      </c>
      <c r="U2731" s="838">
        <v>0.75</v>
      </c>
    </row>
    <row r="2732" spans="1:21" ht="14.4" customHeight="1" x14ac:dyDescent="0.3">
      <c r="A2732" s="831">
        <v>10</v>
      </c>
      <c r="B2732" s="832" t="s">
        <v>2616</v>
      </c>
      <c r="C2732" s="832" t="s">
        <v>2639</v>
      </c>
      <c r="D2732" s="833" t="s">
        <v>5677</v>
      </c>
      <c r="E2732" s="834" t="s">
        <v>2678</v>
      </c>
      <c r="F2732" s="832" t="s">
        <v>2618</v>
      </c>
      <c r="G2732" s="832" t="s">
        <v>3066</v>
      </c>
      <c r="H2732" s="832" t="s">
        <v>631</v>
      </c>
      <c r="I2732" s="832" t="s">
        <v>5225</v>
      </c>
      <c r="J2732" s="832" t="s">
        <v>5226</v>
      </c>
      <c r="K2732" s="832" t="s">
        <v>5227</v>
      </c>
      <c r="L2732" s="835">
        <v>961.59</v>
      </c>
      <c r="M2732" s="835">
        <v>2884.77</v>
      </c>
      <c r="N2732" s="832">
        <v>3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10</v>
      </c>
      <c r="B2733" s="832" t="s">
        <v>2616</v>
      </c>
      <c r="C2733" s="832" t="s">
        <v>2639</v>
      </c>
      <c r="D2733" s="833" t="s">
        <v>5677</v>
      </c>
      <c r="E2733" s="834" t="s">
        <v>2678</v>
      </c>
      <c r="F2733" s="832" t="s">
        <v>2618</v>
      </c>
      <c r="G2733" s="832" t="s">
        <v>3066</v>
      </c>
      <c r="H2733" s="832" t="s">
        <v>631</v>
      </c>
      <c r="I2733" s="832" t="s">
        <v>3067</v>
      </c>
      <c r="J2733" s="832" t="s">
        <v>2459</v>
      </c>
      <c r="K2733" s="832" t="s">
        <v>1135</v>
      </c>
      <c r="L2733" s="835">
        <v>289.07</v>
      </c>
      <c r="M2733" s="835">
        <v>10695.59</v>
      </c>
      <c r="N2733" s="832">
        <v>37</v>
      </c>
      <c r="O2733" s="836">
        <v>2.5</v>
      </c>
      <c r="P2733" s="835">
        <v>5781.4</v>
      </c>
      <c r="Q2733" s="837">
        <v>0.54054054054054046</v>
      </c>
      <c r="R2733" s="832">
        <v>20</v>
      </c>
      <c r="S2733" s="837">
        <v>0.54054054054054057</v>
      </c>
      <c r="T2733" s="836">
        <v>1.5</v>
      </c>
      <c r="U2733" s="838">
        <v>0.6</v>
      </c>
    </row>
    <row r="2734" spans="1:21" ht="14.4" customHeight="1" x14ac:dyDescent="0.3">
      <c r="A2734" s="831">
        <v>10</v>
      </c>
      <c r="B2734" s="832" t="s">
        <v>2616</v>
      </c>
      <c r="C2734" s="832" t="s">
        <v>2639</v>
      </c>
      <c r="D2734" s="833" t="s">
        <v>5677</v>
      </c>
      <c r="E2734" s="834" t="s">
        <v>2678</v>
      </c>
      <c r="F2734" s="832" t="s">
        <v>2618</v>
      </c>
      <c r="G2734" s="832" t="s">
        <v>3066</v>
      </c>
      <c r="H2734" s="832" t="s">
        <v>631</v>
      </c>
      <c r="I2734" s="832" t="s">
        <v>3068</v>
      </c>
      <c r="J2734" s="832" t="s">
        <v>2451</v>
      </c>
      <c r="K2734" s="832" t="s">
        <v>1135</v>
      </c>
      <c r="L2734" s="835">
        <v>289.07</v>
      </c>
      <c r="M2734" s="835">
        <v>21969.32</v>
      </c>
      <c r="N2734" s="832">
        <v>76</v>
      </c>
      <c r="O2734" s="836">
        <v>4.5</v>
      </c>
      <c r="P2734" s="835">
        <v>11851.869999999999</v>
      </c>
      <c r="Q2734" s="837">
        <v>0.53947368421052633</v>
      </c>
      <c r="R2734" s="832">
        <v>41</v>
      </c>
      <c r="S2734" s="837">
        <v>0.53947368421052633</v>
      </c>
      <c r="T2734" s="836">
        <v>2.5</v>
      </c>
      <c r="U2734" s="838">
        <v>0.55555555555555558</v>
      </c>
    </row>
    <row r="2735" spans="1:21" ht="14.4" customHeight="1" x14ac:dyDescent="0.3">
      <c r="A2735" s="831">
        <v>10</v>
      </c>
      <c r="B2735" s="832" t="s">
        <v>2616</v>
      </c>
      <c r="C2735" s="832" t="s">
        <v>2639</v>
      </c>
      <c r="D2735" s="833" t="s">
        <v>5677</v>
      </c>
      <c r="E2735" s="834" t="s">
        <v>2678</v>
      </c>
      <c r="F2735" s="832" t="s">
        <v>2618</v>
      </c>
      <c r="G2735" s="832" t="s">
        <v>3066</v>
      </c>
      <c r="H2735" s="832" t="s">
        <v>631</v>
      </c>
      <c r="I2735" s="832" t="s">
        <v>5228</v>
      </c>
      <c r="J2735" s="832" t="s">
        <v>4721</v>
      </c>
      <c r="K2735" s="832" t="s">
        <v>5229</v>
      </c>
      <c r="L2735" s="835">
        <v>6459.61</v>
      </c>
      <c r="M2735" s="835">
        <v>12919.22</v>
      </c>
      <c r="N2735" s="832">
        <v>2</v>
      </c>
      <c r="O2735" s="836">
        <v>2</v>
      </c>
      <c r="P2735" s="835">
        <v>6459.61</v>
      </c>
      <c r="Q2735" s="837">
        <v>0.5</v>
      </c>
      <c r="R2735" s="832">
        <v>1</v>
      </c>
      <c r="S2735" s="837">
        <v>0.5</v>
      </c>
      <c r="T2735" s="836">
        <v>1</v>
      </c>
      <c r="U2735" s="838">
        <v>0.5</v>
      </c>
    </row>
    <row r="2736" spans="1:21" ht="14.4" customHeight="1" x14ac:dyDescent="0.3">
      <c r="A2736" s="831">
        <v>10</v>
      </c>
      <c r="B2736" s="832" t="s">
        <v>2616</v>
      </c>
      <c r="C2736" s="832" t="s">
        <v>2639</v>
      </c>
      <c r="D2736" s="833" t="s">
        <v>5677</v>
      </c>
      <c r="E2736" s="834" t="s">
        <v>2678</v>
      </c>
      <c r="F2736" s="832" t="s">
        <v>2618</v>
      </c>
      <c r="G2736" s="832" t="s">
        <v>3066</v>
      </c>
      <c r="H2736" s="832" t="s">
        <v>631</v>
      </c>
      <c r="I2736" s="832" t="s">
        <v>4155</v>
      </c>
      <c r="J2736" s="832" t="s">
        <v>4156</v>
      </c>
      <c r="K2736" s="832" t="s">
        <v>1350</v>
      </c>
      <c r="L2736" s="835">
        <v>238</v>
      </c>
      <c r="M2736" s="835">
        <v>1428</v>
      </c>
      <c r="N2736" s="832">
        <v>6</v>
      </c>
      <c r="O2736" s="836">
        <v>1.5</v>
      </c>
      <c r="P2736" s="835">
        <v>238</v>
      </c>
      <c r="Q2736" s="837">
        <v>0.16666666666666666</v>
      </c>
      <c r="R2736" s="832">
        <v>1</v>
      </c>
      <c r="S2736" s="837">
        <v>0.16666666666666666</v>
      </c>
      <c r="T2736" s="836">
        <v>1</v>
      </c>
      <c r="U2736" s="838">
        <v>0.66666666666666663</v>
      </c>
    </row>
    <row r="2737" spans="1:21" ht="14.4" customHeight="1" x14ac:dyDescent="0.3">
      <c r="A2737" s="831">
        <v>10</v>
      </c>
      <c r="B2737" s="832" t="s">
        <v>2616</v>
      </c>
      <c r="C2737" s="832" t="s">
        <v>2639</v>
      </c>
      <c r="D2737" s="833" t="s">
        <v>5677</v>
      </c>
      <c r="E2737" s="834" t="s">
        <v>2678</v>
      </c>
      <c r="F2737" s="832" t="s">
        <v>2618</v>
      </c>
      <c r="G2737" s="832" t="s">
        <v>3066</v>
      </c>
      <c r="H2737" s="832" t="s">
        <v>631</v>
      </c>
      <c r="I2737" s="832" t="s">
        <v>3069</v>
      </c>
      <c r="J2737" s="832" t="s">
        <v>2457</v>
      </c>
      <c r="K2737" s="832" t="s">
        <v>1135</v>
      </c>
      <c r="L2737" s="835">
        <v>289.07</v>
      </c>
      <c r="M2737" s="835">
        <v>9250.24</v>
      </c>
      <c r="N2737" s="832">
        <v>32</v>
      </c>
      <c r="O2737" s="836">
        <v>4</v>
      </c>
      <c r="P2737" s="835">
        <v>9250.24</v>
      </c>
      <c r="Q2737" s="837">
        <v>1</v>
      </c>
      <c r="R2737" s="832">
        <v>32</v>
      </c>
      <c r="S2737" s="837">
        <v>1</v>
      </c>
      <c r="T2737" s="836">
        <v>4</v>
      </c>
      <c r="U2737" s="838">
        <v>1</v>
      </c>
    </row>
    <row r="2738" spans="1:21" ht="14.4" customHeight="1" x14ac:dyDescent="0.3">
      <c r="A2738" s="831">
        <v>10</v>
      </c>
      <c r="B2738" s="832" t="s">
        <v>2616</v>
      </c>
      <c r="C2738" s="832" t="s">
        <v>2639</v>
      </c>
      <c r="D2738" s="833" t="s">
        <v>5677</v>
      </c>
      <c r="E2738" s="834" t="s">
        <v>2678</v>
      </c>
      <c r="F2738" s="832" t="s">
        <v>2618</v>
      </c>
      <c r="G2738" s="832" t="s">
        <v>3066</v>
      </c>
      <c r="H2738" s="832" t="s">
        <v>631</v>
      </c>
      <c r="I2738" s="832" t="s">
        <v>5230</v>
      </c>
      <c r="J2738" s="832" t="s">
        <v>2453</v>
      </c>
      <c r="K2738" s="832" t="s">
        <v>1135</v>
      </c>
      <c r="L2738" s="835">
        <v>289.07</v>
      </c>
      <c r="M2738" s="835">
        <v>14453.5</v>
      </c>
      <c r="N2738" s="832">
        <v>50</v>
      </c>
      <c r="O2738" s="836">
        <v>2.5</v>
      </c>
      <c r="P2738" s="835">
        <v>9539.31</v>
      </c>
      <c r="Q2738" s="837">
        <v>0.65999999999999992</v>
      </c>
      <c r="R2738" s="832">
        <v>33</v>
      </c>
      <c r="S2738" s="837">
        <v>0.66</v>
      </c>
      <c r="T2738" s="836">
        <v>1.5</v>
      </c>
      <c r="U2738" s="838">
        <v>0.6</v>
      </c>
    </row>
    <row r="2739" spans="1:21" ht="14.4" customHeight="1" x14ac:dyDescent="0.3">
      <c r="A2739" s="831">
        <v>10</v>
      </c>
      <c r="B2739" s="832" t="s">
        <v>2616</v>
      </c>
      <c r="C2739" s="832" t="s">
        <v>2639</v>
      </c>
      <c r="D2739" s="833" t="s">
        <v>5677</v>
      </c>
      <c r="E2739" s="834" t="s">
        <v>2678</v>
      </c>
      <c r="F2739" s="832" t="s">
        <v>2618</v>
      </c>
      <c r="G2739" s="832" t="s">
        <v>3066</v>
      </c>
      <c r="H2739" s="832" t="s">
        <v>631</v>
      </c>
      <c r="I2739" s="832" t="s">
        <v>3070</v>
      </c>
      <c r="J2739" s="832" t="s">
        <v>2455</v>
      </c>
      <c r="K2739" s="832" t="s">
        <v>1135</v>
      </c>
      <c r="L2739" s="835">
        <v>289.07</v>
      </c>
      <c r="M2739" s="835">
        <v>22258.39</v>
      </c>
      <c r="N2739" s="832">
        <v>77</v>
      </c>
      <c r="O2739" s="836">
        <v>7</v>
      </c>
      <c r="P2739" s="835">
        <v>20523.97</v>
      </c>
      <c r="Q2739" s="837">
        <v>0.92207792207792216</v>
      </c>
      <c r="R2739" s="832">
        <v>71</v>
      </c>
      <c r="S2739" s="837">
        <v>0.92207792207792205</v>
      </c>
      <c r="T2739" s="836">
        <v>5.5</v>
      </c>
      <c r="U2739" s="838">
        <v>0.7857142857142857</v>
      </c>
    </row>
    <row r="2740" spans="1:21" ht="14.4" customHeight="1" x14ac:dyDescent="0.3">
      <c r="A2740" s="831">
        <v>10</v>
      </c>
      <c r="B2740" s="832" t="s">
        <v>2616</v>
      </c>
      <c r="C2740" s="832" t="s">
        <v>2639</v>
      </c>
      <c r="D2740" s="833" t="s">
        <v>5677</v>
      </c>
      <c r="E2740" s="834" t="s">
        <v>2678</v>
      </c>
      <c r="F2740" s="832" t="s">
        <v>2618</v>
      </c>
      <c r="G2740" s="832" t="s">
        <v>3066</v>
      </c>
      <c r="H2740" s="832" t="s">
        <v>631</v>
      </c>
      <c r="I2740" s="832" t="s">
        <v>5231</v>
      </c>
      <c r="J2740" s="832" t="s">
        <v>5232</v>
      </c>
      <c r="K2740" s="832" t="s">
        <v>1350</v>
      </c>
      <c r="L2740" s="835">
        <v>158.61000000000001</v>
      </c>
      <c r="M2740" s="835">
        <v>3806.6400000000003</v>
      </c>
      <c r="N2740" s="832">
        <v>24</v>
      </c>
      <c r="O2740" s="836">
        <v>3</v>
      </c>
      <c r="P2740" s="835">
        <v>2854.9800000000005</v>
      </c>
      <c r="Q2740" s="837">
        <v>0.75000000000000011</v>
      </c>
      <c r="R2740" s="832">
        <v>18</v>
      </c>
      <c r="S2740" s="837">
        <v>0.75</v>
      </c>
      <c r="T2740" s="836">
        <v>2.5</v>
      </c>
      <c r="U2740" s="838">
        <v>0.83333333333333337</v>
      </c>
    </row>
    <row r="2741" spans="1:21" ht="14.4" customHeight="1" x14ac:dyDescent="0.3">
      <c r="A2741" s="831">
        <v>10</v>
      </c>
      <c r="B2741" s="832" t="s">
        <v>2616</v>
      </c>
      <c r="C2741" s="832" t="s">
        <v>2639</v>
      </c>
      <c r="D2741" s="833" t="s">
        <v>5677</v>
      </c>
      <c r="E2741" s="834" t="s">
        <v>2678</v>
      </c>
      <c r="F2741" s="832" t="s">
        <v>2618</v>
      </c>
      <c r="G2741" s="832" t="s">
        <v>3066</v>
      </c>
      <c r="H2741" s="832" t="s">
        <v>631</v>
      </c>
      <c r="I2741" s="832" t="s">
        <v>5233</v>
      </c>
      <c r="J2741" s="832" t="s">
        <v>4156</v>
      </c>
      <c r="K2741" s="832" t="s">
        <v>1138</v>
      </c>
      <c r="L2741" s="835">
        <v>1435.66</v>
      </c>
      <c r="M2741" s="835">
        <v>2871.32</v>
      </c>
      <c r="N2741" s="832">
        <v>2</v>
      </c>
      <c r="O2741" s="836">
        <v>1.5</v>
      </c>
      <c r="P2741" s="835">
        <v>1435.66</v>
      </c>
      <c r="Q2741" s="837">
        <v>0.5</v>
      </c>
      <c r="R2741" s="832">
        <v>1</v>
      </c>
      <c r="S2741" s="837">
        <v>0.5</v>
      </c>
      <c r="T2741" s="836">
        <v>0.5</v>
      </c>
      <c r="U2741" s="838">
        <v>0.33333333333333331</v>
      </c>
    </row>
    <row r="2742" spans="1:21" ht="14.4" customHeight="1" x14ac:dyDescent="0.3">
      <c r="A2742" s="831">
        <v>10</v>
      </c>
      <c r="B2742" s="832" t="s">
        <v>2616</v>
      </c>
      <c r="C2742" s="832" t="s">
        <v>2639</v>
      </c>
      <c r="D2742" s="833" t="s">
        <v>5677</v>
      </c>
      <c r="E2742" s="834" t="s">
        <v>2678</v>
      </c>
      <c r="F2742" s="832" t="s">
        <v>2618</v>
      </c>
      <c r="G2742" s="832" t="s">
        <v>3071</v>
      </c>
      <c r="H2742" s="832" t="s">
        <v>631</v>
      </c>
      <c r="I2742" s="832" t="s">
        <v>3072</v>
      </c>
      <c r="J2742" s="832" t="s">
        <v>1991</v>
      </c>
      <c r="K2742" s="832" t="s">
        <v>1992</v>
      </c>
      <c r="L2742" s="835">
        <v>107.27</v>
      </c>
      <c r="M2742" s="835">
        <v>429.08</v>
      </c>
      <c r="N2742" s="832">
        <v>4</v>
      </c>
      <c r="O2742" s="836">
        <v>1</v>
      </c>
      <c r="P2742" s="835">
        <v>429.08</v>
      </c>
      <c r="Q2742" s="837">
        <v>1</v>
      </c>
      <c r="R2742" s="832">
        <v>4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10</v>
      </c>
      <c r="B2743" s="832" t="s">
        <v>2616</v>
      </c>
      <c r="C2743" s="832" t="s">
        <v>2639</v>
      </c>
      <c r="D2743" s="833" t="s">
        <v>5677</v>
      </c>
      <c r="E2743" s="834" t="s">
        <v>2678</v>
      </c>
      <c r="F2743" s="832" t="s">
        <v>2619</v>
      </c>
      <c r="G2743" s="832" t="s">
        <v>2822</v>
      </c>
      <c r="H2743" s="832" t="s">
        <v>631</v>
      </c>
      <c r="I2743" s="832" t="s">
        <v>3718</v>
      </c>
      <c r="J2743" s="832" t="s">
        <v>2824</v>
      </c>
      <c r="K2743" s="832"/>
      <c r="L2743" s="835">
        <v>0</v>
      </c>
      <c r="M2743" s="835">
        <v>0</v>
      </c>
      <c r="N2743" s="832">
        <v>2</v>
      </c>
      <c r="O2743" s="836">
        <v>1.5</v>
      </c>
      <c r="P2743" s="835">
        <v>0</v>
      </c>
      <c r="Q2743" s="837"/>
      <c r="R2743" s="832">
        <v>2</v>
      </c>
      <c r="S2743" s="837">
        <v>1</v>
      </c>
      <c r="T2743" s="836">
        <v>1.5</v>
      </c>
      <c r="U2743" s="838">
        <v>1</v>
      </c>
    </row>
    <row r="2744" spans="1:21" ht="14.4" customHeight="1" x14ac:dyDescent="0.3">
      <c r="A2744" s="831">
        <v>10</v>
      </c>
      <c r="B2744" s="832" t="s">
        <v>2616</v>
      </c>
      <c r="C2744" s="832" t="s">
        <v>2639</v>
      </c>
      <c r="D2744" s="833" t="s">
        <v>5677</v>
      </c>
      <c r="E2744" s="834" t="s">
        <v>2678</v>
      </c>
      <c r="F2744" s="832" t="s">
        <v>2619</v>
      </c>
      <c r="G2744" s="832" t="s">
        <v>2822</v>
      </c>
      <c r="H2744" s="832" t="s">
        <v>631</v>
      </c>
      <c r="I2744" s="832" t="s">
        <v>3355</v>
      </c>
      <c r="J2744" s="832" t="s">
        <v>2824</v>
      </c>
      <c r="K2744" s="832"/>
      <c r="L2744" s="835">
        <v>0</v>
      </c>
      <c r="M2744" s="835">
        <v>0</v>
      </c>
      <c r="N2744" s="832">
        <v>21</v>
      </c>
      <c r="O2744" s="836">
        <v>20</v>
      </c>
      <c r="P2744" s="835">
        <v>0</v>
      </c>
      <c r="Q2744" s="837"/>
      <c r="R2744" s="832">
        <v>18</v>
      </c>
      <c r="S2744" s="837">
        <v>0.8571428571428571</v>
      </c>
      <c r="T2744" s="836">
        <v>17</v>
      </c>
      <c r="U2744" s="838">
        <v>0.85</v>
      </c>
    </row>
    <row r="2745" spans="1:21" ht="14.4" customHeight="1" x14ac:dyDescent="0.3">
      <c r="A2745" s="831">
        <v>10</v>
      </c>
      <c r="B2745" s="832" t="s">
        <v>2616</v>
      </c>
      <c r="C2745" s="832" t="s">
        <v>2639</v>
      </c>
      <c r="D2745" s="833" t="s">
        <v>5677</v>
      </c>
      <c r="E2745" s="834" t="s">
        <v>2678</v>
      </c>
      <c r="F2745" s="832" t="s">
        <v>2619</v>
      </c>
      <c r="G2745" s="832" t="s">
        <v>2822</v>
      </c>
      <c r="H2745" s="832" t="s">
        <v>631</v>
      </c>
      <c r="I2745" s="832" t="s">
        <v>5234</v>
      </c>
      <c r="J2745" s="832" t="s">
        <v>2824</v>
      </c>
      <c r="K2745" s="832"/>
      <c r="L2745" s="835">
        <v>0</v>
      </c>
      <c r="M2745" s="835">
        <v>0</v>
      </c>
      <c r="N2745" s="832">
        <v>3</v>
      </c>
      <c r="O2745" s="836">
        <v>1.5</v>
      </c>
      <c r="P2745" s="835">
        <v>0</v>
      </c>
      <c r="Q2745" s="837"/>
      <c r="R2745" s="832">
        <v>3</v>
      </c>
      <c r="S2745" s="837">
        <v>1</v>
      </c>
      <c r="T2745" s="836">
        <v>1.5</v>
      </c>
      <c r="U2745" s="838">
        <v>1</v>
      </c>
    </row>
    <row r="2746" spans="1:21" ht="14.4" customHeight="1" x14ac:dyDescent="0.3">
      <c r="A2746" s="831">
        <v>10</v>
      </c>
      <c r="B2746" s="832" t="s">
        <v>2616</v>
      </c>
      <c r="C2746" s="832" t="s">
        <v>2639</v>
      </c>
      <c r="D2746" s="833" t="s">
        <v>5677</v>
      </c>
      <c r="E2746" s="834" t="s">
        <v>2678</v>
      </c>
      <c r="F2746" s="832" t="s">
        <v>2619</v>
      </c>
      <c r="G2746" s="832" t="s">
        <v>2822</v>
      </c>
      <c r="H2746" s="832" t="s">
        <v>631</v>
      </c>
      <c r="I2746" s="832" t="s">
        <v>3231</v>
      </c>
      <c r="J2746" s="832" t="s">
        <v>2824</v>
      </c>
      <c r="K2746" s="832"/>
      <c r="L2746" s="835">
        <v>0</v>
      </c>
      <c r="M2746" s="835">
        <v>0</v>
      </c>
      <c r="N2746" s="832">
        <v>100</v>
      </c>
      <c r="O2746" s="836">
        <v>6</v>
      </c>
      <c r="P2746" s="835">
        <v>0</v>
      </c>
      <c r="Q2746" s="837"/>
      <c r="R2746" s="832">
        <v>100</v>
      </c>
      <c r="S2746" s="837">
        <v>1</v>
      </c>
      <c r="T2746" s="836">
        <v>6</v>
      </c>
      <c r="U2746" s="838">
        <v>1</v>
      </c>
    </row>
    <row r="2747" spans="1:21" ht="14.4" customHeight="1" x14ac:dyDescent="0.3">
      <c r="A2747" s="831">
        <v>10</v>
      </c>
      <c r="B2747" s="832" t="s">
        <v>2616</v>
      </c>
      <c r="C2747" s="832" t="s">
        <v>2639</v>
      </c>
      <c r="D2747" s="833" t="s">
        <v>5677</v>
      </c>
      <c r="E2747" s="834" t="s">
        <v>2678</v>
      </c>
      <c r="F2747" s="832" t="s">
        <v>2619</v>
      </c>
      <c r="G2747" s="832" t="s">
        <v>2822</v>
      </c>
      <c r="H2747" s="832" t="s">
        <v>631</v>
      </c>
      <c r="I2747" s="832" t="s">
        <v>3232</v>
      </c>
      <c r="J2747" s="832" t="s">
        <v>2824</v>
      </c>
      <c r="K2747" s="832"/>
      <c r="L2747" s="835">
        <v>0</v>
      </c>
      <c r="M2747" s="835">
        <v>0</v>
      </c>
      <c r="N2747" s="832">
        <v>8</v>
      </c>
      <c r="O2747" s="836">
        <v>4.5</v>
      </c>
      <c r="P2747" s="835">
        <v>0</v>
      </c>
      <c r="Q2747" s="837"/>
      <c r="R2747" s="832">
        <v>8</v>
      </c>
      <c r="S2747" s="837">
        <v>1</v>
      </c>
      <c r="T2747" s="836">
        <v>4.5</v>
      </c>
      <c r="U2747" s="838">
        <v>1</v>
      </c>
    </row>
    <row r="2748" spans="1:21" ht="14.4" customHeight="1" x14ac:dyDescent="0.3">
      <c r="A2748" s="831">
        <v>10</v>
      </c>
      <c r="B2748" s="832" t="s">
        <v>2616</v>
      </c>
      <c r="C2748" s="832" t="s">
        <v>2639</v>
      </c>
      <c r="D2748" s="833" t="s">
        <v>5677</v>
      </c>
      <c r="E2748" s="834" t="s">
        <v>2678</v>
      </c>
      <c r="F2748" s="832" t="s">
        <v>2619</v>
      </c>
      <c r="G2748" s="832" t="s">
        <v>2822</v>
      </c>
      <c r="H2748" s="832" t="s">
        <v>631</v>
      </c>
      <c r="I2748" s="832" t="s">
        <v>3433</v>
      </c>
      <c r="J2748" s="832" t="s">
        <v>2824</v>
      </c>
      <c r="K2748" s="832"/>
      <c r="L2748" s="835">
        <v>0</v>
      </c>
      <c r="M2748" s="835">
        <v>0</v>
      </c>
      <c r="N2748" s="832">
        <v>2</v>
      </c>
      <c r="O2748" s="836">
        <v>1.5</v>
      </c>
      <c r="P2748" s="835">
        <v>0</v>
      </c>
      <c r="Q2748" s="837"/>
      <c r="R2748" s="832">
        <v>2</v>
      </c>
      <c r="S2748" s="837">
        <v>1</v>
      </c>
      <c r="T2748" s="836">
        <v>1.5</v>
      </c>
      <c r="U2748" s="838">
        <v>1</v>
      </c>
    </row>
    <row r="2749" spans="1:21" ht="14.4" customHeight="1" x14ac:dyDescent="0.3">
      <c r="A2749" s="831">
        <v>10</v>
      </c>
      <c r="B2749" s="832" t="s">
        <v>2616</v>
      </c>
      <c r="C2749" s="832" t="s">
        <v>2639</v>
      </c>
      <c r="D2749" s="833" t="s">
        <v>5677</v>
      </c>
      <c r="E2749" s="834" t="s">
        <v>2689</v>
      </c>
      <c r="F2749" s="832" t="s">
        <v>2618</v>
      </c>
      <c r="G2749" s="832" t="s">
        <v>2760</v>
      </c>
      <c r="H2749" s="832" t="s">
        <v>631</v>
      </c>
      <c r="I2749" s="832" t="s">
        <v>2761</v>
      </c>
      <c r="J2749" s="832" t="s">
        <v>903</v>
      </c>
      <c r="K2749" s="832" t="s">
        <v>2762</v>
      </c>
      <c r="L2749" s="835">
        <v>94.7</v>
      </c>
      <c r="M2749" s="835">
        <v>189.4</v>
      </c>
      <c r="N2749" s="832">
        <v>2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10</v>
      </c>
      <c r="B2750" s="832" t="s">
        <v>2616</v>
      </c>
      <c r="C2750" s="832" t="s">
        <v>2639</v>
      </c>
      <c r="D2750" s="833" t="s">
        <v>5677</v>
      </c>
      <c r="E2750" s="834" t="s">
        <v>2689</v>
      </c>
      <c r="F2750" s="832" t="s">
        <v>2618</v>
      </c>
      <c r="G2750" s="832" t="s">
        <v>3317</v>
      </c>
      <c r="H2750" s="832" t="s">
        <v>631</v>
      </c>
      <c r="I2750" s="832" t="s">
        <v>3787</v>
      </c>
      <c r="J2750" s="832" t="s">
        <v>3788</v>
      </c>
      <c r="K2750" s="832" t="s">
        <v>3789</v>
      </c>
      <c r="L2750" s="835">
        <v>73.09</v>
      </c>
      <c r="M2750" s="835">
        <v>219.27</v>
      </c>
      <c r="N2750" s="832">
        <v>3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10</v>
      </c>
      <c r="B2751" s="832" t="s">
        <v>2616</v>
      </c>
      <c r="C2751" s="832" t="s">
        <v>2639</v>
      </c>
      <c r="D2751" s="833" t="s">
        <v>5677</v>
      </c>
      <c r="E2751" s="834" t="s">
        <v>2689</v>
      </c>
      <c r="F2751" s="832" t="s">
        <v>2618</v>
      </c>
      <c r="G2751" s="832" t="s">
        <v>2906</v>
      </c>
      <c r="H2751" s="832" t="s">
        <v>631</v>
      </c>
      <c r="I2751" s="832" t="s">
        <v>2909</v>
      </c>
      <c r="J2751" s="832" t="s">
        <v>1067</v>
      </c>
      <c r="K2751" s="832" t="s">
        <v>2910</v>
      </c>
      <c r="L2751" s="835">
        <v>103.67</v>
      </c>
      <c r="M2751" s="835">
        <v>103.67</v>
      </c>
      <c r="N2751" s="832">
        <v>1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10</v>
      </c>
      <c r="B2752" s="832" t="s">
        <v>2616</v>
      </c>
      <c r="C2752" s="832" t="s">
        <v>2639</v>
      </c>
      <c r="D2752" s="833" t="s">
        <v>5677</v>
      </c>
      <c r="E2752" s="834" t="s">
        <v>2701</v>
      </c>
      <c r="F2752" s="832" t="s">
        <v>2618</v>
      </c>
      <c r="G2752" s="832" t="s">
        <v>2838</v>
      </c>
      <c r="H2752" s="832" t="s">
        <v>690</v>
      </c>
      <c r="I2752" s="832" t="s">
        <v>2382</v>
      </c>
      <c r="J2752" s="832" t="s">
        <v>1268</v>
      </c>
      <c r="K2752" s="832" t="s">
        <v>1269</v>
      </c>
      <c r="L2752" s="835">
        <v>369.29</v>
      </c>
      <c r="M2752" s="835">
        <v>2954.3200000000006</v>
      </c>
      <c r="N2752" s="832">
        <v>8</v>
      </c>
      <c r="O2752" s="836">
        <v>1.5</v>
      </c>
      <c r="P2752" s="835">
        <v>1846.4500000000003</v>
      </c>
      <c r="Q2752" s="837">
        <v>0.625</v>
      </c>
      <c r="R2752" s="832">
        <v>5</v>
      </c>
      <c r="S2752" s="837">
        <v>0.625</v>
      </c>
      <c r="T2752" s="836">
        <v>1</v>
      </c>
      <c r="U2752" s="838">
        <v>0.66666666666666663</v>
      </c>
    </row>
    <row r="2753" spans="1:21" ht="14.4" customHeight="1" x14ac:dyDescent="0.3">
      <c r="A2753" s="831">
        <v>10</v>
      </c>
      <c r="B2753" s="832" t="s">
        <v>2616</v>
      </c>
      <c r="C2753" s="832" t="s">
        <v>2639</v>
      </c>
      <c r="D2753" s="833" t="s">
        <v>5677</v>
      </c>
      <c r="E2753" s="834" t="s">
        <v>2701</v>
      </c>
      <c r="F2753" s="832" t="s">
        <v>2618</v>
      </c>
      <c r="G2753" s="832" t="s">
        <v>2838</v>
      </c>
      <c r="H2753" s="832" t="s">
        <v>690</v>
      </c>
      <c r="I2753" s="832" t="s">
        <v>2381</v>
      </c>
      <c r="J2753" s="832" t="s">
        <v>1268</v>
      </c>
      <c r="K2753" s="832" t="s">
        <v>1270</v>
      </c>
      <c r="L2753" s="835">
        <v>184.65</v>
      </c>
      <c r="M2753" s="835">
        <v>1292.55</v>
      </c>
      <c r="N2753" s="832">
        <v>7</v>
      </c>
      <c r="O2753" s="836">
        <v>2</v>
      </c>
      <c r="P2753" s="835">
        <v>369.3</v>
      </c>
      <c r="Q2753" s="837">
        <v>0.28571428571428575</v>
      </c>
      <c r="R2753" s="832">
        <v>2</v>
      </c>
      <c r="S2753" s="837">
        <v>0.2857142857142857</v>
      </c>
      <c r="T2753" s="836">
        <v>1</v>
      </c>
      <c r="U2753" s="838">
        <v>0.5</v>
      </c>
    </row>
    <row r="2754" spans="1:21" ht="14.4" customHeight="1" x14ac:dyDescent="0.3">
      <c r="A2754" s="831">
        <v>10</v>
      </c>
      <c r="B2754" s="832" t="s">
        <v>2616</v>
      </c>
      <c r="C2754" s="832" t="s">
        <v>2639</v>
      </c>
      <c r="D2754" s="833" t="s">
        <v>5677</v>
      </c>
      <c r="E2754" s="834" t="s">
        <v>2701</v>
      </c>
      <c r="F2754" s="832" t="s">
        <v>2618</v>
      </c>
      <c r="G2754" s="832" t="s">
        <v>2838</v>
      </c>
      <c r="H2754" s="832" t="s">
        <v>631</v>
      </c>
      <c r="I2754" s="832" t="s">
        <v>2839</v>
      </c>
      <c r="J2754" s="832" t="s">
        <v>2840</v>
      </c>
      <c r="K2754" s="832" t="s">
        <v>1269</v>
      </c>
      <c r="L2754" s="835">
        <v>369.29</v>
      </c>
      <c r="M2754" s="835">
        <v>738.58</v>
      </c>
      <c r="N2754" s="832">
        <v>2</v>
      </c>
      <c r="O2754" s="836">
        <v>1</v>
      </c>
      <c r="P2754" s="835">
        <v>738.58</v>
      </c>
      <c r="Q2754" s="837">
        <v>1</v>
      </c>
      <c r="R2754" s="832">
        <v>2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10</v>
      </c>
      <c r="B2755" s="832" t="s">
        <v>2616</v>
      </c>
      <c r="C2755" s="832" t="s">
        <v>2639</v>
      </c>
      <c r="D2755" s="833" t="s">
        <v>5677</v>
      </c>
      <c r="E2755" s="834" t="s">
        <v>2701</v>
      </c>
      <c r="F2755" s="832" t="s">
        <v>2618</v>
      </c>
      <c r="G2755" s="832" t="s">
        <v>3317</v>
      </c>
      <c r="H2755" s="832" t="s">
        <v>631</v>
      </c>
      <c r="I2755" s="832" t="s">
        <v>3787</v>
      </c>
      <c r="J2755" s="832" t="s">
        <v>3788</v>
      </c>
      <c r="K2755" s="832" t="s">
        <v>3789</v>
      </c>
      <c r="L2755" s="835">
        <v>73.09</v>
      </c>
      <c r="M2755" s="835">
        <v>219.27</v>
      </c>
      <c r="N2755" s="832">
        <v>3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10</v>
      </c>
      <c r="B2756" s="832" t="s">
        <v>2616</v>
      </c>
      <c r="C2756" s="832" t="s">
        <v>2639</v>
      </c>
      <c r="D2756" s="833" t="s">
        <v>5677</v>
      </c>
      <c r="E2756" s="834" t="s">
        <v>2701</v>
      </c>
      <c r="F2756" s="832" t="s">
        <v>2618</v>
      </c>
      <c r="G2756" s="832" t="s">
        <v>2870</v>
      </c>
      <c r="H2756" s="832" t="s">
        <v>631</v>
      </c>
      <c r="I2756" s="832" t="s">
        <v>2871</v>
      </c>
      <c r="J2756" s="832" t="s">
        <v>2872</v>
      </c>
      <c r="K2756" s="832" t="s">
        <v>2873</v>
      </c>
      <c r="L2756" s="835">
        <v>88.76</v>
      </c>
      <c r="M2756" s="835">
        <v>177.52</v>
      </c>
      <c r="N2756" s="832">
        <v>2</v>
      </c>
      <c r="O2756" s="836">
        <v>0.5</v>
      </c>
      <c r="P2756" s="835">
        <v>177.52</v>
      </c>
      <c r="Q2756" s="837">
        <v>1</v>
      </c>
      <c r="R2756" s="832">
        <v>2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10</v>
      </c>
      <c r="B2757" s="832" t="s">
        <v>2616</v>
      </c>
      <c r="C2757" s="832" t="s">
        <v>2639</v>
      </c>
      <c r="D2757" s="833" t="s">
        <v>5677</v>
      </c>
      <c r="E2757" s="834" t="s">
        <v>2701</v>
      </c>
      <c r="F2757" s="832" t="s">
        <v>2618</v>
      </c>
      <c r="G2757" s="832" t="s">
        <v>3322</v>
      </c>
      <c r="H2757" s="832" t="s">
        <v>631</v>
      </c>
      <c r="I2757" s="832" t="s">
        <v>3324</v>
      </c>
      <c r="J2757" s="832" t="s">
        <v>3325</v>
      </c>
      <c r="K2757" s="832" t="s">
        <v>3326</v>
      </c>
      <c r="L2757" s="835">
        <v>0</v>
      </c>
      <c r="M2757" s="835">
        <v>0</v>
      </c>
      <c r="N2757" s="832">
        <v>2</v>
      </c>
      <c r="O2757" s="836">
        <v>0.5</v>
      </c>
      <c r="P2757" s="835">
        <v>0</v>
      </c>
      <c r="Q2757" s="837"/>
      <c r="R2757" s="832">
        <v>2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10</v>
      </c>
      <c r="B2758" s="832" t="s">
        <v>2616</v>
      </c>
      <c r="C2758" s="832" t="s">
        <v>2639</v>
      </c>
      <c r="D2758" s="833" t="s">
        <v>5677</v>
      </c>
      <c r="E2758" s="834" t="s">
        <v>2701</v>
      </c>
      <c r="F2758" s="832" t="s">
        <v>2618</v>
      </c>
      <c r="G2758" s="832" t="s">
        <v>3183</v>
      </c>
      <c r="H2758" s="832" t="s">
        <v>631</v>
      </c>
      <c r="I2758" s="832" t="s">
        <v>3415</v>
      </c>
      <c r="J2758" s="832" t="s">
        <v>1307</v>
      </c>
      <c r="K2758" s="832" t="s">
        <v>2861</v>
      </c>
      <c r="L2758" s="835">
        <v>729.38</v>
      </c>
      <c r="M2758" s="835">
        <v>5105.66</v>
      </c>
      <c r="N2758" s="832">
        <v>7</v>
      </c>
      <c r="O2758" s="836">
        <v>2</v>
      </c>
      <c r="P2758" s="835">
        <v>5105.66</v>
      </c>
      <c r="Q2758" s="837">
        <v>1</v>
      </c>
      <c r="R2758" s="832">
        <v>7</v>
      </c>
      <c r="S2758" s="837">
        <v>1</v>
      </c>
      <c r="T2758" s="836">
        <v>2</v>
      </c>
      <c r="U2758" s="838">
        <v>1</v>
      </c>
    </row>
    <row r="2759" spans="1:21" ht="14.4" customHeight="1" x14ac:dyDescent="0.3">
      <c r="A2759" s="831">
        <v>10</v>
      </c>
      <c r="B2759" s="832" t="s">
        <v>2616</v>
      </c>
      <c r="C2759" s="832" t="s">
        <v>2639</v>
      </c>
      <c r="D2759" s="833" t="s">
        <v>5677</v>
      </c>
      <c r="E2759" s="834" t="s">
        <v>2701</v>
      </c>
      <c r="F2759" s="832" t="s">
        <v>2618</v>
      </c>
      <c r="G2759" s="832" t="s">
        <v>3183</v>
      </c>
      <c r="H2759" s="832" t="s">
        <v>631</v>
      </c>
      <c r="I2759" s="832" t="s">
        <v>3831</v>
      </c>
      <c r="J2759" s="832" t="s">
        <v>3832</v>
      </c>
      <c r="K2759" s="832" t="s">
        <v>3833</v>
      </c>
      <c r="L2759" s="835">
        <v>729.38</v>
      </c>
      <c r="M2759" s="835">
        <v>3646.8999999999996</v>
      </c>
      <c r="N2759" s="832">
        <v>5</v>
      </c>
      <c r="O2759" s="836">
        <v>1.5</v>
      </c>
      <c r="P2759" s="835">
        <v>3646.8999999999996</v>
      </c>
      <c r="Q2759" s="837">
        <v>1</v>
      </c>
      <c r="R2759" s="832">
        <v>5</v>
      </c>
      <c r="S2759" s="837">
        <v>1</v>
      </c>
      <c r="T2759" s="836">
        <v>1.5</v>
      </c>
      <c r="U2759" s="838">
        <v>1</v>
      </c>
    </row>
    <row r="2760" spans="1:21" ht="14.4" customHeight="1" x14ac:dyDescent="0.3">
      <c r="A2760" s="831">
        <v>10</v>
      </c>
      <c r="B2760" s="832" t="s">
        <v>2616</v>
      </c>
      <c r="C2760" s="832" t="s">
        <v>2639</v>
      </c>
      <c r="D2760" s="833" t="s">
        <v>5677</v>
      </c>
      <c r="E2760" s="834" t="s">
        <v>2701</v>
      </c>
      <c r="F2760" s="832" t="s">
        <v>2618</v>
      </c>
      <c r="G2760" s="832" t="s">
        <v>2783</v>
      </c>
      <c r="H2760" s="832" t="s">
        <v>631</v>
      </c>
      <c r="I2760" s="832" t="s">
        <v>2784</v>
      </c>
      <c r="J2760" s="832" t="s">
        <v>1376</v>
      </c>
      <c r="K2760" s="832" t="s">
        <v>2785</v>
      </c>
      <c r="L2760" s="835">
        <v>34.19</v>
      </c>
      <c r="M2760" s="835">
        <v>307.70999999999998</v>
      </c>
      <c r="N2760" s="832">
        <v>9</v>
      </c>
      <c r="O2760" s="836">
        <v>1</v>
      </c>
      <c r="P2760" s="835">
        <v>307.70999999999998</v>
      </c>
      <c r="Q2760" s="837">
        <v>1</v>
      </c>
      <c r="R2760" s="832">
        <v>9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10</v>
      </c>
      <c r="B2761" s="832" t="s">
        <v>2616</v>
      </c>
      <c r="C2761" s="832" t="s">
        <v>2639</v>
      </c>
      <c r="D2761" s="833" t="s">
        <v>5677</v>
      </c>
      <c r="E2761" s="834" t="s">
        <v>2701</v>
      </c>
      <c r="F2761" s="832" t="s">
        <v>2618</v>
      </c>
      <c r="G2761" s="832" t="s">
        <v>2906</v>
      </c>
      <c r="H2761" s="832" t="s">
        <v>631</v>
      </c>
      <c r="I2761" s="832" t="s">
        <v>2909</v>
      </c>
      <c r="J2761" s="832" t="s">
        <v>1067</v>
      </c>
      <c r="K2761" s="832" t="s">
        <v>2910</v>
      </c>
      <c r="L2761" s="835">
        <v>103.67</v>
      </c>
      <c r="M2761" s="835">
        <v>207.34</v>
      </c>
      <c r="N2761" s="832">
        <v>2</v>
      </c>
      <c r="O2761" s="836">
        <v>1</v>
      </c>
      <c r="P2761" s="835">
        <v>103.67</v>
      </c>
      <c r="Q2761" s="837">
        <v>0.5</v>
      </c>
      <c r="R2761" s="832">
        <v>1</v>
      </c>
      <c r="S2761" s="837">
        <v>0.5</v>
      </c>
      <c r="T2761" s="836">
        <v>0.5</v>
      </c>
      <c r="U2761" s="838">
        <v>0.5</v>
      </c>
    </row>
    <row r="2762" spans="1:21" ht="14.4" customHeight="1" x14ac:dyDescent="0.3">
      <c r="A2762" s="831">
        <v>10</v>
      </c>
      <c r="B2762" s="832" t="s">
        <v>2616</v>
      </c>
      <c r="C2762" s="832" t="s">
        <v>2639</v>
      </c>
      <c r="D2762" s="833" t="s">
        <v>5677</v>
      </c>
      <c r="E2762" s="834" t="s">
        <v>2701</v>
      </c>
      <c r="F2762" s="832" t="s">
        <v>2618</v>
      </c>
      <c r="G2762" s="832" t="s">
        <v>3193</v>
      </c>
      <c r="H2762" s="832" t="s">
        <v>631</v>
      </c>
      <c r="I2762" s="832" t="s">
        <v>3194</v>
      </c>
      <c r="J2762" s="832" t="s">
        <v>1314</v>
      </c>
      <c r="K2762" s="832" t="s">
        <v>3195</v>
      </c>
      <c r="L2762" s="835">
        <v>181.04</v>
      </c>
      <c r="M2762" s="835">
        <v>181.04</v>
      </c>
      <c r="N2762" s="832">
        <v>1</v>
      </c>
      <c r="O2762" s="836">
        <v>0.5</v>
      </c>
      <c r="P2762" s="835">
        <v>181.04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10</v>
      </c>
      <c r="B2763" s="832" t="s">
        <v>2616</v>
      </c>
      <c r="C2763" s="832" t="s">
        <v>2639</v>
      </c>
      <c r="D2763" s="833" t="s">
        <v>5677</v>
      </c>
      <c r="E2763" s="834" t="s">
        <v>2701</v>
      </c>
      <c r="F2763" s="832" t="s">
        <v>2618</v>
      </c>
      <c r="G2763" s="832" t="s">
        <v>2935</v>
      </c>
      <c r="H2763" s="832" t="s">
        <v>631</v>
      </c>
      <c r="I2763" s="832" t="s">
        <v>5235</v>
      </c>
      <c r="J2763" s="832" t="s">
        <v>5236</v>
      </c>
      <c r="K2763" s="832" t="s">
        <v>5237</v>
      </c>
      <c r="L2763" s="835">
        <v>477.11</v>
      </c>
      <c r="M2763" s="835">
        <v>477.11</v>
      </c>
      <c r="N2763" s="832">
        <v>1</v>
      </c>
      <c r="O2763" s="836">
        <v>0.5</v>
      </c>
      <c r="P2763" s="835">
        <v>477.11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10</v>
      </c>
      <c r="B2764" s="832" t="s">
        <v>2616</v>
      </c>
      <c r="C2764" s="832" t="s">
        <v>2639</v>
      </c>
      <c r="D2764" s="833" t="s">
        <v>5677</v>
      </c>
      <c r="E2764" s="834" t="s">
        <v>2701</v>
      </c>
      <c r="F2764" s="832" t="s">
        <v>2618</v>
      </c>
      <c r="G2764" s="832" t="s">
        <v>5238</v>
      </c>
      <c r="H2764" s="832" t="s">
        <v>631</v>
      </c>
      <c r="I2764" s="832" t="s">
        <v>5239</v>
      </c>
      <c r="J2764" s="832" t="s">
        <v>5240</v>
      </c>
      <c r="K2764" s="832" t="s">
        <v>5241</v>
      </c>
      <c r="L2764" s="835">
        <v>277.70999999999998</v>
      </c>
      <c r="M2764" s="835">
        <v>555.41999999999996</v>
      </c>
      <c r="N2764" s="832">
        <v>2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10</v>
      </c>
      <c r="B2765" s="832" t="s">
        <v>2616</v>
      </c>
      <c r="C2765" s="832" t="s">
        <v>2639</v>
      </c>
      <c r="D2765" s="833" t="s">
        <v>5677</v>
      </c>
      <c r="E2765" s="834" t="s">
        <v>2701</v>
      </c>
      <c r="F2765" s="832" t="s">
        <v>2618</v>
      </c>
      <c r="G2765" s="832" t="s">
        <v>3066</v>
      </c>
      <c r="H2765" s="832" t="s">
        <v>690</v>
      </c>
      <c r="I2765" s="832" t="s">
        <v>5190</v>
      </c>
      <c r="J2765" s="832" t="s">
        <v>1141</v>
      </c>
      <c r="K2765" s="832" t="s">
        <v>1435</v>
      </c>
      <c r="L2765" s="835">
        <v>32.6</v>
      </c>
      <c r="M2765" s="835">
        <v>391.20000000000005</v>
      </c>
      <c r="N2765" s="832">
        <v>12</v>
      </c>
      <c r="O2765" s="836">
        <v>0.5</v>
      </c>
      <c r="P2765" s="835">
        <v>391.20000000000005</v>
      </c>
      <c r="Q2765" s="837">
        <v>1</v>
      </c>
      <c r="R2765" s="832">
        <v>12</v>
      </c>
      <c r="S2765" s="837">
        <v>1</v>
      </c>
      <c r="T2765" s="836">
        <v>0.5</v>
      </c>
      <c r="U2765" s="838">
        <v>1</v>
      </c>
    </row>
    <row r="2766" spans="1:21" ht="14.4" customHeight="1" x14ac:dyDescent="0.3">
      <c r="A2766" s="831">
        <v>10</v>
      </c>
      <c r="B2766" s="832" t="s">
        <v>2616</v>
      </c>
      <c r="C2766" s="832" t="s">
        <v>2639</v>
      </c>
      <c r="D2766" s="833" t="s">
        <v>5677</v>
      </c>
      <c r="E2766" s="834" t="s">
        <v>2701</v>
      </c>
      <c r="F2766" s="832" t="s">
        <v>2618</v>
      </c>
      <c r="G2766" s="832" t="s">
        <v>3066</v>
      </c>
      <c r="H2766" s="832" t="s">
        <v>631</v>
      </c>
      <c r="I2766" s="832" t="s">
        <v>4145</v>
      </c>
      <c r="J2766" s="832" t="s">
        <v>4146</v>
      </c>
      <c r="K2766" s="832" t="s">
        <v>2268</v>
      </c>
      <c r="L2766" s="835">
        <v>211.39</v>
      </c>
      <c r="M2766" s="835">
        <v>634.16999999999996</v>
      </c>
      <c r="N2766" s="832">
        <v>3</v>
      </c>
      <c r="O2766" s="836">
        <v>0.5</v>
      </c>
      <c r="P2766" s="835">
        <v>634.16999999999996</v>
      </c>
      <c r="Q2766" s="837">
        <v>1</v>
      </c>
      <c r="R2766" s="832">
        <v>3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10</v>
      </c>
      <c r="B2767" s="832" t="s">
        <v>2616</v>
      </c>
      <c r="C2767" s="832" t="s">
        <v>2639</v>
      </c>
      <c r="D2767" s="833" t="s">
        <v>5677</v>
      </c>
      <c r="E2767" s="834" t="s">
        <v>2701</v>
      </c>
      <c r="F2767" s="832" t="s">
        <v>2618</v>
      </c>
      <c r="G2767" s="832" t="s">
        <v>3066</v>
      </c>
      <c r="H2767" s="832" t="s">
        <v>631</v>
      </c>
      <c r="I2767" s="832" t="s">
        <v>5221</v>
      </c>
      <c r="J2767" s="832" t="s">
        <v>5222</v>
      </c>
      <c r="K2767" s="832" t="s">
        <v>1135</v>
      </c>
      <c r="L2767" s="835">
        <v>172.67</v>
      </c>
      <c r="M2767" s="835">
        <v>1036.02</v>
      </c>
      <c r="N2767" s="832">
        <v>6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10</v>
      </c>
      <c r="B2768" s="832" t="s">
        <v>2616</v>
      </c>
      <c r="C2768" s="832" t="s">
        <v>2639</v>
      </c>
      <c r="D2768" s="833" t="s">
        <v>5677</v>
      </c>
      <c r="E2768" s="834" t="s">
        <v>2704</v>
      </c>
      <c r="F2768" s="832" t="s">
        <v>2618</v>
      </c>
      <c r="G2768" s="832" t="s">
        <v>2972</v>
      </c>
      <c r="H2768" s="832" t="s">
        <v>690</v>
      </c>
      <c r="I2768" s="832" t="s">
        <v>3607</v>
      </c>
      <c r="J2768" s="832" t="s">
        <v>3090</v>
      </c>
      <c r="K2768" s="832" t="s">
        <v>3608</v>
      </c>
      <c r="L2768" s="835">
        <v>139.77000000000001</v>
      </c>
      <c r="M2768" s="835">
        <v>139.77000000000001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10</v>
      </c>
      <c r="B2769" s="832" t="s">
        <v>2616</v>
      </c>
      <c r="C2769" s="832" t="s">
        <v>2639</v>
      </c>
      <c r="D2769" s="833" t="s">
        <v>5677</v>
      </c>
      <c r="E2769" s="834" t="s">
        <v>2704</v>
      </c>
      <c r="F2769" s="832" t="s">
        <v>2618</v>
      </c>
      <c r="G2769" s="832" t="s">
        <v>2972</v>
      </c>
      <c r="H2769" s="832" t="s">
        <v>631</v>
      </c>
      <c r="I2769" s="832" t="s">
        <v>2973</v>
      </c>
      <c r="J2769" s="832" t="s">
        <v>2974</v>
      </c>
      <c r="K2769" s="832" t="s">
        <v>2975</v>
      </c>
      <c r="L2769" s="835">
        <v>155.30000000000001</v>
      </c>
      <c r="M2769" s="835">
        <v>310.60000000000002</v>
      </c>
      <c r="N2769" s="832">
        <v>2</v>
      </c>
      <c r="O2769" s="836">
        <v>2</v>
      </c>
      <c r="P2769" s="835">
        <v>310.60000000000002</v>
      </c>
      <c r="Q2769" s="837">
        <v>1</v>
      </c>
      <c r="R2769" s="832">
        <v>2</v>
      </c>
      <c r="S2769" s="837">
        <v>1</v>
      </c>
      <c r="T2769" s="836">
        <v>2</v>
      </c>
      <c r="U2769" s="838">
        <v>1</v>
      </c>
    </row>
    <row r="2770" spans="1:21" ht="14.4" customHeight="1" x14ac:dyDescent="0.3">
      <c r="A2770" s="831">
        <v>10</v>
      </c>
      <c r="B2770" s="832" t="s">
        <v>2616</v>
      </c>
      <c r="C2770" s="832" t="s">
        <v>2639</v>
      </c>
      <c r="D2770" s="833" t="s">
        <v>5677</v>
      </c>
      <c r="E2770" s="834" t="s">
        <v>2704</v>
      </c>
      <c r="F2770" s="832" t="s">
        <v>2618</v>
      </c>
      <c r="G2770" s="832" t="s">
        <v>2972</v>
      </c>
      <c r="H2770" s="832" t="s">
        <v>631</v>
      </c>
      <c r="I2770" s="832" t="s">
        <v>2973</v>
      </c>
      <c r="J2770" s="832" t="s">
        <v>2974</v>
      </c>
      <c r="K2770" s="832" t="s">
        <v>2975</v>
      </c>
      <c r="L2770" s="835">
        <v>196.2</v>
      </c>
      <c r="M2770" s="835">
        <v>392.4</v>
      </c>
      <c r="N2770" s="832">
        <v>2</v>
      </c>
      <c r="O2770" s="836">
        <v>2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10</v>
      </c>
      <c r="B2771" s="832" t="s">
        <v>2616</v>
      </c>
      <c r="C2771" s="832" t="s">
        <v>2639</v>
      </c>
      <c r="D2771" s="833" t="s">
        <v>5677</v>
      </c>
      <c r="E2771" s="834" t="s">
        <v>2704</v>
      </c>
      <c r="F2771" s="832" t="s">
        <v>2618</v>
      </c>
      <c r="G2771" s="832" t="s">
        <v>2838</v>
      </c>
      <c r="H2771" s="832" t="s">
        <v>690</v>
      </c>
      <c r="I2771" s="832" t="s">
        <v>2382</v>
      </c>
      <c r="J2771" s="832" t="s">
        <v>1268</v>
      </c>
      <c r="K2771" s="832" t="s">
        <v>1269</v>
      </c>
      <c r="L2771" s="835">
        <v>369.29</v>
      </c>
      <c r="M2771" s="835">
        <v>738.58</v>
      </c>
      <c r="N2771" s="832">
        <v>2</v>
      </c>
      <c r="O2771" s="836">
        <v>1</v>
      </c>
      <c r="P2771" s="835">
        <v>369.29</v>
      </c>
      <c r="Q2771" s="837">
        <v>0.5</v>
      </c>
      <c r="R2771" s="832">
        <v>1</v>
      </c>
      <c r="S2771" s="837">
        <v>0.5</v>
      </c>
      <c r="T2771" s="836">
        <v>0.5</v>
      </c>
      <c r="U2771" s="838">
        <v>0.5</v>
      </c>
    </row>
    <row r="2772" spans="1:21" ht="14.4" customHeight="1" x14ac:dyDescent="0.3">
      <c r="A2772" s="831">
        <v>10</v>
      </c>
      <c r="B2772" s="832" t="s">
        <v>2616</v>
      </c>
      <c r="C2772" s="832" t="s">
        <v>2639</v>
      </c>
      <c r="D2772" s="833" t="s">
        <v>5677</v>
      </c>
      <c r="E2772" s="834" t="s">
        <v>2704</v>
      </c>
      <c r="F2772" s="832" t="s">
        <v>2618</v>
      </c>
      <c r="G2772" s="832" t="s">
        <v>2838</v>
      </c>
      <c r="H2772" s="832" t="s">
        <v>690</v>
      </c>
      <c r="I2772" s="832" t="s">
        <v>2381</v>
      </c>
      <c r="J2772" s="832" t="s">
        <v>1268</v>
      </c>
      <c r="K2772" s="832" t="s">
        <v>1270</v>
      </c>
      <c r="L2772" s="835">
        <v>184.65</v>
      </c>
      <c r="M2772" s="835">
        <v>184.65</v>
      </c>
      <c r="N2772" s="832">
        <v>1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10</v>
      </c>
      <c r="B2773" s="832" t="s">
        <v>2616</v>
      </c>
      <c r="C2773" s="832" t="s">
        <v>2639</v>
      </c>
      <c r="D2773" s="833" t="s">
        <v>5677</v>
      </c>
      <c r="E2773" s="834" t="s">
        <v>2704</v>
      </c>
      <c r="F2773" s="832" t="s">
        <v>2618</v>
      </c>
      <c r="G2773" s="832" t="s">
        <v>2838</v>
      </c>
      <c r="H2773" s="832" t="s">
        <v>631</v>
      </c>
      <c r="I2773" s="832" t="s">
        <v>2839</v>
      </c>
      <c r="J2773" s="832" t="s">
        <v>2840</v>
      </c>
      <c r="K2773" s="832" t="s">
        <v>1269</v>
      </c>
      <c r="L2773" s="835">
        <v>318.16000000000003</v>
      </c>
      <c r="M2773" s="835">
        <v>3817.9200000000005</v>
      </c>
      <c r="N2773" s="832">
        <v>12</v>
      </c>
      <c r="O2773" s="836">
        <v>6</v>
      </c>
      <c r="P2773" s="835">
        <v>2227.1200000000003</v>
      </c>
      <c r="Q2773" s="837">
        <v>0.58333333333333337</v>
      </c>
      <c r="R2773" s="832">
        <v>7</v>
      </c>
      <c r="S2773" s="837">
        <v>0.58333333333333337</v>
      </c>
      <c r="T2773" s="836">
        <v>3.5</v>
      </c>
      <c r="U2773" s="838">
        <v>0.58333333333333337</v>
      </c>
    </row>
    <row r="2774" spans="1:21" ht="14.4" customHeight="1" x14ac:dyDescent="0.3">
      <c r="A2774" s="831">
        <v>10</v>
      </c>
      <c r="B2774" s="832" t="s">
        <v>2616</v>
      </c>
      <c r="C2774" s="832" t="s">
        <v>2639</v>
      </c>
      <c r="D2774" s="833" t="s">
        <v>5677</v>
      </c>
      <c r="E2774" s="834" t="s">
        <v>2704</v>
      </c>
      <c r="F2774" s="832" t="s">
        <v>2618</v>
      </c>
      <c r="G2774" s="832" t="s">
        <v>2838</v>
      </c>
      <c r="H2774" s="832" t="s">
        <v>631</v>
      </c>
      <c r="I2774" s="832" t="s">
        <v>2839</v>
      </c>
      <c r="J2774" s="832" t="s">
        <v>2840</v>
      </c>
      <c r="K2774" s="832" t="s">
        <v>1269</v>
      </c>
      <c r="L2774" s="835">
        <v>369.29</v>
      </c>
      <c r="M2774" s="835">
        <v>5908.64</v>
      </c>
      <c r="N2774" s="832">
        <v>16</v>
      </c>
      <c r="O2774" s="836">
        <v>7.5</v>
      </c>
      <c r="P2774" s="835">
        <v>3692.9</v>
      </c>
      <c r="Q2774" s="837">
        <v>0.625</v>
      </c>
      <c r="R2774" s="832">
        <v>10</v>
      </c>
      <c r="S2774" s="837">
        <v>0.625</v>
      </c>
      <c r="T2774" s="836">
        <v>4.5</v>
      </c>
      <c r="U2774" s="838">
        <v>0.6</v>
      </c>
    </row>
    <row r="2775" spans="1:21" ht="14.4" customHeight="1" x14ac:dyDescent="0.3">
      <c r="A2775" s="831">
        <v>10</v>
      </c>
      <c r="B2775" s="832" t="s">
        <v>2616</v>
      </c>
      <c r="C2775" s="832" t="s">
        <v>2639</v>
      </c>
      <c r="D2775" s="833" t="s">
        <v>5677</v>
      </c>
      <c r="E2775" s="834" t="s">
        <v>2704</v>
      </c>
      <c r="F2775" s="832" t="s">
        <v>2618</v>
      </c>
      <c r="G2775" s="832" t="s">
        <v>2838</v>
      </c>
      <c r="H2775" s="832" t="s">
        <v>631</v>
      </c>
      <c r="I2775" s="832" t="s">
        <v>2841</v>
      </c>
      <c r="J2775" s="832" t="s">
        <v>2840</v>
      </c>
      <c r="K2775" s="832" t="s">
        <v>1270</v>
      </c>
      <c r="L2775" s="835">
        <v>159.08000000000001</v>
      </c>
      <c r="M2775" s="835">
        <v>954.48</v>
      </c>
      <c r="N2775" s="832">
        <v>6</v>
      </c>
      <c r="O2775" s="836">
        <v>3</v>
      </c>
      <c r="P2775" s="835">
        <v>477.24</v>
      </c>
      <c r="Q2775" s="837">
        <v>0.5</v>
      </c>
      <c r="R2775" s="832">
        <v>3</v>
      </c>
      <c r="S2775" s="837">
        <v>0.5</v>
      </c>
      <c r="T2775" s="836">
        <v>1.5</v>
      </c>
      <c r="U2775" s="838">
        <v>0.5</v>
      </c>
    </row>
    <row r="2776" spans="1:21" ht="14.4" customHeight="1" x14ac:dyDescent="0.3">
      <c r="A2776" s="831">
        <v>10</v>
      </c>
      <c r="B2776" s="832" t="s">
        <v>2616</v>
      </c>
      <c r="C2776" s="832" t="s">
        <v>2639</v>
      </c>
      <c r="D2776" s="833" t="s">
        <v>5677</v>
      </c>
      <c r="E2776" s="834" t="s">
        <v>2704</v>
      </c>
      <c r="F2776" s="832" t="s">
        <v>2618</v>
      </c>
      <c r="G2776" s="832" t="s">
        <v>2838</v>
      </c>
      <c r="H2776" s="832" t="s">
        <v>631</v>
      </c>
      <c r="I2776" s="832" t="s">
        <v>2841</v>
      </c>
      <c r="J2776" s="832" t="s">
        <v>2840</v>
      </c>
      <c r="K2776" s="832" t="s">
        <v>1270</v>
      </c>
      <c r="L2776" s="835">
        <v>184.65</v>
      </c>
      <c r="M2776" s="835">
        <v>923.25</v>
      </c>
      <c r="N2776" s="832">
        <v>5</v>
      </c>
      <c r="O2776" s="836">
        <v>2.5</v>
      </c>
      <c r="P2776" s="835">
        <v>369.3</v>
      </c>
      <c r="Q2776" s="837">
        <v>0.4</v>
      </c>
      <c r="R2776" s="832">
        <v>2</v>
      </c>
      <c r="S2776" s="837">
        <v>0.4</v>
      </c>
      <c r="T2776" s="836">
        <v>0.5</v>
      </c>
      <c r="U2776" s="838">
        <v>0.2</v>
      </c>
    </row>
    <row r="2777" spans="1:21" ht="14.4" customHeight="1" x14ac:dyDescent="0.3">
      <c r="A2777" s="831">
        <v>10</v>
      </c>
      <c r="B2777" s="832" t="s">
        <v>2616</v>
      </c>
      <c r="C2777" s="832" t="s">
        <v>2639</v>
      </c>
      <c r="D2777" s="833" t="s">
        <v>5677</v>
      </c>
      <c r="E2777" s="834" t="s">
        <v>2704</v>
      </c>
      <c r="F2777" s="832" t="s">
        <v>2618</v>
      </c>
      <c r="G2777" s="832" t="s">
        <v>3222</v>
      </c>
      <c r="H2777" s="832" t="s">
        <v>631</v>
      </c>
      <c r="I2777" s="832" t="s">
        <v>4169</v>
      </c>
      <c r="J2777" s="832" t="s">
        <v>1363</v>
      </c>
      <c r="K2777" s="832" t="s">
        <v>1365</v>
      </c>
      <c r="L2777" s="835">
        <v>78.33</v>
      </c>
      <c r="M2777" s="835">
        <v>156.66</v>
      </c>
      <c r="N2777" s="832">
        <v>2</v>
      </c>
      <c r="O2777" s="836">
        <v>0.5</v>
      </c>
      <c r="P2777" s="835">
        <v>156.66</v>
      </c>
      <c r="Q2777" s="837">
        <v>1</v>
      </c>
      <c r="R2777" s="832">
        <v>2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10</v>
      </c>
      <c r="B2778" s="832" t="s">
        <v>2616</v>
      </c>
      <c r="C2778" s="832" t="s">
        <v>2639</v>
      </c>
      <c r="D2778" s="833" t="s">
        <v>5677</v>
      </c>
      <c r="E2778" s="834" t="s">
        <v>2704</v>
      </c>
      <c r="F2778" s="832" t="s">
        <v>2618</v>
      </c>
      <c r="G2778" s="832" t="s">
        <v>4175</v>
      </c>
      <c r="H2778" s="832" t="s">
        <v>631</v>
      </c>
      <c r="I2778" s="832" t="s">
        <v>4176</v>
      </c>
      <c r="J2778" s="832" t="s">
        <v>1998</v>
      </c>
      <c r="K2778" s="832" t="s">
        <v>2476</v>
      </c>
      <c r="L2778" s="835">
        <v>35.630000000000003</v>
      </c>
      <c r="M2778" s="835">
        <v>35.630000000000003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10</v>
      </c>
      <c r="B2779" s="832" t="s">
        <v>2616</v>
      </c>
      <c r="C2779" s="832" t="s">
        <v>2639</v>
      </c>
      <c r="D2779" s="833" t="s">
        <v>5677</v>
      </c>
      <c r="E2779" s="834" t="s">
        <v>2704</v>
      </c>
      <c r="F2779" s="832" t="s">
        <v>2618</v>
      </c>
      <c r="G2779" s="832" t="s">
        <v>2859</v>
      </c>
      <c r="H2779" s="832" t="s">
        <v>631</v>
      </c>
      <c r="I2779" s="832" t="s">
        <v>2860</v>
      </c>
      <c r="J2779" s="832" t="s">
        <v>793</v>
      </c>
      <c r="K2779" s="832" t="s">
        <v>2861</v>
      </c>
      <c r="L2779" s="835">
        <v>75.05</v>
      </c>
      <c r="M2779" s="835">
        <v>300.2</v>
      </c>
      <c r="N2779" s="832">
        <v>4</v>
      </c>
      <c r="O2779" s="836">
        <v>2.5</v>
      </c>
      <c r="P2779" s="835">
        <v>225.14999999999998</v>
      </c>
      <c r="Q2779" s="837">
        <v>0.75</v>
      </c>
      <c r="R2779" s="832">
        <v>3</v>
      </c>
      <c r="S2779" s="837">
        <v>0.75</v>
      </c>
      <c r="T2779" s="836">
        <v>2</v>
      </c>
      <c r="U2779" s="838">
        <v>0.8</v>
      </c>
    </row>
    <row r="2780" spans="1:21" ht="14.4" customHeight="1" x14ac:dyDescent="0.3">
      <c r="A2780" s="831">
        <v>10</v>
      </c>
      <c r="B2780" s="832" t="s">
        <v>2616</v>
      </c>
      <c r="C2780" s="832" t="s">
        <v>2639</v>
      </c>
      <c r="D2780" s="833" t="s">
        <v>5677</v>
      </c>
      <c r="E2780" s="834" t="s">
        <v>2704</v>
      </c>
      <c r="F2780" s="832" t="s">
        <v>2618</v>
      </c>
      <c r="G2780" s="832" t="s">
        <v>2760</v>
      </c>
      <c r="H2780" s="832" t="s">
        <v>631</v>
      </c>
      <c r="I2780" s="832" t="s">
        <v>2761</v>
      </c>
      <c r="J2780" s="832" t="s">
        <v>903</v>
      </c>
      <c r="K2780" s="832" t="s">
        <v>2762</v>
      </c>
      <c r="L2780" s="835">
        <v>94.7</v>
      </c>
      <c r="M2780" s="835">
        <v>473.5</v>
      </c>
      <c r="N2780" s="832">
        <v>5</v>
      </c>
      <c r="O2780" s="836">
        <v>3.5</v>
      </c>
      <c r="P2780" s="835">
        <v>189.4</v>
      </c>
      <c r="Q2780" s="837">
        <v>0.4</v>
      </c>
      <c r="R2780" s="832">
        <v>2</v>
      </c>
      <c r="S2780" s="837">
        <v>0.4</v>
      </c>
      <c r="T2780" s="836">
        <v>1.5</v>
      </c>
      <c r="U2780" s="838">
        <v>0.42857142857142855</v>
      </c>
    </row>
    <row r="2781" spans="1:21" ht="14.4" customHeight="1" x14ac:dyDescent="0.3">
      <c r="A2781" s="831">
        <v>10</v>
      </c>
      <c r="B2781" s="832" t="s">
        <v>2616</v>
      </c>
      <c r="C2781" s="832" t="s">
        <v>2639</v>
      </c>
      <c r="D2781" s="833" t="s">
        <v>5677</v>
      </c>
      <c r="E2781" s="834" t="s">
        <v>2704</v>
      </c>
      <c r="F2781" s="832" t="s">
        <v>2618</v>
      </c>
      <c r="G2781" s="832" t="s">
        <v>3317</v>
      </c>
      <c r="H2781" s="832" t="s">
        <v>631</v>
      </c>
      <c r="I2781" s="832" t="s">
        <v>3318</v>
      </c>
      <c r="J2781" s="832" t="s">
        <v>1476</v>
      </c>
      <c r="K2781" s="832" t="s">
        <v>3319</v>
      </c>
      <c r="L2781" s="835">
        <v>36.54</v>
      </c>
      <c r="M2781" s="835">
        <v>36.54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10</v>
      </c>
      <c r="B2782" s="832" t="s">
        <v>2616</v>
      </c>
      <c r="C2782" s="832" t="s">
        <v>2639</v>
      </c>
      <c r="D2782" s="833" t="s">
        <v>5677</v>
      </c>
      <c r="E2782" s="834" t="s">
        <v>2704</v>
      </c>
      <c r="F2782" s="832" t="s">
        <v>2618</v>
      </c>
      <c r="G2782" s="832" t="s">
        <v>3317</v>
      </c>
      <c r="H2782" s="832" t="s">
        <v>631</v>
      </c>
      <c r="I2782" s="832" t="s">
        <v>3692</v>
      </c>
      <c r="J2782" s="832" t="s">
        <v>1476</v>
      </c>
      <c r="K2782" s="832" t="s">
        <v>3693</v>
      </c>
      <c r="L2782" s="835">
        <v>36.54</v>
      </c>
      <c r="M2782" s="835">
        <v>36.54</v>
      </c>
      <c r="N2782" s="832">
        <v>1</v>
      </c>
      <c r="O2782" s="836">
        <v>0.5</v>
      </c>
      <c r="P2782" s="835">
        <v>36.54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10</v>
      </c>
      <c r="B2783" s="832" t="s">
        <v>2616</v>
      </c>
      <c r="C2783" s="832" t="s">
        <v>2639</v>
      </c>
      <c r="D2783" s="833" t="s">
        <v>5677</v>
      </c>
      <c r="E2783" s="834" t="s">
        <v>2704</v>
      </c>
      <c r="F2783" s="832" t="s">
        <v>2618</v>
      </c>
      <c r="G2783" s="832" t="s">
        <v>3225</v>
      </c>
      <c r="H2783" s="832" t="s">
        <v>631</v>
      </c>
      <c r="I2783" s="832" t="s">
        <v>3248</v>
      </c>
      <c r="J2783" s="832" t="s">
        <v>3249</v>
      </c>
      <c r="K2783" s="832" t="s">
        <v>3250</v>
      </c>
      <c r="L2783" s="835">
        <v>760.22</v>
      </c>
      <c r="M2783" s="835">
        <v>3801.1</v>
      </c>
      <c r="N2783" s="832">
        <v>5</v>
      </c>
      <c r="O2783" s="836">
        <v>2</v>
      </c>
      <c r="P2783" s="835">
        <v>3801.1</v>
      </c>
      <c r="Q2783" s="837">
        <v>1</v>
      </c>
      <c r="R2783" s="832">
        <v>5</v>
      </c>
      <c r="S2783" s="837">
        <v>1</v>
      </c>
      <c r="T2783" s="836">
        <v>2</v>
      </c>
      <c r="U2783" s="838">
        <v>1</v>
      </c>
    </row>
    <row r="2784" spans="1:21" ht="14.4" customHeight="1" x14ac:dyDescent="0.3">
      <c r="A2784" s="831">
        <v>10</v>
      </c>
      <c r="B2784" s="832" t="s">
        <v>2616</v>
      </c>
      <c r="C2784" s="832" t="s">
        <v>2639</v>
      </c>
      <c r="D2784" s="833" t="s">
        <v>5677</v>
      </c>
      <c r="E2784" s="834" t="s">
        <v>2704</v>
      </c>
      <c r="F2784" s="832" t="s">
        <v>2618</v>
      </c>
      <c r="G2784" s="832" t="s">
        <v>3220</v>
      </c>
      <c r="H2784" s="832" t="s">
        <v>631</v>
      </c>
      <c r="I2784" s="832" t="s">
        <v>3228</v>
      </c>
      <c r="J2784" s="832" t="s">
        <v>763</v>
      </c>
      <c r="K2784" s="832" t="s">
        <v>764</v>
      </c>
      <c r="L2784" s="835">
        <v>0</v>
      </c>
      <c r="M2784" s="835">
        <v>0</v>
      </c>
      <c r="N2784" s="832">
        <v>5</v>
      </c>
      <c r="O2784" s="836">
        <v>1</v>
      </c>
      <c r="P2784" s="835">
        <v>0</v>
      </c>
      <c r="Q2784" s="837"/>
      <c r="R2784" s="832">
        <v>5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10</v>
      </c>
      <c r="B2785" s="832" t="s">
        <v>2616</v>
      </c>
      <c r="C2785" s="832" t="s">
        <v>2639</v>
      </c>
      <c r="D2785" s="833" t="s">
        <v>5677</v>
      </c>
      <c r="E2785" s="834" t="s">
        <v>2704</v>
      </c>
      <c r="F2785" s="832" t="s">
        <v>2618</v>
      </c>
      <c r="G2785" s="832" t="s">
        <v>3220</v>
      </c>
      <c r="H2785" s="832" t="s">
        <v>631</v>
      </c>
      <c r="I2785" s="832" t="s">
        <v>3221</v>
      </c>
      <c r="J2785" s="832" t="s">
        <v>763</v>
      </c>
      <c r="K2785" s="832" t="s">
        <v>1062</v>
      </c>
      <c r="L2785" s="835">
        <v>0</v>
      </c>
      <c r="M2785" s="835">
        <v>0</v>
      </c>
      <c r="N2785" s="832">
        <v>2</v>
      </c>
      <c r="O2785" s="836">
        <v>0.5</v>
      </c>
      <c r="P2785" s="835"/>
      <c r="Q2785" s="837"/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10</v>
      </c>
      <c r="B2786" s="832" t="s">
        <v>2616</v>
      </c>
      <c r="C2786" s="832" t="s">
        <v>2639</v>
      </c>
      <c r="D2786" s="833" t="s">
        <v>5677</v>
      </c>
      <c r="E2786" s="834" t="s">
        <v>2704</v>
      </c>
      <c r="F2786" s="832" t="s">
        <v>2618</v>
      </c>
      <c r="G2786" s="832" t="s">
        <v>3183</v>
      </c>
      <c r="H2786" s="832" t="s">
        <v>631</v>
      </c>
      <c r="I2786" s="832" t="s">
        <v>5163</v>
      </c>
      <c r="J2786" s="832" t="s">
        <v>5164</v>
      </c>
      <c r="K2786" s="832" t="s">
        <v>5165</v>
      </c>
      <c r="L2786" s="835">
        <v>1143.27</v>
      </c>
      <c r="M2786" s="835">
        <v>3429.81</v>
      </c>
      <c r="N2786" s="832">
        <v>3</v>
      </c>
      <c r="O2786" s="836">
        <v>2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10</v>
      </c>
      <c r="B2787" s="832" t="s">
        <v>2616</v>
      </c>
      <c r="C2787" s="832" t="s">
        <v>2639</v>
      </c>
      <c r="D2787" s="833" t="s">
        <v>5677</v>
      </c>
      <c r="E2787" s="834" t="s">
        <v>2704</v>
      </c>
      <c r="F2787" s="832" t="s">
        <v>2618</v>
      </c>
      <c r="G2787" s="832" t="s">
        <v>3183</v>
      </c>
      <c r="H2787" s="832" t="s">
        <v>631</v>
      </c>
      <c r="I2787" s="832" t="s">
        <v>3415</v>
      </c>
      <c r="J2787" s="832" t="s">
        <v>1307</v>
      </c>
      <c r="K2787" s="832" t="s">
        <v>2861</v>
      </c>
      <c r="L2787" s="835">
        <v>729.38</v>
      </c>
      <c r="M2787" s="835">
        <v>16775.740000000002</v>
      </c>
      <c r="N2787" s="832">
        <v>23</v>
      </c>
      <c r="O2787" s="836">
        <v>9.5</v>
      </c>
      <c r="P2787" s="835">
        <v>7293.8</v>
      </c>
      <c r="Q2787" s="837">
        <v>0.43478260869565216</v>
      </c>
      <c r="R2787" s="832">
        <v>10</v>
      </c>
      <c r="S2787" s="837">
        <v>0.43478260869565216</v>
      </c>
      <c r="T2787" s="836">
        <v>4</v>
      </c>
      <c r="U2787" s="838">
        <v>0.42105263157894735</v>
      </c>
    </row>
    <row r="2788" spans="1:21" ht="14.4" customHeight="1" x14ac:dyDescent="0.3">
      <c r="A2788" s="831">
        <v>10</v>
      </c>
      <c r="B2788" s="832" t="s">
        <v>2616</v>
      </c>
      <c r="C2788" s="832" t="s">
        <v>2639</v>
      </c>
      <c r="D2788" s="833" t="s">
        <v>5677</v>
      </c>
      <c r="E2788" s="834" t="s">
        <v>2704</v>
      </c>
      <c r="F2788" s="832" t="s">
        <v>2618</v>
      </c>
      <c r="G2788" s="832" t="s">
        <v>3183</v>
      </c>
      <c r="H2788" s="832" t="s">
        <v>631</v>
      </c>
      <c r="I2788" s="832" t="s">
        <v>3831</v>
      </c>
      <c r="J2788" s="832" t="s">
        <v>3832</v>
      </c>
      <c r="K2788" s="832" t="s">
        <v>3833</v>
      </c>
      <c r="L2788" s="835">
        <v>729.38</v>
      </c>
      <c r="M2788" s="835">
        <v>14587.6</v>
      </c>
      <c r="N2788" s="832">
        <v>20</v>
      </c>
      <c r="O2788" s="836">
        <v>6.5</v>
      </c>
      <c r="P2788" s="835">
        <v>14587.6</v>
      </c>
      <c r="Q2788" s="837">
        <v>1</v>
      </c>
      <c r="R2788" s="832">
        <v>20</v>
      </c>
      <c r="S2788" s="837">
        <v>1</v>
      </c>
      <c r="T2788" s="836">
        <v>6.5</v>
      </c>
      <c r="U2788" s="838">
        <v>1</v>
      </c>
    </row>
    <row r="2789" spans="1:21" ht="14.4" customHeight="1" x14ac:dyDescent="0.3">
      <c r="A2789" s="831">
        <v>10</v>
      </c>
      <c r="B2789" s="832" t="s">
        <v>2616</v>
      </c>
      <c r="C2789" s="832" t="s">
        <v>2639</v>
      </c>
      <c r="D2789" s="833" t="s">
        <v>5677</v>
      </c>
      <c r="E2789" s="834" t="s">
        <v>2704</v>
      </c>
      <c r="F2789" s="832" t="s">
        <v>2618</v>
      </c>
      <c r="G2789" s="832" t="s">
        <v>3183</v>
      </c>
      <c r="H2789" s="832" t="s">
        <v>631</v>
      </c>
      <c r="I2789" s="832" t="s">
        <v>3184</v>
      </c>
      <c r="J2789" s="832" t="s">
        <v>3185</v>
      </c>
      <c r="K2789" s="832" t="s">
        <v>3186</v>
      </c>
      <c r="L2789" s="835">
        <v>634</v>
      </c>
      <c r="M2789" s="835">
        <v>1268</v>
      </c>
      <c r="N2789" s="832">
        <v>2</v>
      </c>
      <c r="O2789" s="836">
        <v>0.5</v>
      </c>
      <c r="P2789" s="835">
        <v>1268</v>
      </c>
      <c r="Q2789" s="837">
        <v>1</v>
      </c>
      <c r="R2789" s="832">
        <v>2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10</v>
      </c>
      <c r="B2790" s="832" t="s">
        <v>2616</v>
      </c>
      <c r="C2790" s="832" t="s">
        <v>2639</v>
      </c>
      <c r="D2790" s="833" t="s">
        <v>5677</v>
      </c>
      <c r="E2790" s="834" t="s">
        <v>2704</v>
      </c>
      <c r="F2790" s="832" t="s">
        <v>2618</v>
      </c>
      <c r="G2790" s="832" t="s">
        <v>3183</v>
      </c>
      <c r="H2790" s="832" t="s">
        <v>631</v>
      </c>
      <c r="I2790" s="832" t="s">
        <v>5166</v>
      </c>
      <c r="J2790" s="832" t="s">
        <v>5167</v>
      </c>
      <c r="K2790" s="832" t="s">
        <v>5168</v>
      </c>
      <c r="L2790" s="835">
        <v>607.30999999999995</v>
      </c>
      <c r="M2790" s="835">
        <v>4858.4799999999996</v>
      </c>
      <c r="N2790" s="832">
        <v>8</v>
      </c>
      <c r="O2790" s="836">
        <v>2.5</v>
      </c>
      <c r="P2790" s="835">
        <v>3643.8599999999997</v>
      </c>
      <c r="Q2790" s="837">
        <v>0.75</v>
      </c>
      <c r="R2790" s="832">
        <v>6</v>
      </c>
      <c r="S2790" s="837">
        <v>0.75</v>
      </c>
      <c r="T2790" s="836">
        <v>2</v>
      </c>
      <c r="U2790" s="838">
        <v>0.8</v>
      </c>
    </row>
    <row r="2791" spans="1:21" ht="14.4" customHeight="1" x14ac:dyDescent="0.3">
      <c r="A2791" s="831">
        <v>10</v>
      </c>
      <c r="B2791" s="832" t="s">
        <v>2616</v>
      </c>
      <c r="C2791" s="832" t="s">
        <v>2639</v>
      </c>
      <c r="D2791" s="833" t="s">
        <v>5677</v>
      </c>
      <c r="E2791" s="834" t="s">
        <v>2704</v>
      </c>
      <c r="F2791" s="832" t="s">
        <v>2618</v>
      </c>
      <c r="G2791" s="832" t="s">
        <v>2783</v>
      </c>
      <c r="H2791" s="832" t="s">
        <v>631</v>
      </c>
      <c r="I2791" s="832" t="s">
        <v>2784</v>
      </c>
      <c r="J2791" s="832" t="s">
        <v>1376</v>
      </c>
      <c r="K2791" s="832" t="s">
        <v>2785</v>
      </c>
      <c r="L2791" s="835">
        <v>34.19</v>
      </c>
      <c r="M2791" s="835">
        <v>68.38</v>
      </c>
      <c r="N2791" s="832">
        <v>2</v>
      </c>
      <c r="O2791" s="836">
        <v>0.5</v>
      </c>
      <c r="P2791" s="835">
        <v>68.38</v>
      </c>
      <c r="Q2791" s="837">
        <v>1</v>
      </c>
      <c r="R2791" s="832">
        <v>2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10</v>
      </c>
      <c r="B2792" s="832" t="s">
        <v>2616</v>
      </c>
      <c r="C2792" s="832" t="s">
        <v>2639</v>
      </c>
      <c r="D2792" s="833" t="s">
        <v>5677</v>
      </c>
      <c r="E2792" s="834" t="s">
        <v>2704</v>
      </c>
      <c r="F2792" s="832" t="s">
        <v>2618</v>
      </c>
      <c r="G2792" s="832" t="s">
        <v>2786</v>
      </c>
      <c r="H2792" s="832" t="s">
        <v>631</v>
      </c>
      <c r="I2792" s="832" t="s">
        <v>2787</v>
      </c>
      <c r="J2792" s="832" t="s">
        <v>1869</v>
      </c>
      <c r="K2792" s="832" t="s">
        <v>2788</v>
      </c>
      <c r="L2792" s="835">
        <v>69.59</v>
      </c>
      <c r="M2792" s="835">
        <v>69.59</v>
      </c>
      <c r="N2792" s="832">
        <v>1</v>
      </c>
      <c r="O2792" s="836">
        <v>0.5</v>
      </c>
      <c r="P2792" s="835">
        <v>69.59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10</v>
      </c>
      <c r="B2793" s="832" t="s">
        <v>2616</v>
      </c>
      <c r="C2793" s="832" t="s">
        <v>2639</v>
      </c>
      <c r="D2793" s="833" t="s">
        <v>5677</v>
      </c>
      <c r="E2793" s="834" t="s">
        <v>2704</v>
      </c>
      <c r="F2793" s="832" t="s">
        <v>2618</v>
      </c>
      <c r="G2793" s="832" t="s">
        <v>2906</v>
      </c>
      <c r="H2793" s="832" t="s">
        <v>631</v>
      </c>
      <c r="I2793" s="832" t="s">
        <v>3254</v>
      </c>
      <c r="J2793" s="832" t="s">
        <v>1067</v>
      </c>
      <c r="K2793" s="832" t="s">
        <v>3255</v>
      </c>
      <c r="L2793" s="835">
        <v>103.67</v>
      </c>
      <c r="M2793" s="835">
        <v>311.01</v>
      </c>
      <c r="N2793" s="832">
        <v>3</v>
      </c>
      <c r="O2793" s="836">
        <v>2.5</v>
      </c>
      <c r="P2793" s="835">
        <v>103.67</v>
      </c>
      <c r="Q2793" s="837">
        <v>0.33333333333333337</v>
      </c>
      <c r="R2793" s="832">
        <v>1</v>
      </c>
      <c r="S2793" s="837">
        <v>0.33333333333333331</v>
      </c>
      <c r="T2793" s="836">
        <v>1</v>
      </c>
      <c r="U2793" s="838">
        <v>0.4</v>
      </c>
    </row>
    <row r="2794" spans="1:21" ht="14.4" customHeight="1" x14ac:dyDescent="0.3">
      <c r="A2794" s="831">
        <v>10</v>
      </c>
      <c r="B2794" s="832" t="s">
        <v>2616</v>
      </c>
      <c r="C2794" s="832" t="s">
        <v>2639</v>
      </c>
      <c r="D2794" s="833" t="s">
        <v>5677</v>
      </c>
      <c r="E2794" s="834" t="s">
        <v>2704</v>
      </c>
      <c r="F2794" s="832" t="s">
        <v>2618</v>
      </c>
      <c r="G2794" s="832" t="s">
        <v>2906</v>
      </c>
      <c r="H2794" s="832" t="s">
        <v>631</v>
      </c>
      <c r="I2794" s="832" t="s">
        <v>2909</v>
      </c>
      <c r="J2794" s="832" t="s">
        <v>1067</v>
      </c>
      <c r="K2794" s="832" t="s">
        <v>2910</v>
      </c>
      <c r="L2794" s="835">
        <v>103.67</v>
      </c>
      <c r="M2794" s="835">
        <v>1762.3899999999999</v>
      </c>
      <c r="N2794" s="832">
        <v>17</v>
      </c>
      <c r="O2794" s="836">
        <v>11.5</v>
      </c>
      <c r="P2794" s="835">
        <v>1140.3699999999999</v>
      </c>
      <c r="Q2794" s="837">
        <v>0.6470588235294118</v>
      </c>
      <c r="R2794" s="832">
        <v>11</v>
      </c>
      <c r="S2794" s="837">
        <v>0.6470588235294118</v>
      </c>
      <c r="T2794" s="836">
        <v>7.5</v>
      </c>
      <c r="U2794" s="838">
        <v>0.65217391304347827</v>
      </c>
    </row>
    <row r="2795" spans="1:21" ht="14.4" customHeight="1" x14ac:dyDescent="0.3">
      <c r="A2795" s="831">
        <v>10</v>
      </c>
      <c r="B2795" s="832" t="s">
        <v>2616</v>
      </c>
      <c r="C2795" s="832" t="s">
        <v>2639</v>
      </c>
      <c r="D2795" s="833" t="s">
        <v>5677</v>
      </c>
      <c r="E2795" s="834" t="s">
        <v>2704</v>
      </c>
      <c r="F2795" s="832" t="s">
        <v>2618</v>
      </c>
      <c r="G2795" s="832" t="s">
        <v>2906</v>
      </c>
      <c r="H2795" s="832" t="s">
        <v>631</v>
      </c>
      <c r="I2795" s="832" t="s">
        <v>2914</v>
      </c>
      <c r="J2795" s="832" t="s">
        <v>770</v>
      </c>
      <c r="K2795" s="832" t="s">
        <v>2915</v>
      </c>
      <c r="L2795" s="835">
        <v>0</v>
      </c>
      <c r="M2795" s="835">
        <v>0</v>
      </c>
      <c r="N2795" s="832">
        <v>1</v>
      </c>
      <c r="O2795" s="836">
        <v>1</v>
      </c>
      <c r="P2795" s="835"/>
      <c r="Q2795" s="837"/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10</v>
      </c>
      <c r="B2796" s="832" t="s">
        <v>2616</v>
      </c>
      <c r="C2796" s="832" t="s">
        <v>2639</v>
      </c>
      <c r="D2796" s="833" t="s">
        <v>5677</v>
      </c>
      <c r="E2796" s="834" t="s">
        <v>2704</v>
      </c>
      <c r="F2796" s="832" t="s">
        <v>2618</v>
      </c>
      <c r="G2796" s="832" t="s">
        <v>5176</v>
      </c>
      <c r="H2796" s="832" t="s">
        <v>631</v>
      </c>
      <c r="I2796" s="832" t="s">
        <v>5177</v>
      </c>
      <c r="J2796" s="832" t="s">
        <v>5178</v>
      </c>
      <c r="K2796" s="832" t="s">
        <v>5179</v>
      </c>
      <c r="L2796" s="835">
        <v>56.45</v>
      </c>
      <c r="M2796" s="835">
        <v>56.45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10</v>
      </c>
      <c r="B2797" s="832" t="s">
        <v>2616</v>
      </c>
      <c r="C2797" s="832" t="s">
        <v>2639</v>
      </c>
      <c r="D2797" s="833" t="s">
        <v>5677</v>
      </c>
      <c r="E2797" s="834" t="s">
        <v>2704</v>
      </c>
      <c r="F2797" s="832" t="s">
        <v>2618</v>
      </c>
      <c r="G2797" s="832" t="s">
        <v>2789</v>
      </c>
      <c r="H2797" s="832" t="s">
        <v>631</v>
      </c>
      <c r="I2797" s="832" t="s">
        <v>2790</v>
      </c>
      <c r="J2797" s="832" t="s">
        <v>2791</v>
      </c>
      <c r="K2797" s="832" t="s">
        <v>2792</v>
      </c>
      <c r="L2797" s="835">
        <v>21.92</v>
      </c>
      <c r="M2797" s="835">
        <v>219.20000000000002</v>
      </c>
      <c r="N2797" s="832">
        <v>10</v>
      </c>
      <c r="O2797" s="836">
        <v>1.5</v>
      </c>
      <c r="P2797" s="835">
        <v>87.68</v>
      </c>
      <c r="Q2797" s="837">
        <v>0.4</v>
      </c>
      <c r="R2797" s="832">
        <v>4</v>
      </c>
      <c r="S2797" s="837">
        <v>0.4</v>
      </c>
      <c r="T2797" s="836">
        <v>0.5</v>
      </c>
      <c r="U2797" s="838">
        <v>0.33333333333333331</v>
      </c>
    </row>
    <row r="2798" spans="1:21" ht="14.4" customHeight="1" x14ac:dyDescent="0.3">
      <c r="A2798" s="831">
        <v>10</v>
      </c>
      <c r="B2798" s="832" t="s">
        <v>2616</v>
      </c>
      <c r="C2798" s="832" t="s">
        <v>2639</v>
      </c>
      <c r="D2798" s="833" t="s">
        <v>5677</v>
      </c>
      <c r="E2798" s="834" t="s">
        <v>2704</v>
      </c>
      <c r="F2798" s="832" t="s">
        <v>2618</v>
      </c>
      <c r="G2798" s="832" t="s">
        <v>2789</v>
      </c>
      <c r="H2798" s="832" t="s">
        <v>631</v>
      </c>
      <c r="I2798" s="832" t="s">
        <v>2920</v>
      </c>
      <c r="J2798" s="832" t="s">
        <v>2791</v>
      </c>
      <c r="K2798" s="832" t="s">
        <v>2921</v>
      </c>
      <c r="L2798" s="835">
        <v>87.67</v>
      </c>
      <c r="M2798" s="835">
        <v>1490.3899999999999</v>
      </c>
      <c r="N2798" s="832">
        <v>17</v>
      </c>
      <c r="O2798" s="836">
        <v>2.5</v>
      </c>
      <c r="P2798" s="835">
        <v>1052.04</v>
      </c>
      <c r="Q2798" s="837">
        <v>0.70588235294117652</v>
      </c>
      <c r="R2798" s="832">
        <v>12</v>
      </c>
      <c r="S2798" s="837">
        <v>0.70588235294117652</v>
      </c>
      <c r="T2798" s="836">
        <v>2</v>
      </c>
      <c r="U2798" s="838">
        <v>0.8</v>
      </c>
    </row>
    <row r="2799" spans="1:21" ht="14.4" customHeight="1" x14ac:dyDescent="0.3">
      <c r="A2799" s="831">
        <v>10</v>
      </c>
      <c r="B2799" s="832" t="s">
        <v>2616</v>
      </c>
      <c r="C2799" s="832" t="s">
        <v>2639</v>
      </c>
      <c r="D2799" s="833" t="s">
        <v>5677</v>
      </c>
      <c r="E2799" s="834" t="s">
        <v>2704</v>
      </c>
      <c r="F2799" s="832" t="s">
        <v>2618</v>
      </c>
      <c r="G2799" s="832" t="s">
        <v>3893</v>
      </c>
      <c r="H2799" s="832" t="s">
        <v>690</v>
      </c>
      <c r="I2799" s="832" t="s">
        <v>2391</v>
      </c>
      <c r="J2799" s="832" t="s">
        <v>2392</v>
      </c>
      <c r="K2799" s="832" t="s">
        <v>2393</v>
      </c>
      <c r="L2799" s="835">
        <v>122.96</v>
      </c>
      <c r="M2799" s="835">
        <v>122.96</v>
      </c>
      <c r="N2799" s="832">
        <v>1</v>
      </c>
      <c r="O2799" s="836">
        <v>0.5</v>
      </c>
      <c r="P2799" s="835">
        <v>122.96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10</v>
      </c>
      <c r="B2800" s="832" t="s">
        <v>2616</v>
      </c>
      <c r="C2800" s="832" t="s">
        <v>2639</v>
      </c>
      <c r="D2800" s="833" t="s">
        <v>5677</v>
      </c>
      <c r="E2800" s="834" t="s">
        <v>2704</v>
      </c>
      <c r="F2800" s="832" t="s">
        <v>2618</v>
      </c>
      <c r="G2800" s="832" t="s">
        <v>2798</v>
      </c>
      <c r="H2800" s="832" t="s">
        <v>631</v>
      </c>
      <c r="I2800" s="832" t="s">
        <v>2802</v>
      </c>
      <c r="J2800" s="832" t="s">
        <v>1170</v>
      </c>
      <c r="K2800" s="832" t="s">
        <v>1171</v>
      </c>
      <c r="L2800" s="835">
        <v>60.28</v>
      </c>
      <c r="M2800" s="835">
        <v>60.28</v>
      </c>
      <c r="N2800" s="832">
        <v>1</v>
      </c>
      <c r="O2800" s="836">
        <v>0.5</v>
      </c>
      <c r="P2800" s="835">
        <v>60.28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10</v>
      </c>
      <c r="B2801" s="832" t="s">
        <v>2616</v>
      </c>
      <c r="C2801" s="832" t="s">
        <v>2639</v>
      </c>
      <c r="D2801" s="833" t="s">
        <v>5677</v>
      </c>
      <c r="E2801" s="834" t="s">
        <v>2704</v>
      </c>
      <c r="F2801" s="832" t="s">
        <v>2618</v>
      </c>
      <c r="G2801" s="832" t="s">
        <v>2935</v>
      </c>
      <c r="H2801" s="832" t="s">
        <v>631</v>
      </c>
      <c r="I2801" s="832" t="s">
        <v>2939</v>
      </c>
      <c r="J2801" s="832" t="s">
        <v>2940</v>
      </c>
      <c r="K2801" s="832" t="s">
        <v>2941</v>
      </c>
      <c r="L2801" s="835">
        <v>0</v>
      </c>
      <c r="M2801" s="835">
        <v>0</v>
      </c>
      <c r="N2801" s="832">
        <v>2</v>
      </c>
      <c r="O2801" s="836">
        <v>1</v>
      </c>
      <c r="P2801" s="835"/>
      <c r="Q2801" s="837"/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10</v>
      </c>
      <c r="B2802" s="832" t="s">
        <v>2616</v>
      </c>
      <c r="C2802" s="832" t="s">
        <v>2639</v>
      </c>
      <c r="D2802" s="833" t="s">
        <v>5677</v>
      </c>
      <c r="E2802" s="834" t="s">
        <v>2704</v>
      </c>
      <c r="F2802" s="832" t="s">
        <v>2618</v>
      </c>
      <c r="G2802" s="832" t="s">
        <v>3066</v>
      </c>
      <c r="H2802" s="832" t="s">
        <v>690</v>
      </c>
      <c r="I2802" s="832" t="s">
        <v>2255</v>
      </c>
      <c r="J2802" s="832" t="s">
        <v>936</v>
      </c>
      <c r="K2802" s="832" t="s">
        <v>939</v>
      </c>
      <c r="L2802" s="835">
        <v>181.66</v>
      </c>
      <c r="M2802" s="835">
        <v>14532.8</v>
      </c>
      <c r="N2802" s="832">
        <v>80</v>
      </c>
      <c r="O2802" s="836">
        <v>1.5</v>
      </c>
      <c r="P2802" s="835">
        <v>14532.8</v>
      </c>
      <c r="Q2802" s="837">
        <v>1</v>
      </c>
      <c r="R2802" s="832">
        <v>80</v>
      </c>
      <c r="S2802" s="837">
        <v>1</v>
      </c>
      <c r="T2802" s="836">
        <v>1.5</v>
      </c>
      <c r="U2802" s="838">
        <v>1</v>
      </c>
    </row>
    <row r="2803" spans="1:21" ht="14.4" customHeight="1" x14ac:dyDescent="0.3">
      <c r="A2803" s="831">
        <v>10</v>
      </c>
      <c r="B2803" s="832" t="s">
        <v>2616</v>
      </c>
      <c r="C2803" s="832" t="s">
        <v>2639</v>
      </c>
      <c r="D2803" s="833" t="s">
        <v>5677</v>
      </c>
      <c r="E2803" s="834" t="s">
        <v>2704</v>
      </c>
      <c r="F2803" s="832" t="s">
        <v>2618</v>
      </c>
      <c r="G2803" s="832" t="s">
        <v>3066</v>
      </c>
      <c r="H2803" s="832" t="s">
        <v>690</v>
      </c>
      <c r="I2803" s="832" t="s">
        <v>5197</v>
      </c>
      <c r="J2803" s="832" t="s">
        <v>1356</v>
      </c>
      <c r="K2803" s="832" t="s">
        <v>5198</v>
      </c>
      <c r="L2803" s="835">
        <v>145.88999999999999</v>
      </c>
      <c r="M2803" s="835">
        <v>2188.35</v>
      </c>
      <c r="N2803" s="832">
        <v>15</v>
      </c>
      <c r="O2803" s="836">
        <v>1</v>
      </c>
      <c r="P2803" s="835">
        <v>2188.35</v>
      </c>
      <c r="Q2803" s="837">
        <v>1</v>
      </c>
      <c r="R2803" s="832">
        <v>15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10</v>
      </c>
      <c r="B2804" s="832" t="s">
        <v>2616</v>
      </c>
      <c r="C2804" s="832" t="s">
        <v>2639</v>
      </c>
      <c r="D2804" s="833" t="s">
        <v>5677</v>
      </c>
      <c r="E2804" s="834" t="s">
        <v>2704</v>
      </c>
      <c r="F2804" s="832" t="s">
        <v>2618</v>
      </c>
      <c r="G2804" s="832" t="s">
        <v>3066</v>
      </c>
      <c r="H2804" s="832" t="s">
        <v>690</v>
      </c>
      <c r="I2804" s="832" t="s">
        <v>2600</v>
      </c>
      <c r="J2804" s="832" t="s">
        <v>1356</v>
      </c>
      <c r="K2804" s="832" t="s">
        <v>939</v>
      </c>
      <c r="L2804" s="835">
        <v>72.95</v>
      </c>
      <c r="M2804" s="835">
        <v>2188.5</v>
      </c>
      <c r="N2804" s="832">
        <v>30</v>
      </c>
      <c r="O2804" s="836">
        <v>1.5</v>
      </c>
      <c r="P2804" s="835">
        <v>2188.5</v>
      </c>
      <c r="Q2804" s="837">
        <v>1</v>
      </c>
      <c r="R2804" s="832">
        <v>30</v>
      </c>
      <c r="S2804" s="837">
        <v>1</v>
      </c>
      <c r="T2804" s="836">
        <v>1.5</v>
      </c>
      <c r="U2804" s="838">
        <v>1</v>
      </c>
    </row>
    <row r="2805" spans="1:21" ht="14.4" customHeight="1" x14ac:dyDescent="0.3">
      <c r="A2805" s="831">
        <v>10</v>
      </c>
      <c r="B2805" s="832" t="s">
        <v>2616</v>
      </c>
      <c r="C2805" s="832" t="s">
        <v>2639</v>
      </c>
      <c r="D2805" s="833" t="s">
        <v>5677</v>
      </c>
      <c r="E2805" s="834" t="s">
        <v>2704</v>
      </c>
      <c r="F2805" s="832" t="s">
        <v>2618</v>
      </c>
      <c r="G2805" s="832" t="s">
        <v>3066</v>
      </c>
      <c r="H2805" s="832" t="s">
        <v>690</v>
      </c>
      <c r="I2805" s="832" t="s">
        <v>3389</v>
      </c>
      <c r="J2805" s="832" t="s">
        <v>3390</v>
      </c>
      <c r="K2805" s="832" t="s">
        <v>2268</v>
      </c>
      <c r="L2805" s="835">
        <v>1614.9</v>
      </c>
      <c r="M2805" s="835">
        <v>32298</v>
      </c>
      <c r="N2805" s="832">
        <v>20</v>
      </c>
      <c r="O2805" s="836">
        <v>2</v>
      </c>
      <c r="P2805" s="835">
        <v>32298</v>
      </c>
      <c r="Q2805" s="837">
        <v>1</v>
      </c>
      <c r="R2805" s="832">
        <v>20</v>
      </c>
      <c r="S2805" s="837">
        <v>1</v>
      </c>
      <c r="T2805" s="836">
        <v>2</v>
      </c>
      <c r="U2805" s="838">
        <v>1</v>
      </c>
    </row>
    <row r="2806" spans="1:21" ht="14.4" customHeight="1" x14ac:dyDescent="0.3">
      <c r="A2806" s="831">
        <v>10</v>
      </c>
      <c r="B2806" s="832" t="s">
        <v>2616</v>
      </c>
      <c r="C2806" s="832" t="s">
        <v>2639</v>
      </c>
      <c r="D2806" s="833" t="s">
        <v>5677</v>
      </c>
      <c r="E2806" s="834" t="s">
        <v>2704</v>
      </c>
      <c r="F2806" s="832" t="s">
        <v>2618</v>
      </c>
      <c r="G2806" s="832" t="s">
        <v>3066</v>
      </c>
      <c r="H2806" s="832" t="s">
        <v>690</v>
      </c>
      <c r="I2806" s="832" t="s">
        <v>2448</v>
      </c>
      <c r="J2806" s="832" t="s">
        <v>2449</v>
      </c>
      <c r="K2806" s="832" t="s">
        <v>2409</v>
      </c>
      <c r="L2806" s="835">
        <v>84.89</v>
      </c>
      <c r="M2806" s="835">
        <v>339.56</v>
      </c>
      <c r="N2806" s="832">
        <v>4</v>
      </c>
      <c r="O2806" s="836">
        <v>1</v>
      </c>
      <c r="P2806" s="835">
        <v>339.56</v>
      </c>
      <c r="Q2806" s="837">
        <v>1</v>
      </c>
      <c r="R2806" s="832">
        <v>4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10</v>
      </c>
      <c r="B2807" s="832" t="s">
        <v>2616</v>
      </c>
      <c r="C2807" s="832" t="s">
        <v>2639</v>
      </c>
      <c r="D2807" s="833" t="s">
        <v>5677</v>
      </c>
      <c r="E2807" s="834" t="s">
        <v>2704</v>
      </c>
      <c r="F2807" s="832" t="s">
        <v>2618</v>
      </c>
      <c r="G2807" s="832" t="s">
        <v>3066</v>
      </c>
      <c r="H2807" s="832" t="s">
        <v>690</v>
      </c>
      <c r="I2807" s="832" t="s">
        <v>2410</v>
      </c>
      <c r="J2807" s="832" t="s">
        <v>1352</v>
      </c>
      <c r="K2807" s="832" t="s">
        <v>2409</v>
      </c>
      <c r="L2807" s="835">
        <v>84.89</v>
      </c>
      <c r="M2807" s="835">
        <v>339.56</v>
      </c>
      <c r="N2807" s="832">
        <v>4</v>
      </c>
      <c r="O2807" s="836">
        <v>1.5</v>
      </c>
      <c r="P2807" s="835">
        <v>339.56</v>
      </c>
      <c r="Q2807" s="837">
        <v>1</v>
      </c>
      <c r="R2807" s="832">
        <v>4</v>
      </c>
      <c r="S2807" s="837">
        <v>1</v>
      </c>
      <c r="T2807" s="836">
        <v>1.5</v>
      </c>
      <c r="U2807" s="838">
        <v>1</v>
      </c>
    </row>
    <row r="2808" spans="1:21" ht="14.4" customHeight="1" x14ac:dyDescent="0.3">
      <c r="A2808" s="831">
        <v>10</v>
      </c>
      <c r="B2808" s="832" t="s">
        <v>2616</v>
      </c>
      <c r="C2808" s="832" t="s">
        <v>2639</v>
      </c>
      <c r="D2808" s="833" t="s">
        <v>5677</v>
      </c>
      <c r="E2808" s="834" t="s">
        <v>2704</v>
      </c>
      <c r="F2808" s="832" t="s">
        <v>2618</v>
      </c>
      <c r="G2808" s="832" t="s">
        <v>3066</v>
      </c>
      <c r="H2808" s="832" t="s">
        <v>631</v>
      </c>
      <c r="I2808" s="832" t="s">
        <v>3844</v>
      </c>
      <c r="J2808" s="832" t="s">
        <v>3845</v>
      </c>
      <c r="K2808" s="832" t="s">
        <v>2257</v>
      </c>
      <c r="L2808" s="835">
        <v>1614.9</v>
      </c>
      <c r="M2808" s="835">
        <v>82359.899999999994</v>
      </c>
      <c r="N2808" s="832">
        <v>51</v>
      </c>
      <c r="O2808" s="836">
        <v>6</v>
      </c>
      <c r="P2808" s="835">
        <v>48447</v>
      </c>
      <c r="Q2808" s="837">
        <v>0.58823529411764708</v>
      </c>
      <c r="R2808" s="832">
        <v>30</v>
      </c>
      <c r="S2808" s="837">
        <v>0.58823529411764708</v>
      </c>
      <c r="T2808" s="836">
        <v>3</v>
      </c>
      <c r="U2808" s="838">
        <v>0.5</v>
      </c>
    </row>
    <row r="2809" spans="1:21" ht="14.4" customHeight="1" x14ac:dyDescent="0.3">
      <c r="A2809" s="831">
        <v>10</v>
      </c>
      <c r="B2809" s="832" t="s">
        <v>2616</v>
      </c>
      <c r="C2809" s="832" t="s">
        <v>2639</v>
      </c>
      <c r="D2809" s="833" t="s">
        <v>5677</v>
      </c>
      <c r="E2809" s="834" t="s">
        <v>2704</v>
      </c>
      <c r="F2809" s="832" t="s">
        <v>2618</v>
      </c>
      <c r="G2809" s="832" t="s">
        <v>3066</v>
      </c>
      <c r="H2809" s="832" t="s">
        <v>690</v>
      </c>
      <c r="I2809" s="832" t="s">
        <v>2447</v>
      </c>
      <c r="J2809" s="832" t="s">
        <v>1546</v>
      </c>
      <c r="K2809" s="832" t="s">
        <v>2409</v>
      </c>
      <c r="L2809" s="835">
        <v>84.89</v>
      </c>
      <c r="M2809" s="835">
        <v>84.89</v>
      </c>
      <c r="N2809" s="832">
        <v>1</v>
      </c>
      <c r="O2809" s="836">
        <v>0.5</v>
      </c>
      <c r="P2809" s="835">
        <v>84.89</v>
      </c>
      <c r="Q2809" s="837">
        <v>1</v>
      </c>
      <c r="R2809" s="832">
        <v>1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10</v>
      </c>
      <c r="B2810" s="832" t="s">
        <v>2616</v>
      </c>
      <c r="C2810" s="832" t="s">
        <v>2639</v>
      </c>
      <c r="D2810" s="833" t="s">
        <v>5677</v>
      </c>
      <c r="E2810" s="834" t="s">
        <v>2704</v>
      </c>
      <c r="F2810" s="832" t="s">
        <v>2618</v>
      </c>
      <c r="G2810" s="832" t="s">
        <v>3066</v>
      </c>
      <c r="H2810" s="832" t="s">
        <v>690</v>
      </c>
      <c r="I2810" s="832" t="s">
        <v>2408</v>
      </c>
      <c r="J2810" s="832" t="s">
        <v>1354</v>
      </c>
      <c r="K2810" s="832" t="s">
        <v>2409</v>
      </c>
      <c r="L2810" s="835">
        <v>84.89</v>
      </c>
      <c r="M2810" s="835">
        <v>339.56</v>
      </c>
      <c r="N2810" s="832">
        <v>4</v>
      </c>
      <c r="O2810" s="836">
        <v>1</v>
      </c>
      <c r="P2810" s="835">
        <v>339.56</v>
      </c>
      <c r="Q2810" s="837">
        <v>1</v>
      </c>
      <c r="R2810" s="832">
        <v>4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10</v>
      </c>
      <c r="B2811" s="832" t="s">
        <v>2616</v>
      </c>
      <c r="C2811" s="832" t="s">
        <v>2639</v>
      </c>
      <c r="D2811" s="833" t="s">
        <v>5677</v>
      </c>
      <c r="E2811" s="834" t="s">
        <v>2704</v>
      </c>
      <c r="F2811" s="832" t="s">
        <v>2618</v>
      </c>
      <c r="G2811" s="832" t="s">
        <v>3066</v>
      </c>
      <c r="H2811" s="832" t="s">
        <v>690</v>
      </c>
      <c r="I2811" s="832" t="s">
        <v>5202</v>
      </c>
      <c r="J2811" s="832" t="s">
        <v>5203</v>
      </c>
      <c r="K2811" s="832" t="s">
        <v>1350</v>
      </c>
      <c r="L2811" s="835">
        <v>129.51</v>
      </c>
      <c r="M2811" s="835">
        <v>388.53</v>
      </c>
      <c r="N2811" s="832">
        <v>3</v>
      </c>
      <c r="O2811" s="836">
        <v>0.5</v>
      </c>
      <c r="P2811" s="835">
        <v>388.53</v>
      </c>
      <c r="Q2811" s="837">
        <v>1</v>
      </c>
      <c r="R2811" s="832">
        <v>3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10</v>
      </c>
      <c r="B2812" s="832" t="s">
        <v>2616</v>
      </c>
      <c r="C2812" s="832" t="s">
        <v>2639</v>
      </c>
      <c r="D2812" s="833" t="s">
        <v>5677</v>
      </c>
      <c r="E2812" s="834" t="s">
        <v>2704</v>
      </c>
      <c r="F2812" s="832" t="s">
        <v>2618</v>
      </c>
      <c r="G2812" s="832" t="s">
        <v>3066</v>
      </c>
      <c r="H2812" s="832" t="s">
        <v>690</v>
      </c>
      <c r="I2812" s="832" t="s">
        <v>5204</v>
      </c>
      <c r="J2812" s="832" t="s">
        <v>5205</v>
      </c>
      <c r="K2812" s="832" t="s">
        <v>5198</v>
      </c>
      <c r="L2812" s="835">
        <v>79.17</v>
      </c>
      <c r="M2812" s="835">
        <v>3958.5</v>
      </c>
      <c r="N2812" s="832">
        <v>50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10</v>
      </c>
      <c r="B2813" s="832" t="s">
        <v>2616</v>
      </c>
      <c r="C2813" s="832" t="s">
        <v>2639</v>
      </c>
      <c r="D2813" s="833" t="s">
        <v>5677</v>
      </c>
      <c r="E2813" s="834" t="s">
        <v>2704</v>
      </c>
      <c r="F2813" s="832" t="s">
        <v>2618</v>
      </c>
      <c r="G2813" s="832" t="s">
        <v>3066</v>
      </c>
      <c r="H2813" s="832" t="s">
        <v>690</v>
      </c>
      <c r="I2813" s="832" t="s">
        <v>2460</v>
      </c>
      <c r="J2813" s="832" t="s">
        <v>2461</v>
      </c>
      <c r="K2813" s="832" t="s">
        <v>1545</v>
      </c>
      <c r="L2813" s="835">
        <v>194.26</v>
      </c>
      <c r="M2813" s="835">
        <v>2913.8999999999996</v>
      </c>
      <c r="N2813" s="832">
        <v>15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10</v>
      </c>
      <c r="B2814" s="832" t="s">
        <v>2616</v>
      </c>
      <c r="C2814" s="832" t="s">
        <v>2639</v>
      </c>
      <c r="D2814" s="833" t="s">
        <v>5677</v>
      </c>
      <c r="E2814" s="834" t="s">
        <v>2704</v>
      </c>
      <c r="F2814" s="832" t="s">
        <v>2618</v>
      </c>
      <c r="G2814" s="832" t="s">
        <v>3066</v>
      </c>
      <c r="H2814" s="832" t="s">
        <v>690</v>
      </c>
      <c r="I2814" s="832" t="s">
        <v>2450</v>
      </c>
      <c r="J2814" s="832" t="s">
        <v>2451</v>
      </c>
      <c r="K2814" s="832" t="s">
        <v>1435</v>
      </c>
      <c r="L2814" s="835">
        <v>72.27</v>
      </c>
      <c r="M2814" s="835">
        <v>13008.599999999999</v>
      </c>
      <c r="N2814" s="832">
        <v>180</v>
      </c>
      <c r="O2814" s="836">
        <v>2.5</v>
      </c>
      <c r="P2814" s="835">
        <v>13008.599999999999</v>
      </c>
      <c r="Q2814" s="837">
        <v>1</v>
      </c>
      <c r="R2814" s="832">
        <v>180</v>
      </c>
      <c r="S2814" s="837">
        <v>1</v>
      </c>
      <c r="T2814" s="836">
        <v>2.5</v>
      </c>
      <c r="U2814" s="838">
        <v>1</v>
      </c>
    </row>
    <row r="2815" spans="1:21" ht="14.4" customHeight="1" x14ac:dyDescent="0.3">
      <c r="A2815" s="831">
        <v>10</v>
      </c>
      <c r="B2815" s="832" t="s">
        <v>2616</v>
      </c>
      <c r="C2815" s="832" t="s">
        <v>2639</v>
      </c>
      <c r="D2815" s="833" t="s">
        <v>5677</v>
      </c>
      <c r="E2815" s="834" t="s">
        <v>2704</v>
      </c>
      <c r="F2815" s="832" t="s">
        <v>2618</v>
      </c>
      <c r="G2815" s="832" t="s">
        <v>3066</v>
      </c>
      <c r="H2815" s="832" t="s">
        <v>690</v>
      </c>
      <c r="I2815" s="832" t="s">
        <v>3846</v>
      </c>
      <c r="J2815" s="832" t="s">
        <v>1549</v>
      </c>
      <c r="K2815" s="832" t="s">
        <v>1135</v>
      </c>
      <c r="L2815" s="835">
        <v>129.51</v>
      </c>
      <c r="M2815" s="835">
        <v>4662.3599999999997</v>
      </c>
      <c r="N2815" s="832">
        <v>36</v>
      </c>
      <c r="O2815" s="836">
        <v>3</v>
      </c>
      <c r="P2815" s="835">
        <v>1942.6499999999999</v>
      </c>
      <c r="Q2815" s="837">
        <v>0.41666666666666669</v>
      </c>
      <c r="R2815" s="832">
        <v>15</v>
      </c>
      <c r="S2815" s="837">
        <v>0.41666666666666669</v>
      </c>
      <c r="T2815" s="836">
        <v>1</v>
      </c>
      <c r="U2815" s="838">
        <v>0.33333333333333331</v>
      </c>
    </row>
    <row r="2816" spans="1:21" ht="14.4" customHeight="1" x14ac:dyDescent="0.3">
      <c r="A2816" s="831">
        <v>10</v>
      </c>
      <c r="B2816" s="832" t="s">
        <v>2616</v>
      </c>
      <c r="C2816" s="832" t="s">
        <v>2639</v>
      </c>
      <c r="D2816" s="833" t="s">
        <v>5677</v>
      </c>
      <c r="E2816" s="834" t="s">
        <v>2704</v>
      </c>
      <c r="F2816" s="832" t="s">
        <v>2618</v>
      </c>
      <c r="G2816" s="832" t="s">
        <v>3066</v>
      </c>
      <c r="H2816" s="832" t="s">
        <v>690</v>
      </c>
      <c r="I2816" s="832" t="s">
        <v>2331</v>
      </c>
      <c r="J2816" s="832" t="s">
        <v>1142</v>
      </c>
      <c r="K2816" s="832" t="s">
        <v>1135</v>
      </c>
      <c r="L2816" s="835">
        <v>129.51</v>
      </c>
      <c r="M2816" s="835">
        <v>6993.54</v>
      </c>
      <c r="N2816" s="832">
        <v>54</v>
      </c>
      <c r="O2816" s="836">
        <v>4</v>
      </c>
      <c r="P2816" s="835">
        <v>4532.8500000000004</v>
      </c>
      <c r="Q2816" s="837">
        <v>0.64814814814814825</v>
      </c>
      <c r="R2816" s="832">
        <v>35</v>
      </c>
      <c r="S2816" s="837">
        <v>0.64814814814814814</v>
      </c>
      <c r="T2816" s="836">
        <v>1.5</v>
      </c>
      <c r="U2816" s="838">
        <v>0.375</v>
      </c>
    </row>
    <row r="2817" spans="1:21" ht="14.4" customHeight="1" x14ac:dyDescent="0.3">
      <c r="A2817" s="831">
        <v>10</v>
      </c>
      <c r="B2817" s="832" t="s">
        <v>2616</v>
      </c>
      <c r="C2817" s="832" t="s">
        <v>2639</v>
      </c>
      <c r="D2817" s="833" t="s">
        <v>5677</v>
      </c>
      <c r="E2817" s="834" t="s">
        <v>2704</v>
      </c>
      <c r="F2817" s="832" t="s">
        <v>2618</v>
      </c>
      <c r="G2817" s="832" t="s">
        <v>3066</v>
      </c>
      <c r="H2817" s="832" t="s">
        <v>690</v>
      </c>
      <c r="I2817" s="832" t="s">
        <v>2332</v>
      </c>
      <c r="J2817" s="832" t="s">
        <v>1141</v>
      </c>
      <c r="K2817" s="832" t="s">
        <v>1135</v>
      </c>
      <c r="L2817" s="835">
        <v>130.38999999999999</v>
      </c>
      <c r="M2817" s="835">
        <v>7693.0099999999984</v>
      </c>
      <c r="N2817" s="832">
        <v>59</v>
      </c>
      <c r="O2817" s="836">
        <v>5.5</v>
      </c>
      <c r="P2817" s="835">
        <v>3259.7499999999995</v>
      </c>
      <c r="Q2817" s="837">
        <v>0.42372881355932207</v>
      </c>
      <c r="R2817" s="832">
        <v>25</v>
      </c>
      <c r="S2817" s="837">
        <v>0.42372881355932202</v>
      </c>
      <c r="T2817" s="836">
        <v>2</v>
      </c>
      <c r="U2817" s="838">
        <v>0.36363636363636365</v>
      </c>
    </row>
    <row r="2818" spans="1:21" ht="14.4" customHeight="1" x14ac:dyDescent="0.3">
      <c r="A2818" s="831">
        <v>10</v>
      </c>
      <c r="B2818" s="832" t="s">
        <v>2616</v>
      </c>
      <c r="C2818" s="832" t="s">
        <v>2639</v>
      </c>
      <c r="D2818" s="833" t="s">
        <v>5677</v>
      </c>
      <c r="E2818" s="834" t="s">
        <v>2704</v>
      </c>
      <c r="F2818" s="832" t="s">
        <v>2618</v>
      </c>
      <c r="G2818" s="832" t="s">
        <v>3066</v>
      </c>
      <c r="H2818" s="832" t="s">
        <v>690</v>
      </c>
      <c r="I2818" s="832" t="s">
        <v>4309</v>
      </c>
      <c r="J2818" s="832" t="s">
        <v>4310</v>
      </c>
      <c r="K2818" s="832" t="s">
        <v>4311</v>
      </c>
      <c r="L2818" s="835">
        <v>135.54</v>
      </c>
      <c r="M2818" s="835">
        <v>2846.3399999999997</v>
      </c>
      <c r="N2818" s="832">
        <v>21</v>
      </c>
      <c r="O2818" s="836">
        <v>1.5</v>
      </c>
      <c r="P2818" s="835">
        <v>135.54</v>
      </c>
      <c r="Q2818" s="837">
        <v>4.7619047619047623E-2</v>
      </c>
      <c r="R2818" s="832">
        <v>1</v>
      </c>
      <c r="S2818" s="837">
        <v>4.7619047619047616E-2</v>
      </c>
      <c r="T2818" s="836">
        <v>0.5</v>
      </c>
      <c r="U2818" s="838">
        <v>0.33333333333333331</v>
      </c>
    </row>
    <row r="2819" spans="1:21" ht="14.4" customHeight="1" x14ac:dyDescent="0.3">
      <c r="A2819" s="831">
        <v>10</v>
      </c>
      <c r="B2819" s="832" t="s">
        <v>2616</v>
      </c>
      <c r="C2819" s="832" t="s">
        <v>2639</v>
      </c>
      <c r="D2819" s="833" t="s">
        <v>5677</v>
      </c>
      <c r="E2819" s="834" t="s">
        <v>2704</v>
      </c>
      <c r="F2819" s="832" t="s">
        <v>2618</v>
      </c>
      <c r="G2819" s="832" t="s">
        <v>3066</v>
      </c>
      <c r="H2819" s="832" t="s">
        <v>690</v>
      </c>
      <c r="I2819" s="832" t="s">
        <v>4312</v>
      </c>
      <c r="J2819" s="832" t="s">
        <v>4313</v>
      </c>
      <c r="K2819" s="832" t="s">
        <v>4311</v>
      </c>
      <c r="L2819" s="835">
        <v>135.54</v>
      </c>
      <c r="M2819" s="835">
        <v>135.54</v>
      </c>
      <c r="N2819" s="832">
        <v>1</v>
      </c>
      <c r="O2819" s="836">
        <v>0.5</v>
      </c>
      <c r="P2819" s="835">
        <v>135.54</v>
      </c>
      <c r="Q2819" s="837">
        <v>1</v>
      </c>
      <c r="R2819" s="832">
        <v>1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10</v>
      </c>
      <c r="B2820" s="832" t="s">
        <v>2616</v>
      </c>
      <c r="C2820" s="832" t="s">
        <v>2639</v>
      </c>
      <c r="D2820" s="833" t="s">
        <v>5677</v>
      </c>
      <c r="E2820" s="834" t="s">
        <v>2704</v>
      </c>
      <c r="F2820" s="832" t="s">
        <v>2618</v>
      </c>
      <c r="G2820" s="832" t="s">
        <v>3066</v>
      </c>
      <c r="H2820" s="832" t="s">
        <v>690</v>
      </c>
      <c r="I2820" s="832" t="s">
        <v>2333</v>
      </c>
      <c r="J2820" s="832" t="s">
        <v>1140</v>
      </c>
      <c r="K2820" s="832" t="s">
        <v>1135</v>
      </c>
      <c r="L2820" s="835">
        <v>238.89</v>
      </c>
      <c r="M2820" s="835">
        <v>6211.1399999999994</v>
      </c>
      <c r="N2820" s="832">
        <v>26</v>
      </c>
      <c r="O2820" s="836">
        <v>4</v>
      </c>
      <c r="P2820" s="835">
        <v>2627.79</v>
      </c>
      <c r="Q2820" s="837">
        <v>0.42307692307692313</v>
      </c>
      <c r="R2820" s="832">
        <v>11</v>
      </c>
      <c r="S2820" s="837">
        <v>0.42307692307692307</v>
      </c>
      <c r="T2820" s="836">
        <v>2.5</v>
      </c>
      <c r="U2820" s="838">
        <v>0.625</v>
      </c>
    </row>
    <row r="2821" spans="1:21" ht="14.4" customHeight="1" x14ac:dyDescent="0.3">
      <c r="A2821" s="831">
        <v>10</v>
      </c>
      <c r="B2821" s="832" t="s">
        <v>2616</v>
      </c>
      <c r="C2821" s="832" t="s">
        <v>2639</v>
      </c>
      <c r="D2821" s="833" t="s">
        <v>5677</v>
      </c>
      <c r="E2821" s="834" t="s">
        <v>2704</v>
      </c>
      <c r="F2821" s="832" t="s">
        <v>2618</v>
      </c>
      <c r="G2821" s="832" t="s">
        <v>3066</v>
      </c>
      <c r="H2821" s="832" t="s">
        <v>690</v>
      </c>
      <c r="I2821" s="832" t="s">
        <v>2334</v>
      </c>
      <c r="J2821" s="832" t="s">
        <v>1139</v>
      </c>
      <c r="K2821" s="832" t="s">
        <v>1135</v>
      </c>
      <c r="L2821" s="835">
        <v>238.89</v>
      </c>
      <c r="M2821" s="835">
        <v>11227.829999999998</v>
      </c>
      <c r="N2821" s="832">
        <v>47</v>
      </c>
      <c r="O2821" s="836">
        <v>3.5</v>
      </c>
      <c r="P2821" s="835">
        <v>4300.0199999999995</v>
      </c>
      <c r="Q2821" s="837">
        <v>0.38297872340425532</v>
      </c>
      <c r="R2821" s="832">
        <v>18</v>
      </c>
      <c r="S2821" s="837">
        <v>0.38297872340425532</v>
      </c>
      <c r="T2821" s="836">
        <v>1</v>
      </c>
      <c r="U2821" s="838">
        <v>0.2857142857142857</v>
      </c>
    </row>
    <row r="2822" spans="1:21" ht="14.4" customHeight="1" x14ac:dyDescent="0.3">
      <c r="A2822" s="831">
        <v>10</v>
      </c>
      <c r="B2822" s="832" t="s">
        <v>2616</v>
      </c>
      <c r="C2822" s="832" t="s">
        <v>2639</v>
      </c>
      <c r="D2822" s="833" t="s">
        <v>5677</v>
      </c>
      <c r="E2822" s="834" t="s">
        <v>2704</v>
      </c>
      <c r="F2822" s="832" t="s">
        <v>2618</v>
      </c>
      <c r="G2822" s="832" t="s">
        <v>3066</v>
      </c>
      <c r="H2822" s="832" t="s">
        <v>690</v>
      </c>
      <c r="I2822" s="832" t="s">
        <v>3631</v>
      </c>
      <c r="J2822" s="832" t="s">
        <v>3632</v>
      </c>
      <c r="K2822" s="832" t="s">
        <v>1350</v>
      </c>
      <c r="L2822" s="835">
        <v>129.51</v>
      </c>
      <c r="M2822" s="835">
        <v>1036.08</v>
      </c>
      <c r="N2822" s="832">
        <v>8</v>
      </c>
      <c r="O2822" s="836">
        <v>1</v>
      </c>
      <c r="P2822" s="835">
        <v>1036.08</v>
      </c>
      <c r="Q2822" s="837">
        <v>1</v>
      </c>
      <c r="R2822" s="832">
        <v>8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10</v>
      </c>
      <c r="B2823" s="832" t="s">
        <v>2616</v>
      </c>
      <c r="C2823" s="832" t="s">
        <v>2639</v>
      </c>
      <c r="D2823" s="833" t="s">
        <v>5677</v>
      </c>
      <c r="E2823" s="834" t="s">
        <v>2704</v>
      </c>
      <c r="F2823" s="832" t="s">
        <v>2618</v>
      </c>
      <c r="G2823" s="832" t="s">
        <v>3066</v>
      </c>
      <c r="H2823" s="832" t="s">
        <v>690</v>
      </c>
      <c r="I2823" s="832" t="s">
        <v>5206</v>
      </c>
      <c r="J2823" s="832" t="s">
        <v>5207</v>
      </c>
      <c r="K2823" s="832" t="s">
        <v>1350</v>
      </c>
      <c r="L2823" s="835">
        <v>129.51</v>
      </c>
      <c r="M2823" s="835">
        <v>2072.16</v>
      </c>
      <c r="N2823" s="832">
        <v>16</v>
      </c>
      <c r="O2823" s="836">
        <v>1.5</v>
      </c>
      <c r="P2823" s="835">
        <v>1295.0999999999999</v>
      </c>
      <c r="Q2823" s="837">
        <v>0.625</v>
      </c>
      <c r="R2823" s="832">
        <v>10</v>
      </c>
      <c r="S2823" s="837">
        <v>0.625</v>
      </c>
      <c r="T2823" s="836">
        <v>0.5</v>
      </c>
      <c r="U2823" s="838">
        <v>0.33333333333333331</v>
      </c>
    </row>
    <row r="2824" spans="1:21" ht="14.4" customHeight="1" x14ac:dyDescent="0.3">
      <c r="A2824" s="831">
        <v>10</v>
      </c>
      <c r="B2824" s="832" t="s">
        <v>2616</v>
      </c>
      <c r="C2824" s="832" t="s">
        <v>2639</v>
      </c>
      <c r="D2824" s="833" t="s">
        <v>5677</v>
      </c>
      <c r="E2824" s="834" t="s">
        <v>2704</v>
      </c>
      <c r="F2824" s="832" t="s">
        <v>2618</v>
      </c>
      <c r="G2824" s="832" t="s">
        <v>3066</v>
      </c>
      <c r="H2824" s="832" t="s">
        <v>690</v>
      </c>
      <c r="I2824" s="832" t="s">
        <v>5208</v>
      </c>
      <c r="J2824" s="832" t="s">
        <v>5209</v>
      </c>
      <c r="K2824" s="832" t="s">
        <v>1350</v>
      </c>
      <c r="L2824" s="835">
        <v>129.51</v>
      </c>
      <c r="M2824" s="835">
        <v>388.53</v>
      </c>
      <c r="N2824" s="832">
        <v>3</v>
      </c>
      <c r="O2824" s="836">
        <v>0.5</v>
      </c>
      <c r="P2824" s="835">
        <v>388.53</v>
      </c>
      <c r="Q2824" s="837">
        <v>1</v>
      </c>
      <c r="R2824" s="832">
        <v>3</v>
      </c>
      <c r="S2824" s="837">
        <v>1</v>
      </c>
      <c r="T2824" s="836">
        <v>0.5</v>
      </c>
      <c r="U2824" s="838">
        <v>1</v>
      </c>
    </row>
    <row r="2825" spans="1:21" ht="14.4" customHeight="1" x14ac:dyDescent="0.3">
      <c r="A2825" s="831">
        <v>10</v>
      </c>
      <c r="B2825" s="832" t="s">
        <v>2616</v>
      </c>
      <c r="C2825" s="832" t="s">
        <v>2639</v>
      </c>
      <c r="D2825" s="833" t="s">
        <v>5677</v>
      </c>
      <c r="E2825" s="834" t="s">
        <v>2704</v>
      </c>
      <c r="F2825" s="832" t="s">
        <v>2618</v>
      </c>
      <c r="G2825" s="832" t="s">
        <v>3066</v>
      </c>
      <c r="H2825" s="832" t="s">
        <v>690</v>
      </c>
      <c r="I2825" s="832" t="s">
        <v>5212</v>
      </c>
      <c r="J2825" s="832" t="s">
        <v>5213</v>
      </c>
      <c r="K2825" s="832" t="s">
        <v>1135</v>
      </c>
      <c r="L2825" s="835">
        <v>129.51</v>
      </c>
      <c r="M2825" s="835">
        <v>3626.2799999999997</v>
      </c>
      <c r="N2825" s="832">
        <v>28</v>
      </c>
      <c r="O2825" s="836">
        <v>4</v>
      </c>
      <c r="P2825" s="835">
        <v>1295.0999999999999</v>
      </c>
      <c r="Q2825" s="837">
        <v>0.35714285714285715</v>
      </c>
      <c r="R2825" s="832">
        <v>10</v>
      </c>
      <c r="S2825" s="837">
        <v>0.35714285714285715</v>
      </c>
      <c r="T2825" s="836">
        <v>1</v>
      </c>
      <c r="U2825" s="838">
        <v>0.25</v>
      </c>
    </row>
    <row r="2826" spans="1:21" ht="14.4" customHeight="1" x14ac:dyDescent="0.3">
      <c r="A2826" s="831">
        <v>10</v>
      </c>
      <c r="B2826" s="832" t="s">
        <v>2616</v>
      </c>
      <c r="C2826" s="832" t="s">
        <v>2639</v>
      </c>
      <c r="D2826" s="833" t="s">
        <v>5677</v>
      </c>
      <c r="E2826" s="834" t="s">
        <v>2704</v>
      </c>
      <c r="F2826" s="832" t="s">
        <v>2618</v>
      </c>
      <c r="G2826" s="832" t="s">
        <v>3066</v>
      </c>
      <c r="H2826" s="832" t="s">
        <v>690</v>
      </c>
      <c r="I2826" s="832" t="s">
        <v>2412</v>
      </c>
      <c r="J2826" s="832" t="s">
        <v>1351</v>
      </c>
      <c r="K2826" s="832" t="s">
        <v>1350</v>
      </c>
      <c r="L2826" s="835">
        <v>129.51</v>
      </c>
      <c r="M2826" s="835">
        <v>647.54999999999995</v>
      </c>
      <c r="N2826" s="832">
        <v>5</v>
      </c>
      <c r="O2826" s="836">
        <v>0.5</v>
      </c>
      <c r="P2826" s="835">
        <v>647.54999999999995</v>
      </c>
      <c r="Q2826" s="837">
        <v>1</v>
      </c>
      <c r="R2826" s="832">
        <v>5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10</v>
      </c>
      <c r="B2827" s="832" t="s">
        <v>2616</v>
      </c>
      <c r="C2827" s="832" t="s">
        <v>2639</v>
      </c>
      <c r="D2827" s="833" t="s">
        <v>5677</v>
      </c>
      <c r="E2827" s="834" t="s">
        <v>2704</v>
      </c>
      <c r="F2827" s="832" t="s">
        <v>2618</v>
      </c>
      <c r="G2827" s="832" t="s">
        <v>3066</v>
      </c>
      <c r="H2827" s="832" t="s">
        <v>631</v>
      </c>
      <c r="I2827" s="832" t="s">
        <v>4145</v>
      </c>
      <c r="J2827" s="832" t="s">
        <v>4146</v>
      </c>
      <c r="K2827" s="832" t="s">
        <v>2268</v>
      </c>
      <c r="L2827" s="835">
        <v>211.39</v>
      </c>
      <c r="M2827" s="835">
        <v>211.39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10</v>
      </c>
      <c r="B2828" s="832" t="s">
        <v>2616</v>
      </c>
      <c r="C2828" s="832" t="s">
        <v>2639</v>
      </c>
      <c r="D2828" s="833" t="s">
        <v>5677</v>
      </c>
      <c r="E2828" s="834" t="s">
        <v>2704</v>
      </c>
      <c r="F2828" s="832" t="s">
        <v>2618</v>
      </c>
      <c r="G2828" s="832" t="s">
        <v>3066</v>
      </c>
      <c r="H2828" s="832" t="s">
        <v>631</v>
      </c>
      <c r="I2828" s="832" t="s">
        <v>5214</v>
      </c>
      <c r="J2828" s="832" t="s">
        <v>1356</v>
      </c>
      <c r="K2828" s="832" t="s">
        <v>1357</v>
      </c>
      <c r="L2828" s="835">
        <v>1167.1300000000001</v>
      </c>
      <c r="M2828" s="835">
        <v>10504.170000000002</v>
      </c>
      <c r="N2828" s="832">
        <v>9</v>
      </c>
      <c r="O2828" s="836">
        <v>2</v>
      </c>
      <c r="P2828" s="835">
        <v>10504.170000000002</v>
      </c>
      <c r="Q2828" s="837">
        <v>1</v>
      </c>
      <c r="R2828" s="832">
        <v>9</v>
      </c>
      <c r="S2828" s="837">
        <v>1</v>
      </c>
      <c r="T2828" s="836">
        <v>2</v>
      </c>
      <c r="U2828" s="838">
        <v>1</v>
      </c>
    </row>
    <row r="2829" spans="1:21" ht="14.4" customHeight="1" x14ac:dyDescent="0.3">
      <c r="A2829" s="831">
        <v>10</v>
      </c>
      <c r="B2829" s="832" t="s">
        <v>2616</v>
      </c>
      <c r="C2829" s="832" t="s">
        <v>2639</v>
      </c>
      <c r="D2829" s="833" t="s">
        <v>5677</v>
      </c>
      <c r="E2829" s="834" t="s">
        <v>2704</v>
      </c>
      <c r="F2829" s="832" t="s">
        <v>2618</v>
      </c>
      <c r="G2829" s="832" t="s">
        <v>3066</v>
      </c>
      <c r="H2829" s="832" t="s">
        <v>631</v>
      </c>
      <c r="I2829" s="832" t="s">
        <v>5242</v>
      </c>
      <c r="J2829" s="832" t="s">
        <v>5243</v>
      </c>
      <c r="K2829" s="832" t="s">
        <v>1135</v>
      </c>
      <c r="L2829" s="835">
        <v>172.67</v>
      </c>
      <c r="M2829" s="835">
        <v>518.01</v>
      </c>
      <c r="N2829" s="832">
        <v>3</v>
      </c>
      <c r="O2829" s="836">
        <v>0.5</v>
      </c>
      <c r="P2829" s="835">
        <v>518.01</v>
      </c>
      <c r="Q2829" s="837">
        <v>1</v>
      </c>
      <c r="R2829" s="832">
        <v>3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10</v>
      </c>
      <c r="B2830" s="832" t="s">
        <v>2616</v>
      </c>
      <c r="C2830" s="832" t="s">
        <v>2639</v>
      </c>
      <c r="D2830" s="833" t="s">
        <v>5677</v>
      </c>
      <c r="E2830" s="834" t="s">
        <v>2704</v>
      </c>
      <c r="F2830" s="832" t="s">
        <v>2618</v>
      </c>
      <c r="G2830" s="832" t="s">
        <v>3066</v>
      </c>
      <c r="H2830" s="832" t="s">
        <v>690</v>
      </c>
      <c r="I2830" s="832" t="s">
        <v>5215</v>
      </c>
      <c r="J2830" s="832" t="s">
        <v>5216</v>
      </c>
      <c r="K2830" s="832" t="s">
        <v>1135</v>
      </c>
      <c r="L2830" s="835">
        <v>191.9</v>
      </c>
      <c r="M2830" s="835">
        <v>575.70000000000005</v>
      </c>
      <c r="N2830" s="832">
        <v>3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10</v>
      </c>
      <c r="B2831" s="832" t="s">
        <v>2616</v>
      </c>
      <c r="C2831" s="832" t="s">
        <v>2639</v>
      </c>
      <c r="D2831" s="833" t="s">
        <v>5677</v>
      </c>
      <c r="E2831" s="834" t="s">
        <v>2704</v>
      </c>
      <c r="F2831" s="832" t="s">
        <v>2618</v>
      </c>
      <c r="G2831" s="832" t="s">
        <v>3066</v>
      </c>
      <c r="H2831" s="832" t="s">
        <v>690</v>
      </c>
      <c r="I2831" s="832" t="s">
        <v>5217</v>
      </c>
      <c r="J2831" s="832" t="s">
        <v>5218</v>
      </c>
      <c r="K2831" s="832" t="s">
        <v>1135</v>
      </c>
      <c r="L2831" s="835">
        <v>131.93</v>
      </c>
      <c r="M2831" s="835">
        <v>923.51</v>
      </c>
      <c r="N2831" s="832">
        <v>7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10</v>
      </c>
      <c r="B2832" s="832" t="s">
        <v>2616</v>
      </c>
      <c r="C2832" s="832" t="s">
        <v>2639</v>
      </c>
      <c r="D2832" s="833" t="s">
        <v>5677</v>
      </c>
      <c r="E2832" s="834" t="s">
        <v>2704</v>
      </c>
      <c r="F2832" s="832" t="s">
        <v>2618</v>
      </c>
      <c r="G2832" s="832" t="s">
        <v>3066</v>
      </c>
      <c r="H2832" s="832" t="s">
        <v>690</v>
      </c>
      <c r="I2832" s="832" t="s">
        <v>5244</v>
      </c>
      <c r="J2832" s="832" t="s">
        <v>5245</v>
      </c>
      <c r="K2832" s="832" t="s">
        <v>1135</v>
      </c>
      <c r="L2832" s="835">
        <v>191.9</v>
      </c>
      <c r="M2832" s="835">
        <v>575.70000000000005</v>
      </c>
      <c r="N2832" s="832">
        <v>3</v>
      </c>
      <c r="O2832" s="836">
        <v>0.5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10</v>
      </c>
      <c r="B2833" s="832" t="s">
        <v>2616</v>
      </c>
      <c r="C2833" s="832" t="s">
        <v>2639</v>
      </c>
      <c r="D2833" s="833" t="s">
        <v>5677</v>
      </c>
      <c r="E2833" s="834" t="s">
        <v>2704</v>
      </c>
      <c r="F2833" s="832" t="s">
        <v>2618</v>
      </c>
      <c r="G2833" s="832" t="s">
        <v>3066</v>
      </c>
      <c r="H2833" s="832" t="s">
        <v>631</v>
      </c>
      <c r="I2833" s="832" t="s">
        <v>5221</v>
      </c>
      <c r="J2833" s="832" t="s">
        <v>5222</v>
      </c>
      <c r="K2833" s="832" t="s">
        <v>1135</v>
      </c>
      <c r="L2833" s="835">
        <v>172.67</v>
      </c>
      <c r="M2833" s="835">
        <v>518.01</v>
      </c>
      <c r="N2833" s="832">
        <v>3</v>
      </c>
      <c r="O2833" s="836">
        <v>0.5</v>
      </c>
      <c r="P2833" s="835">
        <v>518.01</v>
      </c>
      <c r="Q2833" s="837">
        <v>1</v>
      </c>
      <c r="R2833" s="832">
        <v>3</v>
      </c>
      <c r="S2833" s="837">
        <v>1</v>
      </c>
      <c r="T2833" s="836">
        <v>0.5</v>
      </c>
      <c r="U2833" s="838">
        <v>1</v>
      </c>
    </row>
    <row r="2834" spans="1:21" ht="14.4" customHeight="1" x14ac:dyDescent="0.3">
      <c r="A2834" s="831">
        <v>10</v>
      </c>
      <c r="B2834" s="832" t="s">
        <v>2616</v>
      </c>
      <c r="C2834" s="832" t="s">
        <v>2639</v>
      </c>
      <c r="D2834" s="833" t="s">
        <v>5677</v>
      </c>
      <c r="E2834" s="834" t="s">
        <v>2704</v>
      </c>
      <c r="F2834" s="832" t="s">
        <v>2618</v>
      </c>
      <c r="G2834" s="832" t="s">
        <v>3066</v>
      </c>
      <c r="H2834" s="832" t="s">
        <v>631</v>
      </c>
      <c r="I2834" s="832" t="s">
        <v>4147</v>
      </c>
      <c r="J2834" s="832" t="s">
        <v>4148</v>
      </c>
      <c r="K2834" s="832" t="s">
        <v>1135</v>
      </c>
      <c r="L2834" s="835">
        <v>172.67</v>
      </c>
      <c r="M2834" s="835">
        <v>518.01</v>
      </c>
      <c r="N2834" s="832">
        <v>3</v>
      </c>
      <c r="O2834" s="836">
        <v>0.5</v>
      </c>
      <c r="P2834" s="835">
        <v>518.01</v>
      </c>
      <c r="Q2834" s="837">
        <v>1</v>
      </c>
      <c r="R2834" s="832">
        <v>3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10</v>
      </c>
      <c r="B2835" s="832" t="s">
        <v>2616</v>
      </c>
      <c r="C2835" s="832" t="s">
        <v>2639</v>
      </c>
      <c r="D2835" s="833" t="s">
        <v>5677</v>
      </c>
      <c r="E2835" s="834" t="s">
        <v>2704</v>
      </c>
      <c r="F2835" s="832" t="s">
        <v>2618</v>
      </c>
      <c r="G2835" s="832" t="s">
        <v>3066</v>
      </c>
      <c r="H2835" s="832" t="s">
        <v>690</v>
      </c>
      <c r="I2835" s="832" t="s">
        <v>2446</v>
      </c>
      <c r="J2835" s="832" t="s">
        <v>1542</v>
      </c>
      <c r="K2835" s="832" t="s">
        <v>1543</v>
      </c>
      <c r="L2835" s="835">
        <v>4741.62</v>
      </c>
      <c r="M2835" s="835">
        <v>4741.62</v>
      </c>
      <c r="N2835" s="832">
        <v>1</v>
      </c>
      <c r="O2835" s="836">
        <v>0.5</v>
      </c>
      <c r="P2835" s="835">
        <v>4741.62</v>
      </c>
      <c r="Q2835" s="837">
        <v>1</v>
      </c>
      <c r="R2835" s="832">
        <v>1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10</v>
      </c>
      <c r="B2836" s="832" t="s">
        <v>2616</v>
      </c>
      <c r="C2836" s="832" t="s">
        <v>2639</v>
      </c>
      <c r="D2836" s="833" t="s">
        <v>5677</v>
      </c>
      <c r="E2836" s="834" t="s">
        <v>2704</v>
      </c>
      <c r="F2836" s="832" t="s">
        <v>2618</v>
      </c>
      <c r="G2836" s="832" t="s">
        <v>3066</v>
      </c>
      <c r="H2836" s="832" t="s">
        <v>631</v>
      </c>
      <c r="I2836" s="832" t="s">
        <v>3273</v>
      </c>
      <c r="J2836" s="832" t="s">
        <v>3274</v>
      </c>
      <c r="K2836" s="832" t="s">
        <v>1135</v>
      </c>
      <c r="L2836" s="835">
        <v>283.32</v>
      </c>
      <c r="M2836" s="835">
        <v>283.32</v>
      </c>
      <c r="N2836" s="832">
        <v>1</v>
      </c>
      <c r="O2836" s="836">
        <v>0.5</v>
      </c>
      <c r="P2836" s="835">
        <v>283.32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10</v>
      </c>
      <c r="B2837" s="832" t="s">
        <v>2616</v>
      </c>
      <c r="C2837" s="832" t="s">
        <v>2639</v>
      </c>
      <c r="D2837" s="833" t="s">
        <v>5677</v>
      </c>
      <c r="E2837" s="834" t="s">
        <v>2704</v>
      </c>
      <c r="F2837" s="832" t="s">
        <v>2618</v>
      </c>
      <c r="G2837" s="832" t="s">
        <v>3066</v>
      </c>
      <c r="H2837" s="832" t="s">
        <v>631</v>
      </c>
      <c r="I2837" s="832" t="s">
        <v>4149</v>
      </c>
      <c r="J2837" s="832" t="s">
        <v>4150</v>
      </c>
      <c r="K2837" s="832" t="s">
        <v>1135</v>
      </c>
      <c r="L2837" s="835">
        <v>283.32</v>
      </c>
      <c r="M2837" s="835">
        <v>283.32</v>
      </c>
      <c r="N2837" s="832">
        <v>1</v>
      </c>
      <c r="O2837" s="836">
        <v>0.5</v>
      </c>
      <c r="P2837" s="835">
        <v>283.32</v>
      </c>
      <c r="Q2837" s="837">
        <v>1</v>
      </c>
      <c r="R2837" s="832">
        <v>1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10</v>
      </c>
      <c r="B2838" s="832" t="s">
        <v>2616</v>
      </c>
      <c r="C2838" s="832" t="s">
        <v>2639</v>
      </c>
      <c r="D2838" s="833" t="s">
        <v>5677</v>
      </c>
      <c r="E2838" s="834" t="s">
        <v>2704</v>
      </c>
      <c r="F2838" s="832" t="s">
        <v>2618</v>
      </c>
      <c r="G2838" s="832" t="s">
        <v>3066</v>
      </c>
      <c r="H2838" s="832" t="s">
        <v>631</v>
      </c>
      <c r="I2838" s="832" t="s">
        <v>3067</v>
      </c>
      <c r="J2838" s="832" t="s">
        <v>2459</v>
      </c>
      <c r="K2838" s="832" t="s">
        <v>1135</v>
      </c>
      <c r="L2838" s="835">
        <v>289.07</v>
      </c>
      <c r="M2838" s="835">
        <v>2601.63</v>
      </c>
      <c r="N2838" s="832">
        <v>9</v>
      </c>
      <c r="O2838" s="836">
        <v>2.5</v>
      </c>
      <c r="P2838" s="835">
        <v>1445.35</v>
      </c>
      <c r="Q2838" s="837">
        <v>0.55555555555555547</v>
      </c>
      <c r="R2838" s="832">
        <v>5</v>
      </c>
      <c r="S2838" s="837">
        <v>0.55555555555555558</v>
      </c>
      <c r="T2838" s="836">
        <v>1.5</v>
      </c>
      <c r="U2838" s="838">
        <v>0.6</v>
      </c>
    </row>
    <row r="2839" spans="1:21" ht="14.4" customHeight="1" x14ac:dyDescent="0.3">
      <c r="A2839" s="831">
        <v>10</v>
      </c>
      <c r="B2839" s="832" t="s">
        <v>2616</v>
      </c>
      <c r="C2839" s="832" t="s">
        <v>2639</v>
      </c>
      <c r="D2839" s="833" t="s">
        <v>5677</v>
      </c>
      <c r="E2839" s="834" t="s">
        <v>2704</v>
      </c>
      <c r="F2839" s="832" t="s">
        <v>2618</v>
      </c>
      <c r="G2839" s="832" t="s">
        <v>3066</v>
      </c>
      <c r="H2839" s="832" t="s">
        <v>631</v>
      </c>
      <c r="I2839" s="832" t="s">
        <v>5228</v>
      </c>
      <c r="J2839" s="832" t="s">
        <v>4721</v>
      </c>
      <c r="K2839" s="832" t="s">
        <v>5229</v>
      </c>
      <c r="L2839" s="835">
        <v>6459.61</v>
      </c>
      <c r="M2839" s="835">
        <v>25838.44</v>
      </c>
      <c r="N2839" s="832">
        <v>4</v>
      </c>
      <c r="O2839" s="836">
        <v>1</v>
      </c>
      <c r="P2839" s="835">
        <v>25838.44</v>
      </c>
      <c r="Q2839" s="837">
        <v>1</v>
      </c>
      <c r="R2839" s="832">
        <v>4</v>
      </c>
      <c r="S2839" s="837">
        <v>1</v>
      </c>
      <c r="T2839" s="836">
        <v>1</v>
      </c>
      <c r="U2839" s="838">
        <v>1</v>
      </c>
    </row>
    <row r="2840" spans="1:21" ht="14.4" customHeight="1" x14ac:dyDescent="0.3">
      <c r="A2840" s="831">
        <v>10</v>
      </c>
      <c r="B2840" s="832" t="s">
        <v>2616</v>
      </c>
      <c r="C2840" s="832" t="s">
        <v>2639</v>
      </c>
      <c r="D2840" s="833" t="s">
        <v>5677</v>
      </c>
      <c r="E2840" s="834" t="s">
        <v>2704</v>
      </c>
      <c r="F2840" s="832" t="s">
        <v>2618</v>
      </c>
      <c r="G2840" s="832" t="s">
        <v>3066</v>
      </c>
      <c r="H2840" s="832" t="s">
        <v>631</v>
      </c>
      <c r="I2840" s="832" t="s">
        <v>4155</v>
      </c>
      <c r="J2840" s="832" t="s">
        <v>4156</v>
      </c>
      <c r="K2840" s="832" t="s">
        <v>1350</v>
      </c>
      <c r="L2840" s="835">
        <v>238</v>
      </c>
      <c r="M2840" s="835">
        <v>714</v>
      </c>
      <c r="N2840" s="832">
        <v>3</v>
      </c>
      <c r="O2840" s="836">
        <v>0.5</v>
      </c>
      <c r="P2840" s="835">
        <v>714</v>
      </c>
      <c r="Q2840" s="837">
        <v>1</v>
      </c>
      <c r="R2840" s="832">
        <v>3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10</v>
      </c>
      <c r="B2841" s="832" t="s">
        <v>2616</v>
      </c>
      <c r="C2841" s="832" t="s">
        <v>2639</v>
      </c>
      <c r="D2841" s="833" t="s">
        <v>5677</v>
      </c>
      <c r="E2841" s="834" t="s">
        <v>2704</v>
      </c>
      <c r="F2841" s="832" t="s">
        <v>2618</v>
      </c>
      <c r="G2841" s="832" t="s">
        <v>3066</v>
      </c>
      <c r="H2841" s="832" t="s">
        <v>631</v>
      </c>
      <c r="I2841" s="832" t="s">
        <v>5230</v>
      </c>
      <c r="J2841" s="832" t="s">
        <v>2453</v>
      </c>
      <c r="K2841" s="832" t="s">
        <v>1135</v>
      </c>
      <c r="L2841" s="835">
        <v>289.07</v>
      </c>
      <c r="M2841" s="835">
        <v>1445.35</v>
      </c>
      <c r="N2841" s="832">
        <v>5</v>
      </c>
      <c r="O2841" s="836">
        <v>1</v>
      </c>
      <c r="P2841" s="835">
        <v>289.07</v>
      </c>
      <c r="Q2841" s="837">
        <v>0.2</v>
      </c>
      <c r="R2841" s="832">
        <v>1</v>
      </c>
      <c r="S2841" s="837">
        <v>0.2</v>
      </c>
      <c r="T2841" s="836">
        <v>0.5</v>
      </c>
      <c r="U2841" s="838">
        <v>0.5</v>
      </c>
    </row>
    <row r="2842" spans="1:21" ht="14.4" customHeight="1" x14ac:dyDescent="0.3">
      <c r="A2842" s="831">
        <v>10</v>
      </c>
      <c r="B2842" s="832" t="s">
        <v>2616</v>
      </c>
      <c r="C2842" s="832" t="s">
        <v>2639</v>
      </c>
      <c r="D2842" s="833" t="s">
        <v>5677</v>
      </c>
      <c r="E2842" s="834" t="s">
        <v>2704</v>
      </c>
      <c r="F2842" s="832" t="s">
        <v>2618</v>
      </c>
      <c r="G2842" s="832" t="s">
        <v>3066</v>
      </c>
      <c r="H2842" s="832" t="s">
        <v>631</v>
      </c>
      <c r="I2842" s="832" t="s">
        <v>3070</v>
      </c>
      <c r="J2842" s="832" t="s">
        <v>2455</v>
      </c>
      <c r="K2842" s="832" t="s">
        <v>1135</v>
      </c>
      <c r="L2842" s="835">
        <v>289.07</v>
      </c>
      <c r="M2842" s="835">
        <v>1156.28</v>
      </c>
      <c r="N2842" s="832">
        <v>4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10</v>
      </c>
      <c r="B2843" s="832" t="s">
        <v>2616</v>
      </c>
      <c r="C2843" s="832" t="s">
        <v>2639</v>
      </c>
      <c r="D2843" s="833" t="s">
        <v>5677</v>
      </c>
      <c r="E2843" s="834" t="s">
        <v>2704</v>
      </c>
      <c r="F2843" s="832" t="s">
        <v>2618</v>
      </c>
      <c r="G2843" s="832" t="s">
        <v>3066</v>
      </c>
      <c r="H2843" s="832" t="s">
        <v>631</v>
      </c>
      <c r="I2843" s="832" t="s">
        <v>5231</v>
      </c>
      <c r="J2843" s="832" t="s">
        <v>5232</v>
      </c>
      <c r="K2843" s="832" t="s">
        <v>1350</v>
      </c>
      <c r="L2843" s="835">
        <v>158.61000000000001</v>
      </c>
      <c r="M2843" s="835">
        <v>317.22000000000003</v>
      </c>
      <c r="N2843" s="832">
        <v>2</v>
      </c>
      <c r="O2843" s="836">
        <v>0.5</v>
      </c>
      <c r="P2843" s="835">
        <v>317.22000000000003</v>
      </c>
      <c r="Q2843" s="837">
        <v>1</v>
      </c>
      <c r="R2843" s="832">
        <v>2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10</v>
      </c>
      <c r="B2844" s="832" t="s">
        <v>2616</v>
      </c>
      <c r="C2844" s="832" t="s">
        <v>2639</v>
      </c>
      <c r="D2844" s="833" t="s">
        <v>5677</v>
      </c>
      <c r="E2844" s="834" t="s">
        <v>2704</v>
      </c>
      <c r="F2844" s="832" t="s">
        <v>2618</v>
      </c>
      <c r="G2844" s="832" t="s">
        <v>3066</v>
      </c>
      <c r="H2844" s="832" t="s">
        <v>631</v>
      </c>
      <c r="I2844" s="832" t="s">
        <v>5246</v>
      </c>
      <c r="J2844" s="832" t="s">
        <v>5247</v>
      </c>
      <c r="K2844" s="832" t="s">
        <v>1135</v>
      </c>
      <c r="L2844" s="835">
        <v>172.67</v>
      </c>
      <c r="M2844" s="835">
        <v>518.01</v>
      </c>
      <c r="N2844" s="832">
        <v>3</v>
      </c>
      <c r="O2844" s="836">
        <v>0.5</v>
      </c>
      <c r="P2844" s="835">
        <v>518.01</v>
      </c>
      <c r="Q2844" s="837">
        <v>1</v>
      </c>
      <c r="R2844" s="832">
        <v>3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10</v>
      </c>
      <c r="B2845" s="832" t="s">
        <v>2616</v>
      </c>
      <c r="C2845" s="832" t="s">
        <v>2639</v>
      </c>
      <c r="D2845" s="833" t="s">
        <v>5677</v>
      </c>
      <c r="E2845" s="834" t="s">
        <v>2704</v>
      </c>
      <c r="F2845" s="832" t="s">
        <v>2618</v>
      </c>
      <c r="G2845" s="832" t="s">
        <v>3066</v>
      </c>
      <c r="H2845" s="832" t="s">
        <v>631</v>
      </c>
      <c r="I2845" s="832" t="s">
        <v>5248</v>
      </c>
      <c r="J2845" s="832" t="s">
        <v>5249</v>
      </c>
      <c r="K2845" s="832" t="s">
        <v>1135</v>
      </c>
      <c r="L2845" s="835">
        <v>172.67</v>
      </c>
      <c r="M2845" s="835">
        <v>518.01</v>
      </c>
      <c r="N2845" s="832">
        <v>3</v>
      </c>
      <c r="O2845" s="836">
        <v>0.5</v>
      </c>
      <c r="P2845" s="835">
        <v>518.01</v>
      </c>
      <c r="Q2845" s="837">
        <v>1</v>
      </c>
      <c r="R2845" s="832">
        <v>3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10</v>
      </c>
      <c r="B2846" s="832" t="s">
        <v>2616</v>
      </c>
      <c r="C2846" s="832" t="s">
        <v>2639</v>
      </c>
      <c r="D2846" s="833" t="s">
        <v>5677</v>
      </c>
      <c r="E2846" s="834" t="s">
        <v>2704</v>
      </c>
      <c r="F2846" s="832" t="s">
        <v>2618</v>
      </c>
      <c r="G2846" s="832" t="s">
        <v>3066</v>
      </c>
      <c r="H2846" s="832" t="s">
        <v>631</v>
      </c>
      <c r="I2846" s="832" t="s">
        <v>5250</v>
      </c>
      <c r="J2846" s="832" t="s">
        <v>5251</v>
      </c>
      <c r="K2846" s="832" t="s">
        <v>2409</v>
      </c>
      <c r="L2846" s="835">
        <v>93.99</v>
      </c>
      <c r="M2846" s="835">
        <v>187.98</v>
      </c>
      <c r="N2846" s="832">
        <v>2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10</v>
      </c>
      <c r="B2847" s="832" t="s">
        <v>2616</v>
      </c>
      <c r="C2847" s="832" t="s">
        <v>2639</v>
      </c>
      <c r="D2847" s="833" t="s">
        <v>5677</v>
      </c>
      <c r="E2847" s="834" t="s">
        <v>2704</v>
      </c>
      <c r="F2847" s="832" t="s">
        <v>2618</v>
      </c>
      <c r="G2847" s="832" t="s">
        <v>3066</v>
      </c>
      <c r="H2847" s="832" t="s">
        <v>631</v>
      </c>
      <c r="I2847" s="832" t="s">
        <v>5252</v>
      </c>
      <c r="J2847" s="832" t="s">
        <v>5253</v>
      </c>
      <c r="K2847" s="832" t="s">
        <v>2409</v>
      </c>
      <c r="L2847" s="835">
        <v>93.97</v>
      </c>
      <c r="M2847" s="835">
        <v>187.94</v>
      </c>
      <c r="N2847" s="832">
        <v>2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10</v>
      </c>
      <c r="B2848" s="832" t="s">
        <v>2616</v>
      </c>
      <c r="C2848" s="832" t="s">
        <v>2639</v>
      </c>
      <c r="D2848" s="833" t="s">
        <v>5677</v>
      </c>
      <c r="E2848" s="834" t="s">
        <v>2704</v>
      </c>
      <c r="F2848" s="832" t="s">
        <v>2618</v>
      </c>
      <c r="G2848" s="832" t="s">
        <v>3066</v>
      </c>
      <c r="H2848" s="832" t="s">
        <v>690</v>
      </c>
      <c r="I2848" s="832" t="s">
        <v>5254</v>
      </c>
      <c r="J2848" s="832" t="s">
        <v>5255</v>
      </c>
      <c r="K2848" s="832" t="s">
        <v>5256</v>
      </c>
      <c r="L2848" s="835">
        <v>215.64</v>
      </c>
      <c r="M2848" s="835">
        <v>215.64</v>
      </c>
      <c r="N2848" s="832">
        <v>1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10</v>
      </c>
      <c r="B2849" s="832" t="s">
        <v>2616</v>
      </c>
      <c r="C2849" s="832" t="s">
        <v>2639</v>
      </c>
      <c r="D2849" s="833" t="s">
        <v>5677</v>
      </c>
      <c r="E2849" s="834" t="s">
        <v>2704</v>
      </c>
      <c r="F2849" s="832" t="s">
        <v>2619</v>
      </c>
      <c r="G2849" s="832" t="s">
        <v>2822</v>
      </c>
      <c r="H2849" s="832" t="s">
        <v>631</v>
      </c>
      <c r="I2849" s="832" t="s">
        <v>3555</v>
      </c>
      <c r="J2849" s="832" t="s">
        <v>2824</v>
      </c>
      <c r="K2849" s="832"/>
      <c r="L2849" s="835">
        <v>0</v>
      </c>
      <c r="M2849" s="835">
        <v>0</v>
      </c>
      <c r="N2849" s="832">
        <v>1</v>
      </c>
      <c r="O2849" s="836">
        <v>0.5</v>
      </c>
      <c r="P2849" s="835">
        <v>0</v>
      </c>
      <c r="Q2849" s="837"/>
      <c r="R2849" s="832">
        <v>1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10</v>
      </c>
      <c r="B2850" s="832" t="s">
        <v>2616</v>
      </c>
      <c r="C2850" s="832" t="s">
        <v>2639</v>
      </c>
      <c r="D2850" s="833" t="s">
        <v>5677</v>
      </c>
      <c r="E2850" s="834" t="s">
        <v>2704</v>
      </c>
      <c r="F2850" s="832" t="s">
        <v>2619</v>
      </c>
      <c r="G2850" s="832" t="s">
        <v>2822</v>
      </c>
      <c r="H2850" s="832" t="s">
        <v>631</v>
      </c>
      <c r="I2850" s="832" t="s">
        <v>653</v>
      </c>
      <c r="J2850" s="832" t="s">
        <v>2824</v>
      </c>
      <c r="K2850" s="832"/>
      <c r="L2850" s="835">
        <v>0</v>
      </c>
      <c r="M2850" s="835">
        <v>0</v>
      </c>
      <c r="N2850" s="832">
        <v>7</v>
      </c>
      <c r="O2850" s="836">
        <v>6</v>
      </c>
      <c r="P2850" s="835">
        <v>0</v>
      </c>
      <c r="Q2850" s="837"/>
      <c r="R2850" s="832">
        <v>6</v>
      </c>
      <c r="S2850" s="837">
        <v>0.8571428571428571</v>
      </c>
      <c r="T2850" s="836">
        <v>5</v>
      </c>
      <c r="U2850" s="838">
        <v>0.83333333333333337</v>
      </c>
    </row>
    <row r="2851" spans="1:21" ht="14.4" customHeight="1" x14ac:dyDescent="0.3">
      <c r="A2851" s="831">
        <v>10</v>
      </c>
      <c r="B2851" s="832" t="s">
        <v>2616</v>
      </c>
      <c r="C2851" s="832" t="s">
        <v>2639</v>
      </c>
      <c r="D2851" s="833" t="s">
        <v>5677</v>
      </c>
      <c r="E2851" s="834" t="s">
        <v>2704</v>
      </c>
      <c r="F2851" s="832" t="s">
        <v>2619</v>
      </c>
      <c r="G2851" s="832" t="s">
        <v>2822</v>
      </c>
      <c r="H2851" s="832" t="s">
        <v>631</v>
      </c>
      <c r="I2851" s="832" t="s">
        <v>3231</v>
      </c>
      <c r="J2851" s="832" t="s">
        <v>2824</v>
      </c>
      <c r="K2851" s="832"/>
      <c r="L2851" s="835">
        <v>0</v>
      </c>
      <c r="M2851" s="835">
        <v>0</v>
      </c>
      <c r="N2851" s="832">
        <v>2</v>
      </c>
      <c r="O2851" s="836">
        <v>1</v>
      </c>
      <c r="P2851" s="835">
        <v>0</v>
      </c>
      <c r="Q2851" s="837"/>
      <c r="R2851" s="832">
        <v>2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10</v>
      </c>
      <c r="B2852" s="832" t="s">
        <v>2616</v>
      </c>
      <c r="C2852" s="832" t="s">
        <v>2639</v>
      </c>
      <c r="D2852" s="833" t="s">
        <v>5677</v>
      </c>
      <c r="E2852" s="834" t="s">
        <v>2704</v>
      </c>
      <c r="F2852" s="832" t="s">
        <v>2619</v>
      </c>
      <c r="G2852" s="832" t="s">
        <v>2822</v>
      </c>
      <c r="H2852" s="832" t="s">
        <v>631</v>
      </c>
      <c r="I2852" s="832" t="s">
        <v>3232</v>
      </c>
      <c r="J2852" s="832" t="s">
        <v>2824</v>
      </c>
      <c r="K2852" s="832"/>
      <c r="L2852" s="835">
        <v>0</v>
      </c>
      <c r="M2852" s="835">
        <v>0</v>
      </c>
      <c r="N2852" s="832">
        <v>2</v>
      </c>
      <c r="O2852" s="836">
        <v>1</v>
      </c>
      <c r="P2852" s="835">
        <v>0</v>
      </c>
      <c r="Q2852" s="837"/>
      <c r="R2852" s="832">
        <v>2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10</v>
      </c>
      <c r="B2853" s="832" t="s">
        <v>2616</v>
      </c>
      <c r="C2853" s="832" t="s">
        <v>2639</v>
      </c>
      <c r="D2853" s="833" t="s">
        <v>5677</v>
      </c>
      <c r="E2853" s="834" t="s">
        <v>2708</v>
      </c>
      <c r="F2853" s="832" t="s">
        <v>2618</v>
      </c>
      <c r="G2853" s="832" t="s">
        <v>2838</v>
      </c>
      <c r="H2853" s="832" t="s">
        <v>690</v>
      </c>
      <c r="I2853" s="832" t="s">
        <v>2382</v>
      </c>
      <c r="J2853" s="832" t="s">
        <v>1268</v>
      </c>
      <c r="K2853" s="832" t="s">
        <v>1269</v>
      </c>
      <c r="L2853" s="835">
        <v>318.16000000000003</v>
      </c>
      <c r="M2853" s="835">
        <v>3181.6</v>
      </c>
      <c r="N2853" s="832">
        <v>10</v>
      </c>
      <c r="O2853" s="836">
        <v>4</v>
      </c>
      <c r="P2853" s="835">
        <v>954.48</v>
      </c>
      <c r="Q2853" s="837">
        <v>0.3</v>
      </c>
      <c r="R2853" s="832">
        <v>3</v>
      </c>
      <c r="S2853" s="837">
        <v>0.3</v>
      </c>
      <c r="T2853" s="836">
        <v>2</v>
      </c>
      <c r="U2853" s="838">
        <v>0.5</v>
      </c>
    </row>
    <row r="2854" spans="1:21" ht="14.4" customHeight="1" x14ac:dyDescent="0.3">
      <c r="A2854" s="831">
        <v>10</v>
      </c>
      <c r="B2854" s="832" t="s">
        <v>2616</v>
      </c>
      <c r="C2854" s="832" t="s">
        <v>2639</v>
      </c>
      <c r="D2854" s="833" t="s">
        <v>5677</v>
      </c>
      <c r="E2854" s="834" t="s">
        <v>2708</v>
      </c>
      <c r="F2854" s="832" t="s">
        <v>2618</v>
      </c>
      <c r="G2854" s="832" t="s">
        <v>2838</v>
      </c>
      <c r="H2854" s="832" t="s">
        <v>690</v>
      </c>
      <c r="I2854" s="832" t="s">
        <v>2382</v>
      </c>
      <c r="J2854" s="832" t="s">
        <v>1268</v>
      </c>
      <c r="K2854" s="832" t="s">
        <v>1269</v>
      </c>
      <c r="L2854" s="835">
        <v>369.29</v>
      </c>
      <c r="M2854" s="835">
        <v>2954.32</v>
      </c>
      <c r="N2854" s="832">
        <v>8</v>
      </c>
      <c r="O2854" s="836">
        <v>3.5</v>
      </c>
      <c r="P2854" s="835">
        <v>1846.45</v>
      </c>
      <c r="Q2854" s="837">
        <v>0.625</v>
      </c>
      <c r="R2854" s="832">
        <v>5</v>
      </c>
      <c r="S2854" s="837">
        <v>0.625</v>
      </c>
      <c r="T2854" s="836">
        <v>2.5</v>
      </c>
      <c r="U2854" s="838">
        <v>0.7142857142857143</v>
      </c>
    </row>
    <row r="2855" spans="1:21" ht="14.4" customHeight="1" x14ac:dyDescent="0.3">
      <c r="A2855" s="831">
        <v>10</v>
      </c>
      <c r="B2855" s="832" t="s">
        <v>2616</v>
      </c>
      <c r="C2855" s="832" t="s">
        <v>2639</v>
      </c>
      <c r="D2855" s="833" t="s">
        <v>5677</v>
      </c>
      <c r="E2855" s="834" t="s">
        <v>2708</v>
      </c>
      <c r="F2855" s="832" t="s">
        <v>2618</v>
      </c>
      <c r="G2855" s="832" t="s">
        <v>2838</v>
      </c>
      <c r="H2855" s="832" t="s">
        <v>690</v>
      </c>
      <c r="I2855" s="832" t="s">
        <v>2381</v>
      </c>
      <c r="J2855" s="832" t="s">
        <v>1268</v>
      </c>
      <c r="K2855" s="832" t="s">
        <v>1270</v>
      </c>
      <c r="L2855" s="835">
        <v>159.08000000000001</v>
      </c>
      <c r="M2855" s="835">
        <v>477.24</v>
      </c>
      <c r="N2855" s="832">
        <v>3</v>
      </c>
      <c r="O2855" s="836">
        <v>2</v>
      </c>
      <c r="P2855" s="835">
        <v>159.08000000000001</v>
      </c>
      <c r="Q2855" s="837">
        <v>0.33333333333333337</v>
      </c>
      <c r="R2855" s="832">
        <v>1</v>
      </c>
      <c r="S2855" s="837">
        <v>0.33333333333333331</v>
      </c>
      <c r="T2855" s="836">
        <v>0.5</v>
      </c>
      <c r="U2855" s="838">
        <v>0.25</v>
      </c>
    </row>
    <row r="2856" spans="1:21" ht="14.4" customHeight="1" x14ac:dyDescent="0.3">
      <c r="A2856" s="831">
        <v>10</v>
      </c>
      <c r="B2856" s="832" t="s">
        <v>2616</v>
      </c>
      <c r="C2856" s="832" t="s">
        <v>2639</v>
      </c>
      <c r="D2856" s="833" t="s">
        <v>5677</v>
      </c>
      <c r="E2856" s="834" t="s">
        <v>2708</v>
      </c>
      <c r="F2856" s="832" t="s">
        <v>2618</v>
      </c>
      <c r="G2856" s="832" t="s">
        <v>2838</v>
      </c>
      <c r="H2856" s="832" t="s">
        <v>690</v>
      </c>
      <c r="I2856" s="832" t="s">
        <v>2381</v>
      </c>
      <c r="J2856" s="832" t="s">
        <v>1268</v>
      </c>
      <c r="K2856" s="832" t="s">
        <v>1270</v>
      </c>
      <c r="L2856" s="835">
        <v>184.65</v>
      </c>
      <c r="M2856" s="835">
        <v>738.6</v>
      </c>
      <c r="N2856" s="832">
        <v>4</v>
      </c>
      <c r="O2856" s="836">
        <v>2.5</v>
      </c>
      <c r="P2856" s="835">
        <v>369.3</v>
      </c>
      <c r="Q2856" s="837">
        <v>0.5</v>
      </c>
      <c r="R2856" s="832">
        <v>2</v>
      </c>
      <c r="S2856" s="837">
        <v>0.5</v>
      </c>
      <c r="T2856" s="836">
        <v>1.5</v>
      </c>
      <c r="U2856" s="838">
        <v>0.6</v>
      </c>
    </row>
    <row r="2857" spans="1:21" ht="14.4" customHeight="1" x14ac:dyDescent="0.3">
      <c r="A2857" s="831">
        <v>10</v>
      </c>
      <c r="B2857" s="832" t="s">
        <v>2616</v>
      </c>
      <c r="C2857" s="832" t="s">
        <v>2639</v>
      </c>
      <c r="D2857" s="833" t="s">
        <v>5677</v>
      </c>
      <c r="E2857" s="834" t="s">
        <v>2708</v>
      </c>
      <c r="F2857" s="832" t="s">
        <v>2618</v>
      </c>
      <c r="G2857" s="832" t="s">
        <v>2838</v>
      </c>
      <c r="H2857" s="832" t="s">
        <v>631</v>
      </c>
      <c r="I2857" s="832" t="s">
        <v>2839</v>
      </c>
      <c r="J2857" s="832" t="s">
        <v>2840</v>
      </c>
      <c r="K2857" s="832" t="s">
        <v>1269</v>
      </c>
      <c r="L2857" s="835">
        <v>369.29</v>
      </c>
      <c r="M2857" s="835">
        <v>1477.16</v>
      </c>
      <c r="N2857" s="832">
        <v>4</v>
      </c>
      <c r="O2857" s="836">
        <v>1.5</v>
      </c>
      <c r="P2857" s="835">
        <v>1477.16</v>
      </c>
      <c r="Q2857" s="837">
        <v>1</v>
      </c>
      <c r="R2857" s="832">
        <v>4</v>
      </c>
      <c r="S2857" s="837">
        <v>1</v>
      </c>
      <c r="T2857" s="836">
        <v>1.5</v>
      </c>
      <c r="U2857" s="838">
        <v>1</v>
      </c>
    </row>
    <row r="2858" spans="1:21" ht="14.4" customHeight="1" x14ac:dyDescent="0.3">
      <c r="A2858" s="831">
        <v>10</v>
      </c>
      <c r="B2858" s="832" t="s">
        <v>2616</v>
      </c>
      <c r="C2858" s="832" t="s">
        <v>2639</v>
      </c>
      <c r="D2858" s="833" t="s">
        <v>5677</v>
      </c>
      <c r="E2858" s="834" t="s">
        <v>2708</v>
      </c>
      <c r="F2858" s="832" t="s">
        <v>2618</v>
      </c>
      <c r="G2858" s="832" t="s">
        <v>4175</v>
      </c>
      <c r="H2858" s="832" t="s">
        <v>631</v>
      </c>
      <c r="I2858" s="832" t="s">
        <v>4176</v>
      </c>
      <c r="J2858" s="832" t="s">
        <v>1998</v>
      </c>
      <c r="K2858" s="832" t="s">
        <v>2476</v>
      </c>
      <c r="L2858" s="835">
        <v>0</v>
      </c>
      <c r="M2858" s="835">
        <v>0</v>
      </c>
      <c r="N2858" s="832">
        <v>7</v>
      </c>
      <c r="O2858" s="836">
        <v>2</v>
      </c>
      <c r="P2858" s="835">
        <v>0</v>
      </c>
      <c r="Q2858" s="837"/>
      <c r="R2858" s="832">
        <v>5</v>
      </c>
      <c r="S2858" s="837">
        <v>0.7142857142857143</v>
      </c>
      <c r="T2858" s="836">
        <v>1</v>
      </c>
      <c r="U2858" s="838">
        <v>0.5</v>
      </c>
    </row>
    <row r="2859" spans="1:21" ht="14.4" customHeight="1" x14ac:dyDescent="0.3">
      <c r="A2859" s="831">
        <v>10</v>
      </c>
      <c r="B2859" s="832" t="s">
        <v>2616</v>
      </c>
      <c r="C2859" s="832" t="s">
        <v>2639</v>
      </c>
      <c r="D2859" s="833" t="s">
        <v>5677</v>
      </c>
      <c r="E2859" s="834" t="s">
        <v>2708</v>
      </c>
      <c r="F2859" s="832" t="s">
        <v>2618</v>
      </c>
      <c r="G2859" s="832" t="s">
        <v>2760</v>
      </c>
      <c r="H2859" s="832" t="s">
        <v>631</v>
      </c>
      <c r="I2859" s="832" t="s">
        <v>2761</v>
      </c>
      <c r="J2859" s="832" t="s">
        <v>903</v>
      </c>
      <c r="K2859" s="832" t="s">
        <v>2762</v>
      </c>
      <c r="L2859" s="835">
        <v>94.7</v>
      </c>
      <c r="M2859" s="835">
        <v>662.90000000000009</v>
      </c>
      <c r="N2859" s="832">
        <v>7</v>
      </c>
      <c r="O2859" s="836">
        <v>5</v>
      </c>
      <c r="P2859" s="835">
        <v>378.8</v>
      </c>
      <c r="Q2859" s="837">
        <v>0.5714285714285714</v>
      </c>
      <c r="R2859" s="832">
        <v>4</v>
      </c>
      <c r="S2859" s="837">
        <v>0.5714285714285714</v>
      </c>
      <c r="T2859" s="836">
        <v>2.5</v>
      </c>
      <c r="U2859" s="838">
        <v>0.5</v>
      </c>
    </row>
    <row r="2860" spans="1:21" ht="14.4" customHeight="1" x14ac:dyDescent="0.3">
      <c r="A2860" s="831">
        <v>10</v>
      </c>
      <c r="B2860" s="832" t="s">
        <v>2616</v>
      </c>
      <c r="C2860" s="832" t="s">
        <v>2639</v>
      </c>
      <c r="D2860" s="833" t="s">
        <v>5677</v>
      </c>
      <c r="E2860" s="834" t="s">
        <v>2708</v>
      </c>
      <c r="F2860" s="832" t="s">
        <v>2618</v>
      </c>
      <c r="G2860" s="832" t="s">
        <v>2763</v>
      </c>
      <c r="H2860" s="832" t="s">
        <v>631</v>
      </c>
      <c r="I2860" s="832" t="s">
        <v>3285</v>
      </c>
      <c r="J2860" s="832" t="s">
        <v>1152</v>
      </c>
      <c r="K2860" s="832" t="s">
        <v>3286</v>
      </c>
      <c r="L2860" s="835">
        <v>42.14</v>
      </c>
      <c r="M2860" s="835">
        <v>42.14</v>
      </c>
      <c r="N2860" s="832">
        <v>1</v>
      </c>
      <c r="O2860" s="836">
        <v>1</v>
      </c>
      <c r="P2860" s="835">
        <v>42.14</v>
      </c>
      <c r="Q2860" s="837">
        <v>1</v>
      </c>
      <c r="R2860" s="832">
        <v>1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10</v>
      </c>
      <c r="B2861" s="832" t="s">
        <v>2616</v>
      </c>
      <c r="C2861" s="832" t="s">
        <v>2639</v>
      </c>
      <c r="D2861" s="833" t="s">
        <v>5677</v>
      </c>
      <c r="E2861" s="834" t="s">
        <v>2708</v>
      </c>
      <c r="F2861" s="832" t="s">
        <v>2618</v>
      </c>
      <c r="G2861" s="832" t="s">
        <v>2763</v>
      </c>
      <c r="H2861" s="832" t="s">
        <v>631</v>
      </c>
      <c r="I2861" s="832" t="s">
        <v>2764</v>
      </c>
      <c r="J2861" s="832" t="s">
        <v>983</v>
      </c>
      <c r="K2861" s="832" t="s">
        <v>2765</v>
      </c>
      <c r="L2861" s="835">
        <v>89.91</v>
      </c>
      <c r="M2861" s="835">
        <v>89.91</v>
      </c>
      <c r="N2861" s="832">
        <v>1</v>
      </c>
      <c r="O2861" s="836">
        <v>1</v>
      </c>
      <c r="P2861" s="835">
        <v>89.91</v>
      </c>
      <c r="Q2861" s="837">
        <v>1</v>
      </c>
      <c r="R2861" s="832">
        <v>1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10</v>
      </c>
      <c r="B2862" s="832" t="s">
        <v>2616</v>
      </c>
      <c r="C2862" s="832" t="s">
        <v>2639</v>
      </c>
      <c r="D2862" s="833" t="s">
        <v>5677</v>
      </c>
      <c r="E2862" s="834" t="s">
        <v>2708</v>
      </c>
      <c r="F2862" s="832" t="s">
        <v>2618</v>
      </c>
      <c r="G2862" s="832" t="s">
        <v>2769</v>
      </c>
      <c r="H2862" s="832" t="s">
        <v>631</v>
      </c>
      <c r="I2862" s="832" t="s">
        <v>2770</v>
      </c>
      <c r="J2862" s="832" t="s">
        <v>972</v>
      </c>
      <c r="K2862" s="832" t="s">
        <v>2771</v>
      </c>
      <c r="L2862" s="835">
        <v>111.72</v>
      </c>
      <c r="M2862" s="835">
        <v>223.44</v>
      </c>
      <c r="N2862" s="832">
        <v>2</v>
      </c>
      <c r="O2862" s="836">
        <v>0.5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10</v>
      </c>
      <c r="B2863" s="832" t="s">
        <v>2616</v>
      </c>
      <c r="C2863" s="832" t="s">
        <v>2639</v>
      </c>
      <c r="D2863" s="833" t="s">
        <v>5677</v>
      </c>
      <c r="E2863" s="834" t="s">
        <v>2708</v>
      </c>
      <c r="F2863" s="832" t="s">
        <v>2618</v>
      </c>
      <c r="G2863" s="832" t="s">
        <v>3317</v>
      </c>
      <c r="H2863" s="832" t="s">
        <v>631</v>
      </c>
      <c r="I2863" s="832" t="s">
        <v>3318</v>
      </c>
      <c r="J2863" s="832" t="s">
        <v>1476</v>
      </c>
      <c r="K2863" s="832" t="s">
        <v>3319</v>
      </c>
      <c r="L2863" s="835">
        <v>36.54</v>
      </c>
      <c r="M2863" s="835">
        <v>36.54</v>
      </c>
      <c r="N2863" s="832">
        <v>1</v>
      </c>
      <c r="O2863" s="836">
        <v>1</v>
      </c>
      <c r="P2863" s="835">
        <v>36.54</v>
      </c>
      <c r="Q2863" s="837">
        <v>1</v>
      </c>
      <c r="R2863" s="832">
        <v>1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10</v>
      </c>
      <c r="B2864" s="832" t="s">
        <v>2616</v>
      </c>
      <c r="C2864" s="832" t="s">
        <v>2639</v>
      </c>
      <c r="D2864" s="833" t="s">
        <v>5677</v>
      </c>
      <c r="E2864" s="834" t="s">
        <v>2708</v>
      </c>
      <c r="F2864" s="832" t="s">
        <v>2618</v>
      </c>
      <c r="G2864" s="832" t="s">
        <v>3317</v>
      </c>
      <c r="H2864" s="832" t="s">
        <v>631</v>
      </c>
      <c r="I2864" s="832" t="s">
        <v>3787</v>
      </c>
      <c r="J2864" s="832" t="s">
        <v>3788</v>
      </c>
      <c r="K2864" s="832" t="s">
        <v>3789</v>
      </c>
      <c r="L2864" s="835">
        <v>73.09</v>
      </c>
      <c r="M2864" s="835">
        <v>219.27</v>
      </c>
      <c r="N2864" s="832">
        <v>3</v>
      </c>
      <c r="O2864" s="836">
        <v>1.5</v>
      </c>
      <c r="P2864" s="835">
        <v>73.09</v>
      </c>
      <c r="Q2864" s="837">
        <v>0.33333333333333331</v>
      </c>
      <c r="R2864" s="832">
        <v>1</v>
      </c>
      <c r="S2864" s="837">
        <v>0.33333333333333331</v>
      </c>
      <c r="T2864" s="836">
        <v>1</v>
      </c>
      <c r="U2864" s="838">
        <v>0.66666666666666663</v>
      </c>
    </row>
    <row r="2865" spans="1:21" ht="14.4" customHeight="1" x14ac:dyDescent="0.3">
      <c r="A2865" s="831">
        <v>10</v>
      </c>
      <c r="B2865" s="832" t="s">
        <v>2616</v>
      </c>
      <c r="C2865" s="832" t="s">
        <v>2639</v>
      </c>
      <c r="D2865" s="833" t="s">
        <v>5677</v>
      </c>
      <c r="E2865" s="834" t="s">
        <v>2708</v>
      </c>
      <c r="F2865" s="832" t="s">
        <v>2618</v>
      </c>
      <c r="G2865" s="832" t="s">
        <v>3317</v>
      </c>
      <c r="H2865" s="832" t="s">
        <v>631</v>
      </c>
      <c r="I2865" s="832" t="s">
        <v>3692</v>
      </c>
      <c r="J2865" s="832" t="s">
        <v>1476</v>
      </c>
      <c r="K2865" s="832" t="s">
        <v>3693</v>
      </c>
      <c r="L2865" s="835">
        <v>36.54</v>
      </c>
      <c r="M2865" s="835">
        <v>109.62</v>
      </c>
      <c r="N2865" s="832">
        <v>3</v>
      </c>
      <c r="O2865" s="836">
        <v>1.5</v>
      </c>
      <c r="P2865" s="835">
        <v>109.62</v>
      </c>
      <c r="Q2865" s="837">
        <v>1</v>
      </c>
      <c r="R2865" s="832">
        <v>3</v>
      </c>
      <c r="S2865" s="837">
        <v>1</v>
      </c>
      <c r="T2865" s="836">
        <v>1.5</v>
      </c>
      <c r="U2865" s="838">
        <v>1</v>
      </c>
    </row>
    <row r="2866" spans="1:21" ht="14.4" customHeight="1" x14ac:dyDescent="0.3">
      <c r="A2866" s="831">
        <v>10</v>
      </c>
      <c r="B2866" s="832" t="s">
        <v>2616</v>
      </c>
      <c r="C2866" s="832" t="s">
        <v>2639</v>
      </c>
      <c r="D2866" s="833" t="s">
        <v>5677</v>
      </c>
      <c r="E2866" s="834" t="s">
        <v>2708</v>
      </c>
      <c r="F2866" s="832" t="s">
        <v>2618</v>
      </c>
      <c r="G2866" s="832" t="s">
        <v>3225</v>
      </c>
      <c r="H2866" s="832" t="s">
        <v>631</v>
      </c>
      <c r="I2866" s="832" t="s">
        <v>3248</v>
      </c>
      <c r="J2866" s="832" t="s">
        <v>3249</v>
      </c>
      <c r="K2866" s="832" t="s">
        <v>3250</v>
      </c>
      <c r="L2866" s="835">
        <v>760.22</v>
      </c>
      <c r="M2866" s="835">
        <v>2280.66</v>
      </c>
      <c r="N2866" s="832">
        <v>3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10</v>
      </c>
      <c r="B2867" s="832" t="s">
        <v>2616</v>
      </c>
      <c r="C2867" s="832" t="s">
        <v>2639</v>
      </c>
      <c r="D2867" s="833" t="s">
        <v>5677</v>
      </c>
      <c r="E2867" s="834" t="s">
        <v>2708</v>
      </c>
      <c r="F2867" s="832" t="s">
        <v>2618</v>
      </c>
      <c r="G2867" s="832" t="s">
        <v>3225</v>
      </c>
      <c r="H2867" s="832" t="s">
        <v>631</v>
      </c>
      <c r="I2867" s="832" t="s">
        <v>3226</v>
      </c>
      <c r="J2867" s="832" t="s">
        <v>1832</v>
      </c>
      <c r="K2867" s="832" t="s">
        <v>3227</v>
      </c>
      <c r="L2867" s="835">
        <v>380.18</v>
      </c>
      <c r="M2867" s="835">
        <v>760.36</v>
      </c>
      <c r="N2867" s="832">
        <v>2</v>
      </c>
      <c r="O2867" s="836">
        <v>0.5</v>
      </c>
      <c r="P2867" s="835">
        <v>760.36</v>
      </c>
      <c r="Q2867" s="837">
        <v>1</v>
      </c>
      <c r="R2867" s="832">
        <v>2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10</v>
      </c>
      <c r="B2868" s="832" t="s">
        <v>2616</v>
      </c>
      <c r="C2868" s="832" t="s">
        <v>2639</v>
      </c>
      <c r="D2868" s="833" t="s">
        <v>5677</v>
      </c>
      <c r="E2868" s="834" t="s">
        <v>2708</v>
      </c>
      <c r="F2868" s="832" t="s">
        <v>2618</v>
      </c>
      <c r="G2868" s="832" t="s">
        <v>3220</v>
      </c>
      <c r="H2868" s="832" t="s">
        <v>631</v>
      </c>
      <c r="I2868" s="832" t="s">
        <v>3228</v>
      </c>
      <c r="J2868" s="832" t="s">
        <v>763</v>
      </c>
      <c r="K2868" s="832" t="s">
        <v>764</v>
      </c>
      <c r="L2868" s="835">
        <v>0</v>
      </c>
      <c r="M2868" s="835">
        <v>0</v>
      </c>
      <c r="N2868" s="832">
        <v>7</v>
      </c>
      <c r="O2868" s="836">
        <v>4</v>
      </c>
      <c r="P2868" s="835">
        <v>0</v>
      </c>
      <c r="Q2868" s="837"/>
      <c r="R2868" s="832">
        <v>2</v>
      </c>
      <c r="S2868" s="837">
        <v>0.2857142857142857</v>
      </c>
      <c r="T2868" s="836">
        <v>1</v>
      </c>
      <c r="U2868" s="838">
        <v>0.25</v>
      </c>
    </row>
    <row r="2869" spans="1:21" ht="14.4" customHeight="1" x14ac:dyDescent="0.3">
      <c r="A2869" s="831">
        <v>10</v>
      </c>
      <c r="B2869" s="832" t="s">
        <v>2616</v>
      </c>
      <c r="C2869" s="832" t="s">
        <v>2639</v>
      </c>
      <c r="D2869" s="833" t="s">
        <v>5677</v>
      </c>
      <c r="E2869" s="834" t="s">
        <v>2708</v>
      </c>
      <c r="F2869" s="832" t="s">
        <v>2618</v>
      </c>
      <c r="G2869" s="832" t="s">
        <v>3220</v>
      </c>
      <c r="H2869" s="832" t="s">
        <v>631</v>
      </c>
      <c r="I2869" s="832" t="s">
        <v>3221</v>
      </c>
      <c r="J2869" s="832" t="s">
        <v>763</v>
      </c>
      <c r="K2869" s="832" t="s">
        <v>1062</v>
      </c>
      <c r="L2869" s="835">
        <v>0</v>
      </c>
      <c r="M2869" s="835">
        <v>0</v>
      </c>
      <c r="N2869" s="832">
        <v>23</v>
      </c>
      <c r="O2869" s="836">
        <v>11</v>
      </c>
      <c r="P2869" s="835">
        <v>0</v>
      </c>
      <c r="Q2869" s="837"/>
      <c r="R2869" s="832">
        <v>6</v>
      </c>
      <c r="S2869" s="837">
        <v>0.2608695652173913</v>
      </c>
      <c r="T2869" s="836">
        <v>4</v>
      </c>
      <c r="U2869" s="838">
        <v>0.36363636363636365</v>
      </c>
    </row>
    <row r="2870" spans="1:21" ht="14.4" customHeight="1" x14ac:dyDescent="0.3">
      <c r="A2870" s="831">
        <v>10</v>
      </c>
      <c r="B2870" s="832" t="s">
        <v>2616</v>
      </c>
      <c r="C2870" s="832" t="s">
        <v>2639</v>
      </c>
      <c r="D2870" s="833" t="s">
        <v>5677</v>
      </c>
      <c r="E2870" s="834" t="s">
        <v>2708</v>
      </c>
      <c r="F2870" s="832" t="s">
        <v>2618</v>
      </c>
      <c r="G2870" s="832" t="s">
        <v>2780</v>
      </c>
      <c r="H2870" s="832" t="s">
        <v>631</v>
      </c>
      <c r="I2870" s="832" t="s">
        <v>2781</v>
      </c>
      <c r="J2870" s="832" t="s">
        <v>1333</v>
      </c>
      <c r="K2870" s="832" t="s">
        <v>2782</v>
      </c>
      <c r="L2870" s="835">
        <v>90.95</v>
      </c>
      <c r="M2870" s="835">
        <v>1273.3</v>
      </c>
      <c r="N2870" s="832">
        <v>14</v>
      </c>
      <c r="O2870" s="836">
        <v>5.5</v>
      </c>
      <c r="P2870" s="835">
        <v>363.8</v>
      </c>
      <c r="Q2870" s="837">
        <v>0.28571428571428575</v>
      </c>
      <c r="R2870" s="832">
        <v>4</v>
      </c>
      <c r="S2870" s="837">
        <v>0.2857142857142857</v>
      </c>
      <c r="T2870" s="836">
        <v>1.5</v>
      </c>
      <c r="U2870" s="838">
        <v>0.27272727272727271</v>
      </c>
    </row>
    <row r="2871" spans="1:21" ht="14.4" customHeight="1" x14ac:dyDescent="0.3">
      <c r="A2871" s="831">
        <v>10</v>
      </c>
      <c r="B2871" s="832" t="s">
        <v>2616</v>
      </c>
      <c r="C2871" s="832" t="s">
        <v>2639</v>
      </c>
      <c r="D2871" s="833" t="s">
        <v>5677</v>
      </c>
      <c r="E2871" s="834" t="s">
        <v>2708</v>
      </c>
      <c r="F2871" s="832" t="s">
        <v>2618</v>
      </c>
      <c r="G2871" s="832" t="s">
        <v>3183</v>
      </c>
      <c r="H2871" s="832" t="s">
        <v>631</v>
      </c>
      <c r="I2871" s="832" t="s">
        <v>3415</v>
      </c>
      <c r="J2871" s="832" t="s">
        <v>1307</v>
      </c>
      <c r="K2871" s="832" t="s">
        <v>2861</v>
      </c>
      <c r="L2871" s="835">
        <v>729.38</v>
      </c>
      <c r="M2871" s="835">
        <v>18234.5</v>
      </c>
      <c r="N2871" s="832">
        <v>25</v>
      </c>
      <c r="O2871" s="836">
        <v>8.5</v>
      </c>
      <c r="P2871" s="835">
        <v>9481.94</v>
      </c>
      <c r="Q2871" s="837">
        <v>0.52</v>
      </c>
      <c r="R2871" s="832">
        <v>13</v>
      </c>
      <c r="S2871" s="837">
        <v>0.52</v>
      </c>
      <c r="T2871" s="836">
        <v>5</v>
      </c>
      <c r="U2871" s="838">
        <v>0.58823529411764708</v>
      </c>
    </row>
    <row r="2872" spans="1:21" ht="14.4" customHeight="1" x14ac:dyDescent="0.3">
      <c r="A2872" s="831">
        <v>10</v>
      </c>
      <c r="B2872" s="832" t="s">
        <v>2616</v>
      </c>
      <c r="C2872" s="832" t="s">
        <v>2639</v>
      </c>
      <c r="D2872" s="833" t="s">
        <v>5677</v>
      </c>
      <c r="E2872" s="834" t="s">
        <v>2708</v>
      </c>
      <c r="F2872" s="832" t="s">
        <v>2618</v>
      </c>
      <c r="G2872" s="832" t="s">
        <v>3183</v>
      </c>
      <c r="H2872" s="832" t="s">
        <v>631</v>
      </c>
      <c r="I2872" s="832" t="s">
        <v>3831</v>
      </c>
      <c r="J2872" s="832" t="s">
        <v>3832</v>
      </c>
      <c r="K2872" s="832" t="s">
        <v>3833</v>
      </c>
      <c r="L2872" s="835">
        <v>729.38</v>
      </c>
      <c r="M2872" s="835">
        <v>11670.08</v>
      </c>
      <c r="N2872" s="832">
        <v>16</v>
      </c>
      <c r="O2872" s="836">
        <v>5</v>
      </c>
      <c r="P2872" s="835">
        <v>5835.04</v>
      </c>
      <c r="Q2872" s="837">
        <v>0.5</v>
      </c>
      <c r="R2872" s="832">
        <v>8</v>
      </c>
      <c r="S2872" s="837">
        <v>0.5</v>
      </c>
      <c r="T2872" s="836">
        <v>3</v>
      </c>
      <c r="U2872" s="838">
        <v>0.6</v>
      </c>
    </row>
    <row r="2873" spans="1:21" ht="14.4" customHeight="1" x14ac:dyDescent="0.3">
      <c r="A2873" s="831">
        <v>10</v>
      </c>
      <c r="B2873" s="832" t="s">
        <v>2616</v>
      </c>
      <c r="C2873" s="832" t="s">
        <v>2639</v>
      </c>
      <c r="D2873" s="833" t="s">
        <v>5677</v>
      </c>
      <c r="E2873" s="834" t="s">
        <v>2708</v>
      </c>
      <c r="F2873" s="832" t="s">
        <v>2618</v>
      </c>
      <c r="G2873" s="832" t="s">
        <v>3183</v>
      </c>
      <c r="H2873" s="832" t="s">
        <v>631</v>
      </c>
      <c r="I2873" s="832" t="s">
        <v>3439</v>
      </c>
      <c r="J2873" s="832" t="s">
        <v>3440</v>
      </c>
      <c r="K2873" s="832" t="s">
        <v>3441</v>
      </c>
      <c r="L2873" s="835">
        <v>676.93</v>
      </c>
      <c r="M2873" s="835">
        <v>2030.79</v>
      </c>
      <c r="N2873" s="832">
        <v>3</v>
      </c>
      <c r="O2873" s="836">
        <v>1</v>
      </c>
      <c r="P2873" s="835">
        <v>2030.79</v>
      </c>
      <c r="Q2873" s="837">
        <v>1</v>
      </c>
      <c r="R2873" s="832">
        <v>3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10</v>
      </c>
      <c r="B2874" s="832" t="s">
        <v>2616</v>
      </c>
      <c r="C2874" s="832" t="s">
        <v>2639</v>
      </c>
      <c r="D2874" s="833" t="s">
        <v>5677</v>
      </c>
      <c r="E2874" s="834" t="s">
        <v>2708</v>
      </c>
      <c r="F2874" s="832" t="s">
        <v>2618</v>
      </c>
      <c r="G2874" s="832" t="s">
        <v>3183</v>
      </c>
      <c r="H2874" s="832" t="s">
        <v>631</v>
      </c>
      <c r="I2874" s="832" t="s">
        <v>5166</v>
      </c>
      <c r="J2874" s="832" t="s">
        <v>5167</v>
      </c>
      <c r="K2874" s="832" t="s">
        <v>5168</v>
      </c>
      <c r="L2874" s="835">
        <v>607.30999999999995</v>
      </c>
      <c r="M2874" s="835">
        <v>7287.72</v>
      </c>
      <c r="N2874" s="832">
        <v>12</v>
      </c>
      <c r="O2874" s="836">
        <v>4</v>
      </c>
      <c r="P2874" s="835">
        <v>7287.72</v>
      </c>
      <c r="Q2874" s="837">
        <v>1</v>
      </c>
      <c r="R2874" s="832">
        <v>12</v>
      </c>
      <c r="S2874" s="837">
        <v>1</v>
      </c>
      <c r="T2874" s="836">
        <v>4</v>
      </c>
      <c r="U2874" s="838">
        <v>1</v>
      </c>
    </row>
    <row r="2875" spans="1:21" ht="14.4" customHeight="1" x14ac:dyDescent="0.3">
      <c r="A2875" s="831">
        <v>10</v>
      </c>
      <c r="B2875" s="832" t="s">
        <v>2616</v>
      </c>
      <c r="C2875" s="832" t="s">
        <v>2639</v>
      </c>
      <c r="D2875" s="833" t="s">
        <v>5677</v>
      </c>
      <c r="E2875" s="834" t="s">
        <v>2708</v>
      </c>
      <c r="F2875" s="832" t="s">
        <v>2618</v>
      </c>
      <c r="G2875" s="832" t="s">
        <v>2783</v>
      </c>
      <c r="H2875" s="832" t="s">
        <v>631</v>
      </c>
      <c r="I2875" s="832" t="s">
        <v>2784</v>
      </c>
      <c r="J2875" s="832" t="s">
        <v>1376</v>
      </c>
      <c r="K2875" s="832" t="s">
        <v>2785</v>
      </c>
      <c r="L2875" s="835">
        <v>34.19</v>
      </c>
      <c r="M2875" s="835">
        <v>752.18</v>
      </c>
      <c r="N2875" s="832">
        <v>22</v>
      </c>
      <c r="O2875" s="836">
        <v>7</v>
      </c>
      <c r="P2875" s="835">
        <v>410.28</v>
      </c>
      <c r="Q2875" s="837">
        <v>0.54545454545454541</v>
      </c>
      <c r="R2875" s="832">
        <v>12</v>
      </c>
      <c r="S2875" s="837">
        <v>0.54545454545454541</v>
      </c>
      <c r="T2875" s="836">
        <v>4.5</v>
      </c>
      <c r="U2875" s="838">
        <v>0.6428571428571429</v>
      </c>
    </row>
    <row r="2876" spans="1:21" ht="14.4" customHeight="1" x14ac:dyDescent="0.3">
      <c r="A2876" s="831">
        <v>10</v>
      </c>
      <c r="B2876" s="832" t="s">
        <v>2616</v>
      </c>
      <c r="C2876" s="832" t="s">
        <v>2639</v>
      </c>
      <c r="D2876" s="833" t="s">
        <v>5677</v>
      </c>
      <c r="E2876" s="834" t="s">
        <v>2708</v>
      </c>
      <c r="F2876" s="832" t="s">
        <v>2618</v>
      </c>
      <c r="G2876" s="832" t="s">
        <v>2906</v>
      </c>
      <c r="H2876" s="832" t="s">
        <v>631</v>
      </c>
      <c r="I2876" s="832" t="s">
        <v>3509</v>
      </c>
      <c r="J2876" s="832" t="s">
        <v>3510</v>
      </c>
      <c r="K2876" s="832" t="s">
        <v>3131</v>
      </c>
      <c r="L2876" s="835">
        <v>115.18</v>
      </c>
      <c r="M2876" s="835">
        <v>115.18</v>
      </c>
      <c r="N2876" s="832">
        <v>1</v>
      </c>
      <c r="O2876" s="836">
        <v>0.5</v>
      </c>
      <c r="P2876" s="835">
        <v>115.18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10</v>
      </c>
      <c r="B2877" s="832" t="s">
        <v>2616</v>
      </c>
      <c r="C2877" s="832" t="s">
        <v>2639</v>
      </c>
      <c r="D2877" s="833" t="s">
        <v>5677</v>
      </c>
      <c r="E2877" s="834" t="s">
        <v>2708</v>
      </c>
      <c r="F2877" s="832" t="s">
        <v>2618</v>
      </c>
      <c r="G2877" s="832" t="s">
        <v>2906</v>
      </c>
      <c r="H2877" s="832" t="s">
        <v>631</v>
      </c>
      <c r="I2877" s="832" t="s">
        <v>5257</v>
      </c>
      <c r="J2877" s="832" t="s">
        <v>3382</v>
      </c>
      <c r="K2877" s="832" t="s">
        <v>5258</v>
      </c>
      <c r="L2877" s="835">
        <v>32.25</v>
      </c>
      <c r="M2877" s="835">
        <v>64.5</v>
      </c>
      <c r="N2877" s="832">
        <v>2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10</v>
      </c>
      <c r="B2878" s="832" t="s">
        <v>2616</v>
      </c>
      <c r="C2878" s="832" t="s">
        <v>2639</v>
      </c>
      <c r="D2878" s="833" t="s">
        <v>5677</v>
      </c>
      <c r="E2878" s="834" t="s">
        <v>2708</v>
      </c>
      <c r="F2878" s="832" t="s">
        <v>2618</v>
      </c>
      <c r="G2878" s="832" t="s">
        <v>2906</v>
      </c>
      <c r="H2878" s="832" t="s">
        <v>631</v>
      </c>
      <c r="I2878" s="832" t="s">
        <v>2911</v>
      </c>
      <c r="J2878" s="832" t="s">
        <v>2912</v>
      </c>
      <c r="K2878" s="832" t="s">
        <v>2913</v>
      </c>
      <c r="L2878" s="835">
        <v>64.5</v>
      </c>
      <c r="M2878" s="835">
        <v>129</v>
      </c>
      <c r="N2878" s="832">
        <v>2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10</v>
      </c>
      <c r="B2879" s="832" t="s">
        <v>2616</v>
      </c>
      <c r="C2879" s="832" t="s">
        <v>2639</v>
      </c>
      <c r="D2879" s="833" t="s">
        <v>5677</v>
      </c>
      <c r="E2879" s="834" t="s">
        <v>2708</v>
      </c>
      <c r="F2879" s="832" t="s">
        <v>2618</v>
      </c>
      <c r="G2879" s="832" t="s">
        <v>2906</v>
      </c>
      <c r="H2879" s="832" t="s">
        <v>631</v>
      </c>
      <c r="I2879" s="832" t="s">
        <v>3384</v>
      </c>
      <c r="J2879" s="832" t="s">
        <v>1067</v>
      </c>
      <c r="K2879" s="832" t="s">
        <v>2910</v>
      </c>
      <c r="L2879" s="835">
        <v>103.67</v>
      </c>
      <c r="M2879" s="835">
        <v>1969.73</v>
      </c>
      <c r="N2879" s="832">
        <v>19</v>
      </c>
      <c r="O2879" s="836">
        <v>12</v>
      </c>
      <c r="P2879" s="835">
        <v>1244.0400000000002</v>
      </c>
      <c r="Q2879" s="837">
        <v>0.63157894736842113</v>
      </c>
      <c r="R2879" s="832">
        <v>12</v>
      </c>
      <c r="S2879" s="837">
        <v>0.63157894736842102</v>
      </c>
      <c r="T2879" s="836">
        <v>6</v>
      </c>
      <c r="U2879" s="838">
        <v>0.5</v>
      </c>
    </row>
    <row r="2880" spans="1:21" ht="14.4" customHeight="1" x14ac:dyDescent="0.3">
      <c r="A2880" s="831">
        <v>10</v>
      </c>
      <c r="B2880" s="832" t="s">
        <v>2616</v>
      </c>
      <c r="C2880" s="832" t="s">
        <v>2639</v>
      </c>
      <c r="D2880" s="833" t="s">
        <v>5677</v>
      </c>
      <c r="E2880" s="834" t="s">
        <v>2708</v>
      </c>
      <c r="F2880" s="832" t="s">
        <v>2618</v>
      </c>
      <c r="G2880" s="832" t="s">
        <v>2906</v>
      </c>
      <c r="H2880" s="832" t="s">
        <v>631</v>
      </c>
      <c r="I2880" s="832" t="s">
        <v>5259</v>
      </c>
      <c r="J2880" s="832" t="s">
        <v>4258</v>
      </c>
      <c r="K2880" s="832" t="s">
        <v>5260</v>
      </c>
      <c r="L2880" s="835">
        <v>69.11</v>
      </c>
      <c r="M2880" s="835">
        <v>69.11</v>
      </c>
      <c r="N2880" s="832">
        <v>1</v>
      </c>
      <c r="O2880" s="836">
        <v>1</v>
      </c>
      <c r="P2880" s="835">
        <v>69.11</v>
      </c>
      <c r="Q2880" s="837">
        <v>1</v>
      </c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10</v>
      </c>
      <c r="B2881" s="832" t="s">
        <v>2616</v>
      </c>
      <c r="C2881" s="832" t="s">
        <v>2639</v>
      </c>
      <c r="D2881" s="833" t="s">
        <v>5677</v>
      </c>
      <c r="E2881" s="834" t="s">
        <v>2708</v>
      </c>
      <c r="F2881" s="832" t="s">
        <v>2618</v>
      </c>
      <c r="G2881" s="832" t="s">
        <v>2906</v>
      </c>
      <c r="H2881" s="832" t="s">
        <v>631</v>
      </c>
      <c r="I2881" s="832" t="s">
        <v>2914</v>
      </c>
      <c r="J2881" s="832" t="s">
        <v>770</v>
      </c>
      <c r="K2881" s="832" t="s">
        <v>2915</v>
      </c>
      <c r="L2881" s="835">
        <v>0</v>
      </c>
      <c r="M2881" s="835">
        <v>0</v>
      </c>
      <c r="N2881" s="832">
        <v>2</v>
      </c>
      <c r="O2881" s="836">
        <v>0.5</v>
      </c>
      <c r="P2881" s="835">
        <v>0</v>
      </c>
      <c r="Q2881" s="837"/>
      <c r="R2881" s="832">
        <v>2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10</v>
      </c>
      <c r="B2882" s="832" t="s">
        <v>2616</v>
      </c>
      <c r="C2882" s="832" t="s">
        <v>2639</v>
      </c>
      <c r="D2882" s="833" t="s">
        <v>5677</v>
      </c>
      <c r="E2882" s="834" t="s">
        <v>2708</v>
      </c>
      <c r="F2882" s="832" t="s">
        <v>2618</v>
      </c>
      <c r="G2882" s="832" t="s">
        <v>2789</v>
      </c>
      <c r="H2882" s="832" t="s">
        <v>631</v>
      </c>
      <c r="I2882" s="832" t="s">
        <v>2790</v>
      </c>
      <c r="J2882" s="832" t="s">
        <v>2791</v>
      </c>
      <c r="K2882" s="832" t="s">
        <v>2792</v>
      </c>
      <c r="L2882" s="835">
        <v>21.92</v>
      </c>
      <c r="M2882" s="835">
        <v>241.12000000000003</v>
      </c>
      <c r="N2882" s="832">
        <v>11</v>
      </c>
      <c r="O2882" s="836">
        <v>2.5</v>
      </c>
      <c r="P2882" s="835">
        <v>43.84</v>
      </c>
      <c r="Q2882" s="837">
        <v>0.1818181818181818</v>
      </c>
      <c r="R2882" s="832">
        <v>2</v>
      </c>
      <c r="S2882" s="837">
        <v>0.18181818181818182</v>
      </c>
      <c r="T2882" s="836">
        <v>0.5</v>
      </c>
      <c r="U2882" s="838">
        <v>0.2</v>
      </c>
    </row>
    <row r="2883" spans="1:21" ht="14.4" customHeight="1" x14ac:dyDescent="0.3">
      <c r="A2883" s="831">
        <v>10</v>
      </c>
      <c r="B2883" s="832" t="s">
        <v>2616</v>
      </c>
      <c r="C2883" s="832" t="s">
        <v>2639</v>
      </c>
      <c r="D2883" s="833" t="s">
        <v>5677</v>
      </c>
      <c r="E2883" s="834" t="s">
        <v>2708</v>
      </c>
      <c r="F2883" s="832" t="s">
        <v>2618</v>
      </c>
      <c r="G2883" s="832" t="s">
        <v>2789</v>
      </c>
      <c r="H2883" s="832" t="s">
        <v>631</v>
      </c>
      <c r="I2883" s="832" t="s">
        <v>2920</v>
      </c>
      <c r="J2883" s="832" t="s">
        <v>2791</v>
      </c>
      <c r="K2883" s="832" t="s">
        <v>2921</v>
      </c>
      <c r="L2883" s="835">
        <v>87.67</v>
      </c>
      <c r="M2883" s="835">
        <v>701.36</v>
      </c>
      <c r="N2883" s="832">
        <v>8</v>
      </c>
      <c r="O2883" s="836">
        <v>2</v>
      </c>
      <c r="P2883" s="835">
        <v>438.35</v>
      </c>
      <c r="Q2883" s="837">
        <v>0.625</v>
      </c>
      <c r="R2883" s="832">
        <v>5</v>
      </c>
      <c r="S2883" s="837">
        <v>0.625</v>
      </c>
      <c r="T2883" s="836">
        <v>1</v>
      </c>
      <c r="U2883" s="838">
        <v>0.5</v>
      </c>
    </row>
    <row r="2884" spans="1:21" ht="14.4" customHeight="1" x14ac:dyDescent="0.3">
      <c r="A2884" s="831">
        <v>10</v>
      </c>
      <c r="B2884" s="832" t="s">
        <v>2616</v>
      </c>
      <c r="C2884" s="832" t="s">
        <v>2639</v>
      </c>
      <c r="D2884" s="833" t="s">
        <v>5677</v>
      </c>
      <c r="E2884" s="834" t="s">
        <v>2708</v>
      </c>
      <c r="F2884" s="832" t="s">
        <v>2618</v>
      </c>
      <c r="G2884" s="832" t="s">
        <v>3193</v>
      </c>
      <c r="H2884" s="832" t="s">
        <v>631</v>
      </c>
      <c r="I2884" s="832" t="s">
        <v>3801</v>
      </c>
      <c r="J2884" s="832" t="s">
        <v>1314</v>
      </c>
      <c r="K2884" s="832" t="s">
        <v>3802</v>
      </c>
      <c r="L2884" s="835">
        <v>128.69999999999999</v>
      </c>
      <c r="M2884" s="835">
        <v>128.69999999999999</v>
      </c>
      <c r="N2884" s="832">
        <v>1</v>
      </c>
      <c r="O2884" s="836">
        <v>0.5</v>
      </c>
      <c r="P2884" s="835">
        <v>128.69999999999999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10</v>
      </c>
      <c r="B2885" s="832" t="s">
        <v>2616</v>
      </c>
      <c r="C2885" s="832" t="s">
        <v>2639</v>
      </c>
      <c r="D2885" s="833" t="s">
        <v>5677</v>
      </c>
      <c r="E2885" s="834" t="s">
        <v>2708</v>
      </c>
      <c r="F2885" s="832" t="s">
        <v>2618</v>
      </c>
      <c r="G2885" s="832" t="s">
        <v>3893</v>
      </c>
      <c r="H2885" s="832" t="s">
        <v>690</v>
      </c>
      <c r="I2885" s="832" t="s">
        <v>2391</v>
      </c>
      <c r="J2885" s="832" t="s">
        <v>2392</v>
      </c>
      <c r="K2885" s="832" t="s">
        <v>2393</v>
      </c>
      <c r="L2885" s="835">
        <v>122.96</v>
      </c>
      <c r="M2885" s="835">
        <v>368.88</v>
      </c>
      <c r="N2885" s="832">
        <v>3</v>
      </c>
      <c r="O2885" s="836">
        <v>1</v>
      </c>
      <c r="P2885" s="835">
        <v>368.88</v>
      </c>
      <c r="Q2885" s="837">
        <v>1</v>
      </c>
      <c r="R2885" s="832">
        <v>3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10</v>
      </c>
      <c r="B2886" s="832" t="s">
        <v>2616</v>
      </c>
      <c r="C2886" s="832" t="s">
        <v>2639</v>
      </c>
      <c r="D2886" s="833" t="s">
        <v>5677</v>
      </c>
      <c r="E2886" s="834" t="s">
        <v>2708</v>
      </c>
      <c r="F2886" s="832" t="s">
        <v>2618</v>
      </c>
      <c r="G2886" s="832" t="s">
        <v>5054</v>
      </c>
      <c r="H2886" s="832" t="s">
        <v>631</v>
      </c>
      <c r="I2886" s="832" t="s">
        <v>5055</v>
      </c>
      <c r="J2886" s="832" t="s">
        <v>5056</v>
      </c>
      <c r="K2886" s="832" t="s">
        <v>5057</v>
      </c>
      <c r="L2886" s="835">
        <v>73.09</v>
      </c>
      <c r="M2886" s="835">
        <v>73.09</v>
      </c>
      <c r="N2886" s="832">
        <v>1</v>
      </c>
      <c r="O2886" s="836">
        <v>0.5</v>
      </c>
      <c r="P2886" s="835">
        <v>73.09</v>
      </c>
      <c r="Q2886" s="837">
        <v>1</v>
      </c>
      <c r="R2886" s="832">
        <v>1</v>
      </c>
      <c r="S2886" s="837">
        <v>1</v>
      </c>
      <c r="T2886" s="836">
        <v>0.5</v>
      </c>
      <c r="U2886" s="838">
        <v>1</v>
      </c>
    </row>
    <row r="2887" spans="1:21" ht="14.4" customHeight="1" x14ac:dyDescent="0.3">
      <c r="A2887" s="831">
        <v>10</v>
      </c>
      <c r="B2887" s="832" t="s">
        <v>2616</v>
      </c>
      <c r="C2887" s="832" t="s">
        <v>2639</v>
      </c>
      <c r="D2887" s="833" t="s">
        <v>5677</v>
      </c>
      <c r="E2887" s="834" t="s">
        <v>2708</v>
      </c>
      <c r="F2887" s="832" t="s">
        <v>2618</v>
      </c>
      <c r="G2887" s="832" t="s">
        <v>5054</v>
      </c>
      <c r="H2887" s="832" t="s">
        <v>631</v>
      </c>
      <c r="I2887" s="832" t="s">
        <v>5058</v>
      </c>
      <c r="J2887" s="832" t="s">
        <v>5056</v>
      </c>
      <c r="K2887" s="832" t="s">
        <v>5059</v>
      </c>
      <c r="L2887" s="835">
        <v>243.64</v>
      </c>
      <c r="M2887" s="835">
        <v>730.92</v>
      </c>
      <c r="N2887" s="832">
        <v>3</v>
      </c>
      <c r="O2887" s="836">
        <v>2</v>
      </c>
      <c r="P2887" s="835">
        <v>243.64</v>
      </c>
      <c r="Q2887" s="837">
        <v>0.33333333333333331</v>
      </c>
      <c r="R2887" s="832">
        <v>1</v>
      </c>
      <c r="S2887" s="837">
        <v>0.33333333333333331</v>
      </c>
      <c r="T2887" s="836">
        <v>1</v>
      </c>
      <c r="U2887" s="838">
        <v>0.5</v>
      </c>
    </row>
    <row r="2888" spans="1:21" ht="14.4" customHeight="1" x14ac:dyDescent="0.3">
      <c r="A2888" s="831">
        <v>10</v>
      </c>
      <c r="B2888" s="832" t="s">
        <v>2616</v>
      </c>
      <c r="C2888" s="832" t="s">
        <v>2639</v>
      </c>
      <c r="D2888" s="833" t="s">
        <v>5677</v>
      </c>
      <c r="E2888" s="834" t="s">
        <v>2708</v>
      </c>
      <c r="F2888" s="832" t="s">
        <v>2618</v>
      </c>
      <c r="G2888" s="832" t="s">
        <v>2798</v>
      </c>
      <c r="H2888" s="832" t="s">
        <v>631</v>
      </c>
      <c r="I2888" s="832" t="s">
        <v>5261</v>
      </c>
      <c r="J2888" s="832" t="s">
        <v>5262</v>
      </c>
      <c r="K2888" s="832" t="s">
        <v>5263</v>
      </c>
      <c r="L2888" s="835">
        <v>66.88</v>
      </c>
      <c r="M2888" s="835">
        <v>66.88</v>
      </c>
      <c r="N2888" s="832">
        <v>1</v>
      </c>
      <c r="O2888" s="836">
        <v>1</v>
      </c>
      <c r="P2888" s="835">
        <v>66.88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10</v>
      </c>
      <c r="B2889" s="832" t="s">
        <v>2616</v>
      </c>
      <c r="C2889" s="832" t="s">
        <v>2639</v>
      </c>
      <c r="D2889" s="833" t="s">
        <v>5677</v>
      </c>
      <c r="E2889" s="834" t="s">
        <v>2708</v>
      </c>
      <c r="F2889" s="832" t="s">
        <v>2618</v>
      </c>
      <c r="G2889" s="832" t="s">
        <v>2932</v>
      </c>
      <c r="H2889" s="832" t="s">
        <v>631</v>
      </c>
      <c r="I2889" s="832" t="s">
        <v>5062</v>
      </c>
      <c r="J2889" s="832" t="s">
        <v>1208</v>
      </c>
      <c r="K2889" s="832" t="s">
        <v>1689</v>
      </c>
      <c r="L2889" s="835">
        <v>0</v>
      </c>
      <c r="M2889" s="835">
        <v>0</v>
      </c>
      <c r="N2889" s="832">
        <v>1</v>
      </c>
      <c r="O2889" s="836">
        <v>1</v>
      </c>
      <c r="P2889" s="835">
        <v>0</v>
      </c>
      <c r="Q2889" s="837"/>
      <c r="R2889" s="832">
        <v>1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10</v>
      </c>
      <c r="B2890" s="832" t="s">
        <v>2616</v>
      </c>
      <c r="C2890" s="832" t="s">
        <v>2639</v>
      </c>
      <c r="D2890" s="833" t="s">
        <v>5677</v>
      </c>
      <c r="E2890" s="834" t="s">
        <v>2708</v>
      </c>
      <c r="F2890" s="832" t="s">
        <v>2618</v>
      </c>
      <c r="G2890" s="832" t="s">
        <v>2935</v>
      </c>
      <c r="H2890" s="832" t="s">
        <v>631</v>
      </c>
      <c r="I2890" s="832" t="s">
        <v>2936</v>
      </c>
      <c r="J2890" s="832" t="s">
        <v>2937</v>
      </c>
      <c r="K2890" s="832" t="s">
        <v>2938</v>
      </c>
      <c r="L2890" s="835">
        <v>311.02</v>
      </c>
      <c r="M2890" s="835">
        <v>311.02</v>
      </c>
      <c r="N2890" s="832">
        <v>1</v>
      </c>
      <c r="O2890" s="836">
        <v>1</v>
      </c>
      <c r="P2890" s="835">
        <v>311.02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10</v>
      </c>
      <c r="B2891" s="832" t="s">
        <v>2616</v>
      </c>
      <c r="C2891" s="832" t="s">
        <v>2639</v>
      </c>
      <c r="D2891" s="833" t="s">
        <v>5677</v>
      </c>
      <c r="E2891" s="834" t="s">
        <v>2708</v>
      </c>
      <c r="F2891" s="832" t="s">
        <v>2618</v>
      </c>
      <c r="G2891" s="832" t="s">
        <v>2935</v>
      </c>
      <c r="H2891" s="832" t="s">
        <v>631</v>
      </c>
      <c r="I2891" s="832" t="s">
        <v>3205</v>
      </c>
      <c r="J2891" s="832" t="s">
        <v>3206</v>
      </c>
      <c r="K2891" s="832" t="s">
        <v>2088</v>
      </c>
      <c r="L2891" s="835">
        <v>0</v>
      </c>
      <c r="M2891" s="835">
        <v>0</v>
      </c>
      <c r="N2891" s="832">
        <v>1</v>
      </c>
      <c r="O2891" s="836">
        <v>1</v>
      </c>
      <c r="P2891" s="835"/>
      <c r="Q2891" s="837"/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10</v>
      </c>
      <c r="B2892" s="832" t="s">
        <v>2616</v>
      </c>
      <c r="C2892" s="832" t="s">
        <v>2639</v>
      </c>
      <c r="D2892" s="833" t="s">
        <v>5677</v>
      </c>
      <c r="E2892" s="834" t="s">
        <v>2708</v>
      </c>
      <c r="F2892" s="832" t="s">
        <v>2618</v>
      </c>
      <c r="G2892" s="832" t="s">
        <v>2935</v>
      </c>
      <c r="H2892" s="832" t="s">
        <v>631</v>
      </c>
      <c r="I2892" s="832" t="s">
        <v>4933</v>
      </c>
      <c r="J2892" s="832" t="s">
        <v>3206</v>
      </c>
      <c r="K2892" s="832" t="s">
        <v>4934</v>
      </c>
      <c r="L2892" s="835">
        <v>0</v>
      </c>
      <c r="M2892" s="835">
        <v>0</v>
      </c>
      <c r="N2892" s="832">
        <v>1</v>
      </c>
      <c r="O2892" s="836">
        <v>1</v>
      </c>
      <c r="P2892" s="835">
        <v>0</v>
      </c>
      <c r="Q2892" s="837"/>
      <c r="R2892" s="832">
        <v>1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10</v>
      </c>
      <c r="B2893" s="832" t="s">
        <v>2616</v>
      </c>
      <c r="C2893" s="832" t="s">
        <v>2639</v>
      </c>
      <c r="D2893" s="833" t="s">
        <v>5677</v>
      </c>
      <c r="E2893" s="834" t="s">
        <v>2708</v>
      </c>
      <c r="F2893" s="832" t="s">
        <v>2618</v>
      </c>
      <c r="G2893" s="832" t="s">
        <v>3271</v>
      </c>
      <c r="H2893" s="832" t="s">
        <v>631</v>
      </c>
      <c r="I2893" s="832" t="s">
        <v>4986</v>
      </c>
      <c r="J2893" s="832" t="s">
        <v>1286</v>
      </c>
      <c r="K2893" s="832" t="s">
        <v>1287</v>
      </c>
      <c r="L2893" s="835">
        <v>374.79</v>
      </c>
      <c r="M2893" s="835">
        <v>3747.9</v>
      </c>
      <c r="N2893" s="832">
        <v>10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10</v>
      </c>
      <c r="B2894" s="832" t="s">
        <v>2616</v>
      </c>
      <c r="C2894" s="832" t="s">
        <v>2639</v>
      </c>
      <c r="D2894" s="833" t="s">
        <v>5677</v>
      </c>
      <c r="E2894" s="834" t="s">
        <v>2708</v>
      </c>
      <c r="F2894" s="832" t="s">
        <v>2618</v>
      </c>
      <c r="G2894" s="832" t="s">
        <v>3271</v>
      </c>
      <c r="H2894" s="832" t="s">
        <v>631</v>
      </c>
      <c r="I2894" s="832" t="s">
        <v>3272</v>
      </c>
      <c r="J2894" s="832" t="s">
        <v>1461</v>
      </c>
      <c r="K2894" s="832" t="s">
        <v>1462</v>
      </c>
      <c r="L2894" s="835">
        <v>239.96</v>
      </c>
      <c r="M2894" s="835">
        <v>959.84</v>
      </c>
      <c r="N2894" s="832">
        <v>4</v>
      </c>
      <c r="O2894" s="836">
        <v>1</v>
      </c>
      <c r="P2894" s="835">
        <v>959.84</v>
      </c>
      <c r="Q2894" s="837">
        <v>1</v>
      </c>
      <c r="R2894" s="832">
        <v>4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10</v>
      </c>
      <c r="B2895" s="832" t="s">
        <v>2616</v>
      </c>
      <c r="C2895" s="832" t="s">
        <v>2639</v>
      </c>
      <c r="D2895" s="833" t="s">
        <v>5677</v>
      </c>
      <c r="E2895" s="834" t="s">
        <v>2708</v>
      </c>
      <c r="F2895" s="832" t="s">
        <v>2618</v>
      </c>
      <c r="G2895" s="832" t="s">
        <v>3271</v>
      </c>
      <c r="H2895" s="832" t="s">
        <v>631</v>
      </c>
      <c r="I2895" s="832" t="s">
        <v>5189</v>
      </c>
      <c r="J2895" s="832" t="s">
        <v>1461</v>
      </c>
      <c r="K2895" s="832" t="s">
        <v>1463</v>
      </c>
      <c r="L2895" s="835">
        <v>0</v>
      </c>
      <c r="M2895" s="835">
        <v>0</v>
      </c>
      <c r="N2895" s="832">
        <v>4</v>
      </c>
      <c r="O2895" s="836">
        <v>1</v>
      </c>
      <c r="P2895" s="835">
        <v>0</v>
      </c>
      <c r="Q2895" s="837"/>
      <c r="R2895" s="832">
        <v>4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10</v>
      </c>
      <c r="B2896" s="832" t="s">
        <v>2616</v>
      </c>
      <c r="C2896" s="832" t="s">
        <v>2639</v>
      </c>
      <c r="D2896" s="833" t="s">
        <v>5677</v>
      </c>
      <c r="E2896" s="834" t="s">
        <v>2708</v>
      </c>
      <c r="F2896" s="832" t="s">
        <v>2618</v>
      </c>
      <c r="G2896" s="832" t="s">
        <v>3271</v>
      </c>
      <c r="H2896" s="832" t="s">
        <v>631</v>
      </c>
      <c r="I2896" s="832" t="s">
        <v>4961</v>
      </c>
      <c r="J2896" s="832" t="s">
        <v>1286</v>
      </c>
      <c r="K2896" s="832" t="s">
        <v>1287</v>
      </c>
      <c r="L2896" s="835">
        <v>374.79</v>
      </c>
      <c r="M2896" s="835">
        <v>3747.9</v>
      </c>
      <c r="N2896" s="832">
        <v>10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10</v>
      </c>
      <c r="B2897" s="832" t="s">
        <v>2616</v>
      </c>
      <c r="C2897" s="832" t="s">
        <v>2639</v>
      </c>
      <c r="D2897" s="833" t="s">
        <v>5677</v>
      </c>
      <c r="E2897" s="834" t="s">
        <v>2708</v>
      </c>
      <c r="F2897" s="832" t="s">
        <v>2618</v>
      </c>
      <c r="G2897" s="832" t="s">
        <v>3066</v>
      </c>
      <c r="H2897" s="832" t="s">
        <v>690</v>
      </c>
      <c r="I2897" s="832" t="s">
        <v>2255</v>
      </c>
      <c r="J2897" s="832" t="s">
        <v>936</v>
      </c>
      <c r="K2897" s="832" t="s">
        <v>939</v>
      </c>
      <c r="L2897" s="835">
        <v>181.66</v>
      </c>
      <c r="M2897" s="835">
        <v>98459.720000000016</v>
      </c>
      <c r="N2897" s="832">
        <v>542</v>
      </c>
      <c r="O2897" s="836">
        <v>4.5</v>
      </c>
      <c r="P2897" s="835">
        <v>93009.920000000013</v>
      </c>
      <c r="Q2897" s="837">
        <v>0.94464944649446492</v>
      </c>
      <c r="R2897" s="832">
        <v>512</v>
      </c>
      <c r="S2897" s="837">
        <v>0.94464944649446492</v>
      </c>
      <c r="T2897" s="836">
        <v>4</v>
      </c>
      <c r="U2897" s="838">
        <v>0.88888888888888884</v>
      </c>
    </row>
    <row r="2898" spans="1:21" ht="14.4" customHeight="1" x14ac:dyDescent="0.3">
      <c r="A2898" s="831">
        <v>10</v>
      </c>
      <c r="B2898" s="832" t="s">
        <v>2616</v>
      </c>
      <c r="C2898" s="832" t="s">
        <v>2639</v>
      </c>
      <c r="D2898" s="833" t="s">
        <v>5677</v>
      </c>
      <c r="E2898" s="834" t="s">
        <v>2708</v>
      </c>
      <c r="F2898" s="832" t="s">
        <v>2618</v>
      </c>
      <c r="G2898" s="832" t="s">
        <v>3066</v>
      </c>
      <c r="H2898" s="832" t="s">
        <v>690</v>
      </c>
      <c r="I2898" s="832" t="s">
        <v>5190</v>
      </c>
      <c r="J2898" s="832" t="s">
        <v>1141</v>
      </c>
      <c r="K2898" s="832" t="s">
        <v>1435</v>
      </c>
      <c r="L2898" s="835">
        <v>32.6</v>
      </c>
      <c r="M2898" s="835">
        <v>14996</v>
      </c>
      <c r="N2898" s="832">
        <v>460</v>
      </c>
      <c r="O2898" s="836">
        <v>6.5</v>
      </c>
      <c r="P2898" s="835">
        <v>7498</v>
      </c>
      <c r="Q2898" s="837">
        <v>0.5</v>
      </c>
      <c r="R2898" s="832">
        <v>230</v>
      </c>
      <c r="S2898" s="837">
        <v>0.5</v>
      </c>
      <c r="T2898" s="836">
        <v>4</v>
      </c>
      <c r="U2898" s="838">
        <v>0.61538461538461542</v>
      </c>
    </row>
    <row r="2899" spans="1:21" ht="14.4" customHeight="1" x14ac:dyDescent="0.3">
      <c r="A2899" s="831">
        <v>10</v>
      </c>
      <c r="B2899" s="832" t="s">
        <v>2616</v>
      </c>
      <c r="C2899" s="832" t="s">
        <v>2639</v>
      </c>
      <c r="D2899" s="833" t="s">
        <v>5677</v>
      </c>
      <c r="E2899" s="834" t="s">
        <v>2708</v>
      </c>
      <c r="F2899" s="832" t="s">
        <v>2618</v>
      </c>
      <c r="G2899" s="832" t="s">
        <v>3066</v>
      </c>
      <c r="H2899" s="832" t="s">
        <v>690</v>
      </c>
      <c r="I2899" s="832" t="s">
        <v>5191</v>
      </c>
      <c r="J2899" s="832" t="s">
        <v>5192</v>
      </c>
      <c r="K2899" s="832" t="s">
        <v>1435</v>
      </c>
      <c r="L2899" s="835">
        <v>32.380000000000003</v>
      </c>
      <c r="M2899" s="835">
        <v>971.40000000000009</v>
      </c>
      <c r="N2899" s="832">
        <v>30</v>
      </c>
      <c r="O2899" s="836">
        <v>1</v>
      </c>
      <c r="P2899" s="835">
        <v>971.40000000000009</v>
      </c>
      <c r="Q2899" s="837">
        <v>1</v>
      </c>
      <c r="R2899" s="832">
        <v>30</v>
      </c>
      <c r="S2899" s="837">
        <v>1</v>
      </c>
      <c r="T2899" s="836">
        <v>1</v>
      </c>
      <c r="U2899" s="838">
        <v>1</v>
      </c>
    </row>
    <row r="2900" spans="1:21" ht="14.4" customHeight="1" x14ac:dyDescent="0.3">
      <c r="A2900" s="831">
        <v>10</v>
      </c>
      <c r="B2900" s="832" t="s">
        <v>2616</v>
      </c>
      <c r="C2900" s="832" t="s">
        <v>2639</v>
      </c>
      <c r="D2900" s="833" t="s">
        <v>5677</v>
      </c>
      <c r="E2900" s="834" t="s">
        <v>2708</v>
      </c>
      <c r="F2900" s="832" t="s">
        <v>2618</v>
      </c>
      <c r="G2900" s="832" t="s">
        <v>3066</v>
      </c>
      <c r="H2900" s="832" t="s">
        <v>690</v>
      </c>
      <c r="I2900" s="832" t="s">
        <v>5193</v>
      </c>
      <c r="J2900" s="832" t="s">
        <v>5194</v>
      </c>
      <c r="K2900" s="832" t="s">
        <v>1435</v>
      </c>
      <c r="L2900" s="835">
        <v>32.380000000000003</v>
      </c>
      <c r="M2900" s="835">
        <v>2169.46</v>
      </c>
      <c r="N2900" s="832">
        <v>67</v>
      </c>
      <c r="O2900" s="836">
        <v>2.5</v>
      </c>
      <c r="P2900" s="835">
        <v>874.2600000000001</v>
      </c>
      <c r="Q2900" s="837">
        <v>0.40298507462686572</v>
      </c>
      <c r="R2900" s="832">
        <v>27</v>
      </c>
      <c r="S2900" s="837">
        <v>0.40298507462686567</v>
      </c>
      <c r="T2900" s="836">
        <v>1.5</v>
      </c>
      <c r="U2900" s="838">
        <v>0.6</v>
      </c>
    </row>
    <row r="2901" spans="1:21" ht="14.4" customHeight="1" x14ac:dyDescent="0.3">
      <c r="A2901" s="831">
        <v>10</v>
      </c>
      <c r="B2901" s="832" t="s">
        <v>2616</v>
      </c>
      <c r="C2901" s="832" t="s">
        <v>2639</v>
      </c>
      <c r="D2901" s="833" t="s">
        <v>5677</v>
      </c>
      <c r="E2901" s="834" t="s">
        <v>2708</v>
      </c>
      <c r="F2901" s="832" t="s">
        <v>2618</v>
      </c>
      <c r="G2901" s="832" t="s">
        <v>3066</v>
      </c>
      <c r="H2901" s="832" t="s">
        <v>690</v>
      </c>
      <c r="I2901" s="832" t="s">
        <v>5264</v>
      </c>
      <c r="J2901" s="832" t="s">
        <v>5265</v>
      </c>
      <c r="K2901" s="832" t="s">
        <v>1435</v>
      </c>
      <c r="L2901" s="835">
        <v>32.380000000000003</v>
      </c>
      <c r="M2901" s="835">
        <v>971.40000000000009</v>
      </c>
      <c r="N2901" s="832">
        <v>30</v>
      </c>
      <c r="O2901" s="836">
        <v>0.5</v>
      </c>
      <c r="P2901" s="835">
        <v>971.40000000000009</v>
      </c>
      <c r="Q2901" s="837">
        <v>1</v>
      </c>
      <c r="R2901" s="832">
        <v>30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10</v>
      </c>
      <c r="B2902" s="832" t="s">
        <v>2616</v>
      </c>
      <c r="C2902" s="832" t="s">
        <v>2639</v>
      </c>
      <c r="D2902" s="833" t="s">
        <v>5677</v>
      </c>
      <c r="E2902" s="834" t="s">
        <v>2708</v>
      </c>
      <c r="F2902" s="832" t="s">
        <v>2618</v>
      </c>
      <c r="G2902" s="832" t="s">
        <v>3066</v>
      </c>
      <c r="H2902" s="832" t="s">
        <v>690</v>
      </c>
      <c r="I2902" s="832" t="s">
        <v>5195</v>
      </c>
      <c r="J2902" s="832" t="s">
        <v>1544</v>
      </c>
      <c r="K2902" s="832" t="s">
        <v>1545</v>
      </c>
      <c r="L2902" s="835">
        <v>194.26</v>
      </c>
      <c r="M2902" s="835">
        <v>1942.6</v>
      </c>
      <c r="N2902" s="832">
        <v>10</v>
      </c>
      <c r="O2902" s="836">
        <v>1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10</v>
      </c>
      <c r="B2903" s="832" t="s">
        <v>2616</v>
      </c>
      <c r="C2903" s="832" t="s">
        <v>2639</v>
      </c>
      <c r="D2903" s="833" t="s">
        <v>5677</v>
      </c>
      <c r="E2903" s="834" t="s">
        <v>2708</v>
      </c>
      <c r="F2903" s="832" t="s">
        <v>2618</v>
      </c>
      <c r="G2903" s="832" t="s">
        <v>3066</v>
      </c>
      <c r="H2903" s="832" t="s">
        <v>690</v>
      </c>
      <c r="I2903" s="832" t="s">
        <v>5266</v>
      </c>
      <c r="J2903" s="832" t="s">
        <v>1140</v>
      </c>
      <c r="K2903" s="832" t="s">
        <v>1435</v>
      </c>
      <c r="L2903" s="835">
        <v>59.72</v>
      </c>
      <c r="M2903" s="835">
        <v>19110.400000000001</v>
      </c>
      <c r="N2903" s="832">
        <v>320</v>
      </c>
      <c r="O2903" s="836">
        <v>9</v>
      </c>
      <c r="P2903" s="835">
        <v>13974.48</v>
      </c>
      <c r="Q2903" s="837">
        <v>0.73124999999999996</v>
      </c>
      <c r="R2903" s="832">
        <v>234</v>
      </c>
      <c r="S2903" s="837">
        <v>0.73124999999999996</v>
      </c>
      <c r="T2903" s="836">
        <v>6</v>
      </c>
      <c r="U2903" s="838">
        <v>0.66666666666666663</v>
      </c>
    </row>
    <row r="2904" spans="1:21" ht="14.4" customHeight="1" x14ac:dyDescent="0.3">
      <c r="A2904" s="831">
        <v>10</v>
      </c>
      <c r="B2904" s="832" t="s">
        <v>2616</v>
      </c>
      <c r="C2904" s="832" t="s">
        <v>2639</v>
      </c>
      <c r="D2904" s="833" t="s">
        <v>5677</v>
      </c>
      <c r="E2904" s="834" t="s">
        <v>2708</v>
      </c>
      <c r="F2904" s="832" t="s">
        <v>2618</v>
      </c>
      <c r="G2904" s="832" t="s">
        <v>3066</v>
      </c>
      <c r="H2904" s="832" t="s">
        <v>690</v>
      </c>
      <c r="I2904" s="832" t="s">
        <v>5267</v>
      </c>
      <c r="J2904" s="832" t="s">
        <v>1139</v>
      </c>
      <c r="K2904" s="832" t="s">
        <v>1435</v>
      </c>
      <c r="L2904" s="835">
        <v>59.72</v>
      </c>
      <c r="M2904" s="835">
        <v>12302.32</v>
      </c>
      <c r="N2904" s="832">
        <v>206</v>
      </c>
      <c r="O2904" s="836">
        <v>5</v>
      </c>
      <c r="P2904" s="835">
        <v>5733.1200000000008</v>
      </c>
      <c r="Q2904" s="837">
        <v>0.46601941747572823</v>
      </c>
      <c r="R2904" s="832">
        <v>96</v>
      </c>
      <c r="S2904" s="837">
        <v>0.46601941747572817</v>
      </c>
      <c r="T2904" s="836">
        <v>3.5</v>
      </c>
      <c r="U2904" s="838">
        <v>0.7</v>
      </c>
    </row>
    <row r="2905" spans="1:21" ht="14.4" customHeight="1" x14ac:dyDescent="0.3">
      <c r="A2905" s="831">
        <v>10</v>
      </c>
      <c r="B2905" s="832" t="s">
        <v>2616</v>
      </c>
      <c r="C2905" s="832" t="s">
        <v>2639</v>
      </c>
      <c r="D2905" s="833" t="s">
        <v>5677</v>
      </c>
      <c r="E2905" s="834" t="s">
        <v>2708</v>
      </c>
      <c r="F2905" s="832" t="s">
        <v>2618</v>
      </c>
      <c r="G2905" s="832" t="s">
        <v>3066</v>
      </c>
      <c r="H2905" s="832" t="s">
        <v>690</v>
      </c>
      <c r="I2905" s="832" t="s">
        <v>5196</v>
      </c>
      <c r="J2905" s="832" t="s">
        <v>1355</v>
      </c>
      <c r="K2905" s="832" t="s">
        <v>1435</v>
      </c>
      <c r="L2905" s="835">
        <v>32.99</v>
      </c>
      <c r="M2905" s="835">
        <v>1781.46</v>
      </c>
      <c r="N2905" s="832">
        <v>54</v>
      </c>
      <c r="O2905" s="836">
        <v>1</v>
      </c>
      <c r="P2905" s="835">
        <v>1781.46</v>
      </c>
      <c r="Q2905" s="837">
        <v>1</v>
      </c>
      <c r="R2905" s="832">
        <v>54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10</v>
      </c>
      <c r="B2906" s="832" t="s">
        <v>2616</v>
      </c>
      <c r="C2906" s="832" t="s">
        <v>2639</v>
      </c>
      <c r="D2906" s="833" t="s">
        <v>5677</v>
      </c>
      <c r="E2906" s="834" t="s">
        <v>2708</v>
      </c>
      <c r="F2906" s="832" t="s">
        <v>2618</v>
      </c>
      <c r="G2906" s="832" t="s">
        <v>3066</v>
      </c>
      <c r="H2906" s="832" t="s">
        <v>690</v>
      </c>
      <c r="I2906" s="832" t="s">
        <v>5197</v>
      </c>
      <c r="J2906" s="832" t="s">
        <v>1356</v>
      </c>
      <c r="K2906" s="832" t="s">
        <v>5198</v>
      </c>
      <c r="L2906" s="835">
        <v>145.88999999999999</v>
      </c>
      <c r="M2906" s="835">
        <v>13130.099999999999</v>
      </c>
      <c r="N2906" s="832">
        <v>90</v>
      </c>
      <c r="O2906" s="836">
        <v>1</v>
      </c>
      <c r="P2906" s="835">
        <v>13130.099999999999</v>
      </c>
      <c r="Q2906" s="837">
        <v>1</v>
      </c>
      <c r="R2906" s="832">
        <v>90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10</v>
      </c>
      <c r="B2907" s="832" t="s">
        <v>2616</v>
      </c>
      <c r="C2907" s="832" t="s">
        <v>2639</v>
      </c>
      <c r="D2907" s="833" t="s">
        <v>5677</v>
      </c>
      <c r="E2907" s="834" t="s">
        <v>2708</v>
      </c>
      <c r="F2907" s="832" t="s">
        <v>2618</v>
      </c>
      <c r="G2907" s="832" t="s">
        <v>3066</v>
      </c>
      <c r="H2907" s="832" t="s">
        <v>690</v>
      </c>
      <c r="I2907" s="832" t="s">
        <v>5199</v>
      </c>
      <c r="J2907" s="832" t="s">
        <v>5200</v>
      </c>
      <c r="K2907" s="832" t="s">
        <v>5198</v>
      </c>
      <c r="L2907" s="835">
        <v>103.08</v>
      </c>
      <c r="M2907" s="835">
        <v>14843.52</v>
      </c>
      <c r="N2907" s="832">
        <v>144</v>
      </c>
      <c r="O2907" s="836">
        <v>2</v>
      </c>
      <c r="P2907" s="835">
        <v>7421.76</v>
      </c>
      <c r="Q2907" s="837">
        <v>0.5</v>
      </c>
      <c r="R2907" s="832">
        <v>72</v>
      </c>
      <c r="S2907" s="837">
        <v>0.5</v>
      </c>
      <c r="T2907" s="836">
        <v>1</v>
      </c>
      <c r="U2907" s="838">
        <v>0.5</v>
      </c>
    </row>
    <row r="2908" spans="1:21" ht="14.4" customHeight="1" x14ac:dyDescent="0.3">
      <c r="A2908" s="831">
        <v>10</v>
      </c>
      <c r="B2908" s="832" t="s">
        <v>2616</v>
      </c>
      <c r="C2908" s="832" t="s">
        <v>2639</v>
      </c>
      <c r="D2908" s="833" t="s">
        <v>5677</v>
      </c>
      <c r="E2908" s="834" t="s">
        <v>2708</v>
      </c>
      <c r="F2908" s="832" t="s">
        <v>2618</v>
      </c>
      <c r="G2908" s="832" t="s">
        <v>3066</v>
      </c>
      <c r="H2908" s="832" t="s">
        <v>690</v>
      </c>
      <c r="I2908" s="832" t="s">
        <v>3389</v>
      </c>
      <c r="J2908" s="832" t="s">
        <v>3390</v>
      </c>
      <c r="K2908" s="832" t="s">
        <v>2268</v>
      </c>
      <c r="L2908" s="835">
        <v>1614.9</v>
      </c>
      <c r="M2908" s="835">
        <v>161490</v>
      </c>
      <c r="N2908" s="832">
        <v>100</v>
      </c>
      <c r="O2908" s="836">
        <v>10</v>
      </c>
      <c r="P2908" s="835">
        <v>161490</v>
      </c>
      <c r="Q2908" s="837">
        <v>1</v>
      </c>
      <c r="R2908" s="832">
        <v>100</v>
      </c>
      <c r="S2908" s="837">
        <v>1</v>
      </c>
      <c r="T2908" s="836">
        <v>10</v>
      </c>
      <c r="U2908" s="838">
        <v>1</v>
      </c>
    </row>
    <row r="2909" spans="1:21" ht="14.4" customHeight="1" x14ac:dyDescent="0.3">
      <c r="A2909" s="831">
        <v>10</v>
      </c>
      <c r="B2909" s="832" t="s">
        <v>2616</v>
      </c>
      <c r="C2909" s="832" t="s">
        <v>2639</v>
      </c>
      <c r="D2909" s="833" t="s">
        <v>5677</v>
      </c>
      <c r="E2909" s="834" t="s">
        <v>2708</v>
      </c>
      <c r="F2909" s="832" t="s">
        <v>2618</v>
      </c>
      <c r="G2909" s="832" t="s">
        <v>3066</v>
      </c>
      <c r="H2909" s="832" t="s">
        <v>690</v>
      </c>
      <c r="I2909" s="832" t="s">
        <v>2448</v>
      </c>
      <c r="J2909" s="832" t="s">
        <v>2449</v>
      </c>
      <c r="K2909" s="832" t="s">
        <v>2409</v>
      </c>
      <c r="L2909" s="835">
        <v>84.89</v>
      </c>
      <c r="M2909" s="835">
        <v>764.01</v>
      </c>
      <c r="N2909" s="832">
        <v>9</v>
      </c>
      <c r="O2909" s="836">
        <v>2</v>
      </c>
      <c r="P2909" s="835">
        <v>764.01</v>
      </c>
      <c r="Q2909" s="837">
        <v>1</v>
      </c>
      <c r="R2909" s="832">
        <v>9</v>
      </c>
      <c r="S2909" s="837">
        <v>1</v>
      </c>
      <c r="T2909" s="836">
        <v>2</v>
      </c>
      <c r="U2909" s="838">
        <v>1</v>
      </c>
    </row>
    <row r="2910" spans="1:21" ht="14.4" customHeight="1" x14ac:dyDescent="0.3">
      <c r="A2910" s="831">
        <v>10</v>
      </c>
      <c r="B2910" s="832" t="s">
        <v>2616</v>
      </c>
      <c r="C2910" s="832" t="s">
        <v>2639</v>
      </c>
      <c r="D2910" s="833" t="s">
        <v>5677</v>
      </c>
      <c r="E2910" s="834" t="s">
        <v>2708</v>
      </c>
      <c r="F2910" s="832" t="s">
        <v>2618</v>
      </c>
      <c r="G2910" s="832" t="s">
        <v>3066</v>
      </c>
      <c r="H2910" s="832" t="s">
        <v>690</v>
      </c>
      <c r="I2910" s="832" t="s">
        <v>2410</v>
      </c>
      <c r="J2910" s="832" t="s">
        <v>1352</v>
      </c>
      <c r="K2910" s="832" t="s">
        <v>2409</v>
      </c>
      <c r="L2910" s="835">
        <v>84.89</v>
      </c>
      <c r="M2910" s="835">
        <v>169.78</v>
      </c>
      <c r="N2910" s="832">
        <v>2</v>
      </c>
      <c r="O2910" s="836">
        <v>1.5</v>
      </c>
      <c r="P2910" s="835">
        <v>84.89</v>
      </c>
      <c r="Q2910" s="837">
        <v>0.5</v>
      </c>
      <c r="R2910" s="832">
        <v>1</v>
      </c>
      <c r="S2910" s="837">
        <v>0.5</v>
      </c>
      <c r="T2910" s="836">
        <v>0.5</v>
      </c>
      <c r="U2910" s="838">
        <v>0.33333333333333331</v>
      </c>
    </row>
    <row r="2911" spans="1:21" ht="14.4" customHeight="1" x14ac:dyDescent="0.3">
      <c r="A2911" s="831">
        <v>10</v>
      </c>
      <c r="B2911" s="832" t="s">
        <v>2616</v>
      </c>
      <c r="C2911" s="832" t="s">
        <v>2639</v>
      </c>
      <c r="D2911" s="833" t="s">
        <v>5677</v>
      </c>
      <c r="E2911" s="834" t="s">
        <v>2708</v>
      </c>
      <c r="F2911" s="832" t="s">
        <v>2618</v>
      </c>
      <c r="G2911" s="832" t="s">
        <v>3066</v>
      </c>
      <c r="H2911" s="832" t="s">
        <v>690</v>
      </c>
      <c r="I2911" s="832" t="s">
        <v>2269</v>
      </c>
      <c r="J2911" s="832" t="s">
        <v>930</v>
      </c>
      <c r="K2911" s="832" t="s">
        <v>2265</v>
      </c>
      <c r="L2911" s="835">
        <v>324.7</v>
      </c>
      <c r="M2911" s="835">
        <v>3247</v>
      </c>
      <c r="N2911" s="832">
        <v>10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10</v>
      </c>
      <c r="B2912" s="832" t="s">
        <v>2616</v>
      </c>
      <c r="C2912" s="832" t="s">
        <v>2639</v>
      </c>
      <c r="D2912" s="833" t="s">
        <v>5677</v>
      </c>
      <c r="E2912" s="834" t="s">
        <v>2708</v>
      </c>
      <c r="F2912" s="832" t="s">
        <v>2618</v>
      </c>
      <c r="G2912" s="832" t="s">
        <v>3066</v>
      </c>
      <c r="H2912" s="832" t="s">
        <v>690</v>
      </c>
      <c r="I2912" s="832" t="s">
        <v>5268</v>
      </c>
      <c r="J2912" s="832" t="s">
        <v>5269</v>
      </c>
      <c r="K2912" s="832" t="s">
        <v>1350</v>
      </c>
      <c r="L2912" s="835">
        <v>127.34</v>
      </c>
      <c r="M2912" s="835">
        <v>254.68</v>
      </c>
      <c r="N2912" s="832">
        <v>2</v>
      </c>
      <c r="O2912" s="836">
        <v>0.5</v>
      </c>
      <c r="P2912" s="835">
        <v>254.68</v>
      </c>
      <c r="Q2912" s="837">
        <v>1</v>
      </c>
      <c r="R2912" s="832">
        <v>2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10</v>
      </c>
      <c r="B2913" s="832" t="s">
        <v>2616</v>
      </c>
      <c r="C2913" s="832" t="s">
        <v>2639</v>
      </c>
      <c r="D2913" s="833" t="s">
        <v>5677</v>
      </c>
      <c r="E2913" s="834" t="s">
        <v>2708</v>
      </c>
      <c r="F2913" s="832" t="s">
        <v>2618</v>
      </c>
      <c r="G2913" s="832" t="s">
        <v>3066</v>
      </c>
      <c r="H2913" s="832" t="s">
        <v>631</v>
      </c>
      <c r="I2913" s="832" t="s">
        <v>3844</v>
      </c>
      <c r="J2913" s="832" t="s">
        <v>3845</v>
      </c>
      <c r="K2913" s="832" t="s">
        <v>2257</v>
      </c>
      <c r="L2913" s="835">
        <v>1614.9</v>
      </c>
      <c r="M2913" s="835">
        <v>64596</v>
      </c>
      <c r="N2913" s="832">
        <v>40</v>
      </c>
      <c r="O2913" s="836">
        <v>4</v>
      </c>
      <c r="P2913" s="835">
        <v>48447</v>
      </c>
      <c r="Q2913" s="837">
        <v>0.75</v>
      </c>
      <c r="R2913" s="832">
        <v>30</v>
      </c>
      <c r="S2913" s="837">
        <v>0.75</v>
      </c>
      <c r="T2913" s="836">
        <v>3</v>
      </c>
      <c r="U2913" s="838">
        <v>0.75</v>
      </c>
    </row>
    <row r="2914" spans="1:21" ht="14.4" customHeight="1" x14ac:dyDescent="0.3">
      <c r="A2914" s="831">
        <v>10</v>
      </c>
      <c r="B2914" s="832" t="s">
        <v>2616</v>
      </c>
      <c r="C2914" s="832" t="s">
        <v>2639</v>
      </c>
      <c r="D2914" s="833" t="s">
        <v>5677</v>
      </c>
      <c r="E2914" s="834" t="s">
        <v>2708</v>
      </c>
      <c r="F2914" s="832" t="s">
        <v>2618</v>
      </c>
      <c r="G2914" s="832" t="s">
        <v>3066</v>
      </c>
      <c r="H2914" s="832" t="s">
        <v>690</v>
      </c>
      <c r="I2914" s="832" t="s">
        <v>2447</v>
      </c>
      <c r="J2914" s="832" t="s">
        <v>1546</v>
      </c>
      <c r="K2914" s="832" t="s">
        <v>2409</v>
      </c>
      <c r="L2914" s="835">
        <v>84.89</v>
      </c>
      <c r="M2914" s="835">
        <v>764.01</v>
      </c>
      <c r="N2914" s="832">
        <v>9</v>
      </c>
      <c r="O2914" s="836">
        <v>2</v>
      </c>
      <c r="P2914" s="835">
        <v>764.01</v>
      </c>
      <c r="Q2914" s="837">
        <v>1</v>
      </c>
      <c r="R2914" s="832">
        <v>9</v>
      </c>
      <c r="S2914" s="837">
        <v>1</v>
      </c>
      <c r="T2914" s="836">
        <v>2</v>
      </c>
      <c r="U2914" s="838">
        <v>1</v>
      </c>
    </row>
    <row r="2915" spans="1:21" ht="14.4" customHeight="1" x14ac:dyDescent="0.3">
      <c r="A2915" s="831">
        <v>10</v>
      </c>
      <c r="B2915" s="832" t="s">
        <v>2616</v>
      </c>
      <c r="C2915" s="832" t="s">
        <v>2639</v>
      </c>
      <c r="D2915" s="833" t="s">
        <v>5677</v>
      </c>
      <c r="E2915" s="834" t="s">
        <v>2708</v>
      </c>
      <c r="F2915" s="832" t="s">
        <v>2618</v>
      </c>
      <c r="G2915" s="832" t="s">
        <v>3066</v>
      </c>
      <c r="H2915" s="832" t="s">
        <v>690</v>
      </c>
      <c r="I2915" s="832" t="s">
        <v>2408</v>
      </c>
      <c r="J2915" s="832" t="s">
        <v>1354</v>
      </c>
      <c r="K2915" s="832" t="s">
        <v>2409</v>
      </c>
      <c r="L2915" s="835">
        <v>84.89</v>
      </c>
      <c r="M2915" s="835">
        <v>1273.3499999999999</v>
      </c>
      <c r="N2915" s="832">
        <v>15</v>
      </c>
      <c r="O2915" s="836">
        <v>1.5</v>
      </c>
      <c r="P2915" s="835">
        <v>848.9</v>
      </c>
      <c r="Q2915" s="837">
        <v>0.66666666666666674</v>
      </c>
      <c r="R2915" s="832">
        <v>10</v>
      </c>
      <c r="S2915" s="837">
        <v>0.66666666666666663</v>
      </c>
      <c r="T2915" s="836">
        <v>1</v>
      </c>
      <c r="U2915" s="838">
        <v>0.66666666666666663</v>
      </c>
    </row>
    <row r="2916" spans="1:21" ht="14.4" customHeight="1" x14ac:dyDescent="0.3">
      <c r="A2916" s="831">
        <v>10</v>
      </c>
      <c r="B2916" s="832" t="s">
        <v>2616</v>
      </c>
      <c r="C2916" s="832" t="s">
        <v>2639</v>
      </c>
      <c r="D2916" s="833" t="s">
        <v>5677</v>
      </c>
      <c r="E2916" s="834" t="s">
        <v>2708</v>
      </c>
      <c r="F2916" s="832" t="s">
        <v>2618</v>
      </c>
      <c r="G2916" s="832" t="s">
        <v>3066</v>
      </c>
      <c r="H2916" s="832" t="s">
        <v>690</v>
      </c>
      <c r="I2916" s="832" t="s">
        <v>2270</v>
      </c>
      <c r="J2916" s="832" t="s">
        <v>915</v>
      </c>
      <c r="K2916" s="832" t="s">
        <v>2257</v>
      </c>
      <c r="L2916" s="835">
        <v>1614.9</v>
      </c>
      <c r="M2916" s="835">
        <v>16149</v>
      </c>
      <c r="N2916" s="832">
        <v>10</v>
      </c>
      <c r="O2916" s="836">
        <v>1</v>
      </c>
      <c r="P2916" s="835">
        <v>16149</v>
      </c>
      <c r="Q2916" s="837">
        <v>1</v>
      </c>
      <c r="R2916" s="832">
        <v>10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10</v>
      </c>
      <c r="B2917" s="832" t="s">
        <v>2616</v>
      </c>
      <c r="C2917" s="832" t="s">
        <v>2639</v>
      </c>
      <c r="D2917" s="833" t="s">
        <v>5677</v>
      </c>
      <c r="E2917" s="834" t="s">
        <v>2708</v>
      </c>
      <c r="F2917" s="832" t="s">
        <v>2618</v>
      </c>
      <c r="G2917" s="832" t="s">
        <v>3066</v>
      </c>
      <c r="H2917" s="832" t="s">
        <v>690</v>
      </c>
      <c r="I2917" s="832" t="s">
        <v>5270</v>
      </c>
      <c r="J2917" s="832" t="s">
        <v>5271</v>
      </c>
      <c r="K2917" s="832" t="s">
        <v>1350</v>
      </c>
      <c r="L2917" s="835">
        <v>127.34</v>
      </c>
      <c r="M2917" s="835">
        <v>1528.08</v>
      </c>
      <c r="N2917" s="832">
        <v>12</v>
      </c>
      <c r="O2917" s="836">
        <v>0.5</v>
      </c>
      <c r="P2917" s="835">
        <v>1528.08</v>
      </c>
      <c r="Q2917" s="837">
        <v>1</v>
      </c>
      <c r="R2917" s="832">
        <v>12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10</v>
      </c>
      <c r="B2918" s="832" t="s">
        <v>2616</v>
      </c>
      <c r="C2918" s="832" t="s">
        <v>2639</v>
      </c>
      <c r="D2918" s="833" t="s">
        <v>5677</v>
      </c>
      <c r="E2918" s="834" t="s">
        <v>2708</v>
      </c>
      <c r="F2918" s="832" t="s">
        <v>2618</v>
      </c>
      <c r="G2918" s="832" t="s">
        <v>3066</v>
      </c>
      <c r="H2918" s="832" t="s">
        <v>690</v>
      </c>
      <c r="I2918" s="832" t="s">
        <v>2460</v>
      </c>
      <c r="J2918" s="832" t="s">
        <v>2461</v>
      </c>
      <c r="K2918" s="832" t="s">
        <v>1545</v>
      </c>
      <c r="L2918" s="835">
        <v>194.26</v>
      </c>
      <c r="M2918" s="835">
        <v>40406.079999999987</v>
      </c>
      <c r="N2918" s="832">
        <v>208</v>
      </c>
      <c r="O2918" s="836">
        <v>24</v>
      </c>
      <c r="P2918" s="835">
        <v>24671.01999999999</v>
      </c>
      <c r="Q2918" s="837">
        <v>0.61057692307692302</v>
      </c>
      <c r="R2918" s="832">
        <v>127</v>
      </c>
      <c r="S2918" s="837">
        <v>0.61057692307692313</v>
      </c>
      <c r="T2918" s="836">
        <v>16.5</v>
      </c>
      <c r="U2918" s="838">
        <v>0.6875</v>
      </c>
    </row>
    <row r="2919" spans="1:21" ht="14.4" customHeight="1" x14ac:dyDescent="0.3">
      <c r="A2919" s="831">
        <v>10</v>
      </c>
      <c r="B2919" s="832" t="s">
        <v>2616</v>
      </c>
      <c r="C2919" s="832" t="s">
        <v>2639</v>
      </c>
      <c r="D2919" s="833" t="s">
        <v>5677</v>
      </c>
      <c r="E2919" s="834" t="s">
        <v>2708</v>
      </c>
      <c r="F2919" s="832" t="s">
        <v>2618</v>
      </c>
      <c r="G2919" s="832" t="s">
        <v>3066</v>
      </c>
      <c r="H2919" s="832" t="s">
        <v>690</v>
      </c>
      <c r="I2919" s="832" t="s">
        <v>2450</v>
      </c>
      <c r="J2919" s="832" t="s">
        <v>2451</v>
      </c>
      <c r="K2919" s="832" t="s">
        <v>1435</v>
      </c>
      <c r="L2919" s="835">
        <v>72.27</v>
      </c>
      <c r="M2919" s="835">
        <v>28763.46</v>
      </c>
      <c r="N2919" s="832">
        <v>398</v>
      </c>
      <c r="O2919" s="836">
        <v>5</v>
      </c>
      <c r="P2919" s="835">
        <v>25149.96</v>
      </c>
      <c r="Q2919" s="837">
        <v>0.87437185929648242</v>
      </c>
      <c r="R2919" s="832">
        <v>348</v>
      </c>
      <c r="S2919" s="837">
        <v>0.87437185929648242</v>
      </c>
      <c r="T2919" s="836">
        <v>3.5</v>
      </c>
      <c r="U2919" s="838">
        <v>0.7</v>
      </c>
    </row>
    <row r="2920" spans="1:21" ht="14.4" customHeight="1" x14ac:dyDescent="0.3">
      <c r="A2920" s="831">
        <v>10</v>
      </c>
      <c r="B2920" s="832" t="s">
        <v>2616</v>
      </c>
      <c r="C2920" s="832" t="s">
        <v>2639</v>
      </c>
      <c r="D2920" s="833" t="s">
        <v>5677</v>
      </c>
      <c r="E2920" s="834" t="s">
        <v>2708</v>
      </c>
      <c r="F2920" s="832" t="s">
        <v>2618</v>
      </c>
      <c r="G2920" s="832" t="s">
        <v>3066</v>
      </c>
      <c r="H2920" s="832" t="s">
        <v>690</v>
      </c>
      <c r="I2920" s="832" t="s">
        <v>2452</v>
      </c>
      <c r="J2920" s="832" t="s">
        <v>2453</v>
      </c>
      <c r="K2920" s="832" t="s">
        <v>1435</v>
      </c>
      <c r="L2920" s="835">
        <v>72.27</v>
      </c>
      <c r="M2920" s="835">
        <v>11129.579999999998</v>
      </c>
      <c r="N2920" s="832">
        <v>154</v>
      </c>
      <c r="O2920" s="836">
        <v>2.5</v>
      </c>
      <c r="P2920" s="835">
        <v>6793.3799999999992</v>
      </c>
      <c r="Q2920" s="837">
        <v>0.61038961038961037</v>
      </c>
      <c r="R2920" s="832">
        <v>94</v>
      </c>
      <c r="S2920" s="837">
        <v>0.61038961038961037</v>
      </c>
      <c r="T2920" s="836">
        <v>2</v>
      </c>
      <c r="U2920" s="838">
        <v>0.8</v>
      </c>
    </row>
    <row r="2921" spans="1:21" ht="14.4" customHeight="1" x14ac:dyDescent="0.3">
      <c r="A2921" s="831">
        <v>10</v>
      </c>
      <c r="B2921" s="832" t="s">
        <v>2616</v>
      </c>
      <c r="C2921" s="832" t="s">
        <v>2639</v>
      </c>
      <c r="D2921" s="833" t="s">
        <v>5677</v>
      </c>
      <c r="E2921" s="834" t="s">
        <v>2708</v>
      </c>
      <c r="F2921" s="832" t="s">
        <v>2618</v>
      </c>
      <c r="G2921" s="832" t="s">
        <v>3066</v>
      </c>
      <c r="H2921" s="832" t="s">
        <v>690</v>
      </c>
      <c r="I2921" s="832" t="s">
        <v>2456</v>
      </c>
      <c r="J2921" s="832" t="s">
        <v>2457</v>
      </c>
      <c r="K2921" s="832" t="s">
        <v>1435</v>
      </c>
      <c r="L2921" s="835">
        <v>72.27</v>
      </c>
      <c r="M2921" s="835">
        <v>9684.18</v>
      </c>
      <c r="N2921" s="832">
        <v>134</v>
      </c>
      <c r="O2921" s="836">
        <v>3</v>
      </c>
      <c r="P2921" s="835">
        <v>3902.58</v>
      </c>
      <c r="Q2921" s="837">
        <v>0.40298507462686567</v>
      </c>
      <c r="R2921" s="832">
        <v>54</v>
      </c>
      <c r="S2921" s="837">
        <v>0.40298507462686567</v>
      </c>
      <c r="T2921" s="836">
        <v>1</v>
      </c>
      <c r="U2921" s="838">
        <v>0.33333333333333331</v>
      </c>
    </row>
    <row r="2922" spans="1:21" ht="14.4" customHeight="1" x14ac:dyDescent="0.3">
      <c r="A2922" s="831">
        <v>10</v>
      </c>
      <c r="B2922" s="832" t="s">
        <v>2616</v>
      </c>
      <c r="C2922" s="832" t="s">
        <v>2639</v>
      </c>
      <c r="D2922" s="833" t="s">
        <v>5677</v>
      </c>
      <c r="E2922" s="834" t="s">
        <v>2708</v>
      </c>
      <c r="F2922" s="832" t="s">
        <v>2618</v>
      </c>
      <c r="G2922" s="832" t="s">
        <v>3066</v>
      </c>
      <c r="H2922" s="832" t="s">
        <v>690</v>
      </c>
      <c r="I2922" s="832" t="s">
        <v>3846</v>
      </c>
      <c r="J2922" s="832" t="s">
        <v>1549</v>
      </c>
      <c r="K2922" s="832" t="s">
        <v>1135</v>
      </c>
      <c r="L2922" s="835">
        <v>129.51</v>
      </c>
      <c r="M2922" s="835">
        <v>518.04</v>
      </c>
      <c r="N2922" s="832">
        <v>4</v>
      </c>
      <c r="O2922" s="836">
        <v>0.5</v>
      </c>
      <c r="P2922" s="835">
        <v>518.04</v>
      </c>
      <c r="Q2922" s="837">
        <v>1</v>
      </c>
      <c r="R2922" s="832">
        <v>4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10</v>
      </c>
      <c r="B2923" s="832" t="s">
        <v>2616</v>
      </c>
      <c r="C2923" s="832" t="s">
        <v>2639</v>
      </c>
      <c r="D2923" s="833" t="s">
        <v>5677</v>
      </c>
      <c r="E2923" s="834" t="s">
        <v>2708</v>
      </c>
      <c r="F2923" s="832" t="s">
        <v>2618</v>
      </c>
      <c r="G2923" s="832" t="s">
        <v>3066</v>
      </c>
      <c r="H2923" s="832" t="s">
        <v>690</v>
      </c>
      <c r="I2923" s="832" t="s">
        <v>2458</v>
      </c>
      <c r="J2923" s="832" t="s">
        <v>2459</v>
      </c>
      <c r="K2923" s="832" t="s">
        <v>1435</v>
      </c>
      <c r="L2923" s="835">
        <v>72.27</v>
      </c>
      <c r="M2923" s="835">
        <v>6070.68</v>
      </c>
      <c r="N2923" s="832">
        <v>84</v>
      </c>
      <c r="O2923" s="836">
        <v>2</v>
      </c>
      <c r="P2923" s="835">
        <v>6070.68</v>
      </c>
      <c r="Q2923" s="837">
        <v>1</v>
      </c>
      <c r="R2923" s="832">
        <v>84</v>
      </c>
      <c r="S2923" s="837">
        <v>1</v>
      </c>
      <c r="T2923" s="836">
        <v>2</v>
      </c>
      <c r="U2923" s="838">
        <v>1</v>
      </c>
    </row>
    <row r="2924" spans="1:21" ht="14.4" customHeight="1" x14ac:dyDescent="0.3">
      <c r="A2924" s="831">
        <v>10</v>
      </c>
      <c r="B2924" s="832" t="s">
        <v>2616</v>
      </c>
      <c r="C2924" s="832" t="s">
        <v>2639</v>
      </c>
      <c r="D2924" s="833" t="s">
        <v>5677</v>
      </c>
      <c r="E2924" s="834" t="s">
        <v>2708</v>
      </c>
      <c r="F2924" s="832" t="s">
        <v>2618</v>
      </c>
      <c r="G2924" s="832" t="s">
        <v>3066</v>
      </c>
      <c r="H2924" s="832" t="s">
        <v>690</v>
      </c>
      <c r="I2924" s="832" t="s">
        <v>2332</v>
      </c>
      <c r="J2924" s="832" t="s">
        <v>1141</v>
      </c>
      <c r="K2924" s="832" t="s">
        <v>1135</v>
      </c>
      <c r="L2924" s="835">
        <v>130.38999999999999</v>
      </c>
      <c r="M2924" s="835">
        <v>260.77999999999997</v>
      </c>
      <c r="N2924" s="832">
        <v>2</v>
      </c>
      <c r="O2924" s="836">
        <v>0.5</v>
      </c>
      <c r="P2924" s="835">
        <v>260.77999999999997</v>
      </c>
      <c r="Q2924" s="837">
        <v>1</v>
      </c>
      <c r="R2924" s="832">
        <v>2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10</v>
      </c>
      <c r="B2925" s="832" t="s">
        <v>2616</v>
      </c>
      <c r="C2925" s="832" t="s">
        <v>2639</v>
      </c>
      <c r="D2925" s="833" t="s">
        <v>5677</v>
      </c>
      <c r="E2925" s="834" t="s">
        <v>2708</v>
      </c>
      <c r="F2925" s="832" t="s">
        <v>2618</v>
      </c>
      <c r="G2925" s="832" t="s">
        <v>3066</v>
      </c>
      <c r="H2925" s="832" t="s">
        <v>690</v>
      </c>
      <c r="I2925" s="832" t="s">
        <v>2454</v>
      </c>
      <c r="J2925" s="832" t="s">
        <v>2455</v>
      </c>
      <c r="K2925" s="832" t="s">
        <v>1435</v>
      </c>
      <c r="L2925" s="835">
        <v>72.27</v>
      </c>
      <c r="M2925" s="835">
        <v>79352.459999999992</v>
      </c>
      <c r="N2925" s="832">
        <v>1098</v>
      </c>
      <c r="O2925" s="836">
        <v>7.5</v>
      </c>
      <c r="P2925" s="835">
        <v>18067.499999999996</v>
      </c>
      <c r="Q2925" s="837">
        <v>0.22768670309653913</v>
      </c>
      <c r="R2925" s="832">
        <v>250</v>
      </c>
      <c r="S2925" s="837">
        <v>0.22768670309653916</v>
      </c>
      <c r="T2925" s="836">
        <v>3.5</v>
      </c>
      <c r="U2925" s="838">
        <v>0.46666666666666667</v>
      </c>
    </row>
    <row r="2926" spans="1:21" ht="14.4" customHeight="1" x14ac:dyDescent="0.3">
      <c r="A2926" s="831">
        <v>10</v>
      </c>
      <c r="B2926" s="832" t="s">
        <v>2616</v>
      </c>
      <c r="C2926" s="832" t="s">
        <v>2639</v>
      </c>
      <c r="D2926" s="833" t="s">
        <v>5677</v>
      </c>
      <c r="E2926" s="834" t="s">
        <v>2708</v>
      </c>
      <c r="F2926" s="832" t="s">
        <v>2618</v>
      </c>
      <c r="G2926" s="832" t="s">
        <v>3066</v>
      </c>
      <c r="H2926" s="832" t="s">
        <v>690</v>
      </c>
      <c r="I2926" s="832" t="s">
        <v>4309</v>
      </c>
      <c r="J2926" s="832" t="s">
        <v>4310</v>
      </c>
      <c r="K2926" s="832" t="s">
        <v>4311</v>
      </c>
      <c r="L2926" s="835">
        <v>135.54</v>
      </c>
      <c r="M2926" s="835">
        <v>3659.58</v>
      </c>
      <c r="N2926" s="832">
        <v>27</v>
      </c>
      <c r="O2926" s="836">
        <v>2</v>
      </c>
      <c r="P2926" s="835">
        <v>3388.5</v>
      </c>
      <c r="Q2926" s="837">
        <v>0.92592592592592593</v>
      </c>
      <c r="R2926" s="832">
        <v>25</v>
      </c>
      <c r="S2926" s="837">
        <v>0.92592592592592593</v>
      </c>
      <c r="T2926" s="836">
        <v>1</v>
      </c>
      <c r="U2926" s="838">
        <v>0.5</v>
      </c>
    </row>
    <row r="2927" spans="1:21" ht="14.4" customHeight="1" x14ac:dyDescent="0.3">
      <c r="A2927" s="831">
        <v>10</v>
      </c>
      <c r="B2927" s="832" t="s">
        <v>2616</v>
      </c>
      <c r="C2927" s="832" t="s">
        <v>2639</v>
      </c>
      <c r="D2927" s="833" t="s">
        <v>5677</v>
      </c>
      <c r="E2927" s="834" t="s">
        <v>2708</v>
      </c>
      <c r="F2927" s="832" t="s">
        <v>2618</v>
      </c>
      <c r="G2927" s="832" t="s">
        <v>3066</v>
      </c>
      <c r="H2927" s="832" t="s">
        <v>690</v>
      </c>
      <c r="I2927" s="832" t="s">
        <v>4312</v>
      </c>
      <c r="J2927" s="832" t="s">
        <v>4313</v>
      </c>
      <c r="K2927" s="832" t="s">
        <v>4311</v>
      </c>
      <c r="L2927" s="835">
        <v>135.54</v>
      </c>
      <c r="M2927" s="835">
        <v>271.08</v>
      </c>
      <c r="N2927" s="832">
        <v>2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10</v>
      </c>
      <c r="B2928" s="832" t="s">
        <v>2616</v>
      </c>
      <c r="C2928" s="832" t="s">
        <v>2639</v>
      </c>
      <c r="D2928" s="833" t="s">
        <v>5677</v>
      </c>
      <c r="E2928" s="834" t="s">
        <v>2708</v>
      </c>
      <c r="F2928" s="832" t="s">
        <v>2618</v>
      </c>
      <c r="G2928" s="832" t="s">
        <v>3066</v>
      </c>
      <c r="H2928" s="832" t="s">
        <v>690</v>
      </c>
      <c r="I2928" s="832" t="s">
        <v>2333</v>
      </c>
      <c r="J2928" s="832" t="s">
        <v>1140</v>
      </c>
      <c r="K2928" s="832" t="s">
        <v>1135</v>
      </c>
      <c r="L2928" s="835">
        <v>238.89</v>
      </c>
      <c r="M2928" s="835">
        <v>7405.5899999999992</v>
      </c>
      <c r="N2928" s="832">
        <v>31</v>
      </c>
      <c r="O2928" s="836">
        <v>2.5</v>
      </c>
      <c r="P2928" s="835">
        <v>7405.5899999999992</v>
      </c>
      <c r="Q2928" s="837">
        <v>1</v>
      </c>
      <c r="R2928" s="832">
        <v>31</v>
      </c>
      <c r="S2928" s="837">
        <v>1</v>
      </c>
      <c r="T2928" s="836">
        <v>2.5</v>
      </c>
      <c r="U2928" s="838">
        <v>1</v>
      </c>
    </row>
    <row r="2929" spans="1:21" ht="14.4" customHeight="1" x14ac:dyDescent="0.3">
      <c r="A2929" s="831">
        <v>10</v>
      </c>
      <c r="B2929" s="832" t="s">
        <v>2616</v>
      </c>
      <c r="C2929" s="832" t="s">
        <v>2639</v>
      </c>
      <c r="D2929" s="833" t="s">
        <v>5677</v>
      </c>
      <c r="E2929" s="834" t="s">
        <v>2708</v>
      </c>
      <c r="F2929" s="832" t="s">
        <v>2618</v>
      </c>
      <c r="G2929" s="832" t="s">
        <v>3066</v>
      </c>
      <c r="H2929" s="832" t="s">
        <v>690</v>
      </c>
      <c r="I2929" s="832" t="s">
        <v>2334</v>
      </c>
      <c r="J2929" s="832" t="s">
        <v>1139</v>
      </c>
      <c r="K2929" s="832" t="s">
        <v>1135</v>
      </c>
      <c r="L2929" s="835">
        <v>238.89</v>
      </c>
      <c r="M2929" s="835">
        <v>1911.12</v>
      </c>
      <c r="N2929" s="832">
        <v>8</v>
      </c>
      <c r="O2929" s="836">
        <v>0.5</v>
      </c>
      <c r="P2929" s="835">
        <v>1911.12</v>
      </c>
      <c r="Q2929" s="837">
        <v>1</v>
      </c>
      <c r="R2929" s="832">
        <v>8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10</v>
      </c>
      <c r="B2930" s="832" t="s">
        <v>2616</v>
      </c>
      <c r="C2930" s="832" t="s">
        <v>2639</v>
      </c>
      <c r="D2930" s="833" t="s">
        <v>5677</v>
      </c>
      <c r="E2930" s="834" t="s">
        <v>2708</v>
      </c>
      <c r="F2930" s="832" t="s">
        <v>2618</v>
      </c>
      <c r="G2930" s="832" t="s">
        <v>3066</v>
      </c>
      <c r="H2930" s="832" t="s">
        <v>690</v>
      </c>
      <c r="I2930" s="832" t="s">
        <v>5206</v>
      </c>
      <c r="J2930" s="832" t="s">
        <v>5207</v>
      </c>
      <c r="K2930" s="832" t="s">
        <v>1350</v>
      </c>
      <c r="L2930" s="835">
        <v>129.51</v>
      </c>
      <c r="M2930" s="835">
        <v>1554.12</v>
      </c>
      <c r="N2930" s="832">
        <v>12</v>
      </c>
      <c r="O2930" s="836">
        <v>0.5</v>
      </c>
      <c r="P2930" s="835">
        <v>1554.12</v>
      </c>
      <c r="Q2930" s="837">
        <v>1</v>
      </c>
      <c r="R2930" s="832">
        <v>12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10</v>
      </c>
      <c r="B2931" s="832" t="s">
        <v>2616</v>
      </c>
      <c r="C2931" s="832" t="s">
        <v>2639</v>
      </c>
      <c r="D2931" s="833" t="s">
        <v>5677</v>
      </c>
      <c r="E2931" s="834" t="s">
        <v>2708</v>
      </c>
      <c r="F2931" s="832" t="s">
        <v>2618</v>
      </c>
      <c r="G2931" s="832" t="s">
        <v>3066</v>
      </c>
      <c r="H2931" s="832" t="s">
        <v>690</v>
      </c>
      <c r="I2931" s="832" t="s">
        <v>2335</v>
      </c>
      <c r="J2931" s="832" t="s">
        <v>1137</v>
      </c>
      <c r="K2931" s="832" t="s">
        <v>1138</v>
      </c>
      <c r="L2931" s="835">
        <v>2635.97</v>
      </c>
      <c r="M2931" s="835">
        <v>5271.94</v>
      </c>
      <c r="N2931" s="832">
        <v>2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10</v>
      </c>
      <c r="B2932" s="832" t="s">
        <v>2616</v>
      </c>
      <c r="C2932" s="832" t="s">
        <v>2639</v>
      </c>
      <c r="D2932" s="833" t="s">
        <v>5677</v>
      </c>
      <c r="E2932" s="834" t="s">
        <v>2708</v>
      </c>
      <c r="F2932" s="832" t="s">
        <v>2618</v>
      </c>
      <c r="G2932" s="832" t="s">
        <v>3066</v>
      </c>
      <c r="H2932" s="832" t="s">
        <v>690</v>
      </c>
      <c r="I2932" s="832" t="s">
        <v>5208</v>
      </c>
      <c r="J2932" s="832" t="s">
        <v>5209</v>
      </c>
      <c r="K2932" s="832" t="s">
        <v>1350</v>
      </c>
      <c r="L2932" s="835">
        <v>129.51</v>
      </c>
      <c r="M2932" s="835">
        <v>1424.61</v>
      </c>
      <c r="N2932" s="832">
        <v>11</v>
      </c>
      <c r="O2932" s="836">
        <v>1</v>
      </c>
      <c r="P2932" s="835">
        <v>1424.61</v>
      </c>
      <c r="Q2932" s="837">
        <v>1</v>
      </c>
      <c r="R2932" s="832">
        <v>11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10</v>
      </c>
      <c r="B2933" s="832" t="s">
        <v>2616</v>
      </c>
      <c r="C2933" s="832" t="s">
        <v>2639</v>
      </c>
      <c r="D2933" s="833" t="s">
        <v>5677</v>
      </c>
      <c r="E2933" s="834" t="s">
        <v>2708</v>
      </c>
      <c r="F2933" s="832" t="s">
        <v>2618</v>
      </c>
      <c r="G2933" s="832" t="s">
        <v>3066</v>
      </c>
      <c r="H2933" s="832" t="s">
        <v>690</v>
      </c>
      <c r="I2933" s="832" t="s">
        <v>5210</v>
      </c>
      <c r="J2933" s="832" t="s">
        <v>5211</v>
      </c>
      <c r="K2933" s="832" t="s">
        <v>1350</v>
      </c>
      <c r="L2933" s="835">
        <v>127.34</v>
      </c>
      <c r="M2933" s="835">
        <v>2292.12</v>
      </c>
      <c r="N2933" s="832">
        <v>18</v>
      </c>
      <c r="O2933" s="836">
        <v>2</v>
      </c>
      <c r="P2933" s="835">
        <v>2292.12</v>
      </c>
      <c r="Q2933" s="837">
        <v>1</v>
      </c>
      <c r="R2933" s="832">
        <v>18</v>
      </c>
      <c r="S2933" s="837">
        <v>1</v>
      </c>
      <c r="T2933" s="836">
        <v>2</v>
      </c>
      <c r="U2933" s="838">
        <v>1</v>
      </c>
    </row>
    <row r="2934" spans="1:21" ht="14.4" customHeight="1" x14ac:dyDescent="0.3">
      <c r="A2934" s="831">
        <v>10</v>
      </c>
      <c r="B2934" s="832" t="s">
        <v>2616</v>
      </c>
      <c r="C2934" s="832" t="s">
        <v>2639</v>
      </c>
      <c r="D2934" s="833" t="s">
        <v>5677</v>
      </c>
      <c r="E2934" s="834" t="s">
        <v>2708</v>
      </c>
      <c r="F2934" s="832" t="s">
        <v>2618</v>
      </c>
      <c r="G2934" s="832" t="s">
        <v>3066</v>
      </c>
      <c r="H2934" s="832" t="s">
        <v>690</v>
      </c>
      <c r="I2934" s="832" t="s">
        <v>2462</v>
      </c>
      <c r="J2934" s="832" t="s">
        <v>1549</v>
      </c>
      <c r="K2934" s="832" t="s">
        <v>1435</v>
      </c>
      <c r="L2934" s="835">
        <v>32.380000000000003</v>
      </c>
      <c r="M2934" s="835">
        <v>3270.3800000000006</v>
      </c>
      <c r="N2934" s="832">
        <v>101</v>
      </c>
      <c r="O2934" s="836">
        <v>3</v>
      </c>
      <c r="P2934" s="835">
        <v>3270.3800000000006</v>
      </c>
      <c r="Q2934" s="837">
        <v>1</v>
      </c>
      <c r="R2934" s="832">
        <v>101</v>
      </c>
      <c r="S2934" s="837">
        <v>1</v>
      </c>
      <c r="T2934" s="836">
        <v>3</v>
      </c>
      <c r="U2934" s="838">
        <v>1</v>
      </c>
    </row>
    <row r="2935" spans="1:21" ht="14.4" customHeight="1" x14ac:dyDescent="0.3">
      <c r="A2935" s="831">
        <v>10</v>
      </c>
      <c r="B2935" s="832" t="s">
        <v>2616</v>
      </c>
      <c r="C2935" s="832" t="s">
        <v>2639</v>
      </c>
      <c r="D2935" s="833" t="s">
        <v>5677</v>
      </c>
      <c r="E2935" s="834" t="s">
        <v>2708</v>
      </c>
      <c r="F2935" s="832" t="s">
        <v>2618</v>
      </c>
      <c r="G2935" s="832" t="s">
        <v>3066</v>
      </c>
      <c r="H2935" s="832" t="s">
        <v>690</v>
      </c>
      <c r="I2935" s="832" t="s">
        <v>2412</v>
      </c>
      <c r="J2935" s="832" t="s">
        <v>1351</v>
      </c>
      <c r="K2935" s="832" t="s">
        <v>1350</v>
      </c>
      <c r="L2935" s="835">
        <v>129.51</v>
      </c>
      <c r="M2935" s="835">
        <v>647.54999999999995</v>
      </c>
      <c r="N2935" s="832">
        <v>5</v>
      </c>
      <c r="O2935" s="836">
        <v>0.5</v>
      </c>
      <c r="P2935" s="835">
        <v>647.54999999999995</v>
      </c>
      <c r="Q2935" s="837">
        <v>1</v>
      </c>
      <c r="R2935" s="832">
        <v>5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10</v>
      </c>
      <c r="B2936" s="832" t="s">
        <v>2616</v>
      </c>
      <c r="C2936" s="832" t="s">
        <v>2639</v>
      </c>
      <c r="D2936" s="833" t="s">
        <v>5677</v>
      </c>
      <c r="E2936" s="834" t="s">
        <v>2708</v>
      </c>
      <c r="F2936" s="832" t="s">
        <v>2618</v>
      </c>
      <c r="G2936" s="832" t="s">
        <v>3066</v>
      </c>
      <c r="H2936" s="832" t="s">
        <v>631</v>
      </c>
      <c r="I2936" s="832" t="s">
        <v>3672</v>
      </c>
      <c r="J2936" s="832" t="s">
        <v>938</v>
      </c>
      <c r="K2936" s="832" t="s">
        <v>939</v>
      </c>
      <c r="L2936" s="835">
        <v>97.3</v>
      </c>
      <c r="M2936" s="835">
        <v>1946</v>
      </c>
      <c r="N2936" s="832">
        <v>20</v>
      </c>
      <c r="O2936" s="836">
        <v>2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10</v>
      </c>
      <c r="B2937" s="832" t="s">
        <v>2616</v>
      </c>
      <c r="C2937" s="832" t="s">
        <v>2639</v>
      </c>
      <c r="D2937" s="833" t="s">
        <v>5677</v>
      </c>
      <c r="E2937" s="834" t="s">
        <v>2708</v>
      </c>
      <c r="F2937" s="832" t="s">
        <v>2618</v>
      </c>
      <c r="G2937" s="832" t="s">
        <v>3066</v>
      </c>
      <c r="H2937" s="832" t="s">
        <v>631</v>
      </c>
      <c r="I2937" s="832" t="s">
        <v>5272</v>
      </c>
      <c r="J2937" s="832" t="s">
        <v>5273</v>
      </c>
      <c r="K2937" s="832" t="s">
        <v>1135</v>
      </c>
      <c r="L2937" s="835">
        <v>238.89</v>
      </c>
      <c r="M2937" s="835">
        <v>11944.5</v>
      </c>
      <c r="N2937" s="832">
        <v>50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10</v>
      </c>
      <c r="B2938" s="832" t="s">
        <v>2616</v>
      </c>
      <c r="C2938" s="832" t="s">
        <v>2639</v>
      </c>
      <c r="D2938" s="833" t="s">
        <v>5677</v>
      </c>
      <c r="E2938" s="834" t="s">
        <v>2708</v>
      </c>
      <c r="F2938" s="832" t="s">
        <v>2618</v>
      </c>
      <c r="G2938" s="832" t="s">
        <v>3066</v>
      </c>
      <c r="H2938" s="832" t="s">
        <v>631</v>
      </c>
      <c r="I2938" s="832" t="s">
        <v>4145</v>
      </c>
      <c r="J2938" s="832" t="s">
        <v>4146</v>
      </c>
      <c r="K2938" s="832" t="s">
        <v>2268</v>
      </c>
      <c r="L2938" s="835">
        <v>211.39</v>
      </c>
      <c r="M2938" s="835">
        <v>4016.4099999999989</v>
      </c>
      <c r="N2938" s="832">
        <v>19</v>
      </c>
      <c r="O2938" s="836">
        <v>2.5</v>
      </c>
      <c r="P2938" s="835">
        <v>2959.4599999999991</v>
      </c>
      <c r="Q2938" s="837">
        <v>0.73684210526315785</v>
      </c>
      <c r="R2938" s="832">
        <v>14</v>
      </c>
      <c r="S2938" s="837">
        <v>0.73684210526315785</v>
      </c>
      <c r="T2938" s="836">
        <v>2</v>
      </c>
      <c r="U2938" s="838">
        <v>0.8</v>
      </c>
    </row>
    <row r="2939" spans="1:21" ht="14.4" customHeight="1" x14ac:dyDescent="0.3">
      <c r="A2939" s="831">
        <v>10</v>
      </c>
      <c r="B2939" s="832" t="s">
        <v>2616</v>
      </c>
      <c r="C2939" s="832" t="s">
        <v>2639</v>
      </c>
      <c r="D2939" s="833" t="s">
        <v>5677</v>
      </c>
      <c r="E2939" s="834" t="s">
        <v>2708</v>
      </c>
      <c r="F2939" s="832" t="s">
        <v>2618</v>
      </c>
      <c r="G2939" s="832" t="s">
        <v>3066</v>
      </c>
      <c r="H2939" s="832" t="s">
        <v>690</v>
      </c>
      <c r="I2939" s="832" t="s">
        <v>5215</v>
      </c>
      <c r="J2939" s="832" t="s">
        <v>5216</v>
      </c>
      <c r="K2939" s="832" t="s">
        <v>1135</v>
      </c>
      <c r="L2939" s="835">
        <v>158.4</v>
      </c>
      <c r="M2939" s="835">
        <v>158.4</v>
      </c>
      <c r="N2939" s="832">
        <v>1</v>
      </c>
      <c r="O2939" s="836">
        <v>0.5</v>
      </c>
      <c r="P2939" s="835">
        <v>158.4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10</v>
      </c>
      <c r="B2940" s="832" t="s">
        <v>2616</v>
      </c>
      <c r="C2940" s="832" t="s">
        <v>2639</v>
      </c>
      <c r="D2940" s="833" t="s">
        <v>5677</v>
      </c>
      <c r="E2940" s="834" t="s">
        <v>2708</v>
      </c>
      <c r="F2940" s="832" t="s">
        <v>2618</v>
      </c>
      <c r="G2940" s="832" t="s">
        <v>3066</v>
      </c>
      <c r="H2940" s="832" t="s">
        <v>690</v>
      </c>
      <c r="I2940" s="832" t="s">
        <v>5274</v>
      </c>
      <c r="J2940" s="832" t="s">
        <v>1142</v>
      </c>
      <c r="K2940" s="832" t="s">
        <v>1435</v>
      </c>
      <c r="L2940" s="835">
        <v>32.380000000000003</v>
      </c>
      <c r="M2940" s="835">
        <v>7123.6</v>
      </c>
      <c r="N2940" s="832">
        <v>220</v>
      </c>
      <c r="O2940" s="836">
        <v>4.5</v>
      </c>
      <c r="P2940" s="835">
        <v>2914.2000000000003</v>
      </c>
      <c r="Q2940" s="837">
        <v>0.40909090909090912</v>
      </c>
      <c r="R2940" s="832">
        <v>90</v>
      </c>
      <c r="S2940" s="837">
        <v>0.40909090909090912</v>
      </c>
      <c r="T2940" s="836">
        <v>2.5</v>
      </c>
      <c r="U2940" s="838">
        <v>0.55555555555555558</v>
      </c>
    </row>
    <row r="2941" spans="1:21" ht="14.4" customHeight="1" x14ac:dyDescent="0.3">
      <c r="A2941" s="831">
        <v>10</v>
      </c>
      <c r="B2941" s="832" t="s">
        <v>2616</v>
      </c>
      <c r="C2941" s="832" t="s">
        <v>2639</v>
      </c>
      <c r="D2941" s="833" t="s">
        <v>5677</v>
      </c>
      <c r="E2941" s="834" t="s">
        <v>2708</v>
      </c>
      <c r="F2941" s="832" t="s">
        <v>2618</v>
      </c>
      <c r="G2941" s="832" t="s">
        <v>3066</v>
      </c>
      <c r="H2941" s="832" t="s">
        <v>690</v>
      </c>
      <c r="I2941" s="832" t="s">
        <v>5275</v>
      </c>
      <c r="J2941" s="832" t="s">
        <v>5216</v>
      </c>
      <c r="K2941" s="832" t="s">
        <v>1435</v>
      </c>
      <c r="L2941" s="835">
        <v>39.61</v>
      </c>
      <c r="M2941" s="835">
        <v>594.15</v>
      </c>
      <c r="N2941" s="832">
        <v>15</v>
      </c>
      <c r="O2941" s="836">
        <v>1</v>
      </c>
      <c r="P2941" s="835">
        <v>594.15</v>
      </c>
      <c r="Q2941" s="837">
        <v>1</v>
      </c>
      <c r="R2941" s="832">
        <v>15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10</v>
      </c>
      <c r="B2942" s="832" t="s">
        <v>2616</v>
      </c>
      <c r="C2942" s="832" t="s">
        <v>2639</v>
      </c>
      <c r="D2942" s="833" t="s">
        <v>5677</v>
      </c>
      <c r="E2942" s="834" t="s">
        <v>2708</v>
      </c>
      <c r="F2942" s="832" t="s">
        <v>2618</v>
      </c>
      <c r="G2942" s="832" t="s">
        <v>3066</v>
      </c>
      <c r="H2942" s="832" t="s">
        <v>690</v>
      </c>
      <c r="I2942" s="832" t="s">
        <v>5275</v>
      </c>
      <c r="J2942" s="832" t="s">
        <v>5216</v>
      </c>
      <c r="K2942" s="832" t="s">
        <v>1435</v>
      </c>
      <c r="L2942" s="835">
        <v>47.97</v>
      </c>
      <c r="M2942" s="835">
        <v>2398.5</v>
      </c>
      <c r="N2942" s="832">
        <v>50</v>
      </c>
      <c r="O2942" s="836">
        <v>0.5</v>
      </c>
      <c r="P2942" s="835">
        <v>2398.5</v>
      </c>
      <c r="Q2942" s="837">
        <v>1</v>
      </c>
      <c r="R2942" s="832">
        <v>50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10</v>
      </c>
      <c r="B2943" s="832" t="s">
        <v>2616</v>
      </c>
      <c r="C2943" s="832" t="s">
        <v>2639</v>
      </c>
      <c r="D2943" s="833" t="s">
        <v>5677</v>
      </c>
      <c r="E2943" s="834" t="s">
        <v>2708</v>
      </c>
      <c r="F2943" s="832" t="s">
        <v>2618</v>
      </c>
      <c r="G2943" s="832" t="s">
        <v>3066</v>
      </c>
      <c r="H2943" s="832" t="s">
        <v>631</v>
      </c>
      <c r="I2943" s="832" t="s">
        <v>5276</v>
      </c>
      <c r="J2943" s="832" t="s">
        <v>5277</v>
      </c>
      <c r="K2943" s="832" t="s">
        <v>2409</v>
      </c>
      <c r="L2943" s="835">
        <v>143.59</v>
      </c>
      <c r="M2943" s="835">
        <v>1435.9</v>
      </c>
      <c r="N2943" s="832">
        <v>10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10</v>
      </c>
      <c r="B2944" s="832" t="s">
        <v>2616</v>
      </c>
      <c r="C2944" s="832" t="s">
        <v>2639</v>
      </c>
      <c r="D2944" s="833" t="s">
        <v>5677</v>
      </c>
      <c r="E2944" s="834" t="s">
        <v>2708</v>
      </c>
      <c r="F2944" s="832" t="s">
        <v>2618</v>
      </c>
      <c r="G2944" s="832" t="s">
        <v>3066</v>
      </c>
      <c r="H2944" s="832" t="s">
        <v>631</v>
      </c>
      <c r="I2944" s="832" t="s">
        <v>3273</v>
      </c>
      <c r="J2944" s="832" t="s">
        <v>3274</v>
      </c>
      <c r="K2944" s="832" t="s">
        <v>1135</v>
      </c>
      <c r="L2944" s="835">
        <v>283.32</v>
      </c>
      <c r="M2944" s="835">
        <v>81596.160000000003</v>
      </c>
      <c r="N2944" s="832">
        <v>288</v>
      </c>
      <c r="O2944" s="836">
        <v>15.5</v>
      </c>
      <c r="P2944" s="835">
        <v>62330.399999999994</v>
      </c>
      <c r="Q2944" s="837">
        <v>0.76388888888888884</v>
      </c>
      <c r="R2944" s="832">
        <v>220</v>
      </c>
      <c r="S2944" s="837">
        <v>0.76388888888888884</v>
      </c>
      <c r="T2944" s="836">
        <v>12.5</v>
      </c>
      <c r="U2944" s="838">
        <v>0.80645161290322576</v>
      </c>
    </row>
    <row r="2945" spans="1:21" ht="14.4" customHeight="1" x14ac:dyDescent="0.3">
      <c r="A2945" s="831">
        <v>10</v>
      </c>
      <c r="B2945" s="832" t="s">
        <v>2616</v>
      </c>
      <c r="C2945" s="832" t="s">
        <v>2639</v>
      </c>
      <c r="D2945" s="833" t="s">
        <v>5677</v>
      </c>
      <c r="E2945" s="834" t="s">
        <v>2708</v>
      </c>
      <c r="F2945" s="832" t="s">
        <v>2618</v>
      </c>
      <c r="G2945" s="832" t="s">
        <v>3066</v>
      </c>
      <c r="H2945" s="832" t="s">
        <v>631</v>
      </c>
      <c r="I2945" s="832" t="s">
        <v>4149</v>
      </c>
      <c r="J2945" s="832" t="s">
        <v>4150</v>
      </c>
      <c r="K2945" s="832" t="s">
        <v>1135</v>
      </c>
      <c r="L2945" s="835">
        <v>283.32</v>
      </c>
      <c r="M2945" s="835">
        <v>2549.88</v>
      </c>
      <c r="N2945" s="832">
        <v>9</v>
      </c>
      <c r="O2945" s="836">
        <v>1.5</v>
      </c>
      <c r="P2945" s="835">
        <v>2549.88</v>
      </c>
      <c r="Q2945" s="837">
        <v>1</v>
      </c>
      <c r="R2945" s="832">
        <v>9</v>
      </c>
      <c r="S2945" s="837">
        <v>1</v>
      </c>
      <c r="T2945" s="836">
        <v>1.5</v>
      </c>
      <c r="U2945" s="838">
        <v>1</v>
      </c>
    </row>
    <row r="2946" spans="1:21" ht="14.4" customHeight="1" x14ac:dyDescent="0.3">
      <c r="A2946" s="831">
        <v>10</v>
      </c>
      <c r="B2946" s="832" t="s">
        <v>2616</v>
      </c>
      <c r="C2946" s="832" t="s">
        <v>2639</v>
      </c>
      <c r="D2946" s="833" t="s">
        <v>5677</v>
      </c>
      <c r="E2946" s="834" t="s">
        <v>2708</v>
      </c>
      <c r="F2946" s="832" t="s">
        <v>2618</v>
      </c>
      <c r="G2946" s="832" t="s">
        <v>3066</v>
      </c>
      <c r="H2946" s="832" t="s">
        <v>631</v>
      </c>
      <c r="I2946" s="832" t="s">
        <v>4151</v>
      </c>
      <c r="J2946" s="832" t="s">
        <v>4152</v>
      </c>
      <c r="K2946" s="832" t="s">
        <v>1135</v>
      </c>
      <c r="L2946" s="835">
        <v>283.32</v>
      </c>
      <c r="M2946" s="835">
        <v>5949.7199999999993</v>
      </c>
      <c r="N2946" s="832">
        <v>21</v>
      </c>
      <c r="O2946" s="836">
        <v>1.5</v>
      </c>
      <c r="P2946" s="835">
        <v>5949.7199999999993</v>
      </c>
      <c r="Q2946" s="837">
        <v>1</v>
      </c>
      <c r="R2946" s="832">
        <v>21</v>
      </c>
      <c r="S2946" s="837">
        <v>1</v>
      </c>
      <c r="T2946" s="836">
        <v>1.5</v>
      </c>
      <c r="U2946" s="838">
        <v>1</v>
      </c>
    </row>
    <row r="2947" spans="1:21" ht="14.4" customHeight="1" x14ac:dyDescent="0.3">
      <c r="A2947" s="831">
        <v>10</v>
      </c>
      <c r="B2947" s="832" t="s">
        <v>2616</v>
      </c>
      <c r="C2947" s="832" t="s">
        <v>2639</v>
      </c>
      <c r="D2947" s="833" t="s">
        <v>5677</v>
      </c>
      <c r="E2947" s="834" t="s">
        <v>2708</v>
      </c>
      <c r="F2947" s="832" t="s">
        <v>2618</v>
      </c>
      <c r="G2947" s="832" t="s">
        <v>3066</v>
      </c>
      <c r="H2947" s="832" t="s">
        <v>631</v>
      </c>
      <c r="I2947" s="832" t="s">
        <v>4153</v>
      </c>
      <c r="J2947" s="832" t="s">
        <v>4154</v>
      </c>
      <c r="K2947" s="832" t="s">
        <v>1135</v>
      </c>
      <c r="L2947" s="835">
        <v>283.32</v>
      </c>
      <c r="M2947" s="835">
        <v>11616.119999999999</v>
      </c>
      <c r="N2947" s="832">
        <v>41</v>
      </c>
      <c r="O2947" s="836">
        <v>2</v>
      </c>
      <c r="P2947" s="835">
        <v>11616.119999999999</v>
      </c>
      <c r="Q2947" s="837">
        <v>1</v>
      </c>
      <c r="R2947" s="832">
        <v>41</v>
      </c>
      <c r="S2947" s="837">
        <v>1</v>
      </c>
      <c r="T2947" s="836">
        <v>2</v>
      </c>
      <c r="U2947" s="838">
        <v>1</v>
      </c>
    </row>
    <row r="2948" spans="1:21" ht="14.4" customHeight="1" x14ac:dyDescent="0.3">
      <c r="A2948" s="831">
        <v>10</v>
      </c>
      <c r="B2948" s="832" t="s">
        <v>2616</v>
      </c>
      <c r="C2948" s="832" t="s">
        <v>2639</v>
      </c>
      <c r="D2948" s="833" t="s">
        <v>5677</v>
      </c>
      <c r="E2948" s="834" t="s">
        <v>2708</v>
      </c>
      <c r="F2948" s="832" t="s">
        <v>2618</v>
      </c>
      <c r="G2948" s="832" t="s">
        <v>3066</v>
      </c>
      <c r="H2948" s="832" t="s">
        <v>631</v>
      </c>
      <c r="I2948" s="832" t="s">
        <v>5278</v>
      </c>
      <c r="J2948" s="832" t="s">
        <v>5279</v>
      </c>
      <c r="K2948" s="832" t="s">
        <v>1135</v>
      </c>
      <c r="L2948" s="835">
        <v>172.67</v>
      </c>
      <c r="M2948" s="835">
        <v>863.34999999999991</v>
      </c>
      <c r="N2948" s="832">
        <v>5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10</v>
      </c>
      <c r="B2949" s="832" t="s">
        <v>2616</v>
      </c>
      <c r="C2949" s="832" t="s">
        <v>2639</v>
      </c>
      <c r="D2949" s="833" t="s">
        <v>5677</v>
      </c>
      <c r="E2949" s="834" t="s">
        <v>2708</v>
      </c>
      <c r="F2949" s="832" t="s">
        <v>2618</v>
      </c>
      <c r="G2949" s="832" t="s">
        <v>3066</v>
      </c>
      <c r="H2949" s="832" t="s">
        <v>631</v>
      </c>
      <c r="I2949" s="832" t="s">
        <v>5280</v>
      </c>
      <c r="J2949" s="832" t="s">
        <v>1142</v>
      </c>
      <c r="K2949" s="832" t="s">
        <v>1543</v>
      </c>
      <c r="L2949" s="835">
        <v>777.04</v>
      </c>
      <c r="M2949" s="835">
        <v>777.04</v>
      </c>
      <c r="N2949" s="832">
        <v>1</v>
      </c>
      <c r="O2949" s="836">
        <v>0.5</v>
      </c>
      <c r="P2949" s="835">
        <v>777.04</v>
      </c>
      <c r="Q2949" s="837">
        <v>1</v>
      </c>
      <c r="R2949" s="832">
        <v>1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10</v>
      </c>
      <c r="B2950" s="832" t="s">
        <v>2616</v>
      </c>
      <c r="C2950" s="832" t="s">
        <v>2639</v>
      </c>
      <c r="D2950" s="833" t="s">
        <v>5677</v>
      </c>
      <c r="E2950" s="834" t="s">
        <v>2708</v>
      </c>
      <c r="F2950" s="832" t="s">
        <v>2618</v>
      </c>
      <c r="G2950" s="832" t="s">
        <v>3066</v>
      </c>
      <c r="H2950" s="832" t="s">
        <v>631</v>
      </c>
      <c r="I2950" s="832" t="s">
        <v>5230</v>
      </c>
      <c r="J2950" s="832" t="s">
        <v>2453</v>
      </c>
      <c r="K2950" s="832" t="s">
        <v>1135</v>
      </c>
      <c r="L2950" s="835">
        <v>289.07</v>
      </c>
      <c r="M2950" s="835">
        <v>1445.35</v>
      </c>
      <c r="N2950" s="832">
        <v>5</v>
      </c>
      <c r="O2950" s="836">
        <v>1</v>
      </c>
      <c r="P2950" s="835">
        <v>1445.35</v>
      </c>
      <c r="Q2950" s="837">
        <v>1</v>
      </c>
      <c r="R2950" s="832">
        <v>5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10</v>
      </c>
      <c r="B2951" s="832" t="s">
        <v>2616</v>
      </c>
      <c r="C2951" s="832" t="s">
        <v>2639</v>
      </c>
      <c r="D2951" s="833" t="s">
        <v>5677</v>
      </c>
      <c r="E2951" s="834" t="s">
        <v>2708</v>
      </c>
      <c r="F2951" s="832" t="s">
        <v>2618</v>
      </c>
      <c r="G2951" s="832" t="s">
        <v>3066</v>
      </c>
      <c r="H2951" s="832" t="s">
        <v>690</v>
      </c>
      <c r="I2951" s="832" t="s">
        <v>5281</v>
      </c>
      <c r="J2951" s="832" t="s">
        <v>3466</v>
      </c>
      <c r="K2951" s="832" t="s">
        <v>1435</v>
      </c>
      <c r="L2951" s="835">
        <v>33.090000000000003</v>
      </c>
      <c r="M2951" s="835">
        <v>1588.3200000000002</v>
      </c>
      <c r="N2951" s="832">
        <v>48</v>
      </c>
      <c r="O2951" s="836"/>
      <c r="P2951" s="835">
        <v>1588.3200000000002</v>
      </c>
      <c r="Q2951" s="837">
        <v>1</v>
      </c>
      <c r="R2951" s="832">
        <v>48</v>
      </c>
      <c r="S2951" s="837">
        <v>1</v>
      </c>
      <c r="T2951" s="836"/>
      <c r="U2951" s="838"/>
    </row>
    <row r="2952" spans="1:21" ht="14.4" customHeight="1" x14ac:dyDescent="0.3">
      <c r="A2952" s="831">
        <v>10</v>
      </c>
      <c r="B2952" s="832" t="s">
        <v>2616</v>
      </c>
      <c r="C2952" s="832" t="s">
        <v>2639</v>
      </c>
      <c r="D2952" s="833" t="s">
        <v>5677</v>
      </c>
      <c r="E2952" s="834" t="s">
        <v>2708</v>
      </c>
      <c r="F2952" s="832" t="s">
        <v>2618</v>
      </c>
      <c r="G2952" s="832" t="s">
        <v>3066</v>
      </c>
      <c r="H2952" s="832" t="s">
        <v>631</v>
      </c>
      <c r="I2952" s="832" t="s">
        <v>5282</v>
      </c>
      <c r="J2952" s="832" t="s">
        <v>5283</v>
      </c>
      <c r="K2952" s="832" t="s">
        <v>1135</v>
      </c>
      <c r="L2952" s="835">
        <v>238.89</v>
      </c>
      <c r="M2952" s="835">
        <v>11944.5</v>
      </c>
      <c r="N2952" s="832">
        <v>50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10</v>
      </c>
      <c r="B2953" s="832" t="s">
        <v>2616</v>
      </c>
      <c r="C2953" s="832" t="s">
        <v>2639</v>
      </c>
      <c r="D2953" s="833" t="s">
        <v>5677</v>
      </c>
      <c r="E2953" s="834" t="s">
        <v>2708</v>
      </c>
      <c r="F2953" s="832" t="s">
        <v>2618</v>
      </c>
      <c r="G2953" s="832" t="s">
        <v>3066</v>
      </c>
      <c r="H2953" s="832" t="s">
        <v>690</v>
      </c>
      <c r="I2953" s="832" t="s">
        <v>5284</v>
      </c>
      <c r="J2953" s="832" t="s">
        <v>5213</v>
      </c>
      <c r="K2953" s="832" t="s">
        <v>1435</v>
      </c>
      <c r="L2953" s="835">
        <v>32.380000000000003</v>
      </c>
      <c r="M2953" s="835">
        <v>129.52000000000001</v>
      </c>
      <c r="N2953" s="832">
        <v>4</v>
      </c>
      <c r="O2953" s="836">
        <v>0.5</v>
      </c>
      <c r="P2953" s="835">
        <v>129.52000000000001</v>
      </c>
      <c r="Q2953" s="837">
        <v>1</v>
      </c>
      <c r="R2953" s="832">
        <v>4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10</v>
      </c>
      <c r="B2954" s="832" t="s">
        <v>2616</v>
      </c>
      <c r="C2954" s="832" t="s">
        <v>2639</v>
      </c>
      <c r="D2954" s="833" t="s">
        <v>5677</v>
      </c>
      <c r="E2954" s="834" t="s">
        <v>2708</v>
      </c>
      <c r="F2954" s="832" t="s">
        <v>2618</v>
      </c>
      <c r="G2954" s="832" t="s">
        <v>3066</v>
      </c>
      <c r="H2954" s="832" t="s">
        <v>690</v>
      </c>
      <c r="I2954" s="832" t="s">
        <v>5285</v>
      </c>
      <c r="J2954" s="832" t="s">
        <v>5218</v>
      </c>
      <c r="K2954" s="832" t="s">
        <v>1435</v>
      </c>
      <c r="L2954" s="835">
        <v>32.99</v>
      </c>
      <c r="M2954" s="835">
        <v>1649.5</v>
      </c>
      <c r="N2954" s="832">
        <v>50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10</v>
      </c>
      <c r="B2955" s="832" t="s">
        <v>2616</v>
      </c>
      <c r="C2955" s="832" t="s">
        <v>2639</v>
      </c>
      <c r="D2955" s="833" t="s">
        <v>5677</v>
      </c>
      <c r="E2955" s="834" t="s">
        <v>2708</v>
      </c>
      <c r="F2955" s="832" t="s">
        <v>2618</v>
      </c>
      <c r="G2955" s="832" t="s">
        <v>3066</v>
      </c>
      <c r="H2955" s="832" t="s">
        <v>690</v>
      </c>
      <c r="I2955" s="832" t="s">
        <v>5286</v>
      </c>
      <c r="J2955" s="832" t="s">
        <v>5220</v>
      </c>
      <c r="K2955" s="832" t="s">
        <v>1435</v>
      </c>
      <c r="L2955" s="835">
        <v>32.99</v>
      </c>
      <c r="M2955" s="835">
        <v>791.7600000000001</v>
      </c>
      <c r="N2955" s="832">
        <v>24</v>
      </c>
      <c r="O2955" s="836">
        <v>1.5</v>
      </c>
      <c r="P2955" s="835">
        <v>791.7600000000001</v>
      </c>
      <c r="Q2955" s="837">
        <v>1</v>
      </c>
      <c r="R2955" s="832">
        <v>24</v>
      </c>
      <c r="S2955" s="837">
        <v>1</v>
      </c>
      <c r="T2955" s="836">
        <v>1.5</v>
      </c>
      <c r="U2955" s="838">
        <v>1</v>
      </c>
    </row>
    <row r="2956" spans="1:21" ht="14.4" customHeight="1" x14ac:dyDescent="0.3">
      <c r="A2956" s="831">
        <v>10</v>
      </c>
      <c r="B2956" s="832" t="s">
        <v>2616</v>
      </c>
      <c r="C2956" s="832" t="s">
        <v>2639</v>
      </c>
      <c r="D2956" s="833" t="s">
        <v>5677</v>
      </c>
      <c r="E2956" s="834" t="s">
        <v>2708</v>
      </c>
      <c r="F2956" s="832" t="s">
        <v>2618</v>
      </c>
      <c r="G2956" s="832" t="s">
        <v>3066</v>
      </c>
      <c r="H2956" s="832" t="s">
        <v>631</v>
      </c>
      <c r="I2956" s="832" t="s">
        <v>5287</v>
      </c>
      <c r="J2956" s="832" t="s">
        <v>5288</v>
      </c>
      <c r="K2956" s="832" t="s">
        <v>1135</v>
      </c>
      <c r="L2956" s="835">
        <v>172.67</v>
      </c>
      <c r="M2956" s="835">
        <v>863.34999999999991</v>
      </c>
      <c r="N2956" s="832">
        <v>5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10</v>
      </c>
      <c r="B2957" s="832" t="s">
        <v>2616</v>
      </c>
      <c r="C2957" s="832" t="s">
        <v>2639</v>
      </c>
      <c r="D2957" s="833" t="s">
        <v>5677</v>
      </c>
      <c r="E2957" s="834" t="s">
        <v>2708</v>
      </c>
      <c r="F2957" s="832" t="s">
        <v>2618</v>
      </c>
      <c r="G2957" s="832" t="s">
        <v>3066</v>
      </c>
      <c r="H2957" s="832" t="s">
        <v>690</v>
      </c>
      <c r="I2957" s="832" t="s">
        <v>5289</v>
      </c>
      <c r="J2957" s="832" t="s">
        <v>5290</v>
      </c>
      <c r="K2957" s="832" t="s">
        <v>1435</v>
      </c>
      <c r="L2957" s="835">
        <v>33.090000000000003</v>
      </c>
      <c r="M2957" s="835">
        <v>1588.3200000000002</v>
      </c>
      <c r="N2957" s="832">
        <v>48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10</v>
      </c>
      <c r="B2958" s="832" t="s">
        <v>2616</v>
      </c>
      <c r="C2958" s="832" t="s">
        <v>2639</v>
      </c>
      <c r="D2958" s="833" t="s">
        <v>5677</v>
      </c>
      <c r="E2958" s="834" t="s">
        <v>2708</v>
      </c>
      <c r="F2958" s="832" t="s">
        <v>2618</v>
      </c>
      <c r="G2958" s="832" t="s">
        <v>3071</v>
      </c>
      <c r="H2958" s="832" t="s">
        <v>631</v>
      </c>
      <c r="I2958" s="832" t="s">
        <v>4318</v>
      </c>
      <c r="J2958" s="832" t="s">
        <v>1991</v>
      </c>
      <c r="K2958" s="832" t="s">
        <v>1992</v>
      </c>
      <c r="L2958" s="835">
        <v>107.27</v>
      </c>
      <c r="M2958" s="835">
        <v>107.27</v>
      </c>
      <c r="N2958" s="832">
        <v>1</v>
      </c>
      <c r="O2958" s="836">
        <v>1</v>
      </c>
      <c r="P2958" s="835">
        <v>107.27</v>
      </c>
      <c r="Q2958" s="837">
        <v>1</v>
      </c>
      <c r="R2958" s="832">
        <v>1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10</v>
      </c>
      <c r="B2959" s="832" t="s">
        <v>2616</v>
      </c>
      <c r="C2959" s="832" t="s">
        <v>2639</v>
      </c>
      <c r="D2959" s="833" t="s">
        <v>5677</v>
      </c>
      <c r="E2959" s="834" t="s">
        <v>2708</v>
      </c>
      <c r="F2959" s="832" t="s">
        <v>2618</v>
      </c>
      <c r="G2959" s="832" t="s">
        <v>2945</v>
      </c>
      <c r="H2959" s="832" t="s">
        <v>631</v>
      </c>
      <c r="I2959" s="832" t="s">
        <v>2946</v>
      </c>
      <c r="J2959" s="832" t="s">
        <v>1256</v>
      </c>
      <c r="K2959" s="832" t="s">
        <v>2947</v>
      </c>
      <c r="L2959" s="835">
        <v>0</v>
      </c>
      <c r="M2959" s="835">
        <v>0</v>
      </c>
      <c r="N2959" s="832">
        <v>2</v>
      </c>
      <c r="O2959" s="836">
        <v>1</v>
      </c>
      <c r="P2959" s="835">
        <v>0</v>
      </c>
      <c r="Q2959" s="837"/>
      <c r="R2959" s="832">
        <v>2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10</v>
      </c>
      <c r="B2960" s="832" t="s">
        <v>2616</v>
      </c>
      <c r="C2960" s="832" t="s">
        <v>2639</v>
      </c>
      <c r="D2960" s="833" t="s">
        <v>5677</v>
      </c>
      <c r="E2960" s="834" t="s">
        <v>2708</v>
      </c>
      <c r="F2960" s="832" t="s">
        <v>2619</v>
      </c>
      <c r="G2960" s="832" t="s">
        <v>2822</v>
      </c>
      <c r="H2960" s="832" t="s">
        <v>631</v>
      </c>
      <c r="I2960" s="832" t="s">
        <v>3393</v>
      </c>
      <c r="J2960" s="832" t="s">
        <v>2824</v>
      </c>
      <c r="K2960" s="832"/>
      <c r="L2960" s="835">
        <v>0</v>
      </c>
      <c r="M2960" s="835">
        <v>0</v>
      </c>
      <c r="N2960" s="832">
        <v>2</v>
      </c>
      <c r="O2960" s="836">
        <v>1.5</v>
      </c>
      <c r="P2960" s="835">
        <v>0</v>
      </c>
      <c r="Q2960" s="837"/>
      <c r="R2960" s="832">
        <v>1</v>
      </c>
      <c r="S2960" s="837">
        <v>0.5</v>
      </c>
      <c r="T2960" s="836">
        <v>0.5</v>
      </c>
      <c r="U2960" s="838">
        <v>0.33333333333333331</v>
      </c>
    </row>
    <row r="2961" spans="1:21" ht="14.4" customHeight="1" x14ac:dyDescent="0.3">
      <c r="A2961" s="831">
        <v>10</v>
      </c>
      <c r="B2961" s="832" t="s">
        <v>2616</v>
      </c>
      <c r="C2961" s="832" t="s">
        <v>2639</v>
      </c>
      <c r="D2961" s="833" t="s">
        <v>5677</v>
      </c>
      <c r="E2961" s="834" t="s">
        <v>2708</v>
      </c>
      <c r="F2961" s="832" t="s">
        <v>2619</v>
      </c>
      <c r="G2961" s="832" t="s">
        <v>2822</v>
      </c>
      <c r="H2961" s="832" t="s">
        <v>631</v>
      </c>
      <c r="I2961" s="832" t="s">
        <v>4319</v>
      </c>
      <c r="J2961" s="832" t="s">
        <v>2824</v>
      </c>
      <c r="K2961" s="832"/>
      <c r="L2961" s="835">
        <v>0</v>
      </c>
      <c r="M2961" s="835">
        <v>0</v>
      </c>
      <c r="N2961" s="832">
        <v>6</v>
      </c>
      <c r="O2961" s="836">
        <v>5</v>
      </c>
      <c r="P2961" s="835">
        <v>0</v>
      </c>
      <c r="Q2961" s="837"/>
      <c r="R2961" s="832">
        <v>5</v>
      </c>
      <c r="S2961" s="837">
        <v>0.83333333333333337</v>
      </c>
      <c r="T2961" s="836">
        <v>4</v>
      </c>
      <c r="U2961" s="838">
        <v>0.8</v>
      </c>
    </row>
    <row r="2962" spans="1:21" ht="14.4" customHeight="1" x14ac:dyDescent="0.3">
      <c r="A2962" s="831">
        <v>10</v>
      </c>
      <c r="B2962" s="832" t="s">
        <v>2616</v>
      </c>
      <c r="C2962" s="832" t="s">
        <v>2639</v>
      </c>
      <c r="D2962" s="833" t="s">
        <v>5677</v>
      </c>
      <c r="E2962" s="834" t="s">
        <v>2708</v>
      </c>
      <c r="F2962" s="832" t="s">
        <v>2619</v>
      </c>
      <c r="G2962" s="832" t="s">
        <v>2822</v>
      </c>
      <c r="H2962" s="832" t="s">
        <v>631</v>
      </c>
      <c r="I2962" s="832" t="s">
        <v>3355</v>
      </c>
      <c r="J2962" s="832" t="s">
        <v>2824</v>
      </c>
      <c r="K2962" s="832"/>
      <c r="L2962" s="835">
        <v>0</v>
      </c>
      <c r="M2962" s="835">
        <v>0</v>
      </c>
      <c r="N2962" s="832">
        <v>1</v>
      </c>
      <c r="O2962" s="836">
        <v>1</v>
      </c>
      <c r="P2962" s="835"/>
      <c r="Q2962" s="837"/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10</v>
      </c>
      <c r="B2963" s="832" t="s">
        <v>2616</v>
      </c>
      <c r="C2963" s="832" t="s">
        <v>2639</v>
      </c>
      <c r="D2963" s="833" t="s">
        <v>5677</v>
      </c>
      <c r="E2963" s="834" t="s">
        <v>2708</v>
      </c>
      <c r="F2963" s="832" t="s">
        <v>2619</v>
      </c>
      <c r="G2963" s="832" t="s">
        <v>2822</v>
      </c>
      <c r="H2963" s="832" t="s">
        <v>631</v>
      </c>
      <c r="I2963" s="832" t="s">
        <v>653</v>
      </c>
      <c r="J2963" s="832" t="s">
        <v>2824</v>
      </c>
      <c r="K2963" s="832"/>
      <c r="L2963" s="835">
        <v>0</v>
      </c>
      <c r="M2963" s="835">
        <v>0</v>
      </c>
      <c r="N2963" s="832">
        <v>1</v>
      </c>
      <c r="O2963" s="836">
        <v>1</v>
      </c>
      <c r="P2963" s="835">
        <v>0</v>
      </c>
      <c r="Q2963" s="837"/>
      <c r="R2963" s="832">
        <v>1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10</v>
      </c>
      <c r="B2964" s="832" t="s">
        <v>2616</v>
      </c>
      <c r="C2964" s="832" t="s">
        <v>2639</v>
      </c>
      <c r="D2964" s="833" t="s">
        <v>5677</v>
      </c>
      <c r="E2964" s="834" t="s">
        <v>2708</v>
      </c>
      <c r="F2964" s="832" t="s">
        <v>2619</v>
      </c>
      <c r="G2964" s="832" t="s">
        <v>2822</v>
      </c>
      <c r="H2964" s="832" t="s">
        <v>631</v>
      </c>
      <c r="I2964" s="832" t="s">
        <v>3231</v>
      </c>
      <c r="J2964" s="832" t="s">
        <v>2824</v>
      </c>
      <c r="K2964" s="832"/>
      <c r="L2964" s="835">
        <v>0</v>
      </c>
      <c r="M2964" s="835">
        <v>0</v>
      </c>
      <c r="N2964" s="832">
        <v>4</v>
      </c>
      <c r="O2964" s="836">
        <v>2</v>
      </c>
      <c r="P2964" s="835">
        <v>0</v>
      </c>
      <c r="Q2964" s="837"/>
      <c r="R2964" s="832">
        <v>4</v>
      </c>
      <c r="S2964" s="837">
        <v>1</v>
      </c>
      <c r="T2964" s="836">
        <v>2</v>
      </c>
      <c r="U2964" s="838">
        <v>1</v>
      </c>
    </row>
    <row r="2965" spans="1:21" ht="14.4" customHeight="1" x14ac:dyDescent="0.3">
      <c r="A2965" s="831">
        <v>10</v>
      </c>
      <c r="B2965" s="832" t="s">
        <v>2616</v>
      </c>
      <c r="C2965" s="832" t="s">
        <v>2639</v>
      </c>
      <c r="D2965" s="833" t="s">
        <v>5677</v>
      </c>
      <c r="E2965" s="834" t="s">
        <v>2708</v>
      </c>
      <c r="F2965" s="832" t="s">
        <v>2619</v>
      </c>
      <c r="G2965" s="832" t="s">
        <v>2822</v>
      </c>
      <c r="H2965" s="832" t="s">
        <v>631</v>
      </c>
      <c r="I2965" s="832" t="s">
        <v>3232</v>
      </c>
      <c r="J2965" s="832" t="s">
        <v>2824</v>
      </c>
      <c r="K2965" s="832"/>
      <c r="L2965" s="835">
        <v>0</v>
      </c>
      <c r="M2965" s="835">
        <v>0</v>
      </c>
      <c r="N2965" s="832">
        <v>4</v>
      </c>
      <c r="O2965" s="836">
        <v>2</v>
      </c>
      <c r="P2965" s="835">
        <v>0</v>
      </c>
      <c r="Q2965" s="837"/>
      <c r="R2965" s="832">
        <v>4</v>
      </c>
      <c r="S2965" s="837">
        <v>1</v>
      </c>
      <c r="T2965" s="836">
        <v>2</v>
      </c>
      <c r="U2965" s="838">
        <v>1</v>
      </c>
    </row>
    <row r="2966" spans="1:21" ht="14.4" customHeight="1" x14ac:dyDescent="0.3">
      <c r="A2966" s="831">
        <v>10</v>
      </c>
      <c r="B2966" s="832" t="s">
        <v>2616</v>
      </c>
      <c r="C2966" s="832" t="s">
        <v>2639</v>
      </c>
      <c r="D2966" s="833" t="s">
        <v>5677</v>
      </c>
      <c r="E2966" s="834" t="s">
        <v>2708</v>
      </c>
      <c r="F2966" s="832" t="s">
        <v>2619</v>
      </c>
      <c r="G2966" s="832" t="s">
        <v>2822</v>
      </c>
      <c r="H2966" s="832" t="s">
        <v>631</v>
      </c>
      <c r="I2966" s="832" t="s">
        <v>5291</v>
      </c>
      <c r="J2966" s="832" t="s">
        <v>2824</v>
      </c>
      <c r="K2966" s="832"/>
      <c r="L2966" s="835">
        <v>0</v>
      </c>
      <c r="M2966" s="835">
        <v>0</v>
      </c>
      <c r="N2966" s="832">
        <v>1</v>
      </c>
      <c r="O2966" s="836">
        <v>1</v>
      </c>
      <c r="P2966" s="835">
        <v>0</v>
      </c>
      <c r="Q2966" s="837"/>
      <c r="R2966" s="832">
        <v>1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10</v>
      </c>
      <c r="B2967" s="832" t="s">
        <v>2616</v>
      </c>
      <c r="C2967" s="832" t="s">
        <v>2639</v>
      </c>
      <c r="D2967" s="833" t="s">
        <v>5677</v>
      </c>
      <c r="E2967" s="834" t="s">
        <v>2708</v>
      </c>
      <c r="F2967" s="832" t="s">
        <v>2619</v>
      </c>
      <c r="G2967" s="832" t="s">
        <v>2822</v>
      </c>
      <c r="H2967" s="832" t="s">
        <v>631</v>
      </c>
      <c r="I2967" s="832" t="s">
        <v>3079</v>
      </c>
      <c r="J2967" s="832" t="s">
        <v>2824</v>
      </c>
      <c r="K2967" s="832"/>
      <c r="L2967" s="835">
        <v>0</v>
      </c>
      <c r="M2967" s="835">
        <v>0</v>
      </c>
      <c r="N2967" s="832">
        <v>1</v>
      </c>
      <c r="O2967" s="836">
        <v>0.5</v>
      </c>
      <c r="P2967" s="835">
        <v>0</v>
      </c>
      <c r="Q2967" s="837"/>
      <c r="R2967" s="832">
        <v>1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10</v>
      </c>
      <c r="B2968" s="832" t="s">
        <v>2616</v>
      </c>
      <c r="C2968" s="832" t="s">
        <v>2639</v>
      </c>
      <c r="D2968" s="833" t="s">
        <v>5677</v>
      </c>
      <c r="E2968" s="834" t="s">
        <v>2715</v>
      </c>
      <c r="F2968" s="832" t="s">
        <v>2618</v>
      </c>
      <c r="G2968" s="832" t="s">
        <v>2838</v>
      </c>
      <c r="H2968" s="832" t="s">
        <v>690</v>
      </c>
      <c r="I2968" s="832" t="s">
        <v>2381</v>
      </c>
      <c r="J2968" s="832" t="s">
        <v>1268</v>
      </c>
      <c r="K2968" s="832" t="s">
        <v>1270</v>
      </c>
      <c r="L2968" s="835">
        <v>159.08000000000001</v>
      </c>
      <c r="M2968" s="835">
        <v>159.08000000000001</v>
      </c>
      <c r="N2968" s="832">
        <v>1</v>
      </c>
      <c r="O2968" s="836">
        <v>0.5</v>
      </c>
      <c r="P2968" s="835">
        <v>159.08000000000001</v>
      </c>
      <c r="Q2968" s="837">
        <v>1</v>
      </c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10</v>
      </c>
      <c r="B2969" s="832" t="s">
        <v>2616</v>
      </c>
      <c r="C2969" s="832" t="s">
        <v>2639</v>
      </c>
      <c r="D2969" s="833" t="s">
        <v>5677</v>
      </c>
      <c r="E2969" s="834" t="s">
        <v>2715</v>
      </c>
      <c r="F2969" s="832" t="s">
        <v>2618</v>
      </c>
      <c r="G2969" s="832" t="s">
        <v>2838</v>
      </c>
      <c r="H2969" s="832" t="s">
        <v>631</v>
      </c>
      <c r="I2969" s="832" t="s">
        <v>2839</v>
      </c>
      <c r="J2969" s="832" t="s">
        <v>2840</v>
      </c>
      <c r="K2969" s="832" t="s">
        <v>1269</v>
      </c>
      <c r="L2969" s="835">
        <v>318.16000000000003</v>
      </c>
      <c r="M2969" s="835">
        <v>318.16000000000003</v>
      </c>
      <c r="N2969" s="832">
        <v>1</v>
      </c>
      <c r="O2969" s="836">
        <v>0.5</v>
      </c>
      <c r="P2969" s="835">
        <v>318.16000000000003</v>
      </c>
      <c r="Q2969" s="837">
        <v>1</v>
      </c>
      <c r="R2969" s="832">
        <v>1</v>
      </c>
      <c r="S2969" s="837">
        <v>1</v>
      </c>
      <c r="T2969" s="836">
        <v>0.5</v>
      </c>
      <c r="U2969" s="838">
        <v>1</v>
      </c>
    </row>
    <row r="2970" spans="1:21" ht="14.4" customHeight="1" x14ac:dyDescent="0.3">
      <c r="A2970" s="831">
        <v>10</v>
      </c>
      <c r="B2970" s="832" t="s">
        <v>2616</v>
      </c>
      <c r="C2970" s="832" t="s">
        <v>2639</v>
      </c>
      <c r="D2970" s="833" t="s">
        <v>5677</v>
      </c>
      <c r="E2970" s="834" t="s">
        <v>2715</v>
      </c>
      <c r="F2970" s="832" t="s">
        <v>2618</v>
      </c>
      <c r="G2970" s="832" t="s">
        <v>2760</v>
      </c>
      <c r="H2970" s="832" t="s">
        <v>631</v>
      </c>
      <c r="I2970" s="832" t="s">
        <v>2761</v>
      </c>
      <c r="J2970" s="832" t="s">
        <v>903</v>
      </c>
      <c r="K2970" s="832" t="s">
        <v>2762</v>
      </c>
      <c r="L2970" s="835">
        <v>94.7</v>
      </c>
      <c r="M2970" s="835">
        <v>94.7</v>
      </c>
      <c r="N2970" s="832">
        <v>1</v>
      </c>
      <c r="O2970" s="836">
        <v>0.5</v>
      </c>
      <c r="P2970" s="835">
        <v>94.7</v>
      </c>
      <c r="Q2970" s="837">
        <v>1</v>
      </c>
      <c r="R2970" s="832">
        <v>1</v>
      </c>
      <c r="S2970" s="837">
        <v>1</v>
      </c>
      <c r="T2970" s="836">
        <v>0.5</v>
      </c>
      <c r="U2970" s="838">
        <v>1</v>
      </c>
    </row>
    <row r="2971" spans="1:21" ht="14.4" customHeight="1" x14ac:dyDescent="0.3">
      <c r="A2971" s="831">
        <v>10</v>
      </c>
      <c r="B2971" s="832" t="s">
        <v>2616</v>
      </c>
      <c r="C2971" s="832" t="s">
        <v>2639</v>
      </c>
      <c r="D2971" s="833" t="s">
        <v>5677</v>
      </c>
      <c r="E2971" s="834" t="s">
        <v>2715</v>
      </c>
      <c r="F2971" s="832" t="s">
        <v>2618</v>
      </c>
      <c r="G2971" s="832" t="s">
        <v>3317</v>
      </c>
      <c r="H2971" s="832" t="s">
        <v>631</v>
      </c>
      <c r="I2971" s="832" t="s">
        <v>3787</v>
      </c>
      <c r="J2971" s="832" t="s">
        <v>3788</v>
      </c>
      <c r="K2971" s="832" t="s">
        <v>3789</v>
      </c>
      <c r="L2971" s="835">
        <v>73.09</v>
      </c>
      <c r="M2971" s="835">
        <v>73.09</v>
      </c>
      <c r="N2971" s="832">
        <v>1</v>
      </c>
      <c r="O2971" s="836">
        <v>0.5</v>
      </c>
      <c r="P2971" s="835">
        <v>73.09</v>
      </c>
      <c r="Q2971" s="837">
        <v>1</v>
      </c>
      <c r="R2971" s="832">
        <v>1</v>
      </c>
      <c r="S2971" s="837">
        <v>1</v>
      </c>
      <c r="T2971" s="836">
        <v>0.5</v>
      </c>
      <c r="U2971" s="838">
        <v>1</v>
      </c>
    </row>
    <row r="2972" spans="1:21" ht="14.4" customHeight="1" x14ac:dyDescent="0.3">
      <c r="A2972" s="831">
        <v>10</v>
      </c>
      <c r="B2972" s="832" t="s">
        <v>2616</v>
      </c>
      <c r="C2972" s="832" t="s">
        <v>2639</v>
      </c>
      <c r="D2972" s="833" t="s">
        <v>5677</v>
      </c>
      <c r="E2972" s="834" t="s">
        <v>2715</v>
      </c>
      <c r="F2972" s="832" t="s">
        <v>2618</v>
      </c>
      <c r="G2972" s="832" t="s">
        <v>3183</v>
      </c>
      <c r="H2972" s="832" t="s">
        <v>631</v>
      </c>
      <c r="I2972" s="832" t="s">
        <v>3415</v>
      </c>
      <c r="J2972" s="832" t="s">
        <v>1307</v>
      </c>
      <c r="K2972" s="832" t="s">
        <v>2861</v>
      </c>
      <c r="L2972" s="835">
        <v>729.38</v>
      </c>
      <c r="M2972" s="835">
        <v>2188.14</v>
      </c>
      <c r="N2972" s="832">
        <v>3</v>
      </c>
      <c r="O2972" s="836">
        <v>0.5</v>
      </c>
      <c r="P2972" s="835">
        <v>2188.14</v>
      </c>
      <c r="Q2972" s="837">
        <v>1</v>
      </c>
      <c r="R2972" s="832">
        <v>3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10</v>
      </c>
      <c r="B2973" s="832" t="s">
        <v>2616</v>
      </c>
      <c r="C2973" s="832" t="s">
        <v>2639</v>
      </c>
      <c r="D2973" s="833" t="s">
        <v>5677</v>
      </c>
      <c r="E2973" s="834" t="s">
        <v>2715</v>
      </c>
      <c r="F2973" s="832" t="s">
        <v>2618</v>
      </c>
      <c r="G2973" s="832" t="s">
        <v>2906</v>
      </c>
      <c r="H2973" s="832" t="s">
        <v>631</v>
      </c>
      <c r="I2973" s="832" t="s">
        <v>2909</v>
      </c>
      <c r="J2973" s="832" t="s">
        <v>1067</v>
      </c>
      <c r="K2973" s="832" t="s">
        <v>2910</v>
      </c>
      <c r="L2973" s="835">
        <v>103.67</v>
      </c>
      <c r="M2973" s="835">
        <v>103.67</v>
      </c>
      <c r="N2973" s="832">
        <v>1</v>
      </c>
      <c r="O2973" s="836">
        <v>0.5</v>
      </c>
      <c r="P2973" s="835">
        <v>103.67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10</v>
      </c>
      <c r="B2974" s="832" t="s">
        <v>2616</v>
      </c>
      <c r="C2974" s="832" t="s">
        <v>2639</v>
      </c>
      <c r="D2974" s="833" t="s">
        <v>5677</v>
      </c>
      <c r="E2974" s="834" t="s">
        <v>2715</v>
      </c>
      <c r="F2974" s="832" t="s">
        <v>2618</v>
      </c>
      <c r="G2974" s="832" t="s">
        <v>3066</v>
      </c>
      <c r="H2974" s="832" t="s">
        <v>690</v>
      </c>
      <c r="I2974" s="832" t="s">
        <v>2334</v>
      </c>
      <c r="J2974" s="832" t="s">
        <v>1139</v>
      </c>
      <c r="K2974" s="832" t="s">
        <v>1135</v>
      </c>
      <c r="L2974" s="835">
        <v>238.89</v>
      </c>
      <c r="M2974" s="835">
        <v>4300.0199999999995</v>
      </c>
      <c r="N2974" s="832">
        <v>18</v>
      </c>
      <c r="O2974" s="836">
        <v>1</v>
      </c>
      <c r="P2974" s="835">
        <v>4300.0199999999995</v>
      </c>
      <c r="Q2974" s="837">
        <v>1</v>
      </c>
      <c r="R2974" s="832">
        <v>18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10</v>
      </c>
      <c r="B2975" s="832" t="s">
        <v>2616</v>
      </c>
      <c r="C2975" s="832" t="s">
        <v>2639</v>
      </c>
      <c r="D2975" s="833" t="s">
        <v>5677</v>
      </c>
      <c r="E2975" s="834" t="s">
        <v>2656</v>
      </c>
      <c r="F2975" s="832" t="s">
        <v>2618</v>
      </c>
      <c r="G2975" s="832" t="s">
        <v>2838</v>
      </c>
      <c r="H2975" s="832" t="s">
        <v>631</v>
      </c>
      <c r="I2975" s="832" t="s">
        <v>2841</v>
      </c>
      <c r="J2975" s="832" t="s">
        <v>2840</v>
      </c>
      <c r="K2975" s="832" t="s">
        <v>1270</v>
      </c>
      <c r="L2975" s="835">
        <v>184.65</v>
      </c>
      <c r="M2975" s="835">
        <v>184.65</v>
      </c>
      <c r="N2975" s="832">
        <v>1</v>
      </c>
      <c r="O2975" s="836">
        <v>0.5</v>
      </c>
      <c r="P2975" s="835">
        <v>184.65</v>
      </c>
      <c r="Q2975" s="837">
        <v>1</v>
      </c>
      <c r="R2975" s="832">
        <v>1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10</v>
      </c>
      <c r="B2976" s="832" t="s">
        <v>2616</v>
      </c>
      <c r="C2976" s="832" t="s">
        <v>2639</v>
      </c>
      <c r="D2976" s="833" t="s">
        <v>5677</v>
      </c>
      <c r="E2976" s="834" t="s">
        <v>2656</v>
      </c>
      <c r="F2976" s="832" t="s">
        <v>2618</v>
      </c>
      <c r="G2976" s="832" t="s">
        <v>2859</v>
      </c>
      <c r="H2976" s="832" t="s">
        <v>631</v>
      </c>
      <c r="I2976" s="832" t="s">
        <v>2860</v>
      </c>
      <c r="J2976" s="832" t="s">
        <v>793</v>
      </c>
      <c r="K2976" s="832" t="s">
        <v>2861</v>
      </c>
      <c r="L2976" s="835">
        <v>75.05</v>
      </c>
      <c r="M2976" s="835">
        <v>75.05</v>
      </c>
      <c r="N2976" s="832">
        <v>1</v>
      </c>
      <c r="O2976" s="836">
        <v>0.5</v>
      </c>
      <c r="P2976" s="835">
        <v>75.05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10</v>
      </c>
      <c r="B2977" s="832" t="s">
        <v>2616</v>
      </c>
      <c r="C2977" s="832" t="s">
        <v>2639</v>
      </c>
      <c r="D2977" s="833" t="s">
        <v>5677</v>
      </c>
      <c r="E2977" s="834" t="s">
        <v>2656</v>
      </c>
      <c r="F2977" s="832" t="s">
        <v>2618</v>
      </c>
      <c r="G2977" s="832" t="s">
        <v>3183</v>
      </c>
      <c r="H2977" s="832" t="s">
        <v>631</v>
      </c>
      <c r="I2977" s="832" t="s">
        <v>3415</v>
      </c>
      <c r="J2977" s="832" t="s">
        <v>1307</v>
      </c>
      <c r="K2977" s="832" t="s">
        <v>2861</v>
      </c>
      <c r="L2977" s="835">
        <v>729.38</v>
      </c>
      <c r="M2977" s="835">
        <v>729.38</v>
      </c>
      <c r="N2977" s="832">
        <v>1</v>
      </c>
      <c r="O2977" s="836">
        <v>0.5</v>
      </c>
      <c r="P2977" s="835">
        <v>729.38</v>
      </c>
      <c r="Q2977" s="837">
        <v>1</v>
      </c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10</v>
      </c>
      <c r="B2978" s="832" t="s">
        <v>2616</v>
      </c>
      <c r="C2978" s="832" t="s">
        <v>2639</v>
      </c>
      <c r="D2978" s="833" t="s">
        <v>5677</v>
      </c>
      <c r="E2978" s="834" t="s">
        <v>2656</v>
      </c>
      <c r="F2978" s="832" t="s">
        <v>2618</v>
      </c>
      <c r="G2978" s="832" t="s">
        <v>3183</v>
      </c>
      <c r="H2978" s="832" t="s">
        <v>631</v>
      </c>
      <c r="I2978" s="832" t="s">
        <v>5166</v>
      </c>
      <c r="J2978" s="832" t="s">
        <v>5167</v>
      </c>
      <c r="K2978" s="832" t="s">
        <v>5168</v>
      </c>
      <c r="L2978" s="835">
        <v>607.30999999999995</v>
      </c>
      <c r="M2978" s="835">
        <v>607.30999999999995</v>
      </c>
      <c r="N2978" s="832">
        <v>1</v>
      </c>
      <c r="O2978" s="836">
        <v>0.5</v>
      </c>
      <c r="P2978" s="835">
        <v>607.30999999999995</v>
      </c>
      <c r="Q2978" s="837">
        <v>1</v>
      </c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10</v>
      </c>
      <c r="B2979" s="832" t="s">
        <v>2616</v>
      </c>
      <c r="C2979" s="832" t="s">
        <v>2639</v>
      </c>
      <c r="D2979" s="833" t="s">
        <v>5677</v>
      </c>
      <c r="E2979" s="834" t="s">
        <v>2656</v>
      </c>
      <c r="F2979" s="832" t="s">
        <v>2618</v>
      </c>
      <c r="G2979" s="832" t="s">
        <v>2783</v>
      </c>
      <c r="H2979" s="832" t="s">
        <v>631</v>
      </c>
      <c r="I2979" s="832" t="s">
        <v>2784</v>
      </c>
      <c r="J2979" s="832" t="s">
        <v>1376</v>
      </c>
      <c r="K2979" s="832" t="s">
        <v>2785</v>
      </c>
      <c r="L2979" s="835">
        <v>34.19</v>
      </c>
      <c r="M2979" s="835">
        <v>102.57</v>
      </c>
      <c r="N2979" s="832">
        <v>3</v>
      </c>
      <c r="O2979" s="836">
        <v>0.5</v>
      </c>
      <c r="P2979" s="835">
        <v>102.57</v>
      </c>
      <c r="Q2979" s="837">
        <v>1</v>
      </c>
      <c r="R2979" s="832">
        <v>3</v>
      </c>
      <c r="S2979" s="837">
        <v>1</v>
      </c>
      <c r="T2979" s="836">
        <v>0.5</v>
      </c>
      <c r="U2979" s="838">
        <v>1</v>
      </c>
    </row>
    <row r="2980" spans="1:21" ht="14.4" customHeight="1" x14ac:dyDescent="0.3">
      <c r="A2980" s="831">
        <v>10</v>
      </c>
      <c r="B2980" s="832" t="s">
        <v>2616</v>
      </c>
      <c r="C2980" s="832" t="s">
        <v>2639</v>
      </c>
      <c r="D2980" s="833" t="s">
        <v>5677</v>
      </c>
      <c r="E2980" s="834" t="s">
        <v>2656</v>
      </c>
      <c r="F2980" s="832" t="s">
        <v>2618</v>
      </c>
      <c r="G2980" s="832" t="s">
        <v>2906</v>
      </c>
      <c r="H2980" s="832" t="s">
        <v>631</v>
      </c>
      <c r="I2980" s="832" t="s">
        <v>3254</v>
      </c>
      <c r="J2980" s="832" t="s">
        <v>1067</v>
      </c>
      <c r="K2980" s="832" t="s">
        <v>3255</v>
      </c>
      <c r="L2980" s="835">
        <v>103.67</v>
      </c>
      <c r="M2980" s="835">
        <v>103.67</v>
      </c>
      <c r="N2980" s="832">
        <v>1</v>
      </c>
      <c r="O2980" s="836">
        <v>0.5</v>
      </c>
      <c r="P2980" s="835">
        <v>103.67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10</v>
      </c>
      <c r="B2981" s="832" t="s">
        <v>2616</v>
      </c>
      <c r="C2981" s="832" t="s">
        <v>2639</v>
      </c>
      <c r="D2981" s="833" t="s">
        <v>5677</v>
      </c>
      <c r="E2981" s="834" t="s">
        <v>2656</v>
      </c>
      <c r="F2981" s="832" t="s">
        <v>2618</v>
      </c>
      <c r="G2981" s="832" t="s">
        <v>2789</v>
      </c>
      <c r="H2981" s="832" t="s">
        <v>631</v>
      </c>
      <c r="I2981" s="832" t="s">
        <v>2920</v>
      </c>
      <c r="J2981" s="832" t="s">
        <v>2791</v>
      </c>
      <c r="K2981" s="832" t="s">
        <v>2921</v>
      </c>
      <c r="L2981" s="835">
        <v>87.67</v>
      </c>
      <c r="M2981" s="835">
        <v>175.34</v>
      </c>
      <c r="N2981" s="832">
        <v>2</v>
      </c>
      <c r="O2981" s="836">
        <v>0.5</v>
      </c>
      <c r="P2981" s="835">
        <v>175.34</v>
      </c>
      <c r="Q2981" s="837">
        <v>1</v>
      </c>
      <c r="R2981" s="832">
        <v>2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10</v>
      </c>
      <c r="B2982" s="832" t="s">
        <v>2616</v>
      </c>
      <c r="C2982" s="832" t="s">
        <v>2639</v>
      </c>
      <c r="D2982" s="833" t="s">
        <v>5677</v>
      </c>
      <c r="E2982" s="834" t="s">
        <v>2656</v>
      </c>
      <c r="F2982" s="832" t="s">
        <v>2618</v>
      </c>
      <c r="G2982" s="832" t="s">
        <v>3066</v>
      </c>
      <c r="H2982" s="832" t="s">
        <v>690</v>
      </c>
      <c r="I2982" s="832" t="s">
        <v>3229</v>
      </c>
      <c r="J2982" s="832" t="s">
        <v>3230</v>
      </c>
      <c r="K2982" s="832" t="s">
        <v>1350</v>
      </c>
      <c r="L2982" s="835">
        <v>129.51</v>
      </c>
      <c r="M2982" s="835">
        <v>647.54999999999995</v>
      </c>
      <c r="N2982" s="832">
        <v>5</v>
      </c>
      <c r="O2982" s="836">
        <v>0.5</v>
      </c>
      <c r="P2982" s="835">
        <v>647.54999999999995</v>
      </c>
      <c r="Q2982" s="837">
        <v>1</v>
      </c>
      <c r="R2982" s="832">
        <v>5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10</v>
      </c>
      <c r="B2983" s="832" t="s">
        <v>2616</v>
      </c>
      <c r="C2983" s="832" t="s">
        <v>2639</v>
      </c>
      <c r="D2983" s="833" t="s">
        <v>5677</v>
      </c>
      <c r="E2983" s="834" t="s">
        <v>2656</v>
      </c>
      <c r="F2983" s="832" t="s">
        <v>2618</v>
      </c>
      <c r="G2983" s="832" t="s">
        <v>3066</v>
      </c>
      <c r="H2983" s="832" t="s">
        <v>690</v>
      </c>
      <c r="I2983" s="832" t="s">
        <v>3846</v>
      </c>
      <c r="J2983" s="832" t="s">
        <v>1549</v>
      </c>
      <c r="K2983" s="832" t="s">
        <v>1135</v>
      </c>
      <c r="L2983" s="835">
        <v>129.51</v>
      </c>
      <c r="M2983" s="835">
        <v>647.54999999999995</v>
      </c>
      <c r="N2983" s="832">
        <v>5</v>
      </c>
      <c r="O2983" s="836">
        <v>0.5</v>
      </c>
      <c r="P2983" s="835">
        <v>647.54999999999995</v>
      </c>
      <c r="Q2983" s="837">
        <v>1</v>
      </c>
      <c r="R2983" s="832">
        <v>5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10</v>
      </c>
      <c r="B2984" s="832" t="s">
        <v>2616</v>
      </c>
      <c r="C2984" s="832" t="s">
        <v>2639</v>
      </c>
      <c r="D2984" s="833" t="s">
        <v>5677</v>
      </c>
      <c r="E2984" s="834" t="s">
        <v>2656</v>
      </c>
      <c r="F2984" s="832" t="s">
        <v>2618</v>
      </c>
      <c r="G2984" s="832" t="s">
        <v>3066</v>
      </c>
      <c r="H2984" s="832" t="s">
        <v>690</v>
      </c>
      <c r="I2984" s="832" t="s">
        <v>2331</v>
      </c>
      <c r="J2984" s="832" t="s">
        <v>1142</v>
      </c>
      <c r="K2984" s="832" t="s">
        <v>1135</v>
      </c>
      <c r="L2984" s="835">
        <v>129.51</v>
      </c>
      <c r="M2984" s="835">
        <v>647.54999999999995</v>
      </c>
      <c r="N2984" s="832">
        <v>5</v>
      </c>
      <c r="O2984" s="836">
        <v>0.5</v>
      </c>
      <c r="P2984" s="835">
        <v>647.54999999999995</v>
      </c>
      <c r="Q2984" s="837">
        <v>1</v>
      </c>
      <c r="R2984" s="832">
        <v>5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10</v>
      </c>
      <c r="B2985" s="832" t="s">
        <v>2616</v>
      </c>
      <c r="C2985" s="832" t="s">
        <v>2639</v>
      </c>
      <c r="D2985" s="833" t="s">
        <v>5677</v>
      </c>
      <c r="E2985" s="834" t="s">
        <v>2656</v>
      </c>
      <c r="F2985" s="832" t="s">
        <v>2618</v>
      </c>
      <c r="G2985" s="832" t="s">
        <v>3066</v>
      </c>
      <c r="H2985" s="832" t="s">
        <v>690</v>
      </c>
      <c r="I2985" s="832" t="s">
        <v>2334</v>
      </c>
      <c r="J2985" s="832" t="s">
        <v>1139</v>
      </c>
      <c r="K2985" s="832" t="s">
        <v>1135</v>
      </c>
      <c r="L2985" s="835">
        <v>238.89</v>
      </c>
      <c r="M2985" s="835">
        <v>1194.4499999999998</v>
      </c>
      <c r="N2985" s="832">
        <v>5</v>
      </c>
      <c r="O2985" s="836">
        <v>0.5</v>
      </c>
      <c r="P2985" s="835">
        <v>1194.4499999999998</v>
      </c>
      <c r="Q2985" s="837">
        <v>1</v>
      </c>
      <c r="R2985" s="832">
        <v>5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10</v>
      </c>
      <c r="B2986" s="832" t="s">
        <v>2616</v>
      </c>
      <c r="C2986" s="832" t="s">
        <v>2639</v>
      </c>
      <c r="D2986" s="833" t="s">
        <v>5677</v>
      </c>
      <c r="E2986" s="834" t="s">
        <v>2656</v>
      </c>
      <c r="F2986" s="832" t="s">
        <v>2618</v>
      </c>
      <c r="G2986" s="832" t="s">
        <v>3066</v>
      </c>
      <c r="H2986" s="832" t="s">
        <v>631</v>
      </c>
      <c r="I2986" s="832" t="s">
        <v>5231</v>
      </c>
      <c r="J2986" s="832" t="s">
        <v>5232</v>
      </c>
      <c r="K2986" s="832" t="s">
        <v>1350</v>
      </c>
      <c r="L2986" s="835">
        <v>158.61000000000001</v>
      </c>
      <c r="M2986" s="835">
        <v>793.05000000000007</v>
      </c>
      <c r="N2986" s="832">
        <v>5</v>
      </c>
      <c r="O2986" s="836">
        <v>0.5</v>
      </c>
      <c r="P2986" s="835">
        <v>793.05000000000007</v>
      </c>
      <c r="Q2986" s="837">
        <v>1</v>
      </c>
      <c r="R2986" s="832">
        <v>5</v>
      </c>
      <c r="S2986" s="837">
        <v>1</v>
      </c>
      <c r="T2986" s="836">
        <v>0.5</v>
      </c>
      <c r="U2986" s="838">
        <v>1</v>
      </c>
    </row>
    <row r="2987" spans="1:21" ht="14.4" customHeight="1" x14ac:dyDescent="0.3">
      <c r="A2987" s="831">
        <v>10</v>
      </c>
      <c r="B2987" s="832" t="s">
        <v>2616</v>
      </c>
      <c r="C2987" s="832" t="s">
        <v>2639</v>
      </c>
      <c r="D2987" s="833" t="s">
        <v>5677</v>
      </c>
      <c r="E2987" s="834" t="s">
        <v>2683</v>
      </c>
      <c r="F2987" s="832" t="s">
        <v>2618</v>
      </c>
      <c r="G2987" s="832" t="s">
        <v>2760</v>
      </c>
      <c r="H2987" s="832" t="s">
        <v>631</v>
      </c>
      <c r="I2987" s="832" t="s">
        <v>2761</v>
      </c>
      <c r="J2987" s="832" t="s">
        <v>903</v>
      </c>
      <c r="K2987" s="832" t="s">
        <v>2762</v>
      </c>
      <c r="L2987" s="835">
        <v>94.7</v>
      </c>
      <c r="M2987" s="835">
        <v>94.7</v>
      </c>
      <c r="N2987" s="832">
        <v>1</v>
      </c>
      <c r="O2987" s="836">
        <v>0.5</v>
      </c>
      <c r="P2987" s="835">
        <v>94.7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10</v>
      </c>
      <c r="B2988" s="832" t="s">
        <v>2616</v>
      </c>
      <c r="C2988" s="832" t="s">
        <v>2639</v>
      </c>
      <c r="D2988" s="833" t="s">
        <v>5677</v>
      </c>
      <c r="E2988" s="834" t="s">
        <v>2683</v>
      </c>
      <c r="F2988" s="832" t="s">
        <v>2618</v>
      </c>
      <c r="G2988" s="832" t="s">
        <v>3601</v>
      </c>
      <c r="H2988" s="832" t="s">
        <v>631</v>
      </c>
      <c r="I2988" s="832" t="s">
        <v>3602</v>
      </c>
      <c r="J2988" s="832" t="s">
        <v>3603</v>
      </c>
      <c r="K2988" s="832" t="s">
        <v>3604</v>
      </c>
      <c r="L2988" s="835">
        <v>59.18</v>
      </c>
      <c r="M2988" s="835">
        <v>59.18</v>
      </c>
      <c r="N2988" s="832">
        <v>1</v>
      </c>
      <c r="O2988" s="836">
        <v>1</v>
      </c>
      <c r="P2988" s="835">
        <v>59.18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10</v>
      </c>
      <c r="B2989" s="832" t="s">
        <v>2616</v>
      </c>
      <c r="C2989" s="832" t="s">
        <v>2639</v>
      </c>
      <c r="D2989" s="833" t="s">
        <v>5677</v>
      </c>
      <c r="E2989" s="834" t="s">
        <v>2683</v>
      </c>
      <c r="F2989" s="832" t="s">
        <v>2618</v>
      </c>
      <c r="G2989" s="832" t="s">
        <v>3066</v>
      </c>
      <c r="H2989" s="832" t="s">
        <v>690</v>
      </c>
      <c r="I2989" s="832" t="s">
        <v>5264</v>
      </c>
      <c r="J2989" s="832" t="s">
        <v>5265</v>
      </c>
      <c r="K2989" s="832" t="s">
        <v>1435</v>
      </c>
      <c r="L2989" s="835">
        <v>32.380000000000003</v>
      </c>
      <c r="M2989" s="835">
        <v>323.8</v>
      </c>
      <c r="N2989" s="832">
        <v>10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10</v>
      </c>
      <c r="B2990" s="832" t="s">
        <v>2616</v>
      </c>
      <c r="C2990" s="832" t="s">
        <v>2639</v>
      </c>
      <c r="D2990" s="833" t="s">
        <v>5677</v>
      </c>
      <c r="E2990" s="834" t="s">
        <v>2683</v>
      </c>
      <c r="F2990" s="832" t="s">
        <v>2618</v>
      </c>
      <c r="G2990" s="832" t="s">
        <v>3066</v>
      </c>
      <c r="H2990" s="832" t="s">
        <v>690</v>
      </c>
      <c r="I2990" s="832" t="s">
        <v>2331</v>
      </c>
      <c r="J2990" s="832" t="s">
        <v>1142</v>
      </c>
      <c r="K2990" s="832" t="s">
        <v>1135</v>
      </c>
      <c r="L2990" s="835">
        <v>129.51</v>
      </c>
      <c r="M2990" s="835">
        <v>259.02</v>
      </c>
      <c r="N2990" s="832">
        <v>2</v>
      </c>
      <c r="O2990" s="836">
        <v>0.5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10</v>
      </c>
      <c r="B2991" s="832" t="s">
        <v>2616</v>
      </c>
      <c r="C2991" s="832" t="s">
        <v>2639</v>
      </c>
      <c r="D2991" s="833" t="s">
        <v>5677</v>
      </c>
      <c r="E2991" s="834" t="s">
        <v>2683</v>
      </c>
      <c r="F2991" s="832" t="s">
        <v>2619</v>
      </c>
      <c r="G2991" s="832" t="s">
        <v>2822</v>
      </c>
      <c r="H2991" s="832" t="s">
        <v>631</v>
      </c>
      <c r="I2991" s="832" t="s">
        <v>2948</v>
      </c>
      <c r="J2991" s="832" t="s">
        <v>2824</v>
      </c>
      <c r="K2991" s="832"/>
      <c r="L2991" s="835">
        <v>0</v>
      </c>
      <c r="M2991" s="835">
        <v>0</v>
      </c>
      <c r="N2991" s="832">
        <v>1</v>
      </c>
      <c r="O2991" s="836">
        <v>0.5</v>
      </c>
      <c r="P2991" s="835">
        <v>0</v>
      </c>
      <c r="Q2991" s="837"/>
      <c r="R2991" s="832">
        <v>1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10</v>
      </c>
      <c r="B2992" s="832" t="s">
        <v>2616</v>
      </c>
      <c r="C2992" s="832" t="s">
        <v>2639</v>
      </c>
      <c r="D2992" s="833" t="s">
        <v>5677</v>
      </c>
      <c r="E2992" s="834" t="s">
        <v>2659</v>
      </c>
      <c r="F2992" s="832" t="s">
        <v>2618</v>
      </c>
      <c r="G2992" s="832" t="s">
        <v>2838</v>
      </c>
      <c r="H2992" s="832" t="s">
        <v>631</v>
      </c>
      <c r="I2992" s="832" t="s">
        <v>2839</v>
      </c>
      <c r="J2992" s="832" t="s">
        <v>2840</v>
      </c>
      <c r="K2992" s="832" t="s">
        <v>1269</v>
      </c>
      <c r="L2992" s="835">
        <v>318.16000000000003</v>
      </c>
      <c r="M2992" s="835">
        <v>1272.6400000000001</v>
      </c>
      <c r="N2992" s="832">
        <v>4</v>
      </c>
      <c r="O2992" s="836">
        <v>1.5</v>
      </c>
      <c r="P2992" s="835">
        <v>318.16000000000003</v>
      </c>
      <c r="Q2992" s="837">
        <v>0.25</v>
      </c>
      <c r="R2992" s="832">
        <v>1</v>
      </c>
      <c r="S2992" s="837">
        <v>0.25</v>
      </c>
      <c r="T2992" s="836">
        <v>0.5</v>
      </c>
      <c r="U2992" s="838">
        <v>0.33333333333333331</v>
      </c>
    </row>
    <row r="2993" spans="1:21" ht="14.4" customHeight="1" x14ac:dyDescent="0.3">
      <c r="A2993" s="831">
        <v>10</v>
      </c>
      <c r="B2993" s="832" t="s">
        <v>2616</v>
      </c>
      <c r="C2993" s="832" t="s">
        <v>2639</v>
      </c>
      <c r="D2993" s="833" t="s">
        <v>5677</v>
      </c>
      <c r="E2993" s="834" t="s">
        <v>2659</v>
      </c>
      <c r="F2993" s="832" t="s">
        <v>2618</v>
      </c>
      <c r="G2993" s="832" t="s">
        <v>3183</v>
      </c>
      <c r="H2993" s="832" t="s">
        <v>631</v>
      </c>
      <c r="I2993" s="832" t="s">
        <v>3831</v>
      </c>
      <c r="J2993" s="832" t="s">
        <v>3832</v>
      </c>
      <c r="K2993" s="832" t="s">
        <v>3833</v>
      </c>
      <c r="L2993" s="835">
        <v>729.38</v>
      </c>
      <c r="M2993" s="835">
        <v>2188.14</v>
      </c>
      <c r="N2993" s="832">
        <v>3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10</v>
      </c>
      <c r="B2994" s="832" t="s">
        <v>2616</v>
      </c>
      <c r="C2994" s="832" t="s">
        <v>2639</v>
      </c>
      <c r="D2994" s="833" t="s">
        <v>5677</v>
      </c>
      <c r="E2994" s="834" t="s">
        <v>2659</v>
      </c>
      <c r="F2994" s="832" t="s">
        <v>2618</v>
      </c>
      <c r="G2994" s="832" t="s">
        <v>2906</v>
      </c>
      <c r="H2994" s="832" t="s">
        <v>631</v>
      </c>
      <c r="I2994" s="832" t="s">
        <v>2909</v>
      </c>
      <c r="J2994" s="832" t="s">
        <v>1067</v>
      </c>
      <c r="K2994" s="832" t="s">
        <v>2910</v>
      </c>
      <c r="L2994" s="835">
        <v>103.67</v>
      </c>
      <c r="M2994" s="835">
        <v>207.34</v>
      </c>
      <c r="N2994" s="832">
        <v>2</v>
      </c>
      <c r="O2994" s="836">
        <v>1</v>
      </c>
      <c r="P2994" s="835">
        <v>103.67</v>
      </c>
      <c r="Q2994" s="837">
        <v>0.5</v>
      </c>
      <c r="R2994" s="832">
        <v>1</v>
      </c>
      <c r="S2994" s="837">
        <v>0.5</v>
      </c>
      <c r="T2994" s="836">
        <v>0.5</v>
      </c>
      <c r="U2994" s="838">
        <v>0.5</v>
      </c>
    </row>
    <row r="2995" spans="1:21" ht="14.4" customHeight="1" x14ac:dyDescent="0.3">
      <c r="A2995" s="831">
        <v>10</v>
      </c>
      <c r="B2995" s="832" t="s">
        <v>2616</v>
      </c>
      <c r="C2995" s="832" t="s">
        <v>2639</v>
      </c>
      <c r="D2995" s="833" t="s">
        <v>5677</v>
      </c>
      <c r="E2995" s="834" t="s">
        <v>2659</v>
      </c>
      <c r="F2995" s="832" t="s">
        <v>2618</v>
      </c>
      <c r="G2995" s="832" t="s">
        <v>3066</v>
      </c>
      <c r="H2995" s="832" t="s">
        <v>690</v>
      </c>
      <c r="I2995" s="832" t="s">
        <v>3846</v>
      </c>
      <c r="J2995" s="832" t="s">
        <v>1549</v>
      </c>
      <c r="K2995" s="832" t="s">
        <v>1135</v>
      </c>
      <c r="L2995" s="835">
        <v>129.51</v>
      </c>
      <c r="M2995" s="835">
        <v>1295.0999999999999</v>
      </c>
      <c r="N2995" s="832">
        <v>10</v>
      </c>
      <c r="O2995" s="836">
        <v>0.5</v>
      </c>
      <c r="P2995" s="835">
        <v>1295.0999999999999</v>
      </c>
      <c r="Q2995" s="837">
        <v>1</v>
      </c>
      <c r="R2995" s="832">
        <v>10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10</v>
      </c>
      <c r="B2996" s="832" t="s">
        <v>2616</v>
      </c>
      <c r="C2996" s="832" t="s">
        <v>2639</v>
      </c>
      <c r="D2996" s="833" t="s">
        <v>5677</v>
      </c>
      <c r="E2996" s="834" t="s">
        <v>2659</v>
      </c>
      <c r="F2996" s="832" t="s">
        <v>2618</v>
      </c>
      <c r="G2996" s="832" t="s">
        <v>3066</v>
      </c>
      <c r="H2996" s="832" t="s">
        <v>690</v>
      </c>
      <c r="I2996" s="832" t="s">
        <v>2331</v>
      </c>
      <c r="J2996" s="832" t="s">
        <v>1142</v>
      </c>
      <c r="K2996" s="832" t="s">
        <v>1135</v>
      </c>
      <c r="L2996" s="835">
        <v>129.51</v>
      </c>
      <c r="M2996" s="835">
        <v>1942.6499999999999</v>
      </c>
      <c r="N2996" s="832">
        <v>15</v>
      </c>
      <c r="O2996" s="836">
        <v>0.5</v>
      </c>
      <c r="P2996" s="835">
        <v>1942.6499999999999</v>
      </c>
      <c r="Q2996" s="837">
        <v>1</v>
      </c>
      <c r="R2996" s="832">
        <v>15</v>
      </c>
      <c r="S2996" s="837">
        <v>1</v>
      </c>
      <c r="T2996" s="836">
        <v>0.5</v>
      </c>
      <c r="U2996" s="838">
        <v>1</v>
      </c>
    </row>
    <row r="2997" spans="1:21" ht="14.4" customHeight="1" x14ac:dyDescent="0.3">
      <c r="A2997" s="831">
        <v>10</v>
      </c>
      <c r="B2997" s="832" t="s">
        <v>2616</v>
      </c>
      <c r="C2997" s="832" t="s">
        <v>2639</v>
      </c>
      <c r="D2997" s="833" t="s">
        <v>5677</v>
      </c>
      <c r="E2997" s="834" t="s">
        <v>2659</v>
      </c>
      <c r="F2997" s="832" t="s">
        <v>2618</v>
      </c>
      <c r="G2997" s="832" t="s">
        <v>3066</v>
      </c>
      <c r="H2997" s="832" t="s">
        <v>690</v>
      </c>
      <c r="I2997" s="832" t="s">
        <v>2332</v>
      </c>
      <c r="J2997" s="832" t="s">
        <v>1141</v>
      </c>
      <c r="K2997" s="832" t="s">
        <v>1135</v>
      </c>
      <c r="L2997" s="835">
        <v>130.38999999999999</v>
      </c>
      <c r="M2997" s="835">
        <v>1303.8999999999999</v>
      </c>
      <c r="N2997" s="832">
        <v>10</v>
      </c>
      <c r="O2997" s="836">
        <v>1</v>
      </c>
      <c r="P2997" s="835">
        <v>1303.8999999999999</v>
      </c>
      <c r="Q2997" s="837">
        <v>1</v>
      </c>
      <c r="R2997" s="832">
        <v>10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10</v>
      </c>
      <c r="B2998" s="832" t="s">
        <v>2616</v>
      </c>
      <c r="C2998" s="832" t="s">
        <v>2639</v>
      </c>
      <c r="D2998" s="833" t="s">
        <v>5677</v>
      </c>
      <c r="E2998" s="834" t="s">
        <v>2663</v>
      </c>
      <c r="F2998" s="832" t="s">
        <v>2618</v>
      </c>
      <c r="G2998" s="832" t="s">
        <v>3066</v>
      </c>
      <c r="H2998" s="832" t="s">
        <v>690</v>
      </c>
      <c r="I2998" s="832" t="s">
        <v>2335</v>
      </c>
      <c r="J2998" s="832" t="s">
        <v>1137</v>
      </c>
      <c r="K2998" s="832" t="s">
        <v>1138</v>
      </c>
      <c r="L2998" s="835">
        <v>2635.97</v>
      </c>
      <c r="M2998" s="835">
        <v>2635.97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10</v>
      </c>
      <c r="B2999" s="832" t="s">
        <v>2616</v>
      </c>
      <c r="C2999" s="832" t="s">
        <v>2639</v>
      </c>
      <c r="D2999" s="833" t="s">
        <v>5677</v>
      </c>
      <c r="E2999" s="834" t="s">
        <v>2680</v>
      </c>
      <c r="F2999" s="832" t="s">
        <v>2618</v>
      </c>
      <c r="G2999" s="832" t="s">
        <v>3066</v>
      </c>
      <c r="H2999" s="832" t="s">
        <v>631</v>
      </c>
      <c r="I2999" s="832" t="s">
        <v>5231</v>
      </c>
      <c r="J2999" s="832" t="s">
        <v>5232</v>
      </c>
      <c r="K2999" s="832" t="s">
        <v>1350</v>
      </c>
      <c r="L2999" s="835">
        <v>158.61000000000001</v>
      </c>
      <c r="M2999" s="835">
        <v>475.83000000000004</v>
      </c>
      <c r="N2999" s="832">
        <v>3</v>
      </c>
      <c r="O2999" s="836">
        <v>0.5</v>
      </c>
      <c r="P2999" s="835">
        <v>475.83000000000004</v>
      </c>
      <c r="Q2999" s="837">
        <v>1</v>
      </c>
      <c r="R2999" s="832">
        <v>3</v>
      </c>
      <c r="S2999" s="837">
        <v>1</v>
      </c>
      <c r="T2999" s="836">
        <v>0.5</v>
      </c>
      <c r="U2999" s="838">
        <v>1</v>
      </c>
    </row>
    <row r="3000" spans="1:21" ht="14.4" customHeight="1" x14ac:dyDescent="0.3">
      <c r="A3000" s="831">
        <v>10</v>
      </c>
      <c r="B3000" s="832" t="s">
        <v>2616</v>
      </c>
      <c r="C3000" s="832" t="s">
        <v>2639</v>
      </c>
      <c r="D3000" s="833" t="s">
        <v>5677</v>
      </c>
      <c r="E3000" s="834" t="s">
        <v>2680</v>
      </c>
      <c r="F3000" s="832" t="s">
        <v>2619</v>
      </c>
      <c r="G3000" s="832" t="s">
        <v>2822</v>
      </c>
      <c r="H3000" s="832" t="s">
        <v>631</v>
      </c>
      <c r="I3000" s="832" t="s">
        <v>653</v>
      </c>
      <c r="J3000" s="832" t="s">
        <v>2824</v>
      </c>
      <c r="K3000" s="832"/>
      <c r="L3000" s="835">
        <v>0</v>
      </c>
      <c r="M3000" s="835">
        <v>0</v>
      </c>
      <c r="N3000" s="832">
        <v>1</v>
      </c>
      <c r="O3000" s="836">
        <v>1</v>
      </c>
      <c r="P3000" s="835">
        <v>0</v>
      </c>
      <c r="Q3000" s="837"/>
      <c r="R3000" s="832">
        <v>1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10</v>
      </c>
      <c r="B3001" s="832" t="s">
        <v>2616</v>
      </c>
      <c r="C3001" s="832" t="s">
        <v>2639</v>
      </c>
      <c r="D3001" s="833" t="s">
        <v>5677</v>
      </c>
      <c r="E3001" s="834" t="s">
        <v>2680</v>
      </c>
      <c r="F3001" s="832" t="s">
        <v>2619</v>
      </c>
      <c r="G3001" s="832" t="s">
        <v>2822</v>
      </c>
      <c r="H3001" s="832" t="s">
        <v>631</v>
      </c>
      <c r="I3001" s="832" t="s">
        <v>3672</v>
      </c>
      <c r="J3001" s="832" t="s">
        <v>2824</v>
      </c>
      <c r="K3001" s="832"/>
      <c r="L3001" s="835">
        <v>97.300000000000011</v>
      </c>
      <c r="M3001" s="835">
        <v>2529.8000000000002</v>
      </c>
      <c r="N3001" s="832">
        <v>26</v>
      </c>
      <c r="O3001" s="836">
        <v>0.5</v>
      </c>
      <c r="P3001" s="835">
        <v>2529.8000000000002</v>
      </c>
      <c r="Q3001" s="837">
        <v>1</v>
      </c>
      <c r="R3001" s="832">
        <v>26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10</v>
      </c>
      <c r="B3002" s="832" t="s">
        <v>2616</v>
      </c>
      <c r="C3002" s="832" t="s">
        <v>2639</v>
      </c>
      <c r="D3002" s="833" t="s">
        <v>5677</v>
      </c>
      <c r="E3002" s="834" t="s">
        <v>2695</v>
      </c>
      <c r="F3002" s="832" t="s">
        <v>2618</v>
      </c>
      <c r="G3002" s="832" t="s">
        <v>3066</v>
      </c>
      <c r="H3002" s="832" t="s">
        <v>690</v>
      </c>
      <c r="I3002" s="832" t="s">
        <v>2332</v>
      </c>
      <c r="J3002" s="832" t="s">
        <v>1141</v>
      </c>
      <c r="K3002" s="832" t="s">
        <v>1135</v>
      </c>
      <c r="L3002" s="835">
        <v>130.38999999999999</v>
      </c>
      <c r="M3002" s="835">
        <v>651.94999999999993</v>
      </c>
      <c r="N3002" s="832">
        <v>5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10</v>
      </c>
      <c r="B3003" s="832" t="s">
        <v>2616</v>
      </c>
      <c r="C3003" s="832" t="s">
        <v>2639</v>
      </c>
      <c r="D3003" s="833" t="s">
        <v>5677</v>
      </c>
      <c r="E3003" s="834" t="s">
        <v>2695</v>
      </c>
      <c r="F3003" s="832" t="s">
        <v>2618</v>
      </c>
      <c r="G3003" s="832" t="s">
        <v>3066</v>
      </c>
      <c r="H3003" s="832" t="s">
        <v>631</v>
      </c>
      <c r="I3003" s="832" t="s">
        <v>5214</v>
      </c>
      <c r="J3003" s="832" t="s">
        <v>1356</v>
      </c>
      <c r="K3003" s="832" t="s">
        <v>1357</v>
      </c>
      <c r="L3003" s="835">
        <v>1167.1300000000001</v>
      </c>
      <c r="M3003" s="835">
        <v>1167.1300000000001</v>
      </c>
      <c r="N3003" s="832">
        <v>1</v>
      </c>
      <c r="O3003" s="836">
        <v>1</v>
      </c>
      <c r="P3003" s="835">
        <v>1167.1300000000001</v>
      </c>
      <c r="Q3003" s="837">
        <v>1</v>
      </c>
      <c r="R3003" s="832">
        <v>1</v>
      </c>
      <c r="S3003" s="837">
        <v>1</v>
      </c>
      <c r="T3003" s="836">
        <v>1</v>
      </c>
      <c r="U3003" s="838">
        <v>1</v>
      </c>
    </row>
    <row r="3004" spans="1:21" ht="14.4" customHeight="1" x14ac:dyDescent="0.3">
      <c r="A3004" s="831">
        <v>10</v>
      </c>
      <c r="B3004" s="832" t="s">
        <v>2616</v>
      </c>
      <c r="C3004" s="832" t="s">
        <v>2639</v>
      </c>
      <c r="D3004" s="833" t="s">
        <v>5677</v>
      </c>
      <c r="E3004" s="834" t="s">
        <v>2658</v>
      </c>
      <c r="F3004" s="832" t="s">
        <v>2618</v>
      </c>
      <c r="G3004" s="832" t="s">
        <v>3066</v>
      </c>
      <c r="H3004" s="832" t="s">
        <v>690</v>
      </c>
      <c r="I3004" s="832" t="s">
        <v>3229</v>
      </c>
      <c r="J3004" s="832" t="s">
        <v>3230</v>
      </c>
      <c r="K3004" s="832" t="s">
        <v>1350</v>
      </c>
      <c r="L3004" s="835">
        <v>129.51</v>
      </c>
      <c r="M3004" s="835">
        <v>647.54999999999995</v>
      </c>
      <c r="N3004" s="832">
        <v>5</v>
      </c>
      <c r="O3004" s="836">
        <v>0.5</v>
      </c>
      <c r="P3004" s="835">
        <v>647.54999999999995</v>
      </c>
      <c r="Q3004" s="837">
        <v>1</v>
      </c>
      <c r="R3004" s="832">
        <v>5</v>
      </c>
      <c r="S3004" s="837">
        <v>1</v>
      </c>
      <c r="T3004" s="836">
        <v>0.5</v>
      </c>
      <c r="U3004" s="838">
        <v>1</v>
      </c>
    </row>
    <row r="3005" spans="1:21" ht="14.4" customHeight="1" x14ac:dyDescent="0.3">
      <c r="A3005" s="831">
        <v>10</v>
      </c>
      <c r="B3005" s="832" t="s">
        <v>2616</v>
      </c>
      <c r="C3005" s="832" t="s">
        <v>2639</v>
      </c>
      <c r="D3005" s="833" t="s">
        <v>5677</v>
      </c>
      <c r="E3005" s="834" t="s">
        <v>2658</v>
      </c>
      <c r="F3005" s="832" t="s">
        <v>2618</v>
      </c>
      <c r="G3005" s="832" t="s">
        <v>3066</v>
      </c>
      <c r="H3005" s="832" t="s">
        <v>690</v>
      </c>
      <c r="I3005" s="832" t="s">
        <v>5202</v>
      </c>
      <c r="J3005" s="832" t="s">
        <v>5203</v>
      </c>
      <c r="K3005" s="832" t="s">
        <v>1350</v>
      </c>
      <c r="L3005" s="835">
        <v>129.51</v>
      </c>
      <c r="M3005" s="835">
        <v>647.54999999999995</v>
      </c>
      <c r="N3005" s="832">
        <v>5</v>
      </c>
      <c r="O3005" s="836">
        <v>0.5</v>
      </c>
      <c r="P3005" s="835">
        <v>647.54999999999995</v>
      </c>
      <c r="Q3005" s="837">
        <v>1</v>
      </c>
      <c r="R3005" s="832">
        <v>5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10</v>
      </c>
      <c r="B3006" s="832" t="s">
        <v>2616</v>
      </c>
      <c r="C3006" s="832" t="s">
        <v>2639</v>
      </c>
      <c r="D3006" s="833" t="s">
        <v>5677</v>
      </c>
      <c r="E3006" s="834" t="s">
        <v>2658</v>
      </c>
      <c r="F3006" s="832" t="s">
        <v>2618</v>
      </c>
      <c r="G3006" s="832" t="s">
        <v>3066</v>
      </c>
      <c r="H3006" s="832" t="s">
        <v>690</v>
      </c>
      <c r="I3006" s="832" t="s">
        <v>3631</v>
      </c>
      <c r="J3006" s="832" t="s">
        <v>3632</v>
      </c>
      <c r="K3006" s="832" t="s">
        <v>1350</v>
      </c>
      <c r="L3006" s="835">
        <v>129.51</v>
      </c>
      <c r="M3006" s="835">
        <v>647.54999999999995</v>
      </c>
      <c r="N3006" s="832">
        <v>5</v>
      </c>
      <c r="O3006" s="836">
        <v>0.5</v>
      </c>
      <c r="P3006" s="835">
        <v>647.54999999999995</v>
      </c>
      <c r="Q3006" s="837">
        <v>1</v>
      </c>
      <c r="R3006" s="832">
        <v>5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10</v>
      </c>
      <c r="B3007" s="832" t="s">
        <v>2616</v>
      </c>
      <c r="C3007" s="832" t="s">
        <v>2639</v>
      </c>
      <c r="D3007" s="833" t="s">
        <v>5677</v>
      </c>
      <c r="E3007" s="834" t="s">
        <v>2658</v>
      </c>
      <c r="F3007" s="832" t="s">
        <v>2618</v>
      </c>
      <c r="G3007" s="832" t="s">
        <v>3066</v>
      </c>
      <c r="H3007" s="832" t="s">
        <v>631</v>
      </c>
      <c r="I3007" s="832" t="s">
        <v>5214</v>
      </c>
      <c r="J3007" s="832" t="s">
        <v>1356</v>
      </c>
      <c r="K3007" s="832" t="s">
        <v>1357</v>
      </c>
      <c r="L3007" s="835">
        <v>1167.1300000000001</v>
      </c>
      <c r="M3007" s="835">
        <v>2334.2600000000002</v>
      </c>
      <c r="N3007" s="832">
        <v>2</v>
      </c>
      <c r="O3007" s="836">
        <v>1</v>
      </c>
      <c r="P3007" s="835">
        <v>2334.2600000000002</v>
      </c>
      <c r="Q3007" s="837">
        <v>1</v>
      </c>
      <c r="R3007" s="832">
        <v>2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10</v>
      </c>
      <c r="B3008" s="832" t="s">
        <v>2616</v>
      </c>
      <c r="C3008" s="832" t="s">
        <v>2639</v>
      </c>
      <c r="D3008" s="833" t="s">
        <v>5677</v>
      </c>
      <c r="E3008" s="834" t="s">
        <v>2658</v>
      </c>
      <c r="F3008" s="832" t="s">
        <v>2618</v>
      </c>
      <c r="G3008" s="832" t="s">
        <v>3066</v>
      </c>
      <c r="H3008" s="832" t="s">
        <v>631</v>
      </c>
      <c r="I3008" s="832" t="s">
        <v>5231</v>
      </c>
      <c r="J3008" s="832" t="s">
        <v>5232</v>
      </c>
      <c r="K3008" s="832" t="s">
        <v>1350</v>
      </c>
      <c r="L3008" s="835">
        <v>158.61000000000001</v>
      </c>
      <c r="M3008" s="835">
        <v>793.05000000000007</v>
      </c>
      <c r="N3008" s="832">
        <v>5</v>
      </c>
      <c r="O3008" s="836">
        <v>0.5</v>
      </c>
      <c r="P3008" s="835">
        <v>793.05000000000007</v>
      </c>
      <c r="Q3008" s="837">
        <v>1</v>
      </c>
      <c r="R3008" s="832">
        <v>5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10</v>
      </c>
      <c r="B3009" s="832" t="s">
        <v>2616</v>
      </c>
      <c r="C3009" s="832" t="s">
        <v>2641</v>
      </c>
      <c r="D3009" s="833" t="s">
        <v>5678</v>
      </c>
      <c r="E3009" s="834" t="s">
        <v>2665</v>
      </c>
      <c r="F3009" s="832" t="s">
        <v>2618</v>
      </c>
      <c r="G3009" s="832" t="s">
        <v>5292</v>
      </c>
      <c r="H3009" s="832" t="s">
        <v>631</v>
      </c>
      <c r="I3009" s="832" t="s">
        <v>5293</v>
      </c>
      <c r="J3009" s="832" t="s">
        <v>5294</v>
      </c>
      <c r="K3009" s="832" t="s">
        <v>3012</v>
      </c>
      <c r="L3009" s="835">
        <v>143.34</v>
      </c>
      <c r="M3009" s="835">
        <v>1720.08</v>
      </c>
      <c r="N3009" s="832">
        <v>12</v>
      </c>
      <c r="O3009" s="836">
        <v>2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10</v>
      </c>
      <c r="B3010" s="832" t="s">
        <v>2616</v>
      </c>
      <c r="C3010" s="832" t="s">
        <v>2641</v>
      </c>
      <c r="D3010" s="833" t="s">
        <v>5678</v>
      </c>
      <c r="E3010" s="834" t="s">
        <v>2665</v>
      </c>
      <c r="F3010" s="832" t="s">
        <v>2618</v>
      </c>
      <c r="G3010" s="832" t="s">
        <v>2832</v>
      </c>
      <c r="H3010" s="832" t="s">
        <v>690</v>
      </c>
      <c r="I3010" s="832" t="s">
        <v>2519</v>
      </c>
      <c r="J3010" s="832" t="s">
        <v>1670</v>
      </c>
      <c r="K3010" s="832" t="s">
        <v>1672</v>
      </c>
      <c r="L3010" s="835">
        <v>72.55</v>
      </c>
      <c r="M3010" s="835">
        <v>507.85</v>
      </c>
      <c r="N3010" s="832">
        <v>7</v>
      </c>
      <c r="O3010" s="836">
        <v>4.5</v>
      </c>
      <c r="P3010" s="835">
        <v>145.1</v>
      </c>
      <c r="Q3010" s="837">
        <v>0.2857142857142857</v>
      </c>
      <c r="R3010" s="832">
        <v>2</v>
      </c>
      <c r="S3010" s="837">
        <v>0.2857142857142857</v>
      </c>
      <c r="T3010" s="836">
        <v>0.5</v>
      </c>
      <c r="U3010" s="838">
        <v>0.1111111111111111</v>
      </c>
    </row>
    <row r="3011" spans="1:21" ht="14.4" customHeight="1" x14ac:dyDescent="0.3">
      <c r="A3011" s="831">
        <v>10</v>
      </c>
      <c r="B3011" s="832" t="s">
        <v>2616</v>
      </c>
      <c r="C3011" s="832" t="s">
        <v>2641</v>
      </c>
      <c r="D3011" s="833" t="s">
        <v>5678</v>
      </c>
      <c r="E3011" s="834" t="s">
        <v>2665</v>
      </c>
      <c r="F3011" s="832" t="s">
        <v>2618</v>
      </c>
      <c r="G3011" s="832" t="s">
        <v>2833</v>
      </c>
      <c r="H3011" s="832" t="s">
        <v>690</v>
      </c>
      <c r="I3011" s="832" t="s">
        <v>2350</v>
      </c>
      <c r="J3011" s="832" t="s">
        <v>2351</v>
      </c>
      <c r="K3011" s="832" t="s">
        <v>2352</v>
      </c>
      <c r="L3011" s="835">
        <v>93.27</v>
      </c>
      <c r="M3011" s="835">
        <v>93.27</v>
      </c>
      <c r="N3011" s="832">
        <v>1</v>
      </c>
      <c r="O3011" s="836">
        <v>0.5</v>
      </c>
      <c r="P3011" s="835">
        <v>93.27</v>
      </c>
      <c r="Q3011" s="837">
        <v>1</v>
      </c>
      <c r="R3011" s="832">
        <v>1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10</v>
      </c>
      <c r="B3012" s="832" t="s">
        <v>2616</v>
      </c>
      <c r="C3012" s="832" t="s">
        <v>2641</v>
      </c>
      <c r="D3012" s="833" t="s">
        <v>5678</v>
      </c>
      <c r="E3012" s="834" t="s">
        <v>2665</v>
      </c>
      <c r="F3012" s="832" t="s">
        <v>2618</v>
      </c>
      <c r="G3012" s="832" t="s">
        <v>2833</v>
      </c>
      <c r="H3012" s="832" t="s">
        <v>690</v>
      </c>
      <c r="I3012" s="832" t="s">
        <v>2836</v>
      </c>
      <c r="J3012" s="832" t="s">
        <v>2351</v>
      </c>
      <c r="K3012" s="832" t="s">
        <v>2837</v>
      </c>
      <c r="L3012" s="835">
        <v>186.55</v>
      </c>
      <c r="M3012" s="835">
        <v>186.55</v>
      </c>
      <c r="N3012" s="832">
        <v>1</v>
      </c>
      <c r="O3012" s="836">
        <v>0.5</v>
      </c>
      <c r="P3012" s="835">
        <v>186.55</v>
      </c>
      <c r="Q3012" s="837">
        <v>1</v>
      </c>
      <c r="R3012" s="832">
        <v>1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10</v>
      </c>
      <c r="B3013" s="832" t="s">
        <v>2616</v>
      </c>
      <c r="C3013" s="832" t="s">
        <v>2641</v>
      </c>
      <c r="D3013" s="833" t="s">
        <v>5678</v>
      </c>
      <c r="E3013" s="834" t="s">
        <v>2665</v>
      </c>
      <c r="F3013" s="832" t="s">
        <v>2618</v>
      </c>
      <c r="G3013" s="832" t="s">
        <v>2833</v>
      </c>
      <c r="H3013" s="832" t="s">
        <v>690</v>
      </c>
      <c r="I3013" s="832" t="s">
        <v>2421</v>
      </c>
      <c r="J3013" s="832" t="s">
        <v>2351</v>
      </c>
      <c r="K3013" s="832" t="s">
        <v>2354</v>
      </c>
      <c r="L3013" s="835">
        <v>31.09</v>
      </c>
      <c r="M3013" s="835">
        <v>155.44999999999999</v>
      </c>
      <c r="N3013" s="832">
        <v>5</v>
      </c>
      <c r="O3013" s="836">
        <v>2</v>
      </c>
      <c r="P3013" s="835">
        <v>93.27</v>
      </c>
      <c r="Q3013" s="837">
        <v>0.6</v>
      </c>
      <c r="R3013" s="832">
        <v>3</v>
      </c>
      <c r="S3013" s="837">
        <v>0.6</v>
      </c>
      <c r="T3013" s="836">
        <v>1</v>
      </c>
      <c r="U3013" s="838">
        <v>0.5</v>
      </c>
    </row>
    <row r="3014" spans="1:21" ht="14.4" customHeight="1" x14ac:dyDescent="0.3">
      <c r="A3014" s="831">
        <v>10</v>
      </c>
      <c r="B3014" s="832" t="s">
        <v>2616</v>
      </c>
      <c r="C3014" s="832" t="s">
        <v>2641</v>
      </c>
      <c r="D3014" s="833" t="s">
        <v>5678</v>
      </c>
      <c r="E3014" s="834" t="s">
        <v>2665</v>
      </c>
      <c r="F3014" s="832" t="s">
        <v>2618</v>
      </c>
      <c r="G3014" s="832" t="s">
        <v>2731</v>
      </c>
      <c r="H3014" s="832" t="s">
        <v>631</v>
      </c>
      <c r="I3014" s="832" t="s">
        <v>2732</v>
      </c>
      <c r="J3014" s="832" t="s">
        <v>2733</v>
      </c>
      <c r="K3014" s="832" t="s">
        <v>2734</v>
      </c>
      <c r="L3014" s="835">
        <v>102.31</v>
      </c>
      <c r="M3014" s="835">
        <v>102.31</v>
      </c>
      <c r="N3014" s="832">
        <v>1</v>
      </c>
      <c r="O3014" s="836">
        <v>1</v>
      </c>
      <c r="P3014" s="835">
        <v>102.31</v>
      </c>
      <c r="Q3014" s="837">
        <v>1</v>
      </c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10</v>
      </c>
      <c r="B3015" s="832" t="s">
        <v>2616</v>
      </c>
      <c r="C3015" s="832" t="s">
        <v>2641</v>
      </c>
      <c r="D3015" s="833" t="s">
        <v>5678</v>
      </c>
      <c r="E3015" s="834" t="s">
        <v>2665</v>
      </c>
      <c r="F3015" s="832" t="s">
        <v>2618</v>
      </c>
      <c r="G3015" s="832" t="s">
        <v>2735</v>
      </c>
      <c r="H3015" s="832" t="s">
        <v>631</v>
      </c>
      <c r="I3015" s="832" t="s">
        <v>2736</v>
      </c>
      <c r="J3015" s="832" t="s">
        <v>2737</v>
      </c>
      <c r="K3015" s="832" t="s">
        <v>2738</v>
      </c>
      <c r="L3015" s="835">
        <v>42.63</v>
      </c>
      <c r="M3015" s="835">
        <v>127.89000000000001</v>
      </c>
      <c r="N3015" s="832">
        <v>3</v>
      </c>
      <c r="O3015" s="836">
        <v>1.5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10</v>
      </c>
      <c r="B3016" s="832" t="s">
        <v>2616</v>
      </c>
      <c r="C3016" s="832" t="s">
        <v>2641</v>
      </c>
      <c r="D3016" s="833" t="s">
        <v>5678</v>
      </c>
      <c r="E3016" s="834" t="s">
        <v>2665</v>
      </c>
      <c r="F3016" s="832" t="s">
        <v>2618</v>
      </c>
      <c r="G3016" s="832" t="s">
        <v>3398</v>
      </c>
      <c r="H3016" s="832" t="s">
        <v>690</v>
      </c>
      <c r="I3016" s="832" t="s">
        <v>2323</v>
      </c>
      <c r="J3016" s="832" t="s">
        <v>1132</v>
      </c>
      <c r="K3016" s="832" t="s">
        <v>2324</v>
      </c>
      <c r="L3016" s="835">
        <v>0</v>
      </c>
      <c r="M3016" s="835">
        <v>0</v>
      </c>
      <c r="N3016" s="832">
        <v>1</v>
      </c>
      <c r="O3016" s="836">
        <v>1</v>
      </c>
      <c r="P3016" s="835"/>
      <c r="Q3016" s="837"/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10</v>
      </c>
      <c r="B3017" s="832" t="s">
        <v>2616</v>
      </c>
      <c r="C3017" s="832" t="s">
        <v>2641</v>
      </c>
      <c r="D3017" s="833" t="s">
        <v>5678</v>
      </c>
      <c r="E3017" s="834" t="s">
        <v>2665</v>
      </c>
      <c r="F3017" s="832" t="s">
        <v>2618</v>
      </c>
      <c r="G3017" s="832" t="s">
        <v>3398</v>
      </c>
      <c r="H3017" s="832" t="s">
        <v>690</v>
      </c>
      <c r="I3017" s="832" t="s">
        <v>2475</v>
      </c>
      <c r="J3017" s="832" t="s">
        <v>1130</v>
      </c>
      <c r="K3017" s="832" t="s">
        <v>2476</v>
      </c>
      <c r="L3017" s="835">
        <v>58.77</v>
      </c>
      <c r="M3017" s="835">
        <v>58.77</v>
      </c>
      <c r="N3017" s="832">
        <v>1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10</v>
      </c>
      <c r="B3018" s="832" t="s">
        <v>2616</v>
      </c>
      <c r="C3018" s="832" t="s">
        <v>2641</v>
      </c>
      <c r="D3018" s="833" t="s">
        <v>5678</v>
      </c>
      <c r="E3018" s="834" t="s">
        <v>2665</v>
      </c>
      <c r="F3018" s="832" t="s">
        <v>2618</v>
      </c>
      <c r="G3018" s="832" t="s">
        <v>3398</v>
      </c>
      <c r="H3018" s="832" t="s">
        <v>690</v>
      </c>
      <c r="I3018" s="832" t="s">
        <v>2325</v>
      </c>
      <c r="J3018" s="832" t="s">
        <v>1130</v>
      </c>
      <c r="K3018" s="832" t="s">
        <v>2326</v>
      </c>
      <c r="L3018" s="835">
        <v>176.32</v>
      </c>
      <c r="M3018" s="835">
        <v>352.64</v>
      </c>
      <c r="N3018" s="832">
        <v>2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10</v>
      </c>
      <c r="B3019" s="832" t="s">
        <v>2616</v>
      </c>
      <c r="C3019" s="832" t="s">
        <v>2641</v>
      </c>
      <c r="D3019" s="833" t="s">
        <v>5678</v>
      </c>
      <c r="E3019" s="834" t="s">
        <v>2665</v>
      </c>
      <c r="F3019" s="832" t="s">
        <v>2618</v>
      </c>
      <c r="G3019" s="832" t="s">
        <v>2984</v>
      </c>
      <c r="H3019" s="832" t="s">
        <v>631</v>
      </c>
      <c r="I3019" s="832" t="s">
        <v>2985</v>
      </c>
      <c r="J3019" s="832" t="s">
        <v>2986</v>
      </c>
      <c r="K3019" s="832" t="s">
        <v>2987</v>
      </c>
      <c r="L3019" s="835">
        <v>359.45</v>
      </c>
      <c r="M3019" s="835">
        <v>359.45</v>
      </c>
      <c r="N3019" s="832">
        <v>1</v>
      </c>
      <c r="O3019" s="836">
        <v>0.5</v>
      </c>
      <c r="P3019" s="835">
        <v>359.45</v>
      </c>
      <c r="Q3019" s="837">
        <v>1</v>
      </c>
      <c r="R3019" s="832">
        <v>1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10</v>
      </c>
      <c r="B3020" s="832" t="s">
        <v>2616</v>
      </c>
      <c r="C3020" s="832" t="s">
        <v>2641</v>
      </c>
      <c r="D3020" s="833" t="s">
        <v>5678</v>
      </c>
      <c r="E3020" s="834" t="s">
        <v>2665</v>
      </c>
      <c r="F3020" s="832" t="s">
        <v>2618</v>
      </c>
      <c r="G3020" s="832" t="s">
        <v>2984</v>
      </c>
      <c r="H3020" s="832" t="s">
        <v>631</v>
      </c>
      <c r="I3020" s="832" t="s">
        <v>2990</v>
      </c>
      <c r="J3020" s="832" t="s">
        <v>2986</v>
      </c>
      <c r="K3020" s="832" t="s">
        <v>2991</v>
      </c>
      <c r="L3020" s="835">
        <v>1437.8</v>
      </c>
      <c r="M3020" s="835">
        <v>2875.6</v>
      </c>
      <c r="N3020" s="832">
        <v>2</v>
      </c>
      <c r="O3020" s="836">
        <v>0.5</v>
      </c>
      <c r="P3020" s="835">
        <v>2875.6</v>
      </c>
      <c r="Q3020" s="837">
        <v>1</v>
      </c>
      <c r="R3020" s="832">
        <v>2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10</v>
      </c>
      <c r="B3021" s="832" t="s">
        <v>2616</v>
      </c>
      <c r="C3021" s="832" t="s">
        <v>2641</v>
      </c>
      <c r="D3021" s="833" t="s">
        <v>5678</v>
      </c>
      <c r="E3021" s="834" t="s">
        <v>2665</v>
      </c>
      <c r="F3021" s="832" t="s">
        <v>2618</v>
      </c>
      <c r="G3021" s="832" t="s">
        <v>2984</v>
      </c>
      <c r="H3021" s="832" t="s">
        <v>631</v>
      </c>
      <c r="I3021" s="832" t="s">
        <v>5295</v>
      </c>
      <c r="J3021" s="832" t="s">
        <v>3305</v>
      </c>
      <c r="K3021" s="832" t="s">
        <v>5296</v>
      </c>
      <c r="L3021" s="835">
        <v>359.45</v>
      </c>
      <c r="M3021" s="835">
        <v>1437.8</v>
      </c>
      <c r="N3021" s="832">
        <v>4</v>
      </c>
      <c r="O3021" s="836">
        <v>1</v>
      </c>
      <c r="P3021" s="835">
        <v>718.9</v>
      </c>
      <c r="Q3021" s="837">
        <v>0.5</v>
      </c>
      <c r="R3021" s="832">
        <v>2</v>
      </c>
      <c r="S3021" s="837">
        <v>0.5</v>
      </c>
      <c r="T3021" s="836">
        <v>0.5</v>
      </c>
      <c r="U3021" s="838">
        <v>0.5</v>
      </c>
    </row>
    <row r="3022" spans="1:21" ht="14.4" customHeight="1" x14ac:dyDescent="0.3">
      <c r="A3022" s="831">
        <v>10</v>
      </c>
      <c r="B3022" s="832" t="s">
        <v>2616</v>
      </c>
      <c r="C3022" s="832" t="s">
        <v>2641</v>
      </c>
      <c r="D3022" s="833" t="s">
        <v>5678</v>
      </c>
      <c r="E3022" s="834" t="s">
        <v>2665</v>
      </c>
      <c r="F3022" s="832" t="s">
        <v>2618</v>
      </c>
      <c r="G3022" s="832" t="s">
        <v>2984</v>
      </c>
      <c r="H3022" s="832" t="s">
        <v>631</v>
      </c>
      <c r="I3022" s="832" t="s">
        <v>5297</v>
      </c>
      <c r="J3022" s="832" t="s">
        <v>3305</v>
      </c>
      <c r="K3022" s="832" t="s">
        <v>5298</v>
      </c>
      <c r="L3022" s="835">
        <v>718.91</v>
      </c>
      <c r="M3022" s="835">
        <v>1437.82</v>
      </c>
      <c r="N3022" s="832">
        <v>2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10</v>
      </c>
      <c r="B3023" s="832" t="s">
        <v>2616</v>
      </c>
      <c r="C3023" s="832" t="s">
        <v>2641</v>
      </c>
      <c r="D3023" s="833" t="s">
        <v>5678</v>
      </c>
      <c r="E3023" s="834" t="s">
        <v>2665</v>
      </c>
      <c r="F3023" s="832" t="s">
        <v>2618</v>
      </c>
      <c r="G3023" s="832" t="s">
        <v>2984</v>
      </c>
      <c r="H3023" s="832" t="s">
        <v>631</v>
      </c>
      <c r="I3023" s="832" t="s">
        <v>5299</v>
      </c>
      <c r="J3023" s="832" t="s">
        <v>3305</v>
      </c>
      <c r="K3023" s="832" t="s">
        <v>5300</v>
      </c>
      <c r="L3023" s="835">
        <v>1437.8</v>
      </c>
      <c r="M3023" s="835">
        <v>10064.599999999999</v>
      </c>
      <c r="N3023" s="832">
        <v>7</v>
      </c>
      <c r="O3023" s="836">
        <v>1</v>
      </c>
      <c r="P3023" s="835">
        <v>10064.599999999999</v>
      </c>
      <c r="Q3023" s="837">
        <v>1</v>
      </c>
      <c r="R3023" s="832">
        <v>7</v>
      </c>
      <c r="S3023" s="837">
        <v>1</v>
      </c>
      <c r="T3023" s="836">
        <v>1</v>
      </c>
      <c r="U3023" s="838">
        <v>1</v>
      </c>
    </row>
    <row r="3024" spans="1:21" ht="14.4" customHeight="1" x14ac:dyDescent="0.3">
      <c r="A3024" s="831">
        <v>10</v>
      </c>
      <c r="B3024" s="832" t="s">
        <v>2616</v>
      </c>
      <c r="C3024" s="832" t="s">
        <v>2641</v>
      </c>
      <c r="D3024" s="833" t="s">
        <v>5678</v>
      </c>
      <c r="E3024" s="834" t="s">
        <v>2665</v>
      </c>
      <c r="F3024" s="832" t="s">
        <v>2618</v>
      </c>
      <c r="G3024" s="832" t="s">
        <v>2984</v>
      </c>
      <c r="H3024" s="832" t="s">
        <v>631</v>
      </c>
      <c r="I3024" s="832" t="s">
        <v>3304</v>
      </c>
      <c r="J3024" s="832" t="s">
        <v>3305</v>
      </c>
      <c r="K3024" s="832" t="s">
        <v>3306</v>
      </c>
      <c r="L3024" s="835">
        <v>1437.8</v>
      </c>
      <c r="M3024" s="835">
        <v>1437.8</v>
      </c>
      <c r="N3024" s="832">
        <v>1</v>
      </c>
      <c r="O3024" s="836">
        <v>1</v>
      </c>
      <c r="P3024" s="835">
        <v>1437.8</v>
      </c>
      <c r="Q3024" s="837">
        <v>1</v>
      </c>
      <c r="R3024" s="832">
        <v>1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10</v>
      </c>
      <c r="B3025" s="832" t="s">
        <v>2616</v>
      </c>
      <c r="C3025" s="832" t="s">
        <v>2641</v>
      </c>
      <c r="D3025" s="833" t="s">
        <v>5678</v>
      </c>
      <c r="E3025" s="834" t="s">
        <v>2665</v>
      </c>
      <c r="F3025" s="832" t="s">
        <v>2618</v>
      </c>
      <c r="G3025" s="832" t="s">
        <v>2740</v>
      </c>
      <c r="H3025" s="832" t="s">
        <v>690</v>
      </c>
      <c r="I3025" s="832" t="s">
        <v>2745</v>
      </c>
      <c r="J3025" s="832" t="s">
        <v>2746</v>
      </c>
      <c r="K3025" s="832" t="s">
        <v>2747</v>
      </c>
      <c r="L3025" s="835">
        <v>58.77</v>
      </c>
      <c r="M3025" s="835">
        <v>176.31</v>
      </c>
      <c r="N3025" s="832">
        <v>3</v>
      </c>
      <c r="O3025" s="836">
        <v>1</v>
      </c>
      <c r="P3025" s="835">
        <v>176.31</v>
      </c>
      <c r="Q3025" s="837">
        <v>1</v>
      </c>
      <c r="R3025" s="832">
        <v>3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10</v>
      </c>
      <c r="B3026" s="832" t="s">
        <v>2616</v>
      </c>
      <c r="C3026" s="832" t="s">
        <v>2641</v>
      </c>
      <c r="D3026" s="833" t="s">
        <v>5678</v>
      </c>
      <c r="E3026" s="834" t="s">
        <v>2665</v>
      </c>
      <c r="F3026" s="832" t="s">
        <v>2618</v>
      </c>
      <c r="G3026" s="832" t="s">
        <v>2994</v>
      </c>
      <c r="H3026" s="832" t="s">
        <v>631</v>
      </c>
      <c r="I3026" s="832" t="s">
        <v>2995</v>
      </c>
      <c r="J3026" s="832" t="s">
        <v>761</v>
      </c>
      <c r="K3026" s="832" t="s">
        <v>762</v>
      </c>
      <c r="L3026" s="835">
        <v>12.97</v>
      </c>
      <c r="M3026" s="835">
        <v>12.97</v>
      </c>
      <c r="N3026" s="832">
        <v>1</v>
      </c>
      <c r="O3026" s="836">
        <v>1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10</v>
      </c>
      <c r="B3027" s="832" t="s">
        <v>2616</v>
      </c>
      <c r="C3027" s="832" t="s">
        <v>2641</v>
      </c>
      <c r="D3027" s="833" t="s">
        <v>5678</v>
      </c>
      <c r="E3027" s="834" t="s">
        <v>2665</v>
      </c>
      <c r="F3027" s="832" t="s">
        <v>2618</v>
      </c>
      <c r="G3027" s="832" t="s">
        <v>2848</v>
      </c>
      <c r="H3027" s="832" t="s">
        <v>631</v>
      </c>
      <c r="I3027" s="832" t="s">
        <v>5301</v>
      </c>
      <c r="J3027" s="832" t="s">
        <v>2850</v>
      </c>
      <c r="K3027" s="832" t="s">
        <v>2354</v>
      </c>
      <c r="L3027" s="835">
        <v>7.79</v>
      </c>
      <c r="M3027" s="835">
        <v>85.69</v>
      </c>
      <c r="N3027" s="832">
        <v>11</v>
      </c>
      <c r="O3027" s="836">
        <v>2.5</v>
      </c>
      <c r="P3027" s="835">
        <v>70.11</v>
      </c>
      <c r="Q3027" s="837">
        <v>0.81818181818181823</v>
      </c>
      <c r="R3027" s="832">
        <v>9</v>
      </c>
      <c r="S3027" s="837">
        <v>0.81818181818181823</v>
      </c>
      <c r="T3027" s="836">
        <v>2</v>
      </c>
      <c r="U3027" s="838">
        <v>0.8</v>
      </c>
    </row>
    <row r="3028" spans="1:21" ht="14.4" customHeight="1" x14ac:dyDescent="0.3">
      <c r="A3028" s="831">
        <v>10</v>
      </c>
      <c r="B3028" s="832" t="s">
        <v>2616</v>
      </c>
      <c r="C3028" s="832" t="s">
        <v>2641</v>
      </c>
      <c r="D3028" s="833" t="s">
        <v>5678</v>
      </c>
      <c r="E3028" s="834" t="s">
        <v>2665</v>
      </c>
      <c r="F3028" s="832" t="s">
        <v>2618</v>
      </c>
      <c r="G3028" s="832" t="s">
        <v>2848</v>
      </c>
      <c r="H3028" s="832" t="s">
        <v>631</v>
      </c>
      <c r="I3028" s="832" t="s">
        <v>2849</v>
      </c>
      <c r="J3028" s="832" t="s">
        <v>2850</v>
      </c>
      <c r="K3028" s="832" t="s">
        <v>2497</v>
      </c>
      <c r="L3028" s="835">
        <v>25.97</v>
      </c>
      <c r="M3028" s="835">
        <v>181.79</v>
      </c>
      <c r="N3028" s="832">
        <v>7</v>
      </c>
      <c r="O3028" s="836">
        <v>5</v>
      </c>
      <c r="P3028" s="835">
        <v>25.97</v>
      </c>
      <c r="Q3028" s="837">
        <v>0.14285714285714285</v>
      </c>
      <c r="R3028" s="832">
        <v>1</v>
      </c>
      <c r="S3028" s="837">
        <v>0.14285714285714285</v>
      </c>
      <c r="T3028" s="836">
        <v>1</v>
      </c>
      <c r="U3028" s="838">
        <v>0.2</v>
      </c>
    </row>
    <row r="3029" spans="1:21" ht="14.4" customHeight="1" x14ac:dyDescent="0.3">
      <c r="A3029" s="831">
        <v>10</v>
      </c>
      <c r="B3029" s="832" t="s">
        <v>2616</v>
      </c>
      <c r="C3029" s="832" t="s">
        <v>2641</v>
      </c>
      <c r="D3029" s="833" t="s">
        <v>5678</v>
      </c>
      <c r="E3029" s="834" t="s">
        <v>2665</v>
      </c>
      <c r="F3029" s="832" t="s">
        <v>2618</v>
      </c>
      <c r="G3029" s="832" t="s">
        <v>2848</v>
      </c>
      <c r="H3029" s="832" t="s">
        <v>631</v>
      </c>
      <c r="I3029" s="832" t="s">
        <v>3102</v>
      </c>
      <c r="J3029" s="832" t="s">
        <v>2850</v>
      </c>
      <c r="K3029" s="832" t="s">
        <v>3103</v>
      </c>
      <c r="L3029" s="835">
        <v>5.0599999999999996</v>
      </c>
      <c r="M3029" s="835">
        <v>80.959999999999994</v>
      </c>
      <c r="N3029" s="832">
        <v>16</v>
      </c>
      <c r="O3029" s="836">
        <v>5.5</v>
      </c>
      <c r="P3029" s="835">
        <v>25.299999999999997</v>
      </c>
      <c r="Q3029" s="837">
        <v>0.3125</v>
      </c>
      <c r="R3029" s="832">
        <v>5</v>
      </c>
      <c r="S3029" s="837">
        <v>0.3125</v>
      </c>
      <c r="T3029" s="836">
        <v>2.5</v>
      </c>
      <c r="U3029" s="838">
        <v>0.45454545454545453</v>
      </c>
    </row>
    <row r="3030" spans="1:21" ht="14.4" customHeight="1" x14ac:dyDescent="0.3">
      <c r="A3030" s="831">
        <v>10</v>
      </c>
      <c r="B3030" s="832" t="s">
        <v>2616</v>
      </c>
      <c r="C3030" s="832" t="s">
        <v>2641</v>
      </c>
      <c r="D3030" s="833" t="s">
        <v>5678</v>
      </c>
      <c r="E3030" s="834" t="s">
        <v>2665</v>
      </c>
      <c r="F3030" s="832" t="s">
        <v>2618</v>
      </c>
      <c r="G3030" s="832" t="s">
        <v>2760</v>
      </c>
      <c r="H3030" s="832" t="s">
        <v>631</v>
      </c>
      <c r="I3030" s="832" t="s">
        <v>2761</v>
      </c>
      <c r="J3030" s="832" t="s">
        <v>903</v>
      </c>
      <c r="K3030" s="832" t="s">
        <v>2762</v>
      </c>
      <c r="L3030" s="835">
        <v>94.7</v>
      </c>
      <c r="M3030" s="835">
        <v>947.00000000000023</v>
      </c>
      <c r="N3030" s="832">
        <v>10</v>
      </c>
      <c r="O3030" s="836">
        <v>7.5</v>
      </c>
      <c r="P3030" s="835">
        <v>94.7</v>
      </c>
      <c r="Q3030" s="837">
        <v>9.9999999999999978E-2</v>
      </c>
      <c r="R3030" s="832">
        <v>1</v>
      </c>
      <c r="S3030" s="837">
        <v>0.1</v>
      </c>
      <c r="T3030" s="836">
        <v>1</v>
      </c>
      <c r="U3030" s="838">
        <v>0.13333333333333333</v>
      </c>
    </row>
    <row r="3031" spans="1:21" ht="14.4" customHeight="1" x14ac:dyDescent="0.3">
      <c r="A3031" s="831">
        <v>10</v>
      </c>
      <c r="B3031" s="832" t="s">
        <v>2616</v>
      </c>
      <c r="C3031" s="832" t="s">
        <v>2641</v>
      </c>
      <c r="D3031" s="833" t="s">
        <v>5678</v>
      </c>
      <c r="E3031" s="834" t="s">
        <v>2665</v>
      </c>
      <c r="F3031" s="832" t="s">
        <v>2618</v>
      </c>
      <c r="G3031" s="832" t="s">
        <v>3179</v>
      </c>
      <c r="H3031" s="832" t="s">
        <v>631</v>
      </c>
      <c r="I3031" s="832" t="s">
        <v>3180</v>
      </c>
      <c r="J3031" s="832" t="s">
        <v>3181</v>
      </c>
      <c r="K3031" s="832" t="s">
        <v>3182</v>
      </c>
      <c r="L3031" s="835">
        <v>950.39</v>
      </c>
      <c r="M3031" s="835">
        <v>950.39</v>
      </c>
      <c r="N3031" s="832">
        <v>1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10</v>
      </c>
      <c r="B3032" s="832" t="s">
        <v>2616</v>
      </c>
      <c r="C3032" s="832" t="s">
        <v>2641</v>
      </c>
      <c r="D3032" s="833" t="s">
        <v>5678</v>
      </c>
      <c r="E3032" s="834" t="s">
        <v>2665</v>
      </c>
      <c r="F3032" s="832" t="s">
        <v>2618</v>
      </c>
      <c r="G3032" s="832" t="s">
        <v>3009</v>
      </c>
      <c r="H3032" s="832" t="s">
        <v>631</v>
      </c>
      <c r="I3032" s="832" t="s">
        <v>3010</v>
      </c>
      <c r="J3032" s="832" t="s">
        <v>3011</v>
      </c>
      <c r="K3032" s="832" t="s">
        <v>3012</v>
      </c>
      <c r="L3032" s="835">
        <v>95.57</v>
      </c>
      <c r="M3032" s="835">
        <v>1146.8400000000001</v>
      </c>
      <c r="N3032" s="832">
        <v>12</v>
      </c>
      <c r="O3032" s="836">
        <v>3</v>
      </c>
      <c r="P3032" s="835">
        <v>191.14</v>
      </c>
      <c r="Q3032" s="837">
        <v>0.16666666666666663</v>
      </c>
      <c r="R3032" s="832">
        <v>2</v>
      </c>
      <c r="S3032" s="837">
        <v>0.16666666666666666</v>
      </c>
      <c r="T3032" s="836">
        <v>1</v>
      </c>
      <c r="U3032" s="838">
        <v>0.33333333333333331</v>
      </c>
    </row>
    <row r="3033" spans="1:21" ht="14.4" customHeight="1" x14ac:dyDescent="0.3">
      <c r="A3033" s="831">
        <v>10</v>
      </c>
      <c r="B3033" s="832" t="s">
        <v>2616</v>
      </c>
      <c r="C3033" s="832" t="s">
        <v>2641</v>
      </c>
      <c r="D3033" s="833" t="s">
        <v>5678</v>
      </c>
      <c r="E3033" s="834" t="s">
        <v>2665</v>
      </c>
      <c r="F3033" s="832" t="s">
        <v>2618</v>
      </c>
      <c r="G3033" s="832" t="s">
        <v>3013</v>
      </c>
      <c r="H3033" s="832" t="s">
        <v>631</v>
      </c>
      <c r="I3033" s="832" t="s">
        <v>3014</v>
      </c>
      <c r="J3033" s="832" t="s">
        <v>734</v>
      </c>
      <c r="K3033" s="832" t="s">
        <v>735</v>
      </c>
      <c r="L3033" s="835">
        <v>38.5</v>
      </c>
      <c r="M3033" s="835">
        <v>38.5</v>
      </c>
      <c r="N3033" s="832">
        <v>1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10</v>
      </c>
      <c r="B3034" s="832" t="s">
        <v>2616</v>
      </c>
      <c r="C3034" s="832" t="s">
        <v>2641</v>
      </c>
      <c r="D3034" s="833" t="s">
        <v>5678</v>
      </c>
      <c r="E3034" s="834" t="s">
        <v>2665</v>
      </c>
      <c r="F3034" s="832" t="s">
        <v>2618</v>
      </c>
      <c r="G3034" s="832" t="s">
        <v>3015</v>
      </c>
      <c r="H3034" s="832" t="s">
        <v>631</v>
      </c>
      <c r="I3034" s="832" t="s">
        <v>3016</v>
      </c>
      <c r="J3034" s="832" t="s">
        <v>1161</v>
      </c>
      <c r="K3034" s="832" t="s">
        <v>2971</v>
      </c>
      <c r="L3034" s="835">
        <v>61.97</v>
      </c>
      <c r="M3034" s="835">
        <v>123.94</v>
      </c>
      <c r="N3034" s="832">
        <v>2</v>
      </c>
      <c r="O3034" s="836">
        <v>1</v>
      </c>
      <c r="P3034" s="835">
        <v>123.94</v>
      </c>
      <c r="Q3034" s="837">
        <v>1</v>
      </c>
      <c r="R3034" s="832">
        <v>2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10</v>
      </c>
      <c r="B3035" s="832" t="s">
        <v>2616</v>
      </c>
      <c r="C3035" s="832" t="s">
        <v>2641</v>
      </c>
      <c r="D3035" s="833" t="s">
        <v>5678</v>
      </c>
      <c r="E3035" s="834" t="s">
        <v>2665</v>
      </c>
      <c r="F3035" s="832" t="s">
        <v>2618</v>
      </c>
      <c r="G3035" s="832" t="s">
        <v>3317</v>
      </c>
      <c r="H3035" s="832" t="s">
        <v>631</v>
      </c>
      <c r="I3035" s="832" t="s">
        <v>3692</v>
      </c>
      <c r="J3035" s="832" t="s">
        <v>1476</v>
      </c>
      <c r="K3035" s="832" t="s">
        <v>3693</v>
      </c>
      <c r="L3035" s="835">
        <v>36.54</v>
      </c>
      <c r="M3035" s="835">
        <v>73.08</v>
      </c>
      <c r="N3035" s="832">
        <v>2</v>
      </c>
      <c r="O3035" s="836">
        <v>0.5</v>
      </c>
      <c r="P3035" s="835">
        <v>73.08</v>
      </c>
      <c r="Q3035" s="837">
        <v>1</v>
      </c>
      <c r="R3035" s="832">
        <v>2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10</v>
      </c>
      <c r="B3036" s="832" t="s">
        <v>2616</v>
      </c>
      <c r="C3036" s="832" t="s">
        <v>2641</v>
      </c>
      <c r="D3036" s="833" t="s">
        <v>5678</v>
      </c>
      <c r="E3036" s="834" t="s">
        <v>2665</v>
      </c>
      <c r="F3036" s="832" t="s">
        <v>2618</v>
      </c>
      <c r="G3036" s="832" t="s">
        <v>2870</v>
      </c>
      <c r="H3036" s="832" t="s">
        <v>631</v>
      </c>
      <c r="I3036" s="832" t="s">
        <v>2871</v>
      </c>
      <c r="J3036" s="832" t="s">
        <v>2872</v>
      </c>
      <c r="K3036" s="832" t="s">
        <v>2873</v>
      </c>
      <c r="L3036" s="835">
        <v>88.76</v>
      </c>
      <c r="M3036" s="835">
        <v>177.52</v>
      </c>
      <c r="N3036" s="832">
        <v>2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10</v>
      </c>
      <c r="B3037" s="832" t="s">
        <v>2616</v>
      </c>
      <c r="C3037" s="832" t="s">
        <v>2641</v>
      </c>
      <c r="D3037" s="833" t="s">
        <v>5678</v>
      </c>
      <c r="E3037" s="834" t="s">
        <v>2665</v>
      </c>
      <c r="F3037" s="832" t="s">
        <v>2618</v>
      </c>
      <c r="G3037" s="832" t="s">
        <v>3367</v>
      </c>
      <c r="H3037" s="832" t="s">
        <v>631</v>
      </c>
      <c r="I3037" s="832" t="s">
        <v>3371</v>
      </c>
      <c r="J3037" s="832" t="s">
        <v>3372</v>
      </c>
      <c r="K3037" s="832" t="s">
        <v>3373</v>
      </c>
      <c r="L3037" s="835">
        <v>0</v>
      </c>
      <c r="M3037" s="835">
        <v>0</v>
      </c>
      <c r="N3037" s="832">
        <v>2</v>
      </c>
      <c r="O3037" s="836">
        <v>1</v>
      </c>
      <c r="P3037" s="835">
        <v>0</v>
      </c>
      <c r="Q3037" s="837"/>
      <c r="R3037" s="832">
        <v>2</v>
      </c>
      <c r="S3037" s="837">
        <v>1</v>
      </c>
      <c r="T3037" s="836">
        <v>1</v>
      </c>
      <c r="U3037" s="838">
        <v>1</v>
      </c>
    </row>
    <row r="3038" spans="1:21" ht="14.4" customHeight="1" x14ac:dyDescent="0.3">
      <c r="A3038" s="831">
        <v>10</v>
      </c>
      <c r="B3038" s="832" t="s">
        <v>2616</v>
      </c>
      <c r="C3038" s="832" t="s">
        <v>2641</v>
      </c>
      <c r="D3038" s="833" t="s">
        <v>5678</v>
      </c>
      <c r="E3038" s="834" t="s">
        <v>2665</v>
      </c>
      <c r="F3038" s="832" t="s">
        <v>2618</v>
      </c>
      <c r="G3038" s="832" t="s">
        <v>3021</v>
      </c>
      <c r="H3038" s="832" t="s">
        <v>631</v>
      </c>
      <c r="I3038" s="832" t="s">
        <v>3022</v>
      </c>
      <c r="J3038" s="832" t="s">
        <v>3023</v>
      </c>
      <c r="K3038" s="832" t="s">
        <v>3024</v>
      </c>
      <c r="L3038" s="835">
        <v>0</v>
      </c>
      <c r="M3038" s="835">
        <v>0</v>
      </c>
      <c r="N3038" s="832">
        <v>1</v>
      </c>
      <c r="O3038" s="836">
        <v>0.5</v>
      </c>
      <c r="P3038" s="835"/>
      <c r="Q3038" s="837"/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10</v>
      </c>
      <c r="B3039" s="832" t="s">
        <v>2616</v>
      </c>
      <c r="C3039" s="832" t="s">
        <v>2641</v>
      </c>
      <c r="D3039" s="833" t="s">
        <v>5678</v>
      </c>
      <c r="E3039" s="834" t="s">
        <v>2665</v>
      </c>
      <c r="F3039" s="832" t="s">
        <v>2618</v>
      </c>
      <c r="G3039" s="832" t="s">
        <v>3025</v>
      </c>
      <c r="H3039" s="832" t="s">
        <v>690</v>
      </c>
      <c r="I3039" s="832" t="s">
        <v>2426</v>
      </c>
      <c r="J3039" s="832" t="s">
        <v>2427</v>
      </c>
      <c r="K3039" s="832" t="s">
        <v>2428</v>
      </c>
      <c r="L3039" s="835">
        <v>12.79</v>
      </c>
      <c r="M3039" s="835">
        <v>409.28</v>
      </c>
      <c r="N3039" s="832">
        <v>32</v>
      </c>
      <c r="O3039" s="836">
        <v>7.5</v>
      </c>
      <c r="P3039" s="835">
        <v>217.43</v>
      </c>
      <c r="Q3039" s="837">
        <v>0.53125</v>
      </c>
      <c r="R3039" s="832">
        <v>17</v>
      </c>
      <c r="S3039" s="837">
        <v>0.53125</v>
      </c>
      <c r="T3039" s="836">
        <v>3.5</v>
      </c>
      <c r="U3039" s="838">
        <v>0.46666666666666667</v>
      </c>
    </row>
    <row r="3040" spans="1:21" ht="14.4" customHeight="1" x14ac:dyDescent="0.3">
      <c r="A3040" s="831">
        <v>10</v>
      </c>
      <c r="B3040" s="832" t="s">
        <v>2616</v>
      </c>
      <c r="C3040" s="832" t="s">
        <v>2641</v>
      </c>
      <c r="D3040" s="833" t="s">
        <v>5678</v>
      </c>
      <c r="E3040" s="834" t="s">
        <v>2665</v>
      </c>
      <c r="F3040" s="832" t="s">
        <v>2618</v>
      </c>
      <c r="G3040" s="832" t="s">
        <v>3025</v>
      </c>
      <c r="H3040" s="832" t="s">
        <v>690</v>
      </c>
      <c r="I3040" s="832" t="s">
        <v>2429</v>
      </c>
      <c r="J3040" s="832" t="s">
        <v>1472</v>
      </c>
      <c r="K3040" s="832" t="s">
        <v>2430</v>
      </c>
      <c r="L3040" s="835">
        <v>39.549999999999997</v>
      </c>
      <c r="M3040" s="835">
        <v>39.549999999999997</v>
      </c>
      <c r="N3040" s="832">
        <v>1</v>
      </c>
      <c r="O3040" s="836">
        <v>0.5</v>
      </c>
      <c r="P3040" s="835">
        <v>39.549999999999997</v>
      </c>
      <c r="Q3040" s="837">
        <v>1</v>
      </c>
      <c r="R3040" s="832">
        <v>1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10</v>
      </c>
      <c r="B3041" s="832" t="s">
        <v>2616</v>
      </c>
      <c r="C3041" s="832" t="s">
        <v>2641</v>
      </c>
      <c r="D3041" s="833" t="s">
        <v>5678</v>
      </c>
      <c r="E3041" s="834" t="s">
        <v>2665</v>
      </c>
      <c r="F3041" s="832" t="s">
        <v>2618</v>
      </c>
      <c r="G3041" s="832" t="s">
        <v>3025</v>
      </c>
      <c r="H3041" s="832" t="s">
        <v>690</v>
      </c>
      <c r="I3041" s="832" t="s">
        <v>3320</v>
      </c>
      <c r="J3041" s="832" t="s">
        <v>1472</v>
      </c>
      <c r="K3041" s="832" t="s">
        <v>3321</v>
      </c>
      <c r="L3041" s="835">
        <v>118.65</v>
      </c>
      <c r="M3041" s="835">
        <v>355.95000000000005</v>
      </c>
      <c r="N3041" s="832">
        <v>3</v>
      </c>
      <c r="O3041" s="836">
        <v>3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10</v>
      </c>
      <c r="B3042" s="832" t="s">
        <v>2616</v>
      </c>
      <c r="C3042" s="832" t="s">
        <v>2641</v>
      </c>
      <c r="D3042" s="833" t="s">
        <v>5678</v>
      </c>
      <c r="E3042" s="834" t="s">
        <v>2665</v>
      </c>
      <c r="F3042" s="832" t="s">
        <v>2618</v>
      </c>
      <c r="G3042" s="832" t="s">
        <v>3322</v>
      </c>
      <c r="H3042" s="832" t="s">
        <v>631</v>
      </c>
      <c r="I3042" s="832" t="s">
        <v>3323</v>
      </c>
      <c r="J3042" s="832" t="s">
        <v>1474</v>
      </c>
      <c r="K3042" s="832" t="s">
        <v>2934</v>
      </c>
      <c r="L3042" s="835">
        <v>0</v>
      </c>
      <c r="M3042" s="835">
        <v>0</v>
      </c>
      <c r="N3042" s="832">
        <v>5</v>
      </c>
      <c r="O3042" s="836">
        <v>1</v>
      </c>
      <c r="P3042" s="835">
        <v>0</v>
      </c>
      <c r="Q3042" s="837"/>
      <c r="R3042" s="832">
        <v>5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10</v>
      </c>
      <c r="B3043" s="832" t="s">
        <v>2616</v>
      </c>
      <c r="C3043" s="832" t="s">
        <v>2641</v>
      </c>
      <c r="D3043" s="833" t="s">
        <v>5678</v>
      </c>
      <c r="E3043" s="834" t="s">
        <v>2665</v>
      </c>
      <c r="F3043" s="832" t="s">
        <v>2618</v>
      </c>
      <c r="G3043" s="832" t="s">
        <v>3220</v>
      </c>
      <c r="H3043" s="832" t="s">
        <v>631</v>
      </c>
      <c r="I3043" s="832" t="s">
        <v>3228</v>
      </c>
      <c r="J3043" s="832" t="s">
        <v>763</v>
      </c>
      <c r="K3043" s="832" t="s">
        <v>764</v>
      </c>
      <c r="L3043" s="835">
        <v>0</v>
      </c>
      <c r="M3043" s="835">
        <v>0</v>
      </c>
      <c r="N3043" s="832">
        <v>2</v>
      </c>
      <c r="O3043" s="836">
        <v>0.5</v>
      </c>
      <c r="P3043" s="835">
        <v>0</v>
      </c>
      <c r="Q3043" s="837"/>
      <c r="R3043" s="832">
        <v>2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10</v>
      </c>
      <c r="B3044" s="832" t="s">
        <v>2616</v>
      </c>
      <c r="C3044" s="832" t="s">
        <v>2641</v>
      </c>
      <c r="D3044" s="833" t="s">
        <v>5678</v>
      </c>
      <c r="E3044" s="834" t="s">
        <v>2665</v>
      </c>
      <c r="F3044" s="832" t="s">
        <v>2618</v>
      </c>
      <c r="G3044" s="832" t="s">
        <v>3187</v>
      </c>
      <c r="H3044" s="832" t="s">
        <v>690</v>
      </c>
      <c r="I3044" s="832" t="s">
        <v>5302</v>
      </c>
      <c r="J3044" s="832" t="s">
        <v>5303</v>
      </c>
      <c r="K3044" s="832" t="s">
        <v>5304</v>
      </c>
      <c r="L3044" s="835">
        <v>234.32</v>
      </c>
      <c r="M3044" s="835">
        <v>234.32</v>
      </c>
      <c r="N3044" s="832">
        <v>1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10</v>
      </c>
      <c r="B3045" s="832" t="s">
        <v>2616</v>
      </c>
      <c r="C3045" s="832" t="s">
        <v>2641</v>
      </c>
      <c r="D3045" s="833" t="s">
        <v>5678</v>
      </c>
      <c r="E3045" s="834" t="s">
        <v>2665</v>
      </c>
      <c r="F3045" s="832" t="s">
        <v>2618</v>
      </c>
      <c r="G3045" s="832" t="s">
        <v>3442</v>
      </c>
      <c r="H3045" s="832" t="s">
        <v>631</v>
      </c>
      <c r="I3045" s="832" t="s">
        <v>3443</v>
      </c>
      <c r="J3045" s="832" t="s">
        <v>3444</v>
      </c>
      <c r="K3045" s="832" t="s">
        <v>1671</v>
      </c>
      <c r="L3045" s="835">
        <v>174.59</v>
      </c>
      <c r="M3045" s="835">
        <v>174.59</v>
      </c>
      <c r="N3045" s="832">
        <v>1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10</v>
      </c>
      <c r="B3046" s="832" t="s">
        <v>2616</v>
      </c>
      <c r="C3046" s="832" t="s">
        <v>2641</v>
      </c>
      <c r="D3046" s="833" t="s">
        <v>5678</v>
      </c>
      <c r="E3046" s="834" t="s">
        <v>2665</v>
      </c>
      <c r="F3046" s="832" t="s">
        <v>2618</v>
      </c>
      <c r="G3046" s="832" t="s">
        <v>2906</v>
      </c>
      <c r="H3046" s="832" t="s">
        <v>631</v>
      </c>
      <c r="I3046" s="832" t="s">
        <v>2907</v>
      </c>
      <c r="J3046" s="832" t="s">
        <v>1067</v>
      </c>
      <c r="K3046" s="832" t="s">
        <v>2908</v>
      </c>
      <c r="L3046" s="835">
        <v>32.25</v>
      </c>
      <c r="M3046" s="835">
        <v>161.25</v>
      </c>
      <c r="N3046" s="832">
        <v>5</v>
      </c>
      <c r="O3046" s="836">
        <v>2.5</v>
      </c>
      <c r="P3046" s="835">
        <v>64.5</v>
      </c>
      <c r="Q3046" s="837">
        <v>0.4</v>
      </c>
      <c r="R3046" s="832">
        <v>2</v>
      </c>
      <c r="S3046" s="837">
        <v>0.4</v>
      </c>
      <c r="T3046" s="836">
        <v>1</v>
      </c>
      <c r="U3046" s="838">
        <v>0.4</v>
      </c>
    </row>
    <row r="3047" spans="1:21" ht="14.4" customHeight="1" x14ac:dyDescent="0.3">
      <c r="A3047" s="831">
        <v>10</v>
      </c>
      <c r="B3047" s="832" t="s">
        <v>2616</v>
      </c>
      <c r="C3047" s="832" t="s">
        <v>2641</v>
      </c>
      <c r="D3047" s="833" t="s">
        <v>5678</v>
      </c>
      <c r="E3047" s="834" t="s">
        <v>2665</v>
      </c>
      <c r="F3047" s="832" t="s">
        <v>2618</v>
      </c>
      <c r="G3047" s="832" t="s">
        <v>2906</v>
      </c>
      <c r="H3047" s="832" t="s">
        <v>631</v>
      </c>
      <c r="I3047" s="832" t="s">
        <v>2914</v>
      </c>
      <c r="J3047" s="832" t="s">
        <v>770</v>
      </c>
      <c r="K3047" s="832" t="s">
        <v>2915</v>
      </c>
      <c r="L3047" s="835">
        <v>0</v>
      </c>
      <c r="M3047" s="835">
        <v>0</v>
      </c>
      <c r="N3047" s="832">
        <v>2</v>
      </c>
      <c r="O3047" s="836">
        <v>0.5</v>
      </c>
      <c r="P3047" s="835">
        <v>0</v>
      </c>
      <c r="Q3047" s="837"/>
      <c r="R3047" s="832">
        <v>2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10</v>
      </c>
      <c r="B3048" s="832" t="s">
        <v>2616</v>
      </c>
      <c r="C3048" s="832" t="s">
        <v>2641</v>
      </c>
      <c r="D3048" s="833" t="s">
        <v>5678</v>
      </c>
      <c r="E3048" s="834" t="s">
        <v>2665</v>
      </c>
      <c r="F3048" s="832" t="s">
        <v>2618</v>
      </c>
      <c r="G3048" s="832" t="s">
        <v>2789</v>
      </c>
      <c r="H3048" s="832" t="s">
        <v>631</v>
      </c>
      <c r="I3048" s="832" t="s">
        <v>2790</v>
      </c>
      <c r="J3048" s="832" t="s">
        <v>2791</v>
      </c>
      <c r="K3048" s="832" t="s">
        <v>2792</v>
      </c>
      <c r="L3048" s="835">
        <v>21.92</v>
      </c>
      <c r="M3048" s="835">
        <v>131.52000000000001</v>
      </c>
      <c r="N3048" s="832">
        <v>6</v>
      </c>
      <c r="O3048" s="836">
        <v>3</v>
      </c>
      <c r="P3048" s="835">
        <v>21.92</v>
      </c>
      <c r="Q3048" s="837">
        <v>0.16666666666666666</v>
      </c>
      <c r="R3048" s="832">
        <v>1</v>
      </c>
      <c r="S3048" s="837">
        <v>0.16666666666666666</v>
      </c>
      <c r="T3048" s="836">
        <v>1</v>
      </c>
      <c r="U3048" s="838">
        <v>0.33333333333333331</v>
      </c>
    </row>
    <row r="3049" spans="1:21" ht="14.4" customHeight="1" x14ac:dyDescent="0.3">
      <c r="A3049" s="831">
        <v>10</v>
      </c>
      <c r="B3049" s="832" t="s">
        <v>2616</v>
      </c>
      <c r="C3049" s="832" t="s">
        <v>2641</v>
      </c>
      <c r="D3049" s="833" t="s">
        <v>5678</v>
      </c>
      <c r="E3049" s="834" t="s">
        <v>2665</v>
      </c>
      <c r="F3049" s="832" t="s">
        <v>2618</v>
      </c>
      <c r="G3049" s="832" t="s">
        <v>2789</v>
      </c>
      <c r="H3049" s="832" t="s">
        <v>631</v>
      </c>
      <c r="I3049" s="832" t="s">
        <v>2920</v>
      </c>
      <c r="J3049" s="832" t="s">
        <v>2791</v>
      </c>
      <c r="K3049" s="832" t="s">
        <v>2921</v>
      </c>
      <c r="L3049" s="835">
        <v>87.67</v>
      </c>
      <c r="M3049" s="835">
        <v>1139.71</v>
      </c>
      <c r="N3049" s="832">
        <v>13</v>
      </c>
      <c r="O3049" s="836">
        <v>3.5</v>
      </c>
      <c r="P3049" s="835">
        <v>526.02</v>
      </c>
      <c r="Q3049" s="837">
        <v>0.46153846153846151</v>
      </c>
      <c r="R3049" s="832">
        <v>6</v>
      </c>
      <c r="S3049" s="837">
        <v>0.46153846153846156</v>
      </c>
      <c r="T3049" s="836">
        <v>1.5</v>
      </c>
      <c r="U3049" s="838">
        <v>0.42857142857142855</v>
      </c>
    </row>
    <row r="3050" spans="1:21" ht="14.4" customHeight="1" x14ac:dyDescent="0.3">
      <c r="A3050" s="831">
        <v>10</v>
      </c>
      <c r="B3050" s="832" t="s">
        <v>2616</v>
      </c>
      <c r="C3050" s="832" t="s">
        <v>2641</v>
      </c>
      <c r="D3050" s="833" t="s">
        <v>5678</v>
      </c>
      <c r="E3050" s="834" t="s">
        <v>2665</v>
      </c>
      <c r="F3050" s="832" t="s">
        <v>2618</v>
      </c>
      <c r="G3050" s="832" t="s">
        <v>3330</v>
      </c>
      <c r="H3050" s="832" t="s">
        <v>631</v>
      </c>
      <c r="I3050" s="832" t="s">
        <v>3420</v>
      </c>
      <c r="J3050" s="832" t="s">
        <v>1090</v>
      </c>
      <c r="K3050" s="832" t="s">
        <v>3421</v>
      </c>
      <c r="L3050" s="835">
        <v>58.22</v>
      </c>
      <c r="M3050" s="835">
        <v>174.66</v>
      </c>
      <c r="N3050" s="832">
        <v>3</v>
      </c>
      <c r="O3050" s="836">
        <v>1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10</v>
      </c>
      <c r="B3051" s="832" t="s">
        <v>2616</v>
      </c>
      <c r="C3051" s="832" t="s">
        <v>2641</v>
      </c>
      <c r="D3051" s="833" t="s">
        <v>5678</v>
      </c>
      <c r="E3051" s="834" t="s">
        <v>2665</v>
      </c>
      <c r="F3051" s="832" t="s">
        <v>2618</v>
      </c>
      <c r="G3051" s="832" t="s">
        <v>3330</v>
      </c>
      <c r="H3051" s="832" t="s">
        <v>631</v>
      </c>
      <c r="I3051" s="832" t="s">
        <v>3331</v>
      </c>
      <c r="J3051" s="832" t="s">
        <v>1090</v>
      </c>
      <c r="K3051" s="832" t="s">
        <v>3332</v>
      </c>
      <c r="L3051" s="835">
        <v>116.43</v>
      </c>
      <c r="M3051" s="835">
        <v>349.29</v>
      </c>
      <c r="N3051" s="832">
        <v>3</v>
      </c>
      <c r="O3051" s="836">
        <v>3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10</v>
      </c>
      <c r="B3052" s="832" t="s">
        <v>2616</v>
      </c>
      <c r="C3052" s="832" t="s">
        <v>2641</v>
      </c>
      <c r="D3052" s="833" t="s">
        <v>5678</v>
      </c>
      <c r="E3052" s="834" t="s">
        <v>2665</v>
      </c>
      <c r="F3052" s="832" t="s">
        <v>2618</v>
      </c>
      <c r="G3052" s="832" t="s">
        <v>3334</v>
      </c>
      <c r="H3052" s="832" t="s">
        <v>631</v>
      </c>
      <c r="I3052" s="832" t="s">
        <v>3335</v>
      </c>
      <c r="J3052" s="832" t="s">
        <v>3336</v>
      </c>
      <c r="K3052" s="832" t="s">
        <v>2921</v>
      </c>
      <c r="L3052" s="835">
        <v>0</v>
      </c>
      <c r="M3052" s="835">
        <v>0</v>
      </c>
      <c r="N3052" s="832">
        <v>3</v>
      </c>
      <c r="O3052" s="836">
        <v>1.5</v>
      </c>
      <c r="P3052" s="835"/>
      <c r="Q3052" s="837"/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10</v>
      </c>
      <c r="B3053" s="832" t="s">
        <v>2616</v>
      </c>
      <c r="C3053" s="832" t="s">
        <v>2641</v>
      </c>
      <c r="D3053" s="833" t="s">
        <v>5678</v>
      </c>
      <c r="E3053" s="834" t="s">
        <v>2665</v>
      </c>
      <c r="F3053" s="832" t="s">
        <v>2618</v>
      </c>
      <c r="G3053" s="832" t="s">
        <v>3045</v>
      </c>
      <c r="H3053" s="832" t="s">
        <v>690</v>
      </c>
      <c r="I3053" s="832" t="s">
        <v>2183</v>
      </c>
      <c r="J3053" s="832" t="s">
        <v>2184</v>
      </c>
      <c r="K3053" s="832" t="s">
        <v>2185</v>
      </c>
      <c r="L3053" s="835">
        <v>10.34</v>
      </c>
      <c r="M3053" s="835">
        <v>475.64000000000004</v>
      </c>
      <c r="N3053" s="832">
        <v>46</v>
      </c>
      <c r="O3053" s="836">
        <v>11</v>
      </c>
      <c r="P3053" s="835">
        <v>144.76</v>
      </c>
      <c r="Q3053" s="837">
        <v>0.30434782608695649</v>
      </c>
      <c r="R3053" s="832">
        <v>14</v>
      </c>
      <c r="S3053" s="837">
        <v>0.30434782608695654</v>
      </c>
      <c r="T3053" s="836">
        <v>4</v>
      </c>
      <c r="U3053" s="838">
        <v>0.36363636363636365</v>
      </c>
    </row>
    <row r="3054" spans="1:21" ht="14.4" customHeight="1" x14ac:dyDescent="0.3">
      <c r="A3054" s="831">
        <v>10</v>
      </c>
      <c r="B3054" s="832" t="s">
        <v>2616</v>
      </c>
      <c r="C3054" s="832" t="s">
        <v>2641</v>
      </c>
      <c r="D3054" s="833" t="s">
        <v>5678</v>
      </c>
      <c r="E3054" s="834" t="s">
        <v>2665</v>
      </c>
      <c r="F3054" s="832" t="s">
        <v>2618</v>
      </c>
      <c r="G3054" s="832" t="s">
        <v>3045</v>
      </c>
      <c r="H3054" s="832" t="s">
        <v>690</v>
      </c>
      <c r="I3054" s="832" t="s">
        <v>5134</v>
      </c>
      <c r="J3054" s="832" t="s">
        <v>2184</v>
      </c>
      <c r="K3054" s="832" t="s">
        <v>5135</v>
      </c>
      <c r="L3054" s="835">
        <v>15.9</v>
      </c>
      <c r="M3054" s="835">
        <v>556.5</v>
      </c>
      <c r="N3054" s="832">
        <v>35</v>
      </c>
      <c r="O3054" s="836">
        <v>7.5</v>
      </c>
      <c r="P3054" s="835">
        <v>508.79999999999995</v>
      </c>
      <c r="Q3054" s="837">
        <v>0.91428571428571426</v>
      </c>
      <c r="R3054" s="832">
        <v>32</v>
      </c>
      <c r="S3054" s="837">
        <v>0.91428571428571426</v>
      </c>
      <c r="T3054" s="836">
        <v>6.5</v>
      </c>
      <c r="U3054" s="838">
        <v>0.8666666666666667</v>
      </c>
    </row>
    <row r="3055" spans="1:21" ht="14.4" customHeight="1" x14ac:dyDescent="0.3">
      <c r="A3055" s="831">
        <v>10</v>
      </c>
      <c r="B3055" s="832" t="s">
        <v>2616</v>
      </c>
      <c r="C3055" s="832" t="s">
        <v>2641</v>
      </c>
      <c r="D3055" s="833" t="s">
        <v>5678</v>
      </c>
      <c r="E3055" s="834" t="s">
        <v>2665</v>
      </c>
      <c r="F3055" s="832" t="s">
        <v>2618</v>
      </c>
      <c r="G3055" s="832" t="s">
        <v>3045</v>
      </c>
      <c r="H3055" s="832" t="s">
        <v>690</v>
      </c>
      <c r="I3055" s="832" t="s">
        <v>2496</v>
      </c>
      <c r="J3055" s="832" t="s">
        <v>2184</v>
      </c>
      <c r="K3055" s="832" t="s">
        <v>2497</v>
      </c>
      <c r="L3055" s="835">
        <v>158.99</v>
      </c>
      <c r="M3055" s="835">
        <v>476.97</v>
      </c>
      <c r="N3055" s="832">
        <v>3</v>
      </c>
      <c r="O3055" s="836">
        <v>1.5</v>
      </c>
      <c r="P3055" s="835">
        <v>317.98</v>
      </c>
      <c r="Q3055" s="837">
        <v>0.66666666666666663</v>
      </c>
      <c r="R3055" s="832">
        <v>2</v>
      </c>
      <c r="S3055" s="837">
        <v>0.66666666666666663</v>
      </c>
      <c r="T3055" s="836">
        <v>0.5</v>
      </c>
      <c r="U3055" s="838">
        <v>0.33333333333333331</v>
      </c>
    </row>
    <row r="3056" spans="1:21" ht="14.4" customHeight="1" x14ac:dyDescent="0.3">
      <c r="A3056" s="831">
        <v>10</v>
      </c>
      <c r="B3056" s="832" t="s">
        <v>2616</v>
      </c>
      <c r="C3056" s="832" t="s">
        <v>2641</v>
      </c>
      <c r="D3056" s="833" t="s">
        <v>5678</v>
      </c>
      <c r="E3056" s="834" t="s">
        <v>2665</v>
      </c>
      <c r="F3056" s="832" t="s">
        <v>2618</v>
      </c>
      <c r="G3056" s="832" t="s">
        <v>3045</v>
      </c>
      <c r="H3056" s="832" t="s">
        <v>631</v>
      </c>
      <c r="I3056" s="832" t="s">
        <v>3454</v>
      </c>
      <c r="J3056" s="832" t="s">
        <v>3455</v>
      </c>
      <c r="K3056" s="832" t="s">
        <v>3456</v>
      </c>
      <c r="L3056" s="835">
        <v>46.51</v>
      </c>
      <c r="M3056" s="835">
        <v>46.51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10</v>
      </c>
      <c r="B3057" s="832" t="s">
        <v>2616</v>
      </c>
      <c r="C3057" s="832" t="s">
        <v>2641</v>
      </c>
      <c r="D3057" s="833" t="s">
        <v>5678</v>
      </c>
      <c r="E3057" s="834" t="s">
        <v>2665</v>
      </c>
      <c r="F3057" s="832" t="s">
        <v>2618</v>
      </c>
      <c r="G3057" s="832" t="s">
        <v>3045</v>
      </c>
      <c r="H3057" s="832" t="s">
        <v>631</v>
      </c>
      <c r="I3057" s="832" t="s">
        <v>3457</v>
      </c>
      <c r="J3057" s="832" t="s">
        <v>3455</v>
      </c>
      <c r="K3057" s="832" t="s">
        <v>2352</v>
      </c>
      <c r="L3057" s="835">
        <v>143.09</v>
      </c>
      <c r="M3057" s="835">
        <v>143.09</v>
      </c>
      <c r="N3057" s="832">
        <v>1</v>
      </c>
      <c r="O3057" s="836">
        <v>0.5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10</v>
      </c>
      <c r="B3058" s="832" t="s">
        <v>2616</v>
      </c>
      <c r="C3058" s="832" t="s">
        <v>2641</v>
      </c>
      <c r="D3058" s="833" t="s">
        <v>5678</v>
      </c>
      <c r="E3058" s="834" t="s">
        <v>2665</v>
      </c>
      <c r="F3058" s="832" t="s">
        <v>2618</v>
      </c>
      <c r="G3058" s="832" t="s">
        <v>3045</v>
      </c>
      <c r="H3058" s="832" t="s">
        <v>631</v>
      </c>
      <c r="I3058" s="832" t="s">
        <v>5305</v>
      </c>
      <c r="J3058" s="832" t="s">
        <v>3455</v>
      </c>
      <c r="K3058" s="832" t="s">
        <v>5306</v>
      </c>
      <c r="L3058" s="835">
        <v>71.55</v>
      </c>
      <c r="M3058" s="835">
        <v>71.55</v>
      </c>
      <c r="N3058" s="832">
        <v>1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10</v>
      </c>
      <c r="B3059" s="832" t="s">
        <v>2616</v>
      </c>
      <c r="C3059" s="832" t="s">
        <v>2641</v>
      </c>
      <c r="D3059" s="833" t="s">
        <v>5678</v>
      </c>
      <c r="E3059" s="834" t="s">
        <v>2665</v>
      </c>
      <c r="F3059" s="832" t="s">
        <v>2618</v>
      </c>
      <c r="G3059" s="832" t="s">
        <v>3193</v>
      </c>
      <c r="H3059" s="832" t="s">
        <v>631</v>
      </c>
      <c r="I3059" s="832" t="s">
        <v>3801</v>
      </c>
      <c r="J3059" s="832" t="s">
        <v>1314</v>
      </c>
      <c r="K3059" s="832" t="s">
        <v>3802</v>
      </c>
      <c r="L3059" s="835">
        <v>128.69999999999999</v>
      </c>
      <c r="M3059" s="835">
        <v>128.69999999999999</v>
      </c>
      <c r="N3059" s="832">
        <v>1</v>
      </c>
      <c r="O3059" s="836">
        <v>1</v>
      </c>
      <c r="P3059" s="835">
        <v>128.69999999999999</v>
      </c>
      <c r="Q3059" s="837">
        <v>1</v>
      </c>
      <c r="R3059" s="832">
        <v>1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10</v>
      </c>
      <c r="B3060" s="832" t="s">
        <v>2616</v>
      </c>
      <c r="C3060" s="832" t="s">
        <v>2641</v>
      </c>
      <c r="D3060" s="833" t="s">
        <v>5678</v>
      </c>
      <c r="E3060" s="834" t="s">
        <v>2665</v>
      </c>
      <c r="F3060" s="832" t="s">
        <v>2618</v>
      </c>
      <c r="G3060" s="832" t="s">
        <v>3193</v>
      </c>
      <c r="H3060" s="832" t="s">
        <v>631</v>
      </c>
      <c r="I3060" s="832" t="s">
        <v>3194</v>
      </c>
      <c r="J3060" s="832" t="s">
        <v>1314</v>
      </c>
      <c r="K3060" s="832" t="s">
        <v>3195</v>
      </c>
      <c r="L3060" s="835">
        <v>181.04</v>
      </c>
      <c r="M3060" s="835">
        <v>362.08</v>
      </c>
      <c r="N3060" s="832">
        <v>2</v>
      </c>
      <c r="O3060" s="836">
        <v>1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10</v>
      </c>
      <c r="B3061" s="832" t="s">
        <v>2616</v>
      </c>
      <c r="C3061" s="832" t="s">
        <v>2641</v>
      </c>
      <c r="D3061" s="833" t="s">
        <v>5678</v>
      </c>
      <c r="E3061" s="834" t="s">
        <v>2665</v>
      </c>
      <c r="F3061" s="832" t="s">
        <v>2618</v>
      </c>
      <c r="G3061" s="832" t="s">
        <v>4975</v>
      </c>
      <c r="H3061" s="832" t="s">
        <v>631</v>
      </c>
      <c r="I3061" s="832" t="s">
        <v>5307</v>
      </c>
      <c r="J3061" s="832" t="s">
        <v>5308</v>
      </c>
      <c r="K3061" s="832" t="s">
        <v>5309</v>
      </c>
      <c r="L3061" s="835">
        <v>0</v>
      </c>
      <c r="M3061" s="835">
        <v>0</v>
      </c>
      <c r="N3061" s="832">
        <v>2</v>
      </c>
      <c r="O3061" s="836">
        <v>1.5</v>
      </c>
      <c r="P3061" s="835"/>
      <c r="Q3061" s="837"/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10</v>
      </c>
      <c r="B3062" s="832" t="s">
        <v>2616</v>
      </c>
      <c r="C3062" s="832" t="s">
        <v>2641</v>
      </c>
      <c r="D3062" s="833" t="s">
        <v>5678</v>
      </c>
      <c r="E3062" s="834" t="s">
        <v>2665</v>
      </c>
      <c r="F3062" s="832" t="s">
        <v>2618</v>
      </c>
      <c r="G3062" s="832" t="s">
        <v>2798</v>
      </c>
      <c r="H3062" s="832" t="s">
        <v>631</v>
      </c>
      <c r="I3062" s="832" t="s">
        <v>2799</v>
      </c>
      <c r="J3062" s="832" t="s">
        <v>2800</v>
      </c>
      <c r="K3062" s="832" t="s">
        <v>2801</v>
      </c>
      <c r="L3062" s="835">
        <v>42.54</v>
      </c>
      <c r="M3062" s="835">
        <v>127.62</v>
      </c>
      <c r="N3062" s="832">
        <v>3</v>
      </c>
      <c r="O3062" s="836">
        <v>2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10</v>
      </c>
      <c r="B3063" s="832" t="s">
        <v>2616</v>
      </c>
      <c r="C3063" s="832" t="s">
        <v>2641</v>
      </c>
      <c r="D3063" s="833" t="s">
        <v>5678</v>
      </c>
      <c r="E3063" s="834" t="s">
        <v>2665</v>
      </c>
      <c r="F3063" s="832" t="s">
        <v>2618</v>
      </c>
      <c r="G3063" s="832" t="s">
        <v>2798</v>
      </c>
      <c r="H3063" s="832" t="s">
        <v>631</v>
      </c>
      <c r="I3063" s="832" t="s">
        <v>2802</v>
      </c>
      <c r="J3063" s="832" t="s">
        <v>1170</v>
      </c>
      <c r="K3063" s="832" t="s">
        <v>1171</v>
      </c>
      <c r="L3063" s="835">
        <v>60.28</v>
      </c>
      <c r="M3063" s="835">
        <v>421.96</v>
      </c>
      <c r="N3063" s="832">
        <v>7</v>
      </c>
      <c r="O3063" s="836">
        <v>7</v>
      </c>
      <c r="P3063" s="835">
        <v>120.56</v>
      </c>
      <c r="Q3063" s="837">
        <v>0.28571428571428575</v>
      </c>
      <c r="R3063" s="832">
        <v>2</v>
      </c>
      <c r="S3063" s="837">
        <v>0.2857142857142857</v>
      </c>
      <c r="T3063" s="836">
        <v>2</v>
      </c>
      <c r="U3063" s="838">
        <v>0.2857142857142857</v>
      </c>
    </row>
    <row r="3064" spans="1:21" ht="14.4" customHeight="1" x14ac:dyDescent="0.3">
      <c r="A3064" s="831">
        <v>10</v>
      </c>
      <c r="B3064" s="832" t="s">
        <v>2616</v>
      </c>
      <c r="C3064" s="832" t="s">
        <v>2641</v>
      </c>
      <c r="D3064" s="833" t="s">
        <v>5678</v>
      </c>
      <c r="E3064" s="834" t="s">
        <v>2665</v>
      </c>
      <c r="F3064" s="832" t="s">
        <v>2618</v>
      </c>
      <c r="G3064" s="832" t="s">
        <v>3046</v>
      </c>
      <c r="H3064" s="832" t="s">
        <v>631</v>
      </c>
      <c r="I3064" s="832" t="s">
        <v>3047</v>
      </c>
      <c r="J3064" s="832" t="s">
        <v>3048</v>
      </c>
      <c r="K3064" s="832" t="s">
        <v>3049</v>
      </c>
      <c r="L3064" s="835">
        <v>1927.21</v>
      </c>
      <c r="M3064" s="835">
        <v>61670.720000000001</v>
      </c>
      <c r="N3064" s="832">
        <v>32</v>
      </c>
      <c r="O3064" s="836">
        <v>5</v>
      </c>
      <c r="P3064" s="835">
        <v>26980.940000000002</v>
      </c>
      <c r="Q3064" s="837">
        <v>0.43750000000000006</v>
      </c>
      <c r="R3064" s="832">
        <v>14</v>
      </c>
      <c r="S3064" s="837">
        <v>0.4375</v>
      </c>
      <c r="T3064" s="836">
        <v>2</v>
      </c>
      <c r="U3064" s="838">
        <v>0.4</v>
      </c>
    </row>
    <row r="3065" spans="1:21" ht="14.4" customHeight="1" x14ac:dyDescent="0.3">
      <c r="A3065" s="831">
        <v>10</v>
      </c>
      <c r="B3065" s="832" t="s">
        <v>2616</v>
      </c>
      <c r="C3065" s="832" t="s">
        <v>2641</v>
      </c>
      <c r="D3065" s="833" t="s">
        <v>5678</v>
      </c>
      <c r="E3065" s="834" t="s">
        <v>2665</v>
      </c>
      <c r="F3065" s="832" t="s">
        <v>2618</v>
      </c>
      <c r="G3065" s="832" t="s">
        <v>3046</v>
      </c>
      <c r="H3065" s="832" t="s">
        <v>631</v>
      </c>
      <c r="I3065" s="832" t="s">
        <v>5310</v>
      </c>
      <c r="J3065" s="832" t="s">
        <v>3048</v>
      </c>
      <c r="K3065" s="832" t="s">
        <v>5311</v>
      </c>
      <c r="L3065" s="835">
        <v>621.13</v>
      </c>
      <c r="M3065" s="835">
        <v>4969.04</v>
      </c>
      <c r="N3065" s="832">
        <v>8</v>
      </c>
      <c r="O3065" s="836">
        <v>2</v>
      </c>
      <c r="P3065" s="835">
        <v>2484.52</v>
      </c>
      <c r="Q3065" s="837">
        <v>0.5</v>
      </c>
      <c r="R3065" s="832">
        <v>4</v>
      </c>
      <c r="S3065" s="837">
        <v>0.5</v>
      </c>
      <c r="T3065" s="836">
        <v>1</v>
      </c>
      <c r="U3065" s="838">
        <v>0.5</v>
      </c>
    </row>
    <row r="3066" spans="1:21" ht="14.4" customHeight="1" x14ac:dyDescent="0.3">
      <c r="A3066" s="831">
        <v>10</v>
      </c>
      <c r="B3066" s="832" t="s">
        <v>2616</v>
      </c>
      <c r="C3066" s="832" t="s">
        <v>2641</v>
      </c>
      <c r="D3066" s="833" t="s">
        <v>5678</v>
      </c>
      <c r="E3066" s="834" t="s">
        <v>2665</v>
      </c>
      <c r="F3066" s="832" t="s">
        <v>2618</v>
      </c>
      <c r="G3066" s="832" t="s">
        <v>2925</v>
      </c>
      <c r="H3066" s="832" t="s">
        <v>631</v>
      </c>
      <c r="I3066" s="832" t="s">
        <v>3050</v>
      </c>
      <c r="J3066" s="832" t="s">
        <v>3051</v>
      </c>
      <c r="K3066" s="832" t="s">
        <v>3052</v>
      </c>
      <c r="L3066" s="835">
        <v>25.12</v>
      </c>
      <c r="M3066" s="835">
        <v>25.12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10</v>
      </c>
      <c r="B3067" s="832" t="s">
        <v>2616</v>
      </c>
      <c r="C3067" s="832" t="s">
        <v>2641</v>
      </c>
      <c r="D3067" s="833" t="s">
        <v>5678</v>
      </c>
      <c r="E3067" s="834" t="s">
        <v>2665</v>
      </c>
      <c r="F3067" s="832" t="s">
        <v>2618</v>
      </c>
      <c r="G3067" s="832" t="s">
        <v>2932</v>
      </c>
      <c r="H3067" s="832" t="s">
        <v>631</v>
      </c>
      <c r="I3067" s="832" t="s">
        <v>2933</v>
      </c>
      <c r="J3067" s="832" t="s">
        <v>1208</v>
      </c>
      <c r="K3067" s="832" t="s">
        <v>2934</v>
      </c>
      <c r="L3067" s="835">
        <v>0</v>
      </c>
      <c r="M3067" s="835">
        <v>0</v>
      </c>
      <c r="N3067" s="832">
        <v>3</v>
      </c>
      <c r="O3067" s="836">
        <v>1</v>
      </c>
      <c r="P3067" s="835"/>
      <c r="Q3067" s="837"/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10</v>
      </c>
      <c r="B3068" s="832" t="s">
        <v>2616</v>
      </c>
      <c r="C3068" s="832" t="s">
        <v>2641</v>
      </c>
      <c r="D3068" s="833" t="s">
        <v>5678</v>
      </c>
      <c r="E3068" s="834" t="s">
        <v>2665</v>
      </c>
      <c r="F3068" s="832" t="s">
        <v>2618</v>
      </c>
      <c r="G3068" s="832" t="s">
        <v>2935</v>
      </c>
      <c r="H3068" s="832" t="s">
        <v>631</v>
      </c>
      <c r="I3068" s="832" t="s">
        <v>2939</v>
      </c>
      <c r="J3068" s="832" t="s">
        <v>2940</v>
      </c>
      <c r="K3068" s="832" t="s">
        <v>2941</v>
      </c>
      <c r="L3068" s="835">
        <v>0</v>
      </c>
      <c r="M3068" s="835">
        <v>0</v>
      </c>
      <c r="N3068" s="832">
        <v>1</v>
      </c>
      <c r="O3068" s="836">
        <v>0.5</v>
      </c>
      <c r="P3068" s="835"/>
      <c r="Q3068" s="837"/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10</v>
      </c>
      <c r="B3069" s="832" t="s">
        <v>2616</v>
      </c>
      <c r="C3069" s="832" t="s">
        <v>2641</v>
      </c>
      <c r="D3069" s="833" t="s">
        <v>5678</v>
      </c>
      <c r="E3069" s="834" t="s">
        <v>2665</v>
      </c>
      <c r="F3069" s="832" t="s">
        <v>2618</v>
      </c>
      <c r="G3069" s="832" t="s">
        <v>2935</v>
      </c>
      <c r="H3069" s="832" t="s">
        <v>631</v>
      </c>
      <c r="I3069" s="832" t="s">
        <v>5312</v>
      </c>
      <c r="J3069" s="832" t="s">
        <v>2940</v>
      </c>
      <c r="K3069" s="832" t="s">
        <v>5313</v>
      </c>
      <c r="L3069" s="835">
        <v>0</v>
      </c>
      <c r="M3069" s="835">
        <v>0</v>
      </c>
      <c r="N3069" s="832">
        <v>2</v>
      </c>
      <c r="O3069" s="836">
        <v>0.5</v>
      </c>
      <c r="P3069" s="835"/>
      <c r="Q3069" s="837"/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10</v>
      </c>
      <c r="B3070" s="832" t="s">
        <v>2616</v>
      </c>
      <c r="C3070" s="832" t="s">
        <v>2641</v>
      </c>
      <c r="D3070" s="833" t="s">
        <v>5678</v>
      </c>
      <c r="E3070" s="834" t="s">
        <v>2665</v>
      </c>
      <c r="F3070" s="832" t="s">
        <v>2618</v>
      </c>
      <c r="G3070" s="832" t="s">
        <v>5314</v>
      </c>
      <c r="H3070" s="832" t="s">
        <v>631</v>
      </c>
      <c r="I3070" s="832" t="s">
        <v>5315</v>
      </c>
      <c r="J3070" s="832" t="s">
        <v>1799</v>
      </c>
      <c r="K3070" s="832" t="s">
        <v>5316</v>
      </c>
      <c r="L3070" s="835">
        <v>0</v>
      </c>
      <c r="M3070" s="835">
        <v>0</v>
      </c>
      <c r="N3070" s="832">
        <v>1</v>
      </c>
      <c r="O3070" s="836">
        <v>1</v>
      </c>
      <c r="P3070" s="835"/>
      <c r="Q3070" s="837"/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10</v>
      </c>
      <c r="B3071" s="832" t="s">
        <v>2616</v>
      </c>
      <c r="C3071" s="832" t="s">
        <v>2641</v>
      </c>
      <c r="D3071" s="833" t="s">
        <v>5678</v>
      </c>
      <c r="E3071" s="834" t="s">
        <v>2665</v>
      </c>
      <c r="F3071" s="832" t="s">
        <v>2618</v>
      </c>
      <c r="G3071" s="832" t="s">
        <v>5317</v>
      </c>
      <c r="H3071" s="832" t="s">
        <v>631</v>
      </c>
      <c r="I3071" s="832" t="s">
        <v>5318</v>
      </c>
      <c r="J3071" s="832" t="s">
        <v>5319</v>
      </c>
      <c r="K3071" s="832" t="s">
        <v>2562</v>
      </c>
      <c r="L3071" s="835">
        <v>10252.75</v>
      </c>
      <c r="M3071" s="835">
        <v>41011</v>
      </c>
      <c r="N3071" s="832">
        <v>4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10</v>
      </c>
      <c r="B3072" s="832" t="s">
        <v>2616</v>
      </c>
      <c r="C3072" s="832" t="s">
        <v>2641</v>
      </c>
      <c r="D3072" s="833" t="s">
        <v>5678</v>
      </c>
      <c r="E3072" s="834" t="s">
        <v>2665</v>
      </c>
      <c r="F3072" s="832" t="s">
        <v>2618</v>
      </c>
      <c r="G3072" s="832" t="s">
        <v>3053</v>
      </c>
      <c r="H3072" s="832" t="s">
        <v>690</v>
      </c>
      <c r="I3072" s="832" t="s">
        <v>5320</v>
      </c>
      <c r="J3072" s="832" t="s">
        <v>3055</v>
      </c>
      <c r="K3072" s="832" t="s">
        <v>5321</v>
      </c>
      <c r="L3072" s="835">
        <v>0</v>
      </c>
      <c r="M3072" s="835">
        <v>0</v>
      </c>
      <c r="N3072" s="832">
        <v>1</v>
      </c>
      <c r="O3072" s="836">
        <v>1</v>
      </c>
      <c r="P3072" s="835"/>
      <c r="Q3072" s="837"/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10</v>
      </c>
      <c r="B3073" s="832" t="s">
        <v>2616</v>
      </c>
      <c r="C3073" s="832" t="s">
        <v>2641</v>
      </c>
      <c r="D3073" s="833" t="s">
        <v>5678</v>
      </c>
      <c r="E3073" s="834" t="s">
        <v>2665</v>
      </c>
      <c r="F3073" s="832" t="s">
        <v>2618</v>
      </c>
      <c r="G3073" s="832" t="s">
        <v>3346</v>
      </c>
      <c r="H3073" s="832" t="s">
        <v>631</v>
      </c>
      <c r="I3073" s="832" t="s">
        <v>5322</v>
      </c>
      <c r="J3073" s="832" t="s">
        <v>3348</v>
      </c>
      <c r="K3073" s="832" t="s">
        <v>5323</v>
      </c>
      <c r="L3073" s="835">
        <v>71.72</v>
      </c>
      <c r="M3073" s="835">
        <v>143.44</v>
      </c>
      <c r="N3073" s="832">
        <v>2</v>
      </c>
      <c r="O3073" s="836">
        <v>2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10</v>
      </c>
      <c r="B3074" s="832" t="s">
        <v>2616</v>
      </c>
      <c r="C3074" s="832" t="s">
        <v>2641</v>
      </c>
      <c r="D3074" s="833" t="s">
        <v>5678</v>
      </c>
      <c r="E3074" s="834" t="s">
        <v>2665</v>
      </c>
      <c r="F3074" s="832" t="s">
        <v>2618</v>
      </c>
      <c r="G3074" s="832" t="s">
        <v>5067</v>
      </c>
      <c r="H3074" s="832" t="s">
        <v>631</v>
      </c>
      <c r="I3074" s="832" t="s">
        <v>5324</v>
      </c>
      <c r="J3074" s="832" t="s">
        <v>5325</v>
      </c>
      <c r="K3074" s="832" t="s">
        <v>4248</v>
      </c>
      <c r="L3074" s="835">
        <v>1030.97</v>
      </c>
      <c r="M3074" s="835">
        <v>13402.61</v>
      </c>
      <c r="N3074" s="832">
        <v>13</v>
      </c>
      <c r="O3074" s="836">
        <v>3</v>
      </c>
      <c r="P3074" s="835">
        <v>10309.700000000001</v>
      </c>
      <c r="Q3074" s="837">
        <v>0.76923076923076927</v>
      </c>
      <c r="R3074" s="832">
        <v>10</v>
      </c>
      <c r="S3074" s="837">
        <v>0.76923076923076927</v>
      </c>
      <c r="T3074" s="836">
        <v>2</v>
      </c>
      <c r="U3074" s="838">
        <v>0.66666666666666663</v>
      </c>
    </row>
    <row r="3075" spans="1:21" ht="14.4" customHeight="1" x14ac:dyDescent="0.3">
      <c r="A3075" s="831">
        <v>10</v>
      </c>
      <c r="B3075" s="832" t="s">
        <v>2616</v>
      </c>
      <c r="C3075" s="832" t="s">
        <v>2641</v>
      </c>
      <c r="D3075" s="833" t="s">
        <v>5678</v>
      </c>
      <c r="E3075" s="834" t="s">
        <v>2665</v>
      </c>
      <c r="F3075" s="832" t="s">
        <v>2618</v>
      </c>
      <c r="G3075" s="832" t="s">
        <v>5067</v>
      </c>
      <c r="H3075" s="832" t="s">
        <v>690</v>
      </c>
      <c r="I3075" s="832" t="s">
        <v>5326</v>
      </c>
      <c r="J3075" s="832" t="s">
        <v>5327</v>
      </c>
      <c r="K3075" s="832" t="s">
        <v>3250</v>
      </c>
      <c r="L3075" s="835">
        <v>1322.77</v>
      </c>
      <c r="M3075" s="835">
        <v>5291.08</v>
      </c>
      <c r="N3075" s="832">
        <v>4</v>
      </c>
      <c r="O3075" s="836">
        <v>0.5</v>
      </c>
      <c r="P3075" s="835">
        <v>5291.08</v>
      </c>
      <c r="Q3075" s="837">
        <v>1</v>
      </c>
      <c r="R3075" s="832">
        <v>4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10</v>
      </c>
      <c r="B3076" s="832" t="s">
        <v>2616</v>
      </c>
      <c r="C3076" s="832" t="s">
        <v>2641</v>
      </c>
      <c r="D3076" s="833" t="s">
        <v>5678</v>
      </c>
      <c r="E3076" s="834" t="s">
        <v>2665</v>
      </c>
      <c r="F3076" s="832" t="s">
        <v>2618</v>
      </c>
      <c r="G3076" s="832" t="s">
        <v>5067</v>
      </c>
      <c r="H3076" s="832" t="s">
        <v>690</v>
      </c>
      <c r="I3076" s="832" t="s">
        <v>5328</v>
      </c>
      <c r="J3076" s="832" t="s">
        <v>5327</v>
      </c>
      <c r="K3076" s="832" t="s">
        <v>4248</v>
      </c>
      <c r="L3076" s="835">
        <v>1030.97</v>
      </c>
      <c r="M3076" s="835">
        <v>4123.88</v>
      </c>
      <c r="N3076" s="832">
        <v>4</v>
      </c>
      <c r="O3076" s="836">
        <v>0.5</v>
      </c>
      <c r="P3076" s="835">
        <v>4123.88</v>
      </c>
      <c r="Q3076" s="837">
        <v>1</v>
      </c>
      <c r="R3076" s="832">
        <v>4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10</v>
      </c>
      <c r="B3077" s="832" t="s">
        <v>2616</v>
      </c>
      <c r="C3077" s="832" t="s">
        <v>2641</v>
      </c>
      <c r="D3077" s="833" t="s">
        <v>5678</v>
      </c>
      <c r="E3077" s="834" t="s">
        <v>2665</v>
      </c>
      <c r="F3077" s="832" t="s">
        <v>2618</v>
      </c>
      <c r="G3077" s="832" t="s">
        <v>2815</v>
      </c>
      <c r="H3077" s="832" t="s">
        <v>690</v>
      </c>
      <c r="I3077" s="832" t="s">
        <v>2199</v>
      </c>
      <c r="J3077" s="832" t="s">
        <v>951</v>
      </c>
      <c r="K3077" s="832" t="s">
        <v>2200</v>
      </c>
      <c r="L3077" s="835">
        <v>75.73</v>
      </c>
      <c r="M3077" s="835">
        <v>302.92</v>
      </c>
      <c r="N3077" s="832">
        <v>4</v>
      </c>
      <c r="O3077" s="836">
        <v>3.5</v>
      </c>
      <c r="P3077" s="835">
        <v>302.92</v>
      </c>
      <c r="Q3077" s="837">
        <v>1</v>
      </c>
      <c r="R3077" s="832">
        <v>4</v>
      </c>
      <c r="S3077" s="837">
        <v>1</v>
      </c>
      <c r="T3077" s="836">
        <v>3.5</v>
      </c>
      <c r="U3077" s="838">
        <v>1</v>
      </c>
    </row>
    <row r="3078" spans="1:21" ht="14.4" customHeight="1" x14ac:dyDescent="0.3">
      <c r="A3078" s="831">
        <v>10</v>
      </c>
      <c r="B3078" s="832" t="s">
        <v>2616</v>
      </c>
      <c r="C3078" s="832" t="s">
        <v>2641</v>
      </c>
      <c r="D3078" s="833" t="s">
        <v>5678</v>
      </c>
      <c r="E3078" s="834" t="s">
        <v>2665</v>
      </c>
      <c r="F3078" s="832" t="s">
        <v>2618</v>
      </c>
      <c r="G3078" s="832" t="s">
        <v>2815</v>
      </c>
      <c r="H3078" s="832" t="s">
        <v>631</v>
      </c>
      <c r="I3078" s="832" t="s">
        <v>3835</v>
      </c>
      <c r="J3078" s="832" t="s">
        <v>1358</v>
      </c>
      <c r="K3078" s="832" t="s">
        <v>2195</v>
      </c>
      <c r="L3078" s="835">
        <v>154.36000000000001</v>
      </c>
      <c r="M3078" s="835">
        <v>154.36000000000001</v>
      </c>
      <c r="N3078" s="832">
        <v>1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10</v>
      </c>
      <c r="B3079" s="832" t="s">
        <v>2616</v>
      </c>
      <c r="C3079" s="832" t="s">
        <v>2641</v>
      </c>
      <c r="D3079" s="833" t="s">
        <v>5678</v>
      </c>
      <c r="E3079" s="834" t="s">
        <v>2665</v>
      </c>
      <c r="F3079" s="832" t="s">
        <v>2618</v>
      </c>
      <c r="G3079" s="832" t="s">
        <v>3061</v>
      </c>
      <c r="H3079" s="832" t="s">
        <v>631</v>
      </c>
      <c r="I3079" s="832" t="s">
        <v>3064</v>
      </c>
      <c r="J3079" s="832" t="s">
        <v>699</v>
      </c>
      <c r="K3079" s="832" t="s">
        <v>3065</v>
      </c>
      <c r="L3079" s="835">
        <v>0</v>
      </c>
      <c r="M3079" s="835">
        <v>0</v>
      </c>
      <c r="N3079" s="832">
        <v>1</v>
      </c>
      <c r="O3079" s="836">
        <v>1</v>
      </c>
      <c r="P3079" s="835">
        <v>0</v>
      </c>
      <c r="Q3079" s="837"/>
      <c r="R3079" s="832">
        <v>1</v>
      </c>
      <c r="S3079" s="837">
        <v>1</v>
      </c>
      <c r="T3079" s="836">
        <v>1</v>
      </c>
      <c r="U3079" s="838">
        <v>1</v>
      </c>
    </row>
    <row r="3080" spans="1:21" ht="14.4" customHeight="1" x14ac:dyDescent="0.3">
      <c r="A3080" s="831">
        <v>10</v>
      </c>
      <c r="B3080" s="832" t="s">
        <v>2616</v>
      </c>
      <c r="C3080" s="832" t="s">
        <v>2641</v>
      </c>
      <c r="D3080" s="833" t="s">
        <v>5678</v>
      </c>
      <c r="E3080" s="834" t="s">
        <v>2665</v>
      </c>
      <c r="F3080" s="832" t="s">
        <v>2618</v>
      </c>
      <c r="G3080" s="832" t="s">
        <v>3066</v>
      </c>
      <c r="H3080" s="832" t="s">
        <v>690</v>
      </c>
      <c r="I3080" s="832" t="s">
        <v>2334</v>
      </c>
      <c r="J3080" s="832" t="s">
        <v>1139</v>
      </c>
      <c r="K3080" s="832" t="s">
        <v>1135</v>
      </c>
      <c r="L3080" s="835">
        <v>238.89</v>
      </c>
      <c r="M3080" s="835">
        <v>1194.4499999999998</v>
      </c>
      <c r="N3080" s="832">
        <v>5</v>
      </c>
      <c r="O3080" s="836">
        <v>2</v>
      </c>
      <c r="P3080" s="835">
        <v>716.67</v>
      </c>
      <c r="Q3080" s="837">
        <v>0.60000000000000009</v>
      </c>
      <c r="R3080" s="832">
        <v>3</v>
      </c>
      <c r="S3080" s="837">
        <v>0.6</v>
      </c>
      <c r="T3080" s="836">
        <v>1</v>
      </c>
      <c r="U3080" s="838">
        <v>0.5</v>
      </c>
    </row>
    <row r="3081" spans="1:21" ht="14.4" customHeight="1" x14ac:dyDescent="0.3">
      <c r="A3081" s="831">
        <v>10</v>
      </c>
      <c r="B3081" s="832" t="s">
        <v>2616</v>
      </c>
      <c r="C3081" s="832" t="s">
        <v>2641</v>
      </c>
      <c r="D3081" s="833" t="s">
        <v>5678</v>
      </c>
      <c r="E3081" s="834" t="s">
        <v>2665</v>
      </c>
      <c r="F3081" s="832" t="s">
        <v>2618</v>
      </c>
      <c r="G3081" s="832" t="s">
        <v>3066</v>
      </c>
      <c r="H3081" s="832" t="s">
        <v>631</v>
      </c>
      <c r="I3081" s="832" t="s">
        <v>3067</v>
      </c>
      <c r="J3081" s="832" t="s">
        <v>2459</v>
      </c>
      <c r="K3081" s="832" t="s">
        <v>1135</v>
      </c>
      <c r="L3081" s="835">
        <v>289.07</v>
      </c>
      <c r="M3081" s="835">
        <v>867.21</v>
      </c>
      <c r="N3081" s="832">
        <v>3</v>
      </c>
      <c r="O3081" s="836">
        <v>1</v>
      </c>
      <c r="P3081" s="835">
        <v>867.21</v>
      </c>
      <c r="Q3081" s="837">
        <v>1</v>
      </c>
      <c r="R3081" s="832">
        <v>3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10</v>
      </c>
      <c r="B3082" s="832" t="s">
        <v>2616</v>
      </c>
      <c r="C3082" s="832" t="s">
        <v>2641</v>
      </c>
      <c r="D3082" s="833" t="s">
        <v>5678</v>
      </c>
      <c r="E3082" s="834" t="s">
        <v>2665</v>
      </c>
      <c r="F3082" s="832" t="s">
        <v>2618</v>
      </c>
      <c r="G3082" s="832" t="s">
        <v>3066</v>
      </c>
      <c r="H3082" s="832" t="s">
        <v>631</v>
      </c>
      <c r="I3082" s="832" t="s">
        <v>3068</v>
      </c>
      <c r="J3082" s="832" t="s">
        <v>2451</v>
      </c>
      <c r="K3082" s="832" t="s">
        <v>1135</v>
      </c>
      <c r="L3082" s="835">
        <v>289.07</v>
      </c>
      <c r="M3082" s="835">
        <v>867.21</v>
      </c>
      <c r="N3082" s="832">
        <v>3</v>
      </c>
      <c r="O3082" s="836">
        <v>1</v>
      </c>
      <c r="P3082" s="835">
        <v>867.21</v>
      </c>
      <c r="Q3082" s="837">
        <v>1</v>
      </c>
      <c r="R3082" s="832">
        <v>3</v>
      </c>
      <c r="S3082" s="837">
        <v>1</v>
      </c>
      <c r="T3082" s="836">
        <v>1</v>
      </c>
      <c r="U3082" s="838">
        <v>1</v>
      </c>
    </row>
    <row r="3083" spans="1:21" ht="14.4" customHeight="1" x14ac:dyDescent="0.3">
      <c r="A3083" s="831">
        <v>10</v>
      </c>
      <c r="B3083" s="832" t="s">
        <v>2616</v>
      </c>
      <c r="C3083" s="832" t="s">
        <v>2641</v>
      </c>
      <c r="D3083" s="833" t="s">
        <v>5678</v>
      </c>
      <c r="E3083" s="834" t="s">
        <v>2665</v>
      </c>
      <c r="F3083" s="832" t="s">
        <v>2618</v>
      </c>
      <c r="G3083" s="832" t="s">
        <v>3066</v>
      </c>
      <c r="H3083" s="832" t="s">
        <v>631</v>
      </c>
      <c r="I3083" s="832" t="s">
        <v>3069</v>
      </c>
      <c r="J3083" s="832" t="s">
        <v>2457</v>
      </c>
      <c r="K3083" s="832" t="s">
        <v>1135</v>
      </c>
      <c r="L3083" s="835">
        <v>289.07</v>
      </c>
      <c r="M3083" s="835">
        <v>867.21</v>
      </c>
      <c r="N3083" s="832">
        <v>3</v>
      </c>
      <c r="O3083" s="836">
        <v>1</v>
      </c>
      <c r="P3083" s="835">
        <v>867.21</v>
      </c>
      <c r="Q3083" s="837">
        <v>1</v>
      </c>
      <c r="R3083" s="832">
        <v>3</v>
      </c>
      <c r="S3083" s="837">
        <v>1</v>
      </c>
      <c r="T3083" s="836">
        <v>1</v>
      </c>
      <c r="U3083" s="838">
        <v>1</v>
      </c>
    </row>
    <row r="3084" spans="1:21" ht="14.4" customHeight="1" x14ac:dyDescent="0.3">
      <c r="A3084" s="831">
        <v>10</v>
      </c>
      <c r="B3084" s="832" t="s">
        <v>2616</v>
      </c>
      <c r="C3084" s="832" t="s">
        <v>2641</v>
      </c>
      <c r="D3084" s="833" t="s">
        <v>5678</v>
      </c>
      <c r="E3084" s="834" t="s">
        <v>2665</v>
      </c>
      <c r="F3084" s="832" t="s">
        <v>2618</v>
      </c>
      <c r="G3084" s="832" t="s">
        <v>3066</v>
      </c>
      <c r="H3084" s="832" t="s">
        <v>631</v>
      </c>
      <c r="I3084" s="832" t="s">
        <v>3070</v>
      </c>
      <c r="J3084" s="832" t="s">
        <v>2455</v>
      </c>
      <c r="K3084" s="832" t="s">
        <v>1135</v>
      </c>
      <c r="L3084" s="835">
        <v>289.07</v>
      </c>
      <c r="M3084" s="835">
        <v>867.21</v>
      </c>
      <c r="N3084" s="832">
        <v>3</v>
      </c>
      <c r="O3084" s="836">
        <v>1</v>
      </c>
      <c r="P3084" s="835">
        <v>867.21</v>
      </c>
      <c r="Q3084" s="837">
        <v>1</v>
      </c>
      <c r="R3084" s="832">
        <v>3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10</v>
      </c>
      <c r="B3085" s="832" t="s">
        <v>2616</v>
      </c>
      <c r="C3085" s="832" t="s">
        <v>2641</v>
      </c>
      <c r="D3085" s="833" t="s">
        <v>5678</v>
      </c>
      <c r="E3085" s="834" t="s">
        <v>2665</v>
      </c>
      <c r="F3085" s="832" t="s">
        <v>2618</v>
      </c>
      <c r="G3085" s="832" t="s">
        <v>3071</v>
      </c>
      <c r="H3085" s="832" t="s">
        <v>631</v>
      </c>
      <c r="I3085" s="832" t="s">
        <v>3072</v>
      </c>
      <c r="J3085" s="832" t="s">
        <v>1991</v>
      </c>
      <c r="K3085" s="832" t="s">
        <v>1992</v>
      </c>
      <c r="L3085" s="835">
        <v>107.27</v>
      </c>
      <c r="M3085" s="835">
        <v>858.16</v>
      </c>
      <c r="N3085" s="832">
        <v>8</v>
      </c>
      <c r="O3085" s="836">
        <v>3.5</v>
      </c>
      <c r="P3085" s="835">
        <v>107.27</v>
      </c>
      <c r="Q3085" s="837">
        <v>0.125</v>
      </c>
      <c r="R3085" s="832">
        <v>1</v>
      </c>
      <c r="S3085" s="837">
        <v>0.125</v>
      </c>
      <c r="T3085" s="836">
        <v>1</v>
      </c>
      <c r="U3085" s="838">
        <v>0.2857142857142857</v>
      </c>
    </row>
    <row r="3086" spans="1:21" ht="14.4" customHeight="1" x14ac:dyDescent="0.3">
      <c r="A3086" s="831">
        <v>10</v>
      </c>
      <c r="B3086" s="832" t="s">
        <v>2616</v>
      </c>
      <c r="C3086" s="832" t="s">
        <v>2641</v>
      </c>
      <c r="D3086" s="833" t="s">
        <v>5678</v>
      </c>
      <c r="E3086" s="834" t="s">
        <v>2665</v>
      </c>
      <c r="F3086" s="832" t="s">
        <v>2619</v>
      </c>
      <c r="G3086" s="832" t="s">
        <v>2822</v>
      </c>
      <c r="H3086" s="832" t="s">
        <v>631</v>
      </c>
      <c r="I3086" s="832" t="s">
        <v>3393</v>
      </c>
      <c r="J3086" s="832" t="s">
        <v>2824</v>
      </c>
      <c r="K3086" s="832"/>
      <c r="L3086" s="835">
        <v>0</v>
      </c>
      <c r="M3086" s="835">
        <v>0</v>
      </c>
      <c r="N3086" s="832">
        <v>1</v>
      </c>
      <c r="O3086" s="836">
        <v>1</v>
      </c>
      <c r="P3086" s="835">
        <v>0</v>
      </c>
      <c r="Q3086" s="837"/>
      <c r="R3086" s="832">
        <v>1</v>
      </c>
      <c r="S3086" s="837">
        <v>1</v>
      </c>
      <c r="T3086" s="836">
        <v>1</v>
      </c>
      <c r="U3086" s="838">
        <v>1</v>
      </c>
    </row>
    <row r="3087" spans="1:21" ht="14.4" customHeight="1" x14ac:dyDescent="0.3">
      <c r="A3087" s="831">
        <v>10</v>
      </c>
      <c r="B3087" s="832" t="s">
        <v>2616</v>
      </c>
      <c r="C3087" s="832" t="s">
        <v>2641</v>
      </c>
      <c r="D3087" s="833" t="s">
        <v>5678</v>
      </c>
      <c r="E3087" s="834" t="s">
        <v>2665</v>
      </c>
      <c r="F3087" s="832" t="s">
        <v>2619</v>
      </c>
      <c r="G3087" s="832" t="s">
        <v>2822</v>
      </c>
      <c r="H3087" s="832" t="s">
        <v>631</v>
      </c>
      <c r="I3087" s="832" t="s">
        <v>3073</v>
      </c>
      <c r="J3087" s="832" t="s">
        <v>2824</v>
      </c>
      <c r="K3087" s="832"/>
      <c r="L3087" s="835">
        <v>0</v>
      </c>
      <c r="M3087" s="835">
        <v>0</v>
      </c>
      <c r="N3087" s="832">
        <v>3</v>
      </c>
      <c r="O3087" s="836">
        <v>2.5</v>
      </c>
      <c r="P3087" s="835">
        <v>0</v>
      </c>
      <c r="Q3087" s="837"/>
      <c r="R3087" s="832">
        <v>2</v>
      </c>
      <c r="S3087" s="837">
        <v>0.66666666666666663</v>
      </c>
      <c r="T3087" s="836">
        <v>1.5</v>
      </c>
      <c r="U3087" s="838">
        <v>0.6</v>
      </c>
    </row>
    <row r="3088" spans="1:21" ht="14.4" customHeight="1" x14ac:dyDescent="0.3">
      <c r="A3088" s="831">
        <v>10</v>
      </c>
      <c r="B3088" s="832" t="s">
        <v>2616</v>
      </c>
      <c r="C3088" s="832" t="s">
        <v>2641</v>
      </c>
      <c r="D3088" s="833" t="s">
        <v>5678</v>
      </c>
      <c r="E3088" s="834" t="s">
        <v>2665</v>
      </c>
      <c r="F3088" s="832" t="s">
        <v>2619</v>
      </c>
      <c r="G3088" s="832" t="s">
        <v>2822</v>
      </c>
      <c r="H3088" s="832" t="s">
        <v>631</v>
      </c>
      <c r="I3088" s="832" t="s">
        <v>3074</v>
      </c>
      <c r="J3088" s="832" t="s">
        <v>2824</v>
      </c>
      <c r="K3088" s="832"/>
      <c r="L3088" s="835">
        <v>0</v>
      </c>
      <c r="M3088" s="835">
        <v>0</v>
      </c>
      <c r="N3088" s="832">
        <v>9</v>
      </c>
      <c r="O3088" s="836">
        <v>6.5</v>
      </c>
      <c r="P3088" s="835">
        <v>0</v>
      </c>
      <c r="Q3088" s="837"/>
      <c r="R3088" s="832">
        <v>5</v>
      </c>
      <c r="S3088" s="837">
        <v>0.55555555555555558</v>
      </c>
      <c r="T3088" s="836">
        <v>3.5</v>
      </c>
      <c r="U3088" s="838">
        <v>0.53846153846153844</v>
      </c>
    </row>
    <row r="3089" spans="1:21" ht="14.4" customHeight="1" x14ac:dyDescent="0.3">
      <c r="A3089" s="831">
        <v>10</v>
      </c>
      <c r="B3089" s="832" t="s">
        <v>2616</v>
      </c>
      <c r="C3089" s="832" t="s">
        <v>2641</v>
      </c>
      <c r="D3089" s="833" t="s">
        <v>5678</v>
      </c>
      <c r="E3089" s="834" t="s">
        <v>2665</v>
      </c>
      <c r="F3089" s="832" t="s">
        <v>2619</v>
      </c>
      <c r="G3089" s="832" t="s">
        <v>2822</v>
      </c>
      <c r="H3089" s="832" t="s">
        <v>631</v>
      </c>
      <c r="I3089" s="832" t="s">
        <v>3075</v>
      </c>
      <c r="J3089" s="832" t="s">
        <v>2824</v>
      </c>
      <c r="K3089" s="832"/>
      <c r="L3089" s="835">
        <v>0</v>
      </c>
      <c r="M3089" s="835">
        <v>0</v>
      </c>
      <c r="N3089" s="832">
        <v>7</v>
      </c>
      <c r="O3089" s="836">
        <v>7</v>
      </c>
      <c r="P3089" s="835">
        <v>0</v>
      </c>
      <c r="Q3089" s="837"/>
      <c r="R3089" s="832">
        <v>3</v>
      </c>
      <c r="S3089" s="837">
        <v>0.42857142857142855</v>
      </c>
      <c r="T3089" s="836">
        <v>3</v>
      </c>
      <c r="U3089" s="838">
        <v>0.42857142857142855</v>
      </c>
    </row>
    <row r="3090" spans="1:21" ht="14.4" customHeight="1" x14ac:dyDescent="0.3">
      <c r="A3090" s="831">
        <v>10</v>
      </c>
      <c r="B3090" s="832" t="s">
        <v>2616</v>
      </c>
      <c r="C3090" s="832" t="s">
        <v>2641</v>
      </c>
      <c r="D3090" s="833" t="s">
        <v>5678</v>
      </c>
      <c r="E3090" s="834" t="s">
        <v>2665</v>
      </c>
      <c r="F3090" s="832" t="s">
        <v>2619</v>
      </c>
      <c r="G3090" s="832" t="s">
        <v>2822</v>
      </c>
      <c r="H3090" s="832" t="s">
        <v>631</v>
      </c>
      <c r="I3090" s="832" t="s">
        <v>3076</v>
      </c>
      <c r="J3090" s="832" t="s">
        <v>2824</v>
      </c>
      <c r="K3090" s="832"/>
      <c r="L3090" s="835">
        <v>0</v>
      </c>
      <c r="M3090" s="835">
        <v>0</v>
      </c>
      <c r="N3090" s="832">
        <v>2</v>
      </c>
      <c r="O3090" s="836">
        <v>2</v>
      </c>
      <c r="P3090" s="835"/>
      <c r="Q3090" s="837"/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10</v>
      </c>
      <c r="B3091" s="832" t="s">
        <v>2616</v>
      </c>
      <c r="C3091" s="832" t="s">
        <v>2641</v>
      </c>
      <c r="D3091" s="833" t="s">
        <v>5678</v>
      </c>
      <c r="E3091" s="834" t="s">
        <v>2665</v>
      </c>
      <c r="F3091" s="832" t="s">
        <v>2619</v>
      </c>
      <c r="G3091" s="832" t="s">
        <v>2822</v>
      </c>
      <c r="H3091" s="832" t="s">
        <v>631</v>
      </c>
      <c r="I3091" s="832" t="s">
        <v>3077</v>
      </c>
      <c r="J3091" s="832" t="s">
        <v>2824</v>
      </c>
      <c r="K3091" s="832"/>
      <c r="L3091" s="835">
        <v>0</v>
      </c>
      <c r="M3091" s="835">
        <v>0</v>
      </c>
      <c r="N3091" s="832">
        <v>1</v>
      </c>
      <c r="O3091" s="836">
        <v>1</v>
      </c>
      <c r="P3091" s="835">
        <v>0</v>
      </c>
      <c r="Q3091" s="837"/>
      <c r="R3091" s="832">
        <v>1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10</v>
      </c>
      <c r="B3092" s="832" t="s">
        <v>2616</v>
      </c>
      <c r="C3092" s="832" t="s">
        <v>2641</v>
      </c>
      <c r="D3092" s="833" t="s">
        <v>5678</v>
      </c>
      <c r="E3092" s="834" t="s">
        <v>2665</v>
      </c>
      <c r="F3092" s="832" t="s">
        <v>2619</v>
      </c>
      <c r="G3092" s="832" t="s">
        <v>2822</v>
      </c>
      <c r="H3092" s="832" t="s">
        <v>631</v>
      </c>
      <c r="I3092" s="832" t="s">
        <v>5329</v>
      </c>
      <c r="J3092" s="832" t="s">
        <v>2824</v>
      </c>
      <c r="K3092" s="832"/>
      <c r="L3092" s="835">
        <v>0</v>
      </c>
      <c r="M3092" s="835">
        <v>0</v>
      </c>
      <c r="N3092" s="832">
        <v>1</v>
      </c>
      <c r="O3092" s="836">
        <v>1</v>
      </c>
      <c r="P3092" s="835"/>
      <c r="Q3092" s="837"/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10</v>
      </c>
      <c r="B3093" s="832" t="s">
        <v>2616</v>
      </c>
      <c r="C3093" s="832" t="s">
        <v>2641</v>
      </c>
      <c r="D3093" s="833" t="s">
        <v>5678</v>
      </c>
      <c r="E3093" s="834" t="s">
        <v>2665</v>
      </c>
      <c r="F3093" s="832" t="s">
        <v>2619</v>
      </c>
      <c r="G3093" s="832" t="s">
        <v>2822</v>
      </c>
      <c r="H3093" s="832" t="s">
        <v>631</v>
      </c>
      <c r="I3093" s="832" t="s">
        <v>2948</v>
      </c>
      <c r="J3093" s="832" t="s">
        <v>2824</v>
      </c>
      <c r="K3093" s="832"/>
      <c r="L3093" s="835">
        <v>0</v>
      </c>
      <c r="M3093" s="835">
        <v>0</v>
      </c>
      <c r="N3093" s="832">
        <v>8</v>
      </c>
      <c r="O3093" s="836">
        <v>7</v>
      </c>
      <c r="P3093" s="835">
        <v>0</v>
      </c>
      <c r="Q3093" s="837"/>
      <c r="R3093" s="832">
        <v>6</v>
      </c>
      <c r="S3093" s="837">
        <v>0.75</v>
      </c>
      <c r="T3093" s="836">
        <v>5</v>
      </c>
      <c r="U3093" s="838">
        <v>0.7142857142857143</v>
      </c>
    </row>
    <row r="3094" spans="1:21" ht="14.4" customHeight="1" x14ac:dyDescent="0.3">
      <c r="A3094" s="831">
        <v>10</v>
      </c>
      <c r="B3094" s="832" t="s">
        <v>2616</v>
      </c>
      <c r="C3094" s="832" t="s">
        <v>2641</v>
      </c>
      <c r="D3094" s="833" t="s">
        <v>5678</v>
      </c>
      <c r="E3094" s="834" t="s">
        <v>2665</v>
      </c>
      <c r="F3094" s="832" t="s">
        <v>2619</v>
      </c>
      <c r="G3094" s="832" t="s">
        <v>2822</v>
      </c>
      <c r="H3094" s="832" t="s">
        <v>631</v>
      </c>
      <c r="I3094" s="832" t="s">
        <v>3078</v>
      </c>
      <c r="J3094" s="832" t="s">
        <v>2824</v>
      </c>
      <c r="K3094" s="832"/>
      <c r="L3094" s="835">
        <v>0</v>
      </c>
      <c r="M3094" s="835">
        <v>0</v>
      </c>
      <c r="N3094" s="832">
        <v>4</v>
      </c>
      <c r="O3094" s="836">
        <v>4</v>
      </c>
      <c r="P3094" s="835">
        <v>0</v>
      </c>
      <c r="Q3094" s="837"/>
      <c r="R3094" s="832">
        <v>2</v>
      </c>
      <c r="S3094" s="837">
        <v>0.5</v>
      </c>
      <c r="T3094" s="836">
        <v>2</v>
      </c>
      <c r="U3094" s="838">
        <v>0.5</v>
      </c>
    </row>
    <row r="3095" spans="1:21" ht="14.4" customHeight="1" x14ac:dyDescent="0.3">
      <c r="A3095" s="831">
        <v>10</v>
      </c>
      <c r="B3095" s="832" t="s">
        <v>2616</v>
      </c>
      <c r="C3095" s="832" t="s">
        <v>2641</v>
      </c>
      <c r="D3095" s="833" t="s">
        <v>5678</v>
      </c>
      <c r="E3095" s="834" t="s">
        <v>2665</v>
      </c>
      <c r="F3095" s="832" t="s">
        <v>2619</v>
      </c>
      <c r="G3095" s="832" t="s">
        <v>2822</v>
      </c>
      <c r="H3095" s="832" t="s">
        <v>631</v>
      </c>
      <c r="I3095" s="832" t="s">
        <v>3079</v>
      </c>
      <c r="J3095" s="832" t="s">
        <v>2824</v>
      </c>
      <c r="K3095" s="832"/>
      <c r="L3095" s="835">
        <v>0</v>
      </c>
      <c r="M3095" s="835">
        <v>0</v>
      </c>
      <c r="N3095" s="832">
        <v>5</v>
      </c>
      <c r="O3095" s="836">
        <v>4.5</v>
      </c>
      <c r="P3095" s="835">
        <v>0</v>
      </c>
      <c r="Q3095" s="837"/>
      <c r="R3095" s="832">
        <v>5</v>
      </c>
      <c r="S3095" s="837">
        <v>1</v>
      </c>
      <c r="T3095" s="836">
        <v>4.5</v>
      </c>
      <c r="U3095" s="838">
        <v>1</v>
      </c>
    </row>
    <row r="3096" spans="1:21" ht="14.4" customHeight="1" x14ac:dyDescent="0.3">
      <c r="A3096" s="831">
        <v>10</v>
      </c>
      <c r="B3096" s="832" t="s">
        <v>2616</v>
      </c>
      <c r="C3096" s="832" t="s">
        <v>2641</v>
      </c>
      <c r="D3096" s="833" t="s">
        <v>5678</v>
      </c>
      <c r="E3096" s="834" t="s">
        <v>2665</v>
      </c>
      <c r="F3096" s="832" t="s">
        <v>2619</v>
      </c>
      <c r="G3096" s="832" t="s">
        <v>2822</v>
      </c>
      <c r="H3096" s="832" t="s">
        <v>631</v>
      </c>
      <c r="I3096" s="832" t="s">
        <v>3080</v>
      </c>
      <c r="J3096" s="832" t="s">
        <v>2824</v>
      </c>
      <c r="K3096" s="832"/>
      <c r="L3096" s="835">
        <v>0</v>
      </c>
      <c r="M3096" s="835">
        <v>0</v>
      </c>
      <c r="N3096" s="832">
        <v>4</v>
      </c>
      <c r="O3096" s="836">
        <v>3</v>
      </c>
      <c r="P3096" s="835">
        <v>0</v>
      </c>
      <c r="Q3096" s="837"/>
      <c r="R3096" s="832">
        <v>3</v>
      </c>
      <c r="S3096" s="837">
        <v>0.75</v>
      </c>
      <c r="T3096" s="836">
        <v>2</v>
      </c>
      <c r="U3096" s="838">
        <v>0.66666666666666663</v>
      </c>
    </row>
    <row r="3097" spans="1:21" ht="14.4" customHeight="1" x14ac:dyDescent="0.3">
      <c r="A3097" s="831">
        <v>10</v>
      </c>
      <c r="B3097" s="832" t="s">
        <v>2616</v>
      </c>
      <c r="C3097" s="832" t="s">
        <v>2641</v>
      </c>
      <c r="D3097" s="833" t="s">
        <v>5678</v>
      </c>
      <c r="E3097" s="834" t="s">
        <v>2665</v>
      </c>
      <c r="F3097" s="832" t="s">
        <v>2619</v>
      </c>
      <c r="G3097" s="832" t="s">
        <v>2822</v>
      </c>
      <c r="H3097" s="832" t="s">
        <v>631</v>
      </c>
      <c r="I3097" s="832" t="s">
        <v>3435</v>
      </c>
      <c r="J3097" s="832" t="s">
        <v>2824</v>
      </c>
      <c r="K3097" s="832"/>
      <c r="L3097" s="835">
        <v>0</v>
      </c>
      <c r="M3097" s="835">
        <v>0</v>
      </c>
      <c r="N3097" s="832">
        <v>1</v>
      </c>
      <c r="O3097" s="836">
        <v>0.5</v>
      </c>
      <c r="P3097" s="835">
        <v>0</v>
      </c>
      <c r="Q3097" s="837"/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10</v>
      </c>
      <c r="B3098" s="832" t="s">
        <v>2616</v>
      </c>
      <c r="C3098" s="832" t="s">
        <v>2641</v>
      </c>
      <c r="D3098" s="833" t="s">
        <v>5678</v>
      </c>
      <c r="E3098" s="834" t="s">
        <v>2696</v>
      </c>
      <c r="F3098" s="832" t="s">
        <v>2618</v>
      </c>
      <c r="G3098" s="832" t="s">
        <v>2832</v>
      </c>
      <c r="H3098" s="832" t="s">
        <v>690</v>
      </c>
      <c r="I3098" s="832" t="s">
        <v>2519</v>
      </c>
      <c r="J3098" s="832" t="s">
        <v>1670</v>
      </c>
      <c r="K3098" s="832" t="s">
        <v>1672</v>
      </c>
      <c r="L3098" s="835">
        <v>72.55</v>
      </c>
      <c r="M3098" s="835">
        <v>145.1</v>
      </c>
      <c r="N3098" s="832">
        <v>2</v>
      </c>
      <c r="O3098" s="836">
        <v>1.5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10</v>
      </c>
      <c r="B3099" s="832" t="s">
        <v>2616</v>
      </c>
      <c r="C3099" s="832" t="s">
        <v>2641</v>
      </c>
      <c r="D3099" s="833" t="s">
        <v>5678</v>
      </c>
      <c r="E3099" s="834" t="s">
        <v>2696</v>
      </c>
      <c r="F3099" s="832" t="s">
        <v>2618</v>
      </c>
      <c r="G3099" s="832" t="s">
        <v>2833</v>
      </c>
      <c r="H3099" s="832" t="s">
        <v>690</v>
      </c>
      <c r="I3099" s="832" t="s">
        <v>2350</v>
      </c>
      <c r="J3099" s="832" t="s">
        <v>2351</v>
      </c>
      <c r="K3099" s="832" t="s">
        <v>2352</v>
      </c>
      <c r="L3099" s="835">
        <v>93.27</v>
      </c>
      <c r="M3099" s="835">
        <v>93.27</v>
      </c>
      <c r="N3099" s="832">
        <v>1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10</v>
      </c>
      <c r="B3100" s="832" t="s">
        <v>2616</v>
      </c>
      <c r="C3100" s="832" t="s">
        <v>2641</v>
      </c>
      <c r="D3100" s="833" t="s">
        <v>5678</v>
      </c>
      <c r="E3100" s="834" t="s">
        <v>2696</v>
      </c>
      <c r="F3100" s="832" t="s">
        <v>2618</v>
      </c>
      <c r="G3100" s="832" t="s">
        <v>2740</v>
      </c>
      <c r="H3100" s="832" t="s">
        <v>690</v>
      </c>
      <c r="I3100" s="832" t="s">
        <v>3640</v>
      </c>
      <c r="J3100" s="832" t="s">
        <v>2746</v>
      </c>
      <c r="K3100" s="832" t="s">
        <v>3641</v>
      </c>
      <c r="L3100" s="835">
        <v>176.32</v>
      </c>
      <c r="M3100" s="835">
        <v>176.32</v>
      </c>
      <c r="N3100" s="832">
        <v>1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10</v>
      </c>
      <c r="B3101" s="832" t="s">
        <v>2616</v>
      </c>
      <c r="C3101" s="832" t="s">
        <v>2641</v>
      </c>
      <c r="D3101" s="833" t="s">
        <v>5678</v>
      </c>
      <c r="E3101" s="834" t="s">
        <v>2696</v>
      </c>
      <c r="F3101" s="832" t="s">
        <v>2618</v>
      </c>
      <c r="G3101" s="832" t="s">
        <v>3307</v>
      </c>
      <c r="H3101" s="832" t="s">
        <v>631</v>
      </c>
      <c r="I3101" s="832" t="s">
        <v>3311</v>
      </c>
      <c r="J3101" s="832" t="s">
        <v>3309</v>
      </c>
      <c r="K3101" s="832" t="s">
        <v>3312</v>
      </c>
      <c r="L3101" s="835">
        <v>1154.81</v>
      </c>
      <c r="M3101" s="835">
        <v>3464.43</v>
      </c>
      <c r="N3101" s="832">
        <v>3</v>
      </c>
      <c r="O3101" s="836">
        <v>1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10</v>
      </c>
      <c r="B3102" s="832" t="s">
        <v>2616</v>
      </c>
      <c r="C3102" s="832" t="s">
        <v>2641</v>
      </c>
      <c r="D3102" s="833" t="s">
        <v>5678</v>
      </c>
      <c r="E3102" s="834" t="s">
        <v>2696</v>
      </c>
      <c r="F3102" s="832" t="s">
        <v>2618</v>
      </c>
      <c r="G3102" s="832" t="s">
        <v>2848</v>
      </c>
      <c r="H3102" s="832" t="s">
        <v>631</v>
      </c>
      <c r="I3102" s="832" t="s">
        <v>5301</v>
      </c>
      <c r="J3102" s="832" t="s">
        <v>2850</v>
      </c>
      <c r="K3102" s="832" t="s">
        <v>2354</v>
      </c>
      <c r="L3102" s="835">
        <v>7.79</v>
      </c>
      <c r="M3102" s="835">
        <v>15.58</v>
      </c>
      <c r="N3102" s="832">
        <v>2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10</v>
      </c>
      <c r="B3103" s="832" t="s">
        <v>2616</v>
      </c>
      <c r="C3103" s="832" t="s">
        <v>2641</v>
      </c>
      <c r="D3103" s="833" t="s">
        <v>5678</v>
      </c>
      <c r="E3103" s="834" t="s">
        <v>2696</v>
      </c>
      <c r="F3103" s="832" t="s">
        <v>2618</v>
      </c>
      <c r="G3103" s="832" t="s">
        <v>2848</v>
      </c>
      <c r="H3103" s="832" t="s">
        <v>631</v>
      </c>
      <c r="I3103" s="832" t="s">
        <v>3102</v>
      </c>
      <c r="J3103" s="832" t="s">
        <v>2850</v>
      </c>
      <c r="K3103" s="832" t="s">
        <v>3103</v>
      </c>
      <c r="L3103" s="835">
        <v>5.0599999999999996</v>
      </c>
      <c r="M3103" s="835">
        <v>20.239999999999998</v>
      </c>
      <c r="N3103" s="832">
        <v>4</v>
      </c>
      <c r="O3103" s="836">
        <v>2</v>
      </c>
      <c r="P3103" s="835">
        <v>20.239999999999998</v>
      </c>
      <c r="Q3103" s="837">
        <v>1</v>
      </c>
      <c r="R3103" s="832">
        <v>4</v>
      </c>
      <c r="S3103" s="837">
        <v>1</v>
      </c>
      <c r="T3103" s="836">
        <v>2</v>
      </c>
      <c r="U3103" s="838">
        <v>1</v>
      </c>
    </row>
    <row r="3104" spans="1:21" ht="14.4" customHeight="1" x14ac:dyDescent="0.3">
      <c r="A3104" s="831">
        <v>10</v>
      </c>
      <c r="B3104" s="832" t="s">
        <v>2616</v>
      </c>
      <c r="C3104" s="832" t="s">
        <v>2641</v>
      </c>
      <c r="D3104" s="833" t="s">
        <v>5678</v>
      </c>
      <c r="E3104" s="834" t="s">
        <v>2696</v>
      </c>
      <c r="F3104" s="832" t="s">
        <v>2618</v>
      </c>
      <c r="G3104" s="832" t="s">
        <v>5330</v>
      </c>
      <c r="H3104" s="832" t="s">
        <v>631</v>
      </c>
      <c r="I3104" s="832" t="s">
        <v>5331</v>
      </c>
      <c r="J3104" s="832" t="s">
        <v>5332</v>
      </c>
      <c r="K3104" s="832" t="s">
        <v>5139</v>
      </c>
      <c r="L3104" s="835">
        <v>32.81</v>
      </c>
      <c r="M3104" s="835">
        <v>32.81</v>
      </c>
      <c r="N3104" s="832">
        <v>1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10</v>
      </c>
      <c r="B3105" s="832" t="s">
        <v>2616</v>
      </c>
      <c r="C3105" s="832" t="s">
        <v>2641</v>
      </c>
      <c r="D3105" s="833" t="s">
        <v>5678</v>
      </c>
      <c r="E3105" s="834" t="s">
        <v>2696</v>
      </c>
      <c r="F3105" s="832" t="s">
        <v>2618</v>
      </c>
      <c r="G3105" s="832" t="s">
        <v>2760</v>
      </c>
      <c r="H3105" s="832" t="s">
        <v>631</v>
      </c>
      <c r="I3105" s="832" t="s">
        <v>2761</v>
      </c>
      <c r="J3105" s="832" t="s">
        <v>903</v>
      </c>
      <c r="K3105" s="832" t="s">
        <v>2762</v>
      </c>
      <c r="L3105" s="835">
        <v>94.7</v>
      </c>
      <c r="M3105" s="835">
        <v>757.6</v>
      </c>
      <c r="N3105" s="832">
        <v>8</v>
      </c>
      <c r="O3105" s="836">
        <v>2</v>
      </c>
      <c r="P3105" s="835">
        <v>189.4</v>
      </c>
      <c r="Q3105" s="837">
        <v>0.25</v>
      </c>
      <c r="R3105" s="832">
        <v>2</v>
      </c>
      <c r="S3105" s="837">
        <v>0.25</v>
      </c>
      <c r="T3105" s="836">
        <v>1</v>
      </c>
      <c r="U3105" s="838">
        <v>0.5</v>
      </c>
    </row>
    <row r="3106" spans="1:21" ht="14.4" customHeight="1" x14ac:dyDescent="0.3">
      <c r="A3106" s="831">
        <v>10</v>
      </c>
      <c r="B3106" s="832" t="s">
        <v>2616</v>
      </c>
      <c r="C3106" s="832" t="s">
        <v>2641</v>
      </c>
      <c r="D3106" s="833" t="s">
        <v>5678</v>
      </c>
      <c r="E3106" s="834" t="s">
        <v>2696</v>
      </c>
      <c r="F3106" s="832" t="s">
        <v>2618</v>
      </c>
      <c r="G3106" s="832" t="s">
        <v>2760</v>
      </c>
      <c r="H3106" s="832" t="s">
        <v>631</v>
      </c>
      <c r="I3106" s="832" t="s">
        <v>5333</v>
      </c>
      <c r="J3106" s="832" t="s">
        <v>903</v>
      </c>
      <c r="K3106" s="832" t="s">
        <v>5334</v>
      </c>
      <c r="L3106" s="835">
        <v>94.7</v>
      </c>
      <c r="M3106" s="835">
        <v>189.4</v>
      </c>
      <c r="N3106" s="832">
        <v>2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10</v>
      </c>
      <c r="B3107" s="832" t="s">
        <v>2616</v>
      </c>
      <c r="C3107" s="832" t="s">
        <v>2641</v>
      </c>
      <c r="D3107" s="833" t="s">
        <v>5678</v>
      </c>
      <c r="E3107" s="834" t="s">
        <v>2696</v>
      </c>
      <c r="F3107" s="832" t="s">
        <v>2618</v>
      </c>
      <c r="G3107" s="832" t="s">
        <v>3015</v>
      </c>
      <c r="H3107" s="832" t="s">
        <v>631</v>
      </c>
      <c r="I3107" s="832" t="s">
        <v>3016</v>
      </c>
      <c r="J3107" s="832" t="s">
        <v>1161</v>
      </c>
      <c r="K3107" s="832" t="s">
        <v>2971</v>
      </c>
      <c r="L3107" s="835">
        <v>61.97</v>
      </c>
      <c r="M3107" s="835">
        <v>123.94</v>
      </c>
      <c r="N3107" s="832">
        <v>2</v>
      </c>
      <c r="O3107" s="836">
        <v>2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10</v>
      </c>
      <c r="B3108" s="832" t="s">
        <v>2616</v>
      </c>
      <c r="C3108" s="832" t="s">
        <v>2641</v>
      </c>
      <c r="D3108" s="833" t="s">
        <v>5678</v>
      </c>
      <c r="E3108" s="834" t="s">
        <v>2696</v>
      </c>
      <c r="F3108" s="832" t="s">
        <v>2618</v>
      </c>
      <c r="G3108" s="832" t="s">
        <v>3025</v>
      </c>
      <c r="H3108" s="832" t="s">
        <v>690</v>
      </c>
      <c r="I3108" s="832" t="s">
        <v>2426</v>
      </c>
      <c r="J3108" s="832" t="s">
        <v>2427</v>
      </c>
      <c r="K3108" s="832" t="s">
        <v>2428</v>
      </c>
      <c r="L3108" s="835">
        <v>12.79</v>
      </c>
      <c r="M3108" s="835">
        <v>115.11</v>
      </c>
      <c r="N3108" s="832">
        <v>9</v>
      </c>
      <c r="O3108" s="836">
        <v>2.5</v>
      </c>
      <c r="P3108" s="835">
        <v>89.53</v>
      </c>
      <c r="Q3108" s="837">
        <v>0.77777777777777779</v>
      </c>
      <c r="R3108" s="832">
        <v>7</v>
      </c>
      <c r="S3108" s="837">
        <v>0.77777777777777779</v>
      </c>
      <c r="T3108" s="836">
        <v>1.5</v>
      </c>
      <c r="U3108" s="838">
        <v>0.6</v>
      </c>
    </row>
    <row r="3109" spans="1:21" ht="14.4" customHeight="1" x14ac:dyDescent="0.3">
      <c r="A3109" s="831">
        <v>10</v>
      </c>
      <c r="B3109" s="832" t="s">
        <v>2616</v>
      </c>
      <c r="C3109" s="832" t="s">
        <v>2641</v>
      </c>
      <c r="D3109" s="833" t="s">
        <v>5678</v>
      </c>
      <c r="E3109" s="834" t="s">
        <v>2696</v>
      </c>
      <c r="F3109" s="832" t="s">
        <v>2618</v>
      </c>
      <c r="G3109" s="832" t="s">
        <v>3025</v>
      </c>
      <c r="H3109" s="832" t="s">
        <v>690</v>
      </c>
      <c r="I3109" s="832" t="s">
        <v>3320</v>
      </c>
      <c r="J3109" s="832" t="s">
        <v>1472</v>
      </c>
      <c r="K3109" s="832" t="s">
        <v>3321</v>
      </c>
      <c r="L3109" s="835">
        <v>118.65</v>
      </c>
      <c r="M3109" s="835">
        <v>355.95000000000005</v>
      </c>
      <c r="N3109" s="832">
        <v>3</v>
      </c>
      <c r="O3109" s="836">
        <v>2</v>
      </c>
      <c r="P3109" s="835">
        <v>237.3</v>
      </c>
      <c r="Q3109" s="837">
        <v>0.66666666666666663</v>
      </c>
      <c r="R3109" s="832">
        <v>2</v>
      </c>
      <c r="S3109" s="837">
        <v>0.66666666666666663</v>
      </c>
      <c r="T3109" s="836">
        <v>1</v>
      </c>
      <c r="U3109" s="838">
        <v>0.5</v>
      </c>
    </row>
    <row r="3110" spans="1:21" ht="14.4" customHeight="1" x14ac:dyDescent="0.3">
      <c r="A3110" s="831">
        <v>10</v>
      </c>
      <c r="B3110" s="832" t="s">
        <v>2616</v>
      </c>
      <c r="C3110" s="832" t="s">
        <v>2641</v>
      </c>
      <c r="D3110" s="833" t="s">
        <v>5678</v>
      </c>
      <c r="E3110" s="834" t="s">
        <v>2696</v>
      </c>
      <c r="F3110" s="832" t="s">
        <v>2618</v>
      </c>
      <c r="G3110" s="832" t="s">
        <v>3330</v>
      </c>
      <c r="H3110" s="832" t="s">
        <v>631</v>
      </c>
      <c r="I3110" s="832" t="s">
        <v>3331</v>
      </c>
      <c r="J3110" s="832" t="s">
        <v>1090</v>
      </c>
      <c r="K3110" s="832" t="s">
        <v>3332</v>
      </c>
      <c r="L3110" s="835">
        <v>116.43</v>
      </c>
      <c r="M3110" s="835">
        <v>349.29</v>
      </c>
      <c r="N3110" s="832">
        <v>3</v>
      </c>
      <c r="O3110" s="836">
        <v>1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10</v>
      </c>
      <c r="B3111" s="832" t="s">
        <v>2616</v>
      </c>
      <c r="C3111" s="832" t="s">
        <v>2641</v>
      </c>
      <c r="D3111" s="833" t="s">
        <v>5678</v>
      </c>
      <c r="E3111" s="834" t="s">
        <v>2696</v>
      </c>
      <c r="F3111" s="832" t="s">
        <v>2618</v>
      </c>
      <c r="G3111" s="832" t="s">
        <v>3330</v>
      </c>
      <c r="H3111" s="832" t="s">
        <v>631</v>
      </c>
      <c r="I3111" s="832" t="s">
        <v>3798</v>
      </c>
      <c r="J3111" s="832" t="s">
        <v>3799</v>
      </c>
      <c r="K3111" s="832" t="s">
        <v>3800</v>
      </c>
      <c r="L3111" s="835">
        <v>89.88</v>
      </c>
      <c r="M3111" s="835">
        <v>539.28</v>
      </c>
      <c r="N3111" s="832">
        <v>6</v>
      </c>
      <c r="O3111" s="836">
        <v>1</v>
      </c>
      <c r="P3111" s="835">
        <v>539.28</v>
      </c>
      <c r="Q3111" s="837">
        <v>1</v>
      </c>
      <c r="R3111" s="832">
        <v>6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10</v>
      </c>
      <c r="B3112" s="832" t="s">
        <v>2616</v>
      </c>
      <c r="C3112" s="832" t="s">
        <v>2641</v>
      </c>
      <c r="D3112" s="833" t="s">
        <v>5678</v>
      </c>
      <c r="E3112" s="834" t="s">
        <v>2696</v>
      </c>
      <c r="F3112" s="832" t="s">
        <v>2618</v>
      </c>
      <c r="G3112" s="832" t="s">
        <v>3045</v>
      </c>
      <c r="H3112" s="832" t="s">
        <v>690</v>
      </c>
      <c r="I3112" s="832" t="s">
        <v>2183</v>
      </c>
      <c r="J3112" s="832" t="s">
        <v>2184</v>
      </c>
      <c r="K3112" s="832" t="s">
        <v>2185</v>
      </c>
      <c r="L3112" s="835">
        <v>10.34</v>
      </c>
      <c r="M3112" s="835">
        <v>155.10000000000002</v>
      </c>
      <c r="N3112" s="832">
        <v>15</v>
      </c>
      <c r="O3112" s="836">
        <v>1.5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10</v>
      </c>
      <c r="B3113" s="832" t="s">
        <v>2616</v>
      </c>
      <c r="C3113" s="832" t="s">
        <v>2641</v>
      </c>
      <c r="D3113" s="833" t="s">
        <v>5678</v>
      </c>
      <c r="E3113" s="834" t="s">
        <v>2696</v>
      </c>
      <c r="F3113" s="832" t="s">
        <v>2618</v>
      </c>
      <c r="G3113" s="832" t="s">
        <v>3045</v>
      </c>
      <c r="H3113" s="832" t="s">
        <v>690</v>
      </c>
      <c r="I3113" s="832" t="s">
        <v>5134</v>
      </c>
      <c r="J3113" s="832" t="s">
        <v>2184</v>
      </c>
      <c r="K3113" s="832" t="s">
        <v>5135</v>
      </c>
      <c r="L3113" s="835">
        <v>15.9</v>
      </c>
      <c r="M3113" s="835">
        <v>79.5</v>
      </c>
      <c r="N3113" s="832">
        <v>5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10</v>
      </c>
      <c r="B3114" s="832" t="s">
        <v>2616</v>
      </c>
      <c r="C3114" s="832" t="s">
        <v>2641</v>
      </c>
      <c r="D3114" s="833" t="s">
        <v>5678</v>
      </c>
      <c r="E3114" s="834" t="s">
        <v>2696</v>
      </c>
      <c r="F3114" s="832" t="s">
        <v>2618</v>
      </c>
      <c r="G3114" s="832" t="s">
        <v>3045</v>
      </c>
      <c r="H3114" s="832" t="s">
        <v>690</v>
      </c>
      <c r="I3114" s="832" t="s">
        <v>2496</v>
      </c>
      <c r="J3114" s="832" t="s">
        <v>2184</v>
      </c>
      <c r="K3114" s="832" t="s">
        <v>2497</v>
      </c>
      <c r="L3114" s="835">
        <v>158.99</v>
      </c>
      <c r="M3114" s="835">
        <v>158.99</v>
      </c>
      <c r="N3114" s="832">
        <v>1</v>
      </c>
      <c r="O3114" s="836">
        <v>0.5</v>
      </c>
      <c r="P3114" s="835">
        <v>158.99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10</v>
      </c>
      <c r="B3115" s="832" t="s">
        <v>2616</v>
      </c>
      <c r="C3115" s="832" t="s">
        <v>2641</v>
      </c>
      <c r="D3115" s="833" t="s">
        <v>5678</v>
      </c>
      <c r="E3115" s="834" t="s">
        <v>2696</v>
      </c>
      <c r="F3115" s="832" t="s">
        <v>2618</v>
      </c>
      <c r="G3115" s="832" t="s">
        <v>3193</v>
      </c>
      <c r="H3115" s="832" t="s">
        <v>631</v>
      </c>
      <c r="I3115" s="832" t="s">
        <v>3387</v>
      </c>
      <c r="J3115" s="832" t="s">
        <v>1015</v>
      </c>
      <c r="K3115" s="832" t="s">
        <v>3388</v>
      </c>
      <c r="L3115" s="835">
        <v>33.71</v>
      </c>
      <c r="M3115" s="835">
        <v>67.42</v>
      </c>
      <c r="N3115" s="832">
        <v>2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10</v>
      </c>
      <c r="B3116" s="832" t="s">
        <v>2616</v>
      </c>
      <c r="C3116" s="832" t="s">
        <v>2641</v>
      </c>
      <c r="D3116" s="833" t="s">
        <v>5678</v>
      </c>
      <c r="E3116" s="834" t="s">
        <v>2696</v>
      </c>
      <c r="F3116" s="832" t="s">
        <v>2618</v>
      </c>
      <c r="G3116" s="832" t="s">
        <v>2798</v>
      </c>
      <c r="H3116" s="832" t="s">
        <v>631</v>
      </c>
      <c r="I3116" s="832" t="s">
        <v>2802</v>
      </c>
      <c r="J3116" s="832" t="s">
        <v>1170</v>
      </c>
      <c r="K3116" s="832" t="s">
        <v>1171</v>
      </c>
      <c r="L3116" s="835">
        <v>60.28</v>
      </c>
      <c r="M3116" s="835">
        <v>60.28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10</v>
      </c>
      <c r="B3117" s="832" t="s">
        <v>2616</v>
      </c>
      <c r="C3117" s="832" t="s">
        <v>2641</v>
      </c>
      <c r="D3117" s="833" t="s">
        <v>5678</v>
      </c>
      <c r="E3117" s="834" t="s">
        <v>2696</v>
      </c>
      <c r="F3117" s="832" t="s">
        <v>2618</v>
      </c>
      <c r="G3117" s="832" t="s">
        <v>2925</v>
      </c>
      <c r="H3117" s="832" t="s">
        <v>631</v>
      </c>
      <c r="I3117" s="832" t="s">
        <v>3050</v>
      </c>
      <c r="J3117" s="832" t="s">
        <v>3051</v>
      </c>
      <c r="K3117" s="832" t="s">
        <v>3052</v>
      </c>
      <c r="L3117" s="835">
        <v>25.12</v>
      </c>
      <c r="M3117" s="835">
        <v>75.36</v>
      </c>
      <c r="N3117" s="832">
        <v>3</v>
      </c>
      <c r="O3117" s="836">
        <v>3</v>
      </c>
      <c r="P3117" s="835">
        <v>25.12</v>
      </c>
      <c r="Q3117" s="837">
        <v>0.33333333333333337</v>
      </c>
      <c r="R3117" s="832">
        <v>1</v>
      </c>
      <c r="S3117" s="837">
        <v>0.33333333333333331</v>
      </c>
      <c r="T3117" s="836">
        <v>1</v>
      </c>
      <c r="U3117" s="838">
        <v>0.33333333333333331</v>
      </c>
    </row>
    <row r="3118" spans="1:21" ht="14.4" customHeight="1" x14ac:dyDescent="0.3">
      <c r="A3118" s="831">
        <v>10</v>
      </c>
      <c r="B3118" s="832" t="s">
        <v>2616</v>
      </c>
      <c r="C3118" s="832" t="s">
        <v>2641</v>
      </c>
      <c r="D3118" s="833" t="s">
        <v>5678</v>
      </c>
      <c r="E3118" s="834" t="s">
        <v>2696</v>
      </c>
      <c r="F3118" s="832" t="s">
        <v>2618</v>
      </c>
      <c r="G3118" s="832" t="s">
        <v>2815</v>
      </c>
      <c r="H3118" s="832" t="s">
        <v>690</v>
      </c>
      <c r="I3118" s="832" t="s">
        <v>2553</v>
      </c>
      <c r="J3118" s="832" t="s">
        <v>2554</v>
      </c>
      <c r="K3118" s="832" t="s">
        <v>2555</v>
      </c>
      <c r="L3118" s="835">
        <v>80.28</v>
      </c>
      <c r="M3118" s="835">
        <v>80.28</v>
      </c>
      <c r="N3118" s="832">
        <v>1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10</v>
      </c>
      <c r="B3119" s="832" t="s">
        <v>2616</v>
      </c>
      <c r="C3119" s="832" t="s">
        <v>2641</v>
      </c>
      <c r="D3119" s="833" t="s">
        <v>5678</v>
      </c>
      <c r="E3119" s="834" t="s">
        <v>2696</v>
      </c>
      <c r="F3119" s="832" t="s">
        <v>2618</v>
      </c>
      <c r="G3119" s="832" t="s">
        <v>3066</v>
      </c>
      <c r="H3119" s="832" t="s">
        <v>690</v>
      </c>
      <c r="I3119" s="832" t="s">
        <v>5193</v>
      </c>
      <c r="J3119" s="832" t="s">
        <v>5194</v>
      </c>
      <c r="K3119" s="832" t="s">
        <v>1435</v>
      </c>
      <c r="L3119" s="835">
        <v>32.380000000000003</v>
      </c>
      <c r="M3119" s="835">
        <v>259.04000000000002</v>
      </c>
      <c r="N3119" s="832">
        <v>8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10</v>
      </c>
      <c r="B3120" s="832" t="s">
        <v>2616</v>
      </c>
      <c r="C3120" s="832" t="s">
        <v>2641</v>
      </c>
      <c r="D3120" s="833" t="s">
        <v>5678</v>
      </c>
      <c r="E3120" s="834" t="s">
        <v>2696</v>
      </c>
      <c r="F3120" s="832" t="s">
        <v>2618</v>
      </c>
      <c r="G3120" s="832" t="s">
        <v>3066</v>
      </c>
      <c r="H3120" s="832" t="s">
        <v>631</v>
      </c>
      <c r="I3120" s="832" t="s">
        <v>3069</v>
      </c>
      <c r="J3120" s="832" t="s">
        <v>2457</v>
      </c>
      <c r="K3120" s="832" t="s">
        <v>1135</v>
      </c>
      <c r="L3120" s="835">
        <v>289.07</v>
      </c>
      <c r="M3120" s="835">
        <v>4336.0499999999993</v>
      </c>
      <c r="N3120" s="832">
        <v>15</v>
      </c>
      <c r="O3120" s="836">
        <v>2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10</v>
      </c>
      <c r="B3121" s="832" t="s">
        <v>2616</v>
      </c>
      <c r="C3121" s="832" t="s">
        <v>2641</v>
      </c>
      <c r="D3121" s="833" t="s">
        <v>5678</v>
      </c>
      <c r="E3121" s="834" t="s">
        <v>2696</v>
      </c>
      <c r="F3121" s="832" t="s">
        <v>2619</v>
      </c>
      <c r="G3121" s="832" t="s">
        <v>2822</v>
      </c>
      <c r="H3121" s="832" t="s">
        <v>631</v>
      </c>
      <c r="I3121" s="832" t="s">
        <v>3355</v>
      </c>
      <c r="J3121" s="832" t="s">
        <v>2824</v>
      </c>
      <c r="K3121" s="832"/>
      <c r="L3121" s="835">
        <v>0</v>
      </c>
      <c r="M3121" s="835">
        <v>0</v>
      </c>
      <c r="N3121" s="832">
        <v>1</v>
      </c>
      <c r="O3121" s="836">
        <v>1</v>
      </c>
      <c r="P3121" s="835"/>
      <c r="Q3121" s="837"/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10</v>
      </c>
      <c r="B3122" s="832" t="s">
        <v>2616</v>
      </c>
      <c r="C3122" s="832" t="s">
        <v>2641</v>
      </c>
      <c r="D3122" s="833" t="s">
        <v>5678</v>
      </c>
      <c r="E3122" s="834" t="s">
        <v>2696</v>
      </c>
      <c r="F3122" s="832" t="s">
        <v>2619</v>
      </c>
      <c r="G3122" s="832" t="s">
        <v>2822</v>
      </c>
      <c r="H3122" s="832" t="s">
        <v>631</v>
      </c>
      <c r="I3122" s="832" t="s">
        <v>653</v>
      </c>
      <c r="J3122" s="832" t="s">
        <v>2824</v>
      </c>
      <c r="K3122" s="832"/>
      <c r="L3122" s="835">
        <v>0</v>
      </c>
      <c r="M3122" s="835">
        <v>0</v>
      </c>
      <c r="N3122" s="832">
        <v>2</v>
      </c>
      <c r="O3122" s="836">
        <v>2</v>
      </c>
      <c r="P3122" s="835">
        <v>0</v>
      </c>
      <c r="Q3122" s="837"/>
      <c r="R3122" s="832">
        <v>1</v>
      </c>
      <c r="S3122" s="837">
        <v>0.5</v>
      </c>
      <c r="T3122" s="836">
        <v>1</v>
      </c>
      <c r="U3122" s="838">
        <v>0.5</v>
      </c>
    </row>
    <row r="3123" spans="1:21" ht="14.4" customHeight="1" x14ac:dyDescent="0.3">
      <c r="A3123" s="831">
        <v>10</v>
      </c>
      <c r="B3123" s="832" t="s">
        <v>2616</v>
      </c>
      <c r="C3123" s="832" t="s">
        <v>2641</v>
      </c>
      <c r="D3123" s="833" t="s">
        <v>5678</v>
      </c>
      <c r="E3123" s="834" t="s">
        <v>2696</v>
      </c>
      <c r="F3123" s="832" t="s">
        <v>2619</v>
      </c>
      <c r="G3123" s="832" t="s">
        <v>2822</v>
      </c>
      <c r="H3123" s="832" t="s">
        <v>631</v>
      </c>
      <c r="I3123" s="832" t="s">
        <v>3079</v>
      </c>
      <c r="J3123" s="832" t="s">
        <v>2824</v>
      </c>
      <c r="K3123" s="832"/>
      <c r="L3123" s="835">
        <v>0</v>
      </c>
      <c r="M3123" s="835">
        <v>0</v>
      </c>
      <c r="N3123" s="832">
        <v>1</v>
      </c>
      <c r="O3123" s="836">
        <v>0.5</v>
      </c>
      <c r="P3123" s="835"/>
      <c r="Q3123" s="837"/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10</v>
      </c>
      <c r="B3124" s="832" t="s">
        <v>2616</v>
      </c>
      <c r="C3124" s="832" t="s">
        <v>2643</v>
      </c>
      <c r="D3124" s="833" t="s">
        <v>5679</v>
      </c>
      <c r="E3124" s="834" t="s">
        <v>2661</v>
      </c>
      <c r="F3124" s="832" t="s">
        <v>2618</v>
      </c>
      <c r="G3124" s="832" t="s">
        <v>2815</v>
      </c>
      <c r="H3124" s="832" t="s">
        <v>690</v>
      </c>
      <c r="I3124" s="832" t="s">
        <v>2194</v>
      </c>
      <c r="J3124" s="832" t="s">
        <v>1358</v>
      </c>
      <c r="K3124" s="832" t="s">
        <v>2195</v>
      </c>
      <c r="L3124" s="835">
        <v>154.36000000000001</v>
      </c>
      <c r="M3124" s="835">
        <v>154.36000000000001</v>
      </c>
      <c r="N3124" s="832">
        <v>1</v>
      </c>
      <c r="O3124" s="836">
        <v>1</v>
      </c>
      <c r="P3124" s="835">
        <v>154.36000000000001</v>
      </c>
      <c r="Q3124" s="837">
        <v>1</v>
      </c>
      <c r="R3124" s="832">
        <v>1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10</v>
      </c>
      <c r="B3125" s="832" t="s">
        <v>2616</v>
      </c>
      <c r="C3125" s="832" t="s">
        <v>2643</v>
      </c>
      <c r="D3125" s="833" t="s">
        <v>5679</v>
      </c>
      <c r="E3125" s="834" t="s">
        <v>2664</v>
      </c>
      <c r="F3125" s="832" t="s">
        <v>2618</v>
      </c>
      <c r="G3125" s="832" t="s">
        <v>2724</v>
      </c>
      <c r="H3125" s="832" t="s">
        <v>631</v>
      </c>
      <c r="I3125" s="832" t="s">
        <v>2728</v>
      </c>
      <c r="J3125" s="832" t="s">
        <v>2729</v>
      </c>
      <c r="K3125" s="832" t="s">
        <v>2730</v>
      </c>
      <c r="L3125" s="835">
        <v>25.06</v>
      </c>
      <c r="M3125" s="835">
        <v>25.06</v>
      </c>
      <c r="N3125" s="832">
        <v>1</v>
      </c>
      <c r="O3125" s="836">
        <v>1</v>
      </c>
      <c r="P3125" s="835">
        <v>25.06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10</v>
      </c>
      <c r="B3126" s="832" t="s">
        <v>2616</v>
      </c>
      <c r="C3126" s="832" t="s">
        <v>2643</v>
      </c>
      <c r="D3126" s="833" t="s">
        <v>5679</v>
      </c>
      <c r="E3126" s="834" t="s">
        <v>2664</v>
      </c>
      <c r="F3126" s="832" t="s">
        <v>2618</v>
      </c>
      <c r="G3126" s="832" t="s">
        <v>3000</v>
      </c>
      <c r="H3126" s="832" t="s">
        <v>631</v>
      </c>
      <c r="I3126" s="832" t="s">
        <v>3001</v>
      </c>
      <c r="J3126" s="832" t="s">
        <v>3002</v>
      </c>
      <c r="K3126" s="832" t="s">
        <v>3003</v>
      </c>
      <c r="L3126" s="835">
        <v>121.07</v>
      </c>
      <c r="M3126" s="835">
        <v>121.07</v>
      </c>
      <c r="N3126" s="832">
        <v>1</v>
      </c>
      <c r="O3126" s="836">
        <v>1</v>
      </c>
      <c r="P3126" s="835">
        <v>121.07</v>
      </c>
      <c r="Q3126" s="837">
        <v>1</v>
      </c>
      <c r="R3126" s="832">
        <v>1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10</v>
      </c>
      <c r="B3127" s="832" t="s">
        <v>2616</v>
      </c>
      <c r="C3127" s="832" t="s">
        <v>2643</v>
      </c>
      <c r="D3127" s="833" t="s">
        <v>5679</v>
      </c>
      <c r="E3127" s="834" t="s">
        <v>2664</v>
      </c>
      <c r="F3127" s="832" t="s">
        <v>2618</v>
      </c>
      <c r="G3127" s="832" t="s">
        <v>2763</v>
      </c>
      <c r="H3127" s="832" t="s">
        <v>631</v>
      </c>
      <c r="I3127" s="832" t="s">
        <v>3285</v>
      </c>
      <c r="J3127" s="832" t="s">
        <v>1152</v>
      </c>
      <c r="K3127" s="832" t="s">
        <v>3286</v>
      </c>
      <c r="L3127" s="835">
        <v>48.09</v>
      </c>
      <c r="M3127" s="835">
        <v>48.09</v>
      </c>
      <c r="N3127" s="832">
        <v>1</v>
      </c>
      <c r="O3127" s="836">
        <v>1</v>
      </c>
      <c r="P3127" s="835">
        <v>48.09</v>
      </c>
      <c r="Q3127" s="837">
        <v>1</v>
      </c>
      <c r="R3127" s="832">
        <v>1</v>
      </c>
      <c r="S3127" s="837">
        <v>1</v>
      </c>
      <c r="T3127" s="836">
        <v>1</v>
      </c>
      <c r="U3127" s="838">
        <v>1</v>
      </c>
    </row>
    <row r="3128" spans="1:21" ht="14.4" customHeight="1" x14ac:dyDescent="0.3">
      <c r="A3128" s="831">
        <v>10</v>
      </c>
      <c r="B3128" s="832" t="s">
        <v>2616</v>
      </c>
      <c r="C3128" s="832" t="s">
        <v>2643</v>
      </c>
      <c r="D3128" s="833" t="s">
        <v>5679</v>
      </c>
      <c r="E3128" s="834" t="s">
        <v>2664</v>
      </c>
      <c r="F3128" s="832" t="s">
        <v>2618</v>
      </c>
      <c r="G3128" s="832" t="s">
        <v>2763</v>
      </c>
      <c r="H3128" s="832" t="s">
        <v>631</v>
      </c>
      <c r="I3128" s="832" t="s">
        <v>3285</v>
      </c>
      <c r="J3128" s="832" t="s">
        <v>1152</v>
      </c>
      <c r="K3128" s="832" t="s">
        <v>3286</v>
      </c>
      <c r="L3128" s="835">
        <v>42.14</v>
      </c>
      <c r="M3128" s="835">
        <v>42.14</v>
      </c>
      <c r="N3128" s="832">
        <v>1</v>
      </c>
      <c r="O3128" s="836">
        <v>1</v>
      </c>
      <c r="P3128" s="835">
        <v>42.14</v>
      </c>
      <c r="Q3128" s="837">
        <v>1</v>
      </c>
      <c r="R3128" s="832">
        <v>1</v>
      </c>
      <c r="S3128" s="837">
        <v>1</v>
      </c>
      <c r="T3128" s="836">
        <v>1</v>
      </c>
      <c r="U3128" s="838">
        <v>1</v>
      </c>
    </row>
    <row r="3129" spans="1:21" ht="14.4" customHeight="1" x14ac:dyDescent="0.3">
      <c r="A3129" s="831">
        <v>10</v>
      </c>
      <c r="B3129" s="832" t="s">
        <v>2616</v>
      </c>
      <c r="C3129" s="832" t="s">
        <v>2643</v>
      </c>
      <c r="D3129" s="833" t="s">
        <v>5679</v>
      </c>
      <c r="E3129" s="834" t="s">
        <v>2664</v>
      </c>
      <c r="F3129" s="832" t="s">
        <v>2618</v>
      </c>
      <c r="G3129" s="832" t="s">
        <v>2763</v>
      </c>
      <c r="H3129" s="832" t="s">
        <v>631</v>
      </c>
      <c r="I3129" s="832" t="s">
        <v>2764</v>
      </c>
      <c r="J3129" s="832" t="s">
        <v>983</v>
      </c>
      <c r="K3129" s="832" t="s">
        <v>2765</v>
      </c>
      <c r="L3129" s="835">
        <v>89.91</v>
      </c>
      <c r="M3129" s="835">
        <v>179.82</v>
      </c>
      <c r="N3129" s="832">
        <v>2</v>
      </c>
      <c r="O3129" s="836">
        <v>2</v>
      </c>
      <c r="P3129" s="835">
        <v>89.91</v>
      </c>
      <c r="Q3129" s="837">
        <v>0.5</v>
      </c>
      <c r="R3129" s="832">
        <v>1</v>
      </c>
      <c r="S3129" s="837">
        <v>0.5</v>
      </c>
      <c r="T3129" s="836">
        <v>1</v>
      </c>
      <c r="U3129" s="838">
        <v>0.5</v>
      </c>
    </row>
    <row r="3130" spans="1:21" ht="14.4" customHeight="1" x14ac:dyDescent="0.3">
      <c r="A3130" s="831">
        <v>10</v>
      </c>
      <c r="B3130" s="832" t="s">
        <v>2616</v>
      </c>
      <c r="C3130" s="832" t="s">
        <v>2643</v>
      </c>
      <c r="D3130" s="833" t="s">
        <v>5679</v>
      </c>
      <c r="E3130" s="834" t="s">
        <v>2664</v>
      </c>
      <c r="F3130" s="832" t="s">
        <v>2618</v>
      </c>
      <c r="G3130" s="832" t="s">
        <v>3662</v>
      </c>
      <c r="H3130" s="832" t="s">
        <v>631</v>
      </c>
      <c r="I3130" s="832" t="s">
        <v>3663</v>
      </c>
      <c r="J3130" s="832" t="s">
        <v>1228</v>
      </c>
      <c r="K3130" s="832" t="s">
        <v>3664</v>
      </c>
      <c r="L3130" s="835">
        <v>38.56</v>
      </c>
      <c r="M3130" s="835">
        <v>38.56</v>
      </c>
      <c r="N3130" s="832">
        <v>1</v>
      </c>
      <c r="O3130" s="836">
        <v>1</v>
      </c>
      <c r="P3130" s="835">
        <v>38.56</v>
      </c>
      <c r="Q3130" s="837">
        <v>1</v>
      </c>
      <c r="R3130" s="832">
        <v>1</v>
      </c>
      <c r="S3130" s="837">
        <v>1</v>
      </c>
      <c r="T3130" s="836">
        <v>1</v>
      </c>
      <c r="U3130" s="838">
        <v>1</v>
      </c>
    </row>
    <row r="3131" spans="1:21" ht="14.4" customHeight="1" x14ac:dyDescent="0.3">
      <c r="A3131" s="831">
        <v>10</v>
      </c>
      <c r="B3131" s="832" t="s">
        <v>2616</v>
      </c>
      <c r="C3131" s="832" t="s">
        <v>2643</v>
      </c>
      <c r="D3131" s="833" t="s">
        <v>5679</v>
      </c>
      <c r="E3131" s="834" t="s">
        <v>2664</v>
      </c>
      <c r="F3131" s="832" t="s">
        <v>2618</v>
      </c>
      <c r="G3131" s="832" t="s">
        <v>2793</v>
      </c>
      <c r="H3131" s="832" t="s">
        <v>690</v>
      </c>
      <c r="I3131" s="832" t="s">
        <v>2249</v>
      </c>
      <c r="J3131" s="832" t="s">
        <v>897</v>
      </c>
      <c r="K3131" s="832" t="s">
        <v>2250</v>
      </c>
      <c r="L3131" s="835">
        <v>63.75</v>
      </c>
      <c r="M3131" s="835">
        <v>63.75</v>
      </c>
      <c r="N3131" s="832">
        <v>1</v>
      </c>
      <c r="O3131" s="836">
        <v>1</v>
      </c>
      <c r="P3131" s="835">
        <v>63.75</v>
      </c>
      <c r="Q3131" s="837">
        <v>1</v>
      </c>
      <c r="R3131" s="832">
        <v>1</v>
      </c>
      <c r="S3131" s="837">
        <v>1</v>
      </c>
      <c r="T3131" s="836">
        <v>1</v>
      </c>
      <c r="U3131" s="838">
        <v>1</v>
      </c>
    </row>
    <row r="3132" spans="1:21" ht="14.4" customHeight="1" x14ac:dyDescent="0.3">
      <c r="A3132" s="831">
        <v>10</v>
      </c>
      <c r="B3132" s="832" t="s">
        <v>2616</v>
      </c>
      <c r="C3132" s="832" t="s">
        <v>2643</v>
      </c>
      <c r="D3132" s="833" t="s">
        <v>5679</v>
      </c>
      <c r="E3132" s="834" t="s">
        <v>2664</v>
      </c>
      <c r="F3132" s="832" t="s">
        <v>2618</v>
      </c>
      <c r="G3132" s="832" t="s">
        <v>2815</v>
      </c>
      <c r="H3132" s="832" t="s">
        <v>690</v>
      </c>
      <c r="I3132" s="832" t="s">
        <v>2199</v>
      </c>
      <c r="J3132" s="832" t="s">
        <v>951</v>
      </c>
      <c r="K3132" s="832" t="s">
        <v>2200</v>
      </c>
      <c r="L3132" s="835">
        <v>75.73</v>
      </c>
      <c r="M3132" s="835">
        <v>227.19</v>
      </c>
      <c r="N3132" s="832">
        <v>3</v>
      </c>
      <c r="O3132" s="836">
        <v>3</v>
      </c>
      <c r="P3132" s="835">
        <v>151.46</v>
      </c>
      <c r="Q3132" s="837">
        <v>0.66666666666666674</v>
      </c>
      <c r="R3132" s="832">
        <v>2</v>
      </c>
      <c r="S3132" s="837">
        <v>0.66666666666666663</v>
      </c>
      <c r="T3132" s="836">
        <v>2</v>
      </c>
      <c r="U3132" s="838">
        <v>0.66666666666666663</v>
      </c>
    </row>
    <row r="3133" spans="1:21" ht="14.4" customHeight="1" x14ac:dyDescent="0.3">
      <c r="A3133" s="831">
        <v>10</v>
      </c>
      <c r="B3133" s="832" t="s">
        <v>2616</v>
      </c>
      <c r="C3133" s="832" t="s">
        <v>2643</v>
      </c>
      <c r="D3133" s="833" t="s">
        <v>5679</v>
      </c>
      <c r="E3133" s="834" t="s">
        <v>2700</v>
      </c>
      <c r="F3133" s="832" t="s">
        <v>2618</v>
      </c>
      <c r="G3133" s="832" t="s">
        <v>2735</v>
      </c>
      <c r="H3133" s="832" t="s">
        <v>631</v>
      </c>
      <c r="I3133" s="832" t="s">
        <v>2736</v>
      </c>
      <c r="J3133" s="832" t="s">
        <v>2737</v>
      </c>
      <c r="K3133" s="832" t="s">
        <v>2738</v>
      </c>
      <c r="L3133" s="835">
        <v>42.63</v>
      </c>
      <c r="M3133" s="835">
        <v>85.26</v>
      </c>
      <c r="N3133" s="832">
        <v>2</v>
      </c>
      <c r="O3133" s="836">
        <v>1</v>
      </c>
      <c r="P3133" s="835">
        <v>85.26</v>
      </c>
      <c r="Q3133" s="837">
        <v>1</v>
      </c>
      <c r="R3133" s="832">
        <v>2</v>
      </c>
      <c r="S3133" s="837">
        <v>1</v>
      </c>
      <c r="T3133" s="836">
        <v>1</v>
      </c>
      <c r="U3133" s="838">
        <v>1</v>
      </c>
    </row>
    <row r="3134" spans="1:21" ht="14.4" customHeight="1" x14ac:dyDescent="0.3">
      <c r="A3134" s="831">
        <v>10</v>
      </c>
      <c r="B3134" s="832" t="s">
        <v>2616</v>
      </c>
      <c r="C3134" s="832" t="s">
        <v>2643</v>
      </c>
      <c r="D3134" s="833" t="s">
        <v>5679</v>
      </c>
      <c r="E3134" s="834" t="s">
        <v>2700</v>
      </c>
      <c r="F3134" s="832" t="s">
        <v>2618</v>
      </c>
      <c r="G3134" s="832" t="s">
        <v>2735</v>
      </c>
      <c r="H3134" s="832" t="s">
        <v>690</v>
      </c>
      <c r="I3134" s="832" t="s">
        <v>2436</v>
      </c>
      <c r="J3134" s="832" t="s">
        <v>2207</v>
      </c>
      <c r="K3134" s="832" t="s">
        <v>1365</v>
      </c>
      <c r="L3134" s="835">
        <v>170.52</v>
      </c>
      <c r="M3134" s="835">
        <v>170.52</v>
      </c>
      <c r="N3134" s="832">
        <v>1</v>
      </c>
      <c r="O3134" s="836">
        <v>0.5</v>
      </c>
      <c r="P3134" s="835">
        <v>170.52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10</v>
      </c>
      <c r="B3135" s="832" t="s">
        <v>2616</v>
      </c>
      <c r="C3135" s="832" t="s">
        <v>2643</v>
      </c>
      <c r="D3135" s="833" t="s">
        <v>5679</v>
      </c>
      <c r="E3135" s="834" t="s">
        <v>2700</v>
      </c>
      <c r="F3135" s="832" t="s">
        <v>2618</v>
      </c>
      <c r="G3135" s="832" t="s">
        <v>2735</v>
      </c>
      <c r="H3135" s="832" t="s">
        <v>690</v>
      </c>
      <c r="I3135" s="832" t="s">
        <v>2206</v>
      </c>
      <c r="J3135" s="832" t="s">
        <v>2207</v>
      </c>
      <c r="K3135" s="832" t="s">
        <v>1555</v>
      </c>
      <c r="L3135" s="835">
        <v>85.27</v>
      </c>
      <c r="M3135" s="835">
        <v>341.08</v>
      </c>
      <c r="N3135" s="832">
        <v>4</v>
      </c>
      <c r="O3135" s="836">
        <v>2</v>
      </c>
      <c r="P3135" s="835">
        <v>341.08</v>
      </c>
      <c r="Q3135" s="837">
        <v>1</v>
      </c>
      <c r="R3135" s="832">
        <v>4</v>
      </c>
      <c r="S3135" s="837">
        <v>1</v>
      </c>
      <c r="T3135" s="836">
        <v>2</v>
      </c>
      <c r="U3135" s="838">
        <v>1</v>
      </c>
    </row>
    <row r="3136" spans="1:21" ht="14.4" customHeight="1" x14ac:dyDescent="0.3">
      <c r="A3136" s="831">
        <v>10</v>
      </c>
      <c r="B3136" s="832" t="s">
        <v>2616</v>
      </c>
      <c r="C3136" s="832" t="s">
        <v>2643</v>
      </c>
      <c r="D3136" s="833" t="s">
        <v>5679</v>
      </c>
      <c r="E3136" s="834" t="s">
        <v>2700</v>
      </c>
      <c r="F3136" s="832" t="s">
        <v>2618</v>
      </c>
      <c r="G3136" s="832" t="s">
        <v>2740</v>
      </c>
      <c r="H3136" s="832" t="s">
        <v>631</v>
      </c>
      <c r="I3136" s="832" t="s">
        <v>3100</v>
      </c>
      <c r="J3136" s="832" t="s">
        <v>695</v>
      </c>
      <c r="K3136" s="832" t="s">
        <v>3101</v>
      </c>
      <c r="L3136" s="835">
        <v>23.51</v>
      </c>
      <c r="M3136" s="835">
        <v>23.51</v>
      </c>
      <c r="N3136" s="832">
        <v>1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10</v>
      </c>
      <c r="B3137" s="832" t="s">
        <v>2616</v>
      </c>
      <c r="C3137" s="832" t="s">
        <v>2643</v>
      </c>
      <c r="D3137" s="833" t="s">
        <v>5679</v>
      </c>
      <c r="E3137" s="834" t="s">
        <v>2700</v>
      </c>
      <c r="F3137" s="832" t="s">
        <v>2618</v>
      </c>
      <c r="G3137" s="832" t="s">
        <v>2748</v>
      </c>
      <c r="H3137" s="832" t="s">
        <v>631</v>
      </c>
      <c r="I3137" s="832" t="s">
        <v>2749</v>
      </c>
      <c r="J3137" s="832" t="s">
        <v>1583</v>
      </c>
      <c r="K3137" s="832" t="s">
        <v>2750</v>
      </c>
      <c r="L3137" s="835">
        <v>236.03</v>
      </c>
      <c r="M3137" s="835">
        <v>236.03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10</v>
      </c>
      <c r="B3138" s="832" t="s">
        <v>2616</v>
      </c>
      <c r="C3138" s="832" t="s">
        <v>2643</v>
      </c>
      <c r="D3138" s="833" t="s">
        <v>5679</v>
      </c>
      <c r="E3138" s="834" t="s">
        <v>2700</v>
      </c>
      <c r="F3138" s="832" t="s">
        <v>2618</v>
      </c>
      <c r="G3138" s="832" t="s">
        <v>3177</v>
      </c>
      <c r="H3138" s="832" t="s">
        <v>631</v>
      </c>
      <c r="I3138" s="832" t="s">
        <v>3728</v>
      </c>
      <c r="J3138" s="832" t="s">
        <v>885</v>
      </c>
      <c r="K3138" s="832" t="s">
        <v>886</v>
      </c>
      <c r="L3138" s="835">
        <v>47.47</v>
      </c>
      <c r="M3138" s="835">
        <v>94.94</v>
      </c>
      <c r="N3138" s="832">
        <v>2</v>
      </c>
      <c r="O3138" s="836">
        <v>1.5</v>
      </c>
      <c r="P3138" s="835">
        <v>47.47</v>
      </c>
      <c r="Q3138" s="837">
        <v>0.5</v>
      </c>
      <c r="R3138" s="832">
        <v>1</v>
      </c>
      <c r="S3138" s="837">
        <v>0.5</v>
      </c>
      <c r="T3138" s="836">
        <v>0.5</v>
      </c>
      <c r="U3138" s="838">
        <v>0.33333333333333331</v>
      </c>
    </row>
    <row r="3139" spans="1:21" ht="14.4" customHeight="1" x14ac:dyDescent="0.3">
      <c r="A3139" s="831">
        <v>10</v>
      </c>
      <c r="B3139" s="832" t="s">
        <v>2616</v>
      </c>
      <c r="C3139" s="832" t="s">
        <v>2643</v>
      </c>
      <c r="D3139" s="833" t="s">
        <v>5679</v>
      </c>
      <c r="E3139" s="834" t="s">
        <v>2700</v>
      </c>
      <c r="F3139" s="832" t="s">
        <v>2618</v>
      </c>
      <c r="G3139" s="832" t="s">
        <v>2766</v>
      </c>
      <c r="H3139" s="832" t="s">
        <v>631</v>
      </c>
      <c r="I3139" s="832" t="s">
        <v>2767</v>
      </c>
      <c r="J3139" s="832" t="s">
        <v>746</v>
      </c>
      <c r="K3139" s="832" t="s">
        <v>2768</v>
      </c>
      <c r="L3139" s="835">
        <v>27.28</v>
      </c>
      <c r="M3139" s="835">
        <v>27.28</v>
      </c>
      <c r="N3139" s="832">
        <v>1</v>
      </c>
      <c r="O3139" s="836">
        <v>0.5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10</v>
      </c>
      <c r="B3140" s="832" t="s">
        <v>2616</v>
      </c>
      <c r="C3140" s="832" t="s">
        <v>2643</v>
      </c>
      <c r="D3140" s="833" t="s">
        <v>5679</v>
      </c>
      <c r="E3140" s="834" t="s">
        <v>2700</v>
      </c>
      <c r="F3140" s="832" t="s">
        <v>2618</v>
      </c>
      <c r="G3140" s="832" t="s">
        <v>2769</v>
      </c>
      <c r="H3140" s="832" t="s">
        <v>631</v>
      </c>
      <c r="I3140" s="832" t="s">
        <v>3287</v>
      </c>
      <c r="J3140" s="832" t="s">
        <v>972</v>
      </c>
      <c r="K3140" s="832" t="s">
        <v>3288</v>
      </c>
      <c r="L3140" s="835">
        <v>39.5</v>
      </c>
      <c r="M3140" s="835">
        <v>39.5</v>
      </c>
      <c r="N3140" s="832">
        <v>1</v>
      </c>
      <c r="O3140" s="836">
        <v>1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10</v>
      </c>
      <c r="B3141" s="832" t="s">
        <v>2616</v>
      </c>
      <c r="C3141" s="832" t="s">
        <v>2643</v>
      </c>
      <c r="D3141" s="833" t="s">
        <v>5679</v>
      </c>
      <c r="E3141" s="834" t="s">
        <v>2700</v>
      </c>
      <c r="F3141" s="832" t="s">
        <v>2618</v>
      </c>
      <c r="G3141" s="832" t="s">
        <v>3026</v>
      </c>
      <c r="H3141" s="832" t="s">
        <v>690</v>
      </c>
      <c r="I3141" s="832" t="s">
        <v>2397</v>
      </c>
      <c r="J3141" s="832" t="s">
        <v>2398</v>
      </c>
      <c r="K3141" s="832" t="s">
        <v>2399</v>
      </c>
      <c r="L3141" s="835">
        <v>141.25</v>
      </c>
      <c r="M3141" s="835">
        <v>141.25</v>
      </c>
      <c r="N3141" s="832">
        <v>1</v>
      </c>
      <c r="O3141" s="836">
        <v>0.5</v>
      </c>
      <c r="P3141" s="835">
        <v>141.25</v>
      </c>
      <c r="Q3141" s="837">
        <v>1</v>
      </c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10</v>
      </c>
      <c r="B3142" s="832" t="s">
        <v>2616</v>
      </c>
      <c r="C3142" s="832" t="s">
        <v>2643</v>
      </c>
      <c r="D3142" s="833" t="s">
        <v>5679</v>
      </c>
      <c r="E3142" s="834" t="s">
        <v>2700</v>
      </c>
      <c r="F3142" s="832" t="s">
        <v>2618</v>
      </c>
      <c r="G3142" s="832" t="s">
        <v>3042</v>
      </c>
      <c r="H3142" s="832" t="s">
        <v>631</v>
      </c>
      <c r="I3142" s="832" t="s">
        <v>3385</v>
      </c>
      <c r="J3142" s="832" t="s">
        <v>1182</v>
      </c>
      <c r="K3142" s="832" t="s">
        <v>3386</v>
      </c>
      <c r="L3142" s="835">
        <v>52.61</v>
      </c>
      <c r="M3142" s="835">
        <v>52.61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10</v>
      </c>
      <c r="B3143" s="832" t="s">
        <v>2616</v>
      </c>
      <c r="C3143" s="832" t="s">
        <v>2643</v>
      </c>
      <c r="D3143" s="833" t="s">
        <v>5679</v>
      </c>
      <c r="E3143" s="834" t="s">
        <v>2700</v>
      </c>
      <c r="F3143" s="832" t="s">
        <v>2618</v>
      </c>
      <c r="G3143" s="832" t="s">
        <v>2789</v>
      </c>
      <c r="H3143" s="832" t="s">
        <v>631</v>
      </c>
      <c r="I3143" s="832" t="s">
        <v>2920</v>
      </c>
      <c r="J3143" s="832" t="s">
        <v>2791</v>
      </c>
      <c r="K3143" s="832" t="s">
        <v>2921</v>
      </c>
      <c r="L3143" s="835">
        <v>87.67</v>
      </c>
      <c r="M3143" s="835">
        <v>87.67</v>
      </c>
      <c r="N3143" s="832">
        <v>1</v>
      </c>
      <c r="O3143" s="836">
        <v>0.5</v>
      </c>
      <c r="P3143" s="835">
        <v>87.67</v>
      </c>
      <c r="Q3143" s="837">
        <v>1</v>
      </c>
      <c r="R3143" s="832">
        <v>1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10</v>
      </c>
      <c r="B3144" s="832" t="s">
        <v>2616</v>
      </c>
      <c r="C3144" s="832" t="s">
        <v>2643</v>
      </c>
      <c r="D3144" s="833" t="s">
        <v>5679</v>
      </c>
      <c r="E3144" s="834" t="s">
        <v>2700</v>
      </c>
      <c r="F3144" s="832" t="s">
        <v>2618</v>
      </c>
      <c r="G3144" s="832" t="s">
        <v>2789</v>
      </c>
      <c r="H3144" s="832" t="s">
        <v>631</v>
      </c>
      <c r="I3144" s="832" t="s">
        <v>3449</v>
      </c>
      <c r="J3144" s="832" t="s">
        <v>3450</v>
      </c>
      <c r="K3144" s="832" t="s">
        <v>3451</v>
      </c>
      <c r="L3144" s="835">
        <v>218.41</v>
      </c>
      <c r="M3144" s="835">
        <v>218.41</v>
      </c>
      <c r="N3144" s="832">
        <v>1</v>
      </c>
      <c r="O3144" s="836">
        <v>1</v>
      </c>
      <c r="P3144" s="835">
        <v>218.41</v>
      </c>
      <c r="Q3144" s="837">
        <v>1</v>
      </c>
      <c r="R3144" s="832">
        <v>1</v>
      </c>
      <c r="S3144" s="837">
        <v>1</v>
      </c>
      <c r="T3144" s="836">
        <v>1</v>
      </c>
      <c r="U3144" s="838">
        <v>1</v>
      </c>
    </row>
    <row r="3145" spans="1:21" ht="14.4" customHeight="1" x14ac:dyDescent="0.3">
      <c r="A3145" s="831">
        <v>10</v>
      </c>
      <c r="B3145" s="832" t="s">
        <v>2616</v>
      </c>
      <c r="C3145" s="832" t="s">
        <v>2643</v>
      </c>
      <c r="D3145" s="833" t="s">
        <v>5679</v>
      </c>
      <c r="E3145" s="834" t="s">
        <v>2700</v>
      </c>
      <c r="F3145" s="832" t="s">
        <v>2618</v>
      </c>
      <c r="G3145" s="832" t="s">
        <v>2793</v>
      </c>
      <c r="H3145" s="832" t="s">
        <v>690</v>
      </c>
      <c r="I3145" s="832" t="s">
        <v>5335</v>
      </c>
      <c r="J3145" s="832" t="s">
        <v>2252</v>
      </c>
      <c r="K3145" s="832" t="s">
        <v>5336</v>
      </c>
      <c r="L3145" s="835">
        <v>30.5</v>
      </c>
      <c r="M3145" s="835">
        <v>30.5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10</v>
      </c>
      <c r="B3146" s="832" t="s">
        <v>2616</v>
      </c>
      <c r="C3146" s="832" t="s">
        <v>2643</v>
      </c>
      <c r="D3146" s="833" t="s">
        <v>5679</v>
      </c>
      <c r="E3146" s="834" t="s">
        <v>2700</v>
      </c>
      <c r="F3146" s="832" t="s">
        <v>2618</v>
      </c>
      <c r="G3146" s="832" t="s">
        <v>2794</v>
      </c>
      <c r="H3146" s="832" t="s">
        <v>631</v>
      </c>
      <c r="I3146" s="832" t="s">
        <v>2795</v>
      </c>
      <c r="J3146" s="832" t="s">
        <v>2796</v>
      </c>
      <c r="K3146" s="832" t="s">
        <v>2797</v>
      </c>
      <c r="L3146" s="835">
        <v>140.97</v>
      </c>
      <c r="M3146" s="835">
        <v>140.97</v>
      </c>
      <c r="N3146" s="832">
        <v>1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10</v>
      </c>
      <c r="B3147" s="832" t="s">
        <v>2616</v>
      </c>
      <c r="C3147" s="832" t="s">
        <v>2643</v>
      </c>
      <c r="D3147" s="833" t="s">
        <v>5679</v>
      </c>
      <c r="E3147" s="834" t="s">
        <v>2700</v>
      </c>
      <c r="F3147" s="832" t="s">
        <v>2618</v>
      </c>
      <c r="G3147" s="832" t="s">
        <v>2812</v>
      </c>
      <c r="H3147" s="832" t="s">
        <v>631</v>
      </c>
      <c r="I3147" s="832" t="s">
        <v>2813</v>
      </c>
      <c r="J3147" s="832" t="s">
        <v>991</v>
      </c>
      <c r="K3147" s="832" t="s">
        <v>995</v>
      </c>
      <c r="L3147" s="835">
        <v>61.97</v>
      </c>
      <c r="M3147" s="835">
        <v>61.97</v>
      </c>
      <c r="N3147" s="832">
        <v>1</v>
      </c>
      <c r="O3147" s="836">
        <v>1</v>
      </c>
      <c r="P3147" s="835">
        <v>61.97</v>
      </c>
      <c r="Q3147" s="837">
        <v>1</v>
      </c>
      <c r="R3147" s="832">
        <v>1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10</v>
      </c>
      <c r="B3148" s="832" t="s">
        <v>2616</v>
      </c>
      <c r="C3148" s="832" t="s">
        <v>2643</v>
      </c>
      <c r="D3148" s="833" t="s">
        <v>5679</v>
      </c>
      <c r="E3148" s="834" t="s">
        <v>2700</v>
      </c>
      <c r="F3148" s="832" t="s">
        <v>2618</v>
      </c>
      <c r="G3148" s="832" t="s">
        <v>2815</v>
      </c>
      <c r="H3148" s="832" t="s">
        <v>631</v>
      </c>
      <c r="I3148" s="832" t="s">
        <v>5337</v>
      </c>
      <c r="J3148" s="832" t="s">
        <v>1867</v>
      </c>
      <c r="K3148" s="832" t="s">
        <v>5338</v>
      </c>
      <c r="L3148" s="835">
        <v>75.73</v>
      </c>
      <c r="M3148" s="835">
        <v>75.73</v>
      </c>
      <c r="N3148" s="832">
        <v>1</v>
      </c>
      <c r="O3148" s="836">
        <v>1</v>
      </c>
      <c r="P3148" s="835">
        <v>75.73</v>
      </c>
      <c r="Q3148" s="837">
        <v>1</v>
      </c>
      <c r="R3148" s="832">
        <v>1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10</v>
      </c>
      <c r="B3149" s="832" t="s">
        <v>2616</v>
      </c>
      <c r="C3149" s="832" t="s">
        <v>2643</v>
      </c>
      <c r="D3149" s="833" t="s">
        <v>5679</v>
      </c>
      <c r="E3149" s="834" t="s">
        <v>2700</v>
      </c>
      <c r="F3149" s="832" t="s">
        <v>2619</v>
      </c>
      <c r="G3149" s="832" t="s">
        <v>2822</v>
      </c>
      <c r="H3149" s="832" t="s">
        <v>631</v>
      </c>
      <c r="I3149" s="832" t="s">
        <v>5339</v>
      </c>
      <c r="J3149" s="832" t="s">
        <v>2824</v>
      </c>
      <c r="K3149" s="832"/>
      <c r="L3149" s="835">
        <v>0</v>
      </c>
      <c r="M3149" s="835">
        <v>0</v>
      </c>
      <c r="N3149" s="832">
        <v>1</v>
      </c>
      <c r="O3149" s="836">
        <v>1</v>
      </c>
      <c r="P3149" s="835"/>
      <c r="Q3149" s="837"/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10</v>
      </c>
      <c r="B3150" s="832" t="s">
        <v>2616</v>
      </c>
      <c r="C3150" s="832" t="s">
        <v>2643</v>
      </c>
      <c r="D3150" s="833" t="s">
        <v>5679</v>
      </c>
      <c r="E3150" s="834" t="s">
        <v>2702</v>
      </c>
      <c r="F3150" s="832" t="s">
        <v>2618</v>
      </c>
      <c r="G3150" s="832" t="s">
        <v>2724</v>
      </c>
      <c r="H3150" s="832" t="s">
        <v>631</v>
      </c>
      <c r="I3150" s="832" t="s">
        <v>2725</v>
      </c>
      <c r="J3150" s="832" t="s">
        <v>2726</v>
      </c>
      <c r="K3150" s="832" t="s">
        <v>2727</v>
      </c>
      <c r="L3150" s="835">
        <v>36.76</v>
      </c>
      <c r="M3150" s="835">
        <v>36.76</v>
      </c>
      <c r="N3150" s="832">
        <v>1</v>
      </c>
      <c r="O3150" s="836">
        <v>1</v>
      </c>
      <c r="P3150" s="835">
        <v>36.76</v>
      </c>
      <c r="Q3150" s="837">
        <v>1</v>
      </c>
      <c r="R3150" s="832">
        <v>1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10</v>
      </c>
      <c r="B3151" s="832" t="s">
        <v>2616</v>
      </c>
      <c r="C3151" s="832" t="s">
        <v>2643</v>
      </c>
      <c r="D3151" s="833" t="s">
        <v>5679</v>
      </c>
      <c r="E3151" s="834" t="s">
        <v>2702</v>
      </c>
      <c r="F3151" s="832" t="s">
        <v>2618</v>
      </c>
      <c r="G3151" s="832" t="s">
        <v>2735</v>
      </c>
      <c r="H3151" s="832" t="s">
        <v>631</v>
      </c>
      <c r="I3151" s="832" t="s">
        <v>2736</v>
      </c>
      <c r="J3151" s="832" t="s">
        <v>2737</v>
      </c>
      <c r="K3151" s="832" t="s">
        <v>2738</v>
      </c>
      <c r="L3151" s="835">
        <v>42.63</v>
      </c>
      <c r="M3151" s="835">
        <v>42.63</v>
      </c>
      <c r="N3151" s="832">
        <v>1</v>
      </c>
      <c r="O3151" s="836">
        <v>1</v>
      </c>
      <c r="P3151" s="835">
        <v>42.63</v>
      </c>
      <c r="Q3151" s="837">
        <v>1</v>
      </c>
      <c r="R3151" s="832">
        <v>1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10</v>
      </c>
      <c r="B3152" s="832" t="s">
        <v>2616</v>
      </c>
      <c r="C3152" s="832" t="s">
        <v>2643</v>
      </c>
      <c r="D3152" s="833" t="s">
        <v>5679</v>
      </c>
      <c r="E3152" s="834" t="s">
        <v>2702</v>
      </c>
      <c r="F3152" s="832" t="s">
        <v>2618</v>
      </c>
      <c r="G3152" s="832" t="s">
        <v>3492</v>
      </c>
      <c r="H3152" s="832" t="s">
        <v>631</v>
      </c>
      <c r="I3152" s="832" t="s">
        <v>3646</v>
      </c>
      <c r="J3152" s="832" t="s">
        <v>3647</v>
      </c>
      <c r="K3152" s="832" t="s">
        <v>3648</v>
      </c>
      <c r="L3152" s="835">
        <v>93.98</v>
      </c>
      <c r="M3152" s="835">
        <v>93.98</v>
      </c>
      <c r="N3152" s="832">
        <v>1</v>
      </c>
      <c r="O3152" s="836">
        <v>1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10</v>
      </c>
      <c r="B3153" s="832" t="s">
        <v>2616</v>
      </c>
      <c r="C3153" s="832" t="s">
        <v>2643</v>
      </c>
      <c r="D3153" s="833" t="s">
        <v>5679</v>
      </c>
      <c r="E3153" s="834" t="s">
        <v>2702</v>
      </c>
      <c r="F3153" s="832" t="s">
        <v>2618</v>
      </c>
      <c r="G3153" s="832" t="s">
        <v>2769</v>
      </c>
      <c r="H3153" s="832" t="s">
        <v>631</v>
      </c>
      <c r="I3153" s="832" t="s">
        <v>2772</v>
      </c>
      <c r="J3153" s="832" t="s">
        <v>972</v>
      </c>
      <c r="K3153" s="832" t="s">
        <v>2773</v>
      </c>
      <c r="L3153" s="835">
        <v>131.66999999999999</v>
      </c>
      <c r="M3153" s="835">
        <v>131.66999999999999</v>
      </c>
      <c r="N3153" s="832">
        <v>1</v>
      </c>
      <c r="O3153" s="836">
        <v>1</v>
      </c>
      <c r="P3153" s="835">
        <v>131.66999999999999</v>
      </c>
      <c r="Q3153" s="837">
        <v>1</v>
      </c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10</v>
      </c>
      <c r="B3154" s="832" t="s">
        <v>2616</v>
      </c>
      <c r="C3154" s="832" t="s">
        <v>2643</v>
      </c>
      <c r="D3154" s="833" t="s">
        <v>5679</v>
      </c>
      <c r="E3154" s="834" t="s">
        <v>2702</v>
      </c>
      <c r="F3154" s="832" t="s">
        <v>2618</v>
      </c>
      <c r="G3154" s="832" t="s">
        <v>3120</v>
      </c>
      <c r="H3154" s="832" t="s">
        <v>690</v>
      </c>
      <c r="I3154" s="832" t="s">
        <v>2238</v>
      </c>
      <c r="J3154" s="832" t="s">
        <v>736</v>
      </c>
      <c r="K3154" s="832" t="s">
        <v>2239</v>
      </c>
      <c r="L3154" s="835">
        <v>63.34</v>
      </c>
      <c r="M3154" s="835">
        <v>63.34</v>
      </c>
      <c r="N3154" s="832">
        <v>1</v>
      </c>
      <c r="O3154" s="836">
        <v>1</v>
      </c>
      <c r="P3154" s="835">
        <v>63.34</v>
      </c>
      <c r="Q3154" s="837">
        <v>1</v>
      </c>
      <c r="R3154" s="832">
        <v>1</v>
      </c>
      <c r="S3154" s="837">
        <v>1</v>
      </c>
      <c r="T3154" s="836">
        <v>1</v>
      </c>
      <c r="U3154" s="838">
        <v>1</v>
      </c>
    </row>
    <row r="3155" spans="1:21" ht="14.4" customHeight="1" x14ac:dyDescent="0.3">
      <c r="A3155" s="831">
        <v>10</v>
      </c>
      <c r="B3155" s="832" t="s">
        <v>2616</v>
      </c>
      <c r="C3155" s="832" t="s">
        <v>2643</v>
      </c>
      <c r="D3155" s="833" t="s">
        <v>5679</v>
      </c>
      <c r="E3155" s="834" t="s">
        <v>2702</v>
      </c>
      <c r="F3155" s="832" t="s">
        <v>2618</v>
      </c>
      <c r="G3155" s="832" t="s">
        <v>2780</v>
      </c>
      <c r="H3155" s="832" t="s">
        <v>631</v>
      </c>
      <c r="I3155" s="832" t="s">
        <v>2781</v>
      </c>
      <c r="J3155" s="832" t="s">
        <v>1333</v>
      </c>
      <c r="K3155" s="832" t="s">
        <v>2782</v>
      </c>
      <c r="L3155" s="835">
        <v>90.95</v>
      </c>
      <c r="M3155" s="835">
        <v>90.95</v>
      </c>
      <c r="N3155" s="832">
        <v>1</v>
      </c>
      <c r="O3155" s="836">
        <v>1</v>
      </c>
      <c r="P3155" s="835">
        <v>90.95</v>
      </c>
      <c r="Q3155" s="837">
        <v>1</v>
      </c>
      <c r="R3155" s="832">
        <v>1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10</v>
      </c>
      <c r="B3156" s="832" t="s">
        <v>2616</v>
      </c>
      <c r="C3156" s="832" t="s">
        <v>2643</v>
      </c>
      <c r="D3156" s="833" t="s">
        <v>5679</v>
      </c>
      <c r="E3156" s="834" t="s">
        <v>2702</v>
      </c>
      <c r="F3156" s="832" t="s">
        <v>2618</v>
      </c>
      <c r="G3156" s="832" t="s">
        <v>2815</v>
      </c>
      <c r="H3156" s="832" t="s">
        <v>690</v>
      </c>
      <c r="I3156" s="832" t="s">
        <v>2290</v>
      </c>
      <c r="J3156" s="832" t="s">
        <v>2291</v>
      </c>
      <c r="K3156" s="832" t="s">
        <v>2292</v>
      </c>
      <c r="L3156" s="835">
        <v>111.22</v>
      </c>
      <c r="M3156" s="835">
        <v>111.22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10</v>
      </c>
      <c r="B3157" s="832" t="s">
        <v>2616</v>
      </c>
      <c r="C3157" s="832" t="s">
        <v>2643</v>
      </c>
      <c r="D3157" s="833" t="s">
        <v>5679</v>
      </c>
      <c r="E3157" s="834" t="s">
        <v>2702</v>
      </c>
      <c r="F3157" s="832" t="s">
        <v>2618</v>
      </c>
      <c r="G3157" s="832" t="s">
        <v>2815</v>
      </c>
      <c r="H3157" s="832" t="s">
        <v>690</v>
      </c>
      <c r="I3157" s="832" t="s">
        <v>2199</v>
      </c>
      <c r="J3157" s="832" t="s">
        <v>951</v>
      </c>
      <c r="K3157" s="832" t="s">
        <v>2200</v>
      </c>
      <c r="L3157" s="835">
        <v>75.73</v>
      </c>
      <c r="M3157" s="835">
        <v>75.73</v>
      </c>
      <c r="N3157" s="832">
        <v>1</v>
      </c>
      <c r="O3157" s="836">
        <v>1</v>
      </c>
      <c r="P3157" s="835">
        <v>75.73</v>
      </c>
      <c r="Q3157" s="837">
        <v>1</v>
      </c>
      <c r="R3157" s="832">
        <v>1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10</v>
      </c>
      <c r="B3158" s="832" t="s">
        <v>2616</v>
      </c>
      <c r="C3158" s="832" t="s">
        <v>2643</v>
      </c>
      <c r="D3158" s="833" t="s">
        <v>5679</v>
      </c>
      <c r="E3158" s="834" t="s">
        <v>2704</v>
      </c>
      <c r="F3158" s="832" t="s">
        <v>2618</v>
      </c>
      <c r="G3158" s="832" t="s">
        <v>3398</v>
      </c>
      <c r="H3158" s="832" t="s">
        <v>690</v>
      </c>
      <c r="I3158" s="832" t="s">
        <v>2323</v>
      </c>
      <c r="J3158" s="832" t="s">
        <v>1132</v>
      </c>
      <c r="K3158" s="832" t="s">
        <v>2324</v>
      </c>
      <c r="L3158" s="835">
        <v>0</v>
      </c>
      <c r="M3158" s="835">
        <v>0</v>
      </c>
      <c r="N3158" s="832">
        <v>1</v>
      </c>
      <c r="O3158" s="836">
        <v>0.5</v>
      </c>
      <c r="P3158" s="835">
        <v>0</v>
      </c>
      <c r="Q3158" s="837"/>
      <c r="R3158" s="832">
        <v>1</v>
      </c>
      <c r="S3158" s="837">
        <v>1</v>
      </c>
      <c r="T3158" s="836">
        <v>0.5</v>
      </c>
      <c r="U3158" s="838">
        <v>1</v>
      </c>
    </row>
    <row r="3159" spans="1:21" ht="14.4" customHeight="1" x14ac:dyDescent="0.3">
      <c r="A3159" s="831">
        <v>10</v>
      </c>
      <c r="B3159" s="832" t="s">
        <v>2616</v>
      </c>
      <c r="C3159" s="832" t="s">
        <v>2643</v>
      </c>
      <c r="D3159" s="833" t="s">
        <v>5679</v>
      </c>
      <c r="E3159" s="834" t="s">
        <v>2704</v>
      </c>
      <c r="F3159" s="832" t="s">
        <v>2618</v>
      </c>
      <c r="G3159" s="832" t="s">
        <v>2740</v>
      </c>
      <c r="H3159" s="832" t="s">
        <v>631</v>
      </c>
      <c r="I3159" s="832" t="s">
        <v>3399</v>
      </c>
      <c r="J3159" s="832" t="s">
        <v>695</v>
      </c>
      <c r="K3159" s="832" t="s">
        <v>3400</v>
      </c>
      <c r="L3159" s="835">
        <v>11.75</v>
      </c>
      <c r="M3159" s="835">
        <v>11.75</v>
      </c>
      <c r="N3159" s="832">
        <v>1</v>
      </c>
      <c r="O3159" s="836">
        <v>1</v>
      </c>
      <c r="P3159" s="835">
        <v>11.75</v>
      </c>
      <c r="Q3159" s="837">
        <v>1</v>
      </c>
      <c r="R3159" s="832">
        <v>1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10</v>
      </c>
      <c r="B3160" s="832" t="s">
        <v>2616</v>
      </c>
      <c r="C3160" s="832" t="s">
        <v>2643</v>
      </c>
      <c r="D3160" s="833" t="s">
        <v>5679</v>
      </c>
      <c r="E3160" s="834" t="s">
        <v>2704</v>
      </c>
      <c r="F3160" s="832" t="s">
        <v>2618</v>
      </c>
      <c r="G3160" s="832" t="s">
        <v>2766</v>
      </c>
      <c r="H3160" s="832" t="s">
        <v>631</v>
      </c>
      <c r="I3160" s="832" t="s">
        <v>2767</v>
      </c>
      <c r="J3160" s="832" t="s">
        <v>746</v>
      </c>
      <c r="K3160" s="832" t="s">
        <v>2768</v>
      </c>
      <c r="L3160" s="835">
        <v>27.28</v>
      </c>
      <c r="M3160" s="835">
        <v>54.56</v>
      </c>
      <c r="N3160" s="832">
        <v>2</v>
      </c>
      <c r="O3160" s="836">
        <v>1.5</v>
      </c>
      <c r="P3160" s="835">
        <v>27.28</v>
      </c>
      <c r="Q3160" s="837">
        <v>0.5</v>
      </c>
      <c r="R3160" s="832">
        <v>1</v>
      </c>
      <c r="S3160" s="837">
        <v>0.5</v>
      </c>
      <c r="T3160" s="836">
        <v>0.5</v>
      </c>
      <c r="U3160" s="838">
        <v>0.33333333333333331</v>
      </c>
    </row>
    <row r="3161" spans="1:21" ht="14.4" customHeight="1" x14ac:dyDescent="0.3">
      <c r="A3161" s="831">
        <v>10</v>
      </c>
      <c r="B3161" s="832" t="s">
        <v>2616</v>
      </c>
      <c r="C3161" s="832" t="s">
        <v>2643</v>
      </c>
      <c r="D3161" s="833" t="s">
        <v>5679</v>
      </c>
      <c r="E3161" s="834" t="s">
        <v>2677</v>
      </c>
      <c r="F3161" s="832" t="s">
        <v>2618</v>
      </c>
      <c r="G3161" s="832" t="s">
        <v>2748</v>
      </c>
      <c r="H3161" s="832" t="s">
        <v>631</v>
      </c>
      <c r="I3161" s="832" t="s">
        <v>2749</v>
      </c>
      <c r="J3161" s="832" t="s">
        <v>1583</v>
      </c>
      <c r="K3161" s="832" t="s">
        <v>2750</v>
      </c>
      <c r="L3161" s="835">
        <v>236.03</v>
      </c>
      <c r="M3161" s="835">
        <v>236.03</v>
      </c>
      <c r="N3161" s="832">
        <v>1</v>
      </c>
      <c r="O3161" s="836">
        <v>0.5</v>
      </c>
      <c r="P3161" s="835">
        <v>236.03</v>
      </c>
      <c r="Q3161" s="837">
        <v>1</v>
      </c>
      <c r="R3161" s="832">
        <v>1</v>
      </c>
      <c r="S3161" s="837">
        <v>1</v>
      </c>
      <c r="T3161" s="836">
        <v>0.5</v>
      </c>
      <c r="U3161" s="838">
        <v>1</v>
      </c>
    </row>
    <row r="3162" spans="1:21" ht="14.4" customHeight="1" x14ac:dyDescent="0.3">
      <c r="A3162" s="831">
        <v>10</v>
      </c>
      <c r="B3162" s="832" t="s">
        <v>2616</v>
      </c>
      <c r="C3162" s="832" t="s">
        <v>2643</v>
      </c>
      <c r="D3162" s="833" t="s">
        <v>5679</v>
      </c>
      <c r="E3162" s="834" t="s">
        <v>2677</v>
      </c>
      <c r="F3162" s="832" t="s">
        <v>2618</v>
      </c>
      <c r="G3162" s="832" t="s">
        <v>3492</v>
      </c>
      <c r="H3162" s="832" t="s">
        <v>631</v>
      </c>
      <c r="I3162" s="832" t="s">
        <v>3781</v>
      </c>
      <c r="J3162" s="832" t="s">
        <v>3782</v>
      </c>
      <c r="K3162" s="832" t="s">
        <v>3783</v>
      </c>
      <c r="L3162" s="835">
        <v>140.96</v>
      </c>
      <c r="M3162" s="835">
        <v>140.96</v>
      </c>
      <c r="N3162" s="832">
        <v>1</v>
      </c>
      <c r="O3162" s="836">
        <v>1</v>
      </c>
      <c r="P3162" s="835">
        <v>140.96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10</v>
      </c>
      <c r="B3163" s="832" t="s">
        <v>2616</v>
      </c>
      <c r="C3163" s="832" t="s">
        <v>2643</v>
      </c>
      <c r="D3163" s="833" t="s">
        <v>5679</v>
      </c>
      <c r="E3163" s="834" t="s">
        <v>2677</v>
      </c>
      <c r="F3163" s="832" t="s">
        <v>2618</v>
      </c>
      <c r="G3163" s="832" t="s">
        <v>2766</v>
      </c>
      <c r="H3163" s="832" t="s">
        <v>631</v>
      </c>
      <c r="I3163" s="832" t="s">
        <v>2767</v>
      </c>
      <c r="J3163" s="832" t="s">
        <v>746</v>
      </c>
      <c r="K3163" s="832" t="s">
        <v>2768</v>
      </c>
      <c r="L3163" s="835">
        <v>27.28</v>
      </c>
      <c r="M3163" s="835">
        <v>27.28</v>
      </c>
      <c r="N3163" s="832">
        <v>1</v>
      </c>
      <c r="O3163" s="836">
        <v>0.5</v>
      </c>
      <c r="P3163" s="835">
        <v>27.28</v>
      </c>
      <c r="Q3163" s="837">
        <v>1</v>
      </c>
      <c r="R3163" s="832">
        <v>1</v>
      </c>
      <c r="S3163" s="837">
        <v>1</v>
      </c>
      <c r="T3163" s="836">
        <v>0.5</v>
      </c>
      <c r="U3163" s="838">
        <v>1</v>
      </c>
    </row>
    <row r="3164" spans="1:21" ht="14.4" customHeight="1" x14ac:dyDescent="0.3">
      <c r="A3164" s="831">
        <v>10</v>
      </c>
      <c r="B3164" s="832" t="s">
        <v>2616</v>
      </c>
      <c r="C3164" s="832" t="s">
        <v>2643</v>
      </c>
      <c r="D3164" s="833" t="s">
        <v>5679</v>
      </c>
      <c r="E3164" s="834" t="s">
        <v>2677</v>
      </c>
      <c r="F3164" s="832" t="s">
        <v>2618</v>
      </c>
      <c r="G3164" s="832" t="s">
        <v>2769</v>
      </c>
      <c r="H3164" s="832" t="s">
        <v>631</v>
      </c>
      <c r="I3164" s="832" t="s">
        <v>2774</v>
      </c>
      <c r="J3164" s="832" t="s">
        <v>972</v>
      </c>
      <c r="K3164" s="832" t="s">
        <v>2775</v>
      </c>
      <c r="L3164" s="835">
        <v>83.79</v>
      </c>
      <c r="M3164" s="835">
        <v>167.58</v>
      </c>
      <c r="N3164" s="832">
        <v>2</v>
      </c>
      <c r="O3164" s="836">
        <v>1</v>
      </c>
      <c r="P3164" s="835">
        <v>167.58</v>
      </c>
      <c r="Q3164" s="837">
        <v>1</v>
      </c>
      <c r="R3164" s="832">
        <v>2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10</v>
      </c>
      <c r="B3165" s="832" t="s">
        <v>2616</v>
      </c>
      <c r="C3165" s="832" t="s">
        <v>2643</v>
      </c>
      <c r="D3165" s="833" t="s">
        <v>5679</v>
      </c>
      <c r="E3165" s="834" t="s">
        <v>2677</v>
      </c>
      <c r="F3165" s="832" t="s">
        <v>2618</v>
      </c>
      <c r="G3165" s="832" t="s">
        <v>3013</v>
      </c>
      <c r="H3165" s="832" t="s">
        <v>631</v>
      </c>
      <c r="I3165" s="832" t="s">
        <v>3014</v>
      </c>
      <c r="J3165" s="832" t="s">
        <v>734</v>
      </c>
      <c r="K3165" s="832" t="s">
        <v>735</v>
      </c>
      <c r="L3165" s="835">
        <v>38.5</v>
      </c>
      <c r="M3165" s="835">
        <v>38.5</v>
      </c>
      <c r="N3165" s="832">
        <v>1</v>
      </c>
      <c r="O3165" s="836">
        <v>0.5</v>
      </c>
      <c r="P3165" s="835">
        <v>38.5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10</v>
      </c>
      <c r="B3166" s="832" t="s">
        <v>2616</v>
      </c>
      <c r="C3166" s="832" t="s">
        <v>2643</v>
      </c>
      <c r="D3166" s="833" t="s">
        <v>5679</v>
      </c>
      <c r="E3166" s="834" t="s">
        <v>2677</v>
      </c>
      <c r="F3166" s="832" t="s">
        <v>2618</v>
      </c>
      <c r="G3166" s="832" t="s">
        <v>3511</v>
      </c>
      <c r="H3166" s="832" t="s">
        <v>631</v>
      </c>
      <c r="I3166" s="832" t="s">
        <v>5340</v>
      </c>
      <c r="J3166" s="832" t="s">
        <v>868</v>
      </c>
      <c r="K3166" s="832" t="s">
        <v>3513</v>
      </c>
      <c r="L3166" s="835">
        <v>54.55</v>
      </c>
      <c r="M3166" s="835">
        <v>54.55</v>
      </c>
      <c r="N3166" s="832">
        <v>1</v>
      </c>
      <c r="O3166" s="836">
        <v>0.5</v>
      </c>
      <c r="P3166" s="835">
        <v>54.55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10</v>
      </c>
      <c r="B3167" s="832" t="s">
        <v>2616</v>
      </c>
      <c r="C3167" s="832" t="s">
        <v>2643</v>
      </c>
      <c r="D3167" s="833" t="s">
        <v>5679</v>
      </c>
      <c r="E3167" s="834" t="s">
        <v>2705</v>
      </c>
      <c r="F3167" s="832" t="s">
        <v>2618</v>
      </c>
      <c r="G3167" s="832" t="s">
        <v>2724</v>
      </c>
      <c r="H3167" s="832" t="s">
        <v>631</v>
      </c>
      <c r="I3167" s="832" t="s">
        <v>2725</v>
      </c>
      <c r="J3167" s="832" t="s">
        <v>2726</v>
      </c>
      <c r="K3167" s="832" t="s">
        <v>2727</v>
      </c>
      <c r="L3167" s="835">
        <v>36.76</v>
      </c>
      <c r="M3167" s="835">
        <v>73.52</v>
      </c>
      <c r="N3167" s="832">
        <v>2</v>
      </c>
      <c r="O3167" s="836">
        <v>1</v>
      </c>
      <c r="P3167" s="835">
        <v>73.52</v>
      </c>
      <c r="Q3167" s="837">
        <v>1</v>
      </c>
      <c r="R3167" s="832">
        <v>2</v>
      </c>
      <c r="S3167" s="837">
        <v>1</v>
      </c>
      <c r="T3167" s="836">
        <v>1</v>
      </c>
      <c r="U3167" s="838">
        <v>1</v>
      </c>
    </row>
    <row r="3168" spans="1:21" ht="14.4" customHeight="1" x14ac:dyDescent="0.3">
      <c r="A3168" s="831">
        <v>10</v>
      </c>
      <c r="B3168" s="832" t="s">
        <v>2616</v>
      </c>
      <c r="C3168" s="832" t="s">
        <v>2643</v>
      </c>
      <c r="D3168" s="833" t="s">
        <v>5679</v>
      </c>
      <c r="E3168" s="834" t="s">
        <v>2705</v>
      </c>
      <c r="F3168" s="832" t="s">
        <v>2618</v>
      </c>
      <c r="G3168" s="832" t="s">
        <v>2740</v>
      </c>
      <c r="H3168" s="832" t="s">
        <v>631</v>
      </c>
      <c r="I3168" s="832" t="s">
        <v>3098</v>
      </c>
      <c r="J3168" s="832" t="s">
        <v>695</v>
      </c>
      <c r="K3168" s="832" t="s">
        <v>3099</v>
      </c>
      <c r="L3168" s="835">
        <v>88.16</v>
      </c>
      <c r="M3168" s="835">
        <v>88.16</v>
      </c>
      <c r="N3168" s="832">
        <v>1</v>
      </c>
      <c r="O3168" s="836">
        <v>0.5</v>
      </c>
      <c r="P3168" s="835">
        <v>88.16</v>
      </c>
      <c r="Q3168" s="837">
        <v>1</v>
      </c>
      <c r="R3168" s="832">
        <v>1</v>
      </c>
      <c r="S3168" s="837">
        <v>1</v>
      </c>
      <c r="T3168" s="836">
        <v>0.5</v>
      </c>
      <c r="U3168" s="838">
        <v>1</v>
      </c>
    </row>
    <row r="3169" spans="1:21" ht="14.4" customHeight="1" x14ac:dyDescent="0.3">
      <c r="A3169" s="831">
        <v>10</v>
      </c>
      <c r="B3169" s="832" t="s">
        <v>2616</v>
      </c>
      <c r="C3169" s="832" t="s">
        <v>2643</v>
      </c>
      <c r="D3169" s="833" t="s">
        <v>5679</v>
      </c>
      <c r="E3169" s="834" t="s">
        <v>2705</v>
      </c>
      <c r="F3169" s="832" t="s">
        <v>2618</v>
      </c>
      <c r="G3169" s="832" t="s">
        <v>2740</v>
      </c>
      <c r="H3169" s="832" t="s">
        <v>631</v>
      </c>
      <c r="I3169" s="832" t="s">
        <v>3399</v>
      </c>
      <c r="J3169" s="832" t="s">
        <v>695</v>
      </c>
      <c r="K3169" s="832" t="s">
        <v>3400</v>
      </c>
      <c r="L3169" s="835">
        <v>11.75</v>
      </c>
      <c r="M3169" s="835">
        <v>35.25</v>
      </c>
      <c r="N3169" s="832">
        <v>3</v>
      </c>
      <c r="O3169" s="836">
        <v>2.5</v>
      </c>
      <c r="P3169" s="835">
        <v>11.75</v>
      </c>
      <c r="Q3169" s="837">
        <v>0.33333333333333331</v>
      </c>
      <c r="R3169" s="832">
        <v>1</v>
      </c>
      <c r="S3169" s="837">
        <v>0.33333333333333331</v>
      </c>
      <c r="T3169" s="836">
        <v>1</v>
      </c>
      <c r="U3169" s="838">
        <v>0.4</v>
      </c>
    </row>
    <row r="3170" spans="1:21" ht="14.4" customHeight="1" x14ac:dyDescent="0.3">
      <c r="A3170" s="831">
        <v>10</v>
      </c>
      <c r="B3170" s="832" t="s">
        <v>2616</v>
      </c>
      <c r="C3170" s="832" t="s">
        <v>2643</v>
      </c>
      <c r="D3170" s="833" t="s">
        <v>5679</v>
      </c>
      <c r="E3170" s="834" t="s">
        <v>2705</v>
      </c>
      <c r="F3170" s="832" t="s">
        <v>2618</v>
      </c>
      <c r="G3170" s="832" t="s">
        <v>2740</v>
      </c>
      <c r="H3170" s="832" t="s">
        <v>631</v>
      </c>
      <c r="I3170" s="832" t="s">
        <v>3100</v>
      </c>
      <c r="J3170" s="832" t="s">
        <v>695</v>
      </c>
      <c r="K3170" s="832" t="s">
        <v>3101</v>
      </c>
      <c r="L3170" s="835">
        <v>23.51</v>
      </c>
      <c r="M3170" s="835">
        <v>23.51</v>
      </c>
      <c r="N3170" s="832">
        <v>1</v>
      </c>
      <c r="O3170" s="836">
        <v>0.5</v>
      </c>
      <c r="P3170" s="835">
        <v>23.51</v>
      </c>
      <c r="Q3170" s="837">
        <v>1</v>
      </c>
      <c r="R3170" s="832">
        <v>1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10</v>
      </c>
      <c r="B3171" s="832" t="s">
        <v>2616</v>
      </c>
      <c r="C3171" s="832" t="s">
        <v>2643</v>
      </c>
      <c r="D3171" s="833" t="s">
        <v>5679</v>
      </c>
      <c r="E3171" s="834" t="s">
        <v>2705</v>
      </c>
      <c r="F3171" s="832" t="s">
        <v>2618</v>
      </c>
      <c r="G3171" s="832" t="s">
        <v>3204</v>
      </c>
      <c r="H3171" s="832" t="s">
        <v>690</v>
      </c>
      <c r="I3171" s="832" t="s">
        <v>2598</v>
      </c>
      <c r="J3171" s="832" t="s">
        <v>1951</v>
      </c>
      <c r="K3171" s="832" t="s">
        <v>2599</v>
      </c>
      <c r="L3171" s="835">
        <v>120.15</v>
      </c>
      <c r="M3171" s="835">
        <v>120.15</v>
      </c>
      <c r="N3171" s="832">
        <v>1</v>
      </c>
      <c r="O3171" s="836">
        <v>0.5</v>
      </c>
      <c r="P3171" s="835">
        <v>120.15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10</v>
      </c>
      <c r="B3172" s="832" t="s">
        <v>2616</v>
      </c>
      <c r="C3172" s="832" t="s">
        <v>2643</v>
      </c>
      <c r="D3172" s="833" t="s">
        <v>5679</v>
      </c>
      <c r="E3172" s="834" t="s">
        <v>2705</v>
      </c>
      <c r="F3172" s="832" t="s">
        <v>2618</v>
      </c>
      <c r="G3172" s="832" t="s">
        <v>2763</v>
      </c>
      <c r="H3172" s="832" t="s">
        <v>631</v>
      </c>
      <c r="I3172" s="832" t="s">
        <v>3285</v>
      </c>
      <c r="J3172" s="832" t="s">
        <v>1152</v>
      </c>
      <c r="K3172" s="832" t="s">
        <v>3286</v>
      </c>
      <c r="L3172" s="835">
        <v>48.09</v>
      </c>
      <c r="M3172" s="835">
        <v>96.18</v>
      </c>
      <c r="N3172" s="832">
        <v>2</v>
      </c>
      <c r="O3172" s="836">
        <v>1.5</v>
      </c>
      <c r="P3172" s="835">
        <v>96.18</v>
      </c>
      <c r="Q3172" s="837">
        <v>1</v>
      </c>
      <c r="R3172" s="832">
        <v>2</v>
      </c>
      <c r="S3172" s="837">
        <v>1</v>
      </c>
      <c r="T3172" s="836">
        <v>1.5</v>
      </c>
      <c r="U3172" s="838">
        <v>1</v>
      </c>
    </row>
    <row r="3173" spans="1:21" ht="14.4" customHeight="1" x14ac:dyDescent="0.3">
      <c r="A3173" s="831">
        <v>10</v>
      </c>
      <c r="B3173" s="832" t="s">
        <v>2616</v>
      </c>
      <c r="C3173" s="832" t="s">
        <v>2643</v>
      </c>
      <c r="D3173" s="833" t="s">
        <v>5679</v>
      </c>
      <c r="E3173" s="834" t="s">
        <v>2705</v>
      </c>
      <c r="F3173" s="832" t="s">
        <v>2618</v>
      </c>
      <c r="G3173" s="832" t="s">
        <v>2763</v>
      </c>
      <c r="H3173" s="832" t="s">
        <v>631</v>
      </c>
      <c r="I3173" s="832" t="s">
        <v>3285</v>
      </c>
      <c r="J3173" s="832" t="s">
        <v>1152</v>
      </c>
      <c r="K3173" s="832" t="s">
        <v>3286</v>
      </c>
      <c r="L3173" s="835">
        <v>42.14</v>
      </c>
      <c r="M3173" s="835">
        <v>42.14</v>
      </c>
      <c r="N3173" s="832">
        <v>1</v>
      </c>
      <c r="O3173" s="836">
        <v>1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10</v>
      </c>
      <c r="B3174" s="832" t="s">
        <v>2616</v>
      </c>
      <c r="C3174" s="832" t="s">
        <v>2643</v>
      </c>
      <c r="D3174" s="833" t="s">
        <v>5679</v>
      </c>
      <c r="E3174" s="834" t="s">
        <v>2705</v>
      </c>
      <c r="F3174" s="832" t="s">
        <v>2618</v>
      </c>
      <c r="G3174" s="832" t="s">
        <v>2763</v>
      </c>
      <c r="H3174" s="832" t="s">
        <v>631</v>
      </c>
      <c r="I3174" s="832" t="s">
        <v>2764</v>
      </c>
      <c r="J3174" s="832" t="s">
        <v>983</v>
      </c>
      <c r="K3174" s="832" t="s">
        <v>2765</v>
      </c>
      <c r="L3174" s="835">
        <v>89.91</v>
      </c>
      <c r="M3174" s="835">
        <v>179.82</v>
      </c>
      <c r="N3174" s="832">
        <v>2</v>
      </c>
      <c r="O3174" s="836">
        <v>2</v>
      </c>
      <c r="P3174" s="835">
        <v>89.91</v>
      </c>
      <c r="Q3174" s="837">
        <v>0.5</v>
      </c>
      <c r="R3174" s="832">
        <v>1</v>
      </c>
      <c r="S3174" s="837">
        <v>0.5</v>
      </c>
      <c r="T3174" s="836">
        <v>1</v>
      </c>
      <c r="U3174" s="838">
        <v>0.5</v>
      </c>
    </row>
    <row r="3175" spans="1:21" ht="14.4" customHeight="1" x14ac:dyDescent="0.3">
      <c r="A3175" s="831">
        <v>10</v>
      </c>
      <c r="B3175" s="832" t="s">
        <v>2616</v>
      </c>
      <c r="C3175" s="832" t="s">
        <v>2643</v>
      </c>
      <c r="D3175" s="833" t="s">
        <v>5679</v>
      </c>
      <c r="E3175" s="834" t="s">
        <v>2705</v>
      </c>
      <c r="F3175" s="832" t="s">
        <v>2618</v>
      </c>
      <c r="G3175" s="832" t="s">
        <v>2766</v>
      </c>
      <c r="H3175" s="832" t="s">
        <v>631</v>
      </c>
      <c r="I3175" s="832" t="s">
        <v>2767</v>
      </c>
      <c r="J3175" s="832" t="s">
        <v>746</v>
      </c>
      <c r="K3175" s="832" t="s">
        <v>2768</v>
      </c>
      <c r="L3175" s="835">
        <v>27.28</v>
      </c>
      <c r="M3175" s="835">
        <v>54.56</v>
      </c>
      <c r="N3175" s="832">
        <v>2</v>
      </c>
      <c r="O3175" s="836">
        <v>2</v>
      </c>
      <c r="P3175" s="835">
        <v>54.56</v>
      </c>
      <c r="Q3175" s="837">
        <v>1</v>
      </c>
      <c r="R3175" s="832">
        <v>2</v>
      </c>
      <c r="S3175" s="837">
        <v>1</v>
      </c>
      <c r="T3175" s="836">
        <v>2</v>
      </c>
      <c r="U3175" s="838">
        <v>1</v>
      </c>
    </row>
    <row r="3176" spans="1:21" ht="14.4" customHeight="1" x14ac:dyDescent="0.3">
      <c r="A3176" s="831">
        <v>10</v>
      </c>
      <c r="B3176" s="832" t="s">
        <v>2616</v>
      </c>
      <c r="C3176" s="832" t="s">
        <v>2643</v>
      </c>
      <c r="D3176" s="833" t="s">
        <v>5679</v>
      </c>
      <c r="E3176" s="834" t="s">
        <v>2705</v>
      </c>
      <c r="F3176" s="832" t="s">
        <v>2618</v>
      </c>
      <c r="G3176" s="832" t="s">
        <v>2769</v>
      </c>
      <c r="H3176" s="832" t="s">
        <v>631</v>
      </c>
      <c r="I3176" s="832" t="s">
        <v>3287</v>
      </c>
      <c r="J3176" s="832" t="s">
        <v>972</v>
      </c>
      <c r="K3176" s="832" t="s">
        <v>3288</v>
      </c>
      <c r="L3176" s="835">
        <v>39.5</v>
      </c>
      <c r="M3176" s="835">
        <v>39.5</v>
      </c>
      <c r="N3176" s="832">
        <v>1</v>
      </c>
      <c r="O3176" s="836">
        <v>1</v>
      </c>
      <c r="P3176" s="835">
        <v>39.5</v>
      </c>
      <c r="Q3176" s="837">
        <v>1</v>
      </c>
      <c r="R3176" s="832">
        <v>1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10</v>
      </c>
      <c r="B3177" s="832" t="s">
        <v>2616</v>
      </c>
      <c r="C3177" s="832" t="s">
        <v>2643</v>
      </c>
      <c r="D3177" s="833" t="s">
        <v>5679</v>
      </c>
      <c r="E3177" s="834" t="s">
        <v>2705</v>
      </c>
      <c r="F3177" s="832" t="s">
        <v>2618</v>
      </c>
      <c r="G3177" s="832" t="s">
        <v>3220</v>
      </c>
      <c r="H3177" s="832" t="s">
        <v>631</v>
      </c>
      <c r="I3177" s="832" t="s">
        <v>3228</v>
      </c>
      <c r="J3177" s="832" t="s">
        <v>763</v>
      </c>
      <c r="K3177" s="832" t="s">
        <v>764</v>
      </c>
      <c r="L3177" s="835">
        <v>0</v>
      </c>
      <c r="M3177" s="835">
        <v>0</v>
      </c>
      <c r="N3177" s="832">
        <v>1</v>
      </c>
      <c r="O3177" s="836">
        <v>1</v>
      </c>
      <c r="P3177" s="835">
        <v>0</v>
      </c>
      <c r="Q3177" s="837"/>
      <c r="R3177" s="832">
        <v>1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10</v>
      </c>
      <c r="B3178" s="832" t="s">
        <v>2616</v>
      </c>
      <c r="C3178" s="832" t="s">
        <v>2643</v>
      </c>
      <c r="D3178" s="833" t="s">
        <v>5679</v>
      </c>
      <c r="E3178" s="834" t="s">
        <v>2705</v>
      </c>
      <c r="F3178" s="832" t="s">
        <v>2618</v>
      </c>
      <c r="G3178" s="832" t="s">
        <v>3220</v>
      </c>
      <c r="H3178" s="832" t="s">
        <v>631</v>
      </c>
      <c r="I3178" s="832" t="s">
        <v>3221</v>
      </c>
      <c r="J3178" s="832" t="s">
        <v>763</v>
      </c>
      <c r="K3178" s="832" t="s">
        <v>1062</v>
      </c>
      <c r="L3178" s="835">
        <v>0</v>
      </c>
      <c r="M3178" s="835">
        <v>0</v>
      </c>
      <c r="N3178" s="832">
        <v>1</v>
      </c>
      <c r="O3178" s="836">
        <v>1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10</v>
      </c>
      <c r="B3179" s="832" t="s">
        <v>2616</v>
      </c>
      <c r="C3179" s="832" t="s">
        <v>2643</v>
      </c>
      <c r="D3179" s="833" t="s">
        <v>5679</v>
      </c>
      <c r="E3179" s="834" t="s">
        <v>2705</v>
      </c>
      <c r="F3179" s="832" t="s">
        <v>2618</v>
      </c>
      <c r="G3179" s="832" t="s">
        <v>2780</v>
      </c>
      <c r="H3179" s="832" t="s">
        <v>631</v>
      </c>
      <c r="I3179" s="832" t="s">
        <v>2781</v>
      </c>
      <c r="J3179" s="832" t="s">
        <v>1333</v>
      </c>
      <c r="K3179" s="832" t="s">
        <v>2782</v>
      </c>
      <c r="L3179" s="835">
        <v>90.95</v>
      </c>
      <c r="M3179" s="835">
        <v>181.9</v>
      </c>
      <c r="N3179" s="832">
        <v>2</v>
      </c>
      <c r="O3179" s="836">
        <v>2</v>
      </c>
      <c r="P3179" s="835">
        <v>181.9</v>
      </c>
      <c r="Q3179" s="837">
        <v>1</v>
      </c>
      <c r="R3179" s="832">
        <v>2</v>
      </c>
      <c r="S3179" s="837">
        <v>1</v>
      </c>
      <c r="T3179" s="836">
        <v>2</v>
      </c>
      <c r="U3179" s="838">
        <v>1</v>
      </c>
    </row>
    <row r="3180" spans="1:21" ht="14.4" customHeight="1" x14ac:dyDescent="0.3">
      <c r="A3180" s="831">
        <v>10</v>
      </c>
      <c r="B3180" s="832" t="s">
        <v>2616</v>
      </c>
      <c r="C3180" s="832" t="s">
        <v>2643</v>
      </c>
      <c r="D3180" s="833" t="s">
        <v>5679</v>
      </c>
      <c r="E3180" s="834" t="s">
        <v>2705</v>
      </c>
      <c r="F3180" s="832" t="s">
        <v>2618</v>
      </c>
      <c r="G3180" s="832" t="s">
        <v>3042</v>
      </c>
      <c r="H3180" s="832" t="s">
        <v>631</v>
      </c>
      <c r="I3180" s="832" t="s">
        <v>3385</v>
      </c>
      <c r="J3180" s="832" t="s">
        <v>1182</v>
      </c>
      <c r="K3180" s="832" t="s">
        <v>3386</v>
      </c>
      <c r="L3180" s="835">
        <v>52.61</v>
      </c>
      <c r="M3180" s="835">
        <v>52.61</v>
      </c>
      <c r="N3180" s="832">
        <v>1</v>
      </c>
      <c r="O3180" s="836">
        <v>0.5</v>
      </c>
      <c r="P3180" s="835">
        <v>52.61</v>
      </c>
      <c r="Q3180" s="837">
        <v>1</v>
      </c>
      <c r="R3180" s="832">
        <v>1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10</v>
      </c>
      <c r="B3181" s="832" t="s">
        <v>2616</v>
      </c>
      <c r="C3181" s="832" t="s">
        <v>2643</v>
      </c>
      <c r="D3181" s="833" t="s">
        <v>5679</v>
      </c>
      <c r="E3181" s="834" t="s">
        <v>2705</v>
      </c>
      <c r="F3181" s="832" t="s">
        <v>2618</v>
      </c>
      <c r="G3181" s="832" t="s">
        <v>3511</v>
      </c>
      <c r="H3181" s="832" t="s">
        <v>631</v>
      </c>
      <c r="I3181" s="832" t="s">
        <v>3512</v>
      </c>
      <c r="J3181" s="832" t="s">
        <v>868</v>
      </c>
      <c r="K3181" s="832" t="s">
        <v>3513</v>
      </c>
      <c r="L3181" s="835">
        <v>54.55</v>
      </c>
      <c r="M3181" s="835">
        <v>163.64999999999998</v>
      </c>
      <c r="N3181" s="832">
        <v>3</v>
      </c>
      <c r="O3181" s="836">
        <v>2.5</v>
      </c>
      <c r="P3181" s="835">
        <v>163.64999999999998</v>
      </c>
      <c r="Q3181" s="837">
        <v>1</v>
      </c>
      <c r="R3181" s="832">
        <v>3</v>
      </c>
      <c r="S3181" s="837">
        <v>1</v>
      </c>
      <c r="T3181" s="836">
        <v>2.5</v>
      </c>
      <c r="U3181" s="838">
        <v>1</v>
      </c>
    </row>
    <row r="3182" spans="1:21" ht="14.4" customHeight="1" x14ac:dyDescent="0.3">
      <c r="A3182" s="831">
        <v>10</v>
      </c>
      <c r="B3182" s="832" t="s">
        <v>2616</v>
      </c>
      <c r="C3182" s="832" t="s">
        <v>2643</v>
      </c>
      <c r="D3182" s="833" t="s">
        <v>5679</v>
      </c>
      <c r="E3182" s="834" t="s">
        <v>2705</v>
      </c>
      <c r="F3182" s="832" t="s">
        <v>2618</v>
      </c>
      <c r="G3182" s="832" t="s">
        <v>3511</v>
      </c>
      <c r="H3182" s="832" t="s">
        <v>631</v>
      </c>
      <c r="I3182" s="832" t="s">
        <v>5340</v>
      </c>
      <c r="J3182" s="832" t="s">
        <v>868</v>
      </c>
      <c r="K3182" s="832" t="s">
        <v>3513</v>
      </c>
      <c r="L3182" s="835">
        <v>54.55</v>
      </c>
      <c r="M3182" s="835">
        <v>54.55</v>
      </c>
      <c r="N3182" s="832">
        <v>1</v>
      </c>
      <c r="O3182" s="836">
        <v>1</v>
      </c>
      <c r="P3182" s="835">
        <v>54.55</v>
      </c>
      <c r="Q3182" s="837">
        <v>1</v>
      </c>
      <c r="R3182" s="832">
        <v>1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10</v>
      </c>
      <c r="B3183" s="832" t="s">
        <v>2616</v>
      </c>
      <c r="C3183" s="832" t="s">
        <v>2643</v>
      </c>
      <c r="D3183" s="833" t="s">
        <v>5679</v>
      </c>
      <c r="E3183" s="834" t="s">
        <v>2705</v>
      </c>
      <c r="F3183" s="832" t="s">
        <v>2618</v>
      </c>
      <c r="G3183" s="832" t="s">
        <v>2793</v>
      </c>
      <c r="H3183" s="832" t="s">
        <v>690</v>
      </c>
      <c r="I3183" s="832" t="s">
        <v>2249</v>
      </c>
      <c r="J3183" s="832" t="s">
        <v>897</v>
      </c>
      <c r="K3183" s="832" t="s">
        <v>2250</v>
      </c>
      <c r="L3183" s="835">
        <v>63.75</v>
      </c>
      <c r="M3183" s="835">
        <v>255</v>
      </c>
      <c r="N3183" s="832">
        <v>4</v>
      </c>
      <c r="O3183" s="836">
        <v>3</v>
      </c>
      <c r="P3183" s="835">
        <v>127.5</v>
      </c>
      <c r="Q3183" s="837">
        <v>0.5</v>
      </c>
      <c r="R3183" s="832">
        <v>2</v>
      </c>
      <c r="S3183" s="837">
        <v>0.5</v>
      </c>
      <c r="T3183" s="836">
        <v>1.5</v>
      </c>
      <c r="U3183" s="838">
        <v>0.5</v>
      </c>
    </row>
    <row r="3184" spans="1:21" ht="14.4" customHeight="1" x14ac:dyDescent="0.3">
      <c r="A3184" s="831">
        <v>10</v>
      </c>
      <c r="B3184" s="832" t="s">
        <v>2616</v>
      </c>
      <c r="C3184" s="832" t="s">
        <v>2643</v>
      </c>
      <c r="D3184" s="833" t="s">
        <v>5679</v>
      </c>
      <c r="E3184" s="834" t="s">
        <v>2705</v>
      </c>
      <c r="F3184" s="832" t="s">
        <v>2618</v>
      </c>
      <c r="G3184" s="832" t="s">
        <v>2793</v>
      </c>
      <c r="H3184" s="832" t="s">
        <v>631</v>
      </c>
      <c r="I3184" s="832" t="s">
        <v>3803</v>
      </c>
      <c r="J3184" s="832" t="s">
        <v>2252</v>
      </c>
      <c r="K3184" s="832" t="s">
        <v>3804</v>
      </c>
      <c r="L3184" s="835">
        <v>30.5</v>
      </c>
      <c r="M3184" s="835">
        <v>61</v>
      </c>
      <c r="N3184" s="832">
        <v>2</v>
      </c>
      <c r="O3184" s="836">
        <v>1.5</v>
      </c>
      <c r="P3184" s="835">
        <v>61</v>
      </c>
      <c r="Q3184" s="837">
        <v>1</v>
      </c>
      <c r="R3184" s="832">
        <v>2</v>
      </c>
      <c r="S3184" s="837">
        <v>1</v>
      </c>
      <c r="T3184" s="836">
        <v>1.5</v>
      </c>
      <c r="U3184" s="838">
        <v>1</v>
      </c>
    </row>
    <row r="3185" spans="1:21" ht="14.4" customHeight="1" x14ac:dyDescent="0.3">
      <c r="A3185" s="831">
        <v>10</v>
      </c>
      <c r="B3185" s="832" t="s">
        <v>2616</v>
      </c>
      <c r="C3185" s="832" t="s">
        <v>2643</v>
      </c>
      <c r="D3185" s="833" t="s">
        <v>5679</v>
      </c>
      <c r="E3185" s="834" t="s">
        <v>2705</v>
      </c>
      <c r="F3185" s="832" t="s">
        <v>2618</v>
      </c>
      <c r="G3185" s="832" t="s">
        <v>3588</v>
      </c>
      <c r="H3185" s="832" t="s">
        <v>690</v>
      </c>
      <c r="I3185" s="832" t="s">
        <v>2231</v>
      </c>
      <c r="J3185" s="832" t="s">
        <v>832</v>
      </c>
      <c r="K3185" s="832" t="s">
        <v>2232</v>
      </c>
      <c r="L3185" s="835">
        <v>61.49</v>
      </c>
      <c r="M3185" s="835">
        <v>61.49</v>
      </c>
      <c r="N3185" s="832">
        <v>1</v>
      </c>
      <c r="O3185" s="836">
        <v>0.5</v>
      </c>
      <c r="P3185" s="835">
        <v>61.49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10</v>
      </c>
      <c r="B3186" s="832" t="s">
        <v>2616</v>
      </c>
      <c r="C3186" s="832" t="s">
        <v>2643</v>
      </c>
      <c r="D3186" s="833" t="s">
        <v>5679</v>
      </c>
      <c r="E3186" s="834" t="s">
        <v>2705</v>
      </c>
      <c r="F3186" s="832" t="s">
        <v>2618</v>
      </c>
      <c r="G3186" s="832" t="s">
        <v>2808</v>
      </c>
      <c r="H3186" s="832" t="s">
        <v>631</v>
      </c>
      <c r="I3186" s="832" t="s">
        <v>2809</v>
      </c>
      <c r="J3186" s="832" t="s">
        <v>2810</v>
      </c>
      <c r="K3186" s="832" t="s">
        <v>2811</v>
      </c>
      <c r="L3186" s="835">
        <v>38.56</v>
      </c>
      <c r="M3186" s="835">
        <v>38.56</v>
      </c>
      <c r="N3186" s="832">
        <v>1</v>
      </c>
      <c r="O3186" s="836">
        <v>0.5</v>
      </c>
      <c r="P3186" s="835">
        <v>38.56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10</v>
      </c>
      <c r="B3187" s="832" t="s">
        <v>2616</v>
      </c>
      <c r="C3187" s="832" t="s">
        <v>2643</v>
      </c>
      <c r="D3187" s="833" t="s">
        <v>5679</v>
      </c>
      <c r="E3187" s="834" t="s">
        <v>2705</v>
      </c>
      <c r="F3187" s="832" t="s">
        <v>2618</v>
      </c>
      <c r="G3187" s="832" t="s">
        <v>2815</v>
      </c>
      <c r="H3187" s="832" t="s">
        <v>690</v>
      </c>
      <c r="I3187" s="832" t="s">
        <v>2194</v>
      </c>
      <c r="J3187" s="832" t="s">
        <v>1358</v>
      </c>
      <c r="K3187" s="832" t="s">
        <v>2195</v>
      </c>
      <c r="L3187" s="835">
        <v>154.36000000000001</v>
      </c>
      <c r="M3187" s="835">
        <v>154.36000000000001</v>
      </c>
      <c r="N3187" s="832">
        <v>1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10</v>
      </c>
      <c r="B3188" s="832" t="s">
        <v>2616</v>
      </c>
      <c r="C3188" s="832" t="s">
        <v>2643</v>
      </c>
      <c r="D3188" s="833" t="s">
        <v>5679</v>
      </c>
      <c r="E3188" s="834" t="s">
        <v>2705</v>
      </c>
      <c r="F3188" s="832" t="s">
        <v>2618</v>
      </c>
      <c r="G3188" s="832" t="s">
        <v>2815</v>
      </c>
      <c r="H3188" s="832" t="s">
        <v>690</v>
      </c>
      <c r="I3188" s="832" t="s">
        <v>2199</v>
      </c>
      <c r="J3188" s="832" t="s">
        <v>951</v>
      </c>
      <c r="K3188" s="832" t="s">
        <v>2200</v>
      </c>
      <c r="L3188" s="835">
        <v>75.73</v>
      </c>
      <c r="M3188" s="835">
        <v>227.19</v>
      </c>
      <c r="N3188" s="832">
        <v>3</v>
      </c>
      <c r="O3188" s="836">
        <v>3</v>
      </c>
      <c r="P3188" s="835">
        <v>227.19</v>
      </c>
      <c r="Q3188" s="837">
        <v>1</v>
      </c>
      <c r="R3188" s="832">
        <v>3</v>
      </c>
      <c r="S3188" s="837">
        <v>1</v>
      </c>
      <c r="T3188" s="836">
        <v>3</v>
      </c>
      <c r="U3188" s="838">
        <v>1</v>
      </c>
    </row>
    <row r="3189" spans="1:21" ht="14.4" customHeight="1" x14ac:dyDescent="0.3">
      <c r="A3189" s="831">
        <v>10</v>
      </c>
      <c r="B3189" s="832" t="s">
        <v>2616</v>
      </c>
      <c r="C3189" s="832" t="s">
        <v>2643</v>
      </c>
      <c r="D3189" s="833" t="s">
        <v>5679</v>
      </c>
      <c r="E3189" s="834" t="s">
        <v>2705</v>
      </c>
      <c r="F3189" s="832" t="s">
        <v>2618</v>
      </c>
      <c r="G3189" s="832" t="s">
        <v>3391</v>
      </c>
      <c r="H3189" s="832" t="s">
        <v>631</v>
      </c>
      <c r="I3189" s="832" t="s">
        <v>3392</v>
      </c>
      <c r="J3189" s="832" t="s">
        <v>895</v>
      </c>
      <c r="K3189" s="832" t="s">
        <v>896</v>
      </c>
      <c r="L3189" s="835">
        <v>0</v>
      </c>
      <c r="M3189" s="835">
        <v>0</v>
      </c>
      <c r="N3189" s="832">
        <v>1</v>
      </c>
      <c r="O3189" s="836">
        <v>1</v>
      </c>
      <c r="P3189" s="835"/>
      <c r="Q3189" s="837"/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10</v>
      </c>
      <c r="B3190" s="832" t="s">
        <v>2616</v>
      </c>
      <c r="C3190" s="832" t="s">
        <v>2643</v>
      </c>
      <c r="D3190" s="833" t="s">
        <v>5679</v>
      </c>
      <c r="E3190" s="834" t="s">
        <v>2707</v>
      </c>
      <c r="F3190" s="832" t="s">
        <v>2618</v>
      </c>
      <c r="G3190" s="832" t="s">
        <v>2724</v>
      </c>
      <c r="H3190" s="832" t="s">
        <v>631</v>
      </c>
      <c r="I3190" s="832" t="s">
        <v>2725</v>
      </c>
      <c r="J3190" s="832" t="s">
        <v>2726</v>
      </c>
      <c r="K3190" s="832" t="s">
        <v>2727</v>
      </c>
      <c r="L3190" s="835">
        <v>36.76</v>
      </c>
      <c r="M3190" s="835">
        <v>73.52</v>
      </c>
      <c r="N3190" s="832">
        <v>2</v>
      </c>
      <c r="O3190" s="836">
        <v>2</v>
      </c>
      <c r="P3190" s="835">
        <v>73.52</v>
      </c>
      <c r="Q3190" s="837">
        <v>1</v>
      </c>
      <c r="R3190" s="832">
        <v>2</v>
      </c>
      <c r="S3190" s="837">
        <v>1</v>
      </c>
      <c r="T3190" s="836">
        <v>2</v>
      </c>
      <c r="U3190" s="838">
        <v>1</v>
      </c>
    </row>
    <row r="3191" spans="1:21" ht="14.4" customHeight="1" x14ac:dyDescent="0.3">
      <c r="A3191" s="831">
        <v>10</v>
      </c>
      <c r="B3191" s="832" t="s">
        <v>2616</v>
      </c>
      <c r="C3191" s="832" t="s">
        <v>2643</v>
      </c>
      <c r="D3191" s="833" t="s">
        <v>5679</v>
      </c>
      <c r="E3191" s="834" t="s">
        <v>2707</v>
      </c>
      <c r="F3191" s="832" t="s">
        <v>2618</v>
      </c>
      <c r="G3191" s="832" t="s">
        <v>2724</v>
      </c>
      <c r="H3191" s="832" t="s">
        <v>631</v>
      </c>
      <c r="I3191" s="832" t="s">
        <v>2728</v>
      </c>
      <c r="J3191" s="832" t="s">
        <v>2729</v>
      </c>
      <c r="K3191" s="832" t="s">
        <v>2730</v>
      </c>
      <c r="L3191" s="835">
        <v>25.06</v>
      </c>
      <c r="M3191" s="835">
        <v>25.06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10</v>
      </c>
      <c r="B3192" s="832" t="s">
        <v>2616</v>
      </c>
      <c r="C3192" s="832" t="s">
        <v>2643</v>
      </c>
      <c r="D3192" s="833" t="s">
        <v>5679</v>
      </c>
      <c r="E3192" s="834" t="s">
        <v>2707</v>
      </c>
      <c r="F3192" s="832" t="s">
        <v>2618</v>
      </c>
      <c r="G3192" s="832" t="s">
        <v>2740</v>
      </c>
      <c r="H3192" s="832" t="s">
        <v>631</v>
      </c>
      <c r="I3192" s="832" t="s">
        <v>3399</v>
      </c>
      <c r="J3192" s="832" t="s">
        <v>695</v>
      </c>
      <c r="K3192" s="832" t="s">
        <v>3400</v>
      </c>
      <c r="L3192" s="835">
        <v>11.75</v>
      </c>
      <c r="M3192" s="835">
        <v>35.25</v>
      </c>
      <c r="N3192" s="832">
        <v>3</v>
      </c>
      <c r="O3192" s="836">
        <v>2</v>
      </c>
      <c r="P3192" s="835">
        <v>23.5</v>
      </c>
      <c r="Q3192" s="837">
        <v>0.66666666666666663</v>
      </c>
      <c r="R3192" s="832">
        <v>2</v>
      </c>
      <c r="S3192" s="837">
        <v>0.66666666666666663</v>
      </c>
      <c r="T3192" s="836">
        <v>1.5</v>
      </c>
      <c r="U3192" s="838">
        <v>0.75</v>
      </c>
    </row>
    <row r="3193" spans="1:21" ht="14.4" customHeight="1" x14ac:dyDescent="0.3">
      <c r="A3193" s="831">
        <v>10</v>
      </c>
      <c r="B3193" s="832" t="s">
        <v>2616</v>
      </c>
      <c r="C3193" s="832" t="s">
        <v>2643</v>
      </c>
      <c r="D3193" s="833" t="s">
        <v>5679</v>
      </c>
      <c r="E3193" s="834" t="s">
        <v>2707</v>
      </c>
      <c r="F3193" s="832" t="s">
        <v>2618</v>
      </c>
      <c r="G3193" s="832" t="s">
        <v>2763</v>
      </c>
      <c r="H3193" s="832" t="s">
        <v>631</v>
      </c>
      <c r="I3193" s="832" t="s">
        <v>2764</v>
      </c>
      <c r="J3193" s="832" t="s">
        <v>983</v>
      </c>
      <c r="K3193" s="832" t="s">
        <v>2765</v>
      </c>
      <c r="L3193" s="835">
        <v>89.91</v>
      </c>
      <c r="M3193" s="835">
        <v>179.82</v>
      </c>
      <c r="N3193" s="832">
        <v>2</v>
      </c>
      <c r="O3193" s="836">
        <v>1.5</v>
      </c>
      <c r="P3193" s="835">
        <v>89.91</v>
      </c>
      <c r="Q3193" s="837">
        <v>0.5</v>
      </c>
      <c r="R3193" s="832">
        <v>1</v>
      </c>
      <c r="S3193" s="837">
        <v>0.5</v>
      </c>
      <c r="T3193" s="836">
        <v>0.5</v>
      </c>
      <c r="U3193" s="838">
        <v>0.33333333333333331</v>
      </c>
    </row>
    <row r="3194" spans="1:21" ht="14.4" customHeight="1" x14ac:dyDescent="0.3">
      <c r="A3194" s="831">
        <v>10</v>
      </c>
      <c r="B3194" s="832" t="s">
        <v>2616</v>
      </c>
      <c r="C3194" s="832" t="s">
        <v>2643</v>
      </c>
      <c r="D3194" s="833" t="s">
        <v>5679</v>
      </c>
      <c r="E3194" s="834" t="s">
        <v>2707</v>
      </c>
      <c r="F3194" s="832" t="s">
        <v>2618</v>
      </c>
      <c r="G3194" s="832" t="s">
        <v>2769</v>
      </c>
      <c r="H3194" s="832" t="s">
        <v>631</v>
      </c>
      <c r="I3194" s="832" t="s">
        <v>2776</v>
      </c>
      <c r="J3194" s="832" t="s">
        <v>972</v>
      </c>
      <c r="K3194" s="832" t="s">
        <v>973</v>
      </c>
      <c r="L3194" s="835">
        <v>65.83</v>
      </c>
      <c r="M3194" s="835">
        <v>65.83</v>
      </c>
      <c r="N3194" s="832">
        <v>1</v>
      </c>
      <c r="O3194" s="836">
        <v>1</v>
      </c>
      <c r="P3194" s="835">
        <v>65.83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10</v>
      </c>
      <c r="B3195" s="832" t="s">
        <v>2616</v>
      </c>
      <c r="C3195" s="832" t="s">
        <v>2643</v>
      </c>
      <c r="D3195" s="833" t="s">
        <v>5679</v>
      </c>
      <c r="E3195" s="834" t="s">
        <v>2707</v>
      </c>
      <c r="F3195" s="832" t="s">
        <v>2618</v>
      </c>
      <c r="G3195" s="832" t="s">
        <v>3363</v>
      </c>
      <c r="H3195" s="832" t="s">
        <v>631</v>
      </c>
      <c r="I3195" s="832" t="s">
        <v>3660</v>
      </c>
      <c r="J3195" s="832" t="s">
        <v>785</v>
      </c>
      <c r="K3195" s="832" t="s">
        <v>786</v>
      </c>
      <c r="L3195" s="835">
        <v>0</v>
      </c>
      <c r="M3195" s="835">
        <v>0</v>
      </c>
      <c r="N3195" s="832">
        <v>1</v>
      </c>
      <c r="O3195" s="836">
        <v>1</v>
      </c>
      <c r="P3195" s="835"/>
      <c r="Q3195" s="837"/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10</v>
      </c>
      <c r="B3196" s="832" t="s">
        <v>2616</v>
      </c>
      <c r="C3196" s="832" t="s">
        <v>2643</v>
      </c>
      <c r="D3196" s="833" t="s">
        <v>5679</v>
      </c>
      <c r="E3196" s="834" t="s">
        <v>2707</v>
      </c>
      <c r="F3196" s="832" t="s">
        <v>2618</v>
      </c>
      <c r="G3196" s="832" t="s">
        <v>3013</v>
      </c>
      <c r="H3196" s="832" t="s">
        <v>631</v>
      </c>
      <c r="I3196" s="832" t="s">
        <v>3014</v>
      </c>
      <c r="J3196" s="832" t="s">
        <v>734</v>
      </c>
      <c r="K3196" s="832" t="s">
        <v>735</v>
      </c>
      <c r="L3196" s="835">
        <v>38.5</v>
      </c>
      <c r="M3196" s="835">
        <v>38.5</v>
      </c>
      <c r="N3196" s="832">
        <v>1</v>
      </c>
      <c r="O3196" s="836">
        <v>1</v>
      </c>
      <c r="P3196" s="835">
        <v>38.5</v>
      </c>
      <c r="Q3196" s="837">
        <v>1</v>
      </c>
      <c r="R3196" s="832">
        <v>1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10</v>
      </c>
      <c r="B3197" s="832" t="s">
        <v>2616</v>
      </c>
      <c r="C3197" s="832" t="s">
        <v>2643</v>
      </c>
      <c r="D3197" s="833" t="s">
        <v>5679</v>
      </c>
      <c r="E3197" s="834" t="s">
        <v>2707</v>
      </c>
      <c r="F3197" s="832" t="s">
        <v>2618</v>
      </c>
      <c r="G3197" s="832" t="s">
        <v>2906</v>
      </c>
      <c r="H3197" s="832" t="s">
        <v>631</v>
      </c>
      <c r="I3197" s="832" t="s">
        <v>2909</v>
      </c>
      <c r="J3197" s="832" t="s">
        <v>1067</v>
      </c>
      <c r="K3197" s="832" t="s">
        <v>2910</v>
      </c>
      <c r="L3197" s="835">
        <v>103.67</v>
      </c>
      <c r="M3197" s="835">
        <v>103.67</v>
      </c>
      <c r="N3197" s="832">
        <v>1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10</v>
      </c>
      <c r="B3198" s="832" t="s">
        <v>2616</v>
      </c>
      <c r="C3198" s="832" t="s">
        <v>2643</v>
      </c>
      <c r="D3198" s="833" t="s">
        <v>5679</v>
      </c>
      <c r="E3198" s="834" t="s">
        <v>2707</v>
      </c>
      <c r="F3198" s="832" t="s">
        <v>2618</v>
      </c>
      <c r="G3198" s="832" t="s">
        <v>3134</v>
      </c>
      <c r="H3198" s="832" t="s">
        <v>631</v>
      </c>
      <c r="I3198" s="832" t="s">
        <v>3135</v>
      </c>
      <c r="J3198" s="832" t="s">
        <v>3136</v>
      </c>
      <c r="K3198" s="832" t="s">
        <v>3137</v>
      </c>
      <c r="L3198" s="835">
        <v>463.19</v>
      </c>
      <c r="M3198" s="835">
        <v>463.19</v>
      </c>
      <c r="N3198" s="832">
        <v>1</v>
      </c>
      <c r="O3198" s="836">
        <v>1</v>
      </c>
      <c r="P3198" s="835">
        <v>463.19</v>
      </c>
      <c r="Q3198" s="837">
        <v>1</v>
      </c>
      <c r="R3198" s="832">
        <v>1</v>
      </c>
      <c r="S3198" s="837">
        <v>1</v>
      </c>
      <c r="T3198" s="836">
        <v>1</v>
      </c>
      <c r="U3198" s="838">
        <v>1</v>
      </c>
    </row>
    <row r="3199" spans="1:21" ht="14.4" customHeight="1" x14ac:dyDescent="0.3">
      <c r="A3199" s="831">
        <v>10</v>
      </c>
      <c r="B3199" s="832" t="s">
        <v>2616</v>
      </c>
      <c r="C3199" s="832" t="s">
        <v>2643</v>
      </c>
      <c r="D3199" s="833" t="s">
        <v>5679</v>
      </c>
      <c r="E3199" s="834" t="s">
        <v>2707</v>
      </c>
      <c r="F3199" s="832" t="s">
        <v>2618</v>
      </c>
      <c r="G3199" s="832" t="s">
        <v>2793</v>
      </c>
      <c r="H3199" s="832" t="s">
        <v>690</v>
      </c>
      <c r="I3199" s="832" t="s">
        <v>5335</v>
      </c>
      <c r="J3199" s="832" t="s">
        <v>2252</v>
      </c>
      <c r="K3199" s="832" t="s">
        <v>5336</v>
      </c>
      <c r="L3199" s="835">
        <v>30.5</v>
      </c>
      <c r="M3199" s="835">
        <v>30.5</v>
      </c>
      <c r="N3199" s="832">
        <v>1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10</v>
      </c>
      <c r="B3200" s="832" t="s">
        <v>2616</v>
      </c>
      <c r="C3200" s="832" t="s">
        <v>2643</v>
      </c>
      <c r="D3200" s="833" t="s">
        <v>5679</v>
      </c>
      <c r="E3200" s="834" t="s">
        <v>2707</v>
      </c>
      <c r="F3200" s="832" t="s">
        <v>2618</v>
      </c>
      <c r="G3200" s="832" t="s">
        <v>2798</v>
      </c>
      <c r="H3200" s="832" t="s">
        <v>631</v>
      </c>
      <c r="I3200" s="832" t="s">
        <v>2802</v>
      </c>
      <c r="J3200" s="832" t="s">
        <v>1170</v>
      </c>
      <c r="K3200" s="832" t="s">
        <v>1171</v>
      </c>
      <c r="L3200" s="835">
        <v>60.28</v>
      </c>
      <c r="M3200" s="835">
        <v>60.28</v>
      </c>
      <c r="N3200" s="832">
        <v>1</v>
      </c>
      <c r="O3200" s="836">
        <v>1</v>
      </c>
      <c r="P3200" s="835">
        <v>60.28</v>
      </c>
      <c r="Q3200" s="837">
        <v>1</v>
      </c>
      <c r="R3200" s="832">
        <v>1</v>
      </c>
      <c r="S3200" s="837">
        <v>1</v>
      </c>
      <c r="T3200" s="836">
        <v>1</v>
      </c>
      <c r="U3200" s="838">
        <v>1</v>
      </c>
    </row>
    <row r="3201" spans="1:21" ht="14.4" customHeight="1" x14ac:dyDescent="0.3">
      <c r="A3201" s="831">
        <v>10</v>
      </c>
      <c r="B3201" s="832" t="s">
        <v>2616</v>
      </c>
      <c r="C3201" s="832" t="s">
        <v>2643</v>
      </c>
      <c r="D3201" s="833" t="s">
        <v>5679</v>
      </c>
      <c r="E3201" s="834" t="s">
        <v>2707</v>
      </c>
      <c r="F3201" s="832" t="s">
        <v>2618</v>
      </c>
      <c r="G3201" s="832" t="s">
        <v>2812</v>
      </c>
      <c r="H3201" s="832" t="s">
        <v>631</v>
      </c>
      <c r="I3201" s="832" t="s">
        <v>2813</v>
      </c>
      <c r="J3201" s="832" t="s">
        <v>991</v>
      </c>
      <c r="K3201" s="832" t="s">
        <v>995</v>
      </c>
      <c r="L3201" s="835">
        <v>61.97</v>
      </c>
      <c r="M3201" s="835">
        <v>61.97</v>
      </c>
      <c r="N3201" s="832">
        <v>1</v>
      </c>
      <c r="O3201" s="836">
        <v>1</v>
      </c>
      <c r="P3201" s="835">
        <v>61.97</v>
      </c>
      <c r="Q3201" s="837">
        <v>1</v>
      </c>
      <c r="R3201" s="832">
        <v>1</v>
      </c>
      <c r="S3201" s="837">
        <v>1</v>
      </c>
      <c r="T3201" s="836">
        <v>1</v>
      </c>
      <c r="U3201" s="838">
        <v>1</v>
      </c>
    </row>
    <row r="3202" spans="1:21" ht="14.4" customHeight="1" x14ac:dyDescent="0.3">
      <c r="A3202" s="831">
        <v>10</v>
      </c>
      <c r="B3202" s="832" t="s">
        <v>2616</v>
      </c>
      <c r="C3202" s="832" t="s">
        <v>2643</v>
      </c>
      <c r="D3202" s="833" t="s">
        <v>5679</v>
      </c>
      <c r="E3202" s="834" t="s">
        <v>2707</v>
      </c>
      <c r="F3202" s="832" t="s">
        <v>2618</v>
      </c>
      <c r="G3202" s="832" t="s">
        <v>2945</v>
      </c>
      <c r="H3202" s="832" t="s">
        <v>631</v>
      </c>
      <c r="I3202" s="832" t="s">
        <v>2946</v>
      </c>
      <c r="J3202" s="832" t="s">
        <v>1256</v>
      </c>
      <c r="K3202" s="832" t="s">
        <v>2947</v>
      </c>
      <c r="L3202" s="835">
        <v>0</v>
      </c>
      <c r="M3202" s="835">
        <v>0</v>
      </c>
      <c r="N3202" s="832">
        <v>1</v>
      </c>
      <c r="O3202" s="836">
        <v>1</v>
      </c>
      <c r="P3202" s="835">
        <v>0</v>
      </c>
      <c r="Q3202" s="837"/>
      <c r="R3202" s="832">
        <v>1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10</v>
      </c>
      <c r="B3203" s="832" t="s">
        <v>2616</v>
      </c>
      <c r="C3203" s="832" t="s">
        <v>2643</v>
      </c>
      <c r="D3203" s="833" t="s">
        <v>5679</v>
      </c>
      <c r="E3203" s="834" t="s">
        <v>2707</v>
      </c>
      <c r="F3203" s="832" t="s">
        <v>2618</v>
      </c>
      <c r="G3203" s="832" t="s">
        <v>3391</v>
      </c>
      <c r="H3203" s="832" t="s">
        <v>631</v>
      </c>
      <c r="I3203" s="832" t="s">
        <v>3392</v>
      </c>
      <c r="J3203" s="832" t="s">
        <v>895</v>
      </c>
      <c r="K3203" s="832" t="s">
        <v>896</v>
      </c>
      <c r="L3203" s="835">
        <v>0</v>
      </c>
      <c r="M3203" s="835">
        <v>0</v>
      </c>
      <c r="N3203" s="832">
        <v>1</v>
      </c>
      <c r="O3203" s="836">
        <v>1</v>
      </c>
      <c r="P3203" s="835">
        <v>0</v>
      </c>
      <c r="Q3203" s="837"/>
      <c r="R3203" s="832">
        <v>1</v>
      </c>
      <c r="S3203" s="837">
        <v>1</v>
      </c>
      <c r="T3203" s="836">
        <v>1</v>
      </c>
      <c r="U3203" s="838">
        <v>1</v>
      </c>
    </row>
    <row r="3204" spans="1:21" ht="14.4" customHeight="1" x14ac:dyDescent="0.3">
      <c r="A3204" s="831">
        <v>10</v>
      </c>
      <c r="B3204" s="832" t="s">
        <v>2616</v>
      </c>
      <c r="C3204" s="832" t="s">
        <v>2643</v>
      </c>
      <c r="D3204" s="833" t="s">
        <v>5679</v>
      </c>
      <c r="E3204" s="834" t="s">
        <v>2707</v>
      </c>
      <c r="F3204" s="832" t="s">
        <v>2619</v>
      </c>
      <c r="G3204" s="832" t="s">
        <v>2822</v>
      </c>
      <c r="H3204" s="832" t="s">
        <v>631</v>
      </c>
      <c r="I3204" s="832" t="s">
        <v>5339</v>
      </c>
      <c r="J3204" s="832" t="s">
        <v>2824</v>
      </c>
      <c r="K3204" s="832"/>
      <c r="L3204" s="835">
        <v>0</v>
      </c>
      <c r="M3204" s="835">
        <v>0</v>
      </c>
      <c r="N3204" s="832">
        <v>2</v>
      </c>
      <c r="O3204" s="836">
        <v>2</v>
      </c>
      <c r="P3204" s="835">
        <v>0</v>
      </c>
      <c r="Q3204" s="837"/>
      <c r="R3204" s="832">
        <v>1</v>
      </c>
      <c r="S3204" s="837">
        <v>0.5</v>
      </c>
      <c r="T3204" s="836">
        <v>1</v>
      </c>
      <c r="U3204" s="838">
        <v>0.5</v>
      </c>
    </row>
    <row r="3205" spans="1:21" ht="14.4" customHeight="1" x14ac:dyDescent="0.3">
      <c r="A3205" s="831">
        <v>10</v>
      </c>
      <c r="B3205" s="832" t="s">
        <v>2616</v>
      </c>
      <c r="C3205" s="832" t="s">
        <v>2643</v>
      </c>
      <c r="D3205" s="833" t="s">
        <v>5679</v>
      </c>
      <c r="E3205" s="834" t="s">
        <v>2686</v>
      </c>
      <c r="F3205" s="832" t="s">
        <v>2618</v>
      </c>
      <c r="G3205" s="832" t="s">
        <v>2721</v>
      </c>
      <c r="H3205" s="832" t="s">
        <v>631</v>
      </c>
      <c r="I3205" s="832" t="s">
        <v>2722</v>
      </c>
      <c r="J3205" s="832" t="s">
        <v>1498</v>
      </c>
      <c r="K3205" s="832" t="s">
        <v>2723</v>
      </c>
      <c r="L3205" s="835">
        <v>57.76</v>
      </c>
      <c r="M3205" s="835">
        <v>57.76</v>
      </c>
      <c r="N3205" s="832">
        <v>1</v>
      </c>
      <c r="O3205" s="836">
        <v>0.5</v>
      </c>
      <c r="P3205" s="835">
        <v>57.76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10</v>
      </c>
      <c r="B3206" s="832" t="s">
        <v>2616</v>
      </c>
      <c r="C3206" s="832" t="s">
        <v>2643</v>
      </c>
      <c r="D3206" s="833" t="s">
        <v>5679</v>
      </c>
      <c r="E3206" s="834" t="s">
        <v>2686</v>
      </c>
      <c r="F3206" s="832" t="s">
        <v>2618</v>
      </c>
      <c r="G3206" s="832" t="s">
        <v>2735</v>
      </c>
      <c r="H3206" s="832" t="s">
        <v>690</v>
      </c>
      <c r="I3206" s="832" t="s">
        <v>3302</v>
      </c>
      <c r="J3206" s="832" t="s">
        <v>2207</v>
      </c>
      <c r="K3206" s="832" t="s">
        <v>3303</v>
      </c>
      <c r="L3206" s="835">
        <v>272.83</v>
      </c>
      <c r="M3206" s="835">
        <v>272.83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10</v>
      </c>
      <c r="B3207" s="832" t="s">
        <v>2616</v>
      </c>
      <c r="C3207" s="832" t="s">
        <v>2643</v>
      </c>
      <c r="D3207" s="833" t="s">
        <v>5679</v>
      </c>
      <c r="E3207" s="834" t="s">
        <v>2686</v>
      </c>
      <c r="F3207" s="832" t="s">
        <v>2618</v>
      </c>
      <c r="G3207" s="832" t="s">
        <v>2740</v>
      </c>
      <c r="H3207" s="832" t="s">
        <v>690</v>
      </c>
      <c r="I3207" s="832" t="s">
        <v>5341</v>
      </c>
      <c r="J3207" s="832" t="s">
        <v>2746</v>
      </c>
      <c r="K3207" s="832" t="s">
        <v>5342</v>
      </c>
      <c r="L3207" s="835">
        <v>19.59</v>
      </c>
      <c r="M3207" s="835">
        <v>19.59</v>
      </c>
      <c r="N3207" s="832">
        <v>1</v>
      </c>
      <c r="O3207" s="836">
        <v>0.5</v>
      </c>
      <c r="P3207" s="835">
        <v>19.59</v>
      </c>
      <c r="Q3207" s="837">
        <v>1</v>
      </c>
      <c r="R3207" s="832">
        <v>1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10</v>
      </c>
      <c r="B3208" s="832" t="s">
        <v>2616</v>
      </c>
      <c r="C3208" s="832" t="s">
        <v>2643</v>
      </c>
      <c r="D3208" s="833" t="s">
        <v>5679</v>
      </c>
      <c r="E3208" s="834" t="s">
        <v>2686</v>
      </c>
      <c r="F3208" s="832" t="s">
        <v>2618</v>
      </c>
      <c r="G3208" s="832" t="s">
        <v>3492</v>
      </c>
      <c r="H3208" s="832" t="s">
        <v>631</v>
      </c>
      <c r="I3208" s="832" t="s">
        <v>3493</v>
      </c>
      <c r="J3208" s="832" t="s">
        <v>2072</v>
      </c>
      <c r="K3208" s="832" t="s">
        <v>3494</v>
      </c>
      <c r="L3208" s="835">
        <v>46.99</v>
      </c>
      <c r="M3208" s="835">
        <v>46.99</v>
      </c>
      <c r="N3208" s="832">
        <v>1</v>
      </c>
      <c r="O3208" s="836">
        <v>1</v>
      </c>
      <c r="P3208" s="835">
        <v>46.99</v>
      </c>
      <c r="Q3208" s="837">
        <v>1</v>
      </c>
      <c r="R3208" s="832">
        <v>1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10</v>
      </c>
      <c r="B3209" s="832" t="s">
        <v>2616</v>
      </c>
      <c r="C3209" s="832" t="s">
        <v>2643</v>
      </c>
      <c r="D3209" s="833" t="s">
        <v>5679</v>
      </c>
      <c r="E3209" s="834" t="s">
        <v>2686</v>
      </c>
      <c r="F3209" s="832" t="s">
        <v>2618</v>
      </c>
      <c r="G3209" s="832" t="s">
        <v>2769</v>
      </c>
      <c r="H3209" s="832" t="s">
        <v>631</v>
      </c>
      <c r="I3209" s="832" t="s">
        <v>3287</v>
      </c>
      <c r="J3209" s="832" t="s">
        <v>972</v>
      </c>
      <c r="K3209" s="832" t="s">
        <v>3288</v>
      </c>
      <c r="L3209" s="835">
        <v>39.5</v>
      </c>
      <c r="M3209" s="835">
        <v>39.5</v>
      </c>
      <c r="N3209" s="832">
        <v>1</v>
      </c>
      <c r="O3209" s="836">
        <v>1</v>
      </c>
      <c r="P3209" s="835">
        <v>39.5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10</v>
      </c>
      <c r="B3210" s="832" t="s">
        <v>2616</v>
      </c>
      <c r="C3210" s="832" t="s">
        <v>2643</v>
      </c>
      <c r="D3210" s="833" t="s">
        <v>5679</v>
      </c>
      <c r="E3210" s="834" t="s">
        <v>2686</v>
      </c>
      <c r="F3210" s="832" t="s">
        <v>2618</v>
      </c>
      <c r="G3210" s="832" t="s">
        <v>3013</v>
      </c>
      <c r="H3210" s="832" t="s">
        <v>631</v>
      </c>
      <c r="I3210" s="832" t="s">
        <v>3014</v>
      </c>
      <c r="J3210" s="832" t="s">
        <v>734</v>
      </c>
      <c r="K3210" s="832" t="s">
        <v>735</v>
      </c>
      <c r="L3210" s="835">
        <v>38.5</v>
      </c>
      <c r="M3210" s="835">
        <v>38.5</v>
      </c>
      <c r="N3210" s="832">
        <v>1</v>
      </c>
      <c r="O3210" s="836">
        <v>0.5</v>
      </c>
      <c r="P3210" s="835">
        <v>38.5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10</v>
      </c>
      <c r="B3211" s="832" t="s">
        <v>2616</v>
      </c>
      <c r="C3211" s="832" t="s">
        <v>2643</v>
      </c>
      <c r="D3211" s="833" t="s">
        <v>5679</v>
      </c>
      <c r="E3211" s="834" t="s">
        <v>2686</v>
      </c>
      <c r="F3211" s="832" t="s">
        <v>2618</v>
      </c>
      <c r="G3211" s="832" t="s">
        <v>3015</v>
      </c>
      <c r="H3211" s="832" t="s">
        <v>631</v>
      </c>
      <c r="I3211" s="832" t="s">
        <v>3016</v>
      </c>
      <c r="J3211" s="832" t="s">
        <v>1161</v>
      </c>
      <c r="K3211" s="832" t="s">
        <v>2971</v>
      </c>
      <c r="L3211" s="835">
        <v>61.97</v>
      </c>
      <c r="M3211" s="835">
        <v>61.97</v>
      </c>
      <c r="N3211" s="832">
        <v>1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10</v>
      </c>
      <c r="B3212" s="832" t="s">
        <v>2616</v>
      </c>
      <c r="C3212" s="832" t="s">
        <v>2643</v>
      </c>
      <c r="D3212" s="833" t="s">
        <v>5679</v>
      </c>
      <c r="E3212" s="834" t="s">
        <v>2686</v>
      </c>
      <c r="F3212" s="832" t="s">
        <v>2618</v>
      </c>
      <c r="G3212" s="832" t="s">
        <v>3026</v>
      </c>
      <c r="H3212" s="832" t="s">
        <v>690</v>
      </c>
      <c r="I3212" s="832" t="s">
        <v>2397</v>
      </c>
      <c r="J3212" s="832" t="s">
        <v>2398</v>
      </c>
      <c r="K3212" s="832" t="s">
        <v>2399</v>
      </c>
      <c r="L3212" s="835">
        <v>141.25</v>
      </c>
      <c r="M3212" s="835">
        <v>141.25</v>
      </c>
      <c r="N3212" s="832">
        <v>1</v>
      </c>
      <c r="O3212" s="836">
        <v>0.5</v>
      </c>
      <c r="P3212" s="835">
        <v>141.25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10</v>
      </c>
      <c r="B3213" s="832" t="s">
        <v>2616</v>
      </c>
      <c r="C3213" s="832" t="s">
        <v>2643</v>
      </c>
      <c r="D3213" s="833" t="s">
        <v>5679</v>
      </c>
      <c r="E3213" s="834" t="s">
        <v>2686</v>
      </c>
      <c r="F3213" s="832" t="s">
        <v>2618</v>
      </c>
      <c r="G3213" s="832" t="s">
        <v>3442</v>
      </c>
      <c r="H3213" s="832" t="s">
        <v>631</v>
      </c>
      <c r="I3213" s="832" t="s">
        <v>3443</v>
      </c>
      <c r="J3213" s="832" t="s">
        <v>3444</v>
      </c>
      <c r="K3213" s="832" t="s">
        <v>1671</v>
      </c>
      <c r="L3213" s="835">
        <v>174.59</v>
      </c>
      <c r="M3213" s="835">
        <v>174.59</v>
      </c>
      <c r="N3213" s="832">
        <v>1</v>
      </c>
      <c r="O3213" s="836">
        <v>1</v>
      </c>
      <c r="P3213" s="835">
        <v>174.59</v>
      </c>
      <c r="Q3213" s="837">
        <v>1</v>
      </c>
      <c r="R3213" s="832">
        <v>1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10</v>
      </c>
      <c r="B3214" s="832" t="s">
        <v>2616</v>
      </c>
      <c r="C3214" s="832" t="s">
        <v>2643</v>
      </c>
      <c r="D3214" s="833" t="s">
        <v>5679</v>
      </c>
      <c r="E3214" s="834" t="s">
        <v>2686</v>
      </c>
      <c r="F3214" s="832" t="s">
        <v>2618</v>
      </c>
      <c r="G3214" s="832" t="s">
        <v>2812</v>
      </c>
      <c r="H3214" s="832" t="s">
        <v>631</v>
      </c>
      <c r="I3214" s="832" t="s">
        <v>2813</v>
      </c>
      <c r="J3214" s="832" t="s">
        <v>991</v>
      </c>
      <c r="K3214" s="832" t="s">
        <v>995</v>
      </c>
      <c r="L3214" s="835">
        <v>61.97</v>
      </c>
      <c r="M3214" s="835">
        <v>123.94</v>
      </c>
      <c r="N3214" s="832">
        <v>2</v>
      </c>
      <c r="O3214" s="836">
        <v>1</v>
      </c>
      <c r="P3214" s="835">
        <v>123.94</v>
      </c>
      <c r="Q3214" s="837">
        <v>1</v>
      </c>
      <c r="R3214" s="832">
        <v>2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10</v>
      </c>
      <c r="B3215" s="832" t="s">
        <v>2616</v>
      </c>
      <c r="C3215" s="832" t="s">
        <v>2643</v>
      </c>
      <c r="D3215" s="833" t="s">
        <v>5679</v>
      </c>
      <c r="E3215" s="834" t="s">
        <v>2686</v>
      </c>
      <c r="F3215" s="832" t="s">
        <v>2618</v>
      </c>
      <c r="G3215" s="832" t="s">
        <v>2812</v>
      </c>
      <c r="H3215" s="832" t="s">
        <v>631</v>
      </c>
      <c r="I3215" s="832" t="s">
        <v>2814</v>
      </c>
      <c r="J3215" s="832" t="s">
        <v>991</v>
      </c>
      <c r="K3215" s="832" t="s">
        <v>993</v>
      </c>
      <c r="L3215" s="835">
        <v>61.97</v>
      </c>
      <c r="M3215" s="835">
        <v>61.97</v>
      </c>
      <c r="N3215" s="832">
        <v>1</v>
      </c>
      <c r="O3215" s="836">
        <v>0.5</v>
      </c>
      <c r="P3215" s="835">
        <v>61.97</v>
      </c>
      <c r="Q3215" s="837">
        <v>1</v>
      </c>
      <c r="R3215" s="832">
        <v>1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10</v>
      </c>
      <c r="B3216" s="832" t="s">
        <v>2616</v>
      </c>
      <c r="C3216" s="832" t="s">
        <v>2643</v>
      </c>
      <c r="D3216" s="833" t="s">
        <v>5679</v>
      </c>
      <c r="E3216" s="834" t="s">
        <v>2686</v>
      </c>
      <c r="F3216" s="832" t="s">
        <v>2618</v>
      </c>
      <c r="G3216" s="832" t="s">
        <v>2812</v>
      </c>
      <c r="H3216" s="832" t="s">
        <v>631</v>
      </c>
      <c r="I3216" s="832" t="s">
        <v>3861</v>
      </c>
      <c r="J3216" s="832" t="s">
        <v>991</v>
      </c>
      <c r="K3216" s="832" t="s">
        <v>995</v>
      </c>
      <c r="L3216" s="835">
        <v>61.97</v>
      </c>
      <c r="M3216" s="835">
        <v>61.97</v>
      </c>
      <c r="N3216" s="832">
        <v>1</v>
      </c>
      <c r="O3216" s="836">
        <v>0.5</v>
      </c>
      <c r="P3216" s="835">
        <v>61.97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10</v>
      </c>
      <c r="B3217" s="832" t="s">
        <v>2616</v>
      </c>
      <c r="C3217" s="832" t="s">
        <v>2643</v>
      </c>
      <c r="D3217" s="833" t="s">
        <v>5679</v>
      </c>
      <c r="E3217" s="834" t="s">
        <v>2683</v>
      </c>
      <c r="F3217" s="832" t="s">
        <v>2618</v>
      </c>
      <c r="G3217" s="832" t="s">
        <v>2789</v>
      </c>
      <c r="H3217" s="832" t="s">
        <v>631</v>
      </c>
      <c r="I3217" s="832" t="s">
        <v>2920</v>
      </c>
      <c r="J3217" s="832" t="s">
        <v>2791</v>
      </c>
      <c r="K3217" s="832" t="s">
        <v>2921</v>
      </c>
      <c r="L3217" s="835">
        <v>87.67</v>
      </c>
      <c r="M3217" s="835">
        <v>87.67</v>
      </c>
      <c r="N3217" s="832">
        <v>1</v>
      </c>
      <c r="O3217" s="836">
        <v>1</v>
      </c>
      <c r="P3217" s="835">
        <v>87.67</v>
      </c>
      <c r="Q3217" s="837">
        <v>1</v>
      </c>
      <c r="R3217" s="832">
        <v>1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10</v>
      </c>
      <c r="B3218" s="832" t="s">
        <v>2616</v>
      </c>
      <c r="C3218" s="832" t="s">
        <v>2643</v>
      </c>
      <c r="D3218" s="833" t="s">
        <v>5679</v>
      </c>
      <c r="E3218" s="834" t="s">
        <v>2669</v>
      </c>
      <c r="F3218" s="832" t="s">
        <v>2618</v>
      </c>
      <c r="G3218" s="832" t="s">
        <v>3295</v>
      </c>
      <c r="H3218" s="832" t="s">
        <v>631</v>
      </c>
      <c r="I3218" s="832" t="s">
        <v>5343</v>
      </c>
      <c r="J3218" s="832" t="s">
        <v>5344</v>
      </c>
      <c r="K3218" s="832" t="s">
        <v>5345</v>
      </c>
      <c r="L3218" s="835">
        <v>0</v>
      </c>
      <c r="M3218" s="835">
        <v>0</v>
      </c>
      <c r="N3218" s="832">
        <v>1</v>
      </c>
      <c r="O3218" s="836">
        <v>0.5</v>
      </c>
      <c r="P3218" s="835">
        <v>0</v>
      </c>
      <c r="Q3218" s="837"/>
      <c r="R3218" s="832">
        <v>1</v>
      </c>
      <c r="S3218" s="837">
        <v>1</v>
      </c>
      <c r="T3218" s="836">
        <v>0.5</v>
      </c>
      <c r="U3218" s="838">
        <v>1</v>
      </c>
    </row>
    <row r="3219" spans="1:21" ht="14.4" customHeight="1" x14ac:dyDescent="0.3">
      <c r="A3219" s="831">
        <v>10</v>
      </c>
      <c r="B3219" s="832" t="s">
        <v>2616</v>
      </c>
      <c r="C3219" s="832" t="s">
        <v>2643</v>
      </c>
      <c r="D3219" s="833" t="s">
        <v>5679</v>
      </c>
      <c r="E3219" s="834" t="s">
        <v>2669</v>
      </c>
      <c r="F3219" s="832" t="s">
        <v>2618</v>
      </c>
      <c r="G3219" s="832" t="s">
        <v>3295</v>
      </c>
      <c r="H3219" s="832" t="s">
        <v>631</v>
      </c>
      <c r="I3219" s="832" t="s">
        <v>5346</v>
      </c>
      <c r="J3219" s="832" t="s">
        <v>5344</v>
      </c>
      <c r="K3219" s="832" t="s">
        <v>5347</v>
      </c>
      <c r="L3219" s="835">
        <v>0</v>
      </c>
      <c r="M3219" s="835">
        <v>0</v>
      </c>
      <c r="N3219" s="832">
        <v>1</v>
      </c>
      <c r="O3219" s="836">
        <v>0.5</v>
      </c>
      <c r="P3219" s="835">
        <v>0</v>
      </c>
      <c r="Q3219" s="837"/>
      <c r="R3219" s="832">
        <v>1</v>
      </c>
      <c r="S3219" s="837">
        <v>1</v>
      </c>
      <c r="T3219" s="836">
        <v>0.5</v>
      </c>
      <c r="U3219" s="838">
        <v>1</v>
      </c>
    </row>
    <row r="3220" spans="1:21" ht="14.4" customHeight="1" x14ac:dyDescent="0.3">
      <c r="A3220" s="831">
        <v>10</v>
      </c>
      <c r="B3220" s="832" t="s">
        <v>2616</v>
      </c>
      <c r="C3220" s="832" t="s">
        <v>2643</v>
      </c>
      <c r="D3220" s="833" t="s">
        <v>5679</v>
      </c>
      <c r="E3220" s="834" t="s">
        <v>2669</v>
      </c>
      <c r="F3220" s="832" t="s">
        <v>2618</v>
      </c>
      <c r="G3220" s="832" t="s">
        <v>2735</v>
      </c>
      <c r="H3220" s="832" t="s">
        <v>690</v>
      </c>
      <c r="I3220" s="832" t="s">
        <v>2436</v>
      </c>
      <c r="J3220" s="832" t="s">
        <v>2207</v>
      </c>
      <c r="K3220" s="832" t="s">
        <v>1365</v>
      </c>
      <c r="L3220" s="835">
        <v>170.52</v>
      </c>
      <c r="M3220" s="835">
        <v>170.52</v>
      </c>
      <c r="N3220" s="832">
        <v>1</v>
      </c>
      <c r="O3220" s="836">
        <v>1</v>
      </c>
      <c r="P3220" s="835">
        <v>170.52</v>
      </c>
      <c r="Q3220" s="837">
        <v>1</v>
      </c>
      <c r="R3220" s="832">
        <v>1</v>
      </c>
      <c r="S3220" s="837">
        <v>1</v>
      </c>
      <c r="T3220" s="836">
        <v>1</v>
      </c>
      <c r="U3220" s="838">
        <v>1</v>
      </c>
    </row>
    <row r="3221" spans="1:21" ht="14.4" customHeight="1" x14ac:dyDescent="0.3">
      <c r="A3221" s="831">
        <v>10</v>
      </c>
      <c r="B3221" s="832" t="s">
        <v>2616</v>
      </c>
      <c r="C3221" s="832" t="s">
        <v>2643</v>
      </c>
      <c r="D3221" s="833" t="s">
        <v>5679</v>
      </c>
      <c r="E3221" s="834" t="s">
        <v>2669</v>
      </c>
      <c r="F3221" s="832" t="s">
        <v>2618</v>
      </c>
      <c r="G3221" s="832" t="s">
        <v>2735</v>
      </c>
      <c r="H3221" s="832" t="s">
        <v>690</v>
      </c>
      <c r="I3221" s="832" t="s">
        <v>2206</v>
      </c>
      <c r="J3221" s="832" t="s">
        <v>2207</v>
      </c>
      <c r="K3221" s="832" t="s">
        <v>1555</v>
      </c>
      <c r="L3221" s="835">
        <v>85.27</v>
      </c>
      <c r="M3221" s="835">
        <v>170.54</v>
      </c>
      <c r="N3221" s="832">
        <v>2</v>
      </c>
      <c r="O3221" s="836">
        <v>1</v>
      </c>
      <c r="P3221" s="835">
        <v>170.54</v>
      </c>
      <c r="Q3221" s="837">
        <v>1</v>
      </c>
      <c r="R3221" s="832">
        <v>2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10</v>
      </c>
      <c r="B3222" s="832" t="s">
        <v>2616</v>
      </c>
      <c r="C3222" s="832" t="s">
        <v>2643</v>
      </c>
      <c r="D3222" s="833" t="s">
        <v>5679</v>
      </c>
      <c r="E3222" s="834" t="s">
        <v>2669</v>
      </c>
      <c r="F3222" s="832" t="s">
        <v>2618</v>
      </c>
      <c r="G3222" s="832" t="s">
        <v>3492</v>
      </c>
      <c r="H3222" s="832" t="s">
        <v>631</v>
      </c>
      <c r="I3222" s="832" t="s">
        <v>3781</v>
      </c>
      <c r="J3222" s="832" t="s">
        <v>3782</v>
      </c>
      <c r="K3222" s="832" t="s">
        <v>3783</v>
      </c>
      <c r="L3222" s="835">
        <v>140.96</v>
      </c>
      <c r="M3222" s="835">
        <v>140.96</v>
      </c>
      <c r="N3222" s="832">
        <v>1</v>
      </c>
      <c r="O3222" s="836">
        <v>1</v>
      </c>
      <c r="P3222" s="835">
        <v>140.96</v>
      </c>
      <c r="Q3222" s="837">
        <v>1</v>
      </c>
      <c r="R3222" s="832">
        <v>1</v>
      </c>
      <c r="S3222" s="837">
        <v>1</v>
      </c>
      <c r="T3222" s="836">
        <v>1</v>
      </c>
      <c r="U3222" s="838">
        <v>1</v>
      </c>
    </row>
    <row r="3223" spans="1:21" ht="14.4" customHeight="1" x14ac:dyDescent="0.3">
      <c r="A3223" s="831">
        <v>10</v>
      </c>
      <c r="B3223" s="832" t="s">
        <v>2616</v>
      </c>
      <c r="C3223" s="832" t="s">
        <v>2643</v>
      </c>
      <c r="D3223" s="833" t="s">
        <v>5679</v>
      </c>
      <c r="E3223" s="834" t="s">
        <v>2669</v>
      </c>
      <c r="F3223" s="832" t="s">
        <v>2618</v>
      </c>
      <c r="G3223" s="832" t="s">
        <v>2766</v>
      </c>
      <c r="H3223" s="832" t="s">
        <v>631</v>
      </c>
      <c r="I3223" s="832" t="s">
        <v>2767</v>
      </c>
      <c r="J3223" s="832" t="s">
        <v>746</v>
      </c>
      <c r="K3223" s="832" t="s">
        <v>2768</v>
      </c>
      <c r="L3223" s="835">
        <v>27.28</v>
      </c>
      <c r="M3223" s="835">
        <v>27.28</v>
      </c>
      <c r="N3223" s="832">
        <v>1</v>
      </c>
      <c r="O3223" s="836">
        <v>1</v>
      </c>
      <c r="P3223" s="835">
        <v>27.28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10</v>
      </c>
      <c r="B3224" s="832" t="s">
        <v>2616</v>
      </c>
      <c r="C3224" s="832" t="s">
        <v>2643</v>
      </c>
      <c r="D3224" s="833" t="s">
        <v>5679</v>
      </c>
      <c r="E3224" s="834" t="s">
        <v>2669</v>
      </c>
      <c r="F3224" s="832" t="s">
        <v>2618</v>
      </c>
      <c r="G3224" s="832" t="s">
        <v>2769</v>
      </c>
      <c r="H3224" s="832" t="s">
        <v>631</v>
      </c>
      <c r="I3224" s="832" t="s">
        <v>3436</v>
      </c>
      <c r="J3224" s="832" t="s">
        <v>3437</v>
      </c>
      <c r="K3224" s="832" t="s">
        <v>3438</v>
      </c>
      <c r="L3224" s="835">
        <v>167.58</v>
      </c>
      <c r="M3224" s="835">
        <v>167.58</v>
      </c>
      <c r="N3224" s="832">
        <v>1</v>
      </c>
      <c r="O3224" s="836">
        <v>0.5</v>
      </c>
      <c r="P3224" s="835">
        <v>167.58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10</v>
      </c>
      <c r="B3225" s="832" t="s">
        <v>2616</v>
      </c>
      <c r="C3225" s="832" t="s">
        <v>2643</v>
      </c>
      <c r="D3225" s="833" t="s">
        <v>5679</v>
      </c>
      <c r="E3225" s="834" t="s">
        <v>2669</v>
      </c>
      <c r="F3225" s="832" t="s">
        <v>2618</v>
      </c>
      <c r="G3225" s="832" t="s">
        <v>2906</v>
      </c>
      <c r="H3225" s="832" t="s">
        <v>631</v>
      </c>
      <c r="I3225" s="832" t="s">
        <v>2907</v>
      </c>
      <c r="J3225" s="832" t="s">
        <v>1067</v>
      </c>
      <c r="K3225" s="832" t="s">
        <v>2908</v>
      </c>
      <c r="L3225" s="835">
        <v>32.25</v>
      </c>
      <c r="M3225" s="835">
        <v>32.25</v>
      </c>
      <c r="N3225" s="832">
        <v>1</v>
      </c>
      <c r="O3225" s="836">
        <v>0.5</v>
      </c>
      <c r="P3225" s="835">
        <v>32.25</v>
      </c>
      <c r="Q3225" s="837">
        <v>1</v>
      </c>
      <c r="R3225" s="832">
        <v>1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10</v>
      </c>
      <c r="B3226" s="832" t="s">
        <v>2616</v>
      </c>
      <c r="C3226" s="832" t="s">
        <v>2643</v>
      </c>
      <c r="D3226" s="833" t="s">
        <v>5679</v>
      </c>
      <c r="E3226" s="834" t="s">
        <v>2669</v>
      </c>
      <c r="F3226" s="832" t="s">
        <v>2618</v>
      </c>
      <c r="G3226" s="832" t="s">
        <v>2906</v>
      </c>
      <c r="H3226" s="832" t="s">
        <v>631</v>
      </c>
      <c r="I3226" s="832" t="s">
        <v>2914</v>
      </c>
      <c r="J3226" s="832" t="s">
        <v>770</v>
      </c>
      <c r="K3226" s="832" t="s">
        <v>2915</v>
      </c>
      <c r="L3226" s="835">
        <v>0</v>
      </c>
      <c r="M3226" s="835">
        <v>0</v>
      </c>
      <c r="N3226" s="832">
        <v>1</v>
      </c>
      <c r="O3226" s="836">
        <v>1</v>
      </c>
      <c r="P3226" s="835">
        <v>0</v>
      </c>
      <c r="Q3226" s="837"/>
      <c r="R3226" s="832">
        <v>1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10</v>
      </c>
      <c r="B3227" s="832" t="s">
        <v>2616</v>
      </c>
      <c r="C3227" s="832" t="s">
        <v>2643</v>
      </c>
      <c r="D3227" s="833" t="s">
        <v>5679</v>
      </c>
      <c r="E3227" s="834" t="s">
        <v>2669</v>
      </c>
      <c r="F3227" s="832" t="s">
        <v>2618</v>
      </c>
      <c r="G3227" s="832" t="s">
        <v>2815</v>
      </c>
      <c r="H3227" s="832" t="s">
        <v>690</v>
      </c>
      <c r="I3227" s="832" t="s">
        <v>2290</v>
      </c>
      <c r="J3227" s="832" t="s">
        <v>2291</v>
      </c>
      <c r="K3227" s="832" t="s">
        <v>2292</v>
      </c>
      <c r="L3227" s="835">
        <v>111.22</v>
      </c>
      <c r="M3227" s="835">
        <v>111.22</v>
      </c>
      <c r="N3227" s="832">
        <v>1</v>
      </c>
      <c r="O3227" s="836">
        <v>1</v>
      </c>
      <c r="P3227" s="835">
        <v>111.22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10</v>
      </c>
      <c r="B3228" s="832" t="s">
        <v>2616</v>
      </c>
      <c r="C3228" s="832" t="s">
        <v>2643</v>
      </c>
      <c r="D3228" s="833" t="s">
        <v>5679</v>
      </c>
      <c r="E3228" s="834" t="s">
        <v>2663</v>
      </c>
      <c r="F3228" s="832" t="s">
        <v>2618</v>
      </c>
      <c r="G3228" s="832" t="s">
        <v>3177</v>
      </c>
      <c r="H3228" s="832" t="s">
        <v>631</v>
      </c>
      <c r="I3228" s="832" t="s">
        <v>3728</v>
      </c>
      <c r="J3228" s="832" t="s">
        <v>885</v>
      </c>
      <c r="K3228" s="832" t="s">
        <v>886</v>
      </c>
      <c r="L3228" s="835">
        <v>47.47</v>
      </c>
      <c r="M3228" s="835">
        <v>47.47</v>
      </c>
      <c r="N3228" s="832">
        <v>1</v>
      </c>
      <c r="O3228" s="836">
        <v>1</v>
      </c>
      <c r="P3228" s="835">
        <v>47.47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10</v>
      </c>
      <c r="B3229" s="832" t="s">
        <v>2616</v>
      </c>
      <c r="C3229" s="832" t="s">
        <v>2643</v>
      </c>
      <c r="D3229" s="833" t="s">
        <v>5679</v>
      </c>
      <c r="E3229" s="834" t="s">
        <v>2663</v>
      </c>
      <c r="F3229" s="832" t="s">
        <v>2618</v>
      </c>
      <c r="G3229" s="832" t="s">
        <v>3492</v>
      </c>
      <c r="H3229" s="832" t="s">
        <v>631</v>
      </c>
      <c r="I3229" s="832" t="s">
        <v>3646</v>
      </c>
      <c r="J3229" s="832" t="s">
        <v>3647</v>
      </c>
      <c r="K3229" s="832" t="s">
        <v>3648</v>
      </c>
      <c r="L3229" s="835">
        <v>93.98</v>
      </c>
      <c r="M3229" s="835">
        <v>93.98</v>
      </c>
      <c r="N3229" s="832">
        <v>1</v>
      </c>
      <c r="O3229" s="836">
        <v>1</v>
      </c>
      <c r="P3229" s="835">
        <v>93.98</v>
      </c>
      <c r="Q3229" s="837">
        <v>1</v>
      </c>
      <c r="R3229" s="832">
        <v>1</v>
      </c>
      <c r="S3229" s="837">
        <v>1</v>
      </c>
      <c r="T3229" s="836">
        <v>1</v>
      </c>
      <c r="U3229" s="838">
        <v>1</v>
      </c>
    </row>
    <row r="3230" spans="1:21" ht="14.4" customHeight="1" x14ac:dyDescent="0.3">
      <c r="A3230" s="831">
        <v>10</v>
      </c>
      <c r="B3230" s="832" t="s">
        <v>2616</v>
      </c>
      <c r="C3230" s="832" t="s">
        <v>2643</v>
      </c>
      <c r="D3230" s="833" t="s">
        <v>5679</v>
      </c>
      <c r="E3230" s="834" t="s">
        <v>2663</v>
      </c>
      <c r="F3230" s="832" t="s">
        <v>2618</v>
      </c>
      <c r="G3230" s="832" t="s">
        <v>2798</v>
      </c>
      <c r="H3230" s="832" t="s">
        <v>631</v>
      </c>
      <c r="I3230" s="832" t="s">
        <v>3687</v>
      </c>
      <c r="J3230" s="832" t="s">
        <v>2800</v>
      </c>
      <c r="K3230" s="832" t="s">
        <v>3688</v>
      </c>
      <c r="L3230" s="835">
        <v>24.05</v>
      </c>
      <c r="M3230" s="835">
        <v>24.05</v>
      </c>
      <c r="N3230" s="832">
        <v>1</v>
      </c>
      <c r="O3230" s="836">
        <v>1</v>
      </c>
      <c r="P3230" s="835">
        <v>24.05</v>
      </c>
      <c r="Q3230" s="837">
        <v>1</v>
      </c>
      <c r="R3230" s="832">
        <v>1</v>
      </c>
      <c r="S3230" s="837">
        <v>1</v>
      </c>
      <c r="T3230" s="836">
        <v>1</v>
      </c>
      <c r="U3230" s="838">
        <v>1</v>
      </c>
    </row>
    <row r="3231" spans="1:21" ht="14.4" customHeight="1" x14ac:dyDescent="0.3">
      <c r="A3231" s="831">
        <v>10</v>
      </c>
      <c r="B3231" s="832" t="s">
        <v>2616</v>
      </c>
      <c r="C3231" s="832" t="s">
        <v>2643</v>
      </c>
      <c r="D3231" s="833" t="s">
        <v>5679</v>
      </c>
      <c r="E3231" s="834" t="s">
        <v>2663</v>
      </c>
      <c r="F3231" s="832" t="s">
        <v>2618</v>
      </c>
      <c r="G3231" s="832" t="s">
        <v>2815</v>
      </c>
      <c r="H3231" s="832" t="s">
        <v>690</v>
      </c>
      <c r="I3231" s="832" t="s">
        <v>2199</v>
      </c>
      <c r="J3231" s="832" t="s">
        <v>951</v>
      </c>
      <c r="K3231" s="832" t="s">
        <v>2200</v>
      </c>
      <c r="L3231" s="835">
        <v>75.73</v>
      </c>
      <c r="M3231" s="835">
        <v>151.46</v>
      </c>
      <c r="N3231" s="832">
        <v>2</v>
      </c>
      <c r="O3231" s="836">
        <v>2</v>
      </c>
      <c r="P3231" s="835">
        <v>151.46</v>
      </c>
      <c r="Q3231" s="837">
        <v>1</v>
      </c>
      <c r="R3231" s="832">
        <v>2</v>
      </c>
      <c r="S3231" s="837">
        <v>1</v>
      </c>
      <c r="T3231" s="836">
        <v>2</v>
      </c>
      <c r="U3231" s="838">
        <v>1</v>
      </c>
    </row>
    <row r="3232" spans="1:21" ht="14.4" customHeight="1" x14ac:dyDescent="0.3">
      <c r="A3232" s="831">
        <v>10</v>
      </c>
      <c r="B3232" s="832" t="s">
        <v>2616</v>
      </c>
      <c r="C3232" s="832" t="s">
        <v>2643</v>
      </c>
      <c r="D3232" s="833" t="s">
        <v>5679</v>
      </c>
      <c r="E3232" s="834" t="s">
        <v>2680</v>
      </c>
      <c r="F3232" s="832" t="s">
        <v>2618</v>
      </c>
      <c r="G3232" s="832" t="s">
        <v>3556</v>
      </c>
      <c r="H3232" s="832" t="s">
        <v>690</v>
      </c>
      <c r="I3232" s="832" t="s">
        <v>2312</v>
      </c>
      <c r="J3232" s="832" t="s">
        <v>2310</v>
      </c>
      <c r="K3232" s="832" t="s">
        <v>2313</v>
      </c>
      <c r="L3232" s="835">
        <v>4.7</v>
      </c>
      <c r="M3232" s="835">
        <v>4.7</v>
      </c>
      <c r="N3232" s="832">
        <v>1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10</v>
      </c>
      <c r="B3233" s="832" t="s">
        <v>2616</v>
      </c>
      <c r="C3233" s="832" t="s">
        <v>2643</v>
      </c>
      <c r="D3233" s="833" t="s">
        <v>5679</v>
      </c>
      <c r="E3233" s="834" t="s">
        <v>2680</v>
      </c>
      <c r="F3233" s="832" t="s">
        <v>2618</v>
      </c>
      <c r="G3233" s="832" t="s">
        <v>2724</v>
      </c>
      <c r="H3233" s="832" t="s">
        <v>631</v>
      </c>
      <c r="I3233" s="832" t="s">
        <v>2725</v>
      </c>
      <c r="J3233" s="832" t="s">
        <v>2726</v>
      </c>
      <c r="K3233" s="832" t="s">
        <v>2727</v>
      </c>
      <c r="L3233" s="835">
        <v>36.76</v>
      </c>
      <c r="M3233" s="835">
        <v>147.04</v>
      </c>
      <c r="N3233" s="832">
        <v>4</v>
      </c>
      <c r="O3233" s="836">
        <v>2.5</v>
      </c>
      <c r="P3233" s="835">
        <v>110.28</v>
      </c>
      <c r="Q3233" s="837">
        <v>0.75</v>
      </c>
      <c r="R3233" s="832">
        <v>3</v>
      </c>
      <c r="S3233" s="837">
        <v>0.75</v>
      </c>
      <c r="T3233" s="836">
        <v>1.5</v>
      </c>
      <c r="U3233" s="838">
        <v>0.6</v>
      </c>
    </row>
    <row r="3234" spans="1:21" ht="14.4" customHeight="1" x14ac:dyDescent="0.3">
      <c r="A3234" s="831">
        <v>10</v>
      </c>
      <c r="B3234" s="832" t="s">
        <v>2616</v>
      </c>
      <c r="C3234" s="832" t="s">
        <v>2643</v>
      </c>
      <c r="D3234" s="833" t="s">
        <v>5679</v>
      </c>
      <c r="E3234" s="834" t="s">
        <v>2680</v>
      </c>
      <c r="F3234" s="832" t="s">
        <v>2618</v>
      </c>
      <c r="G3234" s="832" t="s">
        <v>2735</v>
      </c>
      <c r="H3234" s="832" t="s">
        <v>690</v>
      </c>
      <c r="I3234" s="832" t="s">
        <v>2206</v>
      </c>
      <c r="J3234" s="832" t="s">
        <v>2207</v>
      </c>
      <c r="K3234" s="832" t="s">
        <v>1555</v>
      </c>
      <c r="L3234" s="835">
        <v>85.27</v>
      </c>
      <c r="M3234" s="835">
        <v>85.27</v>
      </c>
      <c r="N3234" s="832">
        <v>1</v>
      </c>
      <c r="O3234" s="836">
        <v>0.5</v>
      </c>
      <c r="P3234" s="835">
        <v>85.27</v>
      </c>
      <c r="Q3234" s="837">
        <v>1</v>
      </c>
      <c r="R3234" s="832">
        <v>1</v>
      </c>
      <c r="S3234" s="837">
        <v>1</v>
      </c>
      <c r="T3234" s="836">
        <v>0.5</v>
      </c>
      <c r="U3234" s="838">
        <v>1</v>
      </c>
    </row>
    <row r="3235" spans="1:21" ht="14.4" customHeight="1" x14ac:dyDescent="0.3">
      <c r="A3235" s="831">
        <v>10</v>
      </c>
      <c r="B3235" s="832" t="s">
        <v>2616</v>
      </c>
      <c r="C3235" s="832" t="s">
        <v>2643</v>
      </c>
      <c r="D3235" s="833" t="s">
        <v>5679</v>
      </c>
      <c r="E3235" s="834" t="s">
        <v>2680</v>
      </c>
      <c r="F3235" s="832" t="s">
        <v>2618</v>
      </c>
      <c r="G3235" s="832" t="s">
        <v>2740</v>
      </c>
      <c r="H3235" s="832" t="s">
        <v>631</v>
      </c>
      <c r="I3235" s="832" t="s">
        <v>3399</v>
      </c>
      <c r="J3235" s="832" t="s">
        <v>695</v>
      </c>
      <c r="K3235" s="832" t="s">
        <v>3400</v>
      </c>
      <c r="L3235" s="835">
        <v>11.75</v>
      </c>
      <c r="M3235" s="835">
        <v>23.5</v>
      </c>
      <c r="N3235" s="832">
        <v>2</v>
      </c>
      <c r="O3235" s="836">
        <v>1</v>
      </c>
      <c r="P3235" s="835">
        <v>23.5</v>
      </c>
      <c r="Q3235" s="837">
        <v>1</v>
      </c>
      <c r="R3235" s="832">
        <v>2</v>
      </c>
      <c r="S3235" s="837">
        <v>1</v>
      </c>
      <c r="T3235" s="836">
        <v>1</v>
      </c>
      <c r="U3235" s="838">
        <v>1</v>
      </c>
    </row>
    <row r="3236" spans="1:21" ht="14.4" customHeight="1" x14ac:dyDescent="0.3">
      <c r="A3236" s="831">
        <v>10</v>
      </c>
      <c r="B3236" s="832" t="s">
        <v>2616</v>
      </c>
      <c r="C3236" s="832" t="s">
        <v>2643</v>
      </c>
      <c r="D3236" s="833" t="s">
        <v>5679</v>
      </c>
      <c r="E3236" s="834" t="s">
        <v>2680</v>
      </c>
      <c r="F3236" s="832" t="s">
        <v>2618</v>
      </c>
      <c r="G3236" s="832" t="s">
        <v>2740</v>
      </c>
      <c r="H3236" s="832" t="s">
        <v>631</v>
      </c>
      <c r="I3236" s="832" t="s">
        <v>3100</v>
      </c>
      <c r="J3236" s="832" t="s">
        <v>695</v>
      </c>
      <c r="K3236" s="832" t="s">
        <v>3101</v>
      </c>
      <c r="L3236" s="835">
        <v>23.51</v>
      </c>
      <c r="M3236" s="835">
        <v>117.55000000000001</v>
      </c>
      <c r="N3236" s="832">
        <v>5</v>
      </c>
      <c r="O3236" s="836">
        <v>2.5</v>
      </c>
      <c r="P3236" s="835">
        <v>117.55000000000001</v>
      </c>
      <c r="Q3236" s="837">
        <v>1</v>
      </c>
      <c r="R3236" s="832">
        <v>5</v>
      </c>
      <c r="S3236" s="837">
        <v>1</v>
      </c>
      <c r="T3236" s="836">
        <v>2.5</v>
      </c>
      <c r="U3236" s="838">
        <v>1</v>
      </c>
    </row>
    <row r="3237" spans="1:21" ht="14.4" customHeight="1" x14ac:dyDescent="0.3">
      <c r="A3237" s="831">
        <v>10</v>
      </c>
      <c r="B3237" s="832" t="s">
        <v>2616</v>
      </c>
      <c r="C3237" s="832" t="s">
        <v>2643</v>
      </c>
      <c r="D3237" s="833" t="s">
        <v>5679</v>
      </c>
      <c r="E3237" s="834" t="s">
        <v>2680</v>
      </c>
      <c r="F3237" s="832" t="s">
        <v>2618</v>
      </c>
      <c r="G3237" s="832" t="s">
        <v>2748</v>
      </c>
      <c r="H3237" s="832" t="s">
        <v>631</v>
      </c>
      <c r="I3237" s="832" t="s">
        <v>2749</v>
      </c>
      <c r="J3237" s="832" t="s">
        <v>1583</v>
      </c>
      <c r="K3237" s="832" t="s">
        <v>2750</v>
      </c>
      <c r="L3237" s="835">
        <v>236.03</v>
      </c>
      <c r="M3237" s="835">
        <v>944.12</v>
      </c>
      <c r="N3237" s="832">
        <v>4</v>
      </c>
      <c r="O3237" s="836">
        <v>3</v>
      </c>
      <c r="P3237" s="835">
        <v>708.09</v>
      </c>
      <c r="Q3237" s="837">
        <v>0.75</v>
      </c>
      <c r="R3237" s="832">
        <v>3</v>
      </c>
      <c r="S3237" s="837">
        <v>0.75</v>
      </c>
      <c r="T3237" s="836">
        <v>2.5</v>
      </c>
      <c r="U3237" s="838">
        <v>0.83333333333333337</v>
      </c>
    </row>
    <row r="3238" spans="1:21" ht="14.4" customHeight="1" x14ac:dyDescent="0.3">
      <c r="A3238" s="831">
        <v>10</v>
      </c>
      <c r="B3238" s="832" t="s">
        <v>2616</v>
      </c>
      <c r="C3238" s="832" t="s">
        <v>2643</v>
      </c>
      <c r="D3238" s="833" t="s">
        <v>5679</v>
      </c>
      <c r="E3238" s="834" t="s">
        <v>2680</v>
      </c>
      <c r="F3238" s="832" t="s">
        <v>2618</v>
      </c>
      <c r="G3238" s="832" t="s">
        <v>2748</v>
      </c>
      <c r="H3238" s="832" t="s">
        <v>631</v>
      </c>
      <c r="I3238" s="832" t="s">
        <v>2992</v>
      </c>
      <c r="J3238" s="832" t="s">
        <v>844</v>
      </c>
      <c r="K3238" s="832" t="s">
        <v>2993</v>
      </c>
      <c r="L3238" s="835">
        <v>147.85</v>
      </c>
      <c r="M3238" s="835">
        <v>147.85</v>
      </c>
      <c r="N3238" s="832">
        <v>1</v>
      </c>
      <c r="O3238" s="836">
        <v>0.5</v>
      </c>
      <c r="P3238" s="835">
        <v>147.85</v>
      </c>
      <c r="Q3238" s="837">
        <v>1</v>
      </c>
      <c r="R3238" s="832">
        <v>1</v>
      </c>
      <c r="S3238" s="837">
        <v>1</v>
      </c>
      <c r="T3238" s="836">
        <v>0.5</v>
      </c>
      <c r="U3238" s="838">
        <v>1</v>
      </c>
    </row>
    <row r="3239" spans="1:21" ht="14.4" customHeight="1" x14ac:dyDescent="0.3">
      <c r="A3239" s="831">
        <v>10</v>
      </c>
      <c r="B3239" s="832" t="s">
        <v>2616</v>
      </c>
      <c r="C3239" s="832" t="s">
        <v>2643</v>
      </c>
      <c r="D3239" s="833" t="s">
        <v>5679</v>
      </c>
      <c r="E3239" s="834" t="s">
        <v>2680</v>
      </c>
      <c r="F3239" s="832" t="s">
        <v>2618</v>
      </c>
      <c r="G3239" s="832" t="s">
        <v>2955</v>
      </c>
      <c r="H3239" s="832" t="s">
        <v>631</v>
      </c>
      <c r="I3239" s="832" t="s">
        <v>3615</v>
      </c>
      <c r="J3239" s="832" t="s">
        <v>740</v>
      </c>
      <c r="K3239" s="832" t="s">
        <v>3616</v>
      </c>
      <c r="L3239" s="835">
        <v>80.760000000000005</v>
      </c>
      <c r="M3239" s="835">
        <v>80.760000000000005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10</v>
      </c>
      <c r="B3240" s="832" t="s">
        <v>2616</v>
      </c>
      <c r="C3240" s="832" t="s">
        <v>2643</v>
      </c>
      <c r="D3240" s="833" t="s">
        <v>5679</v>
      </c>
      <c r="E3240" s="834" t="s">
        <v>2680</v>
      </c>
      <c r="F3240" s="832" t="s">
        <v>2618</v>
      </c>
      <c r="G3240" s="832" t="s">
        <v>2955</v>
      </c>
      <c r="H3240" s="832" t="s">
        <v>631</v>
      </c>
      <c r="I3240" s="832" t="s">
        <v>2956</v>
      </c>
      <c r="J3240" s="832" t="s">
        <v>740</v>
      </c>
      <c r="K3240" s="832" t="s">
        <v>2957</v>
      </c>
      <c r="L3240" s="835">
        <v>161.52000000000001</v>
      </c>
      <c r="M3240" s="835">
        <v>161.52000000000001</v>
      </c>
      <c r="N3240" s="832">
        <v>1</v>
      </c>
      <c r="O3240" s="836">
        <v>0.5</v>
      </c>
      <c r="P3240" s="835">
        <v>161.52000000000001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10</v>
      </c>
      <c r="B3241" s="832" t="s">
        <v>2616</v>
      </c>
      <c r="C3241" s="832" t="s">
        <v>2643</v>
      </c>
      <c r="D3241" s="833" t="s">
        <v>5679</v>
      </c>
      <c r="E3241" s="834" t="s">
        <v>2680</v>
      </c>
      <c r="F3241" s="832" t="s">
        <v>2618</v>
      </c>
      <c r="G3241" s="832" t="s">
        <v>2751</v>
      </c>
      <c r="H3241" s="832" t="s">
        <v>631</v>
      </c>
      <c r="I3241" s="832" t="s">
        <v>2752</v>
      </c>
      <c r="J3241" s="832" t="s">
        <v>756</v>
      </c>
      <c r="K3241" s="832" t="s">
        <v>2753</v>
      </c>
      <c r="L3241" s="835">
        <v>92.85</v>
      </c>
      <c r="M3241" s="835">
        <v>371.4</v>
      </c>
      <c r="N3241" s="832">
        <v>4</v>
      </c>
      <c r="O3241" s="836">
        <v>2.5</v>
      </c>
      <c r="P3241" s="835">
        <v>371.4</v>
      </c>
      <c r="Q3241" s="837">
        <v>1</v>
      </c>
      <c r="R3241" s="832">
        <v>4</v>
      </c>
      <c r="S3241" s="837">
        <v>1</v>
      </c>
      <c r="T3241" s="836">
        <v>2.5</v>
      </c>
      <c r="U3241" s="838">
        <v>1</v>
      </c>
    </row>
    <row r="3242" spans="1:21" ht="14.4" customHeight="1" x14ac:dyDescent="0.3">
      <c r="A3242" s="831">
        <v>10</v>
      </c>
      <c r="B3242" s="832" t="s">
        <v>2616</v>
      </c>
      <c r="C3242" s="832" t="s">
        <v>2643</v>
      </c>
      <c r="D3242" s="833" t="s">
        <v>5679</v>
      </c>
      <c r="E3242" s="834" t="s">
        <v>2680</v>
      </c>
      <c r="F3242" s="832" t="s">
        <v>2618</v>
      </c>
      <c r="G3242" s="832" t="s">
        <v>3492</v>
      </c>
      <c r="H3242" s="832" t="s">
        <v>631</v>
      </c>
      <c r="I3242" s="832" t="s">
        <v>3493</v>
      </c>
      <c r="J3242" s="832" t="s">
        <v>2072</v>
      </c>
      <c r="K3242" s="832" t="s">
        <v>3494</v>
      </c>
      <c r="L3242" s="835">
        <v>46.99</v>
      </c>
      <c r="M3242" s="835">
        <v>46.99</v>
      </c>
      <c r="N3242" s="832">
        <v>1</v>
      </c>
      <c r="O3242" s="836">
        <v>1</v>
      </c>
      <c r="P3242" s="835">
        <v>46.99</v>
      </c>
      <c r="Q3242" s="837">
        <v>1</v>
      </c>
      <c r="R3242" s="832">
        <v>1</v>
      </c>
      <c r="S3242" s="837">
        <v>1</v>
      </c>
      <c r="T3242" s="836">
        <v>1</v>
      </c>
      <c r="U3242" s="838">
        <v>1</v>
      </c>
    </row>
    <row r="3243" spans="1:21" ht="14.4" customHeight="1" x14ac:dyDescent="0.3">
      <c r="A3243" s="831">
        <v>10</v>
      </c>
      <c r="B3243" s="832" t="s">
        <v>2616</v>
      </c>
      <c r="C3243" s="832" t="s">
        <v>2643</v>
      </c>
      <c r="D3243" s="833" t="s">
        <v>5679</v>
      </c>
      <c r="E3243" s="834" t="s">
        <v>2680</v>
      </c>
      <c r="F3243" s="832" t="s">
        <v>2618</v>
      </c>
      <c r="G3243" s="832" t="s">
        <v>3492</v>
      </c>
      <c r="H3243" s="832" t="s">
        <v>631</v>
      </c>
      <c r="I3243" s="832" t="s">
        <v>3646</v>
      </c>
      <c r="J3243" s="832" t="s">
        <v>3647</v>
      </c>
      <c r="K3243" s="832" t="s">
        <v>3648</v>
      </c>
      <c r="L3243" s="835">
        <v>93.98</v>
      </c>
      <c r="M3243" s="835">
        <v>187.96</v>
      </c>
      <c r="N3243" s="832">
        <v>2</v>
      </c>
      <c r="O3243" s="836">
        <v>2</v>
      </c>
      <c r="P3243" s="835">
        <v>187.96</v>
      </c>
      <c r="Q3243" s="837">
        <v>1</v>
      </c>
      <c r="R3243" s="832">
        <v>2</v>
      </c>
      <c r="S3243" s="837">
        <v>1</v>
      </c>
      <c r="T3243" s="836">
        <v>2</v>
      </c>
      <c r="U3243" s="838">
        <v>1</v>
      </c>
    </row>
    <row r="3244" spans="1:21" ht="14.4" customHeight="1" x14ac:dyDescent="0.3">
      <c r="A3244" s="831">
        <v>10</v>
      </c>
      <c r="B3244" s="832" t="s">
        <v>2616</v>
      </c>
      <c r="C3244" s="832" t="s">
        <v>2643</v>
      </c>
      <c r="D3244" s="833" t="s">
        <v>5679</v>
      </c>
      <c r="E3244" s="834" t="s">
        <v>2680</v>
      </c>
      <c r="F3244" s="832" t="s">
        <v>2618</v>
      </c>
      <c r="G3244" s="832" t="s">
        <v>2763</v>
      </c>
      <c r="H3244" s="832" t="s">
        <v>631</v>
      </c>
      <c r="I3244" s="832" t="s">
        <v>2764</v>
      </c>
      <c r="J3244" s="832" t="s">
        <v>983</v>
      </c>
      <c r="K3244" s="832" t="s">
        <v>2765</v>
      </c>
      <c r="L3244" s="835">
        <v>89.91</v>
      </c>
      <c r="M3244" s="835">
        <v>269.73</v>
      </c>
      <c r="N3244" s="832">
        <v>3</v>
      </c>
      <c r="O3244" s="836">
        <v>1.5</v>
      </c>
      <c r="P3244" s="835">
        <v>179.82</v>
      </c>
      <c r="Q3244" s="837">
        <v>0.66666666666666663</v>
      </c>
      <c r="R3244" s="832">
        <v>2</v>
      </c>
      <c r="S3244" s="837">
        <v>0.66666666666666663</v>
      </c>
      <c r="T3244" s="836">
        <v>1</v>
      </c>
      <c r="U3244" s="838">
        <v>0.66666666666666663</v>
      </c>
    </row>
    <row r="3245" spans="1:21" ht="14.4" customHeight="1" x14ac:dyDescent="0.3">
      <c r="A3245" s="831">
        <v>10</v>
      </c>
      <c r="B3245" s="832" t="s">
        <v>2616</v>
      </c>
      <c r="C3245" s="832" t="s">
        <v>2643</v>
      </c>
      <c r="D3245" s="833" t="s">
        <v>5679</v>
      </c>
      <c r="E3245" s="834" t="s">
        <v>2680</v>
      </c>
      <c r="F3245" s="832" t="s">
        <v>2618</v>
      </c>
      <c r="G3245" s="832" t="s">
        <v>3654</v>
      </c>
      <c r="H3245" s="832" t="s">
        <v>631</v>
      </c>
      <c r="I3245" s="832" t="s">
        <v>3655</v>
      </c>
      <c r="J3245" s="832" t="s">
        <v>1451</v>
      </c>
      <c r="K3245" s="832" t="s">
        <v>3656</v>
      </c>
      <c r="L3245" s="835">
        <v>0</v>
      </c>
      <c r="M3245" s="835">
        <v>0</v>
      </c>
      <c r="N3245" s="832">
        <v>1</v>
      </c>
      <c r="O3245" s="836">
        <v>1</v>
      </c>
      <c r="P3245" s="835"/>
      <c r="Q3245" s="837"/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10</v>
      </c>
      <c r="B3246" s="832" t="s">
        <v>2616</v>
      </c>
      <c r="C3246" s="832" t="s">
        <v>2643</v>
      </c>
      <c r="D3246" s="833" t="s">
        <v>5679</v>
      </c>
      <c r="E3246" s="834" t="s">
        <v>2680</v>
      </c>
      <c r="F3246" s="832" t="s">
        <v>2618</v>
      </c>
      <c r="G3246" s="832" t="s">
        <v>2766</v>
      </c>
      <c r="H3246" s="832" t="s">
        <v>631</v>
      </c>
      <c r="I3246" s="832" t="s">
        <v>2767</v>
      </c>
      <c r="J3246" s="832" t="s">
        <v>746</v>
      </c>
      <c r="K3246" s="832" t="s">
        <v>2768</v>
      </c>
      <c r="L3246" s="835">
        <v>27.28</v>
      </c>
      <c r="M3246" s="835">
        <v>300.08000000000004</v>
      </c>
      <c r="N3246" s="832">
        <v>11</v>
      </c>
      <c r="O3246" s="836">
        <v>6</v>
      </c>
      <c r="P3246" s="835">
        <v>272.8</v>
      </c>
      <c r="Q3246" s="837">
        <v>0.90909090909090895</v>
      </c>
      <c r="R3246" s="832">
        <v>10</v>
      </c>
      <c r="S3246" s="837">
        <v>0.90909090909090906</v>
      </c>
      <c r="T3246" s="836">
        <v>5.5</v>
      </c>
      <c r="U3246" s="838">
        <v>0.91666666666666663</v>
      </c>
    </row>
    <row r="3247" spans="1:21" ht="14.4" customHeight="1" x14ac:dyDescent="0.3">
      <c r="A3247" s="831">
        <v>10</v>
      </c>
      <c r="B3247" s="832" t="s">
        <v>2616</v>
      </c>
      <c r="C3247" s="832" t="s">
        <v>2643</v>
      </c>
      <c r="D3247" s="833" t="s">
        <v>5679</v>
      </c>
      <c r="E3247" s="834" t="s">
        <v>2680</v>
      </c>
      <c r="F3247" s="832" t="s">
        <v>2618</v>
      </c>
      <c r="G3247" s="832" t="s">
        <v>5348</v>
      </c>
      <c r="H3247" s="832" t="s">
        <v>631</v>
      </c>
      <c r="I3247" s="832" t="s">
        <v>5349</v>
      </c>
      <c r="J3247" s="832" t="s">
        <v>5350</v>
      </c>
      <c r="K3247" s="832" t="s">
        <v>5351</v>
      </c>
      <c r="L3247" s="835">
        <v>0</v>
      </c>
      <c r="M3247" s="835">
        <v>0</v>
      </c>
      <c r="N3247" s="832">
        <v>1</v>
      </c>
      <c r="O3247" s="836">
        <v>1</v>
      </c>
      <c r="P3247" s="835"/>
      <c r="Q3247" s="837"/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10</v>
      </c>
      <c r="B3248" s="832" t="s">
        <v>2616</v>
      </c>
      <c r="C3248" s="832" t="s">
        <v>2643</v>
      </c>
      <c r="D3248" s="833" t="s">
        <v>5679</v>
      </c>
      <c r="E3248" s="834" t="s">
        <v>2680</v>
      </c>
      <c r="F3248" s="832" t="s">
        <v>2618</v>
      </c>
      <c r="G3248" s="832" t="s">
        <v>2769</v>
      </c>
      <c r="H3248" s="832" t="s">
        <v>631</v>
      </c>
      <c r="I3248" s="832" t="s">
        <v>2774</v>
      </c>
      <c r="J3248" s="832" t="s">
        <v>972</v>
      </c>
      <c r="K3248" s="832" t="s">
        <v>2775</v>
      </c>
      <c r="L3248" s="835">
        <v>83.79</v>
      </c>
      <c r="M3248" s="835">
        <v>251.37</v>
      </c>
      <c r="N3248" s="832">
        <v>3</v>
      </c>
      <c r="O3248" s="836">
        <v>1</v>
      </c>
      <c r="P3248" s="835">
        <v>251.37</v>
      </c>
      <c r="Q3248" s="837">
        <v>1</v>
      </c>
      <c r="R3248" s="832">
        <v>3</v>
      </c>
      <c r="S3248" s="837">
        <v>1</v>
      </c>
      <c r="T3248" s="836">
        <v>1</v>
      </c>
      <c r="U3248" s="838">
        <v>1</v>
      </c>
    </row>
    <row r="3249" spans="1:21" ht="14.4" customHeight="1" x14ac:dyDescent="0.3">
      <c r="A3249" s="831">
        <v>10</v>
      </c>
      <c r="B3249" s="832" t="s">
        <v>2616</v>
      </c>
      <c r="C3249" s="832" t="s">
        <v>2643</v>
      </c>
      <c r="D3249" s="833" t="s">
        <v>5679</v>
      </c>
      <c r="E3249" s="834" t="s">
        <v>2680</v>
      </c>
      <c r="F3249" s="832" t="s">
        <v>2618</v>
      </c>
      <c r="G3249" s="832" t="s">
        <v>2769</v>
      </c>
      <c r="H3249" s="832" t="s">
        <v>631</v>
      </c>
      <c r="I3249" s="832" t="s">
        <v>2776</v>
      </c>
      <c r="J3249" s="832" t="s">
        <v>972</v>
      </c>
      <c r="K3249" s="832" t="s">
        <v>973</v>
      </c>
      <c r="L3249" s="835">
        <v>65.83</v>
      </c>
      <c r="M3249" s="835">
        <v>197.49</v>
      </c>
      <c r="N3249" s="832">
        <v>3</v>
      </c>
      <c r="O3249" s="836">
        <v>2</v>
      </c>
      <c r="P3249" s="835">
        <v>197.49</v>
      </c>
      <c r="Q3249" s="837">
        <v>1</v>
      </c>
      <c r="R3249" s="832">
        <v>3</v>
      </c>
      <c r="S3249" s="837">
        <v>1</v>
      </c>
      <c r="T3249" s="836">
        <v>2</v>
      </c>
      <c r="U3249" s="838">
        <v>1</v>
      </c>
    </row>
    <row r="3250" spans="1:21" ht="14.4" customHeight="1" x14ac:dyDescent="0.3">
      <c r="A3250" s="831">
        <v>10</v>
      </c>
      <c r="B3250" s="832" t="s">
        <v>2616</v>
      </c>
      <c r="C3250" s="832" t="s">
        <v>2643</v>
      </c>
      <c r="D3250" s="833" t="s">
        <v>5679</v>
      </c>
      <c r="E3250" s="834" t="s">
        <v>2680</v>
      </c>
      <c r="F3250" s="832" t="s">
        <v>2618</v>
      </c>
      <c r="G3250" s="832" t="s">
        <v>2769</v>
      </c>
      <c r="H3250" s="832" t="s">
        <v>631</v>
      </c>
      <c r="I3250" s="832" t="s">
        <v>3287</v>
      </c>
      <c r="J3250" s="832" t="s">
        <v>972</v>
      </c>
      <c r="K3250" s="832" t="s">
        <v>3288</v>
      </c>
      <c r="L3250" s="835">
        <v>39.5</v>
      </c>
      <c r="M3250" s="835">
        <v>39.5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10</v>
      </c>
      <c r="B3251" s="832" t="s">
        <v>2616</v>
      </c>
      <c r="C3251" s="832" t="s">
        <v>2643</v>
      </c>
      <c r="D3251" s="833" t="s">
        <v>5679</v>
      </c>
      <c r="E3251" s="834" t="s">
        <v>2680</v>
      </c>
      <c r="F3251" s="832" t="s">
        <v>2618</v>
      </c>
      <c r="G3251" s="832" t="s">
        <v>3013</v>
      </c>
      <c r="H3251" s="832" t="s">
        <v>631</v>
      </c>
      <c r="I3251" s="832" t="s">
        <v>3014</v>
      </c>
      <c r="J3251" s="832" t="s">
        <v>734</v>
      </c>
      <c r="K3251" s="832" t="s">
        <v>735</v>
      </c>
      <c r="L3251" s="835">
        <v>38.5</v>
      </c>
      <c r="M3251" s="835">
        <v>38.5</v>
      </c>
      <c r="N3251" s="832">
        <v>1</v>
      </c>
      <c r="O3251" s="836">
        <v>0.5</v>
      </c>
      <c r="P3251" s="835">
        <v>38.5</v>
      </c>
      <c r="Q3251" s="837">
        <v>1</v>
      </c>
      <c r="R3251" s="832">
        <v>1</v>
      </c>
      <c r="S3251" s="837">
        <v>1</v>
      </c>
      <c r="T3251" s="836">
        <v>0.5</v>
      </c>
      <c r="U3251" s="838">
        <v>1</v>
      </c>
    </row>
    <row r="3252" spans="1:21" ht="14.4" customHeight="1" x14ac:dyDescent="0.3">
      <c r="A3252" s="831">
        <v>10</v>
      </c>
      <c r="B3252" s="832" t="s">
        <v>2616</v>
      </c>
      <c r="C3252" s="832" t="s">
        <v>2643</v>
      </c>
      <c r="D3252" s="833" t="s">
        <v>5679</v>
      </c>
      <c r="E3252" s="834" t="s">
        <v>2680</v>
      </c>
      <c r="F3252" s="832" t="s">
        <v>2618</v>
      </c>
      <c r="G3252" s="832" t="s">
        <v>3374</v>
      </c>
      <c r="H3252" s="832" t="s">
        <v>631</v>
      </c>
      <c r="I3252" s="832" t="s">
        <v>3375</v>
      </c>
      <c r="J3252" s="832" t="s">
        <v>3376</v>
      </c>
      <c r="K3252" s="832" t="s">
        <v>2747</v>
      </c>
      <c r="L3252" s="835">
        <v>58.77</v>
      </c>
      <c r="M3252" s="835">
        <v>176.31</v>
      </c>
      <c r="N3252" s="832">
        <v>3</v>
      </c>
      <c r="O3252" s="836">
        <v>2.5</v>
      </c>
      <c r="P3252" s="835">
        <v>117.54</v>
      </c>
      <c r="Q3252" s="837">
        <v>0.66666666666666674</v>
      </c>
      <c r="R3252" s="832">
        <v>2</v>
      </c>
      <c r="S3252" s="837">
        <v>0.66666666666666663</v>
      </c>
      <c r="T3252" s="836">
        <v>1.5</v>
      </c>
      <c r="U3252" s="838">
        <v>0.6</v>
      </c>
    </row>
    <row r="3253" spans="1:21" ht="14.4" customHeight="1" x14ac:dyDescent="0.3">
      <c r="A3253" s="831">
        <v>10</v>
      </c>
      <c r="B3253" s="832" t="s">
        <v>2616</v>
      </c>
      <c r="C3253" s="832" t="s">
        <v>2643</v>
      </c>
      <c r="D3253" s="833" t="s">
        <v>5679</v>
      </c>
      <c r="E3253" s="834" t="s">
        <v>2680</v>
      </c>
      <c r="F3253" s="832" t="s">
        <v>2618</v>
      </c>
      <c r="G3253" s="832" t="s">
        <v>4775</v>
      </c>
      <c r="H3253" s="832" t="s">
        <v>631</v>
      </c>
      <c r="I3253" s="832" t="s">
        <v>4776</v>
      </c>
      <c r="J3253" s="832" t="s">
        <v>4777</v>
      </c>
      <c r="K3253" s="832" t="s">
        <v>4778</v>
      </c>
      <c r="L3253" s="835">
        <v>0</v>
      </c>
      <c r="M3253" s="835">
        <v>0</v>
      </c>
      <c r="N3253" s="832">
        <v>1</v>
      </c>
      <c r="O3253" s="836">
        <v>0.5</v>
      </c>
      <c r="P3253" s="835">
        <v>0</v>
      </c>
      <c r="Q3253" s="837"/>
      <c r="R3253" s="832">
        <v>1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10</v>
      </c>
      <c r="B3254" s="832" t="s">
        <v>2616</v>
      </c>
      <c r="C3254" s="832" t="s">
        <v>2643</v>
      </c>
      <c r="D3254" s="833" t="s">
        <v>5679</v>
      </c>
      <c r="E3254" s="834" t="s">
        <v>2680</v>
      </c>
      <c r="F3254" s="832" t="s">
        <v>2618</v>
      </c>
      <c r="G3254" s="832" t="s">
        <v>3377</v>
      </c>
      <c r="H3254" s="832" t="s">
        <v>631</v>
      </c>
      <c r="I3254" s="832" t="s">
        <v>3747</v>
      </c>
      <c r="J3254" s="832" t="s">
        <v>3748</v>
      </c>
      <c r="K3254" s="832" t="s">
        <v>3749</v>
      </c>
      <c r="L3254" s="835">
        <v>54.18</v>
      </c>
      <c r="M3254" s="835">
        <v>54.18</v>
      </c>
      <c r="N3254" s="832">
        <v>1</v>
      </c>
      <c r="O3254" s="836">
        <v>0.5</v>
      </c>
      <c r="P3254" s="835">
        <v>54.18</v>
      </c>
      <c r="Q3254" s="837">
        <v>1</v>
      </c>
      <c r="R3254" s="832">
        <v>1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10</v>
      </c>
      <c r="B3255" s="832" t="s">
        <v>2616</v>
      </c>
      <c r="C3255" s="832" t="s">
        <v>2643</v>
      </c>
      <c r="D3255" s="833" t="s">
        <v>5679</v>
      </c>
      <c r="E3255" s="834" t="s">
        <v>2680</v>
      </c>
      <c r="F3255" s="832" t="s">
        <v>2618</v>
      </c>
      <c r="G3255" s="832" t="s">
        <v>5352</v>
      </c>
      <c r="H3255" s="832" t="s">
        <v>631</v>
      </c>
      <c r="I3255" s="832" t="s">
        <v>5353</v>
      </c>
      <c r="J3255" s="832" t="s">
        <v>5354</v>
      </c>
      <c r="K3255" s="832" t="s">
        <v>5355</v>
      </c>
      <c r="L3255" s="835">
        <v>0</v>
      </c>
      <c r="M3255" s="835">
        <v>0</v>
      </c>
      <c r="N3255" s="832">
        <v>1</v>
      </c>
      <c r="O3255" s="836">
        <v>0.5</v>
      </c>
      <c r="P3255" s="835">
        <v>0</v>
      </c>
      <c r="Q3255" s="837"/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10</v>
      </c>
      <c r="B3256" s="832" t="s">
        <v>2616</v>
      </c>
      <c r="C3256" s="832" t="s">
        <v>2643</v>
      </c>
      <c r="D3256" s="833" t="s">
        <v>5679</v>
      </c>
      <c r="E3256" s="834" t="s">
        <v>2680</v>
      </c>
      <c r="F3256" s="832" t="s">
        <v>2618</v>
      </c>
      <c r="G3256" s="832" t="s">
        <v>2902</v>
      </c>
      <c r="H3256" s="832" t="s">
        <v>631</v>
      </c>
      <c r="I3256" s="832" t="s">
        <v>2903</v>
      </c>
      <c r="J3256" s="832" t="s">
        <v>1022</v>
      </c>
      <c r="K3256" s="832" t="s">
        <v>2904</v>
      </c>
      <c r="L3256" s="835">
        <v>17.62</v>
      </c>
      <c r="M3256" s="835">
        <v>17.62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10</v>
      </c>
      <c r="B3257" s="832" t="s">
        <v>2616</v>
      </c>
      <c r="C3257" s="832" t="s">
        <v>2643</v>
      </c>
      <c r="D3257" s="833" t="s">
        <v>5679</v>
      </c>
      <c r="E3257" s="834" t="s">
        <v>2680</v>
      </c>
      <c r="F3257" s="832" t="s">
        <v>2618</v>
      </c>
      <c r="G3257" s="832" t="s">
        <v>2906</v>
      </c>
      <c r="H3257" s="832" t="s">
        <v>631</v>
      </c>
      <c r="I3257" s="832" t="s">
        <v>2907</v>
      </c>
      <c r="J3257" s="832" t="s">
        <v>1067</v>
      </c>
      <c r="K3257" s="832" t="s">
        <v>2908</v>
      </c>
      <c r="L3257" s="835">
        <v>32.25</v>
      </c>
      <c r="M3257" s="835">
        <v>32.25</v>
      </c>
      <c r="N3257" s="832">
        <v>1</v>
      </c>
      <c r="O3257" s="836">
        <v>0.5</v>
      </c>
      <c r="P3257" s="835">
        <v>32.25</v>
      </c>
      <c r="Q3257" s="837">
        <v>1</v>
      </c>
      <c r="R3257" s="832">
        <v>1</v>
      </c>
      <c r="S3257" s="837">
        <v>1</v>
      </c>
      <c r="T3257" s="836">
        <v>0.5</v>
      </c>
      <c r="U3257" s="838">
        <v>1</v>
      </c>
    </row>
    <row r="3258" spans="1:21" ht="14.4" customHeight="1" x14ac:dyDescent="0.3">
      <c r="A3258" s="831">
        <v>10</v>
      </c>
      <c r="B3258" s="832" t="s">
        <v>2616</v>
      </c>
      <c r="C3258" s="832" t="s">
        <v>2643</v>
      </c>
      <c r="D3258" s="833" t="s">
        <v>5679</v>
      </c>
      <c r="E3258" s="834" t="s">
        <v>2680</v>
      </c>
      <c r="F3258" s="832" t="s">
        <v>2618</v>
      </c>
      <c r="G3258" s="832" t="s">
        <v>3042</v>
      </c>
      <c r="H3258" s="832" t="s">
        <v>631</v>
      </c>
      <c r="I3258" s="832" t="s">
        <v>3327</v>
      </c>
      <c r="J3258" s="832" t="s">
        <v>3328</v>
      </c>
      <c r="K3258" s="832" t="s">
        <v>3329</v>
      </c>
      <c r="L3258" s="835">
        <v>42.09</v>
      </c>
      <c r="M3258" s="835">
        <v>42.09</v>
      </c>
      <c r="N3258" s="832">
        <v>1</v>
      </c>
      <c r="O3258" s="836">
        <v>1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10</v>
      </c>
      <c r="B3259" s="832" t="s">
        <v>2616</v>
      </c>
      <c r="C3259" s="832" t="s">
        <v>2643</v>
      </c>
      <c r="D3259" s="833" t="s">
        <v>5679</v>
      </c>
      <c r="E3259" s="834" t="s">
        <v>2680</v>
      </c>
      <c r="F3259" s="832" t="s">
        <v>2618</v>
      </c>
      <c r="G3259" s="832" t="s">
        <v>2789</v>
      </c>
      <c r="H3259" s="832" t="s">
        <v>631</v>
      </c>
      <c r="I3259" s="832" t="s">
        <v>3449</v>
      </c>
      <c r="J3259" s="832" t="s">
        <v>3450</v>
      </c>
      <c r="K3259" s="832" t="s">
        <v>3451</v>
      </c>
      <c r="L3259" s="835">
        <v>218.41</v>
      </c>
      <c r="M3259" s="835">
        <v>218.41</v>
      </c>
      <c r="N3259" s="832">
        <v>1</v>
      </c>
      <c r="O3259" s="836">
        <v>0.5</v>
      </c>
      <c r="P3259" s="835">
        <v>218.41</v>
      </c>
      <c r="Q3259" s="837">
        <v>1</v>
      </c>
      <c r="R3259" s="832">
        <v>1</v>
      </c>
      <c r="S3259" s="837">
        <v>1</v>
      </c>
      <c r="T3259" s="836">
        <v>0.5</v>
      </c>
      <c r="U3259" s="838">
        <v>1</v>
      </c>
    </row>
    <row r="3260" spans="1:21" ht="14.4" customHeight="1" x14ac:dyDescent="0.3">
      <c r="A3260" s="831">
        <v>10</v>
      </c>
      <c r="B3260" s="832" t="s">
        <v>2616</v>
      </c>
      <c r="C3260" s="832" t="s">
        <v>2643</v>
      </c>
      <c r="D3260" s="833" t="s">
        <v>5679</v>
      </c>
      <c r="E3260" s="834" t="s">
        <v>2680</v>
      </c>
      <c r="F3260" s="832" t="s">
        <v>2618</v>
      </c>
      <c r="G3260" s="832" t="s">
        <v>2793</v>
      </c>
      <c r="H3260" s="832" t="s">
        <v>690</v>
      </c>
      <c r="I3260" s="832" t="s">
        <v>5335</v>
      </c>
      <c r="J3260" s="832" t="s">
        <v>2252</v>
      </c>
      <c r="K3260" s="832" t="s">
        <v>5336</v>
      </c>
      <c r="L3260" s="835">
        <v>30.5</v>
      </c>
      <c r="M3260" s="835">
        <v>30.5</v>
      </c>
      <c r="N3260" s="832">
        <v>1</v>
      </c>
      <c r="O3260" s="836">
        <v>0.5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10</v>
      </c>
      <c r="B3261" s="832" t="s">
        <v>2616</v>
      </c>
      <c r="C3261" s="832" t="s">
        <v>2643</v>
      </c>
      <c r="D3261" s="833" t="s">
        <v>5679</v>
      </c>
      <c r="E3261" s="834" t="s">
        <v>2680</v>
      </c>
      <c r="F3261" s="832" t="s">
        <v>2618</v>
      </c>
      <c r="G3261" s="832" t="s">
        <v>2793</v>
      </c>
      <c r="H3261" s="832" t="s">
        <v>690</v>
      </c>
      <c r="I3261" s="832" t="s">
        <v>2249</v>
      </c>
      <c r="J3261" s="832" t="s">
        <v>897</v>
      </c>
      <c r="K3261" s="832" t="s">
        <v>2250</v>
      </c>
      <c r="L3261" s="835">
        <v>63.75</v>
      </c>
      <c r="M3261" s="835">
        <v>63.75</v>
      </c>
      <c r="N3261" s="832">
        <v>1</v>
      </c>
      <c r="O3261" s="836">
        <v>0.5</v>
      </c>
      <c r="P3261" s="835">
        <v>63.75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10</v>
      </c>
      <c r="B3262" s="832" t="s">
        <v>2616</v>
      </c>
      <c r="C3262" s="832" t="s">
        <v>2643</v>
      </c>
      <c r="D3262" s="833" t="s">
        <v>5679</v>
      </c>
      <c r="E3262" s="834" t="s">
        <v>2680</v>
      </c>
      <c r="F3262" s="832" t="s">
        <v>2618</v>
      </c>
      <c r="G3262" s="832" t="s">
        <v>3588</v>
      </c>
      <c r="H3262" s="832" t="s">
        <v>690</v>
      </c>
      <c r="I3262" s="832" t="s">
        <v>2305</v>
      </c>
      <c r="J3262" s="832" t="s">
        <v>832</v>
      </c>
      <c r="K3262" s="832" t="s">
        <v>1105</v>
      </c>
      <c r="L3262" s="835">
        <v>0</v>
      </c>
      <c r="M3262" s="835">
        <v>0</v>
      </c>
      <c r="N3262" s="832">
        <v>1</v>
      </c>
      <c r="O3262" s="836">
        <v>0.5</v>
      </c>
      <c r="P3262" s="835">
        <v>0</v>
      </c>
      <c r="Q3262" s="837"/>
      <c r="R3262" s="832">
        <v>1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10</v>
      </c>
      <c r="B3263" s="832" t="s">
        <v>2616</v>
      </c>
      <c r="C3263" s="832" t="s">
        <v>2643</v>
      </c>
      <c r="D3263" s="833" t="s">
        <v>5679</v>
      </c>
      <c r="E3263" s="834" t="s">
        <v>2680</v>
      </c>
      <c r="F3263" s="832" t="s">
        <v>2618</v>
      </c>
      <c r="G3263" s="832" t="s">
        <v>2798</v>
      </c>
      <c r="H3263" s="832" t="s">
        <v>631</v>
      </c>
      <c r="I3263" s="832" t="s">
        <v>2799</v>
      </c>
      <c r="J3263" s="832" t="s">
        <v>2800</v>
      </c>
      <c r="K3263" s="832" t="s">
        <v>2801</v>
      </c>
      <c r="L3263" s="835">
        <v>42.54</v>
      </c>
      <c r="M3263" s="835">
        <v>127.62</v>
      </c>
      <c r="N3263" s="832">
        <v>3</v>
      </c>
      <c r="O3263" s="836">
        <v>1</v>
      </c>
      <c r="P3263" s="835">
        <v>127.62</v>
      </c>
      <c r="Q3263" s="837">
        <v>1</v>
      </c>
      <c r="R3263" s="832">
        <v>3</v>
      </c>
      <c r="S3263" s="837">
        <v>1</v>
      </c>
      <c r="T3263" s="836">
        <v>1</v>
      </c>
      <c r="U3263" s="838">
        <v>1</v>
      </c>
    </row>
    <row r="3264" spans="1:21" ht="14.4" customHeight="1" x14ac:dyDescent="0.3">
      <c r="A3264" s="831">
        <v>10</v>
      </c>
      <c r="B3264" s="832" t="s">
        <v>2616</v>
      </c>
      <c r="C3264" s="832" t="s">
        <v>2643</v>
      </c>
      <c r="D3264" s="833" t="s">
        <v>5679</v>
      </c>
      <c r="E3264" s="834" t="s">
        <v>2680</v>
      </c>
      <c r="F3264" s="832" t="s">
        <v>2618</v>
      </c>
      <c r="G3264" s="832" t="s">
        <v>2812</v>
      </c>
      <c r="H3264" s="832" t="s">
        <v>631</v>
      </c>
      <c r="I3264" s="832" t="s">
        <v>2814</v>
      </c>
      <c r="J3264" s="832" t="s">
        <v>991</v>
      </c>
      <c r="K3264" s="832" t="s">
        <v>993</v>
      </c>
      <c r="L3264" s="835">
        <v>61.97</v>
      </c>
      <c r="M3264" s="835">
        <v>61.97</v>
      </c>
      <c r="N3264" s="832">
        <v>1</v>
      </c>
      <c r="O3264" s="836">
        <v>0.5</v>
      </c>
      <c r="P3264" s="835">
        <v>61.97</v>
      </c>
      <c r="Q3264" s="837">
        <v>1</v>
      </c>
      <c r="R3264" s="832">
        <v>1</v>
      </c>
      <c r="S3264" s="837">
        <v>1</v>
      </c>
      <c r="T3264" s="836">
        <v>0.5</v>
      </c>
      <c r="U3264" s="838">
        <v>1</v>
      </c>
    </row>
    <row r="3265" spans="1:21" ht="14.4" customHeight="1" x14ac:dyDescent="0.3">
      <c r="A3265" s="831">
        <v>10</v>
      </c>
      <c r="B3265" s="832" t="s">
        <v>2616</v>
      </c>
      <c r="C3265" s="832" t="s">
        <v>2643</v>
      </c>
      <c r="D3265" s="833" t="s">
        <v>5679</v>
      </c>
      <c r="E3265" s="834" t="s">
        <v>2680</v>
      </c>
      <c r="F3265" s="832" t="s">
        <v>2618</v>
      </c>
      <c r="G3265" s="832" t="s">
        <v>2812</v>
      </c>
      <c r="H3265" s="832" t="s">
        <v>631</v>
      </c>
      <c r="I3265" s="832" t="s">
        <v>3861</v>
      </c>
      <c r="J3265" s="832" t="s">
        <v>991</v>
      </c>
      <c r="K3265" s="832" t="s">
        <v>995</v>
      </c>
      <c r="L3265" s="835">
        <v>61.97</v>
      </c>
      <c r="M3265" s="835">
        <v>61.97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10</v>
      </c>
      <c r="B3266" s="832" t="s">
        <v>2616</v>
      </c>
      <c r="C3266" s="832" t="s">
        <v>2643</v>
      </c>
      <c r="D3266" s="833" t="s">
        <v>5679</v>
      </c>
      <c r="E3266" s="834" t="s">
        <v>2680</v>
      </c>
      <c r="F3266" s="832" t="s">
        <v>2618</v>
      </c>
      <c r="G3266" s="832" t="s">
        <v>2815</v>
      </c>
      <c r="H3266" s="832" t="s">
        <v>690</v>
      </c>
      <c r="I3266" s="832" t="s">
        <v>2194</v>
      </c>
      <c r="J3266" s="832" t="s">
        <v>1358</v>
      </c>
      <c r="K3266" s="832" t="s">
        <v>2195</v>
      </c>
      <c r="L3266" s="835">
        <v>154.36000000000001</v>
      </c>
      <c r="M3266" s="835">
        <v>463.08000000000004</v>
      </c>
      <c r="N3266" s="832">
        <v>3</v>
      </c>
      <c r="O3266" s="836">
        <v>1.5</v>
      </c>
      <c r="P3266" s="835">
        <v>154.36000000000001</v>
      </c>
      <c r="Q3266" s="837">
        <v>0.33333333333333331</v>
      </c>
      <c r="R3266" s="832">
        <v>1</v>
      </c>
      <c r="S3266" s="837">
        <v>0.33333333333333331</v>
      </c>
      <c r="T3266" s="836">
        <v>0.5</v>
      </c>
      <c r="U3266" s="838">
        <v>0.33333333333333331</v>
      </c>
    </row>
    <row r="3267" spans="1:21" ht="14.4" customHeight="1" x14ac:dyDescent="0.3">
      <c r="A3267" s="831">
        <v>10</v>
      </c>
      <c r="B3267" s="832" t="s">
        <v>2616</v>
      </c>
      <c r="C3267" s="832" t="s">
        <v>2643</v>
      </c>
      <c r="D3267" s="833" t="s">
        <v>5679</v>
      </c>
      <c r="E3267" s="834" t="s">
        <v>2680</v>
      </c>
      <c r="F3267" s="832" t="s">
        <v>2618</v>
      </c>
      <c r="G3267" s="832" t="s">
        <v>2815</v>
      </c>
      <c r="H3267" s="832" t="s">
        <v>690</v>
      </c>
      <c r="I3267" s="832" t="s">
        <v>2199</v>
      </c>
      <c r="J3267" s="832" t="s">
        <v>951</v>
      </c>
      <c r="K3267" s="832" t="s">
        <v>2200</v>
      </c>
      <c r="L3267" s="835">
        <v>75.73</v>
      </c>
      <c r="M3267" s="835">
        <v>530.11</v>
      </c>
      <c r="N3267" s="832">
        <v>7</v>
      </c>
      <c r="O3267" s="836">
        <v>3.5</v>
      </c>
      <c r="P3267" s="835">
        <v>530.11</v>
      </c>
      <c r="Q3267" s="837">
        <v>1</v>
      </c>
      <c r="R3267" s="832">
        <v>7</v>
      </c>
      <c r="S3267" s="837">
        <v>1</v>
      </c>
      <c r="T3267" s="836">
        <v>3.5</v>
      </c>
      <c r="U3267" s="838">
        <v>1</v>
      </c>
    </row>
    <row r="3268" spans="1:21" ht="14.4" customHeight="1" x14ac:dyDescent="0.3">
      <c r="A3268" s="831">
        <v>10</v>
      </c>
      <c r="B3268" s="832" t="s">
        <v>2616</v>
      </c>
      <c r="C3268" s="832" t="s">
        <v>2643</v>
      </c>
      <c r="D3268" s="833" t="s">
        <v>5679</v>
      </c>
      <c r="E3268" s="834" t="s">
        <v>2680</v>
      </c>
      <c r="F3268" s="832" t="s">
        <v>2618</v>
      </c>
      <c r="G3268" s="832" t="s">
        <v>2945</v>
      </c>
      <c r="H3268" s="832" t="s">
        <v>631</v>
      </c>
      <c r="I3268" s="832" t="s">
        <v>2946</v>
      </c>
      <c r="J3268" s="832" t="s">
        <v>1256</v>
      </c>
      <c r="K3268" s="832" t="s">
        <v>2947</v>
      </c>
      <c r="L3268" s="835">
        <v>0</v>
      </c>
      <c r="M3268" s="835">
        <v>0</v>
      </c>
      <c r="N3268" s="832">
        <v>1</v>
      </c>
      <c r="O3268" s="836">
        <v>0.5</v>
      </c>
      <c r="P3268" s="835">
        <v>0</v>
      </c>
      <c r="Q3268" s="837"/>
      <c r="R3268" s="832">
        <v>1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10</v>
      </c>
      <c r="B3269" s="832" t="s">
        <v>2616</v>
      </c>
      <c r="C3269" s="832" t="s">
        <v>2643</v>
      </c>
      <c r="D3269" s="833" t="s">
        <v>5679</v>
      </c>
      <c r="E3269" s="834" t="s">
        <v>2680</v>
      </c>
      <c r="F3269" s="832" t="s">
        <v>2619</v>
      </c>
      <c r="G3269" s="832" t="s">
        <v>2822</v>
      </c>
      <c r="H3269" s="832" t="s">
        <v>631</v>
      </c>
      <c r="I3269" s="832" t="s">
        <v>653</v>
      </c>
      <c r="J3269" s="832" t="s">
        <v>2824</v>
      </c>
      <c r="K3269" s="832"/>
      <c r="L3269" s="835">
        <v>0</v>
      </c>
      <c r="M3269" s="835">
        <v>0</v>
      </c>
      <c r="N3269" s="832">
        <v>1</v>
      </c>
      <c r="O3269" s="836">
        <v>1</v>
      </c>
      <c r="P3269" s="835">
        <v>0</v>
      </c>
      <c r="Q3269" s="837"/>
      <c r="R3269" s="832">
        <v>1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10</v>
      </c>
      <c r="B3270" s="832" t="s">
        <v>2616</v>
      </c>
      <c r="C3270" s="832" t="s">
        <v>2643</v>
      </c>
      <c r="D3270" s="833" t="s">
        <v>5679</v>
      </c>
      <c r="E3270" s="834" t="s">
        <v>2680</v>
      </c>
      <c r="F3270" s="832" t="s">
        <v>2619</v>
      </c>
      <c r="G3270" s="832" t="s">
        <v>2822</v>
      </c>
      <c r="H3270" s="832" t="s">
        <v>631</v>
      </c>
      <c r="I3270" s="832" t="s">
        <v>5356</v>
      </c>
      <c r="J3270" s="832" t="s">
        <v>2824</v>
      </c>
      <c r="K3270" s="832"/>
      <c r="L3270" s="835">
        <v>0</v>
      </c>
      <c r="M3270" s="835">
        <v>0</v>
      </c>
      <c r="N3270" s="832">
        <v>1</v>
      </c>
      <c r="O3270" s="836">
        <v>0.5</v>
      </c>
      <c r="P3270" s="835">
        <v>0</v>
      </c>
      <c r="Q3270" s="837"/>
      <c r="R3270" s="832">
        <v>1</v>
      </c>
      <c r="S3270" s="837">
        <v>1</v>
      </c>
      <c r="T3270" s="836">
        <v>0.5</v>
      </c>
      <c r="U3270" s="838">
        <v>1</v>
      </c>
    </row>
    <row r="3271" spans="1:21" ht="14.4" customHeight="1" x14ac:dyDescent="0.3">
      <c r="A3271" s="831">
        <v>10</v>
      </c>
      <c r="B3271" s="832" t="s">
        <v>2616</v>
      </c>
      <c r="C3271" s="832" t="s">
        <v>2643</v>
      </c>
      <c r="D3271" s="833" t="s">
        <v>5679</v>
      </c>
      <c r="E3271" s="834" t="s">
        <v>2680</v>
      </c>
      <c r="F3271" s="832" t="s">
        <v>2620</v>
      </c>
      <c r="G3271" s="832" t="s">
        <v>2825</v>
      </c>
      <c r="H3271" s="832" t="s">
        <v>631</v>
      </c>
      <c r="I3271" s="832" t="s">
        <v>2826</v>
      </c>
      <c r="J3271" s="832" t="s">
        <v>2827</v>
      </c>
      <c r="K3271" s="832" t="s">
        <v>2828</v>
      </c>
      <c r="L3271" s="835">
        <v>500</v>
      </c>
      <c r="M3271" s="835">
        <v>500</v>
      </c>
      <c r="N3271" s="832">
        <v>1</v>
      </c>
      <c r="O3271" s="836">
        <v>1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10</v>
      </c>
      <c r="B3272" s="832" t="s">
        <v>2616</v>
      </c>
      <c r="C3272" s="832" t="s">
        <v>2643</v>
      </c>
      <c r="D3272" s="833" t="s">
        <v>5679</v>
      </c>
      <c r="E3272" s="834" t="s">
        <v>2695</v>
      </c>
      <c r="F3272" s="832" t="s">
        <v>2618</v>
      </c>
      <c r="G3272" s="832" t="s">
        <v>3588</v>
      </c>
      <c r="H3272" s="832" t="s">
        <v>690</v>
      </c>
      <c r="I3272" s="832" t="s">
        <v>2305</v>
      </c>
      <c r="J3272" s="832" t="s">
        <v>832</v>
      </c>
      <c r="K3272" s="832" t="s">
        <v>1105</v>
      </c>
      <c r="L3272" s="835">
        <v>0</v>
      </c>
      <c r="M3272" s="835">
        <v>0</v>
      </c>
      <c r="N3272" s="832">
        <v>1</v>
      </c>
      <c r="O3272" s="836">
        <v>1</v>
      </c>
      <c r="P3272" s="835"/>
      <c r="Q3272" s="837"/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10</v>
      </c>
      <c r="B3273" s="832" t="s">
        <v>2616</v>
      </c>
      <c r="C3273" s="832" t="s">
        <v>2643</v>
      </c>
      <c r="D3273" s="833" t="s">
        <v>5679</v>
      </c>
      <c r="E3273" s="834" t="s">
        <v>2695</v>
      </c>
      <c r="F3273" s="832" t="s">
        <v>2618</v>
      </c>
      <c r="G3273" s="832" t="s">
        <v>2815</v>
      </c>
      <c r="H3273" s="832" t="s">
        <v>690</v>
      </c>
      <c r="I3273" s="832" t="s">
        <v>2194</v>
      </c>
      <c r="J3273" s="832" t="s">
        <v>1358</v>
      </c>
      <c r="K3273" s="832" t="s">
        <v>2195</v>
      </c>
      <c r="L3273" s="835">
        <v>154.36000000000001</v>
      </c>
      <c r="M3273" s="835">
        <v>154.36000000000001</v>
      </c>
      <c r="N3273" s="832">
        <v>1</v>
      </c>
      <c r="O3273" s="836">
        <v>1</v>
      </c>
      <c r="P3273" s="835">
        <v>154.36000000000001</v>
      </c>
      <c r="Q3273" s="837">
        <v>1</v>
      </c>
      <c r="R3273" s="832">
        <v>1</v>
      </c>
      <c r="S3273" s="837">
        <v>1</v>
      </c>
      <c r="T3273" s="836">
        <v>1</v>
      </c>
      <c r="U3273" s="838">
        <v>1</v>
      </c>
    </row>
    <row r="3274" spans="1:21" ht="14.4" customHeight="1" x14ac:dyDescent="0.3">
      <c r="A3274" s="831">
        <v>10</v>
      </c>
      <c r="B3274" s="832" t="s">
        <v>2616</v>
      </c>
      <c r="C3274" s="832" t="s">
        <v>2643</v>
      </c>
      <c r="D3274" s="833" t="s">
        <v>5679</v>
      </c>
      <c r="E3274" s="834" t="s">
        <v>2695</v>
      </c>
      <c r="F3274" s="832" t="s">
        <v>2618</v>
      </c>
      <c r="G3274" s="832" t="s">
        <v>3391</v>
      </c>
      <c r="H3274" s="832" t="s">
        <v>631</v>
      </c>
      <c r="I3274" s="832" t="s">
        <v>3392</v>
      </c>
      <c r="J3274" s="832" t="s">
        <v>895</v>
      </c>
      <c r="K3274" s="832" t="s">
        <v>896</v>
      </c>
      <c r="L3274" s="835">
        <v>0</v>
      </c>
      <c r="M3274" s="835">
        <v>0</v>
      </c>
      <c r="N3274" s="832">
        <v>1</v>
      </c>
      <c r="O3274" s="836">
        <v>1</v>
      </c>
      <c r="P3274" s="835"/>
      <c r="Q3274" s="837"/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10</v>
      </c>
      <c r="B3275" s="832" t="s">
        <v>2616</v>
      </c>
      <c r="C3275" s="832" t="s">
        <v>2643</v>
      </c>
      <c r="D3275" s="833" t="s">
        <v>5679</v>
      </c>
      <c r="E3275" s="834" t="s">
        <v>2668</v>
      </c>
      <c r="F3275" s="832" t="s">
        <v>2618</v>
      </c>
      <c r="G3275" s="832" t="s">
        <v>2994</v>
      </c>
      <c r="H3275" s="832" t="s">
        <v>631</v>
      </c>
      <c r="I3275" s="832" t="s">
        <v>3729</v>
      </c>
      <c r="J3275" s="832" t="s">
        <v>761</v>
      </c>
      <c r="K3275" s="832" t="s">
        <v>762</v>
      </c>
      <c r="L3275" s="835">
        <v>0</v>
      </c>
      <c r="M3275" s="835">
        <v>0</v>
      </c>
      <c r="N3275" s="832">
        <v>1</v>
      </c>
      <c r="O3275" s="836">
        <v>1</v>
      </c>
      <c r="P3275" s="835">
        <v>0</v>
      </c>
      <c r="Q3275" s="837"/>
      <c r="R3275" s="832">
        <v>1</v>
      </c>
      <c r="S3275" s="837">
        <v>1</v>
      </c>
      <c r="T3275" s="836">
        <v>1</v>
      </c>
      <c r="U3275" s="838">
        <v>1</v>
      </c>
    </row>
    <row r="3276" spans="1:21" ht="14.4" customHeight="1" x14ac:dyDescent="0.3">
      <c r="A3276" s="831">
        <v>10</v>
      </c>
      <c r="B3276" s="832" t="s">
        <v>2616</v>
      </c>
      <c r="C3276" s="832" t="s">
        <v>2643</v>
      </c>
      <c r="D3276" s="833" t="s">
        <v>5679</v>
      </c>
      <c r="E3276" s="834" t="s">
        <v>2688</v>
      </c>
      <c r="F3276" s="832" t="s">
        <v>2618</v>
      </c>
      <c r="G3276" s="832" t="s">
        <v>2962</v>
      </c>
      <c r="H3276" s="832" t="s">
        <v>631</v>
      </c>
      <c r="I3276" s="832" t="s">
        <v>2963</v>
      </c>
      <c r="J3276" s="832" t="s">
        <v>824</v>
      </c>
      <c r="K3276" s="832" t="s">
        <v>825</v>
      </c>
      <c r="L3276" s="835">
        <v>0</v>
      </c>
      <c r="M3276" s="835">
        <v>0</v>
      </c>
      <c r="N3276" s="832">
        <v>1</v>
      </c>
      <c r="O3276" s="836">
        <v>0.5</v>
      </c>
      <c r="P3276" s="835">
        <v>0</v>
      </c>
      <c r="Q3276" s="837"/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10</v>
      </c>
      <c r="B3277" s="832" t="s">
        <v>2616</v>
      </c>
      <c r="C3277" s="832" t="s">
        <v>2643</v>
      </c>
      <c r="D3277" s="833" t="s">
        <v>5679</v>
      </c>
      <c r="E3277" s="834" t="s">
        <v>2688</v>
      </c>
      <c r="F3277" s="832" t="s">
        <v>2618</v>
      </c>
      <c r="G3277" s="832" t="s">
        <v>2724</v>
      </c>
      <c r="H3277" s="832" t="s">
        <v>631</v>
      </c>
      <c r="I3277" s="832" t="s">
        <v>2725</v>
      </c>
      <c r="J3277" s="832" t="s">
        <v>2726</v>
      </c>
      <c r="K3277" s="832" t="s">
        <v>2727</v>
      </c>
      <c r="L3277" s="835">
        <v>36.76</v>
      </c>
      <c r="M3277" s="835">
        <v>36.76</v>
      </c>
      <c r="N3277" s="832">
        <v>1</v>
      </c>
      <c r="O3277" s="836">
        <v>1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10</v>
      </c>
      <c r="B3278" s="832" t="s">
        <v>2616</v>
      </c>
      <c r="C3278" s="832" t="s">
        <v>2643</v>
      </c>
      <c r="D3278" s="833" t="s">
        <v>5679</v>
      </c>
      <c r="E3278" s="834" t="s">
        <v>2688</v>
      </c>
      <c r="F3278" s="832" t="s">
        <v>2618</v>
      </c>
      <c r="G3278" s="832" t="s">
        <v>2735</v>
      </c>
      <c r="H3278" s="832" t="s">
        <v>631</v>
      </c>
      <c r="I3278" s="832" t="s">
        <v>3211</v>
      </c>
      <c r="J3278" s="832" t="s">
        <v>2737</v>
      </c>
      <c r="K3278" s="832" t="s">
        <v>3212</v>
      </c>
      <c r="L3278" s="835">
        <v>55.41</v>
      </c>
      <c r="M3278" s="835">
        <v>110.82</v>
      </c>
      <c r="N3278" s="832">
        <v>2</v>
      </c>
      <c r="O3278" s="836">
        <v>1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10</v>
      </c>
      <c r="B3279" s="832" t="s">
        <v>2616</v>
      </c>
      <c r="C3279" s="832" t="s">
        <v>2643</v>
      </c>
      <c r="D3279" s="833" t="s">
        <v>5679</v>
      </c>
      <c r="E3279" s="834" t="s">
        <v>2688</v>
      </c>
      <c r="F3279" s="832" t="s">
        <v>2618</v>
      </c>
      <c r="G3279" s="832" t="s">
        <v>2740</v>
      </c>
      <c r="H3279" s="832" t="s">
        <v>631</v>
      </c>
      <c r="I3279" s="832" t="s">
        <v>3399</v>
      </c>
      <c r="J3279" s="832" t="s">
        <v>695</v>
      </c>
      <c r="K3279" s="832" t="s">
        <v>3400</v>
      </c>
      <c r="L3279" s="835">
        <v>11.75</v>
      </c>
      <c r="M3279" s="835">
        <v>11.75</v>
      </c>
      <c r="N3279" s="832">
        <v>1</v>
      </c>
      <c r="O3279" s="836">
        <v>1</v>
      </c>
      <c r="P3279" s="835">
        <v>11.75</v>
      </c>
      <c r="Q3279" s="837">
        <v>1</v>
      </c>
      <c r="R3279" s="832">
        <v>1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10</v>
      </c>
      <c r="B3280" s="832" t="s">
        <v>2616</v>
      </c>
      <c r="C3280" s="832" t="s">
        <v>2643</v>
      </c>
      <c r="D3280" s="833" t="s">
        <v>5679</v>
      </c>
      <c r="E3280" s="834" t="s">
        <v>2688</v>
      </c>
      <c r="F3280" s="832" t="s">
        <v>2618</v>
      </c>
      <c r="G3280" s="832" t="s">
        <v>4775</v>
      </c>
      <c r="H3280" s="832" t="s">
        <v>631</v>
      </c>
      <c r="I3280" s="832" t="s">
        <v>5357</v>
      </c>
      <c r="J3280" s="832" t="s">
        <v>4777</v>
      </c>
      <c r="K3280" s="832" t="s">
        <v>5358</v>
      </c>
      <c r="L3280" s="835">
        <v>0</v>
      </c>
      <c r="M3280" s="835">
        <v>0</v>
      </c>
      <c r="N3280" s="832">
        <v>1</v>
      </c>
      <c r="O3280" s="836">
        <v>0.5</v>
      </c>
      <c r="P3280" s="835">
        <v>0</v>
      </c>
      <c r="Q3280" s="837"/>
      <c r="R3280" s="832">
        <v>1</v>
      </c>
      <c r="S3280" s="837">
        <v>1</v>
      </c>
      <c r="T3280" s="836">
        <v>0.5</v>
      </c>
      <c r="U3280" s="838">
        <v>1</v>
      </c>
    </row>
    <row r="3281" spans="1:21" ht="14.4" customHeight="1" x14ac:dyDescent="0.3">
      <c r="A3281" s="831">
        <v>10</v>
      </c>
      <c r="B3281" s="832" t="s">
        <v>2616</v>
      </c>
      <c r="C3281" s="832" t="s">
        <v>2643</v>
      </c>
      <c r="D3281" s="833" t="s">
        <v>5679</v>
      </c>
      <c r="E3281" s="834" t="s">
        <v>2688</v>
      </c>
      <c r="F3281" s="832" t="s">
        <v>2618</v>
      </c>
      <c r="G3281" s="832" t="s">
        <v>3042</v>
      </c>
      <c r="H3281" s="832" t="s">
        <v>631</v>
      </c>
      <c r="I3281" s="832" t="s">
        <v>3043</v>
      </c>
      <c r="J3281" s="832" t="s">
        <v>1182</v>
      </c>
      <c r="K3281" s="832" t="s">
        <v>3044</v>
      </c>
      <c r="L3281" s="835">
        <v>127.91</v>
      </c>
      <c r="M3281" s="835">
        <v>127.91</v>
      </c>
      <c r="N3281" s="832">
        <v>1</v>
      </c>
      <c r="O3281" s="836">
        <v>1</v>
      </c>
      <c r="P3281" s="835">
        <v>127.91</v>
      </c>
      <c r="Q3281" s="837">
        <v>1</v>
      </c>
      <c r="R3281" s="832">
        <v>1</v>
      </c>
      <c r="S3281" s="837">
        <v>1</v>
      </c>
      <c r="T3281" s="836">
        <v>1</v>
      </c>
      <c r="U3281" s="838">
        <v>1</v>
      </c>
    </row>
    <row r="3282" spans="1:21" ht="14.4" customHeight="1" x14ac:dyDescent="0.3">
      <c r="A3282" s="831">
        <v>10</v>
      </c>
      <c r="B3282" s="832" t="s">
        <v>2616</v>
      </c>
      <c r="C3282" s="832" t="s">
        <v>2643</v>
      </c>
      <c r="D3282" s="833" t="s">
        <v>5679</v>
      </c>
      <c r="E3282" s="834" t="s">
        <v>2688</v>
      </c>
      <c r="F3282" s="832" t="s">
        <v>2618</v>
      </c>
      <c r="G3282" s="832" t="s">
        <v>2798</v>
      </c>
      <c r="H3282" s="832" t="s">
        <v>631</v>
      </c>
      <c r="I3282" s="832" t="s">
        <v>2802</v>
      </c>
      <c r="J3282" s="832" t="s">
        <v>1170</v>
      </c>
      <c r="K3282" s="832" t="s">
        <v>1171</v>
      </c>
      <c r="L3282" s="835">
        <v>60.28</v>
      </c>
      <c r="M3282" s="835">
        <v>60.28</v>
      </c>
      <c r="N3282" s="832">
        <v>1</v>
      </c>
      <c r="O3282" s="836">
        <v>0.5</v>
      </c>
      <c r="P3282" s="835">
        <v>60.28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" customHeight="1" x14ac:dyDescent="0.3">
      <c r="A3283" s="831">
        <v>10</v>
      </c>
      <c r="B3283" s="832" t="s">
        <v>2616</v>
      </c>
      <c r="C3283" s="832" t="s">
        <v>2643</v>
      </c>
      <c r="D3283" s="833" t="s">
        <v>5679</v>
      </c>
      <c r="E3283" s="834" t="s">
        <v>2688</v>
      </c>
      <c r="F3283" s="832" t="s">
        <v>2618</v>
      </c>
      <c r="G3283" s="832" t="s">
        <v>2812</v>
      </c>
      <c r="H3283" s="832" t="s">
        <v>631</v>
      </c>
      <c r="I3283" s="832" t="s">
        <v>3717</v>
      </c>
      <c r="J3283" s="832" t="s">
        <v>991</v>
      </c>
      <c r="K3283" s="832" t="s">
        <v>993</v>
      </c>
      <c r="L3283" s="835">
        <v>61.97</v>
      </c>
      <c r="M3283" s="835">
        <v>61.97</v>
      </c>
      <c r="N3283" s="832">
        <v>1</v>
      </c>
      <c r="O3283" s="836">
        <v>0.5</v>
      </c>
      <c r="P3283" s="835">
        <v>61.97</v>
      </c>
      <c r="Q3283" s="837">
        <v>1</v>
      </c>
      <c r="R3283" s="832">
        <v>1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10</v>
      </c>
      <c r="B3284" s="832" t="s">
        <v>2616</v>
      </c>
      <c r="C3284" s="832" t="s">
        <v>2643</v>
      </c>
      <c r="D3284" s="833" t="s">
        <v>5679</v>
      </c>
      <c r="E3284" s="834" t="s">
        <v>2688</v>
      </c>
      <c r="F3284" s="832" t="s">
        <v>2618</v>
      </c>
      <c r="G3284" s="832" t="s">
        <v>2812</v>
      </c>
      <c r="H3284" s="832" t="s">
        <v>631</v>
      </c>
      <c r="I3284" s="832" t="s">
        <v>3861</v>
      </c>
      <c r="J3284" s="832" t="s">
        <v>991</v>
      </c>
      <c r="K3284" s="832" t="s">
        <v>995</v>
      </c>
      <c r="L3284" s="835">
        <v>61.97</v>
      </c>
      <c r="M3284" s="835">
        <v>123.94</v>
      </c>
      <c r="N3284" s="832">
        <v>2</v>
      </c>
      <c r="O3284" s="836">
        <v>1</v>
      </c>
      <c r="P3284" s="835">
        <v>123.94</v>
      </c>
      <c r="Q3284" s="837">
        <v>1</v>
      </c>
      <c r="R3284" s="832">
        <v>2</v>
      </c>
      <c r="S3284" s="837">
        <v>1</v>
      </c>
      <c r="T3284" s="836">
        <v>1</v>
      </c>
      <c r="U3284" s="838">
        <v>1</v>
      </c>
    </row>
    <row r="3285" spans="1:21" ht="14.4" customHeight="1" x14ac:dyDescent="0.3">
      <c r="A3285" s="831">
        <v>10</v>
      </c>
      <c r="B3285" s="832" t="s">
        <v>2616</v>
      </c>
      <c r="C3285" s="832" t="s">
        <v>2643</v>
      </c>
      <c r="D3285" s="833" t="s">
        <v>5679</v>
      </c>
      <c r="E3285" s="834" t="s">
        <v>2662</v>
      </c>
      <c r="F3285" s="832" t="s">
        <v>2618</v>
      </c>
      <c r="G3285" s="832" t="s">
        <v>2862</v>
      </c>
      <c r="H3285" s="832" t="s">
        <v>631</v>
      </c>
      <c r="I3285" s="832" t="s">
        <v>5359</v>
      </c>
      <c r="J3285" s="832" t="s">
        <v>5360</v>
      </c>
      <c r="K3285" s="832" t="s">
        <v>5361</v>
      </c>
      <c r="L3285" s="835">
        <v>0</v>
      </c>
      <c r="M3285" s="835">
        <v>0</v>
      </c>
      <c r="N3285" s="832">
        <v>1</v>
      </c>
      <c r="O3285" s="836">
        <v>1</v>
      </c>
      <c r="P3285" s="835"/>
      <c r="Q3285" s="837"/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10</v>
      </c>
      <c r="B3286" s="832" t="s">
        <v>2616</v>
      </c>
      <c r="C3286" s="832" t="s">
        <v>2645</v>
      </c>
      <c r="D3286" s="833" t="s">
        <v>5680</v>
      </c>
      <c r="E3286" s="834" t="s">
        <v>2709</v>
      </c>
      <c r="F3286" s="832" t="s">
        <v>2618</v>
      </c>
      <c r="G3286" s="832" t="s">
        <v>2760</v>
      </c>
      <c r="H3286" s="832" t="s">
        <v>631</v>
      </c>
      <c r="I3286" s="832" t="s">
        <v>2761</v>
      </c>
      <c r="J3286" s="832" t="s">
        <v>903</v>
      </c>
      <c r="K3286" s="832" t="s">
        <v>2762</v>
      </c>
      <c r="L3286" s="835">
        <v>94.7</v>
      </c>
      <c r="M3286" s="835">
        <v>94.7</v>
      </c>
      <c r="N3286" s="832">
        <v>1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10</v>
      </c>
      <c r="B3287" s="832" t="s">
        <v>2616</v>
      </c>
      <c r="C3287" s="832" t="s">
        <v>2645</v>
      </c>
      <c r="D3287" s="833" t="s">
        <v>5680</v>
      </c>
      <c r="E3287" s="834" t="s">
        <v>2709</v>
      </c>
      <c r="F3287" s="832" t="s">
        <v>2618</v>
      </c>
      <c r="G3287" s="832" t="s">
        <v>2819</v>
      </c>
      <c r="H3287" s="832" t="s">
        <v>690</v>
      </c>
      <c r="I3287" s="832" t="s">
        <v>2434</v>
      </c>
      <c r="J3287" s="832" t="s">
        <v>2288</v>
      </c>
      <c r="K3287" s="832" t="s">
        <v>2435</v>
      </c>
      <c r="L3287" s="835">
        <v>63.14</v>
      </c>
      <c r="M3287" s="835">
        <v>63.14</v>
      </c>
      <c r="N3287" s="832">
        <v>1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10</v>
      </c>
      <c r="B3288" s="832" t="s">
        <v>2616</v>
      </c>
      <c r="C3288" s="832" t="s">
        <v>2645</v>
      </c>
      <c r="D3288" s="833" t="s">
        <v>5680</v>
      </c>
      <c r="E3288" s="834" t="s">
        <v>2710</v>
      </c>
      <c r="F3288" s="832" t="s">
        <v>2618</v>
      </c>
      <c r="G3288" s="832" t="s">
        <v>2955</v>
      </c>
      <c r="H3288" s="832" t="s">
        <v>631</v>
      </c>
      <c r="I3288" s="832" t="s">
        <v>3615</v>
      </c>
      <c r="J3288" s="832" t="s">
        <v>740</v>
      </c>
      <c r="K3288" s="832" t="s">
        <v>3616</v>
      </c>
      <c r="L3288" s="835">
        <v>80.760000000000005</v>
      </c>
      <c r="M3288" s="835">
        <v>80.760000000000005</v>
      </c>
      <c r="N3288" s="832">
        <v>1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10</v>
      </c>
      <c r="B3289" s="832" t="s">
        <v>2616</v>
      </c>
      <c r="C3289" s="832" t="s">
        <v>2645</v>
      </c>
      <c r="D3289" s="833" t="s">
        <v>5680</v>
      </c>
      <c r="E3289" s="834" t="s">
        <v>2710</v>
      </c>
      <c r="F3289" s="832" t="s">
        <v>2618</v>
      </c>
      <c r="G3289" s="832" t="s">
        <v>2760</v>
      </c>
      <c r="H3289" s="832" t="s">
        <v>631</v>
      </c>
      <c r="I3289" s="832" t="s">
        <v>2761</v>
      </c>
      <c r="J3289" s="832" t="s">
        <v>903</v>
      </c>
      <c r="K3289" s="832" t="s">
        <v>2762</v>
      </c>
      <c r="L3289" s="835">
        <v>94.7</v>
      </c>
      <c r="M3289" s="835">
        <v>757.6</v>
      </c>
      <c r="N3289" s="832">
        <v>8</v>
      </c>
      <c r="O3289" s="836">
        <v>4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10</v>
      </c>
      <c r="B3290" s="832" t="s">
        <v>2616</v>
      </c>
      <c r="C3290" s="832" t="s">
        <v>2645</v>
      </c>
      <c r="D3290" s="833" t="s">
        <v>5680</v>
      </c>
      <c r="E3290" s="834" t="s">
        <v>2710</v>
      </c>
      <c r="F3290" s="832" t="s">
        <v>2618</v>
      </c>
      <c r="G3290" s="832" t="s">
        <v>3220</v>
      </c>
      <c r="H3290" s="832" t="s">
        <v>631</v>
      </c>
      <c r="I3290" s="832" t="s">
        <v>3228</v>
      </c>
      <c r="J3290" s="832" t="s">
        <v>763</v>
      </c>
      <c r="K3290" s="832" t="s">
        <v>764</v>
      </c>
      <c r="L3290" s="835">
        <v>0</v>
      </c>
      <c r="M3290" s="835">
        <v>0</v>
      </c>
      <c r="N3290" s="832">
        <v>1</v>
      </c>
      <c r="O3290" s="836">
        <v>0.5</v>
      </c>
      <c r="P3290" s="835"/>
      <c r="Q3290" s="837"/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10</v>
      </c>
      <c r="B3291" s="832" t="s">
        <v>2616</v>
      </c>
      <c r="C3291" s="832" t="s">
        <v>2645</v>
      </c>
      <c r="D3291" s="833" t="s">
        <v>5680</v>
      </c>
      <c r="E3291" s="834" t="s">
        <v>2710</v>
      </c>
      <c r="F3291" s="832" t="s">
        <v>2618</v>
      </c>
      <c r="G3291" s="832" t="s">
        <v>3220</v>
      </c>
      <c r="H3291" s="832" t="s">
        <v>631</v>
      </c>
      <c r="I3291" s="832" t="s">
        <v>3221</v>
      </c>
      <c r="J3291" s="832" t="s">
        <v>763</v>
      </c>
      <c r="K3291" s="832" t="s">
        <v>1062</v>
      </c>
      <c r="L3291" s="835">
        <v>0</v>
      </c>
      <c r="M3291" s="835">
        <v>0</v>
      </c>
      <c r="N3291" s="832">
        <v>1</v>
      </c>
      <c r="O3291" s="836">
        <v>0.5</v>
      </c>
      <c r="P3291" s="835"/>
      <c r="Q3291" s="837"/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10</v>
      </c>
      <c r="B3292" s="832" t="s">
        <v>2616</v>
      </c>
      <c r="C3292" s="832" t="s">
        <v>2645</v>
      </c>
      <c r="D3292" s="833" t="s">
        <v>5680</v>
      </c>
      <c r="E3292" s="834" t="s">
        <v>2710</v>
      </c>
      <c r="F3292" s="832" t="s">
        <v>2618</v>
      </c>
      <c r="G3292" s="832" t="s">
        <v>3543</v>
      </c>
      <c r="H3292" s="832" t="s">
        <v>690</v>
      </c>
      <c r="I3292" s="832" t="s">
        <v>5362</v>
      </c>
      <c r="J3292" s="832" t="s">
        <v>5363</v>
      </c>
      <c r="K3292" s="832" t="s">
        <v>5364</v>
      </c>
      <c r="L3292" s="835">
        <v>7352.33</v>
      </c>
      <c r="M3292" s="835">
        <v>117637.28</v>
      </c>
      <c r="N3292" s="832">
        <v>16</v>
      </c>
      <c r="O3292" s="836">
        <v>2</v>
      </c>
      <c r="P3292" s="835">
        <v>117637.28</v>
      </c>
      <c r="Q3292" s="837">
        <v>1</v>
      </c>
      <c r="R3292" s="832">
        <v>16</v>
      </c>
      <c r="S3292" s="837">
        <v>1</v>
      </c>
      <c r="T3292" s="836">
        <v>2</v>
      </c>
      <c r="U3292" s="838">
        <v>1</v>
      </c>
    </row>
    <row r="3293" spans="1:21" ht="14.4" customHeight="1" x14ac:dyDescent="0.3">
      <c r="A3293" s="831">
        <v>10</v>
      </c>
      <c r="B3293" s="832" t="s">
        <v>2616</v>
      </c>
      <c r="C3293" s="832" t="s">
        <v>2645</v>
      </c>
      <c r="D3293" s="833" t="s">
        <v>5680</v>
      </c>
      <c r="E3293" s="834" t="s">
        <v>2710</v>
      </c>
      <c r="F3293" s="832" t="s">
        <v>2618</v>
      </c>
      <c r="G3293" s="832" t="s">
        <v>3543</v>
      </c>
      <c r="H3293" s="832" t="s">
        <v>631</v>
      </c>
      <c r="I3293" s="832" t="s">
        <v>5365</v>
      </c>
      <c r="J3293" s="832" t="s">
        <v>5366</v>
      </c>
      <c r="K3293" s="832" t="s">
        <v>5367</v>
      </c>
      <c r="L3293" s="835">
        <v>5881.87</v>
      </c>
      <c r="M3293" s="835">
        <v>88228.05</v>
      </c>
      <c r="N3293" s="832">
        <v>15</v>
      </c>
      <c r="O3293" s="836">
        <v>1</v>
      </c>
      <c r="P3293" s="835">
        <v>88228.05</v>
      </c>
      <c r="Q3293" s="837">
        <v>1</v>
      </c>
      <c r="R3293" s="832">
        <v>15</v>
      </c>
      <c r="S3293" s="837">
        <v>1</v>
      </c>
      <c r="T3293" s="836">
        <v>1</v>
      </c>
      <c r="U3293" s="838">
        <v>1</v>
      </c>
    </row>
    <row r="3294" spans="1:21" ht="14.4" customHeight="1" x14ac:dyDescent="0.3">
      <c r="A3294" s="831">
        <v>10</v>
      </c>
      <c r="B3294" s="832" t="s">
        <v>2616</v>
      </c>
      <c r="C3294" s="832" t="s">
        <v>2645</v>
      </c>
      <c r="D3294" s="833" t="s">
        <v>5680</v>
      </c>
      <c r="E3294" s="834" t="s">
        <v>2710</v>
      </c>
      <c r="F3294" s="832" t="s">
        <v>2618</v>
      </c>
      <c r="G3294" s="832" t="s">
        <v>3543</v>
      </c>
      <c r="H3294" s="832" t="s">
        <v>631</v>
      </c>
      <c r="I3294" s="832" t="s">
        <v>5368</v>
      </c>
      <c r="J3294" s="832" t="s">
        <v>3545</v>
      </c>
      <c r="K3294" s="832" t="s">
        <v>3546</v>
      </c>
      <c r="L3294" s="835">
        <v>29409.33</v>
      </c>
      <c r="M3294" s="835">
        <v>58818.66</v>
      </c>
      <c r="N3294" s="832">
        <v>2</v>
      </c>
      <c r="O3294" s="836">
        <v>1</v>
      </c>
      <c r="P3294" s="835">
        <v>58818.66</v>
      </c>
      <c r="Q3294" s="837">
        <v>1</v>
      </c>
      <c r="R3294" s="832">
        <v>2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10</v>
      </c>
      <c r="B3295" s="832" t="s">
        <v>2616</v>
      </c>
      <c r="C3295" s="832" t="s">
        <v>2645</v>
      </c>
      <c r="D3295" s="833" t="s">
        <v>5680</v>
      </c>
      <c r="E3295" s="834" t="s">
        <v>2710</v>
      </c>
      <c r="F3295" s="832" t="s">
        <v>2618</v>
      </c>
      <c r="G3295" s="832" t="s">
        <v>3543</v>
      </c>
      <c r="H3295" s="832" t="s">
        <v>631</v>
      </c>
      <c r="I3295" s="832" t="s">
        <v>5369</v>
      </c>
      <c r="J3295" s="832" t="s">
        <v>5370</v>
      </c>
      <c r="K3295" s="832" t="s">
        <v>5371</v>
      </c>
      <c r="L3295" s="835">
        <v>7352.33</v>
      </c>
      <c r="M3295" s="835">
        <v>154398.93</v>
      </c>
      <c r="N3295" s="832">
        <v>21</v>
      </c>
      <c r="O3295" s="836">
        <v>3</v>
      </c>
      <c r="P3295" s="835">
        <v>102932.62</v>
      </c>
      <c r="Q3295" s="837">
        <v>0.66666666666666663</v>
      </c>
      <c r="R3295" s="832">
        <v>14</v>
      </c>
      <c r="S3295" s="837">
        <v>0.66666666666666663</v>
      </c>
      <c r="T3295" s="836">
        <v>2</v>
      </c>
      <c r="U3295" s="838">
        <v>0.66666666666666663</v>
      </c>
    </row>
    <row r="3296" spans="1:21" ht="14.4" customHeight="1" x14ac:dyDescent="0.3">
      <c r="A3296" s="831">
        <v>10</v>
      </c>
      <c r="B3296" s="832" t="s">
        <v>2616</v>
      </c>
      <c r="C3296" s="832" t="s">
        <v>2645</v>
      </c>
      <c r="D3296" s="833" t="s">
        <v>5680</v>
      </c>
      <c r="E3296" s="834" t="s">
        <v>2710</v>
      </c>
      <c r="F3296" s="832" t="s">
        <v>2618</v>
      </c>
      <c r="G3296" s="832" t="s">
        <v>3543</v>
      </c>
      <c r="H3296" s="832" t="s">
        <v>631</v>
      </c>
      <c r="I3296" s="832" t="s">
        <v>5372</v>
      </c>
      <c r="J3296" s="832" t="s">
        <v>3922</v>
      </c>
      <c r="K3296" s="832" t="s">
        <v>5373</v>
      </c>
      <c r="L3296" s="835">
        <v>11697.96</v>
      </c>
      <c r="M3296" s="835">
        <v>35093.879999999997</v>
      </c>
      <c r="N3296" s="832">
        <v>3</v>
      </c>
      <c r="O3296" s="836">
        <v>1</v>
      </c>
      <c r="P3296" s="835">
        <v>35093.879999999997</v>
      </c>
      <c r="Q3296" s="837">
        <v>1</v>
      </c>
      <c r="R3296" s="832">
        <v>3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10</v>
      </c>
      <c r="B3297" s="832" t="s">
        <v>2616</v>
      </c>
      <c r="C3297" s="832" t="s">
        <v>2645</v>
      </c>
      <c r="D3297" s="833" t="s">
        <v>5680</v>
      </c>
      <c r="E3297" s="834" t="s">
        <v>2710</v>
      </c>
      <c r="F3297" s="832" t="s">
        <v>2618</v>
      </c>
      <c r="G3297" s="832" t="s">
        <v>3543</v>
      </c>
      <c r="H3297" s="832" t="s">
        <v>631</v>
      </c>
      <c r="I3297" s="832" t="s">
        <v>3544</v>
      </c>
      <c r="J3297" s="832" t="s">
        <v>3545</v>
      </c>
      <c r="K3297" s="832" t="s">
        <v>3546</v>
      </c>
      <c r="L3297" s="835">
        <v>29409.33</v>
      </c>
      <c r="M3297" s="835">
        <v>29409.33</v>
      </c>
      <c r="N3297" s="832">
        <v>1</v>
      </c>
      <c r="O3297" s="836">
        <v>1</v>
      </c>
      <c r="P3297" s="835">
        <v>29409.33</v>
      </c>
      <c r="Q3297" s="837">
        <v>1</v>
      </c>
      <c r="R3297" s="832">
        <v>1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10</v>
      </c>
      <c r="B3298" s="832" t="s">
        <v>2616</v>
      </c>
      <c r="C3298" s="832" t="s">
        <v>2645</v>
      </c>
      <c r="D3298" s="833" t="s">
        <v>5680</v>
      </c>
      <c r="E3298" s="834" t="s">
        <v>2710</v>
      </c>
      <c r="F3298" s="832" t="s">
        <v>2618</v>
      </c>
      <c r="G3298" s="832" t="s">
        <v>3543</v>
      </c>
      <c r="H3298" s="832" t="s">
        <v>631</v>
      </c>
      <c r="I3298" s="832" t="s">
        <v>5374</v>
      </c>
      <c r="J3298" s="832" t="s">
        <v>5375</v>
      </c>
      <c r="K3298" s="832" t="s">
        <v>5376</v>
      </c>
      <c r="L3298" s="835">
        <v>35113.43</v>
      </c>
      <c r="M3298" s="835">
        <v>105340.29000000001</v>
      </c>
      <c r="N3298" s="832">
        <v>3</v>
      </c>
      <c r="O3298" s="836">
        <v>2</v>
      </c>
      <c r="P3298" s="835">
        <v>105340.29000000001</v>
      </c>
      <c r="Q3298" s="837">
        <v>1</v>
      </c>
      <c r="R3298" s="832">
        <v>3</v>
      </c>
      <c r="S3298" s="837">
        <v>1</v>
      </c>
      <c r="T3298" s="836">
        <v>2</v>
      </c>
      <c r="U3298" s="838">
        <v>1</v>
      </c>
    </row>
    <row r="3299" spans="1:21" ht="14.4" customHeight="1" x14ac:dyDescent="0.3">
      <c r="A3299" s="831">
        <v>10</v>
      </c>
      <c r="B3299" s="832" t="s">
        <v>2616</v>
      </c>
      <c r="C3299" s="832" t="s">
        <v>2645</v>
      </c>
      <c r="D3299" s="833" t="s">
        <v>5680</v>
      </c>
      <c r="E3299" s="834" t="s">
        <v>2710</v>
      </c>
      <c r="F3299" s="832" t="s">
        <v>2618</v>
      </c>
      <c r="G3299" s="832" t="s">
        <v>5377</v>
      </c>
      <c r="H3299" s="832" t="s">
        <v>631</v>
      </c>
      <c r="I3299" s="832" t="s">
        <v>5378</v>
      </c>
      <c r="J3299" s="832" t="s">
        <v>5379</v>
      </c>
      <c r="K3299" s="832" t="s">
        <v>5380</v>
      </c>
      <c r="L3299" s="835">
        <v>180.76</v>
      </c>
      <c r="M3299" s="835">
        <v>2349.88</v>
      </c>
      <c r="N3299" s="832">
        <v>13</v>
      </c>
      <c r="O3299" s="836">
        <v>3</v>
      </c>
      <c r="P3299" s="835">
        <v>1807.6</v>
      </c>
      <c r="Q3299" s="837">
        <v>0.76923076923076916</v>
      </c>
      <c r="R3299" s="832">
        <v>10</v>
      </c>
      <c r="S3299" s="837">
        <v>0.76923076923076927</v>
      </c>
      <c r="T3299" s="836">
        <v>2</v>
      </c>
      <c r="U3299" s="838">
        <v>0.66666666666666663</v>
      </c>
    </row>
    <row r="3300" spans="1:21" ht="14.4" customHeight="1" x14ac:dyDescent="0.3">
      <c r="A3300" s="831">
        <v>10</v>
      </c>
      <c r="B3300" s="832" t="s">
        <v>2616</v>
      </c>
      <c r="C3300" s="832" t="s">
        <v>2645</v>
      </c>
      <c r="D3300" s="833" t="s">
        <v>5680</v>
      </c>
      <c r="E3300" s="834" t="s">
        <v>2710</v>
      </c>
      <c r="F3300" s="832" t="s">
        <v>2618</v>
      </c>
      <c r="G3300" s="832" t="s">
        <v>5184</v>
      </c>
      <c r="H3300" s="832" t="s">
        <v>631</v>
      </c>
      <c r="I3300" s="832" t="s">
        <v>5185</v>
      </c>
      <c r="J3300" s="832" t="s">
        <v>5186</v>
      </c>
      <c r="K3300" s="832" t="s">
        <v>3056</v>
      </c>
      <c r="L3300" s="835">
        <v>192.28</v>
      </c>
      <c r="M3300" s="835">
        <v>576.84</v>
      </c>
      <c r="N3300" s="832">
        <v>3</v>
      </c>
      <c r="O3300" s="836">
        <v>1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10</v>
      </c>
      <c r="B3301" s="832" t="s">
        <v>2616</v>
      </c>
      <c r="C3301" s="832" t="s">
        <v>2645</v>
      </c>
      <c r="D3301" s="833" t="s">
        <v>5680</v>
      </c>
      <c r="E3301" s="834" t="s">
        <v>2710</v>
      </c>
      <c r="F3301" s="832" t="s">
        <v>2618</v>
      </c>
      <c r="G3301" s="832" t="s">
        <v>2925</v>
      </c>
      <c r="H3301" s="832" t="s">
        <v>631</v>
      </c>
      <c r="I3301" s="832" t="s">
        <v>2926</v>
      </c>
      <c r="J3301" s="832" t="s">
        <v>2927</v>
      </c>
      <c r="K3301" s="832" t="s">
        <v>2928</v>
      </c>
      <c r="L3301" s="835">
        <v>25.12</v>
      </c>
      <c r="M3301" s="835">
        <v>125.6</v>
      </c>
      <c r="N3301" s="832">
        <v>5</v>
      </c>
      <c r="O3301" s="836">
        <v>1.5</v>
      </c>
      <c r="P3301" s="835">
        <v>75.36</v>
      </c>
      <c r="Q3301" s="837">
        <v>0.6</v>
      </c>
      <c r="R3301" s="832">
        <v>3</v>
      </c>
      <c r="S3301" s="837">
        <v>0.6</v>
      </c>
      <c r="T3301" s="836">
        <v>1</v>
      </c>
      <c r="U3301" s="838">
        <v>0.66666666666666663</v>
      </c>
    </row>
    <row r="3302" spans="1:21" ht="14.4" customHeight="1" x14ac:dyDescent="0.3">
      <c r="A3302" s="831">
        <v>10</v>
      </c>
      <c r="B3302" s="832" t="s">
        <v>2616</v>
      </c>
      <c r="C3302" s="832" t="s">
        <v>2645</v>
      </c>
      <c r="D3302" s="833" t="s">
        <v>5680</v>
      </c>
      <c r="E3302" s="834" t="s">
        <v>2710</v>
      </c>
      <c r="F3302" s="832" t="s">
        <v>2618</v>
      </c>
      <c r="G3302" s="832" t="s">
        <v>2935</v>
      </c>
      <c r="H3302" s="832" t="s">
        <v>631</v>
      </c>
      <c r="I3302" s="832" t="s">
        <v>3595</v>
      </c>
      <c r="J3302" s="832" t="s">
        <v>3596</v>
      </c>
      <c r="K3302" s="832" t="s">
        <v>3597</v>
      </c>
      <c r="L3302" s="835">
        <v>177.92</v>
      </c>
      <c r="M3302" s="835">
        <v>533.76</v>
      </c>
      <c r="N3302" s="832">
        <v>3</v>
      </c>
      <c r="O3302" s="836">
        <v>1</v>
      </c>
      <c r="P3302" s="835">
        <v>533.76</v>
      </c>
      <c r="Q3302" s="837">
        <v>1</v>
      </c>
      <c r="R3302" s="832">
        <v>3</v>
      </c>
      <c r="S3302" s="837">
        <v>1</v>
      </c>
      <c r="T3302" s="836">
        <v>1</v>
      </c>
      <c r="U3302" s="838">
        <v>1</v>
      </c>
    </row>
    <row r="3303" spans="1:21" ht="14.4" customHeight="1" x14ac:dyDescent="0.3">
      <c r="A3303" s="831">
        <v>10</v>
      </c>
      <c r="B3303" s="832" t="s">
        <v>2616</v>
      </c>
      <c r="C3303" s="832" t="s">
        <v>2645</v>
      </c>
      <c r="D3303" s="833" t="s">
        <v>5680</v>
      </c>
      <c r="E3303" s="834" t="s">
        <v>2710</v>
      </c>
      <c r="F3303" s="832" t="s">
        <v>2618</v>
      </c>
      <c r="G3303" s="832" t="s">
        <v>5381</v>
      </c>
      <c r="H3303" s="832" t="s">
        <v>631</v>
      </c>
      <c r="I3303" s="832" t="s">
        <v>5382</v>
      </c>
      <c r="J3303" s="832" t="s">
        <v>5383</v>
      </c>
      <c r="K3303" s="832" t="s">
        <v>3103</v>
      </c>
      <c r="L3303" s="835">
        <v>125.44</v>
      </c>
      <c r="M3303" s="835">
        <v>376.32</v>
      </c>
      <c r="N3303" s="832">
        <v>3</v>
      </c>
      <c r="O3303" s="836">
        <v>1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10</v>
      </c>
      <c r="B3304" s="832" t="s">
        <v>2616</v>
      </c>
      <c r="C3304" s="832" t="s">
        <v>2645</v>
      </c>
      <c r="D3304" s="833" t="s">
        <v>5680</v>
      </c>
      <c r="E3304" s="834" t="s">
        <v>2710</v>
      </c>
      <c r="F3304" s="832" t="s">
        <v>2618</v>
      </c>
      <c r="G3304" s="832" t="s">
        <v>3924</v>
      </c>
      <c r="H3304" s="832" t="s">
        <v>690</v>
      </c>
      <c r="I3304" s="832" t="s">
        <v>2343</v>
      </c>
      <c r="J3304" s="832" t="s">
        <v>2344</v>
      </c>
      <c r="K3304" s="832" t="s">
        <v>1325</v>
      </c>
      <c r="L3304" s="835">
        <v>830.09</v>
      </c>
      <c r="M3304" s="835">
        <v>3320.36</v>
      </c>
      <c r="N3304" s="832">
        <v>4</v>
      </c>
      <c r="O3304" s="836">
        <v>2</v>
      </c>
      <c r="P3304" s="835">
        <v>3320.36</v>
      </c>
      <c r="Q3304" s="837">
        <v>1</v>
      </c>
      <c r="R3304" s="832">
        <v>4</v>
      </c>
      <c r="S3304" s="837">
        <v>1</v>
      </c>
      <c r="T3304" s="836">
        <v>2</v>
      </c>
      <c r="U3304" s="838">
        <v>1</v>
      </c>
    </row>
    <row r="3305" spans="1:21" ht="14.4" customHeight="1" x14ac:dyDescent="0.3">
      <c r="A3305" s="831">
        <v>10</v>
      </c>
      <c r="B3305" s="832" t="s">
        <v>2616</v>
      </c>
      <c r="C3305" s="832" t="s">
        <v>2645</v>
      </c>
      <c r="D3305" s="833" t="s">
        <v>5680</v>
      </c>
      <c r="E3305" s="834" t="s">
        <v>2710</v>
      </c>
      <c r="F3305" s="832" t="s">
        <v>2618</v>
      </c>
      <c r="G3305" s="832" t="s">
        <v>2819</v>
      </c>
      <c r="H3305" s="832" t="s">
        <v>690</v>
      </c>
      <c r="I3305" s="832" t="s">
        <v>3353</v>
      </c>
      <c r="J3305" s="832" t="s">
        <v>2432</v>
      </c>
      <c r="K3305" s="832" t="s">
        <v>3354</v>
      </c>
      <c r="L3305" s="835">
        <v>105.23</v>
      </c>
      <c r="M3305" s="835">
        <v>210.46</v>
      </c>
      <c r="N3305" s="832">
        <v>2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10</v>
      </c>
      <c r="B3306" s="832" t="s">
        <v>2616</v>
      </c>
      <c r="C3306" s="832" t="s">
        <v>2645</v>
      </c>
      <c r="D3306" s="833" t="s">
        <v>5680</v>
      </c>
      <c r="E3306" s="834" t="s">
        <v>2710</v>
      </c>
      <c r="F3306" s="832" t="s">
        <v>2618</v>
      </c>
      <c r="G3306" s="832" t="s">
        <v>2819</v>
      </c>
      <c r="H3306" s="832" t="s">
        <v>690</v>
      </c>
      <c r="I3306" s="832" t="s">
        <v>5384</v>
      </c>
      <c r="J3306" s="832" t="s">
        <v>2432</v>
      </c>
      <c r="K3306" s="832" t="s">
        <v>5385</v>
      </c>
      <c r="L3306" s="835">
        <v>63.14</v>
      </c>
      <c r="M3306" s="835">
        <v>252.56</v>
      </c>
      <c r="N3306" s="832">
        <v>4</v>
      </c>
      <c r="O3306" s="836">
        <v>2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10</v>
      </c>
      <c r="B3307" s="832" t="s">
        <v>2616</v>
      </c>
      <c r="C3307" s="832" t="s">
        <v>2645</v>
      </c>
      <c r="D3307" s="833" t="s">
        <v>5680</v>
      </c>
      <c r="E3307" s="834" t="s">
        <v>2710</v>
      </c>
      <c r="F3307" s="832" t="s">
        <v>2618</v>
      </c>
      <c r="G3307" s="832" t="s">
        <v>2819</v>
      </c>
      <c r="H3307" s="832" t="s">
        <v>690</v>
      </c>
      <c r="I3307" s="832" t="s">
        <v>3951</v>
      </c>
      <c r="J3307" s="832" t="s">
        <v>2432</v>
      </c>
      <c r="K3307" s="832" t="s">
        <v>3952</v>
      </c>
      <c r="L3307" s="835">
        <v>84.18</v>
      </c>
      <c r="M3307" s="835">
        <v>505.08000000000004</v>
      </c>
      <c r="N3307" s="832">
        <v>6</v>
      </c>
      <c r="O3307" s="836">
        <v>3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10</v>
      </c>
      <c r="B3308" s="832" t="s">
        <v>2616</v>
      </c>
      <c r="C3308" s="832" t="s">
        <v>2645</v>
      </c>
      <c r="D3308" s="833" t="s">
        <v>5680</v>
      </c>
      <c r="E3308" s="834" t="s">
        <v>2710</v>
      </c>
      <c r="F3308" s="832" t="s">
        <v>2618</v>
      </c>
      <c r="G3308" s="832" t="s">
        <v>2819</v>
      </c>
      <c r="H3308" s="832" t="s">
        <v>690</v>
      </c>
      <c r="I3308" s="832" t="s">
        <v>2434</v>
      </c>
      <c r="J3308" s="832" t="s">
        <v>2288</v>
      </c>
      <c r="K3308" s="832" t="s">
        <v>2435</v>
      </c>
      <c r="L3308" s="835">
        <v>63.14</v>
      </c>
      <c r="M3308" s="835">
        <v>189.42000000000002</v>
      </c>
      <c r="N3308" s="832">
        <v>3</v>
      </c>
      <c r="O3308" s="836">
        <v>2</v>
      </c>
      <c r="P3308" s="835">
        <v>63.14</v>
      </c>
      <c r="Q3308" s="837">
        <v>0.33333333333333331</v>
      </c>
      <c r="R3308" s="832">
        <v>1</v>
      </c>
      <c r="S3308" s="837">
        <v>0.33333333333333331</v>
      </c>
      <c r="T3308" s="836">
        <v>1</v>
      </c>
      <c r="U3308" s="838">
        <v>0.5</v>
      </c>
    </row>
    <row r="3309" spans="1:21" ht="14.4" customHeight="1" x14ac:dyDescent="0.3">
      <c r="A3309" s="831">
        <v>10</v>
      </c>
      <c r="B3309" s="832" t="s">
        <v>2616</v>
      </c>
      <c r="C3309" s="832" t="s">
        <v>2645</v>
      </c>
      <c r="D3309" s="833" t="s">
        <v>5680</v>
      </c>
      <c r="E3309" s="834" t="s">
        <v>2710</v>
      </c>
      <c r="F3309" s="832" t="s">
        <v>2618</v>
      </c>
      <c r="G3309" s="832" t="s">
        <v>2819</v>
      </c>
      <c r="H3309" s="832" t="s">
        <v>631</v>
      </c>
      <c r="I3309" s="832" t="s">
        <v>5386</v>
      </c>
      <c r="J3309" s="832" t="s">
        <v>2288</v>
      </c>
      <c r="K3309" s="832" t="s">
        <v>5387</v>
      </c>
      <c r="L3309" s="835">
        <v>105.23</v>
      </c>
      <c r="M3309" s="835">
        <v>105.23</v>
      </c>
      <c r="N3309" s="832">
        <v>1</v>
      </c>
      <c r="O3309" s="836">
        <v>1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10</v>
      </c>
      <c r="B3310" s="832" t="s">
        <v>2616</v>
      </c>
      <c r="C3310" s="832" t="s">
        <v>2645</v>
      </c>
      <c r="D3310" s="833" t="s">
        <v>5680</v>
      </c>
      <c r="E3310" s="834" t="s">
        <v>2710</v>
      </c>
      <c r="F3310" s="832" t="s">
        <v>2618</v>
      </c>
      <c r="G3310" s="832" t="s">
        <v>2819</v>
      </c>
      <c r="H3310" s="832" t="s">
        <v>690</v>
      </c>
      <c r="I3310" s="832" t="s">
        <v>2287</v>
      </c>
      <c r="J3310" s="832" t="s">
        <v>2288</v>
      </c>
      <c r="K3310" s="832" t="s">
        <v>2289</v>
      </c>
      <c r="L3310" s="835">
        <v>49.08</v>
      </c>
      <c r="M3310" s="835">
        <v>883.43999999999983</v>
      </c>
      <c r="N3310" s="832">
        <v>18</v>
      </c>
      <c r="O3310" s="836">
        <v>18</v>
      </c>
      <c r="P3310" s="835">
        <v>294.47999999999996</v>
      </c>
      <c r="Q3310" s="837">
        <v>0.33333333333333337</v>
      </c>
      <c r="R3310" s="832">
        <v>6</v>
      </c>
      <c r="S3310" s="837">
        <v>0.33333333333333331</v>
      </c>
      <c r="T3310" s="836">
        <v>6</v>
      </c>
      <c r="U3310" s="838">
        <v>0.33333333333333331</v>
      </c>
    </row>
    <row r="3311" spans="1:21" ht="14.4" customHeight="1" x14ac:dyDescent="0.3">
      <c r="A3311" s="831">
        <v>10</v>
      </c>
      <c r="B3311" s="832" t="s">
        <v>2616</v>
      </c>
      <c r="C3311" s="832" t="s">
        <v>2645</v>
      </c>
      <c r="D3311" s="833" t="s">
        <v>5680</v>
      </c>
      <c r="E3311" s="834" t="s">
        <v>2710</v>
      </c>
      <c r="F3311" s="832" t="s">
        <v>2618</v>
      </c>
      <c r="G3311" s="832" t="s">
        <v>2819</v>
      </c>
      <c r="H3311" s="832" t="s">
        <v>690</v>
      </c>
      <c r="I3311" s="832" t="s">
        <v>5388</v>
      </c>
      <c r="J3311" s="832" t="s">
        <v>2288</v>
      </c>
      <c r="K3311" s="832" t="s">
        <v>5389</v>
      </c>
      <c r="L3311" s="835">
        <v>126.27</v>
      </c>
      <c r="M3311" s="835">
        <v>126.27</v>
      </c>
      <c r="N3311" s="832">
        <v>1</v>
      </c>
      <c r="O3311" s="836">
        <v>1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10</v>
      </c>
      <c r="B3312" s="832" t="s">
        <v>2616</v>
      </c>
      <c r="C3312" s="832" t="s">
        <v>2645</v>
      </c>
      <c r="D3312" s="833" t="s">
        <v>5680</v>
      </c>
      <c r="E3312" s="834" t="s">
        <v>2710</v>
      </c>
      <c r="F3312" s="832" t="s">
        <v>2618</v>
      </c>
      <c r="G3312" s="832" t="s">
        <v>2819</v>
      </c>
      <c r="H3312" s="832" t="s">
        <v>631</v>
      </c>
      <c r="I3312" s="832" t="s">
        <v>3953</v>
      </c>
      <c r="J3312" s="832" t="s">
        <v>2288</v>
      </c>
      <c r="K3312" s="832" t="s">
        <v>3954</v>
      </c>
      <c r="L3312" s="835">
        <v>84.18</v>
      </c>
      <c r="M3312" s="835">
        <v>84.18</v>
      </c>
      <c r="N3312" s="832">
        <v>1</v>
      </c>
      <c r="O3312" s="836">
        <v>1</v>
      </c>
      <c r="P3312" s="835">
        <v>84.18</v>
      </c>
      <c r="Q3312" s="837">
        <v>1</v>
      </c>
      <c r="R3312" s="832">
        <v>1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10</v>
      </c>
      <c r="B3313" s="832" t="s">
        <v>2616</v>
      </c>
      <c r="C3313" s="832" t="s">
        <v>2645</v>
      </c>
      <c r="D3313" s="833" t="s">
        <v>5680</v>
      </c>
      <c r="E3313" s="834" t="s">
        <v>2710</v>
      </c>
      <c r="F3313" s="832" t="s">
        <v>2618</v>
      </c>
      <c r="G3313" s="832" t="s">
        <v>2819</v>
      </c>
      <c r="H3313" s="832" t="s">
        <v>690</v>
      </c>
      <c r="I3313" s="832" t="s">
        <v>3460</v>
      </c>
      <c r="J3313" s="832" t="s">
        <v>2432</v>
      </c>
      <c r="K3313" s="832" t="s">
        <v>3461</v>
      </c>
      <c r="L3313" s="835">
        <v>49.08</v>
      </c>
      <c r="M3313" s="835">
        <v>785.28</v>
      </c>
      <c r="N3313" s="832">
        <v>16</v>
      </c>
      <c r="O3313" s="836">
        <v>13.5</v>
      </c>
      <c r="P3313" s="835">
        <v>294.48</v>
      </c>
      <c r="Q3313" s="837">
        <v>0.37500000000000006</v>
      </c>
      <c r="R3313" s="832">
        <v>6</v>
      </c>
      <c r="S3313" s="837">
        <v>0.375</v>
      </c>
      <c r="T3313" s="836">
        <v>4.5</v>
      </c>
      <c r="U3313" s="838">
        <v>0.33333333333333331</v>
      </c>
    </row>
    <row r="3314" spans="1:21" ht="14.4" customHeight="1" x14ac:dyDescent="0.3">
      <c r="A3314" s="831">
        <v>10</v>
      </c>
      <c r="B3314" s="832" t="s">
        <v>2616</v>
      </c>
      <c r="C3314" s="832" t="s">
        <v>2645</v>
      </c>
      <c r="D3314" s="833" t="s">
        <v>5680</v>
      </c>
      <c r="E3314" s="834" t="s">
        <v>2710</v>
      </c>
      <c r="F3314" s="832" t="s">
        <v>2618</v>
      </c>
      <c r="G3314" s="832" t="s">
        <v>3066</v>
      </c>
      <c r="H3314" s="832" t="s">
        <v>690</v>
      </c>
      <c r="I3314" s="832" t="s">
        <v>2332</v>
      </c>
      <c r="J3314" s="832" t="s">
        <v>1141</v>
      </c>
      <c r="K3314" s="832" t="s">
        <v>1135</v>
      </c>
      <c r="L3314" s="835">
        <v>130.38999999999999</v>
      </c>
      <c r="M3314" s="835">
        <v>651.94999999999993</v>
      </c>
      <c r="N3314" s="832">
        <v>5</v>
      </c>
      <c r="O3314" s="836">
        <v>0.5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10</v>
      </c>
      <c r="B3315" s="832" t="s">
        <v>2616</v>
      </c>
      <c r="C3315" s="832" t="s">
        <v>2645</v>
      </c>
      <c r="D3315" s="833" t="s">
        <v>5680</v>
      </c>
      <c r="E3315" s="834" t="s">
        <v>2710</v>
      </c>
      <c r="F3315" s="832" t="s">
        <v>2618</v>
      </c>
      <c r="G3315" s="832" t="s">
        <v>3066</v>
      </c>
      <c r="H3315" s="832" t="s">
        <v>690</v>
      </c>
      <c r="I3315" s="832" t="s">
        <v>2334</v>
      </c>
      <c r="J3315" s="832" t="s">
        <v>1139</v>
      </c>
      <c r="K3315" s="832" t="s">
        <v>1135</v>
      </c>
      <c r="L3315" s="835">
        <v>238.89</v>
      </c>
      <c r="M3315" s="835">
        <v>1194.4499999999998</v>
      </c>
      <c r="N3315" s="832">
        <v>5</v>
      </c>
      <c r="O3315" s="836">
        <v>1</v>
      </c>
      <c r="P3315" s="835">
        <v>1194.4499999999998</v>
      </c>
      <c r="Q3315" s="837">
        <v>1</v>
      </c>
      <c r="R3315" s="832">
        <v>5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10</v>
      </c>
      <c r="B3316" s="832" t="s">
        <v>2616</v>
      </c>
      <c r="C3316" s="832" t="s">
        <v>2645</v>
      </c>
      <c r="D3316" s="833" t="s">
        <v>5680</v>
      </c>
      <c r="E3316" s="834" t="s">
        <v>2710</v>
      </c>
      <c r="F3316" s="832" t="s">
        <v>2618</v>
      </c>
      <c r="G3316" s="832" t="s">
        <v>3066</v>
      </c>
      <c r="H3316" s="832" t="s">
        <v>690</v>
      </c>
      <c r="I3316" s="832" t="s">
        <v>5284</v>
      </c>
      <c r="J3316" s="832" t="s">
        <v>5213</v>
      </c>
      <c r="K3316" s="832" t="s">
        <v>1435</v>
      </c>
      <c r="L3316" s="835">
        <v>32.380000000000003</v>
      </c>
      <c r="M3316" s="835">
        <v>647.6</v>
      </c>
      <c r="N3316" s="832">
        <v>20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10</v>
      </c>
      <c r="B3317" s="832" t="s">
        <v>2616</v>
      </c>
      <c r="C3317" s="832" t="s">
        <v>2645</v>
      </c>
      <c r="D3317" s="833" t="s">
        <v>5680</v>
      </c>
      <c r="E3317" s="834" t="s">
        <v>2710</v>
      </c>
      <c r="F3317" s="832" t="s">
        <v>2619</v>
      </c>
      <c r="G3317" s="832" t="s">
        <v>2822</v>
      </c>
      <c r="H3317" s="832" t="s">
        <v>631</v>
      </c>
      <c r="I3317" s="832" t="s">
        <v>3393</v>
      </c>
      <c r="J3317" s="832" t="s">
        <v>2824</v>
      </c>
      <c r="K3317" s="832"/>
      <c r="L3317" s="835">
        <v>0</v>
      </c>
      <c r="M3317" s="835">
        <v>0</v>
      </c>
      <c r="N3317" s="832">
        <v>2</v>
      </c>
      <c r="O3317" s="836">
        <v>1.5</v>
      </c>
      <c r="P3317" s="835">
        <v>0</v>
      </c>
      <c r="Q3317" s="837"/>
      <c r="R3317" s="832">
        <v>1</v>
      </c>
      <c r="S3317" s="837">
        <v>0.5</v>
      </c>
      <c r="T3317" s="836">
        <v>0.5</v>
      </c>
      <c r="U3317" s="838">
        <v>0.33333333333333331</v>
      </c>
    </row>
    <row r="3318" spans="1:21" ht="14.4" customHeight="1" x14ac:dyDescent="0.3">
      <c r="A3318" s="831">
        <v>10</v>
      </c>
      <c r="B3318" s="832" t="s">
        <v>2616</v>
      </c>
      <c r="C3318" s="832" t="s">
        <v>2645</v>
      </c>
      <c r="D3318" s="833" t="s">
        <v>5680</v>
      </c>
      <c r="E3318" s="834" t="s">
        <v>2710</v>
      </c>
      <c r="F3318" s="832" t="s">
        <v>2619</v>
      </c>
      <c r="G3318" s="832" t="s">
        <v>2822</v>
      </c>
      <c r="H3318" s="832" t="s">
        <v>631</v>
      </c>
      <c r="I3318" s="832" t="s">
        <v>3076</v>
      </c>
      <c r="J3318" s="832" t="s">
        <v>2824</v>
      </c>
      <c r="K3318" s="832"/>
      <c r="L3318" s="835">
        <v>0</v>
      </c>
      <c r="M3318" s="835">
        <v>0</v>
      </c>
      <c r="N3318" s="832">
        <v>3</v>
      </c>
      <c r="O3318" s="836">
        <v>3</v>
      </c>
      <c r="P3318" s="835">
        <v>0</v>
      </c>
      <c r="Q3318" s="837"/>
      <c r="R3318" s="832">
        <v>3</v>
      </c>
      <c r="S3318" s="837">
        <v>1</v>
      </c>
      <c r="T3318" s="836">
        <v>3</v>
      </c>
      <c r="U3318" s="838">
        <v>1</v>
      </c>
    </row>
    <row r="3319" spans="1:21" ht="14.4" customHeight="1" x14ac:dyDescent="0.3">
      <c r="A3319" s="831">
        <v>10</v>
      </c>
      <c r="B3319" s="832" t="s">
        <v>2616</v>
      </c>
      <c r="C3319" s="832" t="s">
        <v>2645</v>
      </c>
      <c r="D3319" s="833" t="s">
        <v>5680</v>
      </c>
      <c r="E3319" s="834" t="s">
        <v>2710</v>
      </c>
      <c r="F3319" s="832" t="s">
        <v>2620</v>
      </c>
      <c r="G3319" s="832" t="s">
        <v>3281</v>
      </c>
      <c r="H3319" s="832" t="s">
        <v>631</v>
      </c>
      <c r="I3319" s="832" t="s">
        <v>3965</v>
      </c>
      <c r="J3319" s="832" t="s">
        <v>3966</v>
      </c>
      <c r="K3319" s="832" t="s">
        <v>3967</v>
      </c>
      <c r="L3319" s="835">
        <v>86.25</v>
      </c>
      <c r="M3319" s="835">
        <v>86.25</v>
      </c>
      <c r="N3319" s="832">
        <v>1</v>
      </c>
      <c r="O3319" s="836">
        <v>1</v>
      </c>
      <c r="P3319" s="835">
        <v>86.25</v>
      </c>
      <c r="Q3319" s="837">
        <v>1</v>
      </c>
      <c r="R3319" s="832">
        <v>1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10</v>
      </c>
      <c r="B3320" s="832" t="s">
        <v>2616</v>
      </c>
      <c r="C3320" s="832" t="s">
        <v>2645</v>
      </c>
      <c r="D3320" s="833" t="s">
        <v>5680</v>
      </c>
      <c r="E3320" s="834" t="s">
        <v>2710</v>
      </c>
      <c r="F3320" s="832" t="s">
        <v>2620</v>
      </c>
      <c r="G3320" s="832" t="s">
        <v>3721</v>
      </c>
      <c r="H3320" s="832" t="s">
        <v>631</v>
      </c>
      <c r="I3320" s="832" t="s">
        <v>4077</v>
      </c>
      <c r="J3320" s="832" t="s">
        <v>4078</v>
      </c>
      <c r="K3320" s="832" t="s">
        <v>4079</v>
      </c>
      <c r="L3320" s="835">
        <v>30</v>
      </c>
      <c r="M3320" s="835">
        <v>30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10</v>
      </c>
      <c r="B3321" s="832" t="s">
        <v>2616</v>
      </c>
      <c r="C3321" s="832" t="s">
        <v>2645</v>
      </c>
      <c r="D3321" s="833" t="s">
        <v>5680</v>
      </c>
      <c r="E3321" s="834" t="s">
        <v>2711</v>
      </c>
      <c r="F3321" s="832" t="s">
        <v>2618</v>
      </c>
      <c r="G3321" s="832" t="s">
        <v>3307</v>
      </c>
      <c r="H3321" s="832" t="s">
        <v>631</v>
      </c>
      <c r="I3321" s="832" t="s">
        <v>3308</v>
      </c>
      <c r="J3321" s="832" t="s">
        <v>3309</v>
      </c>
      <c r="K3321" s="832" t="s">
        <v>3310</v>
      </c>
      <c r="L3321" s="835">
        <v>672.43</v>
      </c>
      <c r="M3321" s="835">
        <v>4034.58</v>
      </c>
      <c r="N3321" s="832">
        <v>6</v>
      </c>
      <c r="O3321" s="836">
        <v>1</v>
      </c>
      <c r="P3321" s="835">
        <v>4034.58</v>
      </c>
      <c r="Q3321" s="837">
        <v>1</v>
      </c>
      <c r="R3321" s="832">
        <v>6</v>
      </c>
      <c r="S3321" s="837">
        <v>1</v>
      </c>
      <c r="T3321" s="836">
        <v>1</v>
      </c>
      <c r="U3321" s="838">
        <v>1</v>
      </c>
    </row>
    <row r="3322" spans="1:21" ht="14.4" customHeight="1" x14ac:dyDescent="0.3">
      <c r="A3322" s="831">
        <v>10</v>
      </c>
      <c r="B3322" s="832" t="s">
        <v>2616</v>
      </c>
      <c r="C3322" s="832" t="s">
        <v>2645</v>
      </c>
      <c r="D3322" s="833" t="s">
        <v>5680</v>
      </c>
      <c r="E3322" s="834" t="s">
        <v>2711</v>
      </c>
      <c r="F3322" s="832" t="s">
        <v>2618</v>
      </c>
      <c r="G3322" s="832" t="s">
        <v>2822</v>
      </c>
      <c r="H3322" s="832" t="s">
        <v>631</v>
      </c>
      <c r="I3322" s="832" t="s">
        <v>5390</v>
      </c>
      <c r="J3322" s="832" t="s">
        <v>2824</v>
      </c>
      <c r="K3322" s="832"/>
      <c r="L3322" s="835">
        <v>542.79999999999995</v>
      </c>
      <c r="M3322" s="835">
        <v>542.79999999999995</v>
      </c>
      <c r="N3322" s="832">
        <v>1</v>
      </c>
      <c r="O3322" s="836">
        <v>1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10</v>
      </c>
      <c r="B3323" s="832" t="s">
        <v>2616</v>
      </c>
      <c r="C3323" s="832" t="s">
        <v>2645</v>
      </c>
      <c r="D3323" s="833" t="s">
        <v>5680</v>
      </c>
      <c r="E3323" s="834" t="s">
        <v>2711</v>
      </c>
      <c r="F3323" s="832" t="s">
        <v>2618</v>
      </c>
      <c r="G3323" s="832" t="s">
        <v>4761</v>
      </c>
      <c r="H3323" s="832" t="s">
        <v>631</v>
      </c>
      <c r="I3323" s="832" t="s">
        <v>4762</v>
      </c>
      <c r="J3323" s="832" t="s">
        <v>4763</v>
      </c>
      <c r="K3323" s="832" t="s">
        <v>3954</v>
      </c>
      <c r="L3323" s="835">
        <v>72.47</v>
      </c>
      <c r="M3323" s="835">
        <v>144.94</v>
      </c>
      <c r="N3323" s="832">
        <v>2</v>
      </c>
      <c r="O3323" s="836">
        <v>2</v>
      </c>
      <c r="P3323" s="835">
        <v>72.47</v>
      </c>
      <c r="Q3323" s="837">
        <v>0.5</v>
      </c>
      <c r="R3323" s="832">
        <v>1</v>
      </c>
      <c r="S3323" s="837">
        <v>0.5</v>
      </c>
      <c r="T3323" s="836">
        <v>1</v>
      </c>
      <c r="U3323" s="838">
        <v>0.5</v>
      </c>
    </row>
    <row r="3324" spans="1:21" ht="14.4" customHeight="1" x14ac:dyDescent="0.3">
      <c r="A3324" s="831">
        <v>10</v>
      </c>
      <c r="B3324" s="832" t="s">
        <v>2616</v>
      </c>
      <c r="C3324" s="832" t="s">
        <v>2645</v>
      </c>
      <c r="D3324" s="833" t="s">
        <v>5680</v>
      </c>
      <c r="E3324" s="834" t="s">
        <v>2711</v>
      </c>
      <c r="F3324" s="832" t="s">
        <v>2618</v>
      </c>
      <c r="G3324" s="832" t="s">
        <v>5391</v>
      </c>
      <c r="H3324" s="832" t="s">
        <v>690</v>
      </c>
      <c r="I3324" s="832" t="s">
        <v>5392</v>
      </c>
      <c r="J3324" s="832" t="s">
        <v>5393</v>
      </c>
      <c r="K3324" s="832" t="s">
        <v>5394</v>
      </c>
      <c r="L3324" s="835">
        <v>654.6</v>
      </c>
      <c r="M3324" s="835">
        <v>1963.8000000000002</v>
      </c>
      <c r="N3324" s="832">
        <v>3</v>
      </c>
      <c r="O3324" s="836">
        <v>3</v>
      </c>
      <c r="P3324" s="835">
        <v>1309.2</v>
      </c>
      <c r="Q3324" s="837">
        <v>0.66666666666666663</v>
      </c>
      <c r="R3324" s="832">
        <v>2</v>
      </c>
      <c r="S3324" s="837">
        <v>0.66666666666666663</v>
      </c>
      <c r="T3324" s="836">
        <v>2</v>
      </c>
      <c r="U3324" s="838">
        <v>0.66666666666666663</v>
      </c>
    </row>
    <row r="3325" spans="1:21" ht="14.4" customHeight="1" x14ac:dyDescent="0.3">
      <c r="A3325" s="831">
        <v>10</v>
      </c>
      <c r="B3325" s="832" t="s">
        <v>2616</v>
      </c>
      <c r="C3325" s="832" t="s">
        <v>2645</v>
      </c>
      <c r="D3325" s="833" t="s">
        <v>5680</v>
      </c>
      <c r="E3325" s="834" t="s">
        <v>2711</v>
      </c>
      <c r="F3325" s="832" t="s">
        <v>2618</v>
      </c>
      <c r="G3325" s="832" t="s">
        <v>3543</v>
      </c>
      <c r="H3325" s="832" t="s">
        <v>690</v>
      </c>
      <c r="I3325" s="832" t="s">
        <v>5362</v>
      </c>
      <c r="J3325" s="832" t="s">
        <v>5363</v>
      </c>
      <c r="K3325" s="832" t="s">
        <v>5364</v>
      </c>
      <c r="L3325" s="835">
        <v>7352.33</v>
      </c>
      <c r="M3325" s="835">
        <v>44113.979999999996</v>
      </c>
      <c r="N3325" s="832">
        <v>6</v>
      </c>
      <c r="O3325" s="836">
        <v>1</v>
      </c>
      <c r="P3325" s="835">
        <v>44113.979999999996</v>
      </c>
      <c r="Q3325" s="837">
        <v>1</v>
      </c>
      <c r="R3325" s="832">
        <v>6</v>
      </c>
      <c r="S3325" s="837">
        <v>1</v>
      </c>
      <c r="T3325" s="836">
        <v>1</v>
      </c>
      <c r="U3325" s="838">
        <v>1</v>
      </c>
    </row>
    <row r="3326" spans="1:21" ht="14.4" customHeight="1" x14ac:dyDescent="0.3">
      <c r="A3326" s="831">
        <v>10</v>
      </c>
      <c r="B3326" s="832" t="s">
        <v>2616</v>
      </c>
      <c r="C3326" s="832" t="s">
        <v>2645</v>
      </c>
      <c r="D3326" s="833" t="s">
        <v>5680</v>
      </c>
      <c r="E3326" s="834" t="s">
        <v>2711</v>
      </c>
      <c r="F3326" s="832" t="s">
        <v>2618</v>
      </c>
      <c r="G3326" s="832" t="s">
        <v>3543</v>
      </c>
      <c r="H3326" s="832" t="s">
        <v>631</v>
      </c>
      <c r="I3326" s="832" t="s">
        <v>5368</v>
      </c>
      <c r="J3326" s="832" t="s">
        <v>3545</v>
      </c>
      <c r="K3326" s="832" t="s">
        <v>3546</v>
      </c>
      <c r="L3326" s="835">
        <v>29409.33</v>
      </c>
      <c r="M3326" s="835">
        <v>29409.33</v>
      </c>
      <c r="N3326" s="832">
        <v>1</v>
      </c>
      <c r="O3326" s="836">
        <v>1</v>
      </c>
      <c r="P3326" s="835">
        <v>29409.33</v>
      </c>
      <c r="Q3326" s="837">
        <v>1</v>
      </c>
      <c r="R3326" s="832">
        <v>1</v>
      </c>
      <c r="S3326" s="837">
        <v>1</v>
      </c>
      <c r="T3326" s="836">
        <v>1</v>
      </c>
      <c r="U3326" s="838">
        <v>1</v>
      </c>
    </row>
    <row r="3327" spans="1:21" ht="14.4" customHeight="1" x14ac:dyDescent="0.3">
      <c r="A3327" s="831">
        <v>10</v>
      </c>
      <c r="B3327" s="832" t="s">
        <v>2616</v>
      </c>
      <c r="C3327" s="832" t="s">
        <v>2645</v>
      </c>
      <c r="D3327" s="833" t="s">
        <v>5680</v>
      </c>
      <c r="E3327" s="834" t="s">
        <v>2711</v>
      </c>
      <c r="F3327" s="832" t="s">
        <v>2618</v>
      </c>
      <c r="G3327" s="832" t="s">
        <v>3543</v>
      </c>
      <c r="H3327" s="832" t="s">
        <v>631</v>
      </c>
      <c r="I3327" s="832" t="s">
        <v>5374</v>
      </c>
      <c r="J3327" s="832" t="s">
        <v>5375</v>
      </c>
      <c r="K3327" s="832" t="s">
        <v>5376</v>
      </c>
      <c r="L3327" s="835">
        <v>35113.43</v>
      </c>
      <c r="M3327" s="835">
        <v>70226.86</v>
      </c>
      <c r="N3327" s="832">
        <v>2</v>
      </c>
      <c r="O3327" s="836">
        <v>2</v>
      </c>
      <c r="P3327" s="835">
        <v>70226.86</v>
      </c>
      <c r="Q3327" s="837">
        <v>1</v>
      </c>
      <c r="R3327" s="832">
        <v>2</v>
      </c>
      <c r="S3327" s="837">
        <v>1</v>
      </c>
      <c r="T3327" s="836">
        <v>2</v>
      </c>
      <c r="U3327" s="838">
        <v>1</v>
      </c>
    </row>
    <row r="3328" spans="1:21" ht="14.4" customHeight="1" x14ac:dyDescent="0.3">
      <c r="A3328" s="831">
        <v>10</v>
      </c>
      <c r="B3328" s="832" t="s">
        <v>2616</v>
      </c>
      <c r="C3328" s="832" t="s">
        <v>2645</v>
      </c>
      <c r="D3328" s="833" t="s">
        <v>5680</v>
      </c>
      <c r="E3328" s="834" t="s">
        <v>2711</v>
      </c>
      <c r="F3328" s="832" t="s">
        <v>2618</v>
      </c>
      <c r="G3328" s="832" t="s">
        <v>5377</v>
      </c>
      <c r="H3328" s="832" t="s">
        <v>631</v>
      </c>
      <c r="I3328" s="832" t="s">
        <v>5378</v>
      </c>
      <c r="J3328" s="832" t="s">
        <v>5379</v>
      </c>
      <c r="K3328" s="832" t="s">
        <v>5380</v>
      </c>
      <c r="L3328" s="835">
        <v>180.76</v>
      </c>
      <c r="M3328" s="835">
        <v>3253.68</v>
      </c>
      <c r="N3328" s="832">
        <v>18</v>
      </c>
      <c r="O3328" s="836">
        <v>5</v>
      </c>
      <c r="P3328" s="835">
        <v>2169.12</v>
      </c>
      <c r="Q3328" s="837">
        <v>0.66666666666666663</v>
      </c>
      <c r="R3328" s="832">
        <v>12</v>
      </c>
      <c r="S3328" s="837">
        <v>0.66666666666666663</v>
      </c>
      <c r="T3328" s="836">
        <v>3</v>
      </c>
      <c r="U3328" s="838">
        <v>0.6</v>
      </c>
    </row>
    <row r="3329" spans="1:21" ht="14.4" customHeight="1" x14ac:dyDescent="0.3">
      <c r="A3329" s="831">
        <v>10</v>
      </c>
      <c r="B3329" s="832" t="s">
        <v>2616</v>
      </c>
      <c r="C3329" s="832" t="s">
        <v>2645</v>
      </c>
      <c r="D3329" s="833" t="s">
        <v>5680</v>
      </c>
      <c r="E3329" s="834" t="s">
        <v>2711</v>
      </c>
      <c r="F3329" s="832" t="s">
        <v>2618</v>
      </c>
      <c r="G3329" s="832" t="s">
        <v>2819</v>
      </c>
      <c r="H3329" s="832" t="s">
        <v>690</v>
      </c>
      <c r="I3329" s="832" t="s">
        <v>2431</v>
      </c>
      <c r="J3329" s="832" t="s">
        <v>2432</v>
      </c>
      <c r="K3329" s="832" t="s">
        <v>2433</v>
      </c>
      <c r="L3329" s="835">
        <v>126.27</v>
      </c>
      <c r="M3329" s="835">
        <v>126.27</v>
      </c>
      <c r="N3329" s="832">
        <v>1</v>
      </c>
      <c r="O3329" s="836">
        <v>1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10</v>
      </c>
      <c r="B3330" s="832" t="s">
        <v>2616</v>
      </c>
      <c r="C3330" s="832" t="s">
        <v>2645</v>
      </c>
      <c r="D3330" s="833" t="s">
        <v>5680</v>
      </c>
      <c r="E3330" s="834" t="s">
        <v>2711</v>
      </c>
      <c r="F3330" s="832" t="s">
        <v>2618</v>
      </c>
      <c r="G3330" s="832" t="s">
        <v>2819</v>
      </c>
      <c r="H3330" s="832" t="s">
        <v>690</v>
      </c>
      <c r="I3330" s="832" t="s">
        <v>2434</v>
      </c>
      <c r="J3330" s="832" t="s">
        <v>2288</v>
      </c>
      <c r="K3330" s="832" t="s">
        <v>2435</v>
      </c>
      <c r="L3330" s="835">
        <v>63.14</v>
      </c>
      <c r="M3330" s="835">
        <v>126.28</v>
      </c>
      <c r="N3330" s="832">
        <v>2</v>
      </c>
      <c r="O3330" s="836">
        <v>2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10</v>
      </c>
      <c r="B3331" s="832" t="s">
        <v>2616</v>
      </c>
      <c r="C3331" s="832" t="s">
        <v>2645</v>
      </c>
      <c r="D3331" s="833" t="s">
        <v>5680</v>
      </c>
      <c r="E3331" s="834" t="s">
        <v>2711</v>
      </c>
      <c r="F3331" s="832" t="s">
        <v>2618</v>
      </c>
      <c r="G3331" s="832" t="s">
        <v>2819</v>
      </c>
      <c r="H3331" s="832" t="s">
        <v>690</v>
      </c>
      <c r="I3331" s="832" t="s">
        <v>2287</v>
      </c>
      <c r="J3331" s="832" t="s">
        <v>2288</v>
      </c>
      <c r="K3331" s="832" t="s">
        <v>2289</v>
      </c>
      <c r="L3331" s="835">
        <v>49.08</v>
      </c>
      <c r="M3331" s="835">
        <v>588.95999999999992</v>
      </c>
      <c r="N3331" s="832">
        <v>12</v>
      </c>
      <c r="O3331" s="836">
        <v>12</v>
      </c>
      <c r="P3331" s="835">
        <v>147.24</v>
      </c>
      <c r="Q3331" s="837">
        <v>0.25000000000000006</v>
      </c>
      <c r="R3331" s="832">
        <v>3</v>
      </c>
      <c r="S3331" s="837">
        <v>0.25</v>
      </c>
      <c r="T3331" s="836">
        <v>3</v>
      </c>
      <c r="U3331" s="838">
        <v>0.25</v>
      </c>
    </row>
    <row r="3332" spans="1:21" ht="14.4" customHeight="1" x14ac:dyDescent="0.3">
      <c r="A3332" s="831">
        <v>10</v>
      </c>
      <c r="B3332" s="832" t="s">
        <v>2616</v>
      </c>
      <c r="C3332" s="832" t="s">
        <v>2645</v>
      </c>
      <c r="D3332" s="833" t="s">
        <v>5680</v>
      </c>
      <c r="E3332" s="834" t="s">
        <v>2720</v>
      </c>
      <c r="F3332" s="832" t="s">
        <v>2618</v>
      </c>
      <c r="G3332" s="832" t="s">
        <v>3532</v>
      </c>
      <c r="H3332" s="832" t="s">
        <v>690</v>
      </c>
      <c r="I3332" s="832" t="s">
        <v>3533</v>
      </c>
      <c r="J3332" s="832" t="s">
        <v>3534</v>
      </c>
      <c r="K3332" s="832" t="s">
        <v>689</v>
      </c>
      <c r="L3332" s="835">
        <v>0</v>
      </c>
      <c r="M3332" s="835">
        <v>0</v>
      </c>
      <c r="N3332" s="832">
        <v>1</v>
      </c>
      <c r="O3332" s="836">
        <v>0.5</v>
      </c>
      <c r="P3332" s="835"/>
      <c r="Q3332" s="837"/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10</v>
      </c>
      <c r="B3333" s="832" t="s">
        <v>2616</v>
      </c>
      <c r="C3333" s="832" t="s">
        <v>2645</v>
      </c>
      <c r="D3333" s="833" t="s">
        <v>5680</v>
      </c>
      <c r="E3333" s="834" t="s">
        <v>2720</v>
      </c>
      <c r="F3333" s="832" t="s">
        <v>2618</v>
      </c>
      <c r="G3333" s="832" t="s">
        <v>3208</v>
      </c>
      <c r="H3333" s="832" t="s">
        <v>631</v>
      </c>
      <c r="I3333" s="832" t="s">
        <v>5395</v>
      </c>
      <c r="J3333" s="832" t="s">
        <v>1316</v>
      </c>
      <c r="K3333" s="832" t="s">
        <v>5396</v>
      </c>
      <c r="L3333" s="835">
        <v>0</v>
      </c>
      <c r="M3333" s="835">
        <v>0</v>
      </c>
      <c r="N3333" s="832">
        <v>1</v>
      </c>
      <c r="O3333" s="836">
        <v>0.5</v>
      </c>
      <c r="P3333" s="835"/>
      <c r="Q3333" s="837"/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10</v>
      </c>
      <c r="B3334" s="832" t="s">
        <v>2616</v>
      </c>
      <c r="C3334" s="832" t="s">
        <v>2645</v>
      </c>
      <c r="D3334" s="833" t="s">
        <v>5680</v>
      </c>
      <c r="E3334" s="834" t="s">
        <v>2720</v>
      </c>
      <c r="F3334" s="832" t="s">
        <v>2618</v>
      </c>
      <c r="G3334" s="832" t="s">
        <v>5397</v>
      </c>
      <c r="H3334" s="832" t="s">
        <v>631</v>
      </c>
      <c r="I3334" s="832" t="s">
        <v>5398</v>
      </c>
      <c r="J3334" s="832" t="s">
        <v>5399</v>
      </c>
      <c r="K3334" s="832" t="s">
        <v>5400</v>
      </c>
      <c r="L3334" s="835">
        <v>631.04</v>
      </c>
      <c r="M3334" s="835">
        <v>1262.08</v>
      </c>
      <c r="N3334" s="832">
        <v>2</v>
      </c>
      <c r="O3334" s="836">
        <v>1</v>
      </c>
      <c r="P3334" s="835">
        <v>1262.08</v>
      </c>
      <c r="Q3334" s="837">
        <v>1</v>
      </c>
      <c r="R3334" s="832">
        <v>2</v>
      </c>
      <c r="S3334" s="837">
        <v>1</v>
      </c>
      <c r="T3334" s="836">
        <v>1</v>
      </c>
      <c r="U3334" s="838">
        <v>1</v>
      </c>
    </row>
    <row r="3335" spans="1:21" ht="14.4" customHeight="1" x14ac:dyDescent="0.3">
      <c r="A3335" s="831">
        <v>10</v>
      </c>
      <c r="B3335" s="832" t="s">
        <v>2616</v>
      </c>
      <c r="C3335" s="832" t="s">
        <v>2645</v>
      </c>
      <c r="D3335" s="833" t="s">
        <v>5680</v>
      </c>
      <c r="E3335" s="834" t="s">
        <v>2720</v>
      </c>
      <c r="F3335" s="832" t="s">
        <v>2618</v>
      </c>
      <c r="G3335" s="832" t="s">
        <v>5397</v>
      </c>
      <c r="H3335" s="832" t="s">
        <v>631</v>
      </c>
      <c r="I3335" s="832" t="s">
        <v>5401</v>
      </c>
      <c r="J3335" s="832" t="s">
        <v>5402</v>
      </c>
      <c r="K3335" s="832" t="s">
        <v>2522</v>
      </c>
      <c r="L3335" s="835">
        <v>1262.0899999999999</v>
      </c>
      <c r="M3335" s="835">
        <v>1262.0899999999999</v>
      </c>
      <c r="N3335" s="832">
        <v>1</v>
      </c>
      <c r="O3335" s="836">
        <v>1</v>
      </c>
      <c r="P3335" s="835">
        <v>1262.0899999999999</v>
      </c>
      <c r="Q3335" s="837">
        <v>1</v>
      </c>
      <c r="R3335" s="832">
        <v>1</v>
      </c>
      <c r="S3335" s="837">
        <v>1</v>
      </c>
      <c r="T3335" s="836">
        <v>1</v>
      </c>
      <c r="U3335" s="838">
        <v>1</v>
      </c>
    </row>
    <row r="3336" spans="1:21" ht="14.4" customHeight="1" x14ac:dyDescent="0.3">
      <c r="A3336" s="831">
        <v>10</v>
      </c>
      <c r="B3336" s="832" t="s">
        <v>2616</v>
      </c>
      <c r="C3336" s="832" t="s">
        <v>2645</v>
      </c>
      <c r="D3336" s="833" t="s">
        <v>5680</v>
      </c>
      <c r="E3336" s="834" t="s">
        <v>2720</v>
      </c>
      <c r="F3336" s="832" t="s">
        <v>2618</v>
      </c>
      <c r="G3336" s="832" t="s">
        <v>2740</v>
      </c>
      <c r="H3336" s="832" t="s">
        <v>631</v>
      </c>
      <c r="I3336" s="832" t="s">
        <v>5403</v>
      </c>
      <c r="J3336" s="832" t="s">
        <v>695</v>
      </c>
      <c r="K3336" s="832" t="s">
        <v>5404</v>
      </c>
      <c r="L3336" s="835">
        <v>19.59</v>
      </c>
      <c r="M3336" s="835">
        <v>19.59</v>
      </c>
      <c r="N3336" s="832">
        <v>1</v>
      </c>
      <c r="O3336" s="836">
        <v>0.5</v>
      </c>
      <c r="P3336" s="835">
        <v>19.59</v>
      </c>
      <c r="Q3336" s="837">
        <v>1</v>
      </c>
      <c r="R3336" s="832">
        <v>1</v>
      </c>
      <c r="S3336" s="837">
        <v>1</v>
      </c>
      <c r="T3336" s="836">
        <v>0.5</v>
      </c>
      <c r="U3336" s="838">
        <v>1</v>
      </c>
    </row>
    <row r="3337" spans="1:21" ht="14.4" customHeight="1" x14ac:dyDescent="0.3">
      <c r="A3337" s="831">
        <v>10</v>
      </c>
      <c r="B3337" s="832" t="s">
        <v>2616</v>
      </c>
      <c r="C3337" s="832" t="s">
        <v>2645</v>
      </c>
      <c r="D3337" s="833" t="s">
        <v>5680</v>
      </c>
      <c r="E3337" s="834" t="s">
        <v>2720</v>
      </c>
      <c r="F3337" s="832" t="s">
        <v>2618</v>
      </c>
      <c r="G3337" s="832" t="s">
        <v>2740</v>
      </c>
      <c r="H3337" s="832" t="s">
        <v>631</v>
      </c>
      <c r="I3337" s="832" t="s">
        <v>4597</v>
      </c>
      <c r="J3337" s="832" t="s">
        <v>695</v>
      </c>
      <c r="K3337" s="832" t="s">
        <v>3169</v>
      </c>
      <c r="L3337" s="835">
        <v>176.32</v>
      </c>
      <c r="M3337" s="835">
        <v>352.64</v>
      </c>
      <c r="N3337" s="832">
        <v>2</v>
      </c>
      <c r="O3337" s="836">
        <v>1.5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10</v>
      </c>
      <c r="B3338" s="832" t="s">
        <v>2616</v>
      </c>
      <c r="C3338" s="832" t="s">
        <v>2645</v>
      </c>
      <c r="D3338" s="833" t="s">
        <v>5680</v>
      </c>
      <c r="E3338" s="834" t="s">
        <v>2720</v>
      </c>
      <c r="F3338" s="832" t="s">
        <v>2618</v>
      </c>
      <c r="G3338" s="832" t="s">
        <v>2740</v>
      </c>
      <c r="H3338" s="832" t="s">
        <v>631</v>
      </c>
      <c r="I3338" s="832" t="s">
        <v>4742</v>
      </c>
      <c r="J3338" s="832" t="s">
        <v>695</v>
      </c>
      <c r="K3338" s="832" t="s">
        <v>4743</v>
      </c>
      <c r="L3338" s="835">
        <v>176.32</v>
      </c>
      <c r="M3338" s="835">
        <v>176.32</v>
      </c>
      <c r="N3338" s="832">
        <v>1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10</v>
      </c>
      <c r="B3339" s="832" t="s">
        <v>2616</v>
      </c>
      <c r="C3339" s="832" t="s">
        <v>2645</v>
      </c>
      <c r="D3339" s="833" t="s">
        <v>5680</v>
      </c>
      <c r="E3339" s="834" t="s">
        <v>2720</v>
      </c>
      <c r="F3339" s="832" t="s">
        <v>2618</v>
      </c>
      <c r="G3339" s="832" t="s">
        <v>3307</v>
      </c>
      <c r="H3339" s="832" t="s">
        <v>631</v>
      </c>
      <c r="I3339" s="832" t="s">
        <v>3308</v>
      </c>
      <c r="J3339" s="832" t="s">
        <v>3309</v>
      </c>
      <c r="K3339" s="832" t="s">
        <v>3310</v>
      </c>
      <c r="L3339" s="835">
        <v>741.88</v>
      </c>
      <c r="M3339" s="835">
        <v>25223.920000000002</v>
      </c>
      <c r="N3339" s="832">
        <v>34</v>
      </c>
      <c r="O3339" s="836">
        <v>4</v>
      </c>
      <c r="P3339" s="835">
        <v>8160.68</v>
      </c>
      <c r="Q3339" s="837">
        <v>0.32352941176470584</v>
      </c>
      <c r="R3339" s="832">
        <v>11</v>
      </c>
      <c r="S3339" s="837">
        <v>0.3235294117647059</v>
      </c>
      <c r="T3339" s="836">
        <v>1</v>
      </c>
      <c r="U3339" s="838">
        <v>0.25</v>
      </c>
    </row>
    <row r="3340" spans="1:21" ht="14.4" customHeight="1" x14ac:dyDescent="0.3">
      <c r="A3340" s="831">
        <v>10</v>
      </c>
      <c r="B3340" s="832" t="s">
        <v>2616</v>
      </c>
      <c r="C3340" s="832" t="s">
        <v>2645</v>
      </c>
      <c r="D3340" s="833" t="s">
        <v>5680</v>
      </c>
      <c r="E3340" s="834" t="s">
        <v>2720</v>
      </c>
      <c r="F3340" s="832" t="s">
        <v>2618</v>
      </c>
      <c r="G3340" s="832" t="s">
        <v>3307</v>
      </c>
      <c r="H3340" s="832" t="s">
        <v>631</v>
      </c>
      <c r="I3340" s="832" t="s">
        <v>3308</v>
      </c>
      <c r="J3340" s="832" t="s">
        <v>3309</v>
      </c>
      <c r="K3340" s="832" t="s">
        <v>3310</v>
      </c>
      <c r="L3340" s="835">
        <v>672.43</v>
      </c>
      <c r="M3340" s="835">
        <v>3362.1499999999996</v>
      </c>
      <c r="N3340" s="832">
        <v>5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10</v>
      </c>
      <c r="B3341" s="832" t="s">
        <v>2616</v>
      </c>
      <c r="C3341" s="832" t="s">
        <v>2645</v>
      </c>
      <c r="D3341" s="833" t="s">
        <v>5680</v>
      </c>
      <c r="E3341" s="834" t="s">
        <v>2720</v>
      </c>
      <c r="F3341" s="832" t="s">
        <v>2618</v>
      </c>
      <c r="G3341" s="832" t="s">
        <v>3307</v>
      </c>
      <c r="H3341" s="832" t="s">
        <v>631</v>
      </c>
      <c r="I3341" s="832" t="s">
        <v>3311</v>
      </c>
      <c r="J3341" s="832" t="s">
        <v>3309</v>
      </c>
      <c r="K3341" s="832" t="s">
        <v>3312</v>
      </c>
      <c r="L3341" s="835">
        <v>1154.81</v>
      </c>
      <c r="M3341" s="835">
        <v>6928.86</v>
      </c>
      <c r="N3341" s="832">
        <v>6</v>
      </c>
      <c r="O3341" s="836">
        <v>0.5</v>
      </c>
      <c r="P3341" s="835">
        <v>6928.86</v>
      </c>
      <c r="Q3341" s="837">
        <v>1</v>
      </c>
      <c r="R3341" s="832">
        <v>6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10</v>
      </c>
      <c r="B3342" s="832" t="s">
        <v>2616</v>
      </c>
      <c r="C3342" s="832" t="s">
        <v>2645</v>
      </c>
      <c r="D3342" s="833" t="s">
        <v>5680</v>
      </c>
      <c r="E3342" s="834" t="s">
        <v>2720</v>
      </c>
      <c r="F3342" s="832" t="s">
        <v>2618</v>
      </c>
      <c r="G3342" s="832" t="s">
        <v>3307</v>
      </c>
      <c r="H3342" s="832" t="s">
        <v>631</v>
      </c>
      <c r="I3342" s="832" t="s">
        <v>3311</v>
      </c>
      <c r="J3342" s="832" t="s">
        <v>3309</v>
      </c>
      <c r="K3342" s="832" t="s">
        <v>3312</v>
      </c>
      <c r="L3342" s="835">
        <v>1047.94</v>
      </c>
      <c r="M3342" s="835">
        <v>6287.64</v>
      </c>
      <c r="N3342" s="832">
        <v>6</v>
      </c>
      <c r="O3342" s="836">
        <v>1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10</v>
      </c>
      <c r="B3343" s="832" t="s">
        <v>2616</v>
      </c>
      <c r="C3343" s="832" t="s">
        <v>2645</v>
      </c>
      <c r="D3343" s="833" t="s">
        <v>5680</v>
      </c>
      <c r="E3343" s="834" t="s">
        <v>2720</v>
      </c>
      <c r="F3343" s="832" t="s">
        <v>2618</v>
      </c>
      <c r="G3343" s="832" t="s">
        <v>3177</v>
      </c>
      <c r="H3343" s="832" t="s">
        <v>631</v>
      </c>
      <c r="I3343" s="832" t="s">
        <v>3715</v>
      </c>
      <c r="J3343" s="832" t="s">
        <v>1291</v>
      </c>
      <c r="K3343" s="832" t="s">
        <v>1292</v>
      </c>
      <c r="L3343" s="835">
        <v>42.05</v>
      </c>
      <c r="M3343" s="835">
        <v>42.05</v>
      </c>
      <c r="N3343" s="832">
        <v>1</v>
      </c>
      <c r="O3343" s="836">
        <v>0.5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10</v>
      </c>
      <c r="B3344" s="832" t="s">
        <v>2616</v>
      </c>
      <c r="C3344" s="832" t="s">
        <v>2645</v>
      </c>
      <c r="D3344" s="833" t="s">
        <v>5680</v>
      </c>
      <c r="E3344" s="834" t="s">
        <v>2720</v>
      </c>
      <c r="F3344" s="832" t="s">
        <v>2618</v>
      </c>
      <c r="G3344" s="832" t="s">
        <v>3104</v>
      </c>
      <c r="H3344" s="832" t="s">
        <v>631</v>
      </c>
      <c r="I3344" s="832" t="s">
        <v>5405</v>
      </c>
      <c r="J3344" s="832" t="s">
        <v>3737</v>
      </c>
      <c r="K3344" s="832" t="s">
        <v>5406</v>
      </c>
      <c r="L3344" s="835">
        <v>246.39</v>
      </c>
      <c r="M3344" s="835">
        <v>492.78</v>
      </c>
      <c r="N3344" s="832">
        <v>2</v>
      </c>
      <c r="O3344" s="836">
        <v>1.5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10</v>
      </c>
      <c r="B3345" s="832" t="s">
        <v>2616</v>
      </c>
      <c r="C3345" s="832" t="s">
        <v>2645</v>
      </c>
      <c r="D3345" s="833" t="s">
        <v>5680</v>
      </c>
      <c r="E3345" s="834" t="s">
        <v>2720</v>
      </c>
      <c r="F3345" s="832" t="s">
        <v>2618</v>
      </c>
      <c r="G3345" s="832" t="s">
        <v>5080</v>
      </c>
      <c r="H3345" s="832" t="s">
        <v>631</v>
      </c>
      <c r="I3345" s="832" t="s">
        <v>5407</v>
      </c>
      <c r="J3345" s="832" t="s">
        <v>5082</v>
      </c>
      <c r="K3345" s="832" t="s">
        <v>5408</v>
      </c>
      <c r="L3345" s="835">
        <v>113.81</v>
      </c>
      <c r="M3345" s="835">
        <v>455.24</v>
      </c>
      <c r="N3345" s="832">
        <v>4</v>
      </c>
      <c r="O3345" s="836">
        <v>1</v>
      </c>
      <c r="P3345" s="835">
        <v>455.24</v>
      </c>
      <c r="Q3345" s="837">
        <v>1</v>
      </c>
      <c r="R3345" s="832">
        <v>4</v>
      </c>
      <c r="S3345" s="837">
        <v>1</v>
      </c>
      <c r="T3345" s="836">
        <v>1</v>
      </c>
      <c r="U3345" s="838">
        <v>1</v>
      </c>
    </row>
    <row r="3346" spans="1:21" ht="14.4" customHeight="1" x14ac:dyDescent="0.3">
      <c r="A3346" s="831">
        <v>10</v>
      </c>
      <c r="B3346" s="832" t="s">
        <v>2616</v>
      </c>
      <c r="C3346" s="832" t="s">
        <v>2645</v>
      </c>
      <c r="D3346" s="833" t="s">
        <v>5680</v>
      </c>
      <c r="E3346" s="834" t="s">
        <v>2720</v>
      </c>
      <c r="F3346" s="832" t="s">
        <v>2618</v>
      </c>
      <c r="G3346" s="832" t="s">
        <v>5080</v>
      </c>
      <c r="H3346" s="832" t="s">
        <v>631</v>
      </c>
      <c r="I3346" s="832" t="s">
        <v>5081</v>
      </c>
      <c r="J3346" s="832" t="s">
        <v>5082</v>
      </c>
      <c r="K3346" s="832" t="s">
        <v>5083</v>
      </c>
      <c r="L3346" s="835">
        <v>56.9</v>
      </c>
      <c r="M3346" s="835">
        <v>170.7</v>
      </c>
      <c r="N3346" s="832">
        <v>3</v>
      </c>
      <c r="O3346" s="836">
        <v>1.5</v>
      </c>
      <c r="P3346" s="835">
        <v>170.7</v>
      </c>
      <c r="Q3346" s="837">
        <v>1</v>
      </c>
      <c r="R3346" s="832">
        <v>3</v>
      </c>
      <c r="S3346" s="837">
        <v>1</v>
      </c>
      <c r="T3346" s="836">
        <v>1.5</v>
      </c>
      <c r="U3346" s="838">
        <v>1</v>
      </c>
    </row>
    <row r="3347" spans="1:21" ht="14.4" customHeight="1" x14ac:dyDescent="0.3">
      <c r="A3347" s="831">
        <v>10</v>
      </c>
      <c r="B3347" s="832" t="s">
        <v>2616</v>
      </c>
      <c r="C3347" s="832" t="s">
        <v>2645</v>
      </c>
      <c r="D3347" s="833" t="s">
        <v>5680</v>
      </c>
      <c r="E3347" s="834" t="s">
        <v>2720</v>
      </c>
      <c r="F3347" s="832" t="s">
        <v>2618</v>
      </c>
      <c r="G3347" s="832" t="s">
        <v>3492</v>
      </c>
      <c r="H3347" s="832" t="s">
        <v>631</v>
      </c>
      <c r="I3347" s="832" t="s">
        <v>3781</v>
      </c>
      <c r="J3347" s="832" t="s">
        <v>3782</v>
      </c>
      <c r="K3347" s="832" t="s">
        <v>3783</v>
      </c>
      <c r="L3347" s="835">
        <v>140.96</v>
      </c>
      <c r="M3347" s="835">
        <v>140.96</v>
      </c>
      <c r="N3347" s="832">
        <v>1</v>
      </c>
      <c r="O3347" s="836">
        <v>1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10</v>
      </c>
      <c r="B3348" s="832" t="s">
        <v>2616</v>
      </c>
      <c r="C3348" s="832" t="s">
        <v>2645</v>
      </c>
      <c r="D3348" s="833" t="s">
        <v>5680</v>
      </c>
      <c r="E3348" s="834" t="s">
        <v>2720</v>
      </c>
      <c r="F3348" s="832" t="s">
        <v>2618</v>
      </c>
      <c r="G3348" s="832" t="s">
        <v>3492</v>
      </c>
      <c r="H3348" s="832" t="s">
        <v>631</v>
      </c>
      <c r="I3348" s="832" t="s">
        <v>5409</v>
      </c>
      <c r="J3348" s="832" t="s">
        <v>3782</v>
      </c>
      <c r="K3348" s="832" t="s">
        <v>3783</v>
      </c>
      <c r="L3348" s="835">
        <v>140.96</v>
      </c>
      <c r="M3348" s="835">
        <v>140.96</v>
      </c>
      <c r="N3348" s="832">
        <v>1</v>
      </c>
      <c r="O3348" s="836">
        <v>0.5</v>
      </c>
      <c r="P3348" s="835">
        <v>140.96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10</v>
      </c>
      <c r="B3349" s="832" t="s">
        <v>2616</v>
      </c>
      <c r="C3349" s="832" t="s">
        <v>2645</v>
      </c>
      <c r="D3349" s="833" t="s">
        <v>5680</v>
      </c>
      <c r="E3349" s="834" t="s">
        <v>2720</v>
      </c>
      <c r="F3349" s="832" t="s">
        <v>2618</v>
      </c>
      <c r="G3349" s="832" t="s">
        <v>5410</v>
      </c>
      <c r="H3349" s="832" t="s">
        <v>631</v>
      </c>
      <c r="I3349" s="832" t="s">
        <v>5411</v>
      </c>
      <c r="J3349" s="832" t="s">
        <v>5412</v>
      </c>
      <c r="K3349" s="832" t="s">
        <v>5413</v>
      </c>
      <c r="L3349" s="835">
        <v>229.72</v>
      </c>
      <c r="M3349" s="835">
        <v>5283.5599999999995</v>
      </c>
      <c r="N3349" s="832">
        <v>23</v>
      </c>
      <c r="O3349" s="836">
        <v>10.5</v>
      </c>
      <c r="P3349" s="835">
        <v>2297.1999999999998</v>
      </c>
      <c r="Q3349" s="837">
        <v>0.43478260869565216</v>
      </c>
      <c r="R3349" s="832">
        <v>10</v>
      </c>
      <c r="S3349" s="837">
        <v>0.43478260869565216</v>
      </c>
      <c r="T3349" s="836">
        <v>4.5</v>
      </c>
      <c r="U3349" s="838">
        <v>0.42857142857142855</v>
      </c>
    </row>
    <row r="3350" spans="1:21" ht="14.4" customHeight="1" x14ac:dyDescent="0.3">
      <c r="A3350" s="831">
        <v>10</v>
      </c>
      <c r="B3350" s="832" t="s">
        <v>2616</v>
      </c>
      <c r="C3350" s="832" t="s">
        <v>2645</v>
      </c>
      <c r="D3350" s="833" t="s">
        <v>5680</v>
      </c>
      <c r="E3350" s="834" t="s">
        <v>2720</v>
      </c>
      <c r="F3350" s="832" t="s">
        <v>2618</v>
      </c>
      <c r="G3350" s="832" t="s">
        <v>3407</v>
      </c>
      <c r="H3350" s="832" t="s">
        <v>631</v>
      </c>
      <c r="I3350" s="832" t="s">
        <v>5414</v>
      </c>
      <c r="J3350" s="832" t="s">
        <v>5415</v>
      </c>
      <c r="K3350" s="832" t="s">
        <v>4207</v>
      </c>
      <c r="L3350" s="835">
        <v>140.72</v>
      </c>
      <c r="M3350" s="835">
        <v>11961.2</v>
      </c>
      <c r="N3350" s="832">
        <v>85</v>
      </c>
      <c r="O3350" s="836">
        <v>9.5</v>
      </c>
      <c r="P3350" s="835">
        <v>4643.76</v>
      </c>
      <c r="Q3350" s="837">
        <v>0.38823529411764707</v>
      </c>
      <c r="R3350" s="832">
        <v>33</v>
      </c>
      <c r="S3350" s="837">
        <v>0.38823529411764707</v>
      </c>
      <c r="T3350" s="836">
        <v>4</v>
      </c>
      <c r="U3350" s="838">
        <v>0.42105263157894735</v>
      </c>
    </row>
    <row r="3351" spans="1:21" ht="14.4" customHeight="1" x14ac:dyDescent="0.3">
      <c r="A3351" s="831">
        <v>10</v>
      </c>
      <c r="B3351" s="832" t="s">
        <v>2616</v>
      </c>
      <c r="C3351" s="832" t="s">
        <v>2645</v>
      </c>
      <c r="D3351" s="833" t="s">
        <v>5680</v>
      </c>
      <c r="E3351" s="834" t="s">
        <v>2720</v>
      </c>
      <c r="F3351" s="832" t="s">
        <v>2618</v>
      </c>
      <c r="G3351" s="832" t="s">
        <v>3407</v>
      </c>
      <c r="H3351" s="832" t="s">
        <v>690</v>
      </c>
      <c r="I3351" s="832" t="s">
        <v>2190</v>
      </c>
      <c r="J3351" s="832" t="s">
        <v>2191</v>
      </c>
      <c r="K3351" s="832" t="s">
        <v>2192</v>
      </c>
      <c r="L3351" s="835">
        <v>487.36</v>
      </c>
      <c r="M3351" s="835">
        <v>487.36</v>
      </c>
      <c r="N3351" s="832">
        <v>1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10</v>
      </c>
      <c r="B3352" s="832" t="s">
        <v>2616</v>
      </c>
      <c r="C3352" s="832" t="s">
        <v>2645</v>
      </c>
      <c r="D3352" s="833" t="s">
        <v>5680</v>
      </c>
      <c r="E3352" s="834" t="s">
        <v>2720</v>
      </c>
      <c r="F3352" s="832" t="s">
        <v>2618</v>
      </c>
      <c r="G3352" s="832" t="s">
        <v>3407</v>
      </c>
      <c r="H3352" s="832" t="s">
        <v>631</v>
      </c>
      <c r="I3352" s="832" t="s">
        <v>5416</v>
      </c>
      <c r="J3352" s="832" t="s">
        <v>2361</v>
      </c>
      <c r="K3352" s="832" t="s">
        <v>5417</v>
      </c>
      <c r="L3352" s="835">
        <v>48.74</v>
      </c>
      <c r="M3352" s="835">
        <v>48.74</v>
      </c>
      <c r="N3352" s="832">
        <v>1</v>
      </c>
      <c r="O3352" s="836">
        <v>0.5</v>
      </c>
      <c r="P3352" s="835">
        <v>48.74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10</v>
      </c>
      <c r="B3353" s="832" t="s">
        <v>2616</v>
      </c>
      <c r="C3353" s="832" t="s">
        <v>2645</v>
      </c>
      <c r="D3353" s="833" t="s">
        <v>5680</v>
      </c>
      <c r="E3353" s="834" t="s">
        <v>2720</v>
      </c>
      <c r="F3353" s="832" t="s">
        <v>2618</v>
      </c>
      <c r="G3353" s="832" t="s">
        <v>2754</v>
      </c>
      <c r="H3353" s="832" t="s">
        <v>631</v>
      </c>
      <c r="I3353" s="832" t="s">
        <v>2755</v>
      </c>
      <c r="J3353" s="832" t="s">
        <v>862</v>
      </c>
      <c r="K3353" s="832" t="s">
        <v>2756</v>
      </c>
      <c r="L3353" s="835">
        <v>0</v>
      </c>
      <c r="M3353" s="835">
        <v>0</v>
      </c>
      <c r="N3353" s="832">
        <v>1</v>
      </c>
      <c r="O3353" s="836">
        <v>0.5</v>
      </c>
      <c r="P3353" s="835"/>
      <c r="Q3353" s="837"/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10</v>
      </c>
      <c r="B3354" s="832" t="s">
        <v>2616</v>
      </c>
      <c r="C3354" s="832" t="s">
        <v>2645</v>
      </c>
      <c r="D3354" s="833" t="s">
        <v>5680</v>
      </c>
      <c r="E3354" s="834" t="s">
        <v>2720</v>
      </c>
      <c r="F3354" s="832" t="s">
        <v>2618</v>
      </c>
      <c r="G3354" s="832" t="s">
        <v>2760</v>
      </c>
      <c r="H3354" s="832" t="s">
        <v>631</v>
      </c>
      <c r="I3354" s="832" t="s">
        <v>2761</v>
      </c>
      <c r="J3354" s="832" t="s">
        <v>903</v>
      </c>
      <c r="K3354" s="832" t="s">
        <v>2762</v>
      </c>
      <c r="L3354" s="835">
        <v>94.7</v>
      </c>
      <c r="M3354" s="835">
        <v>947</v>
      </c>
      <c r="N3354" s="832">
        <v>10</v>
      </c>
      <c r="O3354" s="836">
        <v>8</v>
      </c>
      <c r="P3354" s="835">
        <v>378.8</v>
      </c>
      <c r="Q3354" s="837">
        <v>0.4</v>
      </c>
      <c r="R3354" s="832">
        <v>4</v>
      </c>
      <c r="S3354" s="837">
        <v>0.4</v>
      </c>
      <c r="T3354" s="836">
        <v>3</v>
      </c>
      <c r="U3354" s="838">
        <v>0.375</v>
      </c>
    </row>
    <row r="3355" spans="1:21" ht="14.4" customHeight="1" x14ac:dyDescent="0.3">
      <c r="A3355" s="831">
        <v>10</v>
      </c>
      <c r="B3355" s="832" t="s">
        <v>2616</v>
      </c>
      <c r="C3355" s="832" t="s">
        <v>2645</v>
      </c>
      <c r="D3355" s="833" t="s">
        <v>5680</v>
      </c>
      <c r="E3355" s="834" t="s">
        <v>2720</v>
      </c>
      <c r="F3355" s="832" t="s">
        <v>2618</v>
      </c>
      <c r="G3355" s="832" t="s">
        <v>2763</v>
      </c>
      <c r="H3355" s="832" t="s">
        <v>631</v>
      </c>
      <c r="I3355" s="832" t="s">
        <v>2764</v>
      </c>
      <c r="J3355" s="832" t="s">
        <v>983</v>
      </c>
      <c r="K3355" s="832" t="s">
        <v>2765</v>
      </c>
      <c r="L3355" s="835">
        <v>89.91</v>
      </c>
      <c r="M3355" s="835">
        <v>89.91</v>
      </c>
      <c r="N3355" s="832">
        <v>1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10</v>
      </c>
      <c r="B3356" s="832" t="s">
        <v>2616</v>
      </c>
      <c r="C3356" s="832" t="s">
        <v>2645</v>
      </c>
      <c r="D3356" s="833" t="s">
        <v>5680</v>
      </c>
      <c r="E3356" s="834" t="s">
        <v>2720</v>
      </c>
      <c r="F3356" s="832" t="s">
        <v>2618</v>
      </c>
      <c r="G3356" s="832" t="s">
        <v>4761</v>
      </c>
      <c r="H3356" s="832" t="s">
        <v>631</v>
      </c>
      <c r="I3356" s="832" t="s">
        <v>4762</v>
      </c>
      <c r="J3356" s="832" t="s">
        <v>4763</v>
      </c>
      <c r="K3356" s="832" t="s">
        <v>3954</v>
      </c>
      <c r="L3356" s="835">
        <v>72.47</v>
      </c>
      <c r="M3356" s="835">
        <v>144.94</v>
      </c>
      <c r="N3356" s="832">
        <v>2</v>
      </c>
      <c r="O3356" s="836">
        <v>2</v>
      </c>
      <c r="P3356" s="835">
        <v>144.94</v>
      </c>
      <c r="Q3356" s="837">
        <v>1</v>
      </c>
      <c r="R3356" s="832">
        <v>2</v>
      </c>
      <c r="S3356" s="837">
        <v>1</v>
      </c>
      <c r="T3356" s="836">
        <v>2</v>
      </c>
      <c r="U3356" s="838">
        <v>1</v>
      </c>
    </row>
    <row r="3357" spans="1:21" ht="14.4" customHeight="1" x14ac:dyDescent="0.3">
      <c r="A3357" s="831">
        <v>10</v>
      </c>
      <c r="B3357" s="832" t="s">
        <v>2616</v>
      </c>
      <c r="C3357" s="832" t="s">
        <v>2645</v>
      </c>
      <c r="D3357" s="833" t="s">
        <v>5680</v>
      </c>
      <c r="E3357" s="834" t="s">
        <v>2720</v>
      </c>
      <c r="F3357" s="832" t="s">
        <v>2618</v>
      </c>
      <c r="G3357" s="832" t="s">
        <v>2769</v>
      </c>
      <c r="H3357" s="832" t="s">
        <v>631</v>
      </c>
      <c r="I3357" s="832" t="s">
        <v>2770</v>
      </c>
      <c r="J3357" s="832" t="s">
        <v>972</v>
      </c>
      <c r="K3357" s="832" t="s">
        <v>2771</v>
      </c>
      <c r="L3357" s="835">
        <v>111.72</v>
      </c>
      <c r="M3357" s="835">
        <v>446.88</v>
      </c>
      <c r="N3357" s="832">
        <v>4</v>
      </c>
      <c r="O3357" s="836">
        <v>1</v>
      </c>
      <c r="P3357" s="835">
        <v>446.88</v>
      </c>
      <c r="Q3357" s="837">
        <v>1</v>
      </c>
      <c r="R3357" s="832">
        <v>4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10</v>
      </c>
      <c r="B3358" s="832" t="s">
        <v>2616</v>
      </c>
      <c r="C3358" s="832" t="s">
        <v>2645</v>
      </c>
      <c r="D3358" s="833" t="s">
        <v>5680</v>
      </c>
      <c r="E3358" s="834" t="s">
        <v>2720</v>
      </c>
      <c r="F3358" s="832" t="s">
        <v>2618</v>
      </c>
      <c r="G3358" s="832" t="s">
        <v>2769</v>
      </c>
      <c r="H3358" s="832" t="s">
        <v>631</v>
      </c>
      <c r="I3358" s="832" t="s">
        <v>2774</v>
      </c>
      <c r="J3358" s="832" t="s">
        <v>972</v>
      </c>
      <c r="K3358" s="832" t="s">
        <v>2775</v>
      </c>
      <c r="L3358" s="835">
        <v>83.79</v>
      </c>
      <c r="M3358" s="835">
        <v>83.79</v>
      </c>
      <c r="N3358" s="832">
        <v>1</v>
      </c>
      <c r="O3358" s="836">
        <v>0.5</v>
      </c>
      <c r="P3358" s="835">
        <v>83.79</v>
      </c>
      <c r="Q3358" s="837">
        <v>1</v>
      </c>
      <c r="R3358" s="832">
        <v>1</v>
      </c>
      <c r="S3358" s="837">
        <v>1</v>
      </c>
      <c r="T3358" s="836">
        <v>0.5</v>
      </c>
      <c r="U3358" s="838">
        <v>1</v>
      </c>
    </row>
    <row r="3359" spans="1:21" ht="14.4" customHeight="1" x14ac:dyDescent="0.3">
      <c r="A3359" s="831">
        <v>10</v>
      </c>
      <c r="B3359" s="832" t="s">
        <v>2616</v>
      </c>
      <c r="C3359" s="832" t="s">
        <v>2645</v>
      </c>
      <c r="D3359" s="833" t="s">
        <v>5680</v>
      </c>
      <c r="E3359" s="834" t="s">
        <v>2720</v>
      </c>
      <c r="F3359" s="832" t="s">
        <v>2618</v>
      </c>
      <c r="G3359" s="832" t="s">
        <v>2769</v>
      </c>
      <c r="H3359" s="832" t="s">
        <v>631</v>
      </c>
      <c r="I3359" s="832" t="s">
        <v>5418</v>
      </c>
      <c r="J3359" s="832" t="s">
        <v>972</v>
      </c>
      <c r="K3359" s="832" t="s">
        <v>2771</v>
      </c>
      <c r="L3359" s="835">
        <v>111.72</v>
      </c>
      <c r="M3359" s="835">
        <v>335.15999999999997</v>
      </c>
      <c r="N3359" s="832">
        <v>3</v>
      </c>
      <c r="O3359" s="836">
        <v>1.5</v>
      </c>
      <c r="P3359" s="835">
        <v>335.15999999999997</v>
      </c>
      <c r="Q3359" s="837">
        <v>1</v>
      </c>
      <c r="R3359" s="832">
        <v>3</v>
      </c>
      <c r="S3359" s="837">
        <v>1</v>
      </c>
      <c r="T3359" s="836">
        <v>1.5</v>
      </c>
      <c r="U3359" s="838">
        <v>1</v>
      </c>
    </row>
    <row r="3360" spans="1:21" ht="14.4" customHeight="1" x14ac:dyDescent="0.3">
      <c r="A3360" s="831">
        <v>10</v>
      </c>
      <c r="B3360" s="832" t="s">
        <v>2616</v>
      </c>
      <c r="C3360" s="832" t="s">
        <v>2645</v>
      </c>
      <c r="D3360" s="833" t="s">
        <v>5680</v>
      </c>
      <c r="E3360" s="834" t="s">
        <v>2720</v>
      </c>
      <c r="F3360" s="832" t="s">
        <v>2618</v>
      </c>
      <c r="G3360" s="832" t="s">
        <v>4208</v>
      </c>
      <c r="H3360" s="832" t="s">
        <v>631</v>
      </c>
      <c r="I3360" s="832" t="s">
        <v>4209</v>
      </c>
      <c r="J3360" s="832" t="s">
        <v>2024</v>
      </c>
      <c r="K3360" s="832" t="s">
        <v>4210</v>
      </c>
      <c r="L3360" s="835">
        <v>24.37</v>
      </c>
      <c r="M3360" s="835">
        <v>73.11</v>
      </c>
      <c r="N3360" s="832">
        <v>3</v>
      </c>
      <c r="O3360" s="836">
        <v>0.5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10</v>
      </c>
      <c r="B3361" s="832" t="s">
        <v>2616</v>
      </c>
      <c r="C3361" s="832" t="s">
        <v>2645</v>
      </c>
      <c r="D3361" s="833" t="s">
        <v>5680</v>
      </c>
      <c r="E3361" s="834" t="s">
        <v>2720</v>
      </c>
      <c r="F3361" s="832" t="s">
        <v>2618</v>
      </c>
      <c r="G3361" s="832" t="s">
        <v>3363</v>
      </c>
      <c r="H3361" s="832" t="s">
        <v>631</v>
      </c>
      <c r="I3361" s="832" t="s">
        <v>5419</v>
      </c>
      <c r="J3361" s="832" t="s">
        <v>5420</v>
      </c>
      <c r="K3361" s="832" t="s">
        <v>786</v>
      </c>
      <c r="L3361" s="835">
        <v>0</v>
      </c>
      <c r="M3361" s="835">
        <v>0</v>
      </c>
      <c r="N3361" s="832">
        <v>1</v>
      </c>
      <c r="O3361" s="836">
        <v>1</v>
      </c>
      <c r="P3361" s="835"/>
      <c r="Q3361" s="837"/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10</v>
      </c>
      <c r="B3362" s="832" t="s">
        <v>2616</v>
      </c>
      <c r="C3362" s="832" t="s">
        <v>2645</v>
      </c>
      <c r="D3362" s="833" t="s">
        <v>5680</v>
      </c>
      <c r="E3362" s="834" t="s">
        <v>2720</v>
      </c>
      <c r="F3362" s="832" t="s">
        <v>2618</v>
      </c>
      <c r="G3362" s="832" t="s">
        <v>3183</v>
      </c>
      <c r="H3362" s="832" t="s">
        <v>631</v>
      </c>
      <c r="I3362" s="832" t="s">
        <v>3415</v>
      </c>
      <c r="J3362" s="832" t="s">
        <v>1307</v>
      </c>
      <c r="K3362" s="832" t="s">
        <v>2861</v>
      </c>
      <c r="L3362" s="835">
        <v>729.38</v>
      </c>
      <c r="M3362" s="835">
        <v>1458.76</v>
      </c>
      <c r="N3362" s="832">
        <v>2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10</v>
      </c>
      <c r="B3363" s="832" t="s">
        <v>2616</v>
      </c>
      <c r="C3363" s="832" t="s">
        <v>2645</v>
      </c>
      <c r="D3363" s="833" t="s">
        <v>5680</v>
      </c>
      <c r="E3363" s="834" t="s">
        <v>2720</v>
      </c>
      <c r="F3363" s="832" t="s">
        <v>2618</v>
      </c>
      <c r="G3363" s="832" t="s">
        <v>2783</v>
      </c>
      <c r="H3363" s="832" t="s">
        <v>631</v>
      </c>
      <c r="I3363" s="832" t="s">
        <v>2784</v>
      </c>
      <c r="J3363" s="832" t="s">
        <v>1376</v>
      </c>
      <c r="K3363" s="832" t="s">
        <v>2785</v>
      </c>
      <c r="L3363" s="835">
        <v>34.19</v>
      </c>
      <c r="M3363" s="835">
        <v>102.57</v>
      </c>
      <c r="N3363" s="832">
        <v>3</v>
      </c>
      <c r="O3363" s="836">
        <v>1.5</v>
      </c>
      <c r="P3363" s="835">
        <v>102.57</v>
      </c>
      <c r="Q3363" s="837">
        <v>1</v>
      </c>
      <c r="R3363" s="832">
        <v>3</v>
      </c>
      <c r="S3363" s="837">
        <v>1</v>
      </c>
      <c r="T3363" s="836">
        <v>1.5</v>
      </c>
      <c r="U3363" s="838">
        <v>1</v>
      </c>
    </row>
    <row r="3364" spans="1:21" ht="14.4" customHeight="1" x14ac:dyDescent="0.3">
      <c r="A3364" s="831">
        <v>10</v>
      </c>
      <c r="B3364" s="832" t="s">
        <v>2616</v>
      </c>
      <c r="C3364" s="832" t="s">
        <v>2645</v>
      </c>
      <c r="D3364" s="833" t="s">
        <v>5680</v>
      </c>
      <c r="E3364" s="834" t="s">
        <v>2720</v>
      </c>
      <c r="F3364" s="832" t="s">
        <v>2618</v>
      </c>
      <c r="G3364" s="832" t="s">
        <v>5421</v>
      </c>
      <c r="H3364" s="832" t="s">
        <v>631</v>
      </c>
      <c r="I3364" s="832" t="s">
        <v>5422</v>
      </c>
      <c r="J3364" s="832" t="s">
        <v>5423</v>
      </c>
      <c r="K3364" s="832" t="s">
        <v>5424</v>
      </c>
      <c r="L3364" s="835">
        <v>80.53</v>
      </c>
      <c r="M3364" s="835">
        <v>483.18</v>
      </c>
      <c r="N3364" s="832">
        <v>6</v>
      </c>
      <c r="O3364" s="836">
        <v>1.5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10</v>
      </c>
      <c r="B3365" s="832" t="s">
        <v>2616</v>
      </c>
      <c r="C3365" s="832" t="s">
        <v>2645</v>
      </c>
      <c r="D3365" s="833" t="s">
        <v>5680</v>
      </c>
      <c r="E3365" s="834" t="s">
        <v>2720</v>
      </c>
      <c r="F3365" s="832" t="s">
        <v>2618</v>
      </c>
      <c r="G3365" s="832" t="s">
        <v>2902</v>
      </c>
      <c r="H3365" s="832" t="s">
        <v>631</v>
      </c>
      <c r="I3365" s="832" t="s">
        <v>4790</v>
      </c>
      <c r="J3365" s="832" t="s">
        <v>1022</v>
      </c>
      <c r="K3365" s="832" t="s">
        <v>4791</v>
      </c>
      <c r="L3365" s="835">
        <v>17.62</v>
      </c>
      <c r="M3365" s="835">
        <v>35.24</v>
      </c>
      <c r="N3365" s="832">
        <v>2</v>
      </c>
      <c r="O3365" s="836">
        <v>2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10</v>
      </c>
      <c r="B3366" s="832" t="s">
        <v>2616</v>
      </c>
      <c r="C3366" s="832" t="s">
        <v>2645</v>
      </c>
      <c r="D3366" s="833" t="s">
        <v>5680</v>
      </c>
      <c r="E3366" s="834" t="s">
        <v>2720</v>
      </c>
      <c r="F3366" s="832" t="s">
        <v>2618</v>
      </c>
      <c r="G3366" s="832" t="s">
        <v>4558</v>
      </c>
      <c r="H3366" s="832" t="s">
        <v>631</v>
      </c>
      <c r="I3366" s="832" t="s">
        <v>4559</v>
      </c>
      <c r="J3366" s="832" t="s">
        <v>4560</v>
      </c>
      <c r="K3366" s="832" t="s">
        <v>4561</v>
      </c>
      <c r="L3366" s="835">
        <v>195.19</v>
      </c>
      <c r="M3366" s="835">
        <v>195.19</v>
      </c>
      <c r="N3366" s="832">
        <v>1</v>
      </c>
      <c r="O3366" s="836">
        <v>0.5</v>
      </c>
      <c r="P3366" s="835">
        <v>195.19</v>
      </c>
      <c r="Q3366" s="837">
        <v>1</v>
      </c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10</v>
      </c>
      <c r="B3367" s="832" t="s">
        <v>2616</v>
      </c>
      <c r="C3367" s="832" t="s">
        <v>2645</v>
      </c>
      <c r="D3367" s="833" t="s">
        <v>5680</v>
      </c>
      <c r="E3367" s="834" t="s">
        <v>2720</v>
      </c>
      <c r="F3367" s="832" t="s">
        <v>2618</v>
      </c>
      <c r="G3367" s="832" t="s">
        <v>4558</v>
      </c>
      <c r="H3367" s="832" t="s">
        <v>631</v>
      </c>
      <c r="I3367" s="832" t="s">
        <v>5425</v>
      </c>
      <c r="J3367" s="832" t="s">
        <v>4560</v>
      </c>
      <c r="K3367" s="832" t="s">
        <v>5426</v>
      </c>
      <c r="L3367" s="835">
        <v>65.06</v>
      </c>
      <c r="M3367" s="835">
        <v>195.18</v>
      </c>
      <c r="N3367" s="832">
        <v>3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10</v>
      </c>
      <c r="B3368" s="832" t="s">
        <v>2616</v>
      </c>
      <c r="C3368" s="832" t="s">
        <v>2645</v>
      </c>
      <c r="D3368" s="833" t="s">
        <v>5680</v>
      </c>
      <c r="E3368" s="834" t="s">
        <v>2720</v>
      </c>
      <c r="F3368" s="832" t="s">
        <v>2618</v>
      </c>
      <c r="G3368" s="832" t="s">
        <v>2906</v>
      </c>
      <c r="H3368" s="832" t="s">
        <v>631</v>
      </c>
      <c r="I3368" s="832" t="s">
        <v>4143</v>
      </c>
      <c r="J3368" s="832" t="s">
        <v>1067</v>
      </c>
      <c r="K3368" s="832" t="s">
        <v>4144</v>
      </c>
      <c r="L3368" s="835">
        <v>32.25</v>
      </c>
      <c r="M3368" s="835">
        <v>32.25</v>
      </c>
      <c r="N3368" s="832">
        <v>1</v>
      </c>
      <c r="O3368" s="836">
        <v>1</v>
      </c>
      <c r="P3368" s="835">
        <v>32.25</v>
      </c>
      <c r="Q3368" s="837">
        <v>1</v>
      </c>
      <c r="R3368" s="832">
        <v>1</v>
      </c>
      <c r="S3368" s="837">
        <v>1</v>
      </c>
      <c r="T3368" s="836">
        <v>1</v>
      </c>
      <c r="U3368" s="838">
        <v>1</v>
      </c>
    </row>
    <row r="3369" spans="1:21" ht="14.4" customHeight="1" x14ac:dyDescent="0.3">
      <c r="A3369" s="831">
        <v>10</v>
      </c>
      <c r="B3369" s="832" t="s">
        <v>2616</v>
      </c>
      <c r="C3369" s="832" t="s">
        <v>2645</v>
      </c>
      <c r="D3369" s="833" t="s">
        <v>5680</v>
      </c>
      <c r="E3369" s="834" t="s">
        <v>2720</v>
      </c>
      <c r="F3369" s="832" t="s">
        <v>2618</v>
      </c>
      <c r="G3369" s="832" t="s">
        <v>2906</v>
      </c>
      <c r="H3369" s="832" t="s">
        <v>631</v>
      </c>
      <c r="I3369" s="832" t="s">
        <v>2907</v>
      </c>
      <c r="J3369" s="832" t="s">
        <v>1067</v>
      </c>
      <c r="K3369" s="832" t="s">
        <v>2908</v>
      </c>
      <c r="L3369" s="835">
        <v>32.25</v>
      </c>
      <c r="M3369" s="835">
        <v>129</v>
      </c>
      <c r="N3369" s="832">
        <v>4</v>
      </c>
      <c r="O3369" s="836">
        <v>3</v>
      </c>
      <c r="P3369" s="835">
        <v>129</v>
      </c>
      <c r="Q3369" s="837">
        <v>1</v>
      </c>
      <c r="R3369" s="832">
        <v>4</v>
      </c>
      <c r="S3369" s="837">
        <v>1</v>
      </c>
      <c r="T3369" s="836">
        <v>3</v>
      </c>
      <c r="U3369" s="838">
        <v>1</v>
      </c>
    </row>
    <row r="3370" spans="1:21" ht="14.4" customHeight="1" x14ac:dyDescent="0.3">
      <c r="A3370" s="831">
        <v>10</v>
      </c>
      <c r="B3370" s="832" t="s">
        <v>2616</v>
      </c>
      <c r="C3370" s="832" t="s">
        <v>2645</v>
      </c>
      <c r="D3370" s="833" t="s">
        <v>5680</v>
      </c>
      <c r="E3370" s="834" t="s">
        <v>2720</v>
      </c>
      <c r="F3370" s="832" t="s">
        <v>2618</v>
      </c>
      <c r="G3370" s="832" t="s">
        <v>2906</v>
      </c>
      <c r="H3370" s="832" t="s">
        <v>631</v>
      </c>
      <c r="I3370" s="832" t="s">
        <v>2909</v>
      </c>
      <c r="J3370" s="832" t="s">
        <v>1067</v>
      </c>
      <c r="K3370" s="832" t="s">
        <v>2910</v>
      </c>
      <c r="L3370" s="835">
        <v>103.67</v>
      </c>
      <c r="M3370" s="835">
        <v>207.34</v>
      </c>
      <c r="N3370" s="832">
        <v>2</v>
      </c>
      <c r="O3370" s="836">
        <v>2</v>
      </c>
      <c r="P3370" s="835">
        <v>207.34</v>
      </c>
      <c r="Q3370" s="837">
        <v>1</v>
      </c>
      <c r="R3370" s="832">
        <v>2</v>
      </c>
      <c r="S3370" s="837">
        <v>1</v>
      </c>
      <c r="T3370" s="836">
        <v>2</v>
      </c>
      <c r="U3370" s="838">
        <v>1</v>
      </c>
    </row>
    <row r="3371" spans="1:21" ht="14.4" customHeight="1" x14ac:dyDescent="0.3">
      <c r="A3371" s="831">
        <v>10</v>
      </c>
      <c r="B3371" s="832" t="s">
        <v>2616</v>
      </c>
      <c r="C3371" s="832" t="s">
        <v>2645</v>
      </c>
      <c r="D3371" s="833" t="s">
        <v>5680</v>
      </c>
      <c r="E3371" s="834" t="s">
        <v>2720</v>
      </c>
      <c r="F3371" s="832" t="s">
        <v>2618</v>
      </c>
      <c r="G3371" s="832" t="s">
        <v>2906</v>
      </c>
      <c r="H3371" s="832" t="s">
        <v>631</v>
      </c>
      <c r="I3371" s="832" t="s">
        <v>2914</v>
      </c>
      <c r="J3371" s="832" t="s">
        <v>770</v>
      </c>
      <c r="K3371" s="832" t="s">
        <v>2915</v>
      </c>
      <c r="L3371" s="835">
        <v>0</v>
      </c>
      <c r="M3371" s="835">
        <v>0</v>
      </c>
      <c r="N3371" s="832">
        <v>1</v>
      </c>
      <c r="O3371" s="836">
        <v>1</v>
      </c>
      <c r="P3371" s="835"/>
      <c r="Q3371" s="837"/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10</v>
      </c>
      <c r="B3372" s="832" t="s">
        <v>2616</v>
      </c>
      <c r="C3372" s="832" t="s">
        <v>2645</v>
      </c>
      <c r="D3372" s="833" t="s">
        <v>5680</v>
      </c>
      <c r="E3372" s="834" t="s">
        <v>2720</v>
      </c>
      <c r="F3372" s="832" t="s">
        <v>2618</v>
      </c>
      <c r="G3372" s="832" t="s">
        <v>2789</v>
      </c>
      <c r="H3372" s="832" t="s">
        <v>631</v>
      </c>
      <c r="I3372" s="832" t="s">
        <v>2920</v>
      </c>
      <c r="J3372" s="832" t="s">
        <v>2791</v>
      </c>
      <c r="K3372" s="832" t="s">
        <v>2921</v>
      </c>
      <c r="L3372" s="835">
        <v>87.67</v>
      </c>
      <c r="M3372" s="835">
        <v>175.34</v>
      </c>
      <c r="N3372" s="832">
        <v>2</v>
      </c>
      <c r="O3372" s="836">
        <v>1</v>
      </c>
      <c r="P3372" s="835">
        <v>175.34</v>
      </c>
      <c r="Q3372" s="837">
        <v>1</v>
      </c>
      <c r="R3372" s="832">
        <v>2</v>
      </c>
      <c r="S3372" s="837">
        <v>1</v>
      </c>
      <c r="T3372" s="836">
        <v>1</v>
      </c>
      <c r="U3372" s="838">
        <v>1</v>
      </c>
    </row>
    <row r="3373" spans="1:21" ht="14.4" customHeight="1" x14ac:dyDescent="0.3">
      <c r="A3373" s="831">
        <v>10</v>
      </c>
      <c r="B3373" s="832" t="s">
        <v>2616</v>
      </c>
      <c r="C3373" s="832" t="s">
        <v>2645</v>
      </c>
      <c r="D3373" s="833" t="s">
        <v>5680</v>
      </c>
      <c r="E3373" s="834" t="s">
        <v>2720</v>
      </c>
      <c r="F3373" s="832" t="s">
        <v>2618</v>
      </c>
      <c r="G3373" s="832" t="s">
        <v>3511</v>
      </c>
      <c r="H3373" s="832" t="s">
        <v>631</v>
      </c>
      <c r="I3373" s="832" t="s">
        <v>5427</v>
      </c>
      <c r="J3373" s="832" t="s">
        <v>868</v>
      </c>
      <c r="K3373" s="832" t="s">
        <v>869</v>
      </c>
      <c r="L3373" s="835">
        <v>54.55</v>
      </c>
      <c r="M3373" s="835">
        <v>54.55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10</v>
      </c>
      <c r="B3374" s="832" t="s">
        <v>2616</v>
      </c>
      <c r="C3374" s="832" t="s">
        <v>2645</v>
      </c>
      <c r="D3374" s="833" t="s">
        <v>5680</v>
      </c>
      <c r="E3374" s="834" t="s">
        <v>2720</v>
      </c>
      <c r="F3374" s="832" t="s">
        <v>2618</v>
      </c>
      <c r="G3374" s="832" t="s">
        <v>3857</v>
      </c>
      <c r="H3374" s="832" t="s">
        <v>631</v>
      </c>
      <c r="I3374" s="832" t="s">
        <v>3858</v>
      </c>
      <c r="J3374" s="832" t="s">
        <v>3859</v>
      </c>
      <c r="K3374" s="832" t="s">
        <v>3860</v>
      </c>
      <c r="L3374" s="835">
        <v>0</v>
      </c>
      <c r="M3374" s="835">
        <v>0</v>
      </c>
      <c r="N3374" s="832">
        <v>1</v>
      </c>
      <c r="O3374" s="836">
        <v>1</v>
      </c>
      <c r="P3374" s="835">
        <v>0</v>
      </c>
      <c r="Q3374" s="837"/>
      <c r="R3374" s="832">
        <v>1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10</v>
      </c>
      <c r="B3375" s="832" t="s">
        <v>2616</v>
      </c>
      <c r="C3375" s="832" t="s">
        <v>2645</v>
      </c>
      <c r="D3375" s="833" t="s">
        <v>5680</v>
      </c>
      <c r="E3375" s="834" t="s">
        <v>2720</v>
      </c>
      <c r="F3375" s="832" t="s">
        <v>2618</v>
      </c>
      <c r="G3375" s="832" t="s">
        <v>3193</v>
      </c>
      <c r="H3375" s="832" t="s">
        <v>631</v>
      </c>
      <c r="I3375" s="832" t="s">
        <v>3801</v>
      </c>
      <c r="J3375" s="832" t="s">
        <v>1314</v>
      </c>
      <c r="K3375" s="832" t="s">
        <v>3802</v>
      </c>
      <c r="L3375" s="835">
        <v>128.69999999999999</v>
      </c>
      <c r="M3375" s="835">
        <v>128.69999999999999</v>
      </c>
      <c r="N3375" s="832">
        <v>1</v>
      </c>
      <c r="O3375" s="836">
        <v>1</v>
      </c>
      <c r="P3375" s="835">
        <v>128.69999999999999</v>
      </c>
      <c r="Q3375" s="837">
        <v>1</v>
      </c>
      <c r="R3375" s="832">
        <v>1</v>
      </c>
      <c r="S3375" s="837">
        <v>1</v>
      </c>
      <c r="T3375" s="836">
        <v>1</v>
      </c>
      <c r="U3375" s="838">
        <v>1</v>
      </c>
    </row>
    <row r="3376" spans="1:21" ht="14.4" customHeight="1" x14ac:dyDescent="0.3">
      <c r="A3376" s="831">
        <v>10</v>
      </c>
      <c r="B3376" s="832" t="s">
        <v>2616</v>
      </c>
      <c r="C3376" s="832" t="s">
        <v>2645</v>
      </c>
      <c r="D3376" s="833" t="s">
        <v>5680</v>
      </c>
      <c r="E3376" s="834" t="s">
        <v>2720</v>
      </c>
      <c r="F3376" s="832" t="s">
        <v>2618</v>
      </c>
      <c r="G3376" s="832" t="s">
        <v>3543</v>
      </c>
      <c r="H3376" s="832" t="s">
        <v>690</v>
      </c>
      <c r="I3376" s="832" t="s">
        <v>5362</v>
      </c>
      <c r="J3376" s="832" t="s">
        <v>5363</v>
      </c>
      <c r="K3376" s="832" t="s">
        <v>5364</v>
      </c>
      <c r="L3376" s="835">
        <v>7352.33</v>
      </c>
      <c r="M3376" s="835">
        <v>2698305.11</v>
      </c>
      <c r="N3376" s="832">
        <v>367</v>
      </c>
      <c r="O3376" s="836">
        <v>38</v>
      </c>
      <c r="P3376" s="835">
        <v>2154232.69</v>
      </c>
      <c r="Q3376" s="837">
        <v>0.79836512261580383</v>
      </c>
      <c r="R3376" s="832">
        <v>293</v>
      </c>
      <c r="S3376" s="837">
        <v>0.79836512261580383</v>
      </c>
      <c r="T3376" s="836">
        <v>31</v>
      </c>
      <c r="U3376" s="838">
        <v>0.81578947368421051</v>
      </c>
    </row>
    <row r="3377" spans="1:21" ht="14.4" customHeight="1" x14ac:dyDescent="0.3">
      <c r="A3377" s="831">
        <v>10</v>
      </c>
      <c r="B3377" s="832" t="s">
        <v>2616</v>
      </c>
      <c r="C3377" s="832" t="s">
        <v>2645</v>
      </c>
      <c r="D3377" s="833" t="s">
        <v>5680</v>
      </c>
      <c r="E3377" s="834" t="s">
        <v>2720</v>
      </c>
      <c r="F3377" s="832" t="s">
        <v>2618</v>
      </c>
      <c r="G3377" s="832" t="s">
        <v>3543</v>
      </c>
      <c r="H3377" s="832" t="s">
        <v>690</v>
      </c>
      <c r="I3377" s="832" t="s">
        <v>5428</v>
      </c>
      <c r="J3377" s="832" t="s">
        <v>5363</v>
      </c>
      <c r="K3377" s="832" t="s">
        <v>5429</v>
      </c>
      <c r="L3377" s="835">
        <v>4901.5600000000004</v>
      </c>
      <c r="M3377" s="835">
        <v>911690.16000000015</v>
      </c>
      <c r="N3377" s="832">
        <v>186</v>
      </c>
      <c r="O3377" s="836">
        <v>24</v>
      </c>
      <c r="P3377" s="835">
        <v>887182.3600000001</v>
      </c>
      <c r="Q3377" s="837">
        <v>0.97311827956989239</v>
      </c>
      <c r="R3377" s="832">
        <v>181</v>
      </c>
      <c r="S3377" s="837">
        <v>0.9731182795698925</v>
      </c>
      <c r="T3377" s="836">
        <v>23</v>
      </c>
      <c r="U3377" s="838">
        <v>0.95833333333333337</v>
      </c>
    </row>
    <row r="3378" spans="1:21" ht="14.4" customHeight="1" x14ac:dyDescent="0.3">
      <c r="A3378" s="831">
        <v>10</v>
      </c>
      <c r="B3378" s="832" t="s">
        <v>2616</v>
      </c>
      <c r="C3378" s="832" t="s">
        <v>2645</v>
      </c>
      <c r="D3378" s="833" t="s">
        <v>5680</v>
      </c>
      <c r="E3378" s="834" t="s">
        <v>2720</v>
      </c>
      <c r="F3378" s="832" t="s">
        <v>2618</v>
      </c>
      <c r="G3378" s="832" t="s">
        <v>3543</v>
      </c>
      <c r="H3378" s="832" t="s">
        <v>631</v>
      </c>
      <c r="I3378" s="832" t="s">
        <v>5430</v>
      </c>
      <c r="J3378" s="832" t="s">
        <v>5431</v>
      </c>
      <c r="K3378" s="832" t="s">
        <v>5432</v>
      </c>
      <c r="L3378" s="835">
        <v>14704.67</v>
      </c>
      <c r="M3378" s="835">
        <v>455844.77</v>
      </c>
      <c r="N3378" s="832">
        <v>31</v>
      </c>
      <c r="O3378" s="836">
        <v>7</v>
      </c>
      <c r="P3378" s="835">
        <v>455844.77</v>
      </c>
      <c r="Q3378" s="837">
        <v>1</v>
      </c>
      <c r="R3378" s="832">
        <v>31</v>
      </c>
      <c r="S3378" s="837">
        <v>1</v>
      </c>
      <c r="T3378" s="836">
        <v>7</v>
      </c>
      <c r="U3378" s="838">
        <v>1</v>
      </c>
    </row>
    <row r="3379" spans="1:21" ht="14.4" customHeight="1" x14ac:dyDescent="0.3">
      <c r="A3379" s="831">
        <v>10</v>
      </c>
      <c r="B3379" s="832" t="s">
        <v>2616</v>
      </c>
      <c r="C3379" s="832" t="s">
        <v>2645</v>
      </c>
      <c r="D3379" s="833" t="s">
        <v>5680</v>
      </c>
      <c r="E3379" s="834" t="s">
        <v>2720</v>
      </c>
      <c r="F3379" s="832" t="s">
        <v>2618</v>
      </c>
      <c r="G3379" s="832" t="s">
        <v>3543</v>
      </c>
      <c r="H3379" s="832" t="s">
        <v>631</v>
      </c>
      <c r="I3379" s="832" t="s">
        <v>5365</v>
      </c>
      <c r="J3379" s="832" t="s">
        <v>5366</v>
      </c>
      <c r="K3379" s="832" t="s">
        <v>5367</v>
      </c>
      <c r="L3379" s="835">
        <v>5881.87</v>
      </c>
      <c r="M3379" s="835">
        <v>1311657.0099999998</v>
      </c>
      <c r="N3379" s="832">
        <v>223</v>
      </c>
      <c r="O3379" s="836">
        <v>16</v>
      </c>
      <c r="P3379" s="835">
        <v>876398.62999999989</v>
      </c>
      <c r="Q3379" s="837">
        <v>0.66816143497757852</v>
      </c>
      <c r="R3379" s="832">
        <v>149</v>
      </c>
      <c r="S3379" s="837">
        <v>0.66816143497757852</v>
      </c>
      <c r="T3379" s="836">
        <v>11</v>
      </c>
      <c r="U3379" s="838">
        <v>0.6875</v>
      </c>
    </row>
    <row r="3380" spans="1:21" ht="14.4" customHeight="1" x14ac:dyDescent="0.3">
      <c r="A3380" s="831">
        <v>10</v>
      </c>
      <c r="B3380" s="832" t="s">
        <v>2616</v>
      </c>
      <c r="C3380" s="832" t="s">
        <v>2645</v>
      </c>
      <c r="D3380" s="833" t="s">
        <v>5680</v>
      </c>
      <c r="E3380" s="834" t="s">
        <v>2720</v>
      </c>
      <c r="F3380" s="832" t="s">
        <v>2618</v>
      </c>
      <c r="G3380" s="832" t="s">
        <v>3543</v>
      </c>
      <c r="H3380" s="832" t="s">
        <v>631</v>
      </c>
      <c r="I3380" s="832" t="s">
        <v>5433</v>
      </c>
      <c r="J3380" s="832" t="s">
        <v>3545</v>
      </c>
      <c r="K3380" s="832" t="s">
        <v>5434</v>
      </c>
      <c r="L3380" s="835">
        <v>13070.82</v>
      </c>
      <c r="M3380" s="835">
        <v>235274.76000000007</v>
      </c>
      <c r="N3380" s="832">
        <v>18</v>
      </c>
      <c r="O3380" s="836">
        <v>11</v>
      </c>
      <c r="P3380" s="835">
        <v>235274.76000000007</v>
      </c>
      <c r="Q3380" s="837">
        <v>1</v>
      </c>
      <c r="R3380" s="832">
        <v>18</v>
      </c>
      <c r="S3380" s="837">
        <v>1</v>
      </c>
      <c r="T3380" s="836">
        <v>11</v>
      </c>
      <c r="U3380" s="838">
        <v>1</v>
      </c>
    </row>
    <row r="3381" spans="1:21" ht="14.4" customHeight="1" x14ac:dyDescent="0.3">
      <c r="A3381" s="831">
        <v>10</v>
      </c>
      <c r="B3381" s="832" t="s">
        <v>2616</v>
      </c>
      <c r="C3381" s="832" t="s">
        <v>2645</v>
      </c>
      <c r="D3381" s="833" t="s">
        <v>5680</v>
      </c>
      <c r="E3381" s="834" t="s">
        <v>2720</v>
      </c>
      <c r="F3381" s="832" t="s">
        <v>2618</v>
      </c>
      <c r="G3381" s="832" t="s">
        <v>3543</v>
      </c>
      <c r="H3381" s="832" t="s">
        <v>631</v>
      </c>
      <c r="I3381" s="832" t="s">
        <v>5368</v>
      </c>
      <c r="J3381" s="832" t="s">
        <v>3545</v>
      </c>
      <c r="K3381" s="832" t="s">
        <v>3546</v>
      </c>
      <c r="L3381" s="835">
        <v>29409.33</v>
      </c>
      <c r="M3381" s="835">
        <v>1411647.8399999996</v>
      </c>
      <c r="N3381" s="832">
        <v>48</v>
      </c>
      <c r="O3381" s="836">
        <v>20</v>
      </c>
      <c r="P3381" s="835">
        <v>1411647.8399999996</v>
      </c>
      <c r="Q3381" s="837">
        <v>1</v>
      </c>
      <c r="R3381" s="832">
        <v>48</v>
      </c>
      <c r="S3381" s="837">
        <v>1</v>
      </c>
      <c r="T3381" s="836">
        <v>20</v>
      </c>
      <c r="U3381" s="838">
        <v>1</v>
      </c>
    </row>
    <row r="3382" spans="1:21" ht="14.4" customHeight="1" x14ac:dyDescent="0.3">
      <c r="A3382" s="831">
        <v>10</v>
      </c>
      <c r="B3382" s="832" t="s">
        <v>2616</v>
      </c>
      <c r="C3382" s="832" t="s">
        <v>2645</v>
      </c>
      <c r="D3382" s="833" t="s">
        <v>5680</v>
      </c>
      <c r="E3382" s="834" t="s">
        <v>2720</v>
      </c>
      <c r="F3382" s="832" t="s">
        <v>2618</v>
      </c>
      <c r="G3382" s="832" t="s">
        <v>3543</v>
      </c>
      <c r="H3382" s="832" t="s">
        <v>631</v>
      </c>
      <c r="I3382" s="832" t="s">
        <v>5435</v>
      </c>
      <c r="J3382" s="832" t="s">
        <v>5375</v>
      </c>
      <c r="K3382" s="832" t="s">
        <v>5436</v>
      </c>
      <c r="L3382" s="835">
        <v>2940.93</v>
      </c>
      <c r="M3382" s="835">
        <v>176455.8</v>
      </c>
      <c r="N3382" s="832">
        <v>60</v>
      </c>
      <c r="O3382" s="836">
        <v>6</v>
      </c>
      <c r="P3382" s="835">
        <v>176455.8</v>
      </c>
      <c r="Q3382" s="837">
        <v>1</v>
      </c>
      <c r="R3382" s="832">
        <v>60</v>
      </c>
      <c r="S3382" s="837">
        <v>1</v>
      </c>
      <c r="T3382" s="836">
        <v>6</v>
      </c>
      <c r="U3382" s="838">
        <v>1</v>
      </c>
    </row>
    <row r="3383" spans="1:21" ht="14.4" customHeight="1" x14ac:dyDescent="0.3">
      <c r="A3383" s="831">
        <v>10</v>
      </c>
      <c r="B3383" s="832" t="s">
        <v>2616</v>
      </c>
      <c r="C3383" s="832" t="s">
        <v>2645</v>
      </c>
      <c r="D3383" s="833" t="s">
        <v>5680</v>
      </c>
      <c r="E3383" s="834" t="s">
        <v>2720</v>
      </c>
      <c r="F3383" s="832" t="s">
        <v>2618</v>
      </c>
      <c r="G3383" s="832" t="s">
        <v>3543</v>
      </c>
      <c r="H3383" s="832" t="s">
        <v>631</v>
      </c>
      <c r="I3383" s="832" t="s">
        <v>5369</v>
      </c>
      <c r="J3383" s="832" t="s">
        <v>5370</v>
      </c>
      <c r="K3383" s="832" t="s">
        <v>5371</v>
      </c>
      <c r="L3383" s="835">
        <v>7352.33</v>
      </c>
      <c r="M3383" s="835">
        <v>1396942.7</v>
      </c>
      <c r="N3383" s="832">
        <v>190</v>
      </c>
      <c r="O3383" s="836">
        <v>24</v>
      </c>
      <c r="P3383" s="835">
        <v>1396942.7</v>
      </c>
      <c r="Q3383" s="837">
        <v>1</v>
      </c>
      <c r="R3383" s="832">
        <v>190</v>
      </c>
      <c r="S3383" s="837">
        <v>1</v>
      </c>
      <c r="T3383" s="836">
        <v>24</v>
      </c>
      <c r="U3383" s="838">
        <v>1</v>
      </c>
    </row>
    <row r="3384" spans="1:21" ht="14.4" customHeight="1" x14ac:dyDescent="0.3">
      <c r="A3384" s="831">
        <v>10</v>
      </c>
      <c r="B3384" s="832" t="s">
        <v>2616</v>
      </c>
      <c r="C3384" s="832" t="s">
        <v>2645</v>
      </c>
      <c r="D3384" s="833" t="s">
        <v>5680</v>
      </c>
      <c r="E3384" s="834" t="s">
        <v>2720</v>
      </c>
      <c r="F3384" s="832" t="s">
        <v>2618</v>
      </c>
      <c r="G3384" s="832" t="s">
        <v>3543</v>
      </c>
      <c r="H3384" s="832" t="s">
        <v>631</v>
      </c>
      <c r="I3384" s="832" t="s">
        <v>5372</v>
      </c>
      <c r="J3384" s="832" t="s">
        <v>3922</v>
      </c>
      <c r="K3384" s="832" t="s">
        <v>5373</v>
      </c>
      <c r="L3384" s="835">
        <v>11697.96</v>
      </c>
      <c r="M3384" s="835">
        <v>128677.55999999998</v>
      </c>
      <c r="N3384" s="832">
        <v>11</v>
      </c>
      <c r="O3384" s="836">
        <v>3</v>
      </c>
      <c r="P3384" s="835">
        <v>23395.919999999998</v>
      </c>
      <c r="Q3384" s="837">
        <v>0.18181818181818182</v>
      </c>
      <c r="R3384" s="832">
        <v>2</v>
      </c>
      <c r="S3384" s="837">
        <v>0.18181818181818182</v>
      </c>
      <c r="T3384" s="836">
        <v>1</v>
      </c>
      <c r="U3384" s="838">
        <v>0.33333333333333331</v>
      </c>
    </row>
    <row r="3385" spans="1:21" ht="14.4" customHeight="1" x14ac:dyDescent="0.3">
      <c r="A3385" s="831">
        <v>10</v>
      </c>
      <c r="B3385" s="832" t="s">
        <v>2616</v>
      </c>
      <c r="C3385" s="832" t="s">
        <v>2645</v>
      </c>
      <c r="D3385" s="833" t="s">
        <v>5680</v>
      </c>
      <c r="E3385" s="834" t="s">
        <v>2720</v>
      </c>
      <c r="F3385" s="832" t="s">
        <v>2618</v>
      </c>
      <c r="G3385" s="832" t="s">
        <v>3543</v>
      </c>
      <c r="H3385" s="832" t="s">
        <v>631</v>
      </c>
      <c r="I3385" s="832" t="s">
        <v>3921</v>
      </c>
      <c r="J3385" s="832" t="s">
        <v>3922</v>
      </c>
      <c r="K3385" s="832" t="s">
        <v>3923</v>
      </c>
      <c r="L3385" s="835">
        <v>5848.98</v>
      </c>
      <c r="M3385" s="835">
        <v>789612.29999999981</v>
      </c>
      <c r="N3385" s="832">
        <v>135</v>
      </c>
      <c r="O3385" s="836">
        <v>10</v>
      </c>
      <c r="P3385" s="835">
        <v>789612.29999999981</v>
      </c>
      <c r="Q3385" s="837">
        <v>1</v>
      </c>
      <c r="R3385" s="832">
        <v>135</v>
      </c>
      <c r="S3385" s="837">
        <v>1</v>
      </c>
      <c r="T3385" s="836">
        <v>10</v>
      </c>
      <c r="U3385" s="838">
        <v>1</v>
      </c>
    </row>
    <row r="3386" spans="1:21" ht="14.4" customHeight="1" x14ac:dyDescent="0.3">
      <c r="A3386" s="831">
        <v>10</v>
      </c>
      <c r="B3386" s="832" t="s">
        <v>2616</v>
      </c>
      <c r="C3386" s="832" t="s">
        <v>2645</v>
      </c>
      <c r="D3386" s="833" t="s">
        <v>5680</v>
      </c>
      <c r="E3386" s="834" t="s">
        <v>2720</v>
      </c>
      <c r="F3386" s="832" t="s">
        <v>2618</v>
      </c>
      <c r="G3386" s="832" t="s">
        <v>3543</v>
      </c>
      <c r="H3386" s="832" t="s">
        <v>631</v>
      </c>
      <c r="I3386" s="832" t="s">
        <v>3544</v>
      </c>
      <c r="J3386" s="832" t="s">
        <v>3545</v>
      </c>
      <c r="K3386" s="832" t="s">
        <v>3546</v>
      </c>
      <c r="L3386" s="835">
        <v>29409.33</v>
      </c>
      <c r="M3386" s="835">
        <v>941098.56</v>
      </c>
      <c r="N3386" s="832">
        <v>32</v>
      </c>
      <c r="O3386" s="836">
        <v>14</v>
      </c>
      <c r="P3386" s="835">
        <v>588186.60000000009</v>
      </c>
      <c r="Q3386" s="837">
        <v>0.62500000000000011</v>
      </c>
      <c r="R3386" s="832">
        <v>20</v>
      </c>
      <c r="S3386" s="837">
        <v>0.625</v>
      </c>
      <c r="T3386" s="836">
        <v>9</v>
      </c>
      <c r="U3386" s="838">
        <v>0.6428571428571429</v>
      </c>
    </row>
    <row r="3387" spans="1:21" ht="14.4" customHeight="1" x14ac:dyDescent="0.3">
      <c r="A3387" s="831">
        <v>10</v>
      </c>
      <c r="B3387" s="832" t="s">
        <v>2616</v>
      </c>
      <c r="C3387" s="832" t="s">
        <v>2645</v>
      </c>
      <c r="D3387" s="833" t="s">
        <v>5680</v>
      </c>
      <c r="E3387" s="834" t="s">
        <v>2720</v>
      </c>
      <c r="F3387" s="832" t="s">
        <v>2618</v>
      </c>
      <c r="G3387" s="832" t="s">
        <v>3543</v>
      </c>
      <c r="H3387" s="832" t="s">
        <v>631</v>
      </c>
      <c r="I3387" s="832" t="s">
        <v>5374</v>
      </c>
      <c r="J3387" s="832" t="s">
        <v>5375</v>
      </c>
      <c r="K3387" s="832" t="s">
        <v>5376</v>
      </c>
      <c r="L3387" s="835">
        <v>35113.43</v>
      </c>
      <c r="M3387" s="835">
        <v>1299196.9100000004</v>
      </c>
      <c r="N3387" s="832">
        <v>37</v>
      </c>
      <c r="O3387" s="836">
        <v>16</v>
      </c>
      <c r="P3387" s="835">
        <v>1299196.9100000004</v>
      </c>
      <c r="Q3387" s="837">
        <v>1</v>
      </c>
      <c r="R3387" s="832">
        <v>37</v>
      </c>
      <c r="S3387" s="837">
        <v>1</v>
      </c>
      <c r="T3387" s="836">
        <v>16</v>
      </c>
      <c r="U3387" s="838">
        <v>1</v>
      </c>
    </row>
    <row r="3388" spans="1:21" ht="14.4" customHeight="1" x14ac:dyDescent="0.3">
      <c r="A3388" s="831">
        <v>10</v>
      </c>
      <c r="B3388" s="832" t="s">
        <v>2616</v>
      </c>
      <c r="C3388" s="832" t="s">
        <v>2645</v>
      </c>
      <c r="D3388" s="833" t="s">
        <v>5680</v>
      </c>
      <c r="E3388" s="834" t="s">
        <v>2720</v>
      </c>
      <c r="F3388" s="832" t="s">
        <v>2618</v>
      </c>
      <c r="G3388" s="832" t="s">
        <v>3543</v>
      </c>
      <c r="H3388" s="832" t="s">
        <v>690</v>
      </c>
      <c r="I3388" s="832" t="s">
        <v>5437</v>
      </c>
      <c r="J3388" s="832" t="s">
        <v>5363</v>
      </c>
      <c r="K3388" s="832" t="s">
        <v>5438</v>
      </c>
      <c r="L3388" s="835">
        <v>2450.7800000000002</v>
      </c>
      <c r="M3388" s="835">
        <v>85777.300000000017</v>
      </c>
      <c r="N3388" s="832">
        <v>35</v>
      </c>
      <c r="O3388" s="836">
        <v>4</v>
      </c>
      <c r="P3388" s="835">
        <v>49015.600000000006</v>
      </c>
      <c r="Q3388" s="837">
        <v>0.5714285714285714</v>
      </c>
      <c r="R3388" s="832">
        <v>20</v>
      </c>
      <c r="S3388" s="837">
        <v>0.5714285714285714</v>
      </c>
      <c r="T3388" s="836">
        <v>2</v>
      </c>
      <c r="U3388" s="838">
        <v>0.5</v>
      </c>
    </row>
    <row r="3389" spans="1:21" ht="14.4" customHeight="1" x14ac:dyDescent="0.3">
      <c r="A3389" s="831">
        <v>10</v>
      </c>
      <c r="B3389" s="832" t="s">
        <v>2616</v>
      </c>
      <c r="C3389" s="832" t="s">
        <v>2645</v>
      </c>
      <c r="D3389" s="833" t="s">
        <v>5680</v>
      </c>
      <c r="E3389" s="834" t="s">
        <v>2720</v>
      </c>
      <c r="F3389" s="832" t="s">
        <v>2618</v>
      </c>
      <c r="G3389" s="832" t="s">
        <v>3543</v>
      </c>
      <c r="H3389" s="832" t="s">
        <v>631</v>
      </c>
      <c r="I3389" s="832" t="s">
        <v>5439</v>
      </c>
      <c r="J3389" s="832" t="s">
        <v>3922</v>
      </c>
      <c r="K3389" s="832" t="s">
        <v>5373</v>
      </c>
      <c r="L3389" s="835">
        <v>11697.96</v>
      </c>
      <c r="M3389" s="835">
        <v>70187.759999999995</v>
      </c>
      <c r="N3389" s="832">
        <v>6</v>
      </c>
      <c r="O3389" s="836">
        <v>1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10</v>
      </c>
      <c r="B3390" s="832" t="s">
        <v>2616</v>
      </c>
      <c r="C3390" s="832" t="s">
        <v>2645</v>
      </c>
      <c r="D3390" s="833" t="s">
        <v>5680</v>
      </c>
      <c r="E3390" s="834" t="s">
        <v>2720</v>
      </c>
      <c r="F3390" s="832" t="s">
        <v>2618</v>
      </c>
      <c r="G3390" s="832" t="s">
        <v>3543</v>
      </c>
      <c r="H3390" s="832" t="s">
        <v>631</v>
      </c>
      <c r="I3390" s="832" t="s">
        <v>5440</v>
      </c>
      <c r="J3390" s="832" t="s">
        <v>5375</v>
      </c>
      <c r="K3390" s="832" t="s">
        <v>5441</v>
      </c>
      <c r="L3390" s="835">
        <v>17556.72</v>
      </c>
      <c r="M3390" s="835">
        <v>35113.440000000002</v>
      </c>
      <c r="N3390" s="832">
        <v>2</v>
      </c>
      <c r="O3390" s="836">
        <v>1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10</v>
      </c>
      <c r="B3391" s="832" t="s">
        <v>2616</v>
      </c>
      <c r="C3391" s="832" t="s">
        <v>2645</v>
      </c>
      <c r="D3391" s="833" t="s">
        <v>5680</v>
      </c>
      <c r="E3391" s="834" t="s">
        <v>2720</v>
      </c>
      <c r="F3391" s="832" t="s">
        <v>2618</v>
      </c>
      <c r="G3391" s="832" t="s">
        <v>5442</v>
      </c>
      <c r="H3391" s="832" t="s">
        <v>690</v>
      </c>
      <c r="I3391" s="832" t="s">
        <v>5443</v>
      </c>
      <c r="J3391" s="832" t="s">
        <v>5444</v>
      </c>
      <c r="K3391" s="832" t="s">
        <v>3161</v>
      </c>
      <c r="L3391" s="835">
        <v>251.16</v>
      </c>
      <c r="M3391" s="835">
        <v>502.32</v>
      </c>
      <c r="N3391" s="832">
        <v>2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10</v>
      </c>
      <c r="B3392" s="832" t="s">
        <v>2616</v>
      </c>
      <c r="C3392" s="832" t="s">
        <v>2645</v>
      </c>
      <c r="D3392" s="833" t="s">
        <v>5680</v>
      </c>
      <c r="E3392" s="834" t="s">
        <v>2720</v>
      </c>
      <c r="F3392" s="832" t="s">
        <v>2618</v>
      </c>
      <c r="G3392" s="832" t="s">
        <v>4876</v>
      </c>
      <c r="H3392" s="832" t="s">
        <v>690</v>
      </c>
      <c r="I3392" s="832" t="s">
        <v>4877</v>
      </c>
      <c r="J3392" s="832" t="s">
        <v>4878</v>
      </c>
      <c r="K3392" s="832" t="s">
        <v>4879</v>
      </c>
      <c r="L3392" s="835">
        <v>131.86000000000001</v>
      </c>
      <c r="M3392" s="835">
        <v>791.16000000000008</v>
      </c>
      <c r="N3392" s="832">
        <v>6</v>
      </c>
      <c r="O3392" s="836">
        <v>1.5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10</v>
      </c>
      <c r="B3393" s="832" t="s">
        <v>2616</v>
      </c>
      <c r="C3393" s="832" t="s">
        <v>2645</v>
      </c>
      <c r="D3393" s="833" t="s">
        <v>5680</v>
      </c>
      <c r="E3393" s="834" t="s">
        <v>2720</v>
      </c>
      <c r="F3393" s="832" t="s">
        <v>2618</v>
      </c>
      <c r="G3393" s="832" t="s">
        <v>5377</v>
      </c>
      <c r="H3393" s="832" t="s">
        <v>631</v>
      </c>
      <c r="I3393" s="832" t="s">
        <v>5445</v>
      </c>
      <c r="J3393" s="832" t="s">
        <v>5446</v>
      </c>
      <c r="K3393" s="832" t="s">
        <v>5447</v>
      </c>
      <c r="L3393" s="835">
        <v>723.06</v>
      </c>
      <c r="M3393" s="835">
        <v>723.06</v>
      </c>
      <c r="N3393" s="832">
        <v>1</v>
      </c>
      <c r="O3393" s="836">
        <v>1</v>
      </c>
      <c r="P3393" s="835">
        <v>723.06</v>
      </c>
      <c r="Q3393" s="837">
        <v>1</v>
      </c>
      <c r="R3393" s="832">
        <v>1</v>
      </c>
      <c r="S3393" s="837">
        <v>1</v>
      </c>
      <c r="T3393" s="836">
        <v>1</v>
      </c>
      <c r="U3393" s="838">
        <v>1</v>
      </c>
    </row>
    <row r="3394" spans="1:21" ht="14.4" customHeight="1" x14ac:dyDescent="0.3">
      <c r="A3394" s="831">
        <v>10</v>
      </c>
      <c r="B3394" s="832" t="s">
        <v>2616</v>
      </c>
      <c r="C3394" s="832" t="s">
        <v>2645</v>
      </c>
      <c r="D3394" s="833" t="s">
        <v>5680</v>
      </c>
      <c r="E3394" s="834" t="s">
        <v>2720</v>
      </c>
      <c r="F3394" s="832" t="s">
        <v>2618</v>
      </c>
      <c r="G3394" s="832" t="s">
        <v>5377</v>
      </c>
      <c r="H3394" s="832" t="s">
        <v>631</v>
      </c>
      <c r="I3394" s="832" t="s">
        <v>5378</v>
      </c>
      <c r="J3394" s="832" t="s">
        <v>5379</v>
      </c>
      <c r="K3394" s="832" t="s">
        <v>5380</v>
      </c>
      <c r="L3394" s="835">
        <v>180.76</v>
      </c>
      <c r="M3394" s="835">
        <v>8676.48</v>
      </c>
      <c r="N3394" s="832">
        <v>48</v>
      </c>
      <c r="O3394" s="836">
        <v>13</v>
      </c>
      <c r="P3394" s="835">
        <v>8134.2</v>
      </c>
      <c r="Q3394" s="837">
        <v>0.9375</v>
      </c>
      <c r="R3394" s="832">
        <v>45</v>
      </c>
      <c r="S3394" s="837">
        <v>0.9375</v>
      </c>
      <c r="T3394" s="836">
        <v>12.5</v>
      </c>
      <c r="U3394" s="838">
        <v>0.96153846153846156</v>
      </c>
    </row>
    <row r="3395" spans="1:21" ht="14.4" customHeight="1" x14ac:dyDescent="0.3">
      <c r="A3395" s="831">
        <v>10</v>
      </c>
      <c r="B3395" s="832" t="s">
        <v>2616</v>
      </c>
      <c r="C3395" s="832" t="s">
        <v>2645</v>
      </c>
      <c r="D3395" s="833" t="s">
        <v>5680</v>
      </c>
      <c r="E3395" s="834" t="s">
        <v>2720</v>
      </c>
      <c r="F3395" s="832" t="s">
        <v>2618</v>
      </c>
      <c r="G3395" s="832" t="s">
        <v>3471</v>
      </c>
      <c r="H3395" s="832" t="s">
        <v>631</v>
      </c>
      <c r="I3395" s="832" t="s">
        <v>3472</v>
      </c>
      <c r="J3395" s="832" t="s">
        <v>3473</v>
      </c>
      <c r="K3395" s="832" t="s">
        <v>3474</v>
      </c>
      <c r="L3395" s="835">
        <v>68.819999999999993</v>
      </c>
      <c r="M3395" s="835">
        <v>68.819999999999993</v>
      </c>
      <c r="N3395" s="832">
        <v>1</v>
      </c>
      <c r="O3395" s="836">
        <v>1</v>
      </c>
      <c r="P3395" s="835">
        <v>68.819999999999993</v>
      </c>
      <c r="Q3395" s="837">
        <v>1</v>
      </c>
      <c r="R3395" s="832">
        <v>1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10</v>
      </c>
      <c r="B3396" s="832" t="s">
        <v>2616</v>
      </c>
      <c r="C3396" s="832" t="s">
        <v>2645</v>
      </c>
      <c r="D3396" s="833" t="s">
        <v>5680</v>
      </c>
      <c r="E3396" s="834" t="s">
        <v>2720</v>
      </c>
      <c r="F3396" s="832" t="s">
        <v>2618</v>
      </c>
      <c r="G3396" s="832" t="s">
        <v>5184</v>
      </c>
      <c r="H3396" s="832" t="s">
        <v>631</v>
      </c>
      <c r="I3396" s="832" t="s">
        <v>5185</v>
      </c>
      <c r="J3396" s="832" t="s">
        <v>5186</v>
      </c>
      <c r="K3396" s="832" t="s">
        <v>3056</v>
      </c>
      <c r="L3396" s="835">
        <v>192.28</v>
      </c>
      <c r="M3396" s="835">
        <v>192.28</v>
      </c>
      <c r="N3396" s="832">
        <v>1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10</v>
      </c>
      <c r="B3397" s="832" t="s">
        <v>2616</v>
      </c>
      <c r="C3397" s="832" t="s">
        <v>2645</v>
      </c>
      <c r="D3397" s="833" t="s">
        <v>5680</v>
      </c>
      <c r="E3397" s="834" t="s">
        <v>2720</v>
      </c>
      <c r="F3397" s="832" t="s">
        <v>2618</v>
      </c>
      <c r="G3397" s="832" t="s">
        <v>2935</v>
      </c>
      <c r="H3397" s="832" t="s">
        <v>631</v>
      </c>
      <c r="I3397" s="832" t="s">
        <v>2936</v>
      </c>
      <c r="J3397" s="832" t="s">
        <v>2937</v>
      </c>
      <c r="K3397" s="832" t="s">
        <v>2938</v>
      </c>
      <c r="L3397" s="835">
        <v>311.02</v>
      </c>
      <c r="M3397" s="835">
        <v>933.06</v>
      </c>
      <c r="N3397" s="832">
        <v>3</v>
      </c>
      <c r="O3397" s="836">
        <v>3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10</v>
      </c>
      <c r="B3398" s="832" t="s">
        <v>2616</v>
      </c>
      <c r="C3398" s="832" t="s">
        <v>2645</v>
      </c>
      <c r="D3398" s="833" t="s">
        <v>5680</v>
      </c>
      <c r="E3398" s="834" t="s">
        <v>2720</v>
      </c>
      <c r="F3398" s="832" t="s">
        <v>2618</v>
      </c>
      <c r="G3398" s="832" t="s">
        <v>2935</v>
      </c>
      <c r="H3398" s="832" t="s">
        <v>631</v>
      </c>
      <c r="I3398" s="832" t="s">
        <v>2939</v>
      </c>
      <c r="J3398" s="832" t="s">
        <v>2940</v>
      </c>
      <c r="K3398" s="832" t="s">
        <v>2941</v>
      </c>
      <c r="L3398" s="835">
        <v>0</v>
      </c>
      <c r="M3398" s="835">
        <v>0</v>
      </c>
      <c r="N3398" s="832">
        <v>1</v>
      </c>
      <c r="O3398" s="836">
        <v>1</v>
      </c>
      <c r="P3398" s="835">
        <v>0</v>
      </c>
      <c r="Q3398" s="837"/>
      <c r="R3398" s="832">
        <v>1</v>
      </c>
      <c r="S3398" s="837">
        <v>1</v>
      </c>
      <c r="T3398" s="836">
        <v>1</v>
      </c>
      <c r="U3398" s="838">
        <v>1</v>
      </c>
    </row>
    <row r="3399" spans="1:21" ht="14.4" customHeight="1" x14ac:dyDescent="0.3">
      <c r="A3399" s="831">
        <v>10</v>
      </c>
      <c r="B3399" s="832" t="s">
        <v>2616</v>
      </c>
      <c r="C3399" s="832" t="s">
        <v>2645</v>
      </c>
      <c r="D3399" s="833" t="s">
        <v>5680</v>
      </c>
      <c r="E3399" s="834" t="s">
        <v>2720</v>
      </c>
      <c r="F3399" s="832" t="s">
        <v>2618</v>
      </c>
      <c r="G3399" s="832" t="s">
        <v>3601</v>
      </c>
      <c r="H3399" s="832" t="s">
        <v>631</v>
      </c>
      <c r="I3399" s="832" t="s">
        <v>3602</v>
      </c>
      <c r="J3399" s="832" t="s">
        <v>3603</v>
      </c>
      <c r="K3399" s="832" t="s">
        <v>3604</v>
      </c>
      <c r="L3399" s="835">
        <v>59.18</v>
      </c>
      <c r="M3399" s="835">
        <v>59.18</v>
      </c>
      <c r="N3399" s="832">
        <v>1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10</v>
      </c>
      <c r="B3400" s="832" t="s">
        <v>2616</v>
      </c>
      <c r="C3400" s="832" t="s">
        <v>2645</v>
      </c>
      <c r="D3400" s="833" t="s">
        <v>5680</v>
      </c>
      <c r="E3400" s="834" t="s">
        <v>2720</v>
      </c>
      <c r="F3400" s="832" t="s">
        <v>2618</v>
      </c>
      <c r="G3400" s="832" t="s">
        <v>5448</v>
      </c>
      <c r="H3400" s="832" t="s">
        <v>631</v>
      </c>
      <c r="I3400" s="832" t="s">
        <v>5449</v>
      </c>
      <c r="J3400" s="832" t="s">
        <v>5450</v>
      </c>
      <c r="K3400" s="832" t="s">
        <v>5451</v>
      </c>
      <c r="L3400" s="835">
        <v>239.79</v>
      </c>
      <c r="M3400" s="835">
        <v>479.58</v>
      </c>
      <c r="N3400" s="832">
        <v>2</v>
      </c>
      <c r="O3400" s="836">
        <v>0.5</v>
      </c>
      <c r="P3400" s="835">
        <v>479.58</v>
      </c>
      <c r="Q3400" s="837">
        <v>1</v>
      </c>
      <c r="R3400" s="832">
        <v>2</v>
      </c>
      <c r="S3400" s="837">
        <v>1</v>
      </c>
      <c r="T3400" s="836">
        <v>0.5</v>
      </c>
      <c r="U3400" s="838">
        <v>1</v>
      </c>
    </row>
    <row r="3401" spans="1:21" ht="14.4" customHeight="1" x14ac:dyDescent="0.3">
      <c r="A3401" s="831">
        <v>10</v>
      </c>
      <c r="B3401" s="832" t="s">
        <v>2616</v>
      </c>
      <c r="C3401" s="832" t="s">
        <v>2645</v>
      </c>
      <c r="D3401" s="833" t="s">
        <v>5680</v>
      </c>
      <c r="E3401" s="834" t="s">
        <v>2720</v>
      </c>
      <c r="F3401" s="832" t="s">
        <v>2618</v>
      </c>
      <c r="G3401" s="832" t="s">
        <v>2815</v>
      </c>
      <c r="H3401" s="832" t="s">
        <v>631</v>
      </c>
      <c r="I3401" s="832" t="s">
        <v>2816</v>
      </c>
      <c r="J3401" s="832" t="s">
        <v>2817</v>
      </c>
      <c r="K3401" s="832" t="s">
        <v>2818</v>
      </c>
      <c r="L3401" s="835">
        <v>154.36000000000001</v>
      </c>
      <c r="M3401" s="835">
        <v>154.36000000000001</v>
      </c>
      <c r="N3401" s="832">
        <v>1</v>
      </c>
      <c r="O3401" s="836">
        <v>0.5</v>
      </c>
      <c r="P3401" s="835">
        <v>154.36000000000001</v>
      </c>
      <c r="Q3401" s="837">
        <v>1</v>
      </c>
      <c r="R3401" s="832">
        <v>1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10</v>
      </c>
      <c r="B3402" s="832" t="s">
        <v>2616</v>
      </c>
      <c r="C3402" s="832" t="s">
        <v>2645</v>
      </c>
      <c r="D3402" s="833" t="s">
        <v>5680</v>
      </c>
      <c r="E3402" s="834" t="s">
        <v>2720</v>
      </c>
      <c r="F3402" s="832" t="s">
        <v>2618</v>
      </c>
      <c r="G3402" s="832" t="s">
        <v>2815</v>
      </c>
      <c r="H3402" s="832" t="s">
        <v>690</v>
      </c>
      <c r="I3402" s="832" t="s">
        <v>2194</v>
      </c>
      <c r="J3402" s="832" t="s">
        <v>1358</v>
      </c>
      <c r="K3402" s="832" t="s">
        <v>2195</v>
      </c>
      <c r="L3402" s="835">
        <v>154.36000000000001</v>
      </c>
      <c r="M3402" s="835">
        <v>1080.52</v>
      </c>
      <c r="N3402" s="832">
        <v>7</v>
      </c>
      <c r="O3402" s="836">
        <v>2</v>
      </c>
      <c r="P3402" s="835">
        <v>1080.52</v>
      </c>
      <c r="Q3402" s="837">
        <v>1</v>
      </c>
      <c r="R3402" s="832">
        <v>7</v>
      </c>
      <c r="S3402" s="837">
        <v>1</v>
      </c>
      <c r="T3402" s="836">
        <v>2</v>
      </c>
      <c r="U3402" s="838">
        <v>1</v>
      </c>
    </row>
    <row r="3403" spans="1:21" ht="14.4" customHeight="1" x14ac:dyDescent="0.3">
      <c r="A3403" s="831">
        <v>10</v>
      </c>
      <c r="B3403" s="832" t="s">
        <v>2616</v>
      </c>
      <c r="C3403" s="832" t="s">
        <v>2645</v>
      </c>
      <c r="D3403" s="833" t="s">
        <v>5680</v>
      </c>
      <c r="E3403" s="834" t="s">
        <v>2720</v>
      </c>
      <c r="F3403" s="832" t="s">
        <v>2618</v>
      </c>
      <c r="G3403" s="832" t="s">
        <v>2815</v>
      </c>
      <c r="H3403" s="832" t="s">
        <v>631</v>
      </c>
      <c r="I3403" s="832" t="s">
        <v>5337</v>
      </c>
      <c r="J3403" s="832" t="s">
        <v>1867</v>
      </c>
      <c r="K3403" s="832" t="s">
        <v>5338</v>
      </c>
      <c r="L3403" s="835">
        <v>75.73</v>
      </c>
      <c r="M3403" s="835">
        <v>75.73</v>
      </c>
      <c r="N3403" s="832">
        <v>1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10</v>
      </c>
      <c r="B3404" s="832" t="s">
        <v>2616</v>
      </c>
      <c r="C3404" s="832" t="s">
        <v>2645</v>
      </c>
      <c r="D3404" s="833" t="s">
        <v>5680</v>
      </c>
      <c r="E3404" s="834" t="s">
        <v>2720</v>
      </c>
      <c r="F3404" s="832" t="s">
        <v>2618</v>
      </c>
      <c r="G3404" s="832" t="s">
        <v>2815</v>
      </c>
      <c r="H3404" s="832" t="s">
        <v>631</v>
      </c>
      <c r="I3404" s="832" t="s">
        <v>3835</v>
      </c>
      <c r="J3404" s="832" t="s">
        <v>1358</v>
      </c>
      <c r="K3404" s="832" t="s">
        <v>2195</v>
      </c>
      <c r="L3404" s="835">
        <v>154.36000000000001</v>
      </c>
      <c r="M3404" s="835">
        <v>308.72000000000003</v>
      </c>
      <c r="N3404" s="832">
        <v>2</v>
      </c>
      <c r="O3404" s="836">
        <v>0.5</v>
      </c>
      <c r="P3404" s="835">
        <v>308.72000000000003</v>
      </c>
      <c r="Q3404" s="837">
        <v>1</v>
      </c>
      <c r="R3404" s="832">
        <v>2</v>
      </c>
      <c r="S3404" s="837">
        <v>1</v>
      </c>
      <c r="T3404" s="836">
        <v>0.5</v>
      </c>
      <c r="U3404" s="838">
        <v>1</v>
      </c>
    </row>
    <row r="3405" spans="1:21" ht="14.4" customHeight="1" x14ac:dyDescent="0.3">
      <c r="A3405" s="831">
        <v>10</v>
      </c>
      <c r="B3405" s="832" t="s">
        <v>2616</v>
      </c>
      <c r="C3405" s="832" t="s">
        <v>2645</v>
      </c>
      <c r="D3405" s="833" t="s">
        <v>5680</v>
      </c>
      <c r="E3405" s="834" t="s">
        <v>2720</v>
      </c>
      <c r="F3405" s="832" t="s">
        <v>2618</v>
      </c>
      <c r="G3405" s="832" t="s">
        <v>3924</v>
      </c>
      <c r="H3405" s="832" t="s">
        <v>690</v>
      </c>
      <c r="I3405" s="832" t="s">
        <v>2340</v>
      </c>
      <c r="J3405" s="832" t="s">
        <v>2341</v>
      </c>
      <c r="K3405" s="832" t="s">
        <v>2342</v>
      </c>
      <c r="L3405" s="835">
        <v>529.88</v>
      </c>
      <c r="M3405" s="835">
        <v>2649.4</v>
      </c>
      <c r="N3405" s="832">
        <v>5</v>
      </c>
      <c r="O3405" s="836">
        <v>1</v>
      </c>
      <c r="P3405" s="835">
        <v>2649.4</v>
      </c>
      <c r="Q3405" s="837">
        <v>1</v>
      </c>
      <c r="R3405" s="832">
        <v>5</v>
      </c>
      <c r="S3405" s="837">
        <v>1</v>
      </c>
      <c r="T3405" s="836">
        <v>1</v>
      </c>
      <c r="U3405" s="838">
        <v>1</v>
      </c>
    </row>
    <row r="3406" spans="1:21" ht="14.4" customHeight="1" x14ac:dyDescent="0.3">
      <c r="A3406" s="831">
        <v>10</v>
      </c>
      <c r="B3406" s="832" t="s">
        <v>2616</v>
      </c>
      <c r="C3406" s="832" t="s">
        <v>2645</v>
      </c>
      <c r="D3406" s="833" t="s">
        <v>5680</v>
      </c>
      <c r="E3406" s="834" t="s">
        <v>2720</v>
      </c>
      <c r="F3406" s="832" t="s">
        <v>2618</v>
      </c>
      <c r="G3406" s="832" t="s">
        <v>3924</v>
      </c>
      <c r="H3406" s="832" t="s">
        <v>690</v>
      </c>
      <c r="I3406" s="832" t="s">
        <v>3925</v>
      </c>
      <c r="J3406" s="832" t="s">
        <v>3926</v>
      </c>
      <c r="K3406" s="832" t="s">
        <v>1325</v>
      </c>
      <c r="L3406" s="835">
        <v>830.09</v>
      </c>
      <c r="M3406" s="835">
        <v>830.09</v>
      </c>
      <c r="N3406" s="832">
        <v>1</v>
      </c>
      <c r="O3406" s="836">
        <v>1</v>
      </c>
      <c r="P3406" s="835">
        <v>830.09</v>
      </c>
      <c r="Q3406" s="837">
        <v>1</v>
      </c>
      <c r="R3406" s="832">
        <v>1</v>
      </c>
      <c r="S3406" s="837">
        <v>1</v>
      </c>
      <c r="T3406" s="836">
        <v>1</v>
      </c>
      <c r="U3406" s="838">
        <v>1</v>
      </c>
    </row>
    <row r="3407" spans="1:21" ht="14.4" customHeight="1" x14ac:dyDescent="0.3">
      <c r="A3407" s="831">
        <v>10</v>
      </c>
      <c r="B3407" s="832" t="s">
        <v>2616</v>
      </c>
      <c r="C3407" s="832" t="s">
        <v>2645</v>
      </c>
      <c r="D3407" s="833" t="s">
        <v>5680</v>
      </c>
      <c r="E3407" s="834" t="s">
        <v>2720</v>
      </c>
      <c r="F3407" s="832" t="s">
        <v>2618</v>
      </c>
      <c r="G3407" s="832" t="s">
        <v>3939</v>
      </c>
      <c r="H3407" s="832" t="s">
        <v>631</v>
      </c>
      <c r="I3407" s="832" t="s">
        <v>3942</v>
      </c>
      <c r="J3407" s="832" t="s">
        <v>3943</v>
      </c>
      <c r="K3407" s="832" t="s">
        <v>1325</v>
      </c>
      <c r="L3407" s="835">
        <v>1285.8</v>
      </c>
      <c r="M3407" s="835">
        <v>2571.6</v>
      </c>
      <c r="N3407" s="832">
        <v>2</v>
      </c>
      <c r="O3407" s="836">
        <v>0.5</v>
      </c>
      <c r="P3407" s="835">
        <v>2571.6</v>
      </c>
      <c r="Q3407" s="837">
        <v>1</v>
      </c>
      <c r="R3407" s="832">
        <v>2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10</v>
      </c>
      <c r="B3408" s="832" t="s">
        <v>2616</v>
      </c>
      <c r="C3408" s="832" t="s">
        <v>2645</v>
      </c>
      <c r="D3408" s="833" t="s">
        <v>5680</v>
      </c>
      <c r="E3408" s="834" t="s">
        <v>2720</v>
      </c>
      <c r="F3408" s="832" t="s">
        <v>2618</v>
      </c>
      <c r="G3408" s="832" t="s">
        <v>2819</v>
      </c>
      <c r="H3408" s="832" t="s">
        <v>690</v>
      </c>
      <c r="I3408" s="832" t="s">
        <v>3949</v>
      </c>
      <c r="J3408" s="832" t="s">
        <v>2288</v>
      </c>
      <c r="K3408" s="832" t="s">
        <v>3950</v>
      </c>
      <c r="L3408" s="835">
        <v>74.08</v>
      </c>
      <c r="M3408" s="835">
        <v>518.55999999999995</v>
      </c>
      <c r="N3408" s="832">
        <v>7</v>
      </c>
      <c r="O3408" s="836">
        <v>5</v>
      </c>
      <c r="P3408" s="835">
        <v>148.16</v>
      </c>
      <c r="Q3408" s="837">
        <v>0.28571428571428575</v>
      </c>
      <c r="R3408" s="832">
        <v>2</v>
      </c>
      <c r="S3408" s="837">
        <v>0.2857142857142857</v>
      </c>
      <c r="T3408" s="836">
        <v>1</v>
      </c>
      <c r="U3408" s="838">
        <v>0.2</v>
      </c>
    </row>
    <row r="3409" spans="1:21" ht="14.4" customHeight="1" x14ac:dyDescent="0.3">
      <c r="A3409" s="831">
        <v>10</v>
      </c>
      <c r="B3409" s="832" t="s">
        <v>2616</v>
      </c>
      <c r="C3409" s="832" t="s">
        <v>2645</v>
      </c>
      <c r="D3409" s="833" t="s">
        <v>5680</v>
      </c>
      <c r="E3409" s="834" t="s">
        <v>2720</v>
      </c>
      <c r="F3409" s="832" t="s">
        <v>2618</v>
      </c>
      <c r="G3409" s="832" t="s">
        <v>2819</v>
      </c>
      <c r="H3409" s="832" t="s">
        <v>690</v>
      </c>
      <c r="I3409" s="832" t="s">
        <v>2820</v>
      </c>
      <c r="J3409" s="832" t="s">
        <v>2288</v>
      </c>
      <c r="K3409" s="832" t="s">
        <v>2821</v>
      </c>
      <c r="L3409" s="835">
        <v>94.28</v>
      </c>
      <c r="M3409" s="835">
        <v>94.28</v>
      </c>
      <c r="N3409" s="832">
        <v>1</v>
      </c>
      <c r="O3409" s="836">
        <v>0.5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10</v>
      </c>
      <c r="B3410" s="832" t="s">
        <v>2616</v>
      </c>
      <c r="C3410" s="832" t="s">
        <v>2645</v>
      </c>
      <c r="D3410" s="833" t="s">
        <v>5680</v>
      </c>
      <c r="E3410" s="834" t="s">
        <v>2720</v>
      </c>
      <c r="F3410" s="832" t="s">
        <v>2618</v>
      </c>
      <c r="G3410" s="832" t="s">
        <v>2819</v>
      </c>
      <c r="H3410" s="832" t="s">
        <v>690</v>
      </c>
      <c r="I3410" s="832" t="s">
        <v>2363</v>
      </c>
      <c r="J3410" s="832" t="s">
        <v>2288</v>
      </c>
      <c r="K3410" s="832" t="s">
        <v>2364</v>
      </c>
      <c r="L3410" s="835">
        <v>115.33</v>
      </c>
      <c r="M3410" s="835">
        <v>115.33</v>
      </c>
      <c r="N3410" s="832">
        <v>1</v>
      </c>
      <c r="O3410" s="836">
        <v>1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10</v>
      </c>
      <c r="B3411" s="832" t="s">
        <v>2616</v>
      </c>
      <c r="C3411" s="832" t="s">
        <v>2645</v>
      </c>
      <c r="D3411" s="833" t="s">
        <v>5680</v>
      </c>
      <c r="E3411" s="834" t="s">
        <v>2720</v>
      </c>
      <c r="F3411" s="832" t="s">
        <v>2618</v>
      </c>
      <c r="G3411" s="832" t="s">
        <v>2819</v>
      </c>
      <c r="H3411" s="832" t="s">
        <v>690</v>
      </c>
      <c r="I3411" s="832" t="s">
        <v>3353</v>
      </c>
      <c r="J3411" s="832" t="s">
        <v>2432</v>
      </c>
      <c r="K3411" s="832" t="s">
        <v>3354</v>
      </c>
      <c r="L3411" s="835">
        <v>105.23</v>
      </c>
      <c r="M3411" s="835">
        <v>210.46</v>
      </c>
      <c r="N3411" s="832">
        <v>2</v>
      </c>
      <c r="O3411" s="836">
        <v>2</v>
      </c>
      <c r="P3411" s="835">
        <v>105.23</v>
      </c>
      <c r="Q3411" s="837">
        <v>0.5</v>
      </c>
      <c r="R3411" s="832">
        <v>1</v>
      </c>
      <c r="S3411" s="837">
        <v>0.5</v>
      </c>
      <c r="T3411" s="836">
        <v>1</v>
      </c>
      <c r="U3411" s="838">
        <v>0.5</v>
      </c>
    </row>
    <row r="3412" spans="1:21" ht="14.4" customHeight="1" x14ac:dyDescent="0.3">
      <c r="A3412" s="831">
        <v>10</v>
      </c>
      <c r="B3412" s="832" t="s">
        <v>2616</v>
      </c>
      <c r="C3412" s="832" t="s">
        <v>2645</v>
      </c>
      <c r="D3412" s="833" t="s">
        <v>5680</v>
      </c>
      <c r="E3412" s="834" t="s">
        <v>2720</v>
      </c>
      <c r="F3412" s="832" t="s">
        <v>2618</v>
      </c>
      <c r="G3412" s="832" t="s">
        <v>2819</v>
      </c>
      <c r="H3412" s="832" t="s">
        <v>690</v>
      </c>
      <c r="I3412" s="832" t="s">
        <v>3951</v>
      </c>
      <c r="J3412" s="832" t="s">
        <v>2432</v>
      </c>
      <c r="K3412" s="832" t="s">
        <v>3952</v>
      </c>
      <c r="L3412" s="835">
        <v>84.18</v>
      </c>
      <c r="M3412" s="835">
        <v>84.18</v>
      </c>
      <c r="N3412" s="832">
        <v>1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10</v>
      </c>
      <c r="B3413" s="832" t="s">
        <v>2616</v>
      </c>
      <c r="C3413" s="832" t="s">
        <v>2645</v>
      </c>
      <c r="D3413" s="833" t="s">
        <v>5680</v>
      </c>
      <c r="E3413" s="834" t="s">
        <v>2720</v>
      </c>
      <c r="F3413" s="832" t="s">
        <v>2618</v>
      </c>
      <c r="G3413" s="832" t="s">
        <v>2819</v>
      </c>
      <c r="H3413" s="832" t="s">
        <v>690</v>
      </c>
      <c r="I3413" s="832" t="s">
        <v>2434</v>
      </c>
      <c r="J3413" s="832" t="s">
        <v>2288</v>
      </c>
      <c r="K3413" s="832" t="s">
        <v>2435</v>
      </c>
      <c r="L3413" s="835">
        <v>63.14</v>
      </c>
      <c r="M3413" s="835">
        <v>441.98</v>
      </c>
      <c r="N3413" s="832">
        <v>7</v>
      </c>
      <c r="O3413" s="836">
        <v>6</v>
      </c>
      <c r="P3413" s="835">
        <v>126.28</v>
      </c>
      <c r="Q3413" s="837">
        <v>0.2857142857142857</v>
      </c>
      <c r="R3413" s="832">
        <v>2</v>
      </c>
      <c r="S3413" s="837">
        <v>0.2857142857142857</v>
      </c>
      <c r="T3413" s="836">
        <v>1.5</v>
      </c>
      <c r="U3413" s="838">
        <v>0.25</v>
      </c>
    </row>
    <row r="3414" spans="1:21" ht="14.4" customHeight="1" x14ac:dyDescent="0.3">
      <c r="A3414" s="831">
        <v>10</v>
      </c>
      <c r="B3414" s="832" t="s">
        <v>2616</v>
      </c>
      <c r="C3414" s="832" t="s">
        <v>2645</v>
      </c>
      <c r="D3414" s="833" t="s">
        <v>5680</v>
      </c>
      <c r="E3414" s="834" t="s">
        <v>2720</v>
      </c>
      <c r="F3414" s="832" t="s">
        <v>2618</v>
      </c>
      <c r="G3414" s="832" t="s">
        <v>2819</v>
      </c>
      <c r="H3414" s="832" t="s">
        <v>631</v>
      </c>
      <c r="I3414" s="832" t="s">
        <v>5386</v>
      </c>
      <c r="J3414" s="832" t="s">
        <v>2288</v>
      </c>
      <c r="K3414" s="832" t="s">
        <v>5387</v>
      </c>
      <c r="L3414" s="835">
        <v>105.23</v>
      </c>
      <c r="M3414" s="835">
        <v>420.92</v>
      </c>
      <c r="N3414" s="832">
        <v>4</v>
      </c>
      <c r="O3414" s="836">
        <v>2</v>
      </c>
      <c r="P3414" s="835">
        <v>315.69</v>
      </c>
      <c r="Q3414" s="837">
        <v>0.75</v>
      </c>
      <c r="R3414" s="832">
        <v>3</v>
      </c>
      <c r="S3414" s="837">
        <v>0.75</v>
      </c>
      <c r="T3414" s="836">
        <v>1.5</v>
      </c>
      <c r="U3414" s="838">
        <v>0.75</v>
      </c>
    </row>
    <row r="3415" spans="1:21" ht="14.4" customHeight="1" x14ac:dyDescent="0.3">
      <c r="A3415" s="831">
        <v>10</v>
      </c>
      <c r="B3415" s="832" t="s">
        <v>2616</v>
      </c>
      <c r="C3415" s="832" t="s">
        <v>2645</v>
      </c>
      <c r="D3415" s="833" t="s">
        <v>5680</v>
      </c>
      <c r="E3415" s="834" t="s">
        <v>2720</v>
      </c>
      <c r="F3415" s="832" t="s">
        <v>2618</v>
      </c>
      <c r="G3415" s="832" t="s">
        <v>2819</v>
      </c>
      <c r="H3415" s="832" t="s">
        <v>690</v>
      </c>
      <c r="I3415" s="832" t="s">
        <v>2287</v>
      </c>
      <c r="J3415" s="832" t="s">
        <v>2288</v>
      </c>
      <c r="K3415" s="832" t="s">
        <v>2289</v>
      </c>
      <c r="L3415" s="835">
        <v>49.08</v>
      </c>
      <c r="M3415" s="835">
        <v>834.3599999999999</v>
      </c>
      <c r="N3415" s="832">
        <v>17</v>
      </c>
      <c r="O3415" s="836">
        <v>15</v>
      </c>
      <c r="P3415" s="835">
        <v>343.55999999999995</v>
      </c>
      <c r="Q3415" s="837">
        <v>0.41176470588235292</v>
      </c>
      <c r="R3415" s="832">
        <v>7</v>
      </c>
      <c r="S3415" s="837">
        <v>0.41176470588235292</v>
      </c>
      <c r="T3415" s="836">
        <v>5</v>
      </c>
      <c r="U3415" s="838">
        <v>0.33333333333333331</v>
      </c>
    </row>
    <row r="3416" spans="1:21" ht="14.4" customHeight="1" x14ac:dyDescent="0.3">
      <c r="A3416" s="831">
        <v>10</v>
      </c>
      <c r="B3416" s="832" t="s">
        <v>2616</v>
      </c>
      <c r="C3416" s="832" t="s">
        <v>2645</v>
      </c>
      <c r="D3416" s="833" t="s">
        <v>5680</v>
      </c>
      <c r="E3416" s="834" t="s">
        <v>2720</v>
      </c>
      <c r="F3416" s="832" t="s">
        <v>2618</v>
      </c>
      <c r="G3416" s="832" t="s">
        <v>2819</v>
      </c>
      <c r="H3416" s="832" t="s">
        <v>631</v>
      </c>
      <c r="I3416" s="832" t="s">
        <v>3953</v>
      </c>
      <c r="J3416" s="832" t="s">
        <v>2288</v>
      </c>
      <c r="K3416" s="832" t="s">
        <v>3954</v>
      </c>
      <c r="L3416" s="835">
        <v>84.18</v>
      </c>
      <c r="M3416" s="835">
        <v>252.54000000000002</v>
      </c>
      <c r="N3416" s="832">
        <v>3</v>
      </c>
      <c r="O3416" s="836">
        <v>2.5</v>
      </c>
      <c r="P3416" s="835">
        <v>84.18</v>
      </c>
      <c r="Q3416" s="837">
        <v>0.33333333333333331</v>
      </c>
      <c r="R3416" s="832">
        <v>1</v>
      </c>
      <c r="S3416" s="837">
        <v>0.33333333333333331</v>
      </c>
      <c r="T3416" s="836">
        <v>1</v>
      </c>
      <c r="U3416" s="838">
        <v>0.4</v>
      </c>
    </row>
    <row r="3417" spans="1:21" ht="14.4" customHeight="1" x14ac:dyDescent="0.3">
      <c r="A3417" s="831">
        <v>10</v>
      </c>
      <c r="B3417" s="832" t="s">
        <v>2616</v>
      </c>
      <c r="C3417" s="832" t="s">
        <v>2645</v>
      </c>
      <c r="D3417" s="833" t="s">
        <v>5680</v>
      </c>
      <c r="E3417" s="834" t="s">
        <v>2720</v>
      </c>
      <c r="F3417" s="832" t="s">
        <v>2618</v>
      </c>
      <c r="G3417" s="832" t="s">
        <v>2819</v>
      </c>
      <c r="H3417" s="832" t="s">
        <v>690</v>
      </c>
      <c r="I3417" s="832" t="s">
        <v>3460</v>
      </c>
      <c r="J3417" s="832" t="s">
        <v>2432</v>
      </c>
      <c r="K3417" s="832" t="s">
        <v>3461</v>
      </c>
      <c r="L3417" s="835">
        <v>49.08</v>
      </c>
      <c r="M3417" s="835">
        <v>98.16</v>
      </c>
      <c r="N3417" s="832">
        <v>2</v>
      </c>
      <c r="O3417" s="836">
        <v>2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10</v>
      </c>
      <c r="B3418" s="832" t="s">
        <v>2616</v>
      </c>
      <c r="C3418" s="832" t="s">
        <v>2645</v>
      </c>
      <c r="D3418" s="833" t="s">
        <v>5680</v>
      </c>
      <c r="E3418" s="834" t="s">
        <v>2720</v>
      </c>
      <c r="F3418" s="832" t="s">
        <v>2618</v>
      </c>
      <c r="G3418" s="832" t="s">
        <v>3955</v>
      </c>
      <c r="H3418" s="832" t="s">
        <v>690</v>
      </c>
      <c r="I3418" s="832" t="s">
        <v>2272</v>
      </c>
      <c r="J3418" s="832" t="s">
        <v>2273</v>
      </c>
      <c r="K3418" s="832" t="s">
        <v>2274</v>
      </c>
      <c r="L3418" s="835">
        <v>672.95</v>
      </c>
      <c r="M3418" s="835">
        <v>2018.8500000000001</v>
      </c>
      <c r="N3418" s="832">
        <v>3</v>
      </c>
      <c r="O3418" s="836">
        <v>0.5</v>
      </c>
      <c r="P3418" s="835">
        <v>2018.8500000000001</v>
      </c>
      <c r="Q3418" s="837">
        <v>1</v>
      </c>
      <c r="R3418" s="832">
        <v>3</v>
      </c>
      <c r="S3418" s="837">
        <v>1</v>
      </c>
      <c r="T3418" s="836">
        <v>0.5</v>
      </c>
      <c r="U3418" s="838">
        <v>1</v>
      </c>
    </row>
    <row r="3419" spans="1:21" ht="14.4" customHeight="1" x14ac:dyDescent="0.3">
      <c r="A3419" s="831">
        <v>10</v>
      </c>
      <c r="B3419" s="832" t="s">
        <v>2616</v>
      </c>
      <c r="C3419" s="832" t="s">
        <v>2645</v>
      </c>
      <c r="D3419" s="833" t="s">
        <v>5680</v>
      </c>
      <c r="E3419" s="834" t="s">
        <v>2720</v>
      </c>
      <c r="F3419" s="832" t="s">
        <v>2618</v>
      </c>
      <c r="G3419" s="832" t="s">
        <v>3071</v>
      </c>
      <c r="H3419" s="832" t="s">
        <v>631</v>
      </c>
      <c r="I3419" s="832" t="s">
        <v>3072</v>
      </c>
      <c r="J3419" s="832" t="s">
        <v>1991</v>
      </c>
      <c r="K3419" s="832" t="s">
        <v>1992</v>
      </c>
      <c r="L3419" s="835">
        <v>107.27</v>
      </c>
      <c r="M3419" s="835">
        <v>321.81</v>
      </c>
      <c r="N3419" s="832">
        <v>3</v>
      </c>
      <c r="O3419" s="836">
        <v>1.5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10</v>
      </c>
      <c r="B3420" s="832" t="s">
        <v>2616</v>
      </c>
      <c r="C3420" s="832" t="s">
        <v>2645</v>
      </c>
      <c r="D3420" s="833" t="s">
        <v>5680</v>
      </c>
      <c r="E3420" s="834" t="s">
        <v>2720</v>
      </c>
      <c r="F3420" s="832" t="s">
        <v>2618</v>
      </c>
      <c r="G3420" s="832" t="s">
        <v>2945</v>
      </c>
      <c r="H3420" s="832" t="s">
        <v>631</v>
      </c>
      <c r="I3420" s="832" t="s">
        <v>2946</v>
      </c>
      <c r="J3420" s="832" t="s">
        <v>1256</v>
      </c>
      <c r="K3420" s="832" t="s">
        <v>2947</v>
      </c>
      <c r="L3420" s="835">
        <v>0</v>
      </c>
      <c r="M3420" s="835">
        <v>0</v>
      </c>
      <c r="N3420" s="832">
        <v>1</v>
      </c>
      <c r="O3420" s="836">
        <v>1</v>
      </c>
      <c r="P3420" s="835">
        <v>0</v>
      </c>
      <c r="Q3420" s="837"/>
      <c r="R3420" s="832">
        <v>1</v>
      </c>
      <c r="S3420" s="837">
        <v>1</v>
      </c>
      <c r="T3420" s="836">
        <v>1</v>
      </c>
      <c r="U3420" s="838">
        <v>1</v>
      </c>
    </row>
    <row r="3421" spans="1:21" ht="14.4" customHeight="1" x14ac:dyDescent="0.3">
      <c r="A3421" s="831">
        <v>10</v>
      </c>
      <c r="B3421" s="832" t="s">
        <v>2616</v>
      </c>
      <c r="C3421" s="832" t="s">
        <v>2645</v>
      </c>
      <c r="D3421" s="833" t="s">
        <v>5680</v>
      </c>
      <c r="E3421" s="834" t="s">
        <v>2720</v>
      </c>
      <c r="F3421" s="832" t="s">
        <v>2619</v>
      </c>
      <c r="G3421" s="832" t="s">
        <v>2822</v>
      </c>
      <c r="H3421" s="832" t="s">
        <v>631</v>
      </c>
      <c r="I3421" s="832" t="s">
        <v>3393</v>
      </c>
      <c r="J3421" s="832" t="s">
        <v>2824</v>
      </c>
      <c r="K3421" s="832"/>
      <c r="L3421" s="835">
        <v>0</v>
      </c>
      <c r="M3421" s="835">
        <v>0</v>
      </c>
      <c r="N3421" s="832">
        <v>2</v>
      </c>
      <c r="O3421" s="836">
        <v>2</v>
      </c>
      <c r="P3421" s="835">
        <v>0</v>
      </c>
      <c r="Q3421" s="837"/>
      <c r="R3421" s="832">
        <v>1</v>
      </c>
      <c r="S3421" s="837">
        <v>0.5</v>
      </c>
      <c r="T3421" s="836">
        <v>1</v>
      </c>
      <c r="U3421" s="838">
        <v>0.5</v>
      </c>
    </row>
    <row r="3422" spans="1:21" ht="14.4" customHeight="1" x14ac:dyDescent="0.3">
      <c r="A3422" s="831">
        <v>10</v>
      </c>
      <c r="B3422" s="832" t="s">
        <v>2616</v>
      </c>
      <c r="C3422" s="832" t="s">
        <v>2645</v>
      </c>
      <c r="D3422" s="833" t="s">
        <v>5680</v>
      </c>
      <c r="E3422" s="834" t="s">
        <v>2720</v>
      </c>
      <c r="F3422" s="832" t="s">
        <v>2619</v>
      </c>
      <c r="G3422" s="832" t="s">
        <v>2822</v>
      </c>
      <c r="H3422" s="832" t="s">
        <v>631</v>
      </c>
      <c r="I3422" s="832" t="s">
        <v>3076</v>
      </c>
      <c r="J3422" s="832" t="s">
        <v>2824</v>
      </c>
      <c r="K3422" s="832"/>
      <c r="L3422" s="835">
        <v>0</v>
      </c>
      <c r="M3422" s="835">
        <v>0</v>
      </c>
      <c r="N3422" s="832">
        <v>3</v>
      </c>
      <c r="O3422" s="836">
        <v>3</v>
      </c>
      <c r="P3422" s="835">
        <v>0</v>
      </c>
      <c r="Q3422" s="837"/>
      <c r="R3422" s="832">
        <v>1</v>
      </c>
      <c r="S3422" s="837">
        <v>0.33333333333333331</v>
      </c>
      <c r="T3422" s="836">
        <v>1</v>
      </c>
      <c r="U3422" s="838">
        <v>0.33333333333333331</v>
      </c>
    </row>
    <row r="3423" spans="1:21" ht="14.4" customHeight="1" x14ac:dyDescent="0.3">
      <c r="A3423" s="831">
        <v>10</v>
      </c>
      <c r="B3423" s="832" t="s">
        <v>2616</v>
      </c>
      <c r="C3423" s="832" t="s">
        <v>2645</v>
      </c>
      <c r="D3423" s="833" t="s">
        <v>5680</v>
      </c>
      <c r="E3423" s="834" t="s">
        <v>2720</v>
      </c>
      <c r="F3423" s="832" t="s">
        <v>2619</v>
      </c>
      <c r="G3423" s="832" t="s">
        <v>2822</v>
      </c>
      <c r="H3423" s="832" t="s">
        <v>631</v>
      </c>
      <c r="I3423" s="832" t="s">
        <v>3959</v>
      </c>
      <c r="J3423" s="832" t="s">
        <v>2824</v>
      </c>
      <c r="K3423" s="832"/>
      <c r="L3423" s="835">
        <v>0</v>
      </c>
      <c r="M3423" s="835">
        <v>0</v>
      </c>
      <c r="N3423" s="832">
        <v>2</v>
      </c>
      <c r="O3423" s="836">
        <v>2</v>
      </c>
      <c r="P3423" s="835"/>
      <c r="Q3423" s="837"/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10</v>
      </c>
      <c r="B3424" s="832" t="s">
        <v>2616</v>
      </c>
      <c r="C3424" s="832" t="s">
        <v>2645</v>
      </c>
      <c r="D3424" s="833" t="s">
        <v>5680</v>
      </c>
      <c r="E3424" s="834" t="s">
        <v>2720</v>
      </c>
      <c r="F3424" s="832" t="s">
        <v>2619</v>
      </c>
      <c r="G3424" s="832" t="s">
        <v>2822</v>
      </c>
      <c r="H3424" s="832" t="s">
        <v>631</v>
      </c>
      <c r="I3424" s="832" t="s">
        <v>5452</v>
      </c>
      <c r="J3424" s="832" t="s">
        <v>2824</v>
      </c>
      <c r="K3424" s="832"/>
      <c r="L3424" s="835">
        <v>0</v>
      </c>
      <c r="M3424" s="835">
        <v>0</v>
      </c>
      <c r="N3424" s="832">
        <v>2</v>
      </c>
      <c r="O3424" s="836">
        <v>2</v>
      </c>
      <c r="P3424" s="835">
        <v>0</v>
      </c>
      <c r="Q3424" s="837"/>
      <c r="R3424" s="832">
        <v>2</v>
      </c>
      <c r="S3424" s="837">
        <v>1</v>
      </c>
      <c r="T3424" s="836">
        <v>2</v>
      </c>
      <c r="U3424" s="838">
        <v>1</v>
      </c>
    </row>
    <row r="3425" spans="1:21" ht="14.4" customHeight="1" x14ac:dyDescent="0.3">
      <c r="A3425" s="831">
        <v>10</v>
      </c>
      <c r="B3425" s="832" t="s">
        <v>2616</v>
      </c>
      <c r="C3425" s="832" t="s">
        <v>2645</v>
      </c>
      <c r="D3425" s="833" t="s">
        <v>5680</v>
      </c>
      <c r="E3425" s="834" t="s">
        <v>2720</v>
      </c>
      <c r="F3425" s="832" t="s">
        <v>2620</v>
      </c>
      <c r="G3425" s="832" t="s">
        <v>3281</v>
      </c>
      <c r="H3425" s="832" t="s">
        <v>631</v>
      </c>
      <c r="I3425" s="832" t="s">
        <v>3981</v>
      </c>
      <c r="J3425" s="832" t="s">
        <v>3982</v>
      </c>
      <c r="K3425" s="832" t="s">
        <v>3284</v>
      </c>
      <c r="L3425" s="835">
        <v>400</v>
      </c>
      <c r="M3425" s="835">
        <v>800</v>
      </c>
      <c r="N3425" s="832">
        <v>2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10</v>
      </c>
      <c r="B3426" s="832" t="s">
        <v>2616</v>
      </c>
      <c r="C3426" s="832" t="s">
        <v>2645</v>
      </c>
      <c r="D3426" s="833" t="s">
        <v>5680</v>
      </c>
      <c r="E3426" s="834" t="s">
        <v>2720</v>
      </c>
      <c r="F3426" s="832" t="s">
        <v>2620</v>
      </c>
      <c r="G3426" s="832" t="s">
        <v>3281</v>
      </c>
      <c r="H3426" s="832" t="s">
        <v>631</v>
      </c>
      <c r="I3426" s="832" t="s">
        <v>3282</v>
      </c>
      <c r="J3426" s="832" t="s">
        <v>3283</v>
      </c>
      <c r="K3426" s="832" t="s">
        <v>3284</v>
      </c>
      <c r="L3426" s="835">
        <v>400</v>
      </c>
      <c r="M3426" s="835">
        <v>3200</v>
      </c>
      <c r="N3426" s="832">
        <v>8</v>
      </c>
      <c r="O3426" s="836">
        <v>2</v>
      </c>
      <c r="P3426" s="835">
        <v>3200</v>
      </c>
      <c r="Q3426" s="837">
        <v>1</v>
      </c>
      <c r="R3426" s="832">
        <v>8</v>
      </c>
      <c r="S3426" s="837">
        <v>1</v>
      </c>
      <c r="T3426" s="836">
        <v>2</v>
      </c>
      <c r="U3426" s="838">
        <v>1</v>
      </c>
    </row>
    <row r="3427" spans="1:21" ht="14.4" customHeight="1" x14ac:dyDescent="0.3">
      <c r="A3427" s="831">
        <v>10</v>
      </c>
      <c r="B3427" s="832" t="s">
        <v>2616</v>
      </c>
      <c r="C3427" s="832" t="s">
        <v>2645</v>
      </c>
      <c r="D3427" s="833" t="s">
        <v>5680</v>
      </c>
      <c r="E3427" s="834" t="s">
        <v>2720</v>
      </c>
      <c r="F3427" s="832" t="s">
        <v>2620</v>
      </c>
      <c r="G3427" s="832" t="s">
        <v>3281</v>
      </c>
      <c r="H3427" s="832" t="s">
        <v>631</v>
      </c>
      <c r="I3427" s="832" t="s">
        <v>3988</v>
      </c>
      <c r="J3427" s="832" t="s">
        <v>3989</v>
      </c>
      <c r="K3427" s="832" t="s">
        <v>3284</v>
      </c>
      <c r="L3427" s="835">
        <v>400</v>
      </c>
      <c r="M3427" s="835">
        <v>3200</v>
      </c>
      <c r="N3427" s="832">
        <v>8</v>
      </c>
      <c r="O3427" s="836">
        <v>1</v>
      </c>
      <c r="P3427" s="835">
        <v>3200</v>
      </c>
      <c r="Q3427" s="837">
        <v>1</v>
      </c>
      <c r="R3427" s="832">
        <v>8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10</v>
      </c>
      <c r="B3428" s="832" t="s">
        <v>2616</v>
      </c>
      <c r="C3428" s="832" t="s">
        <v>2645</v>
      </c>
      <c r="D3428" s="833" t="s">
        <v>5680</v>
      </c>
      <c r="E3428" s="834" t="s">
        <v>2720</v>
      </c>
      <c r="F3428" s="832" t="s">
        <v>2620</v>
      </c>
      <c r="G3428" s="832" t="s">
        <v>3281</v>
      </c>
      <c r="H3428" s="832" t="s">
        <v>631</v>
      </c>
      <c r="I3428" s="832" t="s">
        <v>4007</v>
      </c>
      <c r="J3428" s="832" t="s">
        <v>4008</v>
      </c>
      <c r="K3428" s="832" t="s">
        <v>4009</v>
      </c>
      <c r="L3428" s="835">
        <v>1201</v>
      </c>
      <c r="M3428" s="835">
        <v>6005</v>
      </c>
      <c r="N3428" s="832">
        <v>5</v>
      </c>
      <c r="O3428" s="836">
        <v>1</v>
      </c>
      <c r="P3428" s="835">
        <v>6005</v>
      </c>
      <c r="Q3428" s="837">
        <v>1</v>
      </c>
      <c r="R3428" s="832">
        <v>5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10</v>
      </c>
      <c r="B3429" s="832" t="s">
        <v>2616</v>
      </c>
      <c r="C3429" s="832" t="s">
        <v>2645</v>
      </c>
      <c r="D3429" s="833" t="s">
        <v>5680</v>
      </c>
      <c r="E3429" s="834" t="s">
        <v>2720</v>
      </c>
      <c r="F3429" s="832" t="s">
        <v>2620</v>
      </c>
      <c r="G3429" s="832" t="s">
        <v>3281</v>
      </c>
      <c r="H3429" s="832" t="s">
        <v>631</v>
      </c>
      <c r="I3429" s="832" t="s">
        <v>5453</v>
      </c>
      <c r="J3429" s="832" t="s">
        <v>5454</v>
      </c>
      <c r="K3429" s="832" t="s">
        <v>5455</v>
      </c>
      <c r="L3429" s="835">
        <v>108</v>
      </c>
      <c r="M3429" s="835">
        <v>540</v>
      </c>
      <c r="N3429" s="832">
        <v>5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10</v>
      </c>
      <c r="B3430" s="832" t="s">
        <v>2616</v>
      </c>
      <c r="C3430" s="832" t="s">
        <v>2645</v>
      </c>
      <c r="D3430" s="833" t="s">
        <v>5680</v>
      </c>
      <c r="E3430" s="834" t="s">
        <v>2654</v>
      </c>
      <c r="F3430" s="832" t="s">
        <v>2618</v>
      </c>
      <c r="G3430" s="832" t="s">
        <v>2735</v>
      </c>
      <c r="H3430" s="832" t="s">
        <v>690</v>
      </c>
      <c r="I3430" s="832" t="s">
        <v>2436</v>
      </c>
      <c r="J3430" s="832" t="s">
        <v>2207</v>
      </c>
      <c r="K3430" s="832" t="s">
        <v>1365</v>
      </c>
      <c r="L3430" s="835">
        <v>170.52</v>
      </c>
      <c r="M3430" s="835">
        <v>170.52</v>
      </c>
      <c r="N3430" s="832">
        <v>1</v>
      </c>
      <c r="O3430" s="836">
        <v>0.5</v>
      </c>
      <c r="P3430" s="835">
        <v>170.52</v>
      </c>
      <c r="Q3430" s="837">
        <v>1</v>
      </c>
      <c r="R3430" s="832">
        <v>1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10</v>
      </c>
      <c r="B3431" s="832" t="s">
        <v>2616</v>
      </c>
      <c r="C3431" s="832" t="s">
        <v>2645</v>
      </c>
      <c r="D3431" s="833" t="s">
        <v>5680</v>
      </c>
      <c r="E3431" s="834" t="s">
        <v>2654</v>
      </c>
      <c r="F3431" s="832" t="s">
        <v>2618</v>
      </c>
      <c r="G3431" s="832" t="s">
        <v>2740</v>
      </c>
      <c r="H3431" s="832" t="s">
        <v>631</v>
      </c>
      <c r="I3431" s="832" t="s">
        <v>3098</v>
      </c>
      <c r="J3431" s="832" t="s">
        <v>695</v>
      </c>
      <c r="K3431" s="832" t="s">
        <v>3099</v>
      </c>
      <c r="L3431" s="835">
        <v>88.16</v>
      </c>
      <c r="M3431" s="835">
        <v>88.16</v>
      </c>
      <c r="N3431" s="832">
        <v>1</v>
      </c>
      <c r="O3431" s="836">
        <v>0.5</v>
      </c>
      <c r="P3431" s="835">
        <v>88.16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10</v>
      </c>
      <c r="B3432" s="832" t="s">
        <v>2616</v>
      </c>
      <c r="C3432" s="832" t="s">
        <v>2645</v>
      </c>
      <c r="D3432" s="833" t="s">
        <v>5680</v>
      </c>
      <c r="E3432" s="834" t="s">
        <v>2654</v>
      </c>
      <c r="F3432" s="832" t="s">
        <v>2618</v>
      </c>
      <c r="G3432" s="832" t="s">
        <v>5080</v>
      </c>
      <c r="H3432" s="832" t="s">
        <v>631</v>
      </c>
      <c r="I3432" s="832" t="s">
        <v>5081</v>
      </c>
      <c r="J3432" s="832" t="s">
        <v>5082</v>
      </c>
      <c r="K3432" s="832" t="s">
        <v>5083</v>
      </c>
      <c r="L3432" s="835">
        <v>56.9</v>
      </c>
      <c r="M3432" s="835">
        <v>113.8</v>
      </c>
      <c r="N3432" s="832">
        <v>2</v>
      </c>
      <c r="O3432" s="836">
        <v>2</v>
      </c>
      <c r="P3432" s="835">
        <v>56.9</v>
      </c>
      <c r="Q3432" s="837">
        <v>0.5</v>
      </c>
      <c r="R3432" s="832">
        <v>1</v>
      </c>
      <c r="S3432" s="837">
        <v>0.5</v>
      </c>
      <c r="T3432" s="836">
        <v>1</v>
      </c>
      <c r="U3432" s="838">
        <v>0.5</v>
      </c>
    </row>
    <row r="3433" spans="1:21" ht="14.4" customHeight="1" x14ac:dyDescent="0.3">
      <c r="A3433" s="831">
        <v>10</v>
      </c>
      <c r="B3433" s="832" t="s">
        <v>2616</v>
      </c>
      <c r="C3433" s="832" t="s">
        <v>2645</v>
      </c>
      <c r="D3433" s="833" t="s">
        <v>5680</v>
      </c>
      <c r="E3433" s="834" t="s">
        <v>2654</v>
      </c>
      <c r="F3433" s="832" t="s">
        <v>2618</v>
      </c>
      <c r="G3433" s="832" t="s">
        <v>2763</v>
      </c>
      <c r="H3433" s="832" t="s">
        <v>631</v>
      </c>
      <c r="I3433" s="832" t="s">
        <v>2764</v>
      </c>
      <c r="J3433" s="832" t="s">
        <v>983</v>
      </c>
      <c r="K3433" s="832" t="s">
        <v>2765</v>
      </c>
      <c r="L3433" s="835">
        <v>89.91</v>
      </c>
      <c r="M3433" s="835">
        <v>89.91</v>
      </c>
      <c r="N3433" s="832">
        <v>1</v>
      </c>
      <c r="O3433" s="836">
        <v>0.5</v>
      </c>
      <c r="P3433" s="835">
        <v>89.91</v>
      </c>
      <c r="Q3433" s="837">
        <v>1</v>
      </c>
      <c r="R3433" s="832">
        <v>1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10</v>
      </c>
      <c r="B3434" s="832" t="s">
        <v>2616</v>
      </c>
      <c r="C3434" s="832" t="s">
        <v>2645</v>
      </c>
      <c r="D3434" s="833" t="s">
        <v>5680</v>
      </c>
      <c r="E3434" s="834" t="s">
        <v>2654</v>
      </c>
      <c r="F3434" s="832" t="s">
        <v>2618</v>
      </c>
      <c r="G3434" s="832" t="s">
        <v>2789</v>
      </c>
      <c r="H3434" s="832" t="s">
        <v>631</v>
      </c>
      <c r="I3434" s="832" t="s">
        <v>2920</v>
      </c>
      <c r="J3434" s="832" t="s">
        <v>2791</v>
      </c>
      <c r="K3434" s="832" t="s">
        <v>2921</v>
      </c>
      <c r="L3434" s="835">
        <v>87.67</v>
      </c>
      <c r="M3434" s="835">
        <v>87.67</v>
      </c>
      <c r="N3434" s="832">
        <v>1</v>
      </c>
      <c r="O3434" s="836">
        <v>0.5</v>
      </c>
      <c r="P3434" s="835">
        <v>87.67</v>
      </c>
      <c r="Q3434" s="837">
        <v>1</v>
      </c>
      <c r="R3434" s="832">
        <v>1</v>
      </c>
      <c r="S3434" s="837">
        <v>1</v>
      </c>
      <c r="T3434" s="836">
        <v>0.5</v>
      </c>
      <c r="U3434" s="838">
        <v>1</v>
      </c>
    </row>
    <row r="3435" spans="1:21" ht="14.4" customHeight="1" x14ac:dyDescent="0.3">
      <c r="A3435" s="831">
        <v>10</v>
      </c>
      <c r="B3435" s="832" t="s">
        <v>2616</v>
      </c>
      <c r="C3435" s="832" t="s">
        <v>2645</v>
      </c>
      <c r="D3435" s="833" t="s">
        <v>5680</v>
      </c>
      <c r="E3435" s="834" t="s">
        <v>2654</v>
      </c>
      <c r="F3435" s="832" t="s">
        <v>2618</v>
      </c>
      <c r="G3435" s="832" t="s">
        <v>3857</v>
      </c>
      <c r="H3435" s="832" t="s">
        <v>631</v>
      </c>
      <c r="I3435" s="832" t="s">
        <v>5456</v>
      </c>
      <c r="J3435" s="832" t="s">
        <v>5457</v>
      </c>
      <c r="K3435" s="832" t="s">
        <v>5458</v>
      </c>
      <c r="L3435" s="835">
        <v>0</v>
      </c>
      <c r="M3435" s="835">
        <v>0</v>
      </c>
      <c r="N3435" s="832">
        <v>3</v>
      </c>
      <c r="O3435" s="836">
        <v>3</v>
      </c>
      <c r="P3435" s="835">
        <v>0</v>
      </c>
      <c r="Q3435" s="837"/>
      <c r="R3435" s="832">
        <v>3</v>
      </c>
      <c r="S3435" s="837">
        <v>1</v>
      </c>
      <c r="T3435" s="836">
        <v>3</v>
      </c>
      <c r="U3435" s="838">
        <v>1</v>
      </c>
    </row>
    <row r="3436" spans="1:21" ht="14.4" customHeight="1" x14ac:dyDescent="0.3">
      <c r="A3436" s="831">
        <v>10</v>
      </c>
      <c r="B3436" s="832" t="s">
        <v>2616</v>
      </c>
      <c r="C3436" s="832" t="s">
        <v>2645</v>
      </c>
      <c r="D3436" s="833" t="s">
        <v>5680</v>
      </c>
      <c r="E3436" s="834" t="s">
        <v>2654</v>
      </c>
      <c r="F3436" s="832" t="s">
        <v>2618</v>
      </c>
      <c r="G3436" s="832" t="s">
        <v>5442</v>
      </c>
      <c r="H3436" s="832" t="s">
        <v>690</v>
      </c>
      <c r="I3436" s="832" t="s">
        <v>5443</v>
      </c>
      <c r="J3436" s="832" t="s">
        <v>5444</v>
      </c>
      <c r="K3436" s="832" t="s">
        <v>3161</v>
      </c>
      <c r="L3436" s="835">
        <v>251.16</v>
      </c>
      <c r="M3436" s="835">
        <v>251.16</v>
      </c>
      <c r="N3436" s="832">
        <v>1</v>
      </c>
      <c r="O3436" s="836">
        <v>1</v>
      </c>
      <c r="P3436" s="835">
        <v>251.16</v>
      </c>
      <c r="Q3436" s="837">
        <v>1</v>
      </c>
      <c r="R3436" s="832">
        <v>1</v>
      </c>
      <c r="S3436" s="837">
        <v>1</v>
      </c>
      <c r="T3436" s="836">
        <v>1</v>
      </c>
      <c r="U3436" s="838">
        <v>1</v>
      </c>
    </row>
    <row r="3437" spans="1:21" ht="14.4" customHeight="1" x14ac:dyDescent="0.3">
      <c r="A3437" s="831">
        <v>10</v>
      </c>
      <c r="B3437" s="832" t="s">
        <v>2616</v>
      </c>
      <c r="C3437" s="832" t="s">
        <v>2645</v>
      </c>
      <c r="D3437" s="833" t="s">
        <v>5680</v>
      </c>
      <c r="E3437" s="834" t="s">
        <v>2654</v>
      </c>
      <c r="F3437" s="832" t="s">
        <v>2618</v>
      </c>
      <c r="G3437" s="832" t="s">
        <v>5377</v>
      </c>
      <c r="H3437" s="832" t="s">
        <v>631</v>
      </c>
      <c r="I3437" s="832" t="s">
        <v>5459</v>
      </c>
      <c r="J3437" s="832" t="s">
        <v>5460</v>
      </c>
      <c r="K3437" s="832" t="s">
        <v>5461</v>
      </c>
      <c r="L3437" s="835">
        <v>172.16</v>
      </c>
      <c r="M3437" s="835">
        <v>172.16</v>
      </c>
      <c r="N3437" s="832">
        <v>1</v>
      </c>
      <c r="O3437" s="836">
        <v>1</v>
      </c>
      <c r="P3437" s="835">
        <v>172.16</v>
      </c>
      <c r="Q3437" s="837">
        <v>1</v>
      </c>
      <c r="R3437" s="832">
        <v>1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10</v>
      </c>
      <c r="B3438" s="832" t="s">
        <v>2616</v>
      </c>
      <c r="C3438" s="832" t="s">
        <v>2645</v>
      </c>
      <c r="D3438" s="833" t="s">
        <v>5680</v>
      </c>
      <c r="E3438" s="834" t="s">
        <v>2654</v>
      </c>
      <c r="F3438" s="832" t="s">
        <v>2618</v>
      </c>
      <c r="G3438" s="832" t="s">
        <v>3924</v>
      </c>
      <c r="H3438" s="832" t="s">
        <v>690</v>
      </c>
      <c r="I3438" s="832" t="s">
        <v>2340</v>
      </c>
      <c r="J3438" s="832" t="s">
        <v>2341</v>
      </c>
      <c r="K3438" s="832" t="s">
        <v>2342</v>
      </c>
      <c r="L3438" s="835">
        <v>529.88</v>
      </c>
      <c r="M3438" s="835">
        <v>529.88</v>
      </c>
      <c r="N3438" s="832">
        <v>1</v>
      </c>
      <c r="O3438" s="836">
        <v>1</v>
      </c>
      <c r="P3438" s="835">
        <v>529.88</v>
      </c>
      <c r="Q3438" s="837">
        <v>1</v>
      </c>
      <c r="R3438" s="832">
        <v>1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10</v>
      </c>
      <c r="B3439" s="832" t="s">
        <v>2616</v>
      </c>
      <c r="C3439" s="832" t="s">
        <v>2645</v>
      </c>
      <c r="D3439" s="833" t="s">
        <v>5680</v>
      </c>
      <c r="E3439" s="834" t="s">
        <v>2654</v>
      </c>
      <c r="F3439" s="832" t="s">
        <v>2618</v>
      </c>
      <c r="G3439" s="832" t="s">
        <v>2819</v>
      </c>
      <c r="H3439" s="832" t="s">
        <v>690</v>
      </c>
      <c r="I3439" s="832" t="s">
        <v>2434</v>
      </c>
      <c r="J3439" s="832" t="s">
        <v>2288</v>
      </c>
      <c r="K3439" s="832" t="s">
        <v>2435</v>
      </c>
      <c r="L3439" s="835">
        <v>63.14</v>
      </c>
      <c r="M3439" s="835">
        <v>126.28</v>
      </c>
      <c r="N3439" s="832">
        <v>2</v>
      </c>
      <c r="O3439" s="836">
        <v>2</v>
      </c>
      <c r="P3439" s="835">
        <v>126.28</v>
      </c>
      <c r="Q3439" s="837">
        <v>1</v>
      </c>
      <c r="R3439" s="832">
        <v>2</v>
      </c>
      <c r="S3439" s="837">
        <v>1</v>
      </c>
      <c r="T3439" s="836">
        <v>2</v>
      </c>
      <c r="U3439" s="838">
        <v>1</v>
      </c>
    </row>
    <row r="3440" spans="1:21" ht="14.4" customHeight="1" x14ac:dyDescent="0.3">
      <c r="A3440" s="831">
        <v>10</v>
      </c>
      <c r="B3440" s="832" t="s">
        <v>2616</v>
      </c>
      <c r="C3440" s="832" t="s">
        <v>2645</v>
      </c>
      <c r="D3440" s="833" t="s">
        <v>5680</v>
      </c>
      <c r="E3440" s="834" t="s">
        <v>2654</v>
      </c>
      <c r="F3440" s="832" t="s">
        <v>2618</v>
      </c>
      <c r="G3440" s="832" t="s">
        <v>2819</v>
      </c>
      <c r="H3440" s="832" t="s">
        <v>690</v>
      </c>
      <c r="I3440" s="832" t="s">
        <v>2287</v>
      </c>
      <c r="J3440" s="832" t="s">
        <v>2288</v>
      </c>
      <c r="K3440" s="832" t="s">
        <v>2289</v>
      </c>
      <c r="L3440" s="835">
        <v>49.08</v>
      </c>
      <c r="M3440" s="835">
        <v>98.16</v>
      </c>
      <c r="N3440" s="832">
        <v>2</v>
      </c>
      <c r="O3440" s="836">
        <v>2</v>
      </c>
      <c r="P3440" s="835">
        <v>98.16</v>
      </c>
      <c r="Q3440" s="837">
        <v>1</v>
      </c>
      <c r="R3440" s="832">
        <v>2</v>
      </c>
      <c r="S3440" s="837">
        <v>1</v>
      </c>
      <c r="T3440" s="836">
        <v>2</v>
      </c>
      <c r="U3440" s="838">
        <v>1</v>
      </c>
    </row>
    <row r="3441" spans="1:21" ht="14.4" customHeight="1" x14ac:dyDescent="0.3">
      <c r="A3441" s="831">
        <v>10</v>
      </c>
      <c r="B3441" s="832" t="s">
        <v>2616</v>
      </c>
      <c r="C3441" s="832" t="s">
        <v>2647</v>
      </c>
      <c r="D3441" s="833" t="s">
        <v>5681</v>
      </c>
      <c r="E3441" s="834" t="s">
        <v>2672</v>
      </c>
      <c r="F3441" s="832" t="s">
        <v>2618</v>
      </c>
      <c r="G3441" s="832" t="s">
        <v>3295</v>
      </c>
      <c r="H3441" s="832" t="s">
        <v>631</v>
      </c>
      <c r="I3441" s="832" t="s">
        <v>5462</v>
      </c>
      <c r="J3441" s="832" t="s">
        <v>5344</v>
      </c>
      <c r="K3441" s="832" t="s">
        <v>5463</v>
      </c>
      <c r="L3441" s="835">
        <v>0</v>
      </c>
      <c r="M3441" s="835">
        <v>0</v>
      </c>
      <c r="N3441" s="832">
        <v>1</v>
      </c>
      <c r="O3441" s="836">
        <v>1</v>
      </c>
      <c r="P3441" s="835"/>
      <c r="Q3441" s="837"/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10</v>
      </c>
      <c r="B3442" s="832" t="s">
        <v>2616</v>
      </c>
      <c r="C3442" s="832" t="s">
        <v>2647</v>
      </c>
      <c r="D3442" s="833" t="s">
        <v>5681</v>
      </c>
      <c r="E3442" s="834" t="s">
        <v>2672</v>
      </c>
      <c r="F3442" s="832" t="s">
        <v>2618</v>
      </c>
      <c r="G3442" s="832" t="s">
        <v>2724</v>
      </c>
      <c r="H3442" s="832" t="s">
        <v>631</v>
      </c>
      <c r="I3442" s="832" t="s">
        <v>2725</v>
      </c>
      <c r="J3442" s="832" t="s">
        <v>2726</v>
      </c>
      <c r="K3442" s="832" t="s">
        <v>2727</v>
      </c>
      <c r="L3442" s="835">
        <v>36.76</v>
      </c>
      <c r="M3442" s="835">
        <v>220.56</v>
      </c>
      <c r="N3442" s="832">
        <v>6</v>
      </c>
      <c r="O3442" s="836">
        <v>6</v>
      </c>
      <c r="P3442" s="835">
        <v>73.52</v>
      </c>
      <c r="Q3442" s="837">
        <v>0.33333333333333331</v>
      </c>
      <c r="R3442" s="832">
        <v>2</v>
      </c>
      <c r="S3442" s="837">
        <v>0.33333333333333331</v>
      </c>
      <c r="T3442" s="836">
        <v>2</v>
      </c>
      <c r="U3442" s="838">
        <v>0.33333333333333331</v>
      </c>
    </row>
    <row r="3443" spans="1:21" ht="14.4" customHeight="1" x14ac:dyDescent="0.3">
      <c r="A3443" s="831">
        <v>10</v>
      </c>
      <c r="B3443" s="832" t="s">
        <v>2616</v>
      </c>
      <c r="C3443" s="832" t="s">
        <v>2647</v>
      </c>
      <c r="D3443" s="833" t="s">
        <v>5681</v>
      </c>
      <c r="E3443" s="834" t="s">
        <v>2672</v>
      </c>
      <c r="F3443" s="832" t="s">
        <v>2618</v>
      </c>
      <c r="G3443" s="832" t="s">
        <v>2724</v>
      </c>
      <c r="H3443" s="832" t="s">
        <v>631</v>
      </c>
      <c r="I3443" s="832" t="s">
        <v>2728</v>
      </c>
      <c r="J3443" s="832" t="s">
        <v>2729</v>
      </c>
      <c r="K3443" s="832" t="s">
        <v>2730</v>
      </c>
      <c r="L3443" s="835">
        <v>25.06</v>
      </c>
      <c r="M3443" s="835">
        <v>50.12</v>
      </c>
      <c r="N3443" s="832">
        <v>2</v>
      </c>
      <c r="O3443" s="836">
        <v>1</v>
      </c>
      <c r="P3443" s="835">
        <v>50.12</v>
      </c>
      <c r="Q3443" s="837">
        <v>1</v>
      </c>
      <c r="R3443" s="832">
        <v>2</v>
      </c>
      <c r="S3443" s="837">
        <v>1</v>
      </c>
      <c r="T3443" s="836">
        <v>1</v>
      </c>
      <c r="U3443" s="838">
        <v>1</v>
      </c>
    </row>
    <row r="3444" spans="1:21" ht="14.4" customHeight="1" x14ac:dyDescent="0.3">
      <c r="A3444" s="831">
        <v>10</v>
      </c>
      <c r="B3444" s="832" t="s">
        <v>2616</v>
      </c>
      <c r="C3444" s="832" t="s">
        <v>2647</v>
      </c>
      <c r="D3444" s="833" t="s">
        <v>5681</v>
      </c>
      <c r="E3444" s="834" t="s">
        <v>2672</v>
      </c>
      <c r="F3444" s="832" t="s">
        <v>2618</v>
      </c>
      <c r="G3444" s="832" t="s">
        <v>2735</v>
      </c>
      <c r="H3444" s="832" t="s">
        <v>631</v>
      </c>
      <c r="I3444" s="832" t="s">
        <v>2736</v>
      </c>
      <c r="J3444" s="832" t="s">
        <v>2737</v>
      </c>
      <c r="K3444" s="832" t="s">
        <v>2738</v>
      </c>
      <c r="L3444" s="835">
        <v>42.63</v>
      </c>
      <c r="M3444" s="835">
        <v>42.63</v>
      </c>
      <c r="N3444" s="832">
        <v>1</v>
      </c>
      <c r="O3444" s="836">
        <v>1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10</v>
      </c>
      <c r="B3445" s="832" t="s">
        <v>2616</v>
      </c>
      <c r="C3445" s="832" t="s">
        <v>2647</v>
      </c>
      <c r="D3445" s="833" t="s">
        <v>5681</v>
      </c>
      <c r="E3445" s="834" t="s">
        <v>2672</v>
      </c>
      <c r="F3445" s="832" t="s">
        <v>2618</v>
      </c>
      <c r="G3445" s="832" t="s">
        <v>3492</v>
      </c>
      <c r="H3445" s="832" t="s">
        <v>631</v>
      </c>
      <c r="I3445" s="832" t="s">
        <v>3493</v>
      </c>
      <c r="J3445" s="832" t="s">
        <v>2072</v>
      </c>
      <c r="K3445" s="832" t="s">
        <v>3494</v>
      </c>
      <c r="L3445" s="835">
        <v>46.99</v>
      </c>
      <c r="M3445" s="835">
        <v>93.98</v>
      </c>
      <c r="N3445" s="832">
        <v>2</v>
      </c>
      <c r="O3445" s="836">
        <v>2</v>
      </c>
      <c r="P3445" s="835">
        <v>93.98</v>
      </c>
      <c r="Q3445" s="837">
        <v>1</v>
      </c>
      <c r="R3445" s="832">
        <v>2</v>
      </c>
      <c r="S3445" s="837">
        <v>1</v>
      </c>
      <c r="T3445" s="836">
        <v>2</v>
      </c>
      <c r="U3445" s="838">
        <v>1</v>
      </c>
    </row>
    <row r="3446" spans="1:21" ht="14.4" customHeight="1" x14ac:dyDescent="0.3">
      <c r="A3446" s="831">
        <v>10</v>
      </c>
      <c r="B3446" s="832" t="s">
        <v>2616</v>
      </c>
      <c r="C3446" s="832" t="s">
        <v>2647</v>
      </c>
      <c r="D3446" s="833" t="s">
        <v>5681</v>
      </c>
      <c r="E3446" s="834" t="s">
        <v>2672</v>
      </c>
      <c r="F3446" s="832" t="s">
        <v>2618</v>
      </c>
      <c r="G3446" s="832" t="s">
        <v>3492</v>
      </c>
      <c r="H3446" s="832" t="s">
        <v>631</v>
      </c>
      <c r="I3446" s="832" t="s">
        <v>3781</v>
      </c>
      <c r="J3446" s="832" t="s">
        <v>3782</v>
      </c>
      <c r="K3446" s="832" t="s">
        <v>3783</v>
      </c>
      <c r="L3446" s="835">
        <v>140.96</v>
      </c>
      <c r="M3446" s="835">
        <v>140.96</v>
      </c>
      <c r="N3446" s="832">
        <v>1</v>
      </c>
      <c r="O3446" s="836">
        <v>1</v>
      </c>
      <c r="P3446" s="835">
        <v>140.96</v>
      </c>
      <c r="Q3446" s="837">
        <v>1</v>
      </c>
      <c r="R3446" s="832">
        <v>1</v>
      </c>
      <c r="S3446" s="837">
        <v>1</v>
      </c>
      <c r="T3446" s="836">
        <v>1</v>
      </c>
      <c r="U3446" s="838">
        <v>1</v>
      </c>
    </row>
    <row r="3447" spans="1:21" ht="14.4" customHeight="1" x14ac:dyDescent="0.3">
      <c r="A3447" s="831">
        <v>10</v>
      </c>
      <c r="B3447" s="832" t="s">
        <v>2616</v>
      </c>
      <c r="C3447" s="832" t="s">
        <v>2647</v>
      </c>
      <c r="D3447" s="833" t="s">
        <v>5681</v>
      </c>
      <c r="E3447" s="834" t="s">
        <v>2672</v>
      </c>
      <c r="F3447" s="832" t="s">
        <v>2618</v>
      </c>
      <c r="G3447" s="832" t="s">
        <v>2763</v>
      </c>
      <c r="H3447" s="832" t="s">
        <v>631</v>
      </c>
      <c r="I3447" s="832" t="s">
        <v>2764</v>
      </c>
      <c r="J3447" s="832" t="s">
        <v>983</v>
      </c>
      <c r="K3447" s="832" t="s">
        <v>2765</v>
      </c>
      <c r="L3447" s="835">
        <v>89.91</v>
      </c>
      <c r="M3447" s="835">
        <v>359.64</v>
      </c>
      <c r="N3447" s="832">
        <v>4</v>
      </c>
      <c r="O3447" s="836">
        <v>4</v>
      </c>
      <c r="P3447" s="835">
        <v>89.91</v>
      </c>
      <c r="Q3447" s="837">
        <v>0.25</v>
      </c>
      <c r="R3447" s="832">
        <v>1</v>
      </c>
      <c r="S3447" s="837">
        <v>0.25</v>
      </c>
      <c r="T3447" s="836">
        <v>1</v>
      </c>
      <c r="U3447" s="838">
        <v>0.25</v>
      </c>
    </row>
    <row r="3448" spans="1:21" ht="14.4" customHeight="1" x14ac:dyDescent="0.3">
      <c r="A3448" s="831">
        <v>10</v>
      </c>
      <c r="B3448" s="832" t="s">
        <v>2616</v>
      </c>
      <c r="C3448" s="832" t="s">
        <v>2647</v>
      </c>
      <c r="D3448" s="833" t="s">
        <v>5681</v>
      </c>
      <c r="E3448" s="834" t="s">
        <v>2672</v>
      </c>
      <c r="F3448" s="832" t="s">
        <v>2618</v>
      </c>
      <c r="G3448" s="832" t="s">
        <v>3013</v>
      </c>
      <c r="H3448" s="832" t="s">
        <v>631</v>
      </c>
      <c r="I3448" s="832" t="s">
        <v>3014</v>
      </c>
      <c r="J3448" s="832" t="s">
        <v>734</v>
      </c>
      <c r="K3448" s="832" t="s">
        <v>735</v>
      </c>
      <c r="L3448" s="835">
        <v>38.5</v>
      </c>
      <c r="M3448" s="835">
        <v>38.5</v>
      </c>
      <c r="N3448" s="832">
        <v>1</v>
      </c>
      <c r="O3448" s="836">
        <v>1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10</v>
      </c>
      <c r="B3449" s="832" t="s">
        <v>2616</v>
      </c>
      <c r="C3449" s="832" t="s">
        <v>2647</v>
      </c>
      <c r="D3449" s="833" t="s">
        <v>5681</v>
      </c>
      <c r="E3449" s="834" t="s">
        <v>2672</v>
      </c>
      <c r="F3449" s="832" t="s">
        <v>2618</v>
      </c>
      <c r="G3449" s="832" t="s">
        <v>2780</v>
      </c>
      <c r="H3449" s="832" t="s">
        <v>631</v>
      </c>
      <c r="I3449" s="832" t="s">
        <v>2781</v>
      </c>
      <c r="J3449" s="832" t="s">
        <v>1333</v>
      </c>
      <c r="K3449" s="832" t="s">
        <v>2782</v>
      </c>
      <c r="L3449" s="835">
        <v>90.95</v>
      </c>
      <c r="M3449" s="835">
        <v>90.95</v>
      </c>
      <c r="N3449" s="832">
        <v>1</v>
      </c>
      <c r="O3449" s="836">
        <v>1</v>
      </c>
      <c r="P3449" s="835">
        <v>90.95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" customHeight="1" x14ac:dyDescent="0.3">
      <c r="A3450" s="831">
        <v>10</v>
      </c>
      <c r="B3450" s="832" t="s">
        <v>2616</v>
      </c>
      <c r="C3450" s="832" t="s">
        <v>2647</v>
      </c>
      <c r="D3450" s="833" t="s">
        <v>5681</v>
      </c>
      <c r="E3450" s="834" t="s">
        <v>2672</v>
      </c>
      <c r="F3450" s="832" t="s">
        <v>2618</v>
      </c>
      <c r="G3450" s="832" t="s">
        <v>2906</v>
      </c>
      <c r="H3450" s="832" t="s">
        <v>631</v>
      </c>
      <c r="I3450" s="832" t="s">
        <v>2911</v>
      </c>
      <c r="J3450" s="832" t="s">
        <v>2912</v>
      </c>
      <c r="K3450" s="832" t="s">
        <v>2913</v>
      </c>
      <c r="L3450" s="835">
        <v>64.5</v>
      </c>
      <c r="M3450" s="835">
        <v>64.5</v>
      </c>
      <c r="N3450" s="832">
        <v>1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10</v>
      </c>
      <c r="B3451" s="832" t="s">
        <v>2616</v>
      </c>
      <c r="C3451" s="832" t="s">
        <v>2647</v>
      </c>
      <c r="D3451" s="833" t="s">
        <v>5681</v>
      </c>
      <c r="E3451" s="834" t="s">
        <v>2672</v>
      </c>
      <c r="F3451" s="832" t="s">
        <v>2618</v>
      </c>
      <c r="G3451" s="832" t="s">
        <v>2906</v>
      </c>
      <c r="H3451" s="832" t="s">
        <v>631</v>
      </c>
      <c r="I3451" s="832" t="s">
        <v>5464</v>
      </c>
      <c r="J3451" s="832" t="s">
        <v>3510</v>
      </c>
      <c r="K3451" s="832" t="s">
        <v>5465</v>
      </c>
      <c r="L3451" s="835">
        <v>0</v>
      </c>
      <c r="M3451" s="835">
        <v>0</v>
      </c>
      <c r="N3451" s="832">
        <v>1</v>
      </c>
      <c r="O3451" s="836">
        <v>1</v>
      </c>
      <c r="P3451" s="835"/>
      <c r="Q3451" s="837"/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10</v>
      </c>
      <c r="B3452" s="832" t="s">
        <v>2616</v>
      </c>
      <c r="C3452" s="832" t="s">
        <v>2647</v>
      </c>
      <c r="D3452" s="833" t="s">
        <v>5681</v>
      </c>
      <c r="E3452" s="834" t="s">
        <v>2672</v>
      </c>
      <c r="F3452" s="832" t="s">
        <v>2618</v>
      </c>
      <c r="G3452" s="832" t="s">
        <v>4925</v>
      </c>
      <c r="H3452" s="832" t="s">
        <v>631</v>
      </c>
      <c r="I3452" s="832" t="s">
        <v>4926</v>
      </c>
      <c r="J3452" s="832" t="s">
        <v>4927</v>
      </c>
      <c r="K3452" s="832" t="s">
        <v>4928</v>
      </c>
      <c r="L3452" s="835">
        <v>79.099999999999994</v>
      </c>
      <c r="M3452" s="835">
        <v>79.099999999999994</v>
      </c>
      <c r="N3452" s="832">
        <v>1</v>
      </c>
      <c r="O3452" s="836">
        <v>1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10</v>
      </c>
      <c r="B3453" s="832" t="s">
        <v>2616</v>
      </c>
      <c r="C3453" s="832" t="s">
        <v>2647</v>
      </c>
      <c r="D3453" s="833" t="s">
        <v>5681</v>
      </c>
      <c r="E3453" s="834" t="s">
        <v>2672</v>
      </c>
      <c r="F3453" s="832" t="s">
        <v>2618</v>
      </c>
      <c r="G3453" s="832" t="s">
        <v>2789</v>
      </c>
      <c r="H3453" s="832" t="s">
        <v>631</v>
      </c>
      <c r="I3453" s="832" t="s">
        <v>2790</v>
      </c>
      <c r="J3453" s="832" t="s">
        <v>2791</v>
      </c>
      <c r="K3453" s="832" t="s">
        <v>2792</v>
      </c>
      <c r="L3453" s="835">
        <v>21.92</v>
      </c>
      <c r="M3453" s="835">
        <v>21.92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10</v>
      </c>
      <c r="B3454" s="832" t="s">
        <v>2616</v>
      </c>
      <c r="C3454" s="832" t="s">
        <v>2647</v>
      </c>
      <c r="D3454" s="833" t="s">
        <v>5681</v>
      </c>
      <c r="E3454" s="834" t="s">
        <v>2672</v>
      </c>
      <c r="F3454" s="832" t="s">
        <v>2618</v>
      </c>
      <c r="G3454" s="832" t="s">
        <v>2793</v>
      </c>
      <c r="H3454" s="832" t="s">
        <v>631</v>
      </c>
      <c r="I3454" s="832" t="s">
        <v>5466</v>
      </c>
      <c r="J3454" s="832" t="s">
        <v>2252</v>
      </c>
      <c r="K3454" s="832" t="s">
        <v>3804</v>
      </c>
      <c r="L3454" s="835">
        <v>30.5</v>
      </c>
      <c r="M3454" s="835">
        <v>30.5</v>
      </c>
      <c r="N3454" s="832">
        <v>1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10</v>
      </c>
      <c r="B3455" s="832" t="s">
        <v>2616</v>
      </c>
      <c r="C3455" s="832" t="s">
        <v>2647</v>
      </c>
      <c r="D3455" s="833" t="s">
        <v>5681</v>
      </c>
      <c r="E3455" s="834" t="s">
        <v>2672</v>
      </c>
      <c r="F3455" s="832" t="s">
        <v>2618</v>
      </c>
      <c r="G3455" s="832" t="s">
        <v>2798</v>
      </c>
      <c r="H3455" s="832" t="s">
        <v>631</v>
      </c>
      <c r="I3455" s="832" t="s">
        <v>2799</v>
      </c>
      <c r="J3455" s="832" t="s">
        <v>2800</v>
      </c>
      <c r="K3455" s="832" t="s">
        <v>2801</v>
      </c>
      <c r="L3455" s="835">
        <v>42.54</v>
      </c>
      <c r="M3455" s="835">
        <v>170.16</v>
      </c>
      <c r="N3455" s="832">
        <v>4</v>
      </c>
      <c r="O3455" s="836">
        <v>4</v>
      </c>
      <c r="P3455" s="835">
        <v>85.08</v>
      </c>
      <c r="Q3455" s="837">
        <v>0.5</v>
      </c>
      <c r="R3455" s="832">
        <v>2</v>
      </c>
      <c r="S3455" s="837">
        <v>0.5</v>
      </c>
      <c r="T3455" s="836">
        <v>2</v>
      </c>
      <c r="U3455" s="838">
        <v>0.5</v>
      </c>
    </row>
    <row r="3456" spans="1:21" ht="14.4" customHeight="1" x14ac:dyDescent="0.3">
      <c r="A3456" s="831">
        <v>10</v>
      </c>
      <c r="B3456" s="832" t="s">
        <v>2616</v>
      </c>
      <c r="C3456" s="832" t="s">
        <v>2647</v>
      </c>
      <c r="D3456" s="833" t="s">
        <v>5681</v>
      </c>
      <c r="E3456" s="834" t="s">
        <v>2672</v>
      </c>
      <c r="F3456" s="832" t="s">
        <v>2618</v>
      </c>
      <c r="G3456" s="832" t="s">
        <v>2812</v>
      </c>
      <c r="H3456" s="832" t="s">
        <v>631</v>
      </c>
      <c r="I3456" s="832" t="s">
        <v>2813</v>
      </c>
      <c r="J3456" s="832" t="s">
        <v>991</v>
      </c>
      <c r="K3456" s="832" t="s">
        <v>995</v>
      </c>
      <c r="L3456" s="835">
        <v>61.97</v>
      </c>
      <c r="M3456" s="835">
        <v>123.94</v>
      </c>
      <c r="N3456" s="832">
        <v>2</v>
      </c>
      <c r="O3456" s="836">
        <v>2</v>
      </c>
      <c r="P3456" s="835">
        <v>123.94</v>
      </c>
      <c r="Q3456" s="837">
        <v>1</v>
      </c>
      <c r="R3456" s="832">
        <v>2</v>
      </c>
      <c r="S3456" s="837">
        <v>1</v>
      </c>
      <c r="T3456" s="836">
        <v>2</v>
      </c>
      <c r="U3456" s="838">
        <v>1</v>
      </c>
    </row>
    <row r="3457" spans="1:21" ht="14.4" customHeight="1" x14ac:dyDescent="0.3">
      <c r="A3457" s="831">
        <v>10</v>
      </c>
      <c r="B3457" s="832" t="s">
        <v>2616</v>
      </c>
      <c r="C3457" s="832" t="s">
        <v>2647</v>
      </c>
      <c r="D3457" s="833" t="s">
        <v>5681</v>
      </c>
      <c r="E3457" s="834" t="s">
        <v>2672</v>
      </c>
      <c r="F3457" s="832" t="s">
        <v>2618</v>
      </c>
      <c r="G3457" s="832" t="s">
        <v>3391</v>
      </c>
      <c r="H3457" s="832" t="s">
        <v>631</v>
      </c>
      <c r="I3457" s="832" t="s">
        <v>3392</v>
      </c>
      <c r="J3457" s="832" t="s">
        <v>895</v>
      </c>
      <c r="K3457" s="832" t="s">
        <v>896</v>
      </c>
      <c r="L3457" s="835">
        <v>0</v>
      </c>
      <c r="M3457" s="835">
        <v>0</v>
      </c>
      <c r="N3457" s="832">
        <v>2</v>
      </c>
      <c r="O3457" s="836">
        <v>2</v>
      </c>
      <c r="P3457" s="835"/>
      <c r="Q3457" s="837"/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10</v>
      </c>
      <c r="B3458" s="832" t="s">
        <v>2616</v>
      </c>
      <c r="C3458" s="832" t="s">
        <v>2647</v>
      </c>
      <c r="D3458" s="833" t="s">
        <v>5681</v>
      </c>
      <c r="E3458" s="834" t="s">
        <v>2674</v>
      </c>
      <c r="F3458" s="832" t="s">
        <v>2618</v>
      </c>
      <c r="G3458" s="832" t="s">
        <v>2829</v>
      </c>
      <c r="H3458" s="832" t="s">
        <v>631</v>
      </c>
      <c r="I3458" s="832" t="s">
        <v>5020</v>
      </c>
      <c r="J3458" s="832" t="s">
        <v>1762</v>
      </c>
      <c r="K3458" s="832" t="s">
        <v>5021</v>
      </c>
      <c r="L3458" s="835">
        <v>462.73</v>
      </c>
      <c r="M3458" s="835">
        <v>462.73</v>
      </c>
      <c r="N3458" s="832">
        <v>1</v>
      </c>
      <c r="O3458" s="836">
        <v>0.5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10</v>
      </c>
      <c r="B3459" s="832" t="s">
        <v>2616</v>
      </c>
      <c r="C3459" s="832" t="s">
        <v>2647</v>
      </c>
      <c r="D3459" s="833" t="s">
        <v>5681</v>
      </c>
      <c r="E3459" s="834" t="s">
        <v>2674</v>
      </c>
      <c r="F3459" s="832" t="s">
        <v>2618</v>
      </c>
      <c r="G3459" s="832" t="s">
        <v>2724</v>
      </c>
      <c r="H3459" s="832" t="s">
        <v>631</v>
      </c>
      <c r="I3459" s="832" t="s">
        <v>2725</v>
      </c>
      <c r="J3459" s="832" t="s">
        <v>2726</v>
      </c>
      <c r="K3459" s="832" t="s">
        <v>2727</v>
      </c>
      <c r="L3459" s="835">
        <v>36.76</v>
      </c>
      <c r="M3459" s="835">
        <v>36.76</v>
      </c>
      <c r="N3459" s="832">
        <v>1</v>
      </c>
      <c r="O3459" s="836">
        <v>1</v>
      </c>
      <c r="P3459" s="835">
        <v>36.76</v>
      </c>
      <c r="Q3459" s="837">
        <v>1</v>
      </c>
      <c r="R3459" s="832">
        <v>1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10</v>
      </c>
      <c r="B3460" s="832" t="s">
        <v>2616</v>
      </c>
      <c r="C3460" s="832" t="s">
        <v>2647</v>
      </c>
      <c r="D3460" s="833" t="s">
        <v>5681</v>
      </c>
      <c r="E3460" s="834" t="s">
        <v>2674</v>
      </c>
      <c r="F3460" s="832" t="s">
        <v>2618</v>
      </c>
      <c r="G3460" s="832" t="s">
        <v>2724</v>
      </c>
      <c r="H3460" s="832" t="s">
        <v>631</v>
      </c>
      <c r="I3460" s="832" t="s">
        <v>2728</v>
      </c>
      <c r="J3460" s="832" t="s">
        <v>2729</v>
      </c>
      <c r="K3460" s="832" t="s">
        <v>2730</v>
      </c>
      <c r="L3460" s="835">
        <v>25.06</v>
      </c>
      <c r="M3460" s="835">
        <v>325.77999999999997</v>
      </c>
      <c r="N3460" s="832">
        <v>13</v>
      </c>
      <c r="O3460" s="836">
        <v>7</v>
      </c>
      <c r="P3460" s="835">
        <v>175.42</v>
      </c>
      <c r="Q3460" s="837">
        <v>0.53846153846153844</v>
      </c>
      <c r="R3460" s="832">
        <v>7</v>
      </c>
      <c r="S3460" s="837">
        <v>0.53846153846153844</v>
      </c>
      <c r="T3460" s="836">
        <v>4</v>
      </c>
      <c r="U3460" s="838">
        <v>0.5714285714285714</v>
      </c>
    </row>
    <row r="3461" spans="1:21" ht="14.4" customHeight="1" x14ac:dyDescent="0.3">
      <c r="A3461" s="831">
        <v>10</v>
      </c>
      <c r="B3461" s="832" t="s">
        <v>2616</v>
      </c>
      <c r="C3461" s="832" t="s">
        <v>2647</v>
      </c>
      <c r="D3461" s="833" t="s">
        <v>5681</v>
      </c>
      <c r="E3461" s="834" t="s">
        <v>2674</v>
      </c>
      <c r="F3461" s="832" t="s">
        <v>2618</v>
      </c>
      <c r="G3461" s="832" t="s">
        <v>2735</v>
      </c>
      <c r="H3461" s="832" t="s">
        <v>631</v>
      </c>
      <c r="I3461" s="832" t="s">
        <v>2736</v>
      </c>
      <c r="J3461" s="832" t="s">
        <v>2737</v>
      </c>
      <c r="K3461" s="832" t="s">
        <v>2738</v>
      </c>
      <c r="L3461" s="835">
        <v>42.63</v>
      </c>
      <c r="M3461" s="835">
        <v>85.26</v>
      </c>
      <c r="N3461" s="832">
        <v>2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10</v>
      </c>
      <c r="B3462" s="832" t="s">
        <v>2616</v>
      </c>
      <c r="C3462" s="832" t="s">
        <v>2647</v>
      </c>
      <c r="D3462" s="833" t="s">
        <v>5681</v>
      </c>
      <c r="E3462" s="834" t="s">
        <v>2674</v>
      </c>
      <c r="F3462" s="832" t="s">
        <v>2618</v>
      </c>
      <c r="G3462" s="832" t="s">
        <v>3398</v>
      </c>
      <c r="H3462" s="832" t="s">
        <v>690</v>
      </c>
      <c r="I3462" s="832" t="s">
        <v>2479</v>
      </c>
      <c r="J3462" s="832" t="s">
        <v>1130</v>
      </c>
      <c r="K3462" s="832" t="s">
        <v>2480</v>
      </c>
      <c r="L3462" s="835">
        <v>0</v>
      </c>
      <c r="M3462" s="835">
        <v>0</v>
      </c>
      <c r="N3462" s="832">
        <v>1</v>
      </c>
      <c r="O3462" s="836">
        <v>1</v>
      </c>
      <c r="P3462" s="835"/>
      <c r="Q3462" s="837"/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10</v>
      </c>
      <c r="B3463" s="832" t="s">
        <v>2616</v>
      </c>
      <c r="C3463" s="832" t="s">
        <v>2647</v>
      </c>
      <c r="D3463" s="833" t="s">
        <v>5681</v>
      </c>
      <c r="E3463" s="834" t="s">
        <v>2674</v>
      </c>
      <c r="F3463" s="832" t="s">
        <v>2618</v>
      </c>
      <c r="G3463" s="832" t="s">
        <v>2740</v>
      </c>
      <c r="H3463" s="832" t="s">
        <v>631</v>
      </c>
      <c r="I3463" s="832" t="s">
        <v>5467</v>
      </c>
      <c r="J3463" s="832" t="s">
        <v>695</v>
      </c>
      <c r="K3463" s="832" t="s">
        <v>3400</v>
      </c>
      <c r="L3463" s="835">
        <v>11.75</v>
      </c>
      <c r="M3463" s="835">
        <v>11.75</v>
      </c>
      <c r="N3463" s="832">
        <v>1</v>
      </c>
      <c r="O3463" s="836">
        <v>0.5</v>
      </c>
      <c r="P3463" s="835">
        <v>11.75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10</v>
      </c>
      <c r="B3464" s="832" t="s">
        <v>2616</v>
      </c>
      <c r="C3464" s="832" t="s">
        <v>2647</v>
      </c>
      <c r="D3464" s="833" t="s">
        <v>5681</v>
      </c>
      <c r="E3464" s="834" t="s">
        <v>2674</v>
      </c>
      <c r="F3464" s="832" t="s">
        <v>2618</v>
      </c>
      <c r="G3464" s="832" t="s">
        <v>2994</v>
      </c>
      <c r="H3464" s="832" t="s">
        <v>631</v>
      </c>
      <c r="I3464" s="832" t="s">
        <v>3729</v>
      </c>
      <c r="J3464" s="832" t="s">
        <v>761</v>
      </c>
      <c r="K3464" s="832" t="s">
        <v>762</v>
      </c>
      <c r="L3464" s="835">
        <v>0</v>
      </c>
      <c r="M3464" s="835">
        <v>0</v>
      </c>
      <c r="N3464" s="832">
        <v>1</v>
      </c>
      <c r="O3464" s="836">
        <v>1</v>
      </c>
      <c r="P3464" s="835"/>
      <c r="Q3464" s="837"/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10</v>
      </c>
      <c r="B3465" s="832" t="s">
        <v>2616</v>
      </c>
      <c r="C3465" s="832" t="s">
        <v>2647</v>
      </c>
      <c r="D3465" s="833" t="s">
        <v>5681</v>
      </c>
      <c r="E3465" s="834" t="s">
        <v>2674</v>
      </c>
      <c r="F3465" s="832" t="s">
        <v>2618</v>
      </c>
      <c r="G3465" s="832" t="s">
        <v>3492</v>
      </c>
      <c r="H3465" s="832" t="s">
        <v>631</v>
      </c>
      <c r="I3465" s="832" t="s">
        <v>5468</v>
      </c>
      <c r="J3465" s="832" t="s">
        <v>3782</v>
      </c>
      <c r="K3465" s="832" t="s">
        <v>5469</v>
      </c>
      <c r="L3465" s="835">
        <v>56.38</v>
      </c>
      <c r="M3465" s="835">
        <v>112.76</v>
      </c>
      <c r="N3465" s="832">
        <v>2</v>
      </c>
      <c r="O3465" s="836">
        <v>1</v>
      </c>
      <c r="P3465" s="835">
        <v>112.76</v>
      </c>
      <c r="Q3465" s="837">
        <v>1</v>
      </c>
      <c r="R3465" s="832">
        <v>2</v>
      </c>
      <c r="S3465" s="837">
        <v>1</v>
      </c>
      <c r="T3465" s="836">
        <v>1</v>
      </c>
      <c r="U3465" s="838">
        <v>1</v>
      </c>
    </row>
    <row r="3466" spans="1:21" ht="14.4" customHeight="1" x14ac:dyDescent="0.3">
      <c r="A3466" s="831">
        <v>10</v>
      </c>
      <c r="B3466" s="832" t="s">
        <v>2616</v>
      </c>
      <c r="C3466" s="832" t="s">
        <v>2647</v>
      </c>
      <c r="D3466" s="833" t="s">
        <v>5681</v>
      </c>
      <c r="E3466" s="834" t="s">
        <v>2674</v>
      </c>
      <c r="F3466" s="832" t="s">
        <v>2618</v>
      </c>
      <c r="G3466" s="832" t="s">
        <v>3492</v>
      </c>
      <c r="H3466" s="832" t="s">
        <v>631</v>
      </c>
      <c r="I3466" s="832" t="s">
        <v>5470</v>
      </c>
      <c r="J3466" s="832" t="s">
        <v>3647</v>
      </c>
      <c r="K3466" s="832" t="s">
        <v>5471</v>
      </c>
      <c r="L3466" s="835">
        <v>37.58</v>
      </c>
      <c r="M3466" s="835">
        <v>75.16</v>
      </c>
      <c r="N3466" s="832">
        <v>2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10</v>
      </c>
      <c r="B3467" s="832" t="s">
        <v>2616</v>
      </c>
      <c r="C3467" s="832" t="s">
        <v>2647</v>
      </c>
      <c r="D3467" s="833" t="s">
        <v>5681</v>
      </c>
      <c r="E3467" s="834" t="s">
        <v>2674</v>
      </c>
      <c r="F3467" s="832" t="s">
        <v>2618</v>
      </c>
      <c r="G3467" s="832" t="s">
        <v>2763</v>
      </c>
      <c r="H3467" s="832" t="s">
        <v>631</v>
      </c>
      <c r="I3467" s="832" t="s">
        <v>2764</v>
      </c>
      <c r="J3467" s="832" t="s">
        <v>983</v>
      </c>
      <c r="K3467" s="832" t="s">
        <v>2765</v>
      </c>
      <c r="L3467" s="835">
        <v>89.91</v>
      </c>
      <c r="M3467" s="835">
        <v>89.91</v>
      </c>
      <c r="N3467" s="832">
        <v>1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10</v>
      </c>
      <c r="B3468" s="832" t="s">
        <v>2616</v>
      </c>
      <c r="C3468" s="832" t="s">
        <v>2647</v>
      </c>
      <c r="D3468" s="833" t="s">
        <v>5681</v>
      </c>
      <c r="E3468" s="834" t="s">
        <v>2674</v>
      </c>
      <c r="F3468" s="832" t="s">
        <v>2618</v>
      </c>
      <c r="G3468" s="832" t="s">
        <v>2766</v>
      </c>
      <c r="H3468" s="832" t="s">
        <v>631</v>
      </c>
      <c r="I3468" s="832" t="s">
        <v>2767</v>
      </c>
      <c r="J3468" s="832" t="s">
        <v>746</v>
      </c>
      <c r="K3468" s="832" t="s">
        <v>2768</v>
      </c>
      <c r="L3468" s="835">
        <v>27.28</v>
      </c>
      <c r="M3468" s="835">
        <v>27.28</v>
      </c>
      <c r="N3468" s="832">
        <v>1</v>
      </c>
      <c r="O3468" s="836">
        <v>0.5</v>
      </c>
      <c r="P3468" s="835">
        <v>27.28</v>
      </c>
      <c r="Q3468" s="837">
        <v>1</v>
      </c>
      <c r="R3468" s="832">
        <v>1</v>
      </c>
      <c r="S3468" s="837">
        <v>1</v>
      </c>
      <c r="T3468" s="836">
        <v>0.5</v>
      </c>
      <c r="U3468" s="838">
        <v>1</v>
      </c>
    </row>
    <row r="3469" spans="1:21" ht="14.4" customHeight="1" x14ac:dyDescent="0.3">
      <c r="A3469" s="831">
        <v>10</v>
      </c>
      <c r="B3469" s="832" t="s">
        <v>2616</v>
      </c>
      <c r="C3469" s="832" t="s">
        <v>2647</v>
      </c>
      <c r="D3469" s="833" t="s">
        <v>5681</v>
      </c>
      <c r="E3469" s="834" t="s">
        <v>2674</v>
      </c>
      <c r="F3469" s="832" t="s">
        <v>2618</v>
      </c>
      <c r="G3469" s="832" t="s">
        <v>5472</v>
      </c>
      <c r="H3469" s="832" t="s">
        <v>631</v>
      </c>
      <c r="I3469" s="832" t="s">
        <v>5473</v>
      </c>
      <c r="J3469" s="832" t="s">
        <v>5474</v>
      </c>
      <c r="K3469" s="832" t="s">
        <v>5475</v>
      </c>
      <c r="L3469" s="835">
        <v>0</v>
      </c>
      <c r="M3469" s="835">
        <v>0</v>
      </c>
      <c r="N3469" s="832">
        <v>1</v>
      </c>
      <c r="O3469" s="836">
        <v>1</v>
      </c>
      <c r="P3469" s="835">
        <v>0</v>
      </c>
      <c r="Q3469" s="837"/>
      <c r="R3469" s="832">
        <v>1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10</v>
      </c>
      <c r="B3470" s="832" t="s">
        <v>2616</v>
      </c>
      <c r="C3470" s="832" t="s">
        <v>2647</v>
      </c>
      <c r="D3470" s="833" t="s">
        <v>5681</v>
      </c>
      <c r="E3470" s="834" t="s">
        <v>2674</v>
      </c>
      <c r="F3470" s="832" t="s">
        <v>2618</v>
      </c>
      <c r="G3470" s="832" t="s">
        <v>2769</v>
      </c>
      <c r="H3470" s="832" t="s">
        <v>631</v>
      </c>
      <c r="I3470" s="832" t="s">
        <v>2776</v>
      </c>
      <c r="J3470" s="832" t="s">
        <v>972</v>
      </c>
      <c r="K3470" s="832" t="s">
        <v>973</v>
      </c>
      <c r="L3470" s="835">
        <v>65.83</v>
      </c>
      <c r="M3470" s="835">
        <v>65.83</v>
      </c>
      <c r="N3470" s="832">
        <v>1</v>
      </c>
      <c r="O3470" s="836">
        <v>1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10</v>
      </c>
      <c r="B3471" s="832" t="s">
        <v>2616</v>
      </c>
      <c r="C3471" s="832" t="s">
        <v>2647</v>
      </c>
      <c r="D3471" s="833" t="s">
        <v>5681</v>
      </c>
      <c r="E3471" s="834" t="s">
        <v>2674</v>
      </c>
      <c r="F3471" s="832" t="s">
        <v>2618</v>
      </c>
      <c r="G3471" s="832" t="s">
        <v>3363</v>
      </c>
      <c r="H3471" s="832" t="s">
        <v>631</v>
      </c>
      <c r="I3471" s="832" t="s">
        <v>3660</v>
      </c>
      <c r="J3471" s="832" t="s">
        <v>785</v>
      </c>
      <c r="K3471" s="832" t="s">
        <v>786</v>
      </c>
      <c r="L3471" s="835">
        <v>0</v>
      </c>
      <c r="M3471" s="835">
        <v>0</v>
      </c>
      <c r="N3471" s="832">
        <v>1</v>
      </c>
      <c r="O3471" s="836">
        <v>0.5</v>
      </c>
      <c r="P3471" s="835"/>
      <c r="Q3471" s="837"/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10</v>
      </c>
      <c r="B3472" s="832" t="s">
        <v>2616</v>
      </c>
      <c r="C3472" s="832" t="s">
        <v>2647</v>
      </c>
      <c r="D3472" s="833" t="s">
        <v>5681</v>
      </c>
      <c r="E3472" s="834" t="s">
        <v>2674</v>
      </c>
      <c r="F3472" s="832" t="s">
        <v>2618</v>
      </c>
      <c r="G3472" s="832" t="s">
        <v>3367</v>
      </c>
      <c r="H3472" s="832" t="s">
        <v>631</v>
      </c>
      <c r="I3472" s="832" t="s">
        <v>3371</v>
      </c>
      <c r="J3472" s="832" t="s">
        <v>3372</v>
      </c>
      <c r="K3472" s="832" t="s">
        <v>3373</v>
      </c>
      <c r="L3472" s="835">
        <v>0</v>
      </c>
      <c r="M3472" s="835">
        <v>0</v>
      </c>
      <c r="N3472" s="832">
        <v>1</v>
      </c>
      <c r="O3472" s="836">
        <v>1</v>
      </c>
      <c r="P3472" s="835">
        <v>0</v>
      </c>
      <c r="Q3472" s="837"/>
      <c r="R3472" s="832">
        <v>1</v>
      </c>
      <c r="S3472" s="837">
        <v>1</v>
      </c>
      <c r="T3472" s="836">
        <v>1</v>
      </c>
      <c r="U3472" s="838">
        <v>1</v>
      </c>
    </row>
    <row r="3473" spans="1:21" ht="14.4" customHeight="1" x14ac:dyDescent="0.3">
      <c r="A3473" s="831">
        <v>10</v>
      </c>
      <c r="B3473" s="832" t="s">
        <v>2616</v>
      </c>
      <c r="C3473" s="832" t="s">
        <v>2647</v>
      </c>
      <c r="D3473" s="833" t="s">
        <v>5681</v>
      </c>
      <c r="E3473" s="834" t="s">
        <v>2674</v>
      </c>
      <c r="F3473" s="832" t="s">
        <v>2618</v>
      </c>
      <c r="G3473" s="832" t="s">
        <v>2786</v>
      </c>
      <c r="H3473" s="832" t="s">
        <v>631</v>
      </c>
      <c r="I3473" s="832" t="s">
        <v>2787</v>
      </c>
      <c r="J3473" s="832" t="s">
        <v>1869</v>
      </c>
      <c r="K3473" s="832" t="s">
        <v>2788</v>
      </c>
      <c r="L3473" s="835">
        <v>69.59</v>
      </c>
      <c r="M3473" s="835">
        <v>69.59</v>
      </c>
      <c r="N3473" s="832">
        <v>1</v>
      </c>
      <c r="O3473" s="836">
        <v>1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10</v>
      </c>
      <c r="B3474" s="832" t="s">
        <v>2616</v>
      </c>
      <c r="C3474" s="832" t="s">
        <v>2647</v>
      </c>
      <c r="D3474" s="833" t="s">
        <v>5681</v>
      </c>
      <c r="E3474" s="834" t="s">
        <v>2674</v>
      </c>
      <c r="F3474" s="832" t="s">
        <v>2618</v>
      </c>
      <c r="G3474" s="832" t="s">
        <v>3540</v>
      </c>
      <c r="H3474" s="832" t="s">
        <v>631</v>
      </c>
      <c r="I3474" s="832" t="s">
        <v>3541</v>
      </c>
      <c r="J3474" s="832" t="s">
        <v>826</v>
      </c>
      <c r="K3474" s="832" t="s">
        <v>3542</v>
      </c>
      <c r="L3474" s="835">
        <v>0</v>
      </c>
      <c r="M3474" s="835">
        <v>0</v>
      </c>
      <c r="N3474" s="832">
        <v>1</v>
      </c>
      <c r="O3474" s="836">
        <v>1</v>
      </c>
      <c r="P3474" s="835"/>
      <c r="Q3474" s="837"/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10</v>
      </c>
      <c r="B3475" s="832" t="s">
        <v>2616</v>
      </c>
      <c r="C3475" s="832" t="s">
        <v>2647</v>
      </c>
      <c r="D3475" s="833" t="s">
        <v>5681</v>
      </c>
      <c r="E3475" s="834" t="s">
        <v>2674</v>
      </c>
      <c r="F3475" s="832" t="s">
        <v>2618</v>
      </c>
      <c r="G3475" s="832" t="s">
        <v>2789</v>
      </c>
      <c r="H3475" s="832" t="s">
        <v>631</v>
      </c>
      <c r="I3475" s="832" t="s">
        <v>2790</v>
      </c>
      <c r="J3475" s="832" t="s">
        <v>2791</v>
      </c>
      <c r="K3475" s="832" t="s">
        <v>2792</v>
      </c>
      <c r="L3475" s="835">
        <v>21.92</v>
      </c>
      <c r="M3475" s="835">
        <v>65.760000000000005</v>
      </c>
      <c r="N3475" s="832">
        <v>3</v>
      </c>
      <c r="O3475" s="836">
        <v>2.5</v>
      </c>
      <c r="P3475" s="835">
        <v>43.84</v>
      </c>
      <c r="Q3475" s="837">
        <v>0.66666666666666663</v>
      </c>
      <c r="R3475" s="832">
        <v>2</v>
      </c>
      <c r="S3475" s="837">
        <v>0.66666666666666663</v>
      </c>
      <c r="T3475" s="836">
        <v>1.5</v>
      </c>
      <c r="U3475" s="838">
        <v>0.6</v>
      </c>
    </row>
    <row r="3476" spans="1:21" ht="14.4" customHeight="1" x14ac:dyDescent="0.3">
      <c r="A3476" s="831">
        <v>10</v>
      </c>
      <c r="B3476" s="832" t="s">
        <v>2616</v>
      </c>
      <c r="C3476" s="832" t="s">
        <v>2647</v>
      </c>
      <c r="D3476" s="833" t="s">
        <v>5681</v>
      </c>
      <c r="E3476" s="834" t="s">
        <v>2674</v>
      </c>
      <c r="F3476" s="832" t="s">
        <v>2618</v>
      </c>
      <c r="G3476" s="832" t="s">
        <v>2793</v>
      </c>
      <c r="H3476" s="832" t="s">
        <v>690</v>
      </c>
      <c r="I3476" s="832" t="s">
        <v>5335</v>
      </c>
      <c r="J3476" s="832" t="s">
        <v>2252</v>
      </c>
      <c r="K3476" s="832" t="s">
        <v>5336</v>
      </c>
      <c r="L3476" s="835">
        <v>30.5</v>
      </c>
      <c r="M3476" s="835">
        <v>122</v>
      </c>
      <c r="N3476" s="832">
        <v>4</v>
      </c>
      <c r="O3476" s="836">
        <v>3.5</v>
      </c>
      <c r="P3476" s="835">
        <v>30.5</v>
      </c>
      <c r="Q3476" s="837">
        <v>0.25</v>
      </c>
      <c r="R3476" s="832">
        <v>1</v>
      </c>
      <c r="S3476" s="837">
        <v>0.25</v>
      </c>
      <c r="T3476" s="836">
        <v>0.5</v>
      </c>
      <c r="U3476" s="838">
        <v>0.14285714285714285</v>
      </c>
    </row>
    <row r="3477" spans="1:21" ht="14.4" customHeight="1" x14ac:dyDescent="0.3">
      <c r="A3477" s="831">
        <v>10</v>
      </c>
      <c r="B3477" s="832" t="s">
        <v>2616</v>
      </c>
      <c r="C3477" s="832" t="s">
        <v>2647</v>
      </c>
      <c r="D3477" s="833" t="s">
        <v>5681</v>
      </c>
      <c r="E3477" s="834" t="s">
        <v>2674</v>
      </c>
      <c r="F3477" s="832" t="s">
        <v>2618</v>
      </c>
      <c r="G3477" s="832" t="s">
        <v>2798</v>
      </c>
      <c r="H3477" s="832" t="s">
        <v>631</v>
      </c>
      <c r="I3477" s="832" t="s">
        <v>2799</v>
      </c>
      <c r="J3477" s="832" t="s">
        <v>2800</v>
      </c>
      <c r="K3477" s="832" t="s">
        <v>2801</v>
      </c>
      <c r="L3477" s="835">
        <v>42.54</v>
      </c>
      <c r="M3477" s="835">
        <v>42.54</v>
      </c>
      <c r="N3477" s="832">
        <v>1</v>
      </c>
      <c r="O3477" s="836">
        <v>1</v>
      </c>
      <c r="P3477" s="835">
        <v>42.54</v>
      </c>
      <c r="Q3477" s="837">
        <v>1</v>
      </c>
      <c r="R3477" s="832">
        <v>1</v>
      </c>
      <c r="S3477" s="837">
        <v>1</v>
      </c>
      <c r="T3477" s="836">
        <v>1</v>
      </c>
      <c r="U3477" s="838">
        <v>1</v>
      </c>
    </row>
    <row r="3478" spans="1:21" ht="14.4" customHeight="1" x14ac:dyDescent="0.3">
      <c r="A3478" s="831">
        <v>10</v>
      </c>
      <c r="B3478" s="832" t="s">
        <v>2616</v>
      </c>
      <c r="C3478" s="832" t="s">
        <v>2647</v>
      </c>
      <c r="D3478" s="833" t="s">
        <v>5681</v>
      </c>
      <c r="E3478" s="834" t="s">
        <v>2674</v>
      </c>
      <c r="F3478" s="832" t="s">
        <v>2618</v>
      </c>
      <c r="G3478" s="832" t="s">
        <v>2798</v>
      </c>
      <c r="H3478" s="832" t="s">
        <v>631</v>
      </c>
      <c r="I3478" s="832" t="s">
        <v>2802</v>
      </c>
      <c r="J3478" s="832" t="s">
        <v>1170</v>
      </c>
      <c r="K3478" s="832" t="s">
        <v>1171</v>
      </c>
      <c r="L3478" s="835">
        <v>60.28</v>
      </c>
      <c r="M3478" s="835">
        <v>60.28</v>
      </c>
      <c r="N3478" s="832">
        <v>1</v>
      </c>
      <c r="O3478" s="836">
        <v>1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10</v>
      </c>
      <c r="B3479" s="832" t="s">
        <v>2616</v>
      </c>
      <c r="C3479" s="832" t="s">
        <v>2647</v>
      </c>
      <c r="D3479" s="833" t="s">
        <v>5681</v>
      </c>
      <c r="E3479" s="834" t="s">
        <v>2674</v>
      </c>
      <c r="F3479" s="832" t="s">
        <v>2618</v>
      </c>
      <c r="G3479" s="832" t="s">
        <v>2812</v>
      </c>
      <c r="H3479" s="832" t="s">
        <v>631</v>
      </c>
      <c r="I3479" s="832" t="s">
        <v>2813</v>
      </c>
      <c r="J3479" s="832" t="s">
        <v>991</v>
      </c>
      <c r="K3479" s="832" t="s">
        <v>995</v>
      </c>
      <c r="L3479" s="835">
        <v>61.97</v>
      </c>
      <c r="M3479" s="835">
        <v>61.97</v>
      </c>
      <c r="N3479" s="832">
        <v>1</v>
      </c>
      <c r="O3479" s="836">
        <v>1</v>
      </c>
      <c r="P3479" s="835">
        <v>61.97</v>
      </c>
      <c r="Q3479" s="837">
        <v>1</v>
      </c>
      <c r="R3479" s="832">
        <v>1</v>
      </c>
      <c r="S3479" s="837">
        <v>1</v>
      </c>
      <c r="T3479" s="836">
        <v>1</v>
      </c>
      <c r="U3479" s="838">
        <v>1</v>
      </c>
    </row>
    <row r="3480" spans="1:21" ht="14.4" customHeight="1" x14ac:dyDescent="0.3">
      <c r="A3480" s="831">
        <v>10</v>
      </c>
      <c r="B3480" s="832" t="s">
        <v>2616</v>
      </c>
      <c r="C3480" s="832" t="s">
        <v>2647</v>
      </c>
      <c r="D3480" s="833" t="s">
        <v>5681</v>
      </c>
      <c r="E3480" s="834" t="s">
        <v>2674</v>
      </c>
      <c r="F3480" s="832" t="s">
        <v>2618</v>
      </c>
      <c r="G3480" s="832" t="s">
        <v>2815</v>
      </c>
      <c r="H3480" s="832" t="s">
        <v>631</v>
      </c>
      <c r="I3480" s="832" t="s">
        <v>5337</v>
      </c>
      <c r="J3480" s="832" t="s">
        <v>1867</v>
      </c>
      <c r="K3480" s="832" t="s">
        <v>5338</v>
      </c>
      <c r="L3480" s="835">
        <v>75.73</v>
      </c>
      <c r="M3480" s="835">
        <v>454.38</v>
      </c>
      <c r="N3480" s="832">
        <v>6</v>
      </c>
      <c r="O3480" s="836">
        <v>6</v>
      </c>
      <c r="P3480" s="835">
        <v>151.46</v>
      </c>
      <c r="Q3480" s="837">
        <v>0.33333333333333337</v>
      </c>
      <c r="R3480" s="832">
        <v>2</v>
      </c>
      <c r="S3480" s="837">
        <v>0.33333333333333331</v>
      </c>
      <c r="T3480" s="836">
        <v>2</v>
      </c>
      <c r="U3480" s="838">
        <v>0.33333333333333331</v>
      </c>
    </row>
    <row r="3481" spans="1:21" ht="14.4" customHeight="1" x14ac:dyDescent="0.3">
      <c r="A3481" s="831">
        <v>10</v>
      </c>
      <c r="B3481" s="832" t="s">
        <v>2616</v>
      </c>
      <c r="C3481" s="832" t="s">
        <v>2647</v>
      </c>
      <c r="D3481" s="833" t="s">
        <v>5681</v>
      </c>
      <c r="E3481" s="834" t="s">
        <v>2674</v>
      </c>
      <c r="F3481" s="832" t="s">
        <v>2618</v>
      </c>
      <c r="G3481" s="832" t="s">
        <v>2815</v>
      </c>
      <c r="H3481" s="832" t="s">
        <v>690</v>
      </c>
      <c r="I3481" s="832" t="s">
        <v>2290</v>
      </c>
      <c r="J3481" s="832" t="s">
        <v>2291</v>
      </c>
      <c r="K3481" s="832" t="s">
        <v>2292</v>
      </c>
      <c r="L3481" s="835">
        <v>111.22</v>
      </c>
      <c r="M3481" s="835">
        <v>111.22</v>
      </c>
      <c r="N3481" s="832">
        <v>1</v>
      </c>
      <c r="O3481" s="836">
        <v>1</v>
      </c>
      <c r="P3481" s="835">
        <v>111.22</v>
      </c>
      <c r="Q3481" s="837">
        <v>1</v>
      </c>
      <c r="R3481" s="832">
        <v>1</v>
      </c>
      <c r="S3481" s="837">
        <v>1</v>
      </c>
      <c r="T3481" s="836">
        <v>1</v>
      </c>
      <c r="U3481" s="838">
        <v>1</v>
      </c>
    </row>
    <row r="3482" spans="1:21" ht="14.4" customHeight="1" x14ac:dyDescent="0.3">
      <c r="A3482" s="831">
        <v>10</v>
      </c>
      <c r="B3482" s="832" t="s">
        <v>2616</v>
      </c>
      <c r="C3482" s="832" t="s">
        <v>2647</v>
      </c>
      <c r="D3482" s="833" t="s">
        <v>5681</v>
      </c>
      <c r="E3482" s="834" t="s">
        <v>2699</v>
      </c>
      <c r="F3482" s="832" t="s">
        <v>2618</v>
      </c>
      <c r="G3482" s="832" t="s">
        <v>2724</v>
      </c>
      <c r="H3482" s="832" t="s">
        <v>631</v>
      </c>
      <c r="I3482" s="832" t="s">
        <v>2728</v>
      </c>
      <c r="J3482" s="832" t="s">
        <v>2729</v>
      </c>
      <c r="K3482" s="832" t="s">
        <v>2730</v>
      </c>
      <c r="L3482" s="835">
        <v>25.06</v>
      </c>
      <c r="M3482" s="835">
        <v>100.24</v>
      </c>
      <c r="N3482" s="832">
        <v>4</v>
      </c>
      <c r="O3482" s="836">
        <v>3</v>
      </c>
      <c r="P3482" s="835">
        <v>75.179999999999993</v>
      </c>
      <c r="Q3482" s="837">
        <v>0.75</v>
      </c>
      <c r="R3482" s="832">
        <v>3</v>
      </c>
      <c r="S3482" s="837">
        <v>0.75</v>
      </c>
      <c r="T3482" s="836">
        <v>2</v>
      </c>
      <c r="U3482" s="838">
        <v>0.66666666666666663</v>
      </c>
    </row>
    <row r="3483" spans="1:21" ht="14.4" customHeight="1" x14ac:dyDescent="0.3">
      <c r="A3483" s="831">
        <v>10</v>
      </c>
      <c r="B3483" s="832" t="s">
        <v>2616</v>
      </c>
      <c r="C3483" s="832" t="s">
        <v>2647</v>
      </c>
      <c r="D3483" s="833" t="s">
        <v>5681</v>
      </c>
      <c r="E3483" s="834" t="s">
        <v>2699</v>
      </c>
      <c r="F3483" s="832" t="s">
        <v>2618</v>
      </c>
      <c r="G3483" s="832" t="s">
        <v>2735</v>
      </c>
      <c r="H3483" s="832" t="s">
        <v>690</v>
      </c>
      <c r="I3483" s="832" t="s">
        <v>2206</v>
      </c>
      <c r="J3483" s="832" t="s">
        <v>2207</v>
      </c>
      <c r="K3483" s="832" t="s">
        <v>1555</v>
      </c>
      <c r="L3483" s="835">
        <v>85.27</v>
      </c>
      <c r="M3483" s="835">
        <v>85.27</v>
      </c>
      <c r="N3483" s="832">
        <v>1</v>
      </c>
      <c r="O3483" s="836">
        <v>1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10</v>
      </c>
      <c r="B3484" s="832" t="s">
        <v>2616</v>
      </c>
      <c r="C3484" s="832" t="s">
        <v>2647</v>
      </c>
      <c r="D3484" s="833" t="s">
        <v>5681</v>
      </c>
      <c r="E3484" s="834" t="s">
        <v>2699</v>
      </c>
      <c r="F3484" s="832" t="s">
        <v>2618</v>
      </c>
      <c r="G3484" s="832" t="s">
        <v>2740</v>
      </c>
      <c r="H3484" s="832" t="s">
        <v>631</v>
      </c>
      <c r="I3484" s="832" t="s">
        <v>3399</v>
      </c>
      <c r="J3484" s="832" t="s">
        <v>695</v>
      </c>
      <c r="K3484" s="832" t="s">
        <v>3400</v>
      </c>
      <c r="L3484" s="835">
        <v>11.75</v>
      </c>
      <c r="M3484" s="835">
        <v>11.75</v>
      </c>
      <c r="N3484" s="832">
        <v>1</v>
      </c>
      <c r="O3484" s="836">
        <v>1</v>
      </c>
      <c r="P3484" s="835">
        <v>11.75</v>
      </c>
      <c r="Q3484" s="837">
        <v>1</v>
      </c>
      <c r="R3484" s="832">
        <v>1</v>
      </c>
      <c r="S3484" s="837">
        <v>1</v>
      </c>
      <c r="T3484" s="836">
        <v>1</v>
      </c>
      <c r="U3484" s="838">
        <v>1</v>
      </c>
    </row>
    <row r="3485" spans="1:21" ht="14.4" customHeight="1" x14ac:dyDescent="0.3">
      <c r="A3485" s="831">
        <v>10</v>
      </c>
      <c r="B3485" s="832" t="s">
        <v>2616</v>
      </c>
      <c r="C3485" s="832" t="s">
        <v>2647</v>
      </c>
      <c r="D3485" s="833" t="s">
        <v>5681</v>
      </c>
      <c r="E3485" s="834" t="s">
        <v>2699</v>
      </c>
      <c r="F3485" s="832" t="s">
        <v>2618</v>
      </c>
      <c r="G3485" s="832" t="s">
        <v>2751</v>
      </c>
      <c r="H3485" s="832" t="s">
        <v>631</v>
      </c>
      <c r="I3485" s="832" t="s">
        <v>2752</v>
      </c>
      <c r="J3485" s="832" t="s">
        <v>756</v>
      </c>
      <c r="K3485" s="832" t="s">
        <v>2753</v>
      </c>
      <c r="L3485" s="835">
        <v>92.85</v>
      </c>
      <c r="M3485" s="835">
        <v>185.7</v>
      </c>
      <c r="N3485" s="832">
        <v>2</v>
      </c>
      <c r="O3485" s="836">
        <v>2</v>
      </c>
      <c r="P3485" s="835">
        <v>185.7</v>
      </c>
      <c r="Q3485" s="837">
        <v>1</v>
      </c>
      <c r="R3485" s="832">
        <v>2</v>
      </c>
      <c r="S3485" s="837">
        <v>1</v>
      </c>
      <c r="T3485" s="836">
        <v>2</v>
      </c>
      <c r="U3485" s="838">
        <v>1</v>
      </c>
    </row>
    <row r="3486" spans="1:21" ht="14.4" customHeight="1" x14ac:dyDescent="0.3">
      <c r="A3486" s="831">
        <v>10</v>
      </c>
      <c r="B3486" s="832" t="s">
        <v>2616</v>
      </c>
      <c r="C3486" s="832" t="s">
        <v>2647</v>
      </c>
      <c r="D3486" s="833" t="s">
        <v>5681</v>
      </c>
      <c r="E3486" s="834" t="s">
        <v>2699</v>
      </c>
      <c r="F3486" s="832" t="s">
        <v>2618</v>
      </c>
      <c r="G3486" s="832" t="s">
        <v>3492</v>
      </c>
      <c r="H3486" s="832" t="s">
        <v>631</v>
      </c>
      <c r="I3486" s="832" t="s">
        <v>3493</v>
      </c>
      <c r="J3486" s="832" t="s">
        <v>2072</v>
      </c>
      <c r="K3486" s="832" t="s">
        <v>3494</v>
      </c>
      <c r="L3486" s="835">
        <v>46.99</v>
      </c>
      <c r="M3486" s="835">
        <v>46.99</v>
      </c>
      <c r="N3486" s="832">
        <v>1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10</v>
      </c>
      <c r="B3487" s="832" t="s">
        <v>2616</v>
      </c>
      <c r="C3487" s="832" t="s">
        <v>2647</v>
      </c>
      <c r="D3487" s="833" t="s">
        <v>5681</v>
      </c>
      <c r="E3487" s="834" t="s">
        <v>2699</v>
      </c>
      <c r="F3487" s="832" t="s">
        <v>2618</v>
      </c>
      <c r="G3487" s="832" t="s">
        <v>3000</v>
      </c>
      <c r="H3487" s="832" t="s">
        <v>631</v>
      </c>
      <c r="I3487" s="832" t="s">
        <v>3001</v>
      </c>
      <c r="J3487" s="832" t="s">
        <v>3002</v>
      </c>
      <c r="K3487" s="832" t="s">
        <v>3003</v>
      </c>
      <c r="L3487" s="835">
        <v>121.07</v>
      </c>
      <c r="M3487" s="835">
        <v>121.07</v>
      </c>
      <c r="N3487" s="832">
        <v>1</v>
      </c>
      <c r="O3487" s="836">
        <v>1</v>
      </c>
      <c r="P3487" s="835">
        <v>121.07</v>
      </c>
      <c r="Q3487" s="837">
        <v>1</v>
      </c>
      <c r="R3487" s="832">
        <v>1</v>
      </c>
      <c r="S3487" s="837">
        <v>1</v>
      </c>
      <c r="T3487" s="836">
        <v>1</v>
      </c>
      <c r="U3487" s="838">
        <v>1</v>
      </c>
    </row>
    <row r="3488" spans="1:21" ht="14.4" customHeight="1" x14ac:dyDescent="0.3">
      <c r="A3488" s="831">
        <v>10</v>
      </c>
      <c r="B3488" s="832" t="s">
        <v>2616</v>
      </c>
      <c r="C3488" s="832" t="s">
        <v>2647</v>
      </c>
      <c r="D3488" s="833" t="s">
        <v>5681</v>
      </c>
      <c r="E3488" s="834" t="s">
        <v>2699</v>
      </c>
      <c r="F3488" s="832" t="s">
        <v>2618</v>
      </c>
      <c r="G3488" s="832" t="s">
        <v>2754</v>
      </c>
      <c r="H3488" s="832" t="s">
        <v>631</v>
      </c>
      <c r="I3488" s="832" t="s">
        <v>3233</v>
      </c>
      <c r="J3488" s="832" t="s">
        <v>1873</v>
      </c>
      <c r="K3488" s="832" t="s">
        <v>3234</v>
      </c>
      <c r="L3488" s="835">
        <v>119.37</v>
      </c>
      <c r="M3488" s="835">
        <v>119.37</v>
      </c>
      <c r="N3488" s="832">
        <v>1</v>
      </c>
      <c r="O3488" s="836">
        <v>1</v>
      </c>
      <c r="P3488" s="835">
        <v>119.37</v>
      </c>
      <c r="Q3488" s="837">
        <v>1</v>
      </c>
      <c r="R3488" s="832">
        <v>1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10</v>
      </c>
      <c r="B3489" s="832" t="s">
        <v>2616</v>
      </c>
      <c r="C3489" s="832" t="s">
        <v>2647</v>
      </c>
      <c r="D3489" s="833" t="s">
        <v>5681</v>
      </c>
      <c r="E3489" s="834" t="s">
        <v>2699</v>
      </c>
      <c r="F3489" s="832" t="s">
        <v>2618</v>
      </c>
      <c r="G3489" s="832" t="s">
        <v>2763</v>
      </c>
      <c r="H3489" s="832" t="s">
        <v>631</v>
      </c>
      <c r="I3489" s="832" t="s">
        <v>3285</v>
      </c>
      <c r="J3489" s="832" t="s">
        <v>1152</v>
      </c>
      <c r="K3489" s="832" t="s">
        <v>3286</v>
      </c>
      <c r="L3489" s="835">
        <v>48.09</v>
      </c>
      <c r="M3489" s="835">
        <v>48.09</v>
      </c>
      <c r="N3489" s="832">
        <v>1</v>
      </c>
      <c r="O3489" s="836">
        <v>1</v>
      </c>
      <c r="P3489" s="835">
        <v>48.09</v>
      </c>
      <c r="Q3489" s="837">
        <v>1</v>
      </c>
      <c r="R3489" s="832">
        <v>1</v>
      </c>
      <c r="S3489" s="837">
        <v>1</v>
      </c>
      <c r="T3489" s="836">
        <v>1</v>
      </c>
      <c r="U3489" s="838">
        <v>1</v>
      </c>
    </row>
    <row r="3490" spans="1:21" ht="14.4" customHeight="1" x14ac:dyDescent="0.3">
      <c r="A3490" s="831">
        <v>10</v>
      </c>
      <c r="B3490" s="832" t="s">
        <v>2616</v>
      </c>
      <c r="C3490" s="832" t="s">
        <v>2647</v>
      </c>
      <c r="D3490" s="833" t="s">
        <v>5681</v>
      </c>
      <c r="E3490" s="834" t="s">
        <v>2699</v>
      </c>
      <c r="F3490" s="832" t="s">
        <v>2618</v>
      </c>
      <c r="G3490" s="832" t="s">
        <v>2763</v>
      </c>
      <c r="H3490" s="832" t="s">
        <v>631</v>
      </c>
      <c r="I3490" s="832" t="s">
        <v>2764</v>
      </c>
      <c r="J3490" s="832" t="s">
        <v>983</v>
      </c>
      <c r="K3490" s="832" t="s">
        <v>2765</v>
      </c>
      <c r="L3490" s="835">
        <v>89.91</v>
      </c>
      <c r="M3490" s="835">
        <v>89.91</v>
      </c>
      <c r="N3490" s="832">
        <v>1</v>
      </c>
      <c r="O3490" s="836">
        <v>1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10</v>
      </c>
      <c r="B3491" s="832" t="s">
        <v>2616</v>
      </c>
      <c r="C3491" s="832" t="s">
        <v>2647</v>
      </c>
      <c r="D3491" s="833" t="s">
        <v>5681</v>
      </c>
      <c r="E3491" s="834" t="s">
        <v>2699</v>
      </c>
      <c r="F3491" s="832" t="s">
        <v>2618</v>
      </c>
      <c r="G3491" s="832" t="s">
        <v>2769</v>
      </c>
      <c r="H3491" s="832" t="s">
        <v>631</v>
      </c>
      <c r="I3491" s="832" t="s">
        <v>3716</v>
      </c>
      <c r="J3491" s="832" t="s">
        <v>972</v>
      </c>
      <c r="K3491" s="832" t="s">
        <v>1555</v>
      </c>
      <c r="L3491" s="835">
        <v>59.85</v>
      </c>
      <c r="M3491" s="835">
        <v>59.85</v>
      </c>
      <c r="N3491" s="832">
        <v>1</v>
      </c>
      <c r="O3491" s="836">
        <v>1</v>
      </c>
      <c r="P3491" s="835">
        <v>59.85</v>
      </c>
      <c r="Q3491" s="837">
        <v>1</v>
      </c>
      <c r="R3491" s="832">
        <v>1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10</v>
      </c>
      <c r="B3492" s="832" t="s">
        <v>2616</v>
      </c>
      <c r="C3492" s="832" t="s">
        <v>2647</v>
      </c>
      <c r="D3492" s="833" t="s">
        <v>5681</v>
      </c>
      <c r="E3492" s="834" t="s">
        <v>2699</v>
      </c>
      <c r="F3492" s="832" t="s">
        <v>2618</v>
      </c>
      <c r="G3492" s="832" t="s">
        <v>5476</v>
      </c>
      <c r="H3492" s="832" t="s">
        <v>631</v>
      </c>
      <c r="I3492" s="832" t="s">
        <v>5477</v>
      </c>
      <c r="J3492" s="832" t="s">
        <v>854</v>
      </c>
      <c r="K3492" s="832" t="s">
        <v>857</v>
      </c>
      <c r="L3492" s="835">
        <v>0</v>
      </c>
      <c r="M3492" s="835">
        <v>0</v>
      </c>
      <c r="N3492" s="832">
        <v>1</v>
      </c>
      <c r="O3492" s="836">
        <v>1</v>
      </c>
      <c r="P3492" s="835"/>
      <c r="Q3492" s="837"/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10</v>
      </c>
      <c r="B3493" s="832" t="s">
        <v>2616</v>
      </c>
      <c r="C3493" s="832" t="s">
        <v>2647</v>
      </c>
      <c r="D3493" s="833" t="s">
        <v>5681</v>
      </c>
      <c r="E3493" s="834" t="s">
        <v>2699</v>
      </c>
      <c r="F3493" s="832" t="s">
        <v>2618</v>
      </c>
      <c r="G3493" s="832" t="s">
        <v>2812</v>
      </c>
      <c r="H3493" s="832" t="s">
        <v>631</v>
      </c>
      <c r="I3493" s="832" t="s">
        <v>2813</v>
      </c>
      <c r="J3493" s="832" t="s">
        <v>991</v>
      </c>
      <c r="K3493" s="832" t="s">
        <v>995</v>
      </c>
      <c r="L3493" s="835">
        <v>61.97</v>
      </c>
      <c r="M3493" s="835">
        <v>123.94</v>
      </c>
      <c r="N3493" s="832">
        <v>2</v>
      </c>
      <c r="O3493" s="836">
        <v>1</v>
      </c>
      <c r="P3493" s="835">
        <v>123.94</v>
      </c>
      <c r="Q3493" s="837">
        <v>1</v>
      </c>
      <c r="R3493" s="832">
        <v>2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10</v>
      </c>
      <c r="B3494" s="832" t="s">
        <v>2616</v>
      </c>
      <c r="C3494" s="832" t="s">
        <v>2647</v>
      </c>
      <c r="D3494" s="833" t="s">
        <v>5681</v>
      </c>
      <c r="E3494" s="834" t="s">
        <v>2699</v>
      </c>
      <c r="F3494" s="832" t="s">
        <v>2618</v>
      </c>
      <c r="G3494" s="832" t="s">
        <v>2812</v>
      </c>
      <c r="H3494" s="832" t="s">
        <v>631</v>
      </c>
      <c r="I3494" s="832" t="s">
        <v>2814</v>
      </c>
      <c r="J3494" s="832" t="s">
        <v>991</v>
      </c>
      <c r="K3494" s="832" t="s">
        <v>993</v>
      </c>
      <c r="L3494" s="835">
        <v>61.97</v>
      </c>
      <c r="M3494" s="835">
        <v>123.94</v>
      </c>
      <c r="N3494" s="832">
        <v>2</v>
      </c>
      <c r="O3494" s="836">
        <v>1</v>
      </c>
      <c r="P3494" s="835">
        <v>123.94</v>
      </c>
      <c r="Q3494" s="837">
        <v>1</v>
      </c>
      <c r="R3494" s="832">
        <v>2</v>
      </c>
      <c r="S3494" s="837">
        <v>1</v>
      </c>
      <c r="T3494" s="836">
        <v>1</v>
      </c>
      <c r="U3494" s="838">
        <v>1</v>
      </c>
    </row>
    <row r="3495" spans="1:21" ht="14.4" customHeight="1" x14ac:dyDescent="0.3">
      <c r="A3495" s="831">
        <v>10</v>
      </c>
      <c r="B3495" s="832" t="s">
        <v>2616</v>
      </c>
      <c r="C3495" s="832" t="s">
        <v>2647</v>
      </c>
      <c r="D3495" s="833" t="s">
        <v>5681</v>
      </c>
      <c r="E3495" s="834" t="s">
        <v>2699</v>
      </c>
      <c r="F3495" s="832" t="s">
        <v>2618</v>
      </c>
      <c r="G3495" s="832" t="s">
        <v>3071</v>
      </c>
      <c r="H3495" s="832" t="s">
        <v>631</v>
      </c>
      <c r="I3495" s="832" t="s">
        <v>3072</v>
      </c>
      <c r="J3495" s="832" t="s">
        <v>1991</v>
      </c>
      <c r="K3495" s="832" t="s">
        <v>1992</v>
      </c>
      <c r="L3495" s="835">
        <v>107.27</v>
      </c>
      <c r="M3495" s="835">
        <v>107.27</v>
      </c>
      <c r="N3495" s="832">
        <v>1</v>
      </c>
      <c r="O3495" s="836">
        <v>1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10</v>
      </c>
      <c r="B3496" s="832" t="s">
        <v>2616</v>
      </c>
      <c r="C3496" s="832" t="s">
        <v>2647</v>
      </c>
      <c r="D3496" s="833" t="s">
        <v>5681</v>
      </c>
      <c r="E3496" s="834" t="s">
        <v>2702</v>
      </c>
      <c r="F3496" s="832" t="s">
        <v>2618</v>
      </c>
      <c r="G3496" s="832" t="s">
        <v>2735</v>
      </c>
      <c r="H3496" s="832" t="s">
        <v>690</v>
      </c>
      <c r="I3496" s="832" t="s">
        <v>2206</v>
      </c>
      <c r="J3496" s="832" t="s">
        <v>2207</v>
      </c>
      <c r="K3496" s="832" t="s">
        <v>1555</v>
      </c>
      <c r="L3496" s="835">
        <v>85.27</v>
      </c>
      <c r="M3496" s="835">
        <v>85.27</v>
      </c>
      <c r="N3496" s="832">
        <v>1</v>
      </c>
      <c r="O3496" s="836">
        <v>1</v>
      </c>
      <c r="P3496" s="835">
        <v>85.27</v>
      </c>
      <c r="Q3496" s="837">
        <v>1</v>
      </c>
      <c r="R3496" s="832">
        <v>1</v>
      </c>
      <c r="S3496" s="837">
        <v>1</v>
      </c>
      <c r="T3496" s="836">
        <v>1</v>
      </c>
      <c r="U3496" s="838">
        <v>1</v>
      </c>
    </row>
    <row r="3497" spans="1:21" ht="14.4" customHeight="1" x14ac:dyDescent="0.3">
      <c r="A3497" s="831">
        <v>10</v>
      </c>
      <c r="B3497" s="832" t="s">
        <v>2616</v>
      </c>
      <c r="C3497" s="832" t="s">
        <v>2647</v>
      </c>
      <c r="D3497" s="833" t="s">
        <v>5681</v>
      </c>
      <c r="E3497" s="834" t="s">
        <v>2702</v>
      </c>
      <c r="F3497" s="832" t="s">
        <v>2618</v>
      </c>
      <c r="G3497" s="832" t="s">
        <v>2777</v>
      </c>
      <c r="H3497" s="832" t="s">
        <v>631</v>
      </c>
      <c r="I3497" s="832" t="s">
        <v>3578</v>
      </c>
      <c r="J3497" s="832" t="s">
        <v>1377</v>
      </c>
      <c r="K3497" s="832" t="s">
        <v>3579</v>
      </c>
      <c r="L3497" s="835">
        <v>69.59</v>
      </c>
      <c r="M3497" s="835">
        <v>69.59</v>
      </c>
      <c r="N3497" s="832">
        <v>1</v>
      </c>
      <c r="O3497" s="836">
        <v>0.5</v>
      </c>
      <c r="P3497" s="835">
        <v>69.59</v>
      </c>
      <c r="Q3497" s="837">
        <v>1</v>
      </c>
      <c r="R3497" s="832">
        <v>1</v>
      </c>
      <c r="S3497" s="837">
        <v>1</v>
      </c>
      <c r="T3497" s="836">
        <v>0.5</v>
      </c>
      <c r="U3497" s="838">
        <v>1</v>
      </c>
    </row>
    <row r="3498" spans="1:21" ht="14.4" customHeight="1" x14ac:dyDescent="0.3">
      <c r="A3498" s="831">
        <v>10</v>
      </c>
      <c r="B3498" s="832" t="s">
        <v>2616</v>
      </c>
      <c r="C3498" s="832" t="s">
        <v>2647</v>
      </c>
      <c r="D3498" s="833" t="s">
        <v>5681</v>
      </c>
      <c r="E3498" s="834" t="s">
        <v>2702</v>
      </c>
      <c r="F3498" s="832" t="s">
        <v>2618</v>
      </c>
      <c r="G3498" s="832" t="s">
        <v>2906</v>
      </c>
      <c r="H3498" s="832" t="s">
        <v>631</v>
      </c>
      <c r="I3498" s="832" t="s">
        <v>4143</v>
      </c>
      <c r="J3498" s="832" t="s">
        <v>1067</v>
      </c>
      <c r="K3498" s="832" t="s">
        <v>4144</v>
      </c>
      <c r="L3498" s="835">
        <v>32.25</v>
      </c>
      <c r="M3498" s="835">
        <v>32.25</v>
      </c>
      <c r="N3498" s="832">
        <v>1</v>
      </c>
      <c r="O3498" s="836">
        <v>1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10</v>
      </c>
      <c r="B3499" s="832" t="s">
        <v>2616</v>
      </c>
      <c r="C3499" s="832" t="s">
        <v>2647</v>
      </c>
      <c r="D3499" s="833" t="s">
        <v>5681</v>
      </c>
      <c r="E3499" s="834" t="s">
        <v>2702</v>
      </c>
      <c r="F3499" s="832" t="s">
        <v>2618</v>
      </c>
      <c r="G3499" s="832" t="s">
        <v>2906</v>
      </c>
      <c r="H3499" s="832" t="s">
        <v>631</v>
      </c>
      <c r="I3499" s="832" t="s">
        <v>2914</v>
      </c>
      <c r="J3499" s="832" t="s">
        <v>770</v>
      </c>
      <c r="K3499" s="832" t="s">
        <v>2915</v>
      </c>
      <c r="L3499" s="835">
        <v>0</v>
      </c>
      <c r="M3499" s="835">
        <v>0</v>
      </c>
      <c r="N3499" s="832">
        <v>1</v>
      </c>
      <c r="O3499" s="836">
        <v>1</v>
      </c>
      <c r="P3499" s="835"/>
      <c r="Q3499" s="837"/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10</v>
      </c>
      <c r="B3500" s="832" t="s">
        <v>2616</v>
      </c>
      <c r="C3500" s="832" t="s">
        <v>2647</v>
      </c>
      <c r="D3500" s="833" t="s">
        <v>5681</v>
      </c>
      <c r="E3500" s="834" t="s">
        <v>2702</v>
      </c>
      <c r="F3500" s="832" t="s">
        <v>2619</v>
      </c>
      <c r="G3500" s="832" t="s">
        <v>2822</v>
      </c>
      <c r="H3500" s="832" t="s">
        <v>631</v>
      </c>
      <c r="I3500" s="832" t="s">
        <v>3394</v>
      </c>
      <c r="J3500" s="832" t="s">
        <v>2824</v>
      </c>
      <c r="K3500" s="832"/>
      <c r="L3500" s="835">
        <v>0</v>
      </c>
      <c r="M3500" s="835">
        <v>0</v>
      </c>
      <c r="N3500" s="832">
        <v>1</v>
      </c>
      <c r="O3500" s="836">
        <v>0.5</v>
      </c>
      <c r="P3500" s="835">
        <v>0</v>
      </c>
      <c r="Q3500" s="837"/>
      <c r="R3500" s="832">
        <v>1</v>
      </c>
      <c r="S3500" s="837">
        <v>1</v>
      </c>
      <c r="T3500" s="836">
        <v>0.5</v>
      </c>
      <c r="U3500" s="838">
        <v>1</v>
      </c>
    </row>
    <row r="3501" spans="1:21" ht="14.4" customHeight="1" x14ac:dyDescent="0.3">
      <c r="A3501" s="831">
        <v>10</v>
      </c>
      <c r="B3501" s="832" t="s">
        <v>2616</v>
      </c>
      <c r="C3501" s="832" t="s">
        <v>2647</v>
      </c>
      <c r="D3501" s="833" t="s">
        <v>5681</v>
      </c>
      <c r="E3501" s="834" t="s">
        <v>2704</v>
      </c>
      <c r="F3501" s="832" t="s">
        <v>2618</v>
      </c>
      <c r="G3501" s="832" t="s">
        <v>3208</v>
      </c>
      <c r="H3501" s="832" t="s">
        <v>631</v>
      </c>
      <c r="I3501" s="832" t="s">
        <v>5395</v>
      </c>
      <c r="J3501" s="832" t="s">
        <v>1316</v>
      </c>
      <c r="K3501" s="832" t="s">
        <v>5396</v>
      </c>
      <c r="L3501" s="835">
        <v>0</v>
      </c>
      <c r="M3501" s="835">
        <v>0</v>
      </c>
      <c r="N3501" s="832">
        <v>1</v>
      </c>
      <c r="O3501" s="836">
        <v>0.5</v>
      </c>
      <c r="P3501" s="835"/>
      <c r="Q3501" s="837"/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10</v>
      </c>
      <c r="B3502" s="832" t="s">
        <v>2616</v>
      </c>
      <c r="C3502" s="832" t="s">
        <v>2647</v>
      </c>
      <c r="D3502" s="833" t="s">
        <v>5681</v>
      </c>
      <c r="E3502" s="834" t="s">
        <v>2704</v>
      </c>
      <c r="F3502" s="832" t="s">
        <v>2618</v>
      </c>
      <c r="G3502" s="832" t="s">
        <v>2724</v>
      </c>
      <c r="H3502" s="832" t="s">
        <v>631</v>
      </c>
      <c r="I3502" s="832" t="s">
        <v>2725</v>
      </c>
      <c r="J3502" s="832" t="s">
        <v>2726</v>
      </c>
      <c r="K3502" s="832" t="s">
        <v>2727</v>
      </c>
      <c r="L3502" s="835">
        <v>36.76</v>
      </c>
      <c r="M3502" s="835">
        <v>36.76</v>
      </c>
      <c r="N3502" s="832">
        <v>1</v>
      </c>
      <c r="O3502" s="836">
        <v>1</v>
      </c>
      <c r="P3502" s="835">
        <v>36.76</v>
      </c>
      <c r="Q3502" s="837">
        <v>1</v>
      </c>
      <c r="R3502" s="832">
        <v>1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10</v>
      </c>
      <c r="B3503" s="832" t="s">
        <v>2616</v>
      </c>
      <c r="C3503" s="832" t="s">
        <v>2647</v>
      </c>
      <c r="D3503" s="833" t="s">
        <v>5681</v>
      </c>
      <c r="E3503" s="834" t="s">
        <v>2704</v>
      </c>
      <c r="F3503" s="832" t="s">
        <v>2618</v>
      </c>
      <c r="G3503" s="832" t="s">
        <v>2724</v>
      </c>
      <c r="H3503" s="832" t="s">
        <v>631</v>
      </c>
      <c r="I3503" s="832" t="s">
        <v>2728</v>
      </c>
      <c r="J3503" s="832" t="s">
        <v>2729</v>
      </c>
      <c r="K3503" s="832" t="s">
        <v>2730</v>
      </c>
      <c r="L3503" s="835">
        <v>25.06</v>
      </c>
      <c r="M3503" s="835">
        <v>50.12</v>
      </c>
      <c r="N3503" s="832">
        <v>2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10</v>
      </c>
      <c r="B3504" s="832" t="s">
        <v>2616</v>
      </c>
      <c r="C3504" s="832" t="s">
        <v>2647</v>
      </c>
      <c r="D3504" s="833" t="s">
        <v>5681</v>
      </c>
      <c r="E3504" s="834" t="s">
        <v>2704</v>
      </c>
      <c r="F3504" s="832" t="s">
        <v>2618</v>
      </c>
      <c r="G3504" s="832" t="s">
        <v>5478</v>
      </c>
      <c r="H3504" s="832" t="s">
        <v>631</v>
      </c>
      <c r="I3504" s="832" t="s">
        <v>5479</v>
      </c>
      <c r="J3504" s="832" t="s">
        <v>5480</v>
      </c>
      <c r="K3504" s="832" t="s">
        <v>5481</v>
      </c>
      <c r="L3504" s="835">
        <v>0</v>
      </c>
      <c r="M3504" s="835">
        <v>0</v>
      </c>
      <c r="N3504" s="832">
        <v>1</v>
      </c>
      <c r="O3504" s="836">
        <v>0.5</v>
      </c>
      <c r="P3504" s="835">
        <v>0</v>
      </c>
      <c r="Q3504" s="837"/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10</v>
      </c>
      <c r="B3505" s="832" t="s">
        <v>2616</v>
      </c>
      <c r="C3505" s="832" t="s">
        <v>2647</v>
      </c>
      <c r="D3505" s="833" t="s">
        <v>5681</v>
      </c>
      <c r="E3505" s="834" t="s">
        <v>2704</v>
      </c>
      <c r="F3505" s="832" t="s">
        <v>2618</v>
      </c>
      <c r="G3505" s="832" t="s">
        <v>2735</v>
      </c>
      <c r="H3505" s="832" t="s">
        <v>690</v>
      </c>
      <c r="I3505" s="832" t="s">
        <v>3302</v>
      </c>
      <c r="J3505" s="832" t="s">
        <v>2207</v>
      </c>
      <c r="K3505" s="832" t="s">
        <v>3303</v>
      </c>
      <c r="L3505" s="835">
        <v>272.83</v>
      </c>
      <c r="M3505" s="835">
        <v>272.83</v>
      </c>
      <c r="N3505" s="832">
        <v>1</v>
      </c>
      <c r="O3505" s="836">
        <v>1</v>
      </c>
      <c r="P3505" s="835">
        <v>272.83</v>
      </c>
      <c r="Q3505" s="837">
        <v>1</v>
      </c>
      <c r="R3505" s="832">
        <v>1</v>
      </c>
      <c r="S3505" s="837">
        <v>1</v>
      </c>
      <c r="T3505" s="836">
        <v>1</v>
      </c>
      <c r="U3505" s="838">
        <v>1</v>
      </c>
    </row>
    <row r="3506" spans="1:21" ht="14.4" customHeight="1" x14ac:dyDescent="0.3">
      <c r="A3506" s="831">
        <v>10</v>
      </c>
      <c r="B3506" s="832" t="s">
        <v>2616</v>
      </c>
      <c r="C3506" s="832" t="s">
        <v>2647</v>
      </c>
      <c r="D3506" s="833" t="s">
        <v>5681</v>
      </c>
      <c r="E3506" s="834" t="s">
        <v>2704</v>
      </c>
      <c r="F3506" s="832" t="s">
        <v>2618</v>
      </c>
      <c r="G3506" s="832" t="s">
        <v>3398</v>
      </c>
      <c r="H3506" s="832" t="s">
        <v>690</v>
      </c>
      <c r="I3506" s="832" t="s">
        <v>2323</v>
      </c>
      <c r="J3506" s="832" t="s">
        <v>1132</v>
      </c>
      <c r="K3506" s="832" t="s">
        <v>2324</v>
      </c>
      <c r="L3506" s="835">
        <v>0</v>
      </c>
      <c r="M3506" s="835">
        <v>0</v>
      </c>
      <c r="N3506" s="832">
        <v>2</v>
      </c>
      <c r="O3506" s="836">
        <v>1</v>
      </c>
      <c r="P3506" s="835"/>
      <c r="Q3506" s="837"/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10</v>
      </c>
      <c r="B3507" s="832" t="s">
        <v>2616</v>
      </c>
      <c r="C3507" s="832" t="s">
        <v>2647</v>
      </c>
      <c r="D3507" s="833" t="s">
        <v>5681</v>
      </c>
      <c r="E3507" s="834" t="s">
        <v>2704</v>
      </c>
      <c r="F3507" s="832" t="s">
        <v>2618</v>
      </c>
      <c r="G3507" s="832" t="s">
        <v>2740</v>
      </c>
      <c r="H3507" s="832" t="s">
        <v>631</v>
      </c>
      <c r="I3507" s="832" t="s">
        <v>4597</v>
      </c>
      <c r="J3507" s="832" t="s">
        <v>695</v>
      </c>
      <c r="K3507" s="832" t="s">
        <v>3169</v>
      </c>
      <c r="L3507" s="835">
        <v>176.32</v>
      </c>
      <c r="M3507" s="835">
        <v>176.32</v>
      </c>
      <c r="N3507" s="832">
        <v>1</v>
      </c>
      <c r="O3507" s="836">
        <v>1</v>
      </c>
      <c r="P3507" s="835">
        <v>176.32</v>
      </c>
      <c r="Q3507" s="837">
        <v>1</v>
      </c>
      <c r="R3507" s="832">
        <v>1</v>
      </c>
      <c r="S3507" s="837">
        <v>1</v>
      </c>
      <c r="T3507" s="836">
        <v>1</v>
      </c>
      <c r="U3507" s="838">
        <v>1</v>
      </c>
    </row>
    <row r="3508" spans="1:21" ht="14.4" customHeight="1" x14ac:dyDescent="0.3">
      <c r="A3508" s="831">
        <v>10</v>
      </c>
      <c r="B3508" s="832" t="s">
        <v>2616</v>
      </c>
      <c r="C3508" s="832" t="s">
        <v>2647</v>
      </c>
      <c r="D3508" s="833" t="s">
        <v>5681</v>
      </c>
      <c r="E3508" s="834" t="s">
        <v>2704</v>
      </c>
      <c r="F3508" s="832" t="s">
        <v>2618</v>
      </c>
      <c r="G3508" s="832" t="s">
        <v>2740</v>
      </c>
      <c r="H3508" s="832" t="s">
        <v>631</v>
      </c>
      <c r="I3508" s="832" t="s">
        <v>3399</v>
      </c>
      <c r="J3508" s="832" t="s">
        <v>695</v>
      </c>
      <c r="K3508" s="832" t="s">
        <v>3400</v>
      </c>
      <c r="L3508" s="835">
        <v>11.75</v>
      </c>
      <c r="M3508" s="835">
        <v>70.5</v>
      </c>
      <c r="N3508" s="832">
        <v>6</v>
      </c>
      <c r="O3508" s="836">
        <v>3.5</v>
      </c>
      <c r="P3508" s="835">
        <v>35.25</v>
      </c>
      <c r="Q3508" s="837">
        <v>0.5</v>
      </c>
      <c r="R3508" s="832">
        <v>3</v>
      </c>
      <c r="S3508" s="837">
        <v>0.5</v>
      </c>
      <c r="T3508" s="836">
        <v>1.5</v>
      </c>
      <c r="U3508" s="838">
        <v>0.42857142857142855</v>
      </c>
    </row>
    <row r="3509" spans="1:21" ht="14.4" customHeight="1" x14ac:dyDescent="0.3">
      <c r="A3509" s="831">
        <v>10</v>
      </c>
      <c r="B3509" s="832" t="s">
        <v>2616</v>
      </c>
      <c r="C3509" s="832" t="s">
        <v>2647</v>
      </c>
      <c r="D3509" s="833" t="s">
        <v>5681</v>
      </c>
      <c r="E3509" s="834" t="s">
        <v>2704</v>
      </c>
      <c r="F3509" s="832" t="s">
        <v>2618</v>
      </c>
      <c r="G3509" s="832" t="s">
        <v>2994</v>
      </c>
      <c r="H3509" s="832" t="s">
        <v>631</v>
      </c>
      <c r="I3509" s="832" t="s">
        <v>2995</v>
      </c>
      <c r="J3509" s="832" t="s">
        <v>761</v>
      </c>
      <c r="K3509" s="832" t="s">
        <v>762</v>
      </c>
      <c r="L3509" s="835">
        <v>0</v>
      </c>
      <c r="M3509" s="835">
        <v>0</v>
      </c>
      <c r="N3509" s="832">
        <v>4</v>
      </c>
      <c r="O3509" s="836">
        <v>4</v>
      </c>
      <c r="P3509" s="835">
        <v>0</v>
      </c>
      <c r="Q3509" s="837"/>
      <c r="R3509" s="832">
        <v>1</v>
      </c>
      <c r="S3509" s="837">
        <v>0.25</v>
      </c>
      <c r="T3509" s="836">
        <v>1</v>
      </c>
      <c r="U3509" s="838">
        <v>0.25</v>
      </c>
    </row>
    <row r="3510" spans="1:21" ht="14.4" customHeight="1" x14ac:dyDescent="0.3">
      <c r="A3510" s="831">
        <v>10</v>
      </c>
      <c r="B3510" s="832" t="s">
        <v>2616</v>
      </c>
      <c r="C3510" s="832" t="s">
        <v>2647</v>
      </c>
      <c r="D3510" s="833" t="s">
        <v>5681</v>
      </c>
      <c r="E3510" s="834" t="s">
        <v>2704</v>
      </c>
      <c r="F3510" s="832" t="s">
        <v>2618</v>
      </c>
      <c r="G3510" s="832" t="s">
        <v>3492</v>
      </c>
      <c r="H3510" s="832" t="s">
        <v>631</v>
      </c>
      <c r="I3510" s="832" t="s">
        <v>3646</v>
      </c>
      <c r="J3510" s="832" t="s">
        <v>3647</v>
      </c>
      <c r="K3510" s="832" t="s">
        <v>3648</v>
      </c>
      <c r="L3510" s="835">
        <v>93.98</v>
      </c>
      <c r="M3510" s="835">
        <v>93.98</v>
      </c>
      <c r="N3510" s="832">
        <v>1</v>
      </c>
      <c r="O3510" s="836">
        <v>1</v>
      </c>
      <c r="P3510" s="835">
        <v>93.98</v>
      </c>
      <c r="Q3510" s="837">
        <v>1</v>
      </c>
      <c r="R3510" s="832">
        <v>1</v>
      </c>
      <c r="S3510" s="837">
        <v>1</v>
      </c>
      <c r="T3510" s="836">
        <v>1</v>
      </c>
      <c r="U3510" s="838">
        <v>1</v>
      </c>
    </row>
    <row r="3511" spans="1:21" ht="14.4" customHeight="1" x14ac:dyDescent="0.3">
      <c r="A3511" s="831">
        <v>10</v>
      </c>
      <c r="B3511" s="832" t="s">
        <v>2616</v>
      </c>
      <c r="C3511" s="832" t="s">
        <v>2647</v>
      </c>
      <c r="D3511" s="833" t="s">
        <v>5681</v>
      </c>
      <c r="E3511" s="834" t="s">
        <v>2704</v>
      </c>
      <c r="F3511" s="832" t="s">
        <v>2618</v>
      </c>
      <c r="G3511" s="832" t="s">
        <v>2766</v>
      </c>
      <c r="H3511" s="832" t="s">
        <v>631</v>
      </c>
      <c r="I3511" s="832" t="s">
        <v>2767</v>
      </c>
      <c r="J3511" s="832" t="s">
        <v>746</v>
      </c>
      <c r="K3511" s="832" t="s">
        <v>2768</v>
      </c>
      <c r="L3511" s="835">
        <v>27.28</v>
      </c>
      <c r="M3511" s="835">
        <v>54.56</v>
      </c>
      <c r="N3511" s="832">
        <v>2</v>
      </c>
      <c r="O3511" s="836">
        <v>1</v>
      </c>
      <c r="P3511" s="835">
        <v>27.28</v>
      </c>
      <c r="Q3511" s="837">
        <v>0.5</v>
      </c>
      <c r="R3511" s="832">
        <v>1</v>
      </c>
      <c r="S3511" s="837">
        <v>0.5</v>
      </c>
      <c r="T3511" s="836">
        <v>0.5</v>
      </c>
      <c r="U3511" s="838">
        <v>0.5</v>
      </c>
    </row>
    <row r="3512" spans="1:21" ht="14.4" customHeight="1" x14ac:dyDescent="0.3">
      <c r="A3512" s="831">
        <v>10</v>
      </c>
      <c r="B3512" s="832" t="s">
        <v>2616</v>
      </c>
      <c r="C3512" s="832" t="s">
        <v>2647</v>
      </c>
      <c r="D3512" s="833" t="s">
        <v>5681</v>
      </c>
      <c r="E3512" s="834" t="s">
        <v>2704</v>
      </c>
      <c r="F3512" s="832" t="s">
        <v>2618</v>
      </c>
      <c r="G3512" s="832" t="s">
        <v>3883</v>
      </c>
      <c r="H3512" s="832" t="s">
        <v>631</v>
      </c>
      <c r="I3512" s="832" t="s">
        <v>3884</v>
      </c>
      <c r="J3512" s="832" t="s">
        <v>841</v>
      </c>
      <c r="K3512" s="832" t="s">
        <v>843</v>
      </c>
      <c r="L3512" s="835">
        <v>0</v>
      </c>
      <c r="M3512" s="835">
        <v>0</v>
      </c>
      <c r="N3512" s="832">
        <v>2</v>
      </c>
      <c r="O3512" s="836">
        <v>1.5</v>
      </c>
      <c r="P3512" s="835">
        <v>0</v>
      </c>
      <c r="Q3512" s="837"/>
      <c r="R3512" s="832">
        <v>1</v>
      </c>
      <c r="S3512" s="837">
        <v>0.5</v>
      </c>
      <c r="T3512" s="836">
        <v>1</v>
      </c>
      <c r="U3512" s="838">
        <v>0.66666666666666663</v>
      </c>
    </row>
    <row r="3513" spans="1:21" ht="14.4" customHeight="1" x14ac:dyDescent="0.3">
      <c r="A3513" s="831">
        <v>10</v>
      </c>
      <c r="B3513" s="832" t="s">
        <v>2616</v>
      </c>
      <c r="C3513" s="832" t="s">
        <v>2647</v>
      </c>
      <c r="D3513" s="833" t="s">
        <v>5681</v>
      </c>
      <c r="E3513" s="834" t="s">
        <v>2704</v>
      </c>
      <c r="F3513" s="832" t="s">
        <v>2618</v>
      </c>
      <c r="G3513" s="832" t="s">
        <v>3220</v>
      </c>
      <c r="H3513" s="832" t="s">
        <v>631</v>
      </c>
      <c r="I3513" s="832" t="s">
        <v>3228</v>
      </c>
      <c r="J3513" s="832" t="s">
        <v>763</v>
      </c>
      <c r="K3513" s="832" t="s">
        <v>764</v>
      </c>
      <c r="L3513" s="835">
        <v>0</v>
      </c>
      <c r="M3513" s="835">
        <v>0</v>
      </c>
      <c r="N3513" s="832">
        <v>2</v>
      </c>
      <c r="O3513" s="836">
        <v>2</v>
      </c>
      <c r="P3513" s="835">
        <v>0</v>
      </c>
      <c r="Q3513" s="837"/>
      <c r="R3513" s="832">
        <v>2</v>
      </c>
      <c r="S3513" s="837">
        <v>1</v>
      </c>
      <c r="T3513" s="836">
        <v>2</v>
      </c>
      <c r="U3513" s="838">
        <v>1</v>
      </c>
    </row>
    <row r="3514" spans="1:21" ht="14.4" customHeight="1" x14ac:dyDescent="0.3">
      <c r="A3514" s="831">
        <v>10</v>
      </c>
      <c r="B3514" s="832" t="s">
        <v>2616</v>
      </c>
      <c r="C3514" s="832" t="s">
        <v>2647</v>
      </c>
      <c r="D3514" s="833" t="s">
        <v>5681</v>
      </c>
      <c r="E3514" s="834" t="s">
        <v>2704</v>
      </c>
      <c r="F3514" s="832" t="s">
        <v>2618</v>
      </c>
      <c r="G3514" s="832" t="s">
        <v>3220</v>
      </c>
      <c r="H3514" s="832" t="s">
        <v>631</v>
      </c>
      <c r="I3514" s="832" t="s">
        <v>3221</v>
      </c>
      <c r="J3514" s="832" t="s">
        <v>763</v>
      </c>
      <c r="K3514" s="832" t="s">
        <v>1062</v>
      </c>
      <c r="L3514" s="835">
        <v>0</v>
      </c>
      <c r="M3514" s="835">
        <v>0</v>
      </c>
      <c r="N3514" s="832">
        <v>4</v>
      </c>
      <c r="O3514" s="836">
        <v>2</v>
      </c>
      <c r="P3514" s="835">
        <v>0</v>
      </c>
      <c r="Q3514" s="837"/>
      <c r="R3514" s="832">
        <v>1</v>
      </c>
      <c r="S3514" s="837">
        <v>0.25</v>
      </c>
      <c r="T3514" s="836">
        <v>1</v>
      </c>
      <c r="U3514" s="838">
        <v>0.5</v>
      </c>
    </row>
    <row r="3515" spans="1:21" ht="14.4" customHeight="1" x14ac:dyDescent="0.3">
      <c r="A3515" s="831">
        <v>10</v>
      </c>
      <c r="B3515" s="832" t="s">
        <v>2616</v>
      </c>
      <c r="C3515" s="832" t="s">
        <v>2647</v>
      </c>
      <c r="D3515" s="833" t="s">
        <v>5681</v>
      </c>
      <c r="E3515" s="834" t="s">
        <v>2704</v>
      </c>
      <c r="F3515" s="832" t="s">
        <v>2618</v>
      </c>
      <c r="G3515" s="832" t="s">
        <v>3662</v>
      </c>
      <c r="H3515" s="832" t="s">
        <v>631</v>
      </c>
      <c r="I3515" s="832" t="s">
        <v>3663</v>
      </c>
      <c r="J3515" s="832" t="s">
        <v>1228</v>
      </c>
      <c r="K3515" s="832" t="s">
        <v>3664</v>
      </c>
      <c r="L3515" s="835">
        <v>38.56</v>
      </c>
      <c r="M3515" s="835">
        <v>77.12</v>
      </c>
      <c r="N3515" s="832">
        <v>2</v>
      </c>
      <c r="O3515" s="836">
        <v>2</v>
      </c>
      <c r="P3515" s="835">
        <v>38.56</v>
      </c>
      <c r="Q3515" s="837">
        <v>0.5</v>
      </c>
      <c r="R3515" s="832">
        <v>1</v>
      </c>
      <c r="S3515" s="837">
        <v>0.5</v>
      </c>
      <c r="T3515" s="836">
        <v>1</v>
      </c>
      <c r="U3515" s="838">
        <v>0.5</v>
      </c>
    </row>
    <row r="3516" spans="1:21" ht="14.4" customHeight="1" x14ac:dyDescent="0.3">
      <c r="A3516" s="831">
        <v>10</v>
      </c>
      <c r="B3516" s="832" t="s">
        <v>2616</v>
      </c>
      <c r="C3516" s="832" t="s">
        <v>2647</v>
      </c>
      <c r="D3516" s="833" t="s">
        <v>5681</v>
      </c>
      <c r="E3516" s="834" t="s">
        <v>2704</v>
      </c>
      <c r="F3516" s="832" t="s">
        <v>2618</v>
      </c>
      <c r="G3516" s="832" t="s">
        <v>2786</v>
      </c>
      <c r="H3516" s="832" t="s">
        <v>631</v>
      </c>
      <c r="I3516" s="832" t="s">
        <v>2787</v>
      </c>
      <c r="J3516" s="832" t="s">
        <v>1869</v>
      </c>
      <c r="K3516" s="832" t="s">
        <v>2788</v>
      </c>
      <c r="L3516" s="835">
        <v>69.59</v>
      </c>
      <c r="M3516" s="835">
        <v>69.59</v>
      </c>
      <c r="N3516" s="832">
        <v>1</v>
      </c>
      <c r="O3516" s="836">
        <v>0.5</v>
      </c>
      <c r="P3516" s="835">
        <v>69.59</v>
      </c>
      <c r="Q3516" s="837">
        <v>1</v>
      </c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10</v>
      </c>
      <c r="B3517" s="832" t="s">
        <v>2616</v>
      </c>
      <c r="C3517" s="832" t="s">
        <v>2647</v>
      </c>
      <c r="D3517" s="833" t="s">
        <v>5681</v>
      </c>
      <c r="E3517" s="834" t="s">
        <v>2704</v>
      </c>
      <c r="F3517" s="832" t="s">
        <v>2618</v>
      </c>
      <c r="G3517" s="832" t="s">
        <v>3511</v>
      </c>
      <c r="H3517" s="832" t="s">
        <v>631</v>
      </c>
      <c r="I3517" s="832" t="s">
        <v>3512</v>
      </c>
      <c r="J3517" s="832" t="s">
        <v>868</v>
      </c>
      <c r="K3517" s="832" t="s">
        <v>3513</v>
      </c>
      <c r="L3517" s="835">
        <v>54.55</v>
      </c>
      <c r="M3517" s="835">
        <v>436.4</v>
      </c>
      <c r="N3517" s="832">
        <v>8</v>
      </c>
      <c r="O3517" s="836">
        <v>6</v>
      </c>
      <c r="P3517" s="835">
        <v>163.64999999999998</v>
      </c>
      <c r="Q3517" s="837">
        <v>0.37499999999999994</v>
      </c>
      <c r="R3517" s="832">
        <v>3</v>
      </c>
      <c r="S3517" s="837">
        <v>0.375</v>
      </c>
      <c r="T3517" s="836">
        <v>2.5</v>
      </c>
      <c r="U3517" s="838">
        <v>0.41666666666666669</v>
      </c>
    </row>
    <row r="3518" spans="1:21" ht="14.4" customHeight="1" x14ac:dyDescent="0.3">
      <c r="A3518" s="831">
        <v>10</v>
      </c>
      <c r="B3518" s="832" t="s">
        <v>2616</v>
      </c>
      <c r="C3518" s="832" t="s">
        <v>2647</v>
      </c>
      <c r="D3518" s="833" t="s">
        <v>5681</v>
      </c>
      <c r="E3518" s="834" t="s">
        <v>2704</v>
      </c>
      <c r="F3518" s="832" t="s">
        <v>2618</v>
      </c>
      <c r="G3518" s="832" t="s">
        <v>3511</v>
      </c>
      <c r="H3518" s="832" t="s">
        <v>631</v>
      </c>
      <c r="I3518" s="832" t="s">
        <v>5427</v>
      </c>
      <c r="J3518" s="832" t="s">
        <v>868</v>
      </c>
      <c r="K3518" s="832" t="s">
        <v>869</v>
      </c>
      <c r="L3518" s="835">
        <v>54.55</v>
      </c>
      <c r="M3518" s="835">
        <v>54.55</v>
      </c>
      <c r="N3518" s="832">
        <v>1</v>
      </c>
      <c r="O3518" s="836">
        <v>1</v>
      </c>
      <c r="P3518" s="835">
        <v>54.55</v>
      </c>
      <c r="Q3518" s="837">
        <v>1</v>
      </c>
      <c r="R3518" s="832">
        <v>1</v>
      </c>
      <c r="S3518" s="837">
        <v>1</v>
      </c>
      <c r="T3518" s="836">
        <v>1</v>
      </c>
      <c r="U3518" s="838">
        <v>1</v>
      </c>
    </row>
    <row r="3519" spans="1:21" ht="14.4" customHeight="1" x14ac:dyDescent="0.3">
      <c r="A3519" s="831">
        <v>10</v>
      </c>
      <c r="B3519" s="832" t="s">
        <v>2616</v>
      </c>
      <c r="C3519" s="832" t="s">
        <v>2647</v>
      </c>
      <c r="D3519" s="833" t="s">
        <v>5681</v>
      </c>
      <c r="E3519" s="834" t="s">
        <v>2704</v>
      </c>
      <c r="F3519" s="832" t="s">
        <v>2618</v>
      </c>
      <c r="G3519" s="832" t="s">
        <v>2793</v>
      </c>
      <c r="H3519" s="832" t="s">
        <v>690</v>
      </c>
      <c r="I3519" s="832" t="s">
        <v>2249</v>
      </c>
      <c r="J3519" s="832" t="s">
        <v>897</v>
      </c>
      <c r="K3519" s="832" t="s">
        <v>2250</v>
      </c>
      <c r="L3519" s="835">
        <v>63.75</v>
      </c>
      <c r="M3519" s="835">
        <v>127.5</v>
      </c>
      <c r="N3519" s="832">
        <v>2</v>
      </c>
      <c r="O3519" s="836">
        <v>2</v>
      </c>
      <c r="P3519" s="835">
        <v>127.5</v>
      </c>
      <c r="Q3519" s="837">
        <v>1</v>
      </c>
      <c r="R3519" s="832">
        <v>2</v>
      </c>
      <c r="S3519" s="837">
        <v>1</v>
      </c>
      <c r="T3519" s="836">
        <v>2</v>
      </c>
      <c r="U3519" s="838">
        <v>1</v>
      </c>
    </row>
    <row r="3520" spans="1:21" ht="14.4" customHeight="1" x14ac:dyDescent="0.3">
      <c r="A3520" s="831">
        <v>10</v>
      </c>
      <c r="B3520" s="832" t="s">
        <v>2616</v>
      </c>
      <c r="C3520" s="832" t="s">
        <v>2647</v>
      </c>
      <c r="D3520" s="833" t="s">
        <v>5681</v>
      </c>
      <c r="E3520" s="834" t="s">
        <v>2704</v>
      </c>
      <c r="F3520" s="832" t="s">
        <v>2618</v>
      </c>
      <c r="G3520" s="832" t="s">
        <v>3588</v>
      </c>
      <c r="H3520" s="832" t="s">
        <v>690</v>
      </c>
      <c r="I3520" s="832" t="s">
        <v>2305</v>
      </c>
      <c r="J3520" s="832" t="s">
        <v>832</v>
      </c>
      <c r="K3520" s="832" t="s">
        <v>1105</v>
      </c>
      <c r="L3520" s="835">
        <v>0</v>
      </c>
      <c r="M3520" s="835">
        <v>0</v>
      </c>
      <c r="N3520" s="832">
        <v>1</v>
      </c>
      <c r="O3520" s="836">
        <v>1</v>
      </c>
      <c r="P3520" s="835">
        <v>0</v>
      </c>
      <c r="Q3520" s="837"/>
      <c r="R3520" s="832">
        <v>1</v>
      </c>
      <c r="S3520" s="837">
        <v>1</v>
      </c>
      <c r="T3520" s="836">
        <v>1</v>
      </c>
      <c r="U3520" s="838">
        <v>1</v>
      </c>
    </row>
    <row r="3521" spans="1:21" ht="14.4" customHeight="1" x14ac:dyDescent="0.3">
      <c r="A3521" s="831">
        <v>10</v>
      </c>
      <c r="B3521" s="832" t="s">
        <v>2616</v>
      </c>
      <c r="C3521" s="832" t="s">
        <v>2647</v>
      </c>
      <c r="D3521" s="833" t="s">
        <v>5681</v>
      </c>
      <c r="E3521" s="834" t="s">
        <v>2704</v>
      </c>
      <c r="F3521" s="832" t="s">
        <v>2618</v>
      </c>
      <c r="G3521" s="832" t="s">
        <v>3588</v>
      </c>
      <c r="H3521" s="832" t="s">
        <v>631</v>
      </c>
      <c r="I3521" s="832" t="s">
        <v>5482</v>
      </c>
      <c r="J3521" s="832" t="s">
        <v>1791</v>
      </c>
      <c r="K3521" s="832" t="s">
        <v>5483</v>
      </c>
      <c r="L3521" s="835">
        <v>45.53</v>
      </c>
      <c r="M3521" s="835">
        <v>91.06</v>
      </c>
      <c r="N3521" s="832">
        <v>2</v>
      </c>
      <c r="O3521" s="836">
        <v>2</v>
      </c>
      <c r="P3521" s="835">
        <v>45.53</v>
      </c>
      <c r="Q3521" s="837">
        <v>0.5</v>
      </c>
      <c r="R3521" s="832">
        <v>1</v>
      </c>
      <c r="S3521" s="837">
        <v>0.5</v>
      </c>
      <c r="T3521" s="836">
        <v>1</v>
      </c>
      <c r="U3521" s="838">
        <v>0.5</v>
      </c>
    </row>
    <row r="3522" spans="1:21" ht="14.4" customHeight="1" x14ac:dyDescent="0.3">
      <c r="A3522" s="831">
        <v>10</v>
      </c>
      <c r="B3522" s="832" t="s">
        <v>2616</v>
      </c>
      <c r="C3522" s="832" t="s">
        <v>2647</v>
      </c>
      <c r="D3522" s="833" t="s">
        <v>5681</v>
      </c>
      <c r="E3522" s="834" t="s">
        <v>2704</v>
      </c>
      <c r="F3522" s="832" t="s">
        <v>2618</v>
      </c>
      <c r="G3522" s="832" t="s">
        <v>2798</v>
      </c>
      <c r="H3522" s="832" t="s">
        <v>631</v>
      </c>
      <c r="I3522" s="832" t="s">
        <v>2802</v>
      </c>
      <c r="J3522" s="832" t="s">
        <v>1170</v>
      </c>
      <c r="K3522" s="832" t="s">
        <v>1171</v>
      </c>
      <c r="L3522" s="835">
        <v>60.28</v>
      </c>
      <c r="M3522" s="835">
        <v>60.28</v>
      </c>
      <c r="N3522" s="832">
        <v>1</v>
      </c>
      <c r="O3522" s="836">
        <v>1</v>
      </c>
      <c r="P3522" s="835">
        <v>60.28</v>
      </c>
      <c r="Q3522" s="837">
        <v>1</v>
      </c>
      <c r="R3522" s="832">
        <v>1</v>
      </c>
      <c r="S3522" s="837">
        <v>1</v>
      </c>
      <c r="T3522" s="836">
        <v>1</v>
      </c>
      <c r="U3522" s="838">
        <v>1</v>
      </c>
    </row>
    <row r="3523" spans="1:21" ht="14.4" customHeight="1" x14ac:dyDescent="0.3">
      <c r="A3523" s="831">
        <v>10</v>
      </c>
      <c r="B3523" s="832" t="s">
        <v>2616</v>
      </c>
      <c r="C3523" s="832" t="s">
        <v>2647</v>
      </c>
      <c r="D3523" s="833" t="s">
        <v>5681</v>
      </c>
      <c r="E3523" s="834" t="s">
        <v>2704</v>
      </c>
      <c r="F3523" s="832" t="s">
        <v>2618</v>
      </c>
      <c r="G3523" s="832" t="s">
        <v>2798</v>
      </c>
      <c r="H3523" s="832" t="s">
        <v>631</v>
      </c>
      <c r="I3523" s="832" t="s">
        <v>2803</v>
      </c>
      <c r="J3523" s="832" t="s">
        <v>2800</v>
      </c>
      <c r="K3523" s="832" t="s">
        <v>2804</v>
      </c>
      <c r="L3523" s="835">
        <v>59.56</v>
      </c>
      <c r="M3523" s="835">
        <v>119.12</v>
      </c>
      <c r="N3523" s="832">
        <v>2</v>
      </c>
      <c r="O3523" s="836">
        <v>1</v>
      </c>
      <c r="P3523" s="835">
        <v>119.12</v>
      </c>
      <c r="Q3523" s="837">
        <v>1</v>
      </c>
      <c r="R3523" s="832">
        <v>2</v>
      </c>
      <c r="S3523" s="837">
        <v>1</v>
      </c>
      <c r="T3523" s="836">
        <v>1</v>
      </c>
      <c r="U3523" s="838">
        <v>1</v>
      </c>
    </row>
    <row r="3524" spans="1:21" ht="14.4" customHeight="1" x14ac:dyDescent="0.3">
      <c r="A3524" s="831">
        <v>10</v>
      </c>
      <c r="B3524" s="832" t="s">
        <v>2616</v>
      </c>
      <c r="C3524" s="832" t="s">
        <v>2647</v>
      </c>
      <c r="D3524" s="833" t="s">
        <v>5681</v>
      </c>
      <c r="E3524" s="834" t="s">
        <v>2704</v>
      </c>
      <c r="F3524" s="832" t="s">
        <v>2618</v>
      </c>
      <c r="G3524" s="832" t="s">
        <v>2812</v>
      </c>
      <c r="H3524" s="832" t="s">
        <v>631</v>
      </c>
      <c r="I3524" s="832" t="s">
        <v>2813</v>
      </c>
      <c r="J3524" s="832" t="s">
        <v>991</v>
      </c>
      <c r="K3524" s="832" t="s">
        <v>995</v>
      </c>
      <c r="L3524" s="835">
        <v>61.97</v>
      </c>
      <c r="M3524" s="835">
        <v>123.94</v>
      </c>
      <c r="N3524" s="832">
        <v>2</v>
      </c>
      <c r="O3524" s="836">
        <v>1.5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10</v>
      </c>
      <c r="B3525" s="832" t="s">
        <v>2616</v>
      </c>
      <c r="C3525" s="832" t="s">
        <v>2647</v>
      </c>
      <c r="D3525" s="833" t="s">
        <v>5681</v>
      </c>
      <c r="E3525" s="834" t="s">
        <v>2704</v>
      </c>
      <c r="F3525" s="832" t="s">
        <v>2618</v>
      </c>
      <c r="G3525" s="832" t="s">
        <v>2815</v>
      </c>
      <c r="H3525" s="832" t="s">
        <v>690</v>
      </c>
      <c r="I3525" s="832" t="s">
        <v>2199</v>
      </c>
      <c r="J3525" s="832" t="s">
        <v>951</v>
      </c>
      <c r="K3525" s="832" t="s">
        <v>2200</v>
      </c>
      <c r="L3525" s="835">
        <v>75.73</v>
      </c>
      <c r="M3525" s="835">
        <v>151.46</v>
      </c>
      <c r="N3525" s="832">
        <v>2</v>
      </c>
      <c r="O3525" s="836">
        <v>2</v>
      </c>
      <c r="P3525" s="835">
        <v>151.46</v>
      </c>
      <c r="Q3525" s="837">
        <v>1</v>
      </c>
      <c r="R3525" s="832">
        <v>2</v>
      </c>
      <c r="S3525" s="837">
        <v>1</v>
      </c>
      <c r="T3525" s="836">
        <v>2</v>
      </c>
      <c r="U3525" s="838">
        <v>1</v>
      </c>
    </row>
    <row r="3526" spans="1:21" ht="14.4" customHeight="1" x14ac:dyDescent="0.3">
      <c r="A3526" s="831">
        <v>10</v>
      </c>
      <c r="B3526" s="832" t="s">
        <v>2616</v>
      </c>
      <c r="C3526" s="832" t="s">
        <v>2647</v>
      </c>
      <c r="D3526" s="833" t="s">
        <v>5681</v>
      </c>
      <c r="E3526" s="834" t="s">
        <v>2704</v>
      </c>
      <c r="F3526" s="832" t="s">
        <v>2618</v>
      </c>
      <c r="G3526" s="832" t="s">
        <v>3061</v>
      </c>
      <c r="H3526" s="832" t="s">
        <v>631</v>
      </c>
      <c r="I3526" s="832" t="s">
        <v>3062</v>
      </c>
      <c r="J3526" s="832" t="s">
        <v>699</v>
      </c>
      <c r="K3526" s="832" t="s">
        <v>3063</v>
      </c>
      <c r="L3526" s="835">
        <v>0</v>
      </c>
      <c r="M3526" s="835">
        <v>0</v>
      </c>
      <c r="N3526" s="832">
        <v>2</v>
      </c>
      <c r="O3526" s="836">
        <v>1</v>
      </c>
      <c r="P3526" s="835">
        <v>0</v>
      </c>
      <c r="Q3526" s="837"/>
      <c r="R3526" s="832">
        <v>1</v>
      </c>
      <c r="S3526" s="837">
        <v>0.5</v>
      </c>
      <c r="T3526" s="836">
        <v>0.5</v>
      </c>
      <c r="U3526" s="838">
        <v>0.5</v>
      </c>
    </row>
    <row r="3527" spans="1:21" ht="14.4" customHeight="1" x14ac:dyDescent="0.3">
      <c r="A3527" s="831">
        <v>10</v>
      </c>
      <c r="B3527" s="832" t="s">
        <v>2616</v>
      </c>
      <c r="C3527" s="832" t="s">
        <v>2647</v>
      </c>
      <c r="D3527" s="833" t="s">
        <v>5681</v>
      </c>
      <c r="E3527" s="834" t="s">
        <v>2704</v>
      </c>
      <c r="F3527" s="832" t="s">
        <v>2620</v>
      </c>
      <c r="G3527" s="832" t="s">
        <v>2825</v>
      </c>
      <c r="H3527" s="832" t="s">
        <v>631</v>
      </c>
      <c r="I3527" s="832" t="s">
        <v>2826</v>
      </c>
      <c r="J3527" s="832" t="s">
        <v>2827</v>
      </c>
      <c r="K3527" s="832" t="s">
        <v>2828</v>
      </c>
      <c r="L3527" s="835">
        <v>500</v>
      </c>
      <c r="M3527" s="835">
        <v>500</v>
      </c>
      <c r="N3527" s="832">
        <v>1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10</v>
      </c>
      <c r="B3528" s="832" t="s">
        <v>2616</v>
      </c>
      <c r="C3528" s="832" t="s">
        <v>2647</v>
      </c>
      <c r="D3528" s="833" t="s">
        <v>5681</v>
      </c>
      <c r="E3528" s="834" t="s">
        <v>2711</v>
      </c>
      <c r="F3528" s="832" t="s">
        <v>2618</v>
      </c>
      <c r="G3528" s="832" t="s">
        <v>2724</v>
      </c>
      <c r="H3528" s="832" t="s">
        <v>631</v>
      </c>
      <c r="I3528" s="832" t="s">
        <v>2728</v>
      </c>
      <c r="J3528" s="832" t="s">
        <v>2729</v>
      </c>
      <c r="K3528" s="832" t="s">
        <v>2730</v>
      </c>
      <c r="L3528" s="835">
        <v>25.06</v>
      </c>
      <c r="M3528" s="835">
        <v>25.06</v>
      </c>
      <c r="N3528" s="832">
        <v>1</v>
      </c>
      <c r="O3528" s="836">
        <v>1</v>
      </c>
      <c r="P3528" s="835">
        <v>25.06</v>
      </c>
      <c r="Q3528" s="837">
        <v>1</v>
      </c>
      <c r="R3528" s="832">
        <v>1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10</v>
      </c>
      <c r="B3529" s="832" t="s">
        <v>2616</v>
      </c>
      <c r="C3529" s="832" t="s">
        <v>2647</v>
      </c>
      <c r="D3529" s="833" t="s">
        <v>5681</v>
      </c>
      <c r="E3529" s="834" t="s">
        <v>2711</v>
      </c>
      <c r="F3529" s="832" t="s">
        <v>2618</v>
      </c>
      <c r="G3529" s="832" t="s">
        <v>2740</v>
      </c>
      <c r="H3529" s="832" t="s">
        <v>631</v>
      </c>
      <c r="I3529" s="832" t="s">
        <v>5484</v>
      </c>
      <c r="J3529" s="832" t="s">
        <v>3613</v>
      </c>
      <c r="K3529" s="832" t="s">
        <v>5404</v>
      </c>
      <c r="L3529" s="835">
        <v>19.59</v>
      </c>
      <c r="M3529" s="835">
        <v>19.59</v>
      </c>
      <c r="N3529" s="832">
        <v>1</v>
      </c>
      <c r="O3529" s="836">
        <v>0.5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10</v>
      </c>
      <c r="B3530" s="832" t="s">
        <v>2616</v>
      </c>
      <c r="C3530" s="832" t="s">
        <v>2647</v>
      </c>
      <c r="D3530" s="833" t="s">
        <v>5681</v>
      </c>
      <c r="E3530" s="834" t="s">
        <v>2711</v>
      </c>
      <c r="F3530" s="832" t="s">
        <v>2618</v>
      </c>
      <c r="G3530" s="832" t="s">
        <v>2751</v>
      </c>
      <c r="H3530" s="832" t="s">
        <v>631</v>
      </c>
      <c r="I3530" s="832" t="s">
        <v>2752</v>
      </c>
      <c r="J3530" s="832" t="s">
        <v>756</v>
      </c>
      <c r="K3530" s="832" t="s">
        <v>2753</v>
      </c>
      <c r="L3530" s="835">
        <v>92.85</v>
      </c>
      <c r="M3530" s="835">
        <v>92.85</v>
      </c>
      <c r="N3530" s="832">
        <v>1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10</v>
      </c>
      <c r="B3531" s="832" t="s">
        <v>2616</v>
      </c>
      <c r="C3531" s="832" t="s">
        <v>2647</v>
      </c>
      <c r="D3531" s="833" t="s">
        <v>5681</v>
      </c>
      <c r="E3531" s="834" t="s">
        <v>2711</v>
      </c>
      <c r="F3531" s="832" t="s">
        <v>2618</v>
      </c>
      <c r="G3531" s="832" t="s">
        <v>3492</v>
      </c>
      <c r="H3531" s="832" t="s">
        <v>631</v>
      </c>
      <c r="I3531" s="832" t="s">
        <v>5409</v>
      </c>
      <c r="J3531" s="832" t="s">
        <v>3782</v>
      </c>
      <c r="K3531" s="832" t="s">
        <v>3783</v>
      </c>
      <c r="L3531" s="835">
        <v>140.96</v>
      </c>
      <c r="M3531" s="835">
        <v>140.96</v>
      </c>
      <c r="N3531" s="832">
        <v>1</v>
      </c>
      <c r="O3531" s="836">
        <v>1</v>
      </c>
      <c r="P3531" s="835">
        <v>140.96</v>
      </c>
      <c r="Q3531" s="837">
        <v>1</v>
      </c>
      <c r="R3531" s="832">
        <v>1</v>
      </c>
      <c r="S3531" s="837">
        <v>1</v>
      </c>
      <c r="T3531" s="836">
        <v>1</v>
      </c>
      <c r="U3531" s="838">
        <v>1</v>
      </c>
    </row>
    <row r="3532" spans="1:21" ht="14.4" customHeight="1" x14ac:dyDescent="0.3">
      <c r="A3532" s="831">
        <v>10</v>
      </c>
      <c r="B3532" s="832" t="s">
        <v>2616</v>
      </c>
      <c r="C3532" s="832" t="s">
        <v>2647</v>
      </c>
      <c r="D3532" s="833" t="s">
        <v>5681</v>
      </c>
      <c r="E3532" s="834" t="s">
        <v>2711</v>
      </c>
      <c r="F3532" s="832" t="s">
        <v>2618</v>
      </c>
      <c r="G3532" s="832" t="s">
        <v>2766</v>
      </c>
      <c r="H3532" s="832" t="s">
        <v>631</v>
      </c>
      <c r="I3532" s="832" t="s">
        <v>2767</v>
      </c>
      <c r="J3532" s="832" t="s">
        <v>746</v>
      </c>
      <c r="K3532" s="832" t="s">
        <v>2768</v>
      </c>
      <c r="L3532" s="835">
        <v>27.28</v>
      </c>
      <c r="M3532" s="835">
        <v>54.56</v>
      </c>
      <c r="N3532" s="832">
        <v>2</v>
      </c>
      <c r="O3532" s="836">
        <v>1.5</v>
      </c>
      <c r="P3532" s="835">
        <v>27.28</v>
      </c>
      <c r="Q3532" s="837">
        <v>0.5</v>
      </c>
      <c r="R3532" s="832">
        <v>1</v>
      </c>
      <c r="S3532" s="837">
        <v>0.5</v>
      </c>
      <c r="T3532" s="836">
        <v>0.5</v>
      </c>
      <c r="U3532" s="838">
        <v>0.33333333333333331</v>
      </c>
    </row>
    <row r="3533" spans="1:21" ht="14.4" customHeight="1" x14ac:dyDescent="0.3">
      <c r="A3533" s="831">
        <v>10</v>
      </c>
      <c r="B3533" s="832" t="s">
        <v>2616</v>
      </c>
      <c r="C3533" s="832" t="s">
        <v>2647</v>
      </c>
      <c r="D3533" s="833" t="s">
        <v>5681</v>
      </c>
      <c r="E3533" s="834" t="s">
        <v>2711</v>
      </c>
      <c r="F3533" s="832" t="s">
        <v>2618</v>
      </c>
      <c r="G3533" s="832" t="s">
        <v>2769</v>
      </c>
      <c r="H3533" s="832" t="s">
        <v>631</v>
      </c>
      <c r="I3533" s="832" t="s">
        <v>2772</v>
      </c>
      <c r="J3533" s="832" t="s">
        <v>972</v>
      </c>
      <c r="K3533" s="832" t="s">
        <v>2773</v>
      </c>
      <c r="L3533" s="835">
        <v>131.66999999999999</v>
      </c>
      <c r="M3533" s="835">
        <v>131.66999999999999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10</v>
      </c>
      <c r="B3534" s="832" t="s">
        <v>2616</v>
      </c>
      <c r="C3534" s="832" t="s">
        <v>2647</v>
      </c>
      <c r="D3534" s="833" t="s">
        <v>5681</v>
      </c>
      <c r="E3534" s="834" t="s">
        <v>2711</v>
      </c>
      <c r="F3534" s="832" t="s">
        <v>2618</v>
      </c>
      <c r="G3534" s="832" t="s">
        <v>2769</v>
      </c>
      <c r="H3534" s="832" t="s">
        <v>631</v>
      </c>
      <c r="I3534" s="832" t="s">
        <v>2774</v>
      </c>
      <c r="J3534" s="832" t="s">
        <v>972</v>
      </c>
      <c r="K3534" s="832" t="s">
        <v>2775</v>
      </c>
      <c r="L3534" s="835">
        <v>83.79</v>
      </c>
      <c r="M3534" s="835">
        <v>83.79</v>
      </c>
      <c r="N3534" s="832">
        <v>1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10</v>
      </c>
      <c r="B3535" s="832" t="s">
        <v>2616</v>
      </c>
      <c r="C3535" s="832" t="s">
        <v>2647</v>
      </c>
      <c r="D3535" s="833" t="s">
        <v>5681</v>
      </c>
      <c r="E3535" s="834" t="s">
        <v>2711</v>
      </c>
      <c r="F3535" s="832" t="s">
        <v>2618</v>
      </c>
      <c r="G3535" s="832" t="s">
        <v>2769</v>
      </c>
      <c r="H3535" s="832" t="s">
        <v>631</v>
      </c>
      <c r="I3535" s="832" t="s">
        <v>3362</v>
      </c>
      <c r="J3535" s="832" t="s">
        <v>972</v>
      </c>
      <c r="K3535" s="832" t="s">
        <v>1554</v>
      </c>
      <c r="L3535" s="835">
        <v>79</v>
      </c>
      <c r="M3535" s="835">
        <v>79</v>
      </c>
      <c r="N3535" s="832">
        <v>1</v>
      </c>
      <c r="O3535" s="836">
        <v>1</v>
      </c>
      <c r="P3535" s="835">
        <v>79</v>
      </c>
      <c r="Q3535" s="837">
        <v>1</v>
      </c>
      <c r="R3535" s="832">
        <v>1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10</v>
      </c>
      <c r="B3536" s="832" t="s">
        <v>2616</v>
      </c>
      <c r="C3536" s="832" t="s">
        <v>2647</v>
      </c>
      <c r="D3536" s="833" t="s">
        <v>5681</v>
      </c>
      <c r="E3536" s="834" t="s">
        <v>2711</v>
      </c>
      <c r="F3536" s="832" t="s">
        <v>2618</v>
      </c>
      <c r="G3536" s="832" t="s">
        <v>2777</v>
      </c>
      <c r="H3536" s="832" t="s">
        <v>631</v>
      </c>
      <c r="I3536" s="832" t="s">
        <v>5485</v>
      </c>
      <c r="J3536" s="832" t="s">
        <v>5486</v>
      </c>
      <c r="K3536" s="832" t="s">
        <v>5487</v>
      </c>
      <c r="L3536" s="835">
        <v>61.97</v>
      </c>
      <c r="M3536" s="835">
        <v>185.91</v>
      </c>
      <c r="N3536" s="832">
        <v>3</v>
      </c>
      <c r="O3536" s="836">
        <v>3</v>
      </c>
      <c r="P3536" s="835">
        <v>123.94</v>
      </c>
      <c r="Q3536" s="837">
        <v>0.66666666666666663</v>
      </c>
      <c r="R3536" s="832">
        <v>2</v>
      </c>
      <c r="S3536" s="837">
        <v>0.66666666666666663</v>
      </c>
      <c r="T3536" s="836">
        <v>2</v>
      </c>
      <c r="U3536" s="838">
        <v>0.66666666666666663</v>
      </c>
    </row>
    <row r="3537" spans="1:21" ht="14.4" customHeight="1" x14ac:dyDescent="0.3">
      <c r="A3537" s="831">
        <v>10</v>
      </c>
      <c r="B3537" s="832" t="s">
        <v>2616</v>
      </c>
      <c r="C3537" s="832" t="s">
        <v>2647</v>
      </c>
      <c r="D3537" s="833" t="s">
        <v>5681</v>
      </c>
      <c r="E3537" s="834" t="s">
        <v>2711</v>
      </c>
      <c r="F3537" s="832" t="s">
        <v>2618</v>
      </c>
      <c r="G3537" s="832" t="s">
        <v>2906</v>
      </c>
      <c r="H3537" s="832" t="s">
        <v>631</v>
      </c>
      <c r="I3537" s="832" t="s">
        <v>2907</v>
      </c>
      <c r="J3537" s="832" t="s">
        <v>1067</v>
      </c>
      <c r="K3537" s="832" t="s">
        <v>2908</v>
      </c>
      <c r="L3537" s="835">
        <v>32.25</v>
      </c>
      <c r="M3537" s="835">
        <v>32.25</v>
      </c>
      <c r="N3537" s="832">
        <v>1</v>
      </c>
      <c r="O3537" s="836">
        <v>1</v>
      </c>
      <c r="P3537" s="835">
        <v>32.25</v>
      </c>
      <c r="Q3537" s="837">
        <v>1</v>
      </c>
      <c r="R3537" s="832">
        <v>1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10</v>
      </c>
      <c r="B3538" s="832" t="s">
        <v>2616</v>
      </c>
      <c r="C3538" s="832" t="s">
        <v>2647</v>
      </c>
      <c r="D3538" s="833" t="s">
        <v>5681</v>
      </c>
      <c r="E3538" s="834" t="s">
        <v>2711</v>
      </c>
      <c r="F3538" s="832" t="s">
        <v>2618</v>
      </c>
      <c r="G3538" s="832" t="s">
        <v>3042</v>
      </c>
      <c r="H3538" s="832" t="s">
        <v>631</v>
      </c>
      <c r="I3538" s="832" t="s">
        <v>3385</v>
      </c>
      <c r="J3538" s="832" t="s">
        <v>1182</v>
      </c>
      <c r="K3538" s="832" t="s">
        <v>3386</v>
      </c>
      <c r="L3538" s="835">
        <v>52.61</v>
      </c>
      <c r="M3538" s="835">
        <v>52.61</v>
      </c>
      <c r="N3538" s="832">
        <v>1</v>
      </c>
      <c r="O3538" s="836">
        <v>0.5</v>
      </c>
      <c r="P3538" s="835">
        <v>52.61</v>
      </c>
      <c r="Q3538" s="837">
        <v>1</v>
      </c>
      <c r="R3538" s="832">
        <v>1</v>
      </c>
      <c r="S3538" s="837">
        <v>1</v>
      </c>
      <c r="T3538" s="836">
        <v>0.5</v>
      </c>
      <c r="U3538" s="838">
        <v>1</v>
      </c>
    </row>
    <row r="3539" spans="1:21" ht="14.4" customHeight="1" x14ac:dyDescent="0.3">
      <c r="A3539" s="831">
        <v>10</v>
      </c>
      <c r="B3539" s="832" t="s">
        <v>2616</v>
      </c>
      <c r="C3539" s="832" t="s">
        <v>2647</v>
      </c>
      <c r="D3539" s="833" t="s">
        <v>5681</v>
      </c>
      <c r="E3539" s="834" t="s">
        <v>2711</v>
      </c>
      <c r="F3539" s="832" t="s">
        <v>2618</v>
      </c>
      <c r="G3539" s="832" t="s">
        <v>2798</v>
      </c>
      <c r="H3539" s="832" t="s">
        <v>631</v>
      </c>
      <c r="I3539" s="832" t="s">
        <v>2802</v>
      </c>
      <c r="J3539" s="832" t="s">
        <v>1170</v>
      </c>
      <c r="K3539" s="832" t="s">
        <v>1171</v>
      </c>
      <c r="L3539" s="835">
        <v>60.28</v>
      </c>
      <c r="M3539" s="835">
        <v>60.28</v>
      </c>
      <c r="N3539" s="832">
        <v>1</v>
      </c>
      <c r="O3539" s="836">
        <v>1</v>
      </c>
      <c r="P3539" s="835">
        <v>60.28</v>
      </c>
      <c r="Q3539" s="837">
        <v>1</v>
      </c>
      <c r="R3539" s="832">
        <v>1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10</v>
      </c>
      <c r="B3540" s="832" t="s">
        <v>2616</v>
      </c>
      <c r="C3540" s="832" t="s">
        <v>2647</v>
      </c>
      <c r="D3540" s="833" t="s">
        <v>5681</v>
      </c>
      <c r="E3540" s="834" t="s">
        <v>2713</v>
      </c>
      <c r="F3540" s="832" t="s">
        <v>2618</v>
      </c>
      <c r="G3540" s="832" t="s">
        <v>2735</v>
      </c>
      <c r="H3540" s="832" t="s">
        <v>631</v>
      </c>
      <c r="I3540" s="832" t="s">
        <v>2736</v>
      </c>
      <c r="J3540" s="832" t="s">
        <v>2737</v>
      </c>
      <c r="K3540" s="832" t="s">
        <v>2738</v>
      </c>
      <c r="L3540" s="835">
        <v>42.63</v>
      </c>
      <c r="M3540" s="835">
        <v>42.63</v>
      </c>
      <c r="N3540" s="832">
        <v>1</v>
      </c>
      <c r="O3540" s="836">
        <v>1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10</v>
      </c>
      <c r="B3541" s="832" t="s">
        <v>2616</v>
      </c>
      <c r="C3541" s="832" t="s">
        <v>2647</v>
      </c>
      <c r="D3541" s="833" t="s">
        <v>5681</v>
      </c>
      <c r="E3541" s="834" t="s">
        <v>2713</v>
      </c>
      <c r="F3541" s="832" t="s">
        <v>2618</v>
      </c>
      <c r="G3541" s="832" t="s">
        <v>2735</v>
      </c>
      <c r="H3541" s="832" t="s">
        <v>631</v>
      </c>
      <c r="I3541" s="832" t="s">
        <v>5488</v>
      </c>
      <c r="J3541" s="832" t="s">
        <v>2737</v>
      </c>
      <c r="K3541" s="832" t="s">
        <v>2738</v>
      </c>
      <c r="L3541" s="835">
        <v>42.63</v>
      </c>
      <c r="M3541" s="835">
        <v>42.63</v>
      </c>
      <c r="N3541" s="832">
        <v>1</v>
      </c>
      <c r="O3541" s="836">
        <v>1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10</v>
      </c>
      <c r="B3542" s="832" t="s">
        <v>2616</v>
      </c>
      <c r="C3542" s="832" t="s">
        <v>2647</v>
      </c>
      <c r="D3542" s="833" t="s">
        <v>5681</v>
      </c>
      <c r="E3542" s="834" t="s">
        <v>2713</v>
      </c>
      <c r="F3542" s="832" t="s">
        <v>2618</v>
      </c>
      <c r="G3542" s="832" t="s">
        <v>3398</v>
      </c>
      <c r="H3542" s="832" t="s">
        <v>690</v>
      </c>
      <c r="I3542" s="832" t="s">
        <v>2479</v>
      </c>
      <c r="J3542" s="832" t="s">
        <v>1130</v>
      </c>
      <c r="K3542" s="832" t="s">
        <v>2480</v>
      </c>
      <c r="L3542" s="835">
        <v>0</v>
      </c>
      <c r="M3542" s="835">
        <v>0</v>
      </c>
      <c r="N3542" s="832">
        <v>1</v>
      </c>
      <c r="O3542" s="836">
        <v>1</v>
      </c>
      <c r="P3542" s="835">
        <v>0</v>
      </c>
      <c r="Q3542" s="837"/>
      <c r="R3542" s="832">
        <v>1</v>
      </c>
      <c r="S3542" s="837">
        <v>1</v>
      </c>
      <c r="T3542" s="836">
        <v>1</v>
      </c>
      <c r="U3542" s="838">
        <v>1</v>
      </c>
    </row>
    <row r="3543" spans="1:21" ht="14.4" customHeight="1" x14ac:dyDescent="0.3">
      <c r="A3543" s="831">
        <v>10</v>
      </c>
      <c r="B3543" s="832" t="s">
        <v>2616</v>
      </c>
      <c r="C3543" s="832" t="s">
        <v>2647</v>
      </c>
      <c r="D3543" s="833" t="s">
        <v>5681</v>
      </c>
      <c r="E3543" s="834" t="s">
        <v>2713</v>
      </c>
      <c r="F3543" s="832" t="s">
        <v>2618</v>
      </c>
      <c r="G3543" s="832" t="s">
        <v>2763</v>
      </c>
      <c r="H3543" s="832" t="s">
        <v>631</v>
      </c>
      <c r="I3543" s="832" t="s">
        <v>2764</v>
      </c>
      <c r="J3543" s="832" t="s">
        <v>983</v>
      </c>
      <c r="K3543" s="832" t="s">
        <v>2765</v>
      </c>
      <c r="L3543" s="835">
        <v>89.91</v>
      </c>
      <c r="M3543" s="835">
        <v>179.82</v>
      </c>
      <c r="N3543" s="832">
        <v>2</v>
      </c>
      <c r="O3543" s="836">
        <v>2</v>
      </c>
      <c r="P3543" s="835">
        <v>179.82</v>
      </c>
      <c r="Q3543" s="837">
        <v>1</v>
      </c>
      <c r="R3543" s="832">
        <v>2</v>
      </c>
      <c r="S3543" s="837">
        <v>1</v>
      </c>
      <c r="T3543" s="836">
        <v>2</v>
      </c>
      <c r="U3543" s="838">
        <v>1</v>
      </c>
    </row>
    <row r="3544" spans="1:21" ht="14.4" customHeight="1" x14ac:dyDescent="0.3">
      <c r="A3544" s="831">
        <v>10</v>
      </c>
      <c r="B3544" s="832" t="s">
        <v>2616</v>
      </c>
      <c r="C3544" s="832" t="s">
        <v>2647</v>
      </c>
      <c r="D3544" s="833" t="s">
        <v>5681</v>
      </c>
      <c r="E3544" s="834" t="s">
        <v>2713</v>
      </c>
      <c r="F3544" s="832" t="s">
        <v>2618</v>
      </c>
      <c r="G3544" s="832" t="s">
        <v>2769</v>
      </c>
      <c r="H3544" s="832" t="s">
        <v>631</v>
      </c>
      <c r="I3544" s="832" t="s">
        <v>2776</v>
      </c>
      <c r="J3544" s="832" t="s">
        <v>972</v>
      </c>
      <c r="K3544" s="832" t="s">
        <v>973</v>
      </c>
      <c r="L3544" s="835">
        <v>65.83</v>
      </c>
      <c r="M3544" s="835">
        <v>131.66</v>
      </c>
      <c r="N3544" s="832">
        <v>2</v>
      </c>
      <c r="O3544" s="836">
        <v>1</v>
      </c>
      <c r="P3544" s="835">
        <v>131.66</v>
      </c>
      <c r="Q3544" s="837">
        <v>1</v>
      </c>
      <c r="R3544" s="832">
        <v>2</v>
      </c>
      <c r="S3544" s="837">
        <v>1</v>
      </c>
      <c r="T3544" s="836">
        <v>1</v>
      </c>
      <c r="U3544" s="838">
        <v>1</v>
      </c>
    </row>
    <row r="3545" spans="1:21" ht="14.4" customHeight="1" x14ac:dyDescent="0.3">
      <c r="A3545" s="831">
        <v>10</v>
      </c>
      <c r="B3545" s="832" t="s">
        <v>2616</v>
      </c>
      <c r="C3545" s="832" t="s">
        <v>2647</v>
      </c>
      <c r="D3545" s="833" t="s">
        <v>5681</v>
      </c>
      <c r="E3545" s="834" t="s">
        <v>2713</v>
      </c>
      <c r="F3545" s="832" t="s">
        <v>2618</v>
      </c>
      <c r="G3545" s="832" t="s">
        <v>2769</v>
      </c>
      <c r="H3545" s="832" t="s">
        <v>631</v>
      </c>
      <c r="I3545" s="832" t="s">
        <v>3287</v>
      </c>
      <c r="J3545" s="832" t="s">
        <v>972</v>
      </c>
      <c r="K3545" s="832" t="s">
        <v>3288</v>
      </c>
      <c r="L3545" s="835">
        <v>39.5</v>
      </c>
      <c r="M3545" s="835">
        <v>39.5</v>
      </c>
      <c r="N3545" s="832">
        <v>1</v>
      </c>
      <c r="O3545" s="836">
        <v>0.5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10</v>
      </c>
      <c r="B3546" s="832" t="s">
        <v>2616</v>
      </c>
      <c r="C3546" s="832" t="s">
        <v>2647</v>
      </c>
      <c r="D3546" s="833" t="s">
        <v>5681</v>
      </c>
      <c r="E3546" s="834" t="s">
        <v>2713</v>
      </c>
      <c r="F3546" s="832" t="s">
        <v>2618</v>
      </c>
      <c r="G3546" s="832" t="s">
        <v>3015</v>
      </c>
      <c r="H3546" s="832" t="s">
        <v>631</v>
      </c>
      <c r="I3546" s="832" t="s">
        <v>3016</v>
      </c>
      <c r="J3546" s="832" t="s">
        <v>1161</v>
      </c>
      <c r="K3546" s="832" t="s">
        <v>2971</v>
      </c>
      <c r="L3546" s="835">
        <v>61.97</v>
      </c>
      <c r="M3546" s="835">
        <v>123.94</v>
      </c>
      <c r="N3546" s="832">
        <v>2</v>
      </c>
      <c r="O3546" s="836">
        <v>1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10</v>
      </c>
      <c r="B3547" s="832" t="s">
        <v>2616</v>
      </c>
      <c r="C3547" s="832" t="s">
        <v>2647</v>
      </c>
      <c r="D3547" s="833" t="s">
        <v>5681</v>
      </c>
      <c r="E3547" s="834" t="s">
        <v>2713</v>
      </c>
      <c r="F3547" s="832" t="s">
        <v>2618</v>
      </c>
      <c r="G3547" s="832" t="s">
        <v>3374</v>
      </c>
      <c r="H3547" s="832" t="s">
        <v>631</v>
      </c>
      <c r="I3547" s="832" t="s">
        <v>5489</v>
      </c>
      <c r="J3547" s="832" t="s">
        <v>3585</v>
      </c>
      <c r="K3547" s="832" t="s">
        <v>5490</v>
      </c>
      <c r="L3547" s="835">
        <v>97.96</v>
      </c>
      <c r="M3547" s="835">
        <v>97.96</v>
      </c>
      <c r="N3547" s="832">
        <v>1</v>
      </c>
      <c r="O3547" s="836">
        <v>1</v>
      </c>
      <c r="P3547" s="835">
        <v>97.96</v>
      </c>
      <c r="Q3547" s="837">
        <v>1</v>
      </c>
      <c r="R3547" s="832">
        <v>1</v>
      </c>
      <c r="S3547" s="837">
        <v>1</v>
      </c>
      <c r="T3547" s="836">
        <v>1</v>
      </c>
      <c r="U3547" s="838">
        <v>1</v>
      </c>
    </row>
    <row r="3548" spans="1:21" ht="14.4" customHeight="1" x14ac:dyDescent="0.3">
      <c r="A3548" s="831">
        <v>10</v>
      </c>
      <c r="B3548" s="832" t="s">
        <v>2616</v>
      </c>
      <c r="C3548" s="832" t="s">
        <v>2647</v>
      </c>
      <c r="D3548" s="833" t="s">
        <v>5681</v>
      </c>
      <c r="E3548" s="834" t="s">
        <v>2713</v>
      </c>
      <c r="F3548" s="832" t="s">
        <v>2618</v>
      </c>
      <c r="G3548" s="832" t="s">
        <v>2906</v>
      </c>
      <c r="H3548" s="832" t="s">
        <v>631</v>
      </c>
      <c r="I3548" s="832" t="s">
        <v>2907</v>
      </c>
      <c r="J3548" s="832" t="s">
        <v>1067</v>
      </c>
      <c r="K3548" s="832" t="s">
        <v>2908</v>
      </c>
      <c r="L3548" s="835">
        <v>32.25</v>
      </c>
      <c r="M3548" s="835">
        <v>32.25</v>
      </c>
      <c r="N3548" s="832">
        <v>1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10</v>
      </c>
      <c r="B3549" s="832" t="s">
        <v>2616</v>
      </c>
      <c r="C3549" s="832" t="s">
        <v>2647</v>
      </c>
      <c r="D3549" s="833" t="s">
        <v>5681</v>
      </c>
      <c r="E3549" s="834" t="s">
        <v>2713</v>
      </c>
      <c r="F3549" s="832" t="s">
        <v>2618</v>
      </c>
      <c r="G3549" s="832" t="s">
        <v>2906</v>
      </c>
      <c r="H3549" s="832" t="s">
        <v>631</v>
      </c>
      <c r="I3549" s="832" t="s">
        <v>3132</v>
      </c>
      <c r="J3549" s="832" t="s">
        <v>770</v>
      </c>
      <c r="K3549" s="832" t="s">
        <v>3133</v>
      </c>
      <c r="L3549" s="835">
        <v>0</v>
      </c>
      <c r="M3549" s="835">
        <v>0</v>
      </c>
      <c r="N3549" s="832">
        <v>3</v>
      </c>
      <c r="O3549" s="836">
        <v>3</v>
      </c>
      <c r="P3549" s="835">
        <v>0</v>
      </c>
      <c r="Q3549" s="837"/>
      <c r="R3549" s="832">
        <v>3</v>
      </c>
      <c r="S3549" s="837">
        <v>1</v>
      </c>
      <c r="T3549" s="836">
        <v>3</v>
      </c>
      <c r="U3549" s="838">
        <v>1</v>
      </c>
    </row>
    <row r="3550" spans="1:21" ht="14.4" customHeight="1" x14ac:dyDescent="0.3">
      <c r="A3550" s="831">
        <v>10</v>
      </c>
      <c r="B3550" s="832" t="s">
        <v>2616</v>
      </c>
      <c r="C3550" s="832" t="s">
        <v>2647</v>
      </c>
      <c r="D3550" s="833" t="s">
        <v>5681</v>
      </c>
      <c r="E3550" s="834" t="s">
        <v>2713</v>
      </c>
      <c r="F3550" s="832" t="s">
        <v>2618</v>
      </c>
      <c r="G3550" s="832" t="s">
        <v>2793</v>
      </c>
      <c r="H3550" s="832" t="s">
        <v>690</v>
      </c>
      <c r="I3550" s="832" t="s">
        <v>2251</v>
      </c>
      <c r="J3550" s="832" t="s">
        <v>2252</v>
      </c>
      <c r="K3550" s="832" t="s">
        <v>2253</v>
      </c>
      <c r="L3550" s="835">
        <v>25.5</v>
      </c>
      <c r="M3550" s="835">
        <v>25.5</v>
      </c>
      <c r="N3550" s="832">
        <v>1</v>
      </c>
      <c r="O3550" s="836">
        <v>0.5</v>
      </c>
      <c r="P3550" s="835">
        <v>25.5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" customHeight="1" x14ac:dyDescent="0.3">
      <c r="A3551" s="831">
        <v>10</v>
      </c>
      <c r="B3551" s="832" t="s">
        <v>2616</v>
      </c>
      <c r="C3551" s="832" t="s">
        <v>2647</v>
      </c>
      <c r="D3551" s="833" t="s">
        <v>5681</v>
      </c>
      <c r="E3551" s="834" t="s">
        <v>2713</v>
      </c>
      <c r="F3551" s="832" t="s">
        <v>2618</v>
      </c>
      <c r="G3551" s="832" t="s">
        <v>2815</v>
      </c>
      <c r="H3551" s="832" t="s">
        <v>631</v>
      </c>
      <c r="I3551" s="832" t="s">
        <v>3836</v>
      </c>
      <c r="J3551" s="832" t="s">
        <v>1867</v>
      </c>
      <c r="K3551" s="832" t="s">
        <v>1868</v>
      </c>
      <c r="L3551" s="835">
        <v>75.73</v>
      </c>
      <c r="M3551" s="835">
        <v>75.73</v>
      </c>
      <c r="N3551" s="832">
        <v>1</v>
      </c>
      <c r="O3551" s="836">
        <v>1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10</v>
      </c>
      <c r="B3552" s="832" t="s">
        <v>2616</v>
      </c>
      <c r="C3552" s="832" t="s">
        <v>2647</v>
      </c>
      <c r="D3552" s="833" t="s">
        <v>5681</v>
      </c>
      <c r="E3552" s="834" t="s">
        <v>2713</v>
      </c>
      <c r="F3552" s="832" t="s">
        <v>2618</v>
      </c>
      <c r="G3552" s="832" t="s">
        <v>3066</v>
      </c>
      <c r="H3552" s="832" t="s">
        <v>631</v>
      </c>
      <c r="I3552" s="832" t="s">
        <v>3069</v>
      </c>
      <c r="J3552" s="832" t="s">
        <v>2457</v>
      </c>
      <c r="K3552" s="832" t="s">
        <v>1135</v>
      </c>
      <c r="L3552" s="835">
        <v>289.07</v>
      </c>
      <c r="M3552" s="835">
        <v>2023.49</v>
      </c>
      <c r="N3552" s="832">
        <v>7</v>
      </c>
      <c r="O3552" s="836">
        <v>1</v>
      </c>
      <c r="P3552" s="835">
        <v>2023.49</v>
      </c>
      <c r="Q3552" s="837">
        <v>1</v>
      </c>
      <c r="R3552" s="832">
        <v>7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10</v>
      </c>
      <c r="B3553" s="832" t="s">
        <v>2616</v>
      </c>
      <c r="C3553" s="832" t="s">
        <v>2647</v>
      </c>
      <c r="D3553" s="833" t="s">
        <v>5681</v>
      </c>
      <c r="E3553" s="834" t="s">
        <v>2713</v>
      </c>
      <c r="F3553" s="832" t="s">
        <v>2618</v>
      </c>
      <c r="G3553" s="832" t="s">
        <v>3391</v>
      </c>
      <c r="H3553" s="832" t="s">
        <v>631</v>
      </c>
      <c r="I3553" s="832" t="s">
        <v>3392</v>
      </c>
      <c r="J3553" s="832" t="s">
        <v>895</v>
      </c>
      <c r="K3553" s="832" t="s">
        <v>896</v>
      </c>
      <c r="L3553" s="835">
        <v>0</v>
      </c>
      <c r="M3553" s="835">
        <v>0</v>
      </c>
      <c r="N3553" s="832">
        <v>6</v>
      </c>
      <c r="O3553" s="836">
        <v>5</v>
      </c>
      <c r="P3553" s="835">
        <v>0</v>
      </c>
      <c r="Q3553" s="837"/>
      <c r="R3553" s="832">
        <v>4</v>
      </c>
      <c r="S3553" s="837">
        <v>0.66666666666666663</v>
      </c>
      <c r="T3553" s="836">
        <v>3.5</v>
      </c>
      <c r="U3553" s="838">
        <v>0.7</v>
      </c>
    </row>
    <row r="3554" spans="1:21" ht="14.4" customHeight="1" x14ac:dyDescent="0.3">
      <c r="A3554" s="831">
        <v>10</v>
      </c>
      <c r="B3554" s="832" t="s">
        <v>2616</v>
      </c>
      <c r="C3554" s="832" t="s">
        <v>2647</v>
      </c>
      <c r="D3554" s="833" t="s">
        <v>5681</v>
      </c>
      <c r="E3554" s="834" t="s">
        <v>2717</v>
      </c>
      <c r="F3554" s="832" t="s">
        <v>2618</v>
      </c>
      <c r="G3554" s="832" t="s">
        <v>3295</v>
      </c>
      <c r="H3554" s="832" t="s">
        <v>631</v>
      </c>
      <c r="I3554" s="832" t="s">
        <v>5346</v>
      </c>
      <c r="J3554" s="832" t="s">
        <v>5344</v>
      </c>
      <c r="K3554" s="832" t="s">
        <v>5347</v>
      </c>
      <c r="L3554" s="835">
        <v>0</v>
      </c>
      <c r="M3554" s="835">
        <v>0</v>
      </c>
      <c r="N3554" s="832">
        <v>1</v>
      </c>
      <c r="O3554" s="836">
        <v>0.5</v>
      </c>
      <c r="P3554" s="835">
        <v>0</v>
      </c>
      <c r="Q3554" s="837"/>
      <c r="R3554" s="832">
        <v>1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10</v>
      </c>
      <c r="B3555" s="832" t="s">
        <v>2616</v>
      </c>
      <c r="C3555" s="832" t="s">
        <v>2647</v>
      </c>
      <c r="D3555" s="833" t="s">
        <v>5681</v>
      </c>
      <c r="E3555" s="834" t="s">
        <v>2717</v>
      </c>
      <c r="F3555" s="832" t="s">
        <v>2618</v>
      </c>
      <c r="G3555" s="832" t="s">
        <v>3295</v>
      </c>
      <c r="H3555" s="832" t="s">
        <v>631</v>
      </c>
      <c r="I3555" s="832" t="s">
        <v>3296</v>
      </c>
      <c r="J3555" s="832" t="s">
        <v>3297</v>
      </c>
      <c r="K3555" s="832" t="s">
        <v>3298</v>
      </c>
      <c r="L3555" s="835">
        <v>17.72</v>
      </c>
      <c r="M3555" s="835">
        <v>17.72</v>
      </c>
      <c r="N3555" s="832">
        <v>1</v>
      </c>
      <c r="O3555" s="836">
        <v>0.5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10</v>
      </c>
      <c r="B3556" s="832" t="s">
        <v>2616</v>
      </c>
      <c r="C3556" s="832" t="s">
        <v>2647</v>
      </c>
      <c r="D3556" s="833" t="s">
        <v>5681</v>
      </c>
      <c r="E3556" s="834" t="s">
        <v>2717</v>
      </c>
      <c r="F3556" s="832" t="s">
        <v>2618</v>
      </c>
      <c r="G3556" s="832" t="s">
        <v>3295</v>
      </c>
      <c r="H3556" s="832" t="s">
        <v>631</v>
      </c>
      <c r="I3556" s="832" t="s">
        <v>5491</v>
      </c>
      <c r="J3556" s="832" t="s">
        <v>5344</v>
      </c>
      <c r="K3556" s="832" t="s">
        <v>5492</v>
      </c>
      <c r="L3556" s="835">
        <v>0</v>
      </c>
      <c r="M3556" s="835">
        <v>0</v>
      </c>
      <c r="N3556" s="832">
        <v>1</v>
      </c>
      <c r="O3556" s="836">
        <v>1</v>
      </c>
      <c r="P3556" s="835"/>
      <c r="Q3556" s="837"/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10</v>
      </c>
      <c r="B3557" s="832" t="s">
        <v>2616</v>
      </c>
      <c r="C3557" s="832" t="s">
        <v>2647</v>
      </c>
      <c r="D3557" s="833" t="s">
        <v>5681</v>
      </c>
      <c r="E3557" s="834" t="s">
        <v>2717</v>
      </c>
      <c r="F3557" s="832" t="s">
        <v>2618</v>
      </c>
      <c r="G3557" s="832" t="s">
        <v>3241</v>
      </c>
      <c r="H3557" s="832" t="s">
        <v>631</v>
      </c>
      <c r="I3557" s="832" t="s">
        <v>5493</v>
      </c>
      <c r="J3557" s="832" t="s">
        <v>2214</v>
      </c>
      <c r="K3557" s="832" t="s">
        <v>3536</v>
      </c>
      <c r="L3557" s="835">
        <v>119.7</v>
      </c>
      <c r="M3557" s="835">
        <v>119.7</v>
      </c>
      <c r="N3557" s="832">
        <v>1</v>
      </c>
      <c r="O3557" s="836">
        <v>1</v>
      </c>
      <c r="P3557" s="835">
        <v>119.7</v>
      </c>
      <c r="Q3557" s="837">
        <v>1</v>
      </c>
      <c r="R3557" s="832">
        <v>1</v>
      </c>
      <c r="S3557" s="837">
        <v>1</v>
      </c>
      <c r="T3557" s="836">
        <v>1</v>
      </c>
      <c r="U3557" s="838">
        <v>1</v>
      </c>
    </row>
    <row r="3558" spans="1:21" ht="14.4" customHeight="1" x14ac:dyDescent="0.3">
      <c r="A3558" s="831">
        <v>10</v>
      </c>
      <c r="B3558" s="832" t="s">
        <v>2616</v>
      </c>
      <c r="C3558" s="832" t="s">
        <v>2647</v>
      </c>
      <c r="D3558" s="833" t="s">
        <v>5681</v>
      </c>
      <c r="E3558" s="834" t="s">
        <v>2717</v>
      </c>
      <c r="F3558" s="832" t="s">
        <v>2618</v>
      </c>
      <c r="G3558" s="832" t="s">
        <v>3241</v>
      </c>
      <c r="H3558" s="832" t="s">
        <v>631</v>
      </c>
      <c r="I3558" s="832" t="s">
        <v>2556</v>
      </c>
      <c r="J3558" s="832" t="s">
        <v>2557</v>
      </c>
      <c r="K3558" s="832" t="s">
        <v>2558</v>
      </c>
      <c r="L3558" s="835">
        <v>95.76</v>
      </c>
      <c r="M3558" s="835">
        <v>191.52</v>
      </c>
      <c r="N3558" s="832">
        <v>2</v>
      </c>
      <c r="O3558" s="836">
        <v>2</v>
      </c>
      <c r="P3558" s="835">
        <v>191.52</v>
      </c>
      <c r="Q3558" s="837">
        <v>1</v>
      </c>
      <c r="R3558" s="832">
        <v>2</v>
      </c>
      <c r="S3558" s="837">
        <v>1</v>
      </c>
      <c r="T3558" s="836">
        <v>2</v>
      </c>
      <c r="U3558" s="838">
        <v>1</v>
      </c>
    </row>
    <row r="3559" spans="1:21" ht="14.4" customHeight="1" x14ac:dyDescent="0.3">
      <c r="A3559" s="831">
        <v>10</v>
      </c>
      <c r="B3559" s="832" t="s">
        <v>2616</v>
      </c>
      <c r="C3559" s="832" t="s">
        <v>2647</v>
      </c>
      <c r="D3559" s="833" t="s">
        <v>5681</v>
      </c>
      <c r="E3559" s="834" t="s">
        <v>2717</v>
      </c>
      <c r="F3559" s="832" t="s">
        <v>2618</v>
      </c>
      <c r="G3559" s="832" t="s">
        <v>3241</v>
      </c>
      <c r="H3559" s="832" t="s">
        <v>631</v>
      </c>
      <c r="I3559" s="832" t="s">
        <v>2213</v>
      </c>
      <c r="J3559" s="832" t="s">
        <v>2214</v>
      </c>
      <c r="K3559" s="832" t="s">
        <v>2215</v>
      </c>
      <c r="L3559" s="835">
        <v>43.85</v>
      </c>
      <c r="M3559" s="835">
        <v>219.25</v>
      </c>
      <c r="N3559" s="832">
        <v>5</v>
      </c>
      <c r="O3559" s="836">
        <v>5</v>
      </c>
      <c r="P3559" s="835">
        <v>175.4</v>
      </c>
      <c r="Q3559" s="837">
        <v>0.8</v>
      </c>
      <c r="R3559" s="832">
        <v>4</v>
      </c>
      <c r="S3559" s="837">
        <v>0.8</v>
      </c>
      <c r="T3559" s="836">
        <v>4</v>
      </c>
      <c r="U3559" s="838">
        <v>0.8</v>
      </c>
    </row>
    <row r="3560" spans="1:21" ht="14.4" customHeight="1" x14ac:dyDescent="0.3">
      <c r="A3560" s="831">
        <v>10</v>
      </c>
      <c r="B3560" s="832" t="s">
        <v>2616</v>
      </c>
      <c r="C3560" s="832" t="s">
        <v>2647</v>
      </c>
      <c r="D3560" s="833" t="s">
        <v>5681</v>
      </c>
      <c r="E3560" s="834" t="s">
        <v>2717</v>
      </c>
      <c r="F3560" s="832" t="s">
        <v>2618</v>
      </c>
      <c r="G3560" s="832" t="s">
        <v>3241</v>
      </c>
      <c r="H3560" s="832" t="s">
        <v>631</v>
      </c>
      <c r="I3560" s="832" t="s">
        <v>5494</v>
      </c>
      <c r="J3560" s="832" t="s">
        <v>2214</v>
      </c>
      <c r="K3560" s="832" t="s">
        <v>5495</v>
      </c>
      <c r="L3560" s="835">
        <v>119.7</v>
      </c>
      <c r="M3560" s="835">
        <v>359.1</v>
      </c>
      <c r="N3560" s="832">
        <v>3</v>
      </c>
      <c r="O3560" s="836">
        <v>2.5</v>
      </c>
      <c r="P3560" s="835">
        <v>119.7</v>
      </c>
      <c r="Q3560" s="837">
        <v>0.33333333333333331</v>
      </c>
      <c r="R3560" s="832">
        <v>1</v>
      </c>
      <c r="S3560" s="837">
        <v>0.33333333333333331</v>
      </c>
      <c r="T3560" s="836">
        <v>1</v>
      </c>
      <c r="U3560" s="838">
        <v>0.4</v>
      </c>
    </row>
    <row r="3561" spans="1:21" ht="14.4" customHeight="1" x14ac:dyDescent="0.3">
      <c r="A3561" s="831">
        <v>10</v>
      </c>
      <c r="B3561" s="832" t="s">
        <v>2616</v>
      </c>
      <c r="C3561" s="832" t="s">
        <v>2647</v>
      </c>
      <c r="D3561" s="833" t="s">
        <v>5681</v>
      </c>
      <c r="E3561" s="834" t="s">
        <v>2717</v>
      </c>
      <c r="F3561" s="832" t="s">
        <v>2618</v>
      </c>
      <c r="G3561" s="832" t="s">
        <v>3241</v>
      </c>
      <c r="H3561" s="832" t="s">
        <v>631</v>
      </c>
      <c r="I3561" s="832" t="s">
        <v>4159</v>
      </c>
      <c r="J3561" s="832" t="s">
        <v>2214</v>
      </c>
      <c r="K3561" s="832" t="s">
        <v>4160</v>
      </c>
      <c r="L3561" s="835">
        <v>59.85</v>
      </c>
      <c r="M3561" s="835">
        <v>59.85</v>
      </c>
      <c r="N3561" s="832">
        <v>1</v>
      </c>
      <c r="O3561" s="836">
        <v>1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10</v>
      </c>
      <c r="B3562" s="832" t="s">
        <v>2616</v>
      </c>
      <c r="C3562" s="832" t="s">
        <v>2647</v>
      </c>
      <c r="D3562" s="833" t="s">
        <v>5681</v>
      </c>
      <c r="E3562" s="834" t="s">
        <v>2717</v>
      </c>
      <c r="F3562" s="832" t="s">
        <v>2618</v>
      </c>
      <c r="G3562" s="832" t="s">
        <v>2724</v>
      </c>
      <c r="H3562" s="832" t="s">
        <v>631</v>
      </c>
      <c r="I3562" s="832" t="s">
        <v>2725</v>
      </c>
      <c r="J3562" s="832" t="s">
        <v>2726</v>
      </c>
      <c r="K3562" s="832" t="s">
        <v>2727</v>
      </c>
      <c r="L3562" s="835">
        <v>36.76</v>
      </c>
      <c r="M3562" s="835">
        <v>73.52</v>
      </c>
      <c r="N3562" s="832">
        <v>2</v>
      </c>
      <c r="O3562" s="836">
        <v>2</v>
      </c>
      <c r="P3562" s="835">
        <v>36.76</v>
      </c>
      <c r="Q3562" s="837">
        <v>0.5</v>
      </c>
      <c r="R3562" s="832">
        <v>1</v>
      </c>
      <c r="S3562" s="837">
        <v>0.5</v>
      </c>
      <c r="T3562" s="836">
        <v>1</v>
      </c>
      <c r="U3562" s="838">
        <v>0.5</v>
      </c>
    </row>
    <row r="3563" spans="1:21" ht="14.4" customHeight="1" x14ac:dyDescent="0.3">
      <c r="A3563" s="831">
        <v>10</v>
      </c>
      <c r="B3563" s="832" t="s">
        <v>2616</v>
      </c>
      <c r="C3563" s="832" t="s">
        <v>2647</v>
      </c>
      <c r="D3563" s="833" t="s">
        <v>5681</v>
      </c>
      <c r="E3563" s="834" t="s">
        <v>2717</v>
      </c>
      <c r="F3563" s="832" t="s">
        <v>2618</v>
      </c>
      <c r="G3563" s="832" t="s">
        <v>2724</v>
      </c>
      <c r="H3563" s="832" t="s">
        <v>631</v>
      </c>
      <c r="I3563" s="832" t="s">
        <v>2728</v>
      </c>
      <c r="J3563" s="832" t="s">
        <v>2729</v>
      </c>
      <c r="K3563" s="832" t="s">
        <v>2730</v>
      </c>
      <c r="L3563" s="835">
        <v>25.06</v>
      </c>
      <c r="M3563" s="835">
        <v>250.59999999999997</v>
      </c>
      <c r="N3563" s="832">
        <v>10</v>
      </c>
      <c r="O3563" s="836">
        <v>9</v>
      </c>
      <c r="P3563" s="835">
        <v>150.35999999999999</v>
      </c>
      <c r="Q3563" s="837">
        <v>0.6</v>
      </c>
      <c r="R3563" s="832">
        <v>6</v>
      </c>
      <c r="S3563" s="837">
        <v>0.6</v>
      </c>
      <c r="T3563" s="836">
        <v>5</v>
      </c>
      <c r="U3563" s="838">
        <v>0.55555555555555558</v>
      </c>
    </row>
    <row r="3564" spans="1:21" ht="14.4" customHeight="1" x14ac:dyDescent="0.3">
      <c r="A3564" s="831">
        <v>10</v>
      </c>
      <c r="B3564" s="832" t="s">
        <v>2616</v>
      </c>
      <c r="C3564" s="832" t="s">
        <v>2647</v>
      </c>
      <c r="D3564" s="833" t="s">
        <v>5681</v>
      </c>
      <c r="E3564" s="834" t="s">
        <v>2717</v>
      </c>
      <c r="F3564" s="832" t="s">
        <v>2618</v>
      </c>
      <c r="G3564" s="832" t="s">
        <v>2731</v>
      </c>
      <c r="H3564" s="832" t="s">
        <v>631</v>
      </c>
      <c r="I3564" s="832" t="s">
        <v>2732</v>
      </c>
      <c r="J3564" s="832" t="s">
        <v>2733</v>
      </c>
      <c r="K3564" s="832" t="s">
        <v>2734</v>
      </c>
      <c r="L3564" s="835">
        <v>102.31</v>
      </c>
      <c r="M3564" s="835">
        <v>409.24</v>
      </c>
      <c r="N3564" s="832">
        <v>4</v>
      </c>
      <c r="O3564" s="836">
        <v>2.5</v>
      </c>
      <c r="P3564" s="835">
        <v>306.93</v>
      </c>
      <c r="Q3564" s="837">
        <v>0.75</v>
      </c>
      <c r="R3564" s="832">
        <v>3</v>
      </c>
      <c r="S3564" s="837">
        <v>0.75</v>
      </c>
      <c r="T3564" s="836">
        <v>1.5</v>
      </c>
      <c r="U3564" s="838">
        <v>0.6</v>
      </c>
    </row>
    <row r="3565" spans="1:21" ht="14.4" customHeight="1" x14ac:dyDescent="0.3">
      <c r="A3565" s="831">
        <v>10</v>
      </c>
      <c r="B3565" s="832" t="s">
        <v>2616</v>
      </c>
      <c r="C3565" s="832" t="s">
        <v>2647</v>
      </c>
      <c r="D3565" s="833" t="s">
        <v>5681</v>
      </c>
      <c r="E3565" s="834" t="s">
        <v>2717</v>
      </c>
      <c r="F3565" s="832" t="s">
        <v>2618</v>
      </c>
      <c r="G3565" s="832" t="s">
        <v>2735</v>
      </c>
      <c r="H3565" s="832" t="s">
        <v>631</v>
      </c>
      <c r="I3565" s="832" t="s">
        <v>2736</v>
      </c>
      <c r="J3565" s="832" t="s">
        <v>2737</v>
      </c>
      <c r="K3565" s="832" t="s">
        <v>2738</v>
      </c>
      <c r="L3565" s="835">
        <v>42.63</v>
      </c>
      <c r="M3565" s="835">
        <v>42.63</v>
      </c>
      <c r="N3565" s="832">
        <v>1</v>
      </c>
      <c r="O3565" s="836">
        <v>1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10</v>
      </c>
      <c r="B3566" s="832" t="s">
        <v>2616</v>
      </c>
      <c r="C3566" s="832" t="s">
        <v>2647</v>
      </c>
      <c r="D3566" s="833" t="s">
        <v>5681</v>
      </c>
      <c r="E3566" s="834" t="s">
        <v>2717</v>
      </c>
      <c r="F3566" s="832" t="s">
        <v>2618</v>
      </c>
      <c r="G3566" s="832" t="s">
        <v>2735</v>
      </c>
      <c r="H3566" s="832" t="s">
        <v>631</v>
      </c>
      <c r="I3566" s="832" t="s">
        <v>2739</v>
      </c>
      <c r="J3566" s="832" t="s">
        <v>2737</v>
      </c>
      <c r="K3566" s="832" t="s">
        <v>1555</v>
      </c>
      <c r="L3566" s="835">
        <v>85.27</v>
      </c>
      <c r="M3566" s="835">
        <v>170.54</v>
      </c>
      <c r="N3566" s="832">
        <v>2</v>
      </c>
      <c r="O3566" s="836">
        <v>2</v>
      </c>
      <c r="P3566" s="835">
        <v>170.54</v>
      </c>
      <c r="Q3566" s="837">
        <v>1</v>
      </c>
      <c r="R3566" s="832">
        <v>2</v>
      </c>
      <c r="S3566" s="837">
        <v>1</v>
      </c>
      <c r="T3566" s="836">
        <v>2</v>
      </c>
      <c r="U3566" s="838">
        <v>1</v>
      </c>
    </row>
    <row r="3567" spans="1:21" ht="14.4" customHeight="1" x14ac:dyDescent="0.3">
      <c r="A3567" s="831">
        <v>10</v>
      </c>
      <c r="B3567" s="832" t="s">
        <v>2616</v>
      </c>
      <c r="C3567" s="832" t="s">
        <v>2647</v>
      </c>
      <c r="D3567" s="833" t="s">
        <v>5681</v>
      </c>
      <c r="E3567" s="834" t="s">
        <v>2717</v>
      </c>
      <c r="F3567" s="832" t="s">
        <v>2618</v>
      </c>
      <c r="G3567" s="832" t="s">
        <v>2735</v>
      </c>
      <c r="H3567" s="832" t="s">
        <v>631</v>
      </c>
      <c r="I3567" s="832" t="s">
        <v>3479</v>
      </c>
      <c r="J3567" s="832" t="s">
        <v>2737</v>
      </c>
      <c r="K3567" s="832" t="s">
        <v>1365</v>
      </c>
      <c r="L3567" s="835">
        <v>170.52</v>
      </c>
      <c r="M3567" s="835">
        <v>682.08</v>
      </c>
      <c r="N3567" s="832">
        <v>4</v>
      </c>
      <c r="O3567" s="836">
        <v>4</v>
      </c>
      <c r="P3567" s="835">
        <v>170.52</v>
      </c>
      <c r="Q3567" s="837">
        <v>0.25</v>
      </c>
      <c r="R3567" s="832">
        <v>1</v>
      </c>
      <c r="S3567" s="837">
        <v>0.25</v>
      </c>
      <c r="T3567" s="836">
        <v>1</v>
      </c>
      <c r="U3567" s="838">
        <v>0.25</v>
      </c>
    </row>
    <row r="3568" spans="1:21" ht="14.4" customHeight="1" x14ac:dyDescent="0.3">
      <c r="A3568" s="831">
        <v>10</v>
      </c>
      <c r="B3568" s="832" t="s">
        <v>2616</v>
      </c>
      <c r="C3568" s="832" t="s">
        <v>2647</v>
      </c>
      <c r="D3568" s="833" t="s">
        <v>5681</v>
      </c>
      <c r="E3568" s="834" t="s">
        <v>2717</v>
      </c>
      <c r="F3568" s="832" t="s">
        <v>2618</v>
      </c>
      <c r="G3568" s="832" t="s">
        <v>2735</v>
      </c>
      <c r="H3568" s="832" t="s">
        <v>631</v>
      </c>
      <c r="I3568" s="832" t="s">
        <v>5496</v>
      </c>
      <c r="J3568" s="832" t="s">
        <v>2737</v>
      </c>
      <c r="K3568" s="832" t="s">
        <v>1555</v>
      </c>
      <c r="L3568" s="835">
        <v>85.27</v>
      </c>
      <c r="M3568" s="835">
        <v>170.54</v>
      </c>
      <c r="N3568" s="832">
        <v>2</v>
      </c>
      <c r="O3568" s="836">
        <v>2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10</v>
      </c>
      <c r="B3569" s="832" t="s">
        <v>2616</v>
      </c>
      <c r="C3569" s="832" t="s">
        <v>2647</v>
      </c>
      <c r="D3569" s="833" t="s">
        <v>5681</v>
      </c>
      <c r="E3569" s="834" t="s">
        <v>2717</v>
      </c>
      <c r="F3569" s="832" t="s">
        <v>2618</v>
      </c>
      <c r="G3569" s="832" t="s">
        <v>2740</v>
      </c>
      <c r="H3569" s="832" t="s">
        <v>631</v>
      </c>
      <c r="I3569" s="832" t="s">
        <v>3481</v>
      </c>
      <c r="J3569" s="832" t="s">
        <v>695</v>
      </c>
      <c r="K3569" s="832" t="s">
        <v>3482</v>
      </c>
      <c r="L3569" s="835">
        <v>58.77</v>
      </c>
      <c r="M3569" s="835">
        <v>58.77</v>
      </c>
      <c r="N3569" s="832">
        <v>1</v>
      </c>
      <c r="O3569" s="836">
        <v>1</v>
      </c>
      <c r="P3569" s="835">
        <v>58.77</v>
      </c>
      <c r="Q3569" s="837">
        <v>1</v>
      </c>
      <c r="R3569" s="832">
        <v>1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10</v>
      </c>
      <c r="B3570" s="832" t="s">
        <v>2616</v>
      </c>
      <c r="C3570" s="832" t="s">
        <v>2647</v>
      </c>
      <c r="D3570" s="833" t="s">
        <v>5681</v>
      </c>
      <c r="E3570" s="834" t="s">
        <v>2717</v>
      </c>
      <c r="F3570" s="832" t="s">
        <v>2618</v>
      </c>
      <c r="G3570" s="832" t="s">
        <v>2740</v>
      </c>
      <c r="H3570" s="832" t="s">
        <v>631</v>
      </c>
      <c r="I3570" s="832" t="s">
        <v>2741</v>
      </c>
      <c r="J3570" s="832" t="s">
        <v>695</v>
      </c>
      <c r="K3570" s="832" t="s">
        <v>2742</v>
      </c>
      <c r="L3570" s="835">
        <v>29.39</v>
      </c>
      <c r="M3570" s="835">
        <v>29.39</v>
      </c>
      <c r="N3570" s="832">
        <v>1</v>
      </c>
      <c r="O3570" s="836">
        <v>0.5</v>
      </c>
      <c r="P3570" s="835">
        <v>29.39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10</v>
      </c>
      <c r="B3571" s="832" t="s">
        <v>2616</v>
      </c>
      <c r="C3571" s="832" t="s">
        <v>2647</v>
      </c>
      <c r="D3571" s="833" t="s">
        <v>5681</v>
      </c>
      <c r="E3571" s="834" t="s">
        <v>2717</v>
      </c>
      <c r="F3571" s="832" t="s">
        <v>2618</v>
      </c>
      <c r="G3571" s="832" t="s">
        <v>2740</v>
      </c>
      <c r="H3571" s="832" t="s">
        <v>631</v>
      </c>
      <c r="I3571" s="832" t="s">
        <v>3399</v>
      </c>
      <c r="J3571" s="832" t="s">
        <v>695</v>
      </c>
      <c r="K3571" s="832" t="s">
        <v>3400</v>
      </c>
      <c r="L3571" s="835">
        <v>11.75</v>
      </c>
      <c r="M3571" s="835">
        <v>23.5</v>
      </c>
      <c r="N3571" s="832">
        <v>2</v>
      </c>
      <c r="O3571" s="836">
        <v>1.5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10</v>
      </c>
      <c r="B3572" s="832" t="s">
        <v>2616</v>
      </c>
      <c r="C3572" s="832" t="s">
        <v>2647</v>
      </c>
      <c r="D3572" s="833" t="s">
        <v>5681</v>
      </c>
      <c r="E3572" s="834" t="s">
        <v>2717</v>
      </c>
      <c r="F3572" s="832" t="s">
        <v>2618</v>
      </c>
      <c r="G3572" s="832" t="s">
        <v>2748</v>
      </c>
      <c r="H3572" s="832" t="s">
        <v>631</v>
      </c>
      <c r="I3572" s="832" t="s">
        <v>2992</v>
      </c>
      <c r="J3572" s="832" t="s">
        <v>844</v>
      </c>
      <c r="K3572" s="832" t="s">
        <v>2993</v>
      </c>
      <c r="L3572" s="835">
        <v>147.85</v>
      </c>
      <c r="M3572" s="835">
        <v>2217.75</v>
      </c>
      <c r="N3572" s="832">
        <v>15</v>
      </c>
      <c r="O3572" s="836">
        <v>10.5</v>
      </c>
      <c r="P3572" s="835">
        <v>739.25</v>
      </c>
      <c r="Q3572" s="837">
        <v>0.33333333333333331</v>
      </c>
      <c r="R3572" s="832">
        <v>5</v>
      </c>
      <c r="S3572" s="837">
        <v>0.33333333333333331</v>
      </c>
      <c r="T3572" s="836">
        <v>4</v>
      </c>
      <c r="U3572" s="838">
        <v>0.38095238095238093</v>
      </c>
    </row>
    <row r="3573" spans="1:21" ht="14.4" customHeight="1" x14ac:dyDescent="0.3">
      <c r="A3573" s="831">
        <v>10</v>
      </c>
      <c r="B3573" s="832" t="s">
        <v>2616</v>
      </c>
      <c r="C3573" s="832" t="s">
        <v>2647</v>
      </c>
      <c r="D3573" s="833" t="s">
        <v>5681</v>
      </c>
      <c r="E3573" s="834" t="s">
        <v>2717</v>
      </c>
      <c r="F3573" s="832" t="s">
        <v>2618</v>
      </c>
      <c r="G3573" s="832" t="s">
        <v>2748</v>
      </c>
      <c r="H3573" s="832" t="s">
        <v>631</v>
      </c>
      <c r="I3573" s="832" t="s">
        <v>5497</v>
      </c>
      <c r="J3573" s="832" t="s">
        <v>844</v>
      </c>
      <c r="K3573" s="832" t="s">
        <v>2993</v>
      </c>
      <c r="L3573" s="835">
        <v>147.85</v>
      </c>
      <c r="M3573" s="835">
        <v>295.7</v>
      </c>
      <c r="N3573" s="832">
        <v>2</v>
      </c>
      <c r="O3573" s="836">
        <v>2</v>
      </c>
      <c r="P3573" s="835">
        <v>147.85</v>
      </c>
      <c r="Q3573" s="837">
        <v>0.5</v>
      </c>
      <c r="R3573" s="832">
        <v>1</v>
      </c>
      <c r="S3573" s="837">
        <v>0.5</v>
      </c>
      <c r="T3573" s="836">
        <v>1</v>
      </c>
      <c r="U3573" s="838">
        <v>0.5</v>
      </c>
    </row>
    <row r="3574" spans="1:21" ht="14.4" customHeight="1" x14ac:dyDescent="0.3">
      <c r="A3574" s="831">
        <v>10</v>
      </c>
      <c r="B3574" s="832" t="s">
        <v>2616</v>
      </c>
      <c r="C3574" s="832" t="s">
        <v>2647</v>
      </c>
      <c r="D3574" s="833" t="s">
        <v>5681</v>
      </c>
      <c r="E3574" s="834" t="s">
        <v>2717</v>
      </c>
      <c r="F3574" s="832" t="s">
        <v>2618</v>
      </c>
      <c r="G3574" s="832" t="s">
        <v>3177</v>
      </c>
      <c r="H3574" s="832" t="s">
        <v>631</v>
      </c>
      <c r="I3574" s="832" t="s">
        <v>3537</v>
      </c>
      <c r="J3574" s="832" t="s">
        <v>1291</v>
      </c>
      <c r="K3574" s="832" t="s">
        <v>1292</v>
      </c>
      <c r="L3574" s="835">
        <v>42.05</v>
      </c>
      <c r="M3574" s="835">
        <v>126.14999999999999</v>
      </c>
      <c r="N3574" s="832">
        <v>3</v>
      </c>
      <c r="O3574" s="836">
        <v>2.5</v>
      </c>
      <c r="P3574" s="835">
        <v>42.05</v>
      </c>
      <c r="Q3574" s="837">
        <v>0.33333333333333331</v>
      </c>
      <c r="R3574" s="832">
        <v>1</v>
      </c>
      <c r="S3574" s="837">
        <v>0.33333333333333331</v>
      </c>
      <c r="T3574" s="836">
        <v>1</v>
      </c>
      <c r="U3574" s="838">
        <v>0.4</v>
      </c>
    </row>
    <row r="3575" spans="1:21" ht="14.4" customHeight="1" x14ac:dyDescent="0.3">
      <c r="A3575" s="831">
        <v>10</v>
      </c>
      <c r="B3575" s="832" t="s">
        <v>2616</v>
      </c>
      <c r="C3575" s="832" t="s">
        <v>2647</v>
      </c>
      <c r="D3575" s="833" t="s">
        <v>5681</v>
      </c>
      <c r="E3575" s="834" t="s">
        <v>2717</v>
      </c>
      <c r="F3575" s="832" t="s">
        <v>2618</v>
      </c>
      <c r="G3575" s="832" t="s">
        <v>3679</v>
      </c>
      <c r="H3575" s="832" t="s">
        <v>631</v>
      </c>
      <c r="I3575" s="832" t="s">
        <v>5498</v>
      </c>
      <c r="J3575" s="832" t="s">
        <v>5499</v>
      </c>
      <c r="K3575" s="832" t="s">
        <v>5500</v>
      </c>
      <c r="L3575" s="835">
        <v>0</v>
      </c>
      <c r="M3575" s="835">
        <v>0</v>
      </c>
      <c r="N3575" s="832">
        <v>1</v>
      </c>
      <c r="O3575" s="836">
        <v>1</v>
      </c>
      <c r="P3575" s="835"/>
      <c r="Q3575" s="837"/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10</v>
      </c>
      <c r="B3576" s="832" t="s">
        <v>2616</v>
      </c>
      <c r="C3576" s="832" t="s">
        <v>2647</v>
      </c>
      <c r="D3576" s="833" t="s">
        <v>5681</v>
      </c>
      <c r="E3576" s="834" t="s">
        <v>2717</v>
      </c>
      <c r="F3576" s="832" t="s">
        <v>2618</v>
      </c>
      <c r="G3576" s="832" t="s">
        <v>5501</v>
      </c>
      <c r="H3576" s="832" t="s">
        <v>631</v>
      </c>
      <c r="I3576" s="832" t="s">
        <v>5502</v>
      </c>
      <c r="J3576" s="832" t="s">
        <v>5503</v>
      </c>
      <c r="K3576" s="832" t="s">
        <v>5504</v>
      </c>
      <c r="L3576" s="835">
        <v>88.31</v>
      </c>
      <c r="M3576" s="835">
        <v>88.31</v>
      </c>
      <c r="N3576" s="832">
        <v>1</v>
      </c>
      <c r="O3576" s="836">
        <v>1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10</v>
      </c>
      <c r="B3577" s="832" t="s">
        <v>2616</v>
      </c>
      <c r="C3577" s="832" t="s">
        <v>2647</v>
      </c>
      <c r="D3577" s="833" t="s">
        <v>5681</v>
      </c>
      <c r="E3577" s="834" t="s">
        <v>2717</v>
      </c>
      <c r="F3577" s="832" t="s">
        <v>2618</v>
      </c>
      <c r="G3577" s="832" t="s">
        <v>2751</v>
      </c>
      <c r="H3577" s="832" t="s">
        <v>631</v>
      </c>
      <c r="I3577" s="832" t="s">
        <v>2752</v>
      </c>
      <c r="J3577" s="832" t="s">
        <v>756</v>
      </c>
      <c r="K3577" s="832" t="s">
        <v>2753</v>
      </c>
      <c r="L3577" s="835">
        <v>92.85</v>
      </c>
      <c r="M3577" s="835">
        <v>835.65</v>
      </c>
      <c r="N3577" s="832">
        <v>9</v>
      </c>
      <c r="O3577" s="836">
        <v>7</v>
      </c>
      <c r="P3577" s="835">
        <v>464.25</v>
      </c>
      <c r="Q3577" s="837">
        <v>0.55555555555555558</v>
      </c>
      <c r="R3577" s="832">
        <v>5</v>
      </c>
      <c r="S3577" s="837">
        <v>0.55555555555555558</v>
      </c>
      <c r="T3577" s="836">
        <v>3.5</v>
      </c>
      <c r="U3577" s="838">
        <v>0.5</v>
      </c>
    </row>
    <row r="3578" spans="1:21" ht="14.4" customHeight="1" x14ac:dyDescent="0.3">
      <c r="A3578" s="831">
        <v>10</v>
      </c>
      <c r="B3578" s="832" t="s">
        <v>2616</v>
      </c>
      <c r="C3578" s="832" t="s">
        <v>2647</v>
      </c>
      <c r="D3578" s="833" t="s">
        <v>5681</v>
      </c>
      <c r="E3578" s="834" t="s">
        <v>2717</v>
      </c>
      <c r="F3578" s="832" t="s">
        <v>2618</v>
      </c>
      <c r="G3578" s="832" t="s">
        <v>2751</v>
      </c>
      <c r="H3578" s="832" t="s">
        <v>631</v>
      </c>
      <c r="I3578" s="832" t="s">
        <v>3683</v>
      </c>
      <c r="J3578" s="832" t="s">
        <v>756</v>
      </c>
      <c r="K3578" s="832" t="s">
        <v>3684</v>
      </c>
      <c r="L3578" s="835">
        <v>159.16999999999999</v>
      </c>
      <c r="M3578" s="835">
        <v>159.16999999999999</v>
      </c>
      <c r="N3578" s="832">
        <v>1</v>
      </c>
      <c r="O3578" s="836">
        <v>1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10</v>
      </c>
      <c r="B3579" s="832" t="s">
        <v>2616</v>
      </c>
      <c r="C3579" s="832" t="s">
        <v>2647</v>
      </c>
      <c r="D3579" s="833" t="s">
        <v>5681</v>
      </c>
      <c r="E3579" s="834" t="s">
        <v>2717</v>
      </c>
      <c r="F3579" s="832" t="s">
        <v>2618</v>
      </c>
      <c r="G3579" s="832" t="s">
        <v>3492</v>
      </c>
      <c r="H3579" s="832" t="s">
        <v>631</v>
      </c>
      <c r="I3579" s="832" t="s">
        <v>3493</v>
      </c>
      <c r="J3579" s="832" t="s">
        <v>2072</v>
      </c>
      <c r="K3579" s="832" t="s">
        <v>3494</v>
      </c>
      <c r="L3579" s="835">
        <v>46.99</v>
      </c>
      <c r="M3579" s="835">
        <v>187.96</v>
      </c>
      <c r="N3579" s="832">
        <v>4</v>
      </c>
      <c r="O3579" s="836">
        <v>4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10</v>
      </c>
      <c r="B3580" s="832" t="s">
        <v>2616</v>
      </c>
      <c r="C3580" s="832" t="s">
        <v>2647</v>
      </c>
      <c r="D3580" s="833" t="s">
        <v>5681</v>
      </c>
      <c r="E3580" s="834" t="s">
        <v>2717</v>
      </c>
      <c r="F3580" s="832" t="s">
        <v>2618</v>
      </c>
      <c r="G3580" s="832" t="s">
        <v>3492</v>
      </c>
      <c r="H3580" s="832" t="s">
        <v>631</v>
      </c>
      <c r="I3580" s="832" t="s">
        <v>3646</v>
      </c>
      <c r="J3580" s="832" t="s">
        <v>3647</v>
      </c>
      <c r="K3580" s="832" t="s">
        <v>3648</v>
      </c>
      <c r="L3580" s="835">
        <v>93.98</v>
      </c>
      <c r="M3580" s="835">
        <v>93.98</v>
      </c>
      <c r="N3580" s="832">
        <v>1</v>
      </c>
      <c r="O3580" s="836">
        <v>1</v>
      </c>
      <c r="P3580" s="835">
        <v>93.98</v>
      </c>
      <c r="Q3580" s="837">
        <v>1</v>
      </c>
      <c r="R3580" s="832">
        <v>1</v>
      </c>
      <c r="S3580" s="837">
        <v>1</v>
      </c>
      <c r="T3580" s="836">
        <v>1</v>
      </c>
      <c r="U3580" s="838">
        <v>1</v>
      </c>
    </row>
    <row r="3581" spans="1:21" ht="14.4" customHeight="1" x14ac:dyDescent="0.3">
      <c r="A3581" s="831">
        <v>10</v>
      </c>
      <c r="B3581" s="832" t="s">
        <v>2616</v>
      </c>
      <c r="C3581" s="832" t="s">
        <v>2647</v>
      </c>
      <c r="D3581" s="833" t="s">
        <v>5681</v>
      </c>
      <c r="E3581" s="834" t="s">
        <v>2717</v>
      </c>
      <c r="F3581" s="832" t="s">
        <v>2618</v>
      </c>
      <c r="G3581" s="832" t="s">
        <v>3492</v>
      </c>
      <c r="H3581" s="832" t="s">
        <v>631</v>
      </c>
      <c r="I3581" s="832" t="s">
        <v>3781</v>
      </c>
      <c r="J3581" s="832" t="s">
        <v>3782</v>
      </c>
      <c r="K3581" s="832" t="s">
        <v>3783</v>
      </c>
      <c r="L3581" s="835">
        <v>140.96</v>
      </c>
      <c r="M3581" s="835">
        <v>140.96</v>
      </c>
      <c r="N3581" s="832">
        <v>1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10</v>
      </c>
      <c r="B3582" s="832" t="s">
        <v>2616</v>
      </c>
      <c r="C3582" s="832" t="s">
        <v>2647</v>
      </c>
      <c r="D3582" s="833" t="s">
        <v>5681</v>
      </c>
      <c r="E3582" s="834" t="s">
        <v>2717</v>
      </c>
      <c r="F3582" s="832" t="s">
        <v>2618</v>
      </c>
      <c r="G3582" s="832" t="s">
        <v>3492</v>
      </c>
      <c r="H3582" s="832" t="s">
        <v>631</v>
      </c>
      <c r="I3582" s="832" t="s">
        <v>5409</v>
      </c>
      <c r="J3582" s="832" t="s">
        <v>3782</v>
      </c>
      <c r="K3582" s="832" t="s">
        <v>3783</v>
      </c>
      <c r="L3582" s="835">
        <v>140.96</v>
      </c>
      <c r="M3582" s="835">
        <v>140.96</v>
      </c>
      <c r="N3582" s="832">
        <v>1</v>
      </c>
      <c r="O3582" s="836">
        <v>1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10</v>
      </c>
      <c r="B3583" s="832" t="s">
        <v>2616</v>
      </c>
      <c r="C3583" s="832" t="s">
        <v>2647</v>
      </c>
      <c r="D3583" s="833" t="s">
        <v>5681</v>
      </c>
      <c r="E3583" s="834" t="s">
        <v>2717</v>
      </c>
      <c r="F3583" s="832" t="s">
        <v>2618</v>
      </c>
      <c r="G3583" s="832" t="s">
        <v>2754</v>
      </c>
      <c r="H3583" s="832" t="s">
        <v>631</v>
      </c>
      <c r="I3583" s="832" t="s">
        <v>3233</v>
      </c>
      <c r="J3583" s="832" t="s">
        <v>1873</v>
      </c>
      <c r="K3583" s="832" t="s">
        <v>3234</v>
      </c>
      <c r="L3583" s="835">
        <v>119.37</v>
      </c>
      <c r="M3583" s="835">
        <v>119.37</v>
      </c>
      <c r="N3583" s="832">
        <v>1</v>
      </c>
      <c r="O3583" s="836">
        <v>1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10</v>
      </c>
      <c r="B3584" s="832" t="s">
        <v>2616</v>
      </c>
      <c r="C3584" s="832" t="s">
        <v>2647</v>
      </c>
      <c r="D3584" s="833" t="s">
        <v>5681</v>
      </c>
      <c r="E3584" s="834" t="s">
        <v>2717</v>
      </c>
      <c r="F3584" s="832" t="s">
        <v>2618</v>
      </c>
      <c r="G3584" s="832" t="s">
        <v>2851</v>
      </c>
      <c r="H3584" s="832" t="s">
        <v>631</v>
      </c>
      <c r="I3584" s="832" t="s">
        <v>5505</v>
      </c>
      <c r="J3584" s="832" t="s">
        <v>5506</v>
      </c>
      <c r="K3584" s="832" t="s">
        <v>5507</v>
      </c>
      <c r="L3584" s="835">
        <v>79.64</v>
      </c>
      <c r="M3584" s="835">
        <v>159.28</v>
      </c>
      <c r="N3584" s="832">
        <v>2</v>
      </c>
      <c r="O3584" s="836">
        <v>2</v>
      </c>
      <c r="P3584" s="835">
        <v>79.64</v>
      </c>
      <c r="Q3584" s="837">
        <v>0.5</v>
      </c>
      <c r="R3584" s="832">
        <v>1</v>
      </c>
      <c r="S3584" s="837">
        <v>0.5</v>
      </c>
      <c r="T3584" s="836">
        <v>1</v>
      </c>
      <c r="U3584" s="838">
        <v>0.5</v>
      </c>
    </row>
    <row r="3585" spans="1:21" ht="14.4" customHeight="1" x14ac:dyDescent="0.3">
      <c r="A3585" s="831">
        <v>10</v>
      </c>
      <c r="B3585" s="832" t="s">
        <v>2616</v>
      </c>
      <c r="C3585" s="832" t="s">
        <v>2647</v>
      </c>
      <c r="D3585" s="833" t="s">
        <v>5681</v>
      </c>
      <c r="E3585" s="834" t="s">
        <v>2717</v>
      </c>
      <c r="F3585" s="832" t="s">
        <v>2618</v>
      </c>
      <c r="G3585" s="832" t="s">
        <v>2763</v>
      </c>
      <c r="H3585" s="832" t="s">
        <v>631</v>
      </c>
      <c r="I3585" s="832" t="s">
        <v>2764</v>
      </c>
      <c r="J3585" s="832" t="s">
        <v>983</v>
      </c>
      <c r="K3585" s="832" t="s">
        <v>2765</v>
      </c>
      <c r="L3585" s="835">
        <v>89.91</v>
      </c>
      <c r="M3585" s="835">
        <v>539.46</v>
      </c>
      <c r="N3585" s="832">
        <v>6</v>
      </c>
      <c r="O3585" s="836">
        <v>3.5</v>
      </c>
      <c r="P3585" s="835">
        <v>179.82</v>
      </c>
      <c r="Q3585" s="837">
        <v>0.33333333333333331</v>
      </c>
      <c r="R3585" s="832">
        <v>2</v>
      </c>
      <c r="S3585" s="837">
        <v>0.33333333333333331</v>
      </c>
      <c r="T3585" s="836">
        <v>1.5</v>
      </c>
      <c r="U3585" s="838">
        <v>0.42857142857142855</v>
      </c>
    </row>
    <row r="3586" spans="1:21" ht="14.4" customHeight="1" x14ac:dyDescent="0.3">
      <c r="A3586" s="831">
        <v>10</v>
      </c>
      <c r="B3586" s="832" t="s">
        <v>2616</v>
      </c>
      <c r="C3586" s="832" t="s">
        <v>2647</v>
      </c>
      <c r="D3586" s="833" t="s">
        <v>5681</v>
      </c>
      <c r="E3586" s="834" t="s">
        <v>2717</v>
      </c>
      <c r="F3586" s="832" t="s">
        <v>2618</v>
      </c>
      <c r="G3586" s="832" t="s">
        <v>2766</v>
      </c>
      <c r="H3586" s="832" t="s">
        <v>631</v>
      </c>
      <c r="I3586" s="832" t="s">
        <v>2767</v>
      </c>
      <c r="J3586" s="832" t="s">
        <v>746</v>
      </c>
      <c r="K3586" s="832" t="s">
        <v>2768</v>
      </c>
      <c r="L3586" s="835">
        <v>27.28</v>
      </c>
      <c r="M3586" s="835">
        <v>872.95999999999981</v>
      </c>
      <c r="N3586" s="832">
        <v>32</v>
      </c>
      <c r="O3586" s="836">
        <v>25</v>
      </c>
      <c r="P3586" s="835">
        <v>409.19999999999993</v>
      </c>
      <c r="Q3586" s="837">
        <v>0.46875</v>
      </c>
      <c r="R3586" s="832">
        <v>15</v>
      </c>
      <c r="S3586" s="837">
        <v>0.46875</v>
      </c>
      <c r="T3586" s="836">
        <v>12</v>
      </c>
      <c r="U3586" s="838">
        <v>0.48</v>
      </c>
    </row>
    <row r="3587" spans="1:21" ht="14.4" customHeight="1" x14ac:dyDescent="0.3">
      <c r="A3587" s="831">
        <v>10</v>
      </c>
      <c r="B3587" s="832" t="s">
        <v>2616</v>
      </c>
      <c r="C3587" s="832" t="s">
        <v>2647</v>
      </c>
      <c r="D3587" s="833" t="s">
        <v>5681</v>
      </c>
      <c r="E3587" s="834" t="s">
        <v>2717</v>
      </c>
      <c r="F3587" s="832" t="s">
        <v>2618</v>
      </c>
      <c r="G3587" s="832" t="s">
        <v>3006</v>
      </c>
      <c r="H3587" s="832" t="s">
        <v>631</v>
      </c>
      <c r="I3587" s="832" t="s">
        <v>3007</v>
      </c>
      <c r="J3587" s="832" t="s">
        <v>1073</v>
      </c>
      <c r="K3587" s="832" t="s">
        <v>3008</v>
      </c>
      <c r="L3587" s="835">
        <v>0</v>
      </c>
      <c r="M3587" s="835">
        <v>0</v>
      </c>
      <c r="N3587" s="832">
        <v>1</v>
      </c>
      <c r="O3587" s="836">
        <v>1</v>
      </c>
      <c r="P3587" s="835"/>
      <c r="Q3587" s="837"/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10</v>
      </c>
      <c r="B3588" s="832" t="s">
        <v>2616</v>
      </c>
      <c r="C3588" s="832" t="s">
        <v>2647</v>
      </c>
      <c r="D3588" s="833" t="s">
        <v>5681</v>
      </c>
      <c r="E3588" s="834" t="s">
        <v>2717</v>
      </c>
      <c r="F3588" s="832" t="s">
        <v>2618</v>
      </c>
      <c r="G3588" s="832" t="s">
        <v>3569</v>
      </c>
      <c r="H3588" s="832" t="s">
        <v>631</v>
      </c>
      <c r="I3588" s="832" t="s">
        <v>5508</v>
      </c>
      <c r="J3588" s="832" t="s">
        <v>1568</v>
      </c>
      <c r="K3588" s="832" t="s">
        <v>5509</v>
      </c>
      <c r="L3588" s="835">
        <v>0</v>
      </c>
      <c r="M3588" s="835">
        <v>0</v>
      </c>
      <c r="N3588" s="832">
        <v>1</v>
      </c>
      <c r="O3588" s="836">
        <v>1</v>
      </c>
      <c r="P3588" s="835"/>
      <c r="Q3588" s="837"/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10</v>
      </c>
      <c r="B3589" s="832" t="s">
        <v>2616</v>
      </c>
      <c r="C3589" s="832" t="s">
        <v>2647</v>
      </c>
      <c r="D3589" s="833" t="s">
        <v>5681</v>
      </c>
      <c r="E3589" s="834" t="s">
        <v>2717</v>
      </c>
      <c r="F3589" s="832" t="s">
        <v>2618</v>
      </c>
      <c r="G3589" s="832" t="s">
        <v>3657</v>
      </c>
      <c r="H3589" s="832" t="s">
        <v>631</v>
      </c>
      <c r="I3589" s="832" t="s">
        <v>3658</v>
      </c>
      <c r="J3589" s="832" t="s">
        <v>797</v>
      </c>
      <c r="K3589" s="832" t="s">
        <v>3659</v>
      </c>
      <c r="L3589" s="835">
        <v>0</v>
      </c>
      <c r="M3589" s="835">
        <v>0</v>
      </c>
      <c r="N3589" s="832">
        <v>1</v>
      </c>
      <c r="O3589" s="836">
        <v>1</v>
      </c>
      <c r="P3589" s="835">
        <v>0</v>
      </c>
      <c r="Q3589" s="837"/>
      <c r="R3589" s="832">
        <v>1</v>
      </c>
      <c r="S3589" s="837">
        <v>1</v>
      </c>
      <c r="T3589" s="836">
        <v>1</v>
      </c>
      <c r="U3589" s="838">
        <v>1</v>
      </c>
    </row>
    <row r="3590" spans="1:21" ht="14.4" customHeight="1" x14ac:dyDescent="0.3">
      <c r="A3590" s="831">
        <v>10</v>
      </c>
      <c r="B3590" s="832" t="s">
        <v>2616</v>
      </c>
      <c r="C3590" s="832" t="s">
        <v>2647</v>
      </c>
      <c r="D3590" s="833" t="s">
        <v>5681</v>
      </c>
      <c r="E3590" s="834" t="s">
        <v>2717</v>
      </c>
      <c r="F3590" s="832" t="s">
        <v>2618</v>
      </c>
      <c r="G3590" s="832" t="s">
        <v>2769</v>
      </c>
      <c r="H3590" s="832" t="s">
        <v>631</v>
      </c>
      <c r="I3590" s="832" t="s">
        <v>5510</v>
      </c>
      <c r="J3590" s="832" t="s">
        <v>1379</v>
      </c>
      <c r="K3590" s="832" t="s">
        <v>2771</v>
      </c>
      <c r="L3590" s="835">
        <v>111.72</v>
      </c>
      <c r="M3590" s="835">
        <v>223.44</v>
      </c>
      <c r="N3590" s="832">
        <v>2</v>
      </c>
      <c r="O3590" s="836">
        <v>1.5</v>
      </c>
      <c r="P3590" s="835">
        <v>223.44</v>
      </c>
      <c r="Q3590" s="837">
        <v>1</v>
      </c>
      <c r="R3590" s="832">
        <v>2</v>
      </c>
      <c r="S3590" s="837">
        <v>1</v>
      </c>
      <c r="T3590" s="836">
        <v>1.5</v>
      </c>
      <c r="U3590" s="838">
        <v>1</v>
      </c>
    </row>
    <row r="3591" spans="1:21" ht="14.4" customHeight="1" x14ac:dyDescent="0.3">
      <c r="A3591" s="831">
        <v>10</v>
      </c>
      <c r="B3591" s="832" t="s">
        <v>2616</v>
      </c>
      <c r="C3591" s="832" t="s">
        <v>2647</v>
      </c>
      <c r="D3591" s="833" t="s">
        <v>5681</v>
      </c>
      <c r="E3591" s="834" t="s">
        <v>2717</v>
      </c>
      <c r="F3591" s="832" t="s">
        <v>2618</v>
      </c>
      <c r="G3591" s="832" t="s">
        <v>2769</v>
      </c>
      <c r="H3591" s="832" t="s">
        <v>631</v>
      </c>
      <c r="I3591" s="832" t="s">
        <v>2772</v>
      </c>
      <c r="J3591" s="832" t="s">
        <v>972</v>
      </c>
      <c r="K3591" s="832" t="s">
        <v>2773</v>
      </c>
      <c r="L3591" s="835">
        <v>131.66999999999999</v>
      </c>
      <c r="M3591" s="835">
        <v>526.67999999999995</v>
      </c>
      <c r="N3591" s="832">
        <v>4</v>
      </c>
      <c r="O3591" s="836">
        <v>3.5</v>
      </c>
      <c r="P3591" s="835">
        <v>263.33999999999997</v>
      </c>
      <c r="Q3591" s="837">
        <v>0.5</v>
      </c>
      <c r="R3591" s="832">
        <v>2</v>
      </c>
      <c r="S3591" s="837">
        <v>0.5</v>
      </c>
      <c r="T3591" s="836">
        <v>1.5</v>
      </c>
      <c r="U3591" s="838">
        <v>0.42857142857142855</v>
      </c>
    </row>
    <row r="3592" spans="1:21" ht="14.4" customHeight="1" x14ac:dyDescent="0.3">
      <c r="A3592" s="831">
        <v>10</v>
      </c>
      <c r="B3592" s="832" t="s">
        <v>2616</v>
      </c>
      <c r="C3592" s="832" t="s">
        <v>2647</v>
      </c>
      <c r="D3592" s="833" t="s">
        <v>5681</v>
      </c>
      <c r="E3592" s="834" t="s">
        <v>2717</v>
      </c>
      <c r="F3592" s="832" t="s">
        <v>2618</v>
      </c>
      <c r="G3592" s="832" t="s">
        <v>2769</v>
      </c>
      <c r="H3592" s="832" t="s">
        <v>631</v>
      </c>
      <c r="I3592" s="832" t="s">
        <v>2774</v>
      </c>
      <c r="J3592" s="832" t="s">
        <v>972</v>
      </c>
      <c r="K3592" s="832" t="s">
        <v>2775</v>
      </c>
      <c r="L3592" s="835">
        <v>83.79</v>
      </c>
      <c r="M3592" s="835">
        <v>251.37</v>
      </c>
      <c r="N3592" s="832">
        <v>3</v>
      </c>
      <c r="O3592" s="836">
        <v>3</v>
      </c>
      <c r="P3592" s="835">
        <v>83.79</v>
      </c>
      <c r="Q3592" s="837">
        <v>0.33333333333333337</v>
      </c>
      <c r="R3592" s="832">
        <v>1</v>
      </c>
      <c r="S3592" s="837">
        <v>0.33333333333333331</v>
      </c>
      <c r="T3592" s="836">
        <v>1</v>
      </c>
      <c r="U3592" s="838">
        <v>0.33333333333333331</v>
      </c>
    </row>
    <row r="3593" spans="1:21" ht="14.4" customHeight="1" x14ac:dyDescent="0.3">
      <c r="A3593" s="831">
        <v>10</v>
      </c>
      <c r="B3593" s="832" t="s">
        <v>2616</v>
      </c>
      <c r="C3593" s="832" t="s">
        <v>2647</v>
      </c>
      <c r="D3593" s="833" t="s">
        <v>5681</v>
      </c>
      <c r="E3593" s="834" t="s">
        <v>2717</v>
      </c>
      <c r="F3593" s="832" t="s">
        <v>2618</v>
      </c>
      <c r="G3593" s="832" t="s">
        <v>2769</v>
      </c>
      <c r="H3593" s="832" t="s">
        <v>631</v>
      </c>
      <c r="I3593" s="832" t="s">
        <v>3436</v>
      </c>
      <c r="J3593" s="832" t="s">
        <v>3437</v>
      </c>
      <c r="K3593" s="832" t="s">
        <v>3438</v>
      </c>
      <c r="L3593" s="835">
        <v>167.58</v>
      </c>
      <c r="M3593" s="835">
        <v>167.58</v>
      </c>
      <c r="N3593" s="832">
        <v>1</v>
      </c>
      <c r="O3593" s="836">
        <v>0.5</v>
      </c>
      <c r="P3593" s="835">
        <v>167.58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10</v>
      </c>
      <c r="B3594" s="832" t="s">
        <v>2616</v>
      </c>
      <c r="C3594" s="832" t="s">
        <v>2647</v>
      </c>
      <c r="D3594" s="833" t="s">
        <v>5681</v>
      </c>
      <c r="E3594" s="834" t="s">
        <v>2717</v>
      </c>
      <c r="F3594" s="832" t="s">
        <v>2618</v>
      </c>
      <c r="G3594" s="832" t="s">
        <v>2769</v>
      </c>
      <c r="H3594" s="832" t="s">
        <v>631</v>
      </c>
      <c r="I3594" s="832" t="s">
        <v>3362</v>
      </c>
      <c r="J3594" s="832" t="s">
        <v>972</v>
      </c>
      <c r="K3594" s="832" t="s">
        <v>1554</v>
      </c>
      <c r="L3594" s="835">
        <v>79</v>
      </c>
      <c r="M3594" s="835">
        <v>79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10</v>
      </c>
      <c r="B3595" s="832" t="s">
        <v>2616</v>
      </c>
      <c r="C3595" s="832" t="s">
        <v>2647</v>
      </c>
      <c r="D3595" s="833" t="s">
        <v>5681</v>
      </c>
      <c r="E3595" s="834" t="s">
        <v>2717</v>
      </c>
      <c r="F3595" s="832" t="s">
        <v>2618</v>
      </c>
      <c r="G3595" s="832" t="s">
        <v>2769</v>
      </c>
      <c r="H3595" s="832" t="s">
        <v>631</v>
      </c>
      <c r="I3595" s="832" t="s">
        <v>5511</v>
      </c>
      <c r="J3595" s="832" t="s">
        <v>972</v>
      </c>
      <c r="K3595" s="832" t="s">
        <v>3288</v>
      </c>
      <c r="L3595" s="835">
        <v>39.5</v>
      </c>
      <c r="M3595" s="835">
        <v>39.5</v>
      </c>
      <c r="N3595" s="832">
        <v>1</v>
      </c>
      <c r="O3595" s="836">
        <v>1</v>
      </c>
      <c r="P3595" s="835">
        <v>39.5</v>
      </c>
      <c r="Q3595" s="837">
        <v>1</v>
      </c>
      <c r="R3595" s="832">
        <v>1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10</v>
      </c>
      <c r="B3596" s="832" t="s">
        <v>2616</v>
      </c>
      <c r="C3596" s="832" t="s">
        <v>2647</v>
      </c>
      <c r="D3596" s="833" t="s">
        <v>5681</v>
      </c>
      <c r="E3596" s="834" t="s">
        <v>2717</v>
      </c>
      <c r="F3596" s="832" t="s">
        <v>2618</v>
      </c>
      <c r="G3596" s="832" t="s">
        <v>2769</v>
      </c>
      <c r="H3596" s="832" t="s">
        <v>631</v>
      </c>
      <c r="I3596" s="832" t="s">
        <v>5418</v>
      </c>
      <c r="J3596" s="832" t="s">
        <v>972</v>
      </c>
      <c r="K3596" s="832" t="s">
        <v>2771</v>
      </c>
      <c r="L3596" s="835">
        <v>111.72</v>
      </c>
      <c r="M3596" s="835">
        <v>223.44</v>
      </c>
      <c r="N3596" s="832">
        <v>2</v>
      </c>
      <c r="O3596" s="836">
        <v>1.5</v>
      </c>
      <c r="P3596" s="835">
        <v>111.72</v>
      </c>
      <c r="Q3596" s="837">
        <v>0.5</v>
      </c>
      <c r="R3596" s="832">
        <v>1</v>
      </c>
      <c r="S3596" s="837">
        <v>0.5</v>
      </c>
      <c r="T3596" s="836">
        <v>0.5</v>
      </c>
      <c r="U3596" s="838">
        <v>0.33333333333333331</v>
      </c>
    </row>
    <row r="3597" spans="1:21" ht="14.4" customHeight="1" x14ac:dyDescent="0.3">
      <c r="A3597" s="831">
        <v>10</v>
      </c>
      <c r="B3597" s="832" t="s">
        <v>2616</v>
      </c>
      <c r="C3597" s="832" t="s">
        <v>2647</v>
      </c>
      <c r="D3597" s="833" t="s">
        <v>5681</v>
      </c>
      <c r="E3597" s="834" t="s">
        <v>2717</v>
      </c>
      <c r="F3597" s="832" t="s">
        <v>2618</v>
      </c>
      <c r="G3597" s="832" t="s">
        <v>2769</v>
      </c>
      <c r="H3597" s="832" t="s">
        <v>631</v>
      </c>
      <c r="I3597" s="832" t="s">
        <v>5512</v>
      </c>
      <c r="J3597" s="832" t="s">
        <v>972</v>
      </c>
      <c r="K3597" s="832" t="s">
        <v>1554</v>
      </c>
      <c r="L3597" s="835">
        <v>79</v>
      </c>
      <c r="M3597" s="835">
        <v>395</v>
      </c>
      <c r="N3597" s="832">
        <v>5</v>
      </c>
      <c r="O3597" s="836">
        <v>3</v>
      </c>
      <c r="P3597" s="835">
        <v>158</v>
      </c>
      <c r="Q3597" s="837">
        <v>0.4</v>
      </c>
      <c r="R3597" s="832">
        <v>2</v>
      </c>
      <c r="S3597" s="837">
        <v>0.4</v>
      </c>
      <c r="T3597" s="836">
        <v>1</v>
      </c>
      <c r="U3597" s="838">
        <v>0.33333333333333331</v>
      </c>
    </row>
    <row r="3598" spans="1:21" ht="14.4" customHeight="1" x14ac:dyDescent="0.3">
      <c r="A3598" s="831">
        <v>10</v>
      </c>
      <c r="B3598" s="832" t="s">
        <v>2616</v>
      </c>
      <c r="C3598" s="832" t="s">
        <v>2647</v>
      </c>
      <c r="D3598" s="833" t="s">
        <v>5681</v>
      </c>
      <c r="E3598" s="834" t="s">
        <v>2717</v>
      </c>
      <c r="F3598" s="832" t="s">
        <v>2618</v>
      </c>
      <c r="G3598" s="832" t="s">
        <v>2769</v>
      </c>
      <c r="H3598" s="832" t="s">
        <v>631</v>
      </c>
      <c r="I3598" s="832" t="s">
        <v>5513</v>
      </c>
      <c r="J3598" s="832" t="s">
        <v>972</v>
      </c>
      <c r="K3598" s="832" t="s">
        <v>2773</v>
      </c>
      <c r="L3598" s="835">
        <v>131.66999999999999</v>
      </c>
      <c r="M3598" s="835">
        <v>131.66999999999999</v>
      </c>
      <c r="N3598" s="832">
        <v>1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10</v>
      </c>
      <c r="B3599" s="832" t="s">
        <v>2616</v>
      </c>
      <c r="C3599" s="832" t="s">
        <v>2647</v>
      </c>
      <c r="D3599" s="833" t="s">
        <v>5681</v>
      </c>
      <c r="E3599" s="834" t="s">
        <v>2717</v>
      </c>
      <c r="F3599" s="832" t="s">
        <v>2618</v>
      </c>
      <c r="G3599" s="832" t="s">
        <v>5087</v>
      </c>
      <c r="H3599" s="832" t="s">
        <v>631</v>
      </c>
      <c r="I3599" s="832" t="s">
        <v>5088</v>
      </c>
      <c r="J3599" s="832" t="s">
        <v>5089</v>
      </c>
      <c r="K3599" s="832" t="s">
        <v>5090</v>
      </c>
      <c r="L3599" s="835">
        <v>83.68</v>
      </c>
      <c r="M3599" s="835">
        <v>83.68</v>
      </c>
      <c r="N3599" s="832">
        <v>1</v>
      </c>
      <c r="O3599" s="836">
        <v>0.5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10</v>
      </c>
      <c r="B3600" s="832" t="s">
        <v>2616</v>
      </c>
      <c r="C3600" s="832" t="s">
        <v>2647</v>
      </c>
      <c r="D3600" s="833" t="s">
        <v>5681</v>
      </c>
      <c r="E3600" s="834" t="s">
        <v>2717</v>
      </c>
      <c r="F3600" s="832" t="s">
        <v>2618</v>
      </c>
      <c r="G3600" s="832" t="s">
        <v>2777</v>
      </c>
      <c r="H3600" s="832" t="s">
        <v>631</v>
      </c>
      <c r="I3600" s="832" t="s">
        <v>3578</v>
      </c>
      <c r="J3600" s="832" t="s">
        <v>1377</v>
      </c>
      <c r="K3600" s="832" t="s">
        <v>3579</v>
      </c>
      <c r="L3600" s="835">
        <v>69.59</v>
      </c>
      <c r="M3600" s="835">
        <v>278.36</v>
      </c>
      <c r="N3600" s="832">
        <v>4</v>
      </c>
      <c r="O3600" s="836">
        <v>3</v>
      </c>
      <c r="P3600" s="835">
        <v>69.59</v>
      </c>
      <c r="Q3600" s="837">
        <v>0.25</v>
      </c>
      <c r="R3600" s="832">
        <v>1</v>
      </c>
      <c r="S3600" s="837">
        <v>0.25</v>
      </c>
      <c r="T3600" s="836">
        <v>0.5</v>
      </c>
      <c r="U3600" s="838">
        <v>0.16666666666666666</v>
      </c>
    </row>
    <row r="3601" spans="1:21" ht="14.4" customHeight="1" x14ac:dyDescent="0.3">
      <c r="A3601" s="831">
        <v>10</v>
      </c>
      <c r="B3601" s="832" t="s">
        <v>2616</v>
      </c>
      <c r="C3601" s="832" t="s">
        <v>2647</v>
      </c>
      <c r="D3601" s="833" t="s">
        <v>5681</v>
      </c>
      <c r="E3601" s="834" t="s">
        <v>2717</v>
      </c>
      <c r="F3601" s="832" t="s">
        <v>2618</v>
      </c>
      <c r="G3601" s="832" t="s">
        <v>2777</v>
      </c>
      <c r="H3601" s="832" t="s">
        <v>631</v>
      </c>
      <c r="I3601" s="832" t="s">
        <v>2778</v>
      </c>
      <c r="J3601" s="832" t="s">
        <v>1377</v>
      </c>
      <c r="K3601" s="832" t="s">
        <v>2779</v>
      </c>
      <c r="L3601" s="835">
        <v>69.59</v>
      </c>
      <c r="M3601" s="835">
        <v>69.59</v>
      </c>
      <c r="N3601" s="832">
        <v>1</v>
      </c>
      <c r="O3601" s="836">
        <v>1</v>
      </c>
      <c r="P3601" s="835">
        <v>69.59</v>
      </c>
      <c r="Q3601" s="837">
        <v>1</v>
      </c>
      <c r="R3601" s="832">
        <v>1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10</v>
      </c>
      <c r="B3602" s="832" t="s">
        <v>2616</v>
      </c>
      <c r="C3602" s="832" t="s">
        <v>2647</v>
      </c>
      <c r="D3602" s="833" t="s">
        <v>5681</v>
      </c>
      <c r="E3602" s="834" t="s">
        <v>2717</v>
      </c>
      <c r="F3602" s="832" t="s">
        <v>2618</v>
      </c>
      <c r="G3602" s="832" t="s">
        <v>3662</v>
      </c>
      <c r="H3602" s="832" t="s">
        <v>631</v>
      </c>
      <c r="I3602" s="832" t="s">
        <v>3663</v>
      </c>
      <c r="J3602" s="832" t="s">
        <v>1228</v>
      </c>
      <c r="K3602" s="832" t="s">
        <v>3664</v>
      </c>
      <c r="L3602" s="835">
        <v>38.56</v>
      </c>
      <c r="M3602" s="835">
        <v>38.56</v>
      </c>
      <c r="N3602" s="832">
        <v>1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10</v>
      </c>
      <c r="B3603" s="832" t="s">
        <v>2616</v>
      </c>
      <c r="C3603" s="832" t="s">
        <v>2647</v>
      </c>
      <c r="D3603" s="833" t="s">
        <v>5681</v>
      </c>
      <c r="E3603" s="834" t="s">
        <v>2717</v>
      </c>
      <c r="F3603" s="832" t="s">
        <v>2618</v>
      </c>
      <c r="G3603" s="832" t="s">
        <v>2786</v>
      </c>
      <c r="H3603" s="832" t="s">
        <v>631</v>
      </c>
      <c r="I3603" s="832" t="s">
        <v>2787</v>
      </c>
      <c r="J3603" s="832" t="s">
        <v>1869</v>
      </c>
      <c r="K3603" s="832" t="s">
        <v>2788</v>
      </c>
      <c r="L3603" s="835">
        <v>69.59</v>
      </c>
      <c r="M3603" s="835">
        <v>69.59</v>
      </c>
      <c r="N3603" s="832">
        <v>1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10</v>
      </c>
      <c r="B3604" s="832" t="s">
        <v>2616</v>
      </c>
      <c r="C3604" s="832" t="s">
        <v>2647</v>
      </c>
      <c r="D3604" s="833" t="s">
        <v>5681</v>
      </c>
      <c r="E3604" s="834" t="s">
        <v>2717</v>
      </c>
      <c r="F3604" s="832" t="s">
        <v>2618</v>
      </c>
      <c r="G3604" s="832" t="s">
        <v>2793</v>
      </c>
      <c r="H3604" s="832" t="s">
        <v>690</v>
      </c>
      <c r="I3604" s="832" t="s">
        <v>5335</v>
      </c>
      <c r="J3604" s="832" t="s">
        <v>2252</v>
      </c>
      <c r="K3604" s="832" t="s">
        <v>5336</v>
      </c>
      <c r="L3604" s="835">
        <v>30.5</v>
      </c>
      <c r="M3604" s="835">
        <v>30.5</v>
      </c>
      <c r="N3604" s="832">
        <v>1</v>
      </c>
      <c r="O3604" s="836">
        <v>0.5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10</v>
      </c>
      <c r="B3605" s="832" t="s">
        <v>2616</v>
      </c>
      <c r="C3605" s="832" t="s">
        <v>2647</v>
      </c>
      <c r="D3605" s="833" t="s">
        <v>5681</v>
      </c>
      <c r="E3605" s="834" t="s">
        <v>2717</v>
      </c>
      <c r="F3605" s="832" t="s">
        <v>2618</v>
      </c>
      <c r="G3605" s="832" t="s">
        <v>2793</v>
      </c>
      <c r="H3605" s="832" t="s">
        <v>690</v>
      </c>
      <c r="I3605" s="832" t="s">
        <v>2249</v>
      </c>
      <c r="J3605" s="832" t="s">
        <v>897</v>
      </c>
      <c r="K3605" s="832" t="s">
        <v>2250</v>
      </c>
      <c r="L3605" s="835">
        <v>63.75</v>
      </c>
      <c r="M3605" s="835">
        <v>382.5</v>
      </c>
      <c r="N3605" s="832">
        <v>6</v>
      </c>
      <c r="O3605" s="836">
        <v>4.5</v>
      </c>
      <c r="P3605" s="835">
        <v>255</v>
      </c>
      <c r="Q3605" s="837">
        <v>0.66666666666666663</v>
      </c>
      <c r="R3605" s="832">
        <v>4</v>
      </c>
      <c r="S3605" s="837">
        <v>0.66666666666666663</v>
      </c>
      <c r="T3605" s="836">
        <v>3</v>
      </c>
      <c r="U3605" s="838">
        <v>0.66666666666666663</v>
      </c>
    </row>
    <row r="3606" spans="1:21" ht="14.4" customHeight="1" x14ac:dyDescent="0.3">
      <c r="A3606" s="831">
        <v>10</v>
      </c>
      <c r="B3606" s="832" t="s">
        <v>2616</v>
      </c>
      <c r="C3606" s="832" t="s">
        <v>2647</v>
      </c>
      <c r="D3606" s="833" t="s">
        <v>5681</v>
      </c>
      <c r="E3606" s="834" t="s">
        <v>2717</v>
      </c>
      <c r="F3606" s="832" t="s">
        <v>2618</v>
      </c>
      <c r="G3606" s="832" t="s">
        <v>2793</v>
      </c>
      <c r="H3606" s="832" t="s">
        <v>690</v>
      </c>
      <c r="I3606" s="832" t="s">
        <v>2251</v>
      </c>
      <c r="J3606" s="832" t="s">
        <v>2252</v>
      </c>
      <c r="K3606" s="832" t="s">
        <v>2253</v>
      </c>
      <c r="L3606" s="835">
        <v>25.5</v>
      </c>
      <c r="M3606" s="835">
        <v>25.5</v>
      </c>
      <c r="N3606" s="832">
        <v>1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10</v>
      </c>
      <c r="B3607" s="832" t="s">
        <v>2616</v>
      </c>
      <c r="C3607" s="832" t="s">
        <v>2647</v>
      </c>
      <c r="D3607" s="833" t="s">
        <v>5681</v>
      </c>
      <c r="E3607" s="834" t="s">
        <v>2717</v>
      </c>
      <c r="F3607" s="832" t="s">
        <v>2618</v>
      </c>
      <c r="G3607" s="832" t="s">
        <v>2798</v>
      </c>
      <c r="H3607" s="832" t="s">
        <v>631</v>
      </c>
      <c r="I3607" s="832" t="s">
        <v>3138</v>
      </c>
      <c r="J3607" s="832" t="s">
        <v>1170</v>
      </c>
      <c r="K3607" s="832" t="s">
        <v>2801</v>
      </c>
      <c r="L3607" s="835">
        <v>42.54</v>
      </c>
      <c r="M3607" s="835">
        <v>212.7</v>
      </c>
      <c r="N3607" s="832">
        <v>5</v>
      </c>
      <c r="O3607" s="836">
        <v>5</v>
      </c>
      <c r="P3607" s="835">
        <v>42.54</v>
      </c>
      <c r="Q3607" s="837">
        <v>0.2</v>
      </c>
      <c r="R3607" s="832">
        <v>1</v>
      </c>
      <c r="S3607" s="837">
        <v>0.2</v>
      </c>
      <c r="T3607" s="836">
        <v>1</v>
      </c>
      <c r="U3607" s="838">
        <v>0.2</v>
      </c>
    </row>
    <row r="3608" spans="1:21" ht="14.4" customHeight="1" x14ac:dyDescent="0.3">
      <c r="A3608" s="831">
        <v>10</v>
      </c>
      <c r="B3608" s="832" t="s">
        <v>2616</v>
      </c>
      <c r="C3608" s="832" t="s">
        <v>2647</v>
      </c>
      <c r="D3608" s="833" t="s">
        <v>5681</v>
      </c>
      <c r="E3608" s="834" t="s">
        <v>2717</v>
      </c>
      <c r="F3608" s="832" t="s">
        <v>2618</v>
      </c>
      <c r="G3608" s="832" t="s">
        <v>2798</v>
      </c>
      <c r="H3608" s="832" t="s">
        <v>631</v>
      </c>
      <c r="I3608" s="832" t="s">
        <v>2802</v>
      </c>
      <c r="J3608" s="832" t="s">
        <v>1170</v>
      </c>
      <c r="K3608" s="832" t="s">
        <v>1171</v>
      </c>
      <c r="L3608" s="835">
        <v>60.28</v>
      </c>
      <c r="M3608" s="835">
        <v>120.56</v>
      </c>
      <c r="N3608" s="832">
        <v>2</v>
      </c>
      <c r="O3608" s="836">
        <v>2</v>
      </c>
      <c r="P3608" s="835">
        <v>60.28</v>
      </c>
      <c r="Q3608" s="837">
        <v>0.5</v>
      </c>
      <c r="R3608" s="832">
        <v>1</v>
      </c>
      <c r="S3608" s="837">
        <v>0.5</v>
      </c>
      <c r="T3608" s="836">
        <v>1</v>
      </c>
      <c r="U3608" s="838">
        <v>0.5</v>
      </c>
    </row>
    <row r="3609" spans="1:21" ht="14.4" customHeight="1" x14ac:dyDescent="0.3">
      <c r="A3609" s="831">
        <v>10</v>
      </c>
      <c r="B3609" s="832" t="s">
        <v>2616</v>
      </c>
      <c r="C3609" s="832" t="s">
        <v>2647</v>
      </c>
      <c r="D3609" s="833" t="s">
        <v>5681</v>
      </c>
      <c r="E3609" s="834" t="s">
        <v>2717</v>
      </c>
      <c r="F3609" s="832" t="s">
        <v>2618</v>
      </c>
      <c r="G3609" s="832" t="s">
        <v>2812</v>
      </c>
      <c r="H3609" s="832" t="s">
        <v>631</v>
      </c>
      <c r="I3609" s="832" t="s">
        <v>2813</v>
      </c>
      <c r="J3609" s="832" t="s">
        <v>991</v>
      </c>
      <c r="K3609" s="832" t="s">
        <v>995</v>
      </c>
      <c r="L3609" s="835">
        <v>61.97</v>
      </c>
      <c r="M3609" s="835">
        <v>309.85000000000002</v>
      </c>
      <c r="N3609" s="832">
        <v>5</v>
      </c>
      <c r="O3609" s="836">
        <v>3.5</v>
      </c>
      <c r="P3609" s="835">
        <v>61.97</v>
      </c>
      <c r="Q3609" s="837">
        <v>0.19999999999999998</v>
      </c>
      <c r="R3609" s="832">
        <v>1</v>
      </c>
      <c r="S3609" s="837">
        <v>0.2</v>
      </c>
      <c r="T3609" s="836">
        <v>1</v>
      </c>
      <c r="U3609" s="838">
        <v>0.2857142857142857</v>
      </c>
    </row>
    <row r="3610" spans="1:21" ht="14.4" customHeight="1" x14ac:dyDescent="0.3">
      <c r="A3610" s="831">
        <v>10</v>
      </c>
      <c r="B3610" s="832" t="s">
        <v>2616</v>
      </c>
      <c r="C3610" s="832" t="s">
        <v>2647</v>
      </c>
      <c r="D3610" s="833" t="s">
        <v>5681</v>
      </c>
      <c r="E3610" s="834" t="s">
        <v>2717</v>
      </c>
      <c r="F3610" s="832" t="s">
        <v>2618</v>
      </c>
      <c r="G3610" s="832" t="s">
        <v>3518</v>
      </c>
      <c r="H3610" s="832" t="s">
        <v>631</v>
      </c>
      <c r="I3610" s="832" t="s">
        <v>3522</v>
      </c>
      <c r="J3610" s="832" t="s">
        <v>3523</v>
      </c>
      <c r="K3610" s="832" t="s">
        <v>3524</v>
      </c>
      <c r="L3610" s="835">
        <v>0</v>
      </c>
      <c r="M3610" s="835">
        <v>0</v>
      </c>
      <c r="N3610" s="832">
        <v>1</v>
      </c>
      <c r="O3610" s="836">
        <v>0.5</v>
      </c>
      <c r="P3610" s="835"/>
      <c r="Q3610" s="837"/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10</v>
      </c>
      <c r="B3611" s="832" t="s">
        <v>2616</v>
      </c>
      <c r="C3611" s="832" t="s">
        <v>2647</v>
      </c>
      <c r="D3611" s="833" t="s">
        <v>5681</v>
      </c>
      <c r="E3611" s="834" t="s">
        <v>2717</v>
      </c>
      <c r="F3611" s="832" t="s">
        <v>2618</v>
      </c>
      <c r="G3611" s="832" t="s">
        <v>2815</v>
      </c>
      <c r="H3611" s="832" t="s">
        <v>631</v>
      </c>
      <c r="I3611" s="832" t="s">
        <v>2816</v>
      </c>
      <c r="J3611" s="832" t="s">
        <v>2817</v>
      </c>
      <c r="K3611" s="832" t="s">
        <v>2818</v>
      </c>
      <c r="L3611" s="835">
        <v>154.36000000000001</v>
      </c>
      <c r="M3611" s="835">
        <v>154.36000000000001</v>
      </c>
      <c r="N3611" s="832">
        <v>1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10</v>
      </c>
      <c r="B3612" s="832" t="s">
        <v>2616</v>
      </c>
      <c r="C3612" s="832" t="s">
        <v>2647</v>
      </c>
      <c r="D3612" s="833" t="s">
        <v>5681</v>
      </c>
      <c r="E3612" s="834" t="s">
        <v>2717</v>
      </c>
      <c r="F3612" s="832" t="s">
        <v>2618</v>
      </c>
      <c r="G3612" s="832" t="s">
        <v>2815</v>
      </c>
      <c r="H3612" s="832" t="s">
        <v>690</v>
      </c>
      <c r="I3612" s="832" t="s">
        <v>2199</v>
      </c>
      <c r="J3612" s="832" t="s">
        <v>951</v>
      </c>
      <c r="K3612" s="832" t="s">
        <v>2200</v>
      </c>
      <c r="L3612" s="835">
        <v>75.73</v>
      </c>
      <c r="M3612" s="835">
        <v>530.11</v>
      </c>
      <c r="N3612" s="832">
        <v>7</v>
      </c>
      <c r="O3612" s="836">
        <v>5</v>
      </c>
      <c r="P3612" s="835">
        <v>378.65000000000003</v>
      </c>
      <c r="Q3612" s="837">
        <v>0.7142857142857143</v>
      </c>
      <c r="R3612" s="832">
        <v>5</v>
      </c>
      <c r="S3612" s="837">
        <v>0.7142857142857143</v>
      </c>
      <c r="T3612" s="836">
        <v>4</v>
      </c>
      <c r="U3612" s="838">
        <v>0.8</v>
      </c>
    </row>
    <row r="3613" spans="1:21" ht="14.4" customHeight="1" x14ac:dyDescent="0.3">
      <c r="A3613" s="831">
        <v>10</v>
      </c>
      <c r="B3613" s="832" t="s">
        <v>2616</v>
      </c>
      <c r="C3613" s="832" t="s">
        <v>2647</v>
      </c>
      <c r="D3613" s="833" t="s">
        <v>5681</v>
      </c>
      <c r="E3613" s="834" t="s">
        <v>2717</v>
      </c>
      <c r="F3613" s="832" t="s">
        <v>2618</v>
      </c>
      <c r="G3613" s="832" t="s">
        <v>3462</v>
      </c>
      <c r="H3613" s="832" t="s">
        <v>631</v>
      </c>
      <c r="I3613" s="832" t="s">
        <v>3896</v>
      </c>
      <c r="J3613" s="832" t="s">
        <v>1157</v>
      </c>
      <c r="K3613" s="832" t="s">
        <v>3897</v>
      </c>
      <c r="L3613" s="835">
        <v>99.75</v>
      </c>
      <c r="M3613" s="835">
        <v>99.75</v>
      </c>
      <c r="N3613" s="832">
        <v>1</v>
      </c>
      <c r="O3613" s="836">
        <v>1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10</v>
      </c>
      <c r="B3614" s="832" t="s">
        <v>2616</v>
      </c>
      <c r="C3614" s="832" t="s">
        <v>2647</v>
      </c>
      <c r="D3614" s="833" t="s">
        <v>5681</v>
      </c>
      <c r="E3614" s="834" t="s">
        <v>2717</v>
      </c>
      <c r="F3614" s="832" t="s">
        <v>2618</v>
      </c>
      <c r="G3614" s="832" t="s">
        <v>3462</v>
      </c>
      <c r="H3614" s="832" t="s">
        <v>631</v>
      </c>
      <c r="I3614" s="832" t="s">
        <v>5514</v>
      </c>
      <c r="J3614" s="832" t="s">
        <v>1157</v>
      </c>
      <c r="K3614" s="832" t="s">
        <v>5515</v>
      </c>
      <c r="L3614" s="835">
        <v>104.29</v>
      </c>
      <c r="M3614" s="835">
        <v>104.29</v>
      </c>
      <c r="N3614" s="832">
        <v>1</v>
      </c>
      <c r="O3614" s="836">
        <v>1</v>
      </c>
      <c r="P3614" s="835">
        <v>104.29</v>
      </c>
      <c r="Q3614" s="837">
        <v>1</v>
      </c>
      <c r="R3614" s="832">
        <v>1</v>
      </c>
      <c r="S3614" s="837">
        <v>1</v>
      </c>
      <c r="T3614" s="836">
        <v>1</v>
      </c>
      <c r="U3614" s="838">
        <v>1</v>
      </c>
    </row>
    <row r="3615" spans="1:21" ht="14.4" customHeight="1" x14ac:dyDescent="0.3">
      <c r="A3615" s="831">
        <v>10</v>
      </c>
      <c r="B3615" s="832" t="s">
        <v>2616</v>
      </c>
      <c r="C3615" s="832" t="s">
        <v>2647</v>
      </c>
      <c r="D3615" s="833" t="s">
        <v>5681</v>
      </c>
      <c r="E3615" s="834" t="s">
        <v>2717</v>
      </c>
      <c r="F3615" s="832" t="s">
        <v>2618</v>
      </c>
      <c r="G3615" s="832" t="s">
        <v>3391</v>
      </c>
      <c r="H3615" s="832" t="s">
        <v>631</v>
      </c>
      <c r="I3615" s="832" t="s">
        <v>3392</v>
      </c>
      <c r="J3615" s="832" t="s">
        <v>895</v>
      </c>
      <c r="K3615" s="832" t="s">
        <v>896</v>
      </c>
      <c r="L3615" s="835">
        <v>0</v>
      </c>
      <c r="M3615" s="835">
        <v>0</v>
      </c>
      <c r="N3615" s="832">
        <v>8</v>
      </c>
      <c r="O3615" s="836">
        <v>5</v>
      </c>
      <c r="P3615" s="835">
        <v>0</v>
      </c>
      <c r="Q3615" s="837"/>
      <c r="R3615" s="832">
        <v>4</v>
      </c>
      <c r="S3615" s="837">
        <v>0.5</v>
      </c>
      <c r="T3615" s="836">
        <v>3</v>
      </c>
      <c r="U3615" s="838">
        <v>0.6</v>
      </c>
    </row>
    <row r="3616" spans="1:21" ht="14.4" customHeight="1" x14ac:dyDescent="0.3">
      <c r="A3616" s="831">
        <v>10</v>
      </c>
      <c r="B3616" s="832" t="s">
        <v>2616</v>
      </c>
      <c r="C3616" s="832" t="s">
        <v>2647</v>
      </c>
      <c r="D3616" s="833" t="s">
        <v>5681</v>
      </c>
      <c r="E3616" s="834" t="s">
        <v>2717</v>
      </c>
      <c r="F3616" s="832" t="s">
        <v>2619</v>
      </c>
      <c r="G3616" s="832" t="s">
        <v>2822</v>
      </c>
      <c r="H3616" s="832" t="s">
        <v>631</v>
      </c>
      <c r="I3616" s="832" t="s">
        <v>5516</v>
      </c>
      <c r="J3616" s="832" t="s">
        <v>2824</v>
      </c>
      <c r="K3616" s="832"/>
      <c r="L3616" s="835">
        <v>0</v>
      </c>
      <c r="M3616" s="835">
        <v>0</v>
      </c>
      <c r="N3616" s="832">
        <v>2</v>
      </c>
      <c r="O3616" s="836">
        <v>2</v>
      </c>
      <c r="P3616" s="835"/>
      <c r="Q3616" s="837"/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10</v>
      </c>
      <c r="B3617" s="832" t="s">
        <v>2616</v>
      </c>
      <c r="C3617" s="832" t="s">
        <v>2647</v>
      </c>
      <c r="D3617" s="833" t="s">
        <v>5681</v>
      </c>
      <c r="E3617" s="834" t="s">
        <v>2718</v>
      </c>
      <c r="F3617" s="832" t="s">
        <v>2618</v>
      </c>
      <c r="G3617" s="832" t="s">
        <v>3532</v>
      </c>
      <c r="H3617" s="832" t="s">
        <v>631</v>
      </c>
      <c r="I3617" s="832" t="s">
        <v>5517</v>
      </c>
      <c r="J3617" s="832" t="s">
        <v>688</v>
      </c>
      <c r="K3617" s="832" t="s">
        <v>689</v>
      </c>
      <c r="L3617" s="835">
        <v>0</v>
      </c>
      <c r="M3617" s="835">
        <v>0</v>
      </c>
      <c r="N3617" s="832">
        <v>1</v>
      </c>
      <c r="O3617" s="836">
        <v>1</v>
      </c>
      <c r="P3617" s="835"/>
      <c r="Q3617" s="837"/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10</v>
      </c>
      <c r="B3618" s="832" t="s">
        <v>2616</v>
      </c>
      <c r="C3618" s="832" t="s">
        <v>2647</v>
      </c>
      <c r="D3618" s="833" t="s">
        <v>5681</v>
      </c>
      <c r="E3618" s="834" t="s">
        <v>2718</v>
      </c>
      <c r="F3618" s="832" t="s">
        <v>2618</v>
      </c>
      <c r="G3618" s="832" t="s">
        <v>3295</v>
      </c>
      <c r="H3618" s="832" t="s">
        <v>631</v>
      </c>
      <c r="I3618" s="832" t="s">
        <v>5518</v>
      </c>
      <c r="J3618" s="832" t="s">
        <v>5344</v>
      </c>
      <c r="K3618" s="832" t="s">
        <v>5519</v>
      </c>
      <c r="L3618" s="835">
        <v>87.77</v>
      </c>
      <c r="M3618" s="835">
        <v>87.77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10</v>
      </c>
      <c r="B3619" s="832" t="s">
        <v>2616</v>
      </c>
      <c r="C3619" s="832" t="s">
        <v>2647</v>
      </c>
      <c r="D3619" s="833" t="s">
        <v>5681</v>
      </c>
      <c r="E3619" s="834" t="s">
        <v>2718</v>
      </c>
      <c r="F3619" s="832" t="s">
        <v>2618</v>
      </c>
      <c r="G3619" s="832" t="s">
        <v>2721</v>
      </c>
      <c r="H3619" s="832" t="s">
        <v>631</v>
      </c>
      <c r="I3619" s="832" t="s">
        <v>2722</v>
      </c>
      <c r="J3619" s="832" t="s">
        <v>1498</v>
      </c>
      <c r="K3619" s="832" t="s">
        <v>2723</v>
      </c>
      <c r="L3619" s="835">
        <v>57.76</v>
      </c>
      <c r="M3619" s="835">
        <v>57.76</v>
      </c>
      <c r="N3619" s="832">
        <v>1</v>
      </c>
      <c r="O3619" s="836">
        <v>1</v>
      </c>
      <c r="P3619" s="835">
        <v>57.76</v>
      </c>
      <c r="Q3619" s="837">
        <v>1</v>
      </c>
      <c r="R3619" s="832">
        <v>1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10</v>
      </c>
      <c r="B3620" s="832" t="s">
        <v>2616</v>
      </c>
      <c r="C3620" s="832" t="s">
        <v>2647</v>
      </c>
      <c r="D3620" s="833" t="s">
        <v>5681</v>
      </c>
      <c r="E3620" s="834" t="s">
        <v>2718</v>
      </c>
      <c r="F3620" s="832" t="s">
        <v>2618</v>
      </c>
      <c r="G3620" s="832" t="s">
        <v>3208</v>
      </c>
      <c r="H3620" s="832" t="s">
        <v>631</v>
      </c>
      <c r="I3620" s="832" t="s">
        <v>5520</v>
      </c>
      <c r="J3620" s="832" t="s">
        <v>1316</v>
      </c>
      <c r="K3620" s="832" t="s">
        <v>5521</v>
      </c>
      <c r="L3620" s="835">
        <v>0</v>
      </c>
      <c r="M3620" s="835">
        <v>0</v>
      </c>
      <c r="N3620" s="832">
        <v>1</v>
      </c>
      <c r="O3620" s="836">
        <v>1</v>
      </c>
      <c r="P3620" s="835">
        <v>0</v>
      </c>
      <c r="Q3620" s="837"/>
      <c r="R3620" s="832">
        <v>1</v>
      </c>
      <c r="S3620" s="837">
        <v>1</v>
      </c>
      <c r="T3620" s="836">
        <v>1</v>
      </c>
      <c r="U3620" s="838">
        <v>1</v>
      </c>
    </row>
    <row r="3621" spans="1:21" ht="14.4" customHeight="1" x14ac:dyDescent="0.3">
      <c r="A3621" s="831">
        <v>10</v>
      </c>
      <c r="B3621" s="832" t="s">
        <v>2616</v>
      </c>
      <c r="C3621" s="832" t="s">
        <v>2647</v>
      </c>
      <c r="D3621" s="833" t="s">
        <v>5681</v>
      </c>
      <c r="E3621" s="834" t="s">
        <v>2718</v>
      </c>
      <c r="F3621" s="832" t="s">
        <v>2618</v>
      </c>
      <c r="G3621" s="832" t="s">
        <v>4730</v>
      </c>
      <c r="H3621" s="832" t="s">
        <v>631</v>
      </c>
      <c r="I3621" s="832" t="s">
        <v>4731</v>
      </c>
      <c r="J3621" s="832" t="s">
        <v>4732</v>
      </c>
      <c r="K3621" s="832" t="s">
        <v>4733</v>
      </c>
      <c r="L3621" s="835">
        <v>71.33</v>
      </c>
      <c r="M3621" s="835">
        <v>71.33</v>
      </c>
      <c r="N3621" s="832">
        <v>1</v>
      </c>
      <c r="O3621" s="836">
        <v>1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10</v>
      </c>
      <c r="B3622" s="832" t="s">
        <v>2616</v>
      </c>
      <c r="C3622" s="832" t="s">
        <v>2647</v>
      </c>
      <c r="D3622" s="833" t="s">
        <v>5681</v>
      </c>
      <c r="E3622" s="834" t="s">
        <v>2718</v>
      </c>
      <c r="F3622" s="832" t="s">
        <v>2618</v>
      </c>
      <c r="G3622" s="832" t="s">
        <v>2724</v>
      </c>
      <c r="H3622" s="832" t="s">
        <v>631</v>
      </c>
      <c r="I3622" s="832" t="s">
        <v>2728</v>
      </c>
      <c r="J3622" s="832" t="s">
        <v>2729</v>
      </c>
      <c r="K3622" s="832" t="s">
        <v>2730</v>
      </c>
      <c r="L3622" s="835">
        <v>25.06</v>
      </c>
      <c r="M3622" s="835">
        <v>50.12</v>
      </c>
      <c r="N3622" s="832">
        <v>2</v>
      </c>
      <c r="O3622" s="836">
        <v>2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10</v>
      </c>
      <c r="B3623" s="832" t="s">
        <v>2616</v>
      </c>
      <c r="C3623" s="832" t="s">
        <v>2647</v>
      </c>
      <c r="D3623" s="833" t="s">
        <v>5681</v>
      </c>
      <c r="E3623" s="834" t="s">
        <v>2718</v>
      </c>
      <c r="F3623" s="832" t="s">
        <v>2618</v>
      </c>
      <c r="G3623" s="832" t="s">
        <v>3398</v>
      </c>
      <c r="H3623" s="832" t="s">
        <v>690</v>
      </c>
      <c r="I3623" s="832" t="s">
        <v>2323</v>
      </c>
      <c r="J3623" s="832" t="s">
        <v>1132</v>
      </c>
      <c r="K3623" s="832" t="s">
        <v>2324</v>
      </c>
      <c r="L3623" s="835">
        <v>0</v>
      </c>
      <c r="M3623" s="835">
        <v>0</v>
      </c>
      <c r="N3623" s="832">
        <v>1</v>
      </c>
      <c r="O3623" s="836">
        <v>1</v>
      </c>
      <c r="P3623" s="835">
        <v>0</v>
      </c>
      <c r="Q3623" s="837"/>
      <c r="R3623" s="832">
        <v>1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10</v>
      </c>
      <c r="B3624" s="832" t="s">
        <v>2616</v>
      </c>
      <c r="C3624" s="832" t="s">
        <v>2647</v>
      </c>
      <c r="D3624" s="833" t="s">
        <v>5681</v>
      </c>
      <c r="E3624" s="834" t="s">
        <v>2718</v>
      </c>
      <c r="F3624" s="832" t="s">
        <v>2618</v>
      </c>
      <c r="G3624" s="832" t="s">
        <v>3398</v>
      </c>
      <c r="H3624" s="832" t="s">
        <v>690</v>
      </c>
      <c r="I3624" s="832" t="s">
        <v>2323</v>
      </c>
      <c r="J3624" s="832" t="s">
        <v>1132</v>
      </c>
      <c r="K3624" s="832" t="s">
        <v>2324</v>
      </c>
      <c r="L3624" s="835">
        <v>91.03</v>
      </c>
      <c r="M3624" s="835">
        <v>182.06</v>
      </c>
      <c r="N3624" s="832">
        <v>2</v>
      </c>
      <c r="O3624" s="836">
        <v>1.5</v>
      </c>
      <c r="P3624" s="835">
        <v>91.03</v>
      </c>
      <c r="Q3624" s="837">
        <v>0.5</v>
      </c>
      <c r="R3624" s="832">
        <v>1</v>
      </c>
      <c r="S3624" s="837">
        <v>0.5</v>
      </c>
      <c r="T3624" s="836">
        <v>0.5</v>
      </c>
      <c r="U3624" s="838">
        <v>0.33333333333333331</v>
      </c>
    </row>
    <row r="3625" spans="1:21" ht="14.4" customHeight="1" x14ac:dyDescent="0.3">
      <c r="A3625" s="831">
        <v>10</v>
      </c>
      <c r="B3625" s="832" t="s">
        <v>2616</v>
      </c>
      <c r="C3625" s="832" t="s">
        <v>2647</v>
      </c>
      <c r="D3625" s="833" t="s">
        <v>5681</v>
      </c>
      <c r="E3625" s="834" t="s">
        <v>2718</v>
      </c>
      <c r="F3625" s="832" t="s">
        <v>2618</v>
      </c>
      <c r="G3625" s="832" t="s">
        <v>3094</v>
      </c>
      <c r="H3625" s="832" t="s">
        <v>631</v>
      </c>
      <c r="I3625" s="832" t="s">
        <v>3095</v>
      </c>
      <c r="J3625" s="832" t="s">
        <v>3096</v>
      </c>
      <c r="K3625" s="832" t="s">
        <v>3097</v>
      </c>
      <c r="L3625" s="835">
        <v>0</v>
      </c>
      <c r="M3625" s="835">
        <v>0</v>
      </c>
      <c r="N3625" s="832">
        <v>1</v>
      </c>
      <c r="O3625" s="836">
        <v>1</v>
      </c>
      <c r="P3625" s="835"/>
      <c r="Q3625" s="837"/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10</v>
      </c>
      <c r="B3626" s="832" t="s">
        <v>2616</v>
      </c>
      <c r="C3626" s="832" t="s">
        <v>2647</v>
      </c>
      <c r="D3626" s="833" t="s">
        <v>5681</v>
      </c>
      <c r="E3626" s="834" t="s">
        <v>2718</v>
      </c>
      <c r="F3626" s="832" t="s">
        <v>2618</v>
      </c>
      <c r="G3626" s="832" t="s">
        <v>2994</v>
      </c>
      <c r="H3626" s="832" t="s">
        <v>631</v>
      </c>
      <c r="I3626" s="832" t="s">
        <v>2995</v>
      </c>
      <c r="J3626" s="832" t="s">
        <v>761</v>
      </c>
      <c r="K3626" s="832" t="s">
        <v>762</v>
      </c>
      <c r="L3626" s="835">
        <v>0</v>
      </c>
      <c r="M3626" s="835">
        <v>0</v>
      </c>
      <c r="N3626" s="832">
        <v>1</v>
      </c>
      <c r="O3626" s="836">
        <v>0.5</v>
      </c>
      <c r="P3626" s="835"/>
      <c r="Q3626" s="837"/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10</v>
      </c>
      <c r="B3627" s="832" t="s">
        <v>2616</v>
      </c>
      <c r="C3627" s="832" t="s">
        <v>2647</v>
      </c>
      <c r="D3627" s="833" t="s">
        <v>5681</v>
      </c>
      <c r="E3627" s="834" t="s">
        <v>2718</v>
      </c>
      <c r="F3627" s="832" t="s">
        <v>2618</v>
      </c>
      <c r="G3627" s="832" t="s">
        <v>2994</v>
      </c>
      <c r="H3627" s="832" t="s">
        <v>631</v>
      </c>
      <c r="I3627" s="832" t="s">
        <v>3729</v>
      </c>
      <c r="J3627" s="832" t="s">
        <v>761</v>
      </c>
      <c r="K3627" s="832" t="s">
        <v>762</v>
      </c>
      <c r="L3627" s="835">
        <v>0</v>
      </c>
      <c r="M3627" s="835">
        <v>0</v>
      </c>
      <c r="N3627" s="832">
        <v>1</v>
      </c>
      <c r="O3627" s="836">
        <v>0.5</v>
      </c>
      <c r="P3627" s="835">
        <v>0</v>
      </c>
      <c r="Q3627" s="837"/>
      <c r="R3627" s="832">
        <v>1</v>
      </c>
      <c r="S3627" s="837">
        <v>1</v>
      </c>
      <c r="T3627" s="836">
        <v>0.5</v>
      </c>
      <c r="U3627" s="838">
        <v>1</v>
      </c>
    </row>
    <row r="3628" spans="1:21" ht="14.4" customHeight="1" x14ac:dyDescent="0.3">
      <c r="A3628" s="831">
        <v>10</v>
      </c>
      <c r="B3628" s="832" t="s">
        <v>2616</v>
      </c>
      <c r="C3628" s="832" t="s">
        <v>2647</v>
      </c>
      <c r="D3628" s="833" t="s">
        <v>5681</v>
      </c>
      <c r="E3628" s="834" t="s">
        <v>2718</v>
      </c>
      <c r="F3628" s="832" t="s">
        <v>2618</v>
      </c>
      <c r="G3628" s="832" t="s">
        <v>3200</v>
      </c>
      <c r="H3628" s="832" t="s">
        <v>631</v>
      </c>
      <c r="I3628" s="832" t="s">
        <v>3201</v>
      </c>
      <c r="J3628" s="832" t="s">
        <v>3202</v>
      </c>
      <c r="K3628" s="832" t="s">
        <v>3203</v>
      </c>
      <c r="L3628" s="835">
        <v>0</v>
      </c>
      <c r="M3628" s="835">
        <v>0</v>
      </c>
      <c r="N3628" s="832">
        <v>2</v>
      </c>
      <c r="O3628" s="836">
        <v>1</v>
      </c>
      <c r="P3628" s="835">
        <v>0</v>
      </c>
      <c r="Q3628" s="837"/>
      <c r="R3628" s="832">
        <v>1</v>
      </c>
      <c r="S3628" s="837">
        <v>0.5</v>
      </c>
      <c r="T3628" s="836">
        <v>0.5</v>
      </c>
      <c r="U3628" s="838">
        <v>0.5</v>
      </c>
    </row>
    <row r="3629" spans="1:21" ht="14.4" customHeight="1" x14ac:dyDescent="0.3">
      <c r="A3629" s="831">
        <v>10</v>
      </c>
      <c r="B3629" s="832" t="s">
        <v>2616</v>
      </c>
      <c r="C3629" s="832" t="s">
        <v>2647</v>
      </c>
      <c r="D3629" s="833" t="s">
        <v>5681</v>
      </c>
      <c r="E3629" s="834" t="s">
        <v>2718</v>
      </c>
      <c r="F3629" s="832" t="s">
        <v>2618</v>
      </c>
      <c r="G3629" s="832" t="s">
        <v>2754</v>
      </c>
      <c r="H3629" s="832" t="s">
        <v>631</v>
      </c>
      <c r="I3629" s="832" t="s">
        <v>3233</v>
      </c>
      <c r="J3629" s="832" t="s">
        <v>1873</v>
      </c>
      <c r="K3629" s="832" t="s">
        <v>3234</v>
      </c>
      <c r="L3629" s="835">
        <v>119.37</v>
      </c>
      <c r="M3629" s="835">
        <v>119.37</v>
      </c>
      <c r="N3629" s="832">
        <v>1</v>
      </c>
      <c r="O3629" s="836">
        <v>1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10</v>
      </c>
      <c r="B3630" s="832" t="s">
        <v>2616</v>
      </c>
      <c r="C3630" s="832" t="s">
        <v>2647</v>
      </c>
      <c r="D3630" s="833" t="s">
        <v>5681</v>
      </c>
      <c r="E3630" s="834" t="s">
        <v>2718</v>
      </c>
      <c r="F3630" s="832" t="s">
        <v>2618</v>
      </c>
      <c r="G3630" s="832" t="s">
        <v>2763</v>
      </c>
      <c r="H3630" s="832" t="s">
        <v>631</v>
      </c>
      <c r="I3630" s="832" t="s">
        <v>2764</v>
      </c>
      <c r="J3630" s="832" t="s">
        <v>983</v>
      </c>
      <c r="K3630" s="832" t="s">
        <v>2765</v>
      </c>
      <c r="L3630" s="835">
        <v>89.91</v>
      </c>
      <c r="M3630" s="835">
        <v>89.91</v>
      </c>
      <c r="N3630" s="832">
        <v>1</v>
      </c>
      <c r="O3630" s="836">
        <v>0.5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10</v>
      </c>
      <c r="B3631" s="832" t="s">
        <v>2616</v>
      </c>
      <c r="C3631" s="832" t="s">
        <v>2647</v>
      </c>
      <c r="D3631" s="833" t="s">
        <v>5681</v>
      </c>
      <c r="E3631" s="834" t="s">
        <v>2718</v>
      </c>
      <c r="F3631" s="832" t="s">
        <v>2618</v>
      </c>
      <c r="G3631" s="832" t="s">
        <v>2766</v>
      </c>
      <c r="H3631" s="832" t="s">
        <v>631</v>
      </c>
      <c r="I3631" s="832" t="s">
        <v>2767</v>
      </c>
      <c r="J3631" s="832" t="s">
        <v>746</v>
      </c>
      <c r="K3631" s="832" t="s">
        <v>2768</v>
      </c>
      <c r="L3631" s="835">
        <v>27.28</v>
      </c>
      <c r="M3631" s="835">
        <v>27.28</v>
      </c>
      <c r="N3631" s="832">
        <v>1</v>
      </c>
      <c r="O3631" s="836">
        <v>0.5</v>
      </c>
      <c r="P3631" s="835">
        <v>27.28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10</v>
      </c>
      <c r="B3632" s="832" t="s">
        <v>2616</v>
      </c>
      <c r="C3632" s="832" t="s">
        <v>2647</v>
      </c>
      <c r="D3632" s="833" t="s">
        <v>5681</v>
      </c>
      <c r="E3632" s="834" t="s">
        <v>2718</v>
      </c>
      <c r="F3632" s="832" t="s">
        <v>2618</v>
      </c>
      <c r="G3632" s="832" t="s">
        <v>3015</v>
      </c>
      <c r="H3632" s="832" t="s">
        <v>631</v>
      </c>
      <c r="I3632" s="832" t="s">
        <v>3016</v>
      </c>
      <c r="J3632" s="832" t="s">
        <v>1161</v>
      </c>
      <c r="K3632" s="832" t="s">
        <v>2971</v>
      </c>
      <c r="L3632" s="835">
        <v>61.97</v>
      </c>
      <c r="M3632" s="835">
        <v>61.97</v>
      </c>
      <c r="N3632" s="832">
        <v>1</v>
      </c>
      <c r="O3632" s="836">
        <v>1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10</v>
      </c>
      <c r="B3633" s="832" t="s">
        <v>2616</v>
      </c>
      <c r="C3633" s="832" t="s">
        <v>2647</v>
      </c>
      <c r="D3633" s="833" t="s">
        <v>5681</v>
      </c>
      <c r="E3633" s="834" t="s">
        <v>2718</v>
      </c>
      <c r="F3633" s="832" t="s">
        <v>2618</v>
      </c>
      <c r="G3633" s="832" t="s">
        <v>3220</v>
      </c>
      <c r="H3633" s="832" t="s">
        <v>631</v>
      </c>
      <c r="I3633" s="832" t="s">
        <v>3228</v>
      </c>
      <c r="J3633" s="832" t="s">
        <v>763</v>
      </c>
      <c r="K3633" s="832" t="s">
        <v>764</v>
      </c>
      <c r="L3633" s="835">
        <v>0</v>
      </c>
      <c r="M3633" s="835">
        <v>0</v>
      </c>
      <c r="N3633" s="832">
        <v>1</v>
      </c>
      <c r="O3633" s="836">
        <v>1</v>
      </c>
      <c r="P3633" s="835"/>
      <c r="Q3633" s="837"/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10</v>
      </c>
      <c r="B3634" s="832" t="s">
        <v>2616</v>
      </c>
      <c r="C3634" s="832" t="s">
        <v>2647</v>
      </c>
      <c r="D3634" s="833" t="s">
        <v>5681</v>
      </c>
      <c r="E3634" s="834" t="s">
        <v>2718</v>
      </c>
      <c r="F3634" s="832" t="s">
        <v>2618</v>
      </c>
      <c r="G3634" s="832" t="s">
        <v>2906</v>
      </c>
      <c r="H3634" s="832" t="s">
        <v>631</v>
      </c>
      <c r="I3634" s="832" t="s">
        <v>4143</v>
      </c>
      <c r="J3634" s="832" t="s">
        <v>1067</v>
      </c>
      <c r="K3634" s="832" t="s">
        <v>4144</v>
      </c>
      <c r="L3634" s="835">
        <v>32.25</v>
      </c>
      <c r="M3634" s="835">
        <v>32.25</v>
      </c>
      <c r="N3634" s="832">
        <v>1</v>
      </c>
      <c r="O3634" s="836">
        <v>1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10</v>
      </c>
      <c r="B3635" s="832" t="s">
        <v>2616</v>
      </c>
      <c r="C3635" s="832" t="s">
        <v>2647</v>
      </c>
      <c r="D3635" s="833" t="s">
        <v>5681</v>
      </c>
      <c r="E3635" s="834" t="s">
        <v>2718</v>
      </c>
      <c r="F3635" s="832" t="s">
        <v>2618</v>
      </c>
      <c r="G3635" s="832" t="s">
        <v>2906</v>
      </c>
      <c r="H3635" s="832" t="s">
        <v>631</v>
      </c>
      <c r="I3635" s="832" t="s">
        <v>2907</v>
      </c>
      <c r="J3635" s="832" t="s">
        <v>1067</v>
      </c>
      <c r="K3635" s="832" t="s">
        <v>2908</v>
      </c>
      <c r="L3635" s="835">
        <v>32.25</v>
      </c>
      <c r="M3635" s="835">
        <v>32.25</v>
      </c>
      <c r="N3635" s="832">
        <v>1</v>
      </c>
      <c r="O3635" s="836">
        <v>1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10</v>
      </c>
      <c r="B3636" s="832" t="s">
        <v>2616</v>
      </c>
      <c r="C3636" s="832" t="s">
        <v>2647</v>
      </c>
      <c r="D3636" s="833" t="s">
        <v>5681</v>
      </c>
      <c r="E3636" s="834" t="s">
        <v>2718</v>
      </c>
      <c r="F3636" s="832" t="s">
        <v>2618</v>
      </c>
      <c r="G3636" s="832" t="s">
        <v>2906</v>
      </c>
      <c r="H3636" s="832" t="s">
        <v>631</v>
      </c>
      <c r="I3636" s="832" t="s">
        <v>2914</v>
      </c>
      <c r="J3636" s="832" t="s">
        <v>770</v>
      </c>
      <c r="K3636" s="832" t="s">
        <v>2915</v>
      </c>
      <c r="L3636" s="835">
        <v>0</v>
      </c>
      <c r="M3636" s="835">
        <v>0</v>
      </c>
      <c r="N3636" s="832">
        <v>1</v>
      </c>
      <c r="O3636" s="836">
        <v>1</v>
      </c>
      <c r="P3636" s="835">
        <v>0</v>
      </c>
      <c r="Q3636" s="837"/>
      <c r="R3636" s="832">
        <v>1</v>
      </c>
      <c r="S3636" s="837">
        <v>1</v>
      </c>
      <c r="T3636" s="836">
        <v>1</v>
      </c>
      <c r="U3636" s="838">
        <v>1</v>
      </c>
    </row>
    <row r="3637" spans="1:21" ht="14.4" customHeight="1" x14ac:dyDescent="0.3">
      <c r="A3637" s="831">
        <v>10</v>
      </c>
      <c r="B3637" s="832" t="s">
        <v>2616</v>
      </c>
      <c r="C3637" s="832" t="s">
        <v>2647</v>
      </c>
      <c r="D3637" s="833" t="s">
        <v>5681</v>
      </c>
      <c r="E3637" s="834" t="s">
        <v>2718</v>
      </c>
      <c r="F3637" s="832" t="s">
        <v>2618</v>
      </c>
      <c r="G3637" s="832" t="s">
        <v>3193</v>
      </c>
      <c r="H3637" s="832" t="s">
        <v>631</v>
      </c>
      <c r="I3637" s="832" t="s">
        <v>3387</v>
      </c>
      <c r="J3637" s="832" t="s">
        <v>1015</v>
      </c>
      <c r="K3637" s="832" t="s">
        <v>3388</v>
      </c>
      <c r="L3637" s="835">
        <v>33.71</v>
      </c>
      <c r="M3637" s="835">
        <v>33.71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10</v>
      </c>
      <c r="B3638" s="832" t="s">
        <v>2616</v>
      </c>
      <c r="C3638" s="832" t="s">
        <v>2647</v>
      </c>
      <c r="D3638" s="833" t="s">
        <v>5681</v>
      </c>
      <c r="E3638" s="834" t="s">
        <v>2718</v>
      </c>
      <c r="F3638" s="832" t="s">
        <v>2618</v>
      </c>
      <c r="G3638" s="832" t="s">
        <v>5522</v>
      </c>
      <c r="H3638" s="832" t="s">
        <v>631</v>
      </c>
      <c r="I3638" s="832" t="s">
        <v>5523</v>
      </c>
      <c r="J3638" s="832" t="s">
        <v>1940</v>
      </c>
      <c r="K3638" s="832" t="s">
        <v>5524</v>
      </c>
      <c r="L3638" s="835">
        <v>60.17</v>
      </c>
      <c r="M3638" s="835">
        <v>60.17</v>
      </c>
      <c r="N3638" s="832">
        <v>1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10</v>
      </c>
      <c r="B3639" s="832" t="s">
        <v>2616</v>
      </c>
      <c r="C3639" s="832" t="s">
        <v>2647</v>
      </c>
      <c r="D3639" s="833" t="s">
        <v>5681</v>
      </c>
      <c r="E3639" s="834" t="s">
        <v>2718</v>
      </c>
      <c r="F3639" s="832" t="s">
        <v>2618</v>
      </c>
      <c r="G3639" s="832" t="s">
        <v>2793</v>
      </c>
      <c r="H3639" s="832" t="s">
        <v>690</v>
      </c>
      <c r="I3639" s="832" t="s">
        <v>2249</v>
      </c>
      <c r="J3639" s="832" t="s">
        <v>897</v>
      </c>
      <c r="K3639" s="832" t="s">
        <v>2250</v>
      </c>
      <c r="L3639" s="835">
        <v>63.75</v>
      </c>
      <c r="M3639" s="835">
        <v>63.75</v>
      </c>
      <c r="N3639" s="832">
        <v>1</v>
      </c>
      <c r="O3639" s="836">
        <v>0.5</v>
      </c>
      <c r="P3639" s="835">
        <v>63.75</v>
      </c>
      <c r="Q3639" s="837">
        <v>1</v>
      </c>
      <c r="R3639" s="832">
        <v>1</v>
      </c>
      <c r="S3639" s="837">
        <v>1</v>
      </c>
      <c r="T3639" s="836">
        <v>0.5</v>
      </c>
      <c r="U3639" s="838">
        <v>1</v>
      </c>
    </row>
    <row r="3640" spans="1:21" ht="14.4" customHeight="1" x14ac:dyDescent="0.3">
      <c r="A3640" s="831">
        <v>10</v>
      </c>
      <c r="B3640" s="832" t="s">
        <v>2616</v>
      </c>
      <c r="C3640" s="832" t="s">
        <v>2647</v>
      </c>
      <c r="D3640" s="833" t="s">
        <v>5681</v>
      </c>
      <c r="E3640" s="834" t="s">
        <v>2718</v>
      </c>
      <c r="F3640" s="832" t="s">
        <v>2618</v>
      </c>
      <c r="G3640" s="832" t="s">
        <v>2793</v>
      </c>
      <c r="H3640" s="832" t="s">
        <v>631</v>
      </c>
      <c r="I3640" s="832" t="s">
        <v>3803</v>
      </c>
      <c r="J3640" s="832" t="s">
        <v>2252</v>
      </c>
      <c r="K3640" s="832" t="s">
        <v>3804</v>
      </c>
      <c r="L3640" s="835">
        <v>30.5</v>
      </c>
      <c r="M3640" s="835">
        <v>30.5</v>
      </c>
      <c r="N3640" s="832">
        <v>1</v>
      </c>
      <c r="O3640" s="836">
        <v>0.5</v>
      </c>
      <c r="P3640" s="835">
        <v>30.5</v>
      </c>
      <c r="Q3640" s="837">
        <v>1</v>
      </c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10</v>
      </c>
      <c r="B3641" s="832" t="s">
        <v>2616</v>
      </c>
      <c r="C3641" s="832" t="s">
        <v>2647</v>
      </c>
      <c r="D3641" s="833" t="s">
        <v>5681</v>
      </c>
      <c r="E3641" s="834" t="s">
        <v>2718</v>
      </c>
      <c r="F3641" s="832" t="s">
        <v>2618</v>
      </c>
      <c r="G3641" s="832" t="s">
        <v>2798</v>
      </c>
      <c r="H3641" s="832" t="s">
        <v>631</v>
      </c>
      <c r="I3641" s="832" t="s">
        <v>2802</v>
      </c>
      <c r="J3641" s="832" t="s">
        <v>1170</v>
      </c>
      <c r="K3641" s="832" t="s">
        <v>1171</v>
      </c>
      <c r="L3641" s="835">
        <v>60.28</v>
      </c>
      <c r="M3641" s="835">
        <v>60.28</v>
      </c>
      <c r="N3641" s="832">
        <v>1</v>
      </c>
      <c r="O3641" s="836">
        <v>0.5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10</v>
      </c>
      <c r="B3642" s="832" t="s">
        <v>2616</v>
      </c>
      <c r="C3642" s="832" t="s">
        <v>2647</v>
      </c>
      <c r="D3642" s="833" t="s">
        <v>5681</v>
      </c>
      <c r="E3642" s="834" t="s">
        <v>2718</v>
      </c>
      <c r="F3642" s="832" t="s">
        <v>2618</v>
      </c>
      <c r="G3642" s="832" t="s">
        <v>2798</v>
      </c>
      <c r="H3642" s="832" t="s">
        <v>631</v>
      </c>
      <c r="I3642" s="832" t="s">
        <v>5525</v>
      </c>
      <c r="J3642" s="832" t="s">
        <v>2800</v>
      </c>
      <c r="K3642" s="832" t="s">
        <v>2804</v>
      </c>
      <c r="L3642" s="835">
        <v>59.56</v>
      </c>
      <c r="M3642" s="835">
        <v>59.56</v>
      </c>
      <c r="N3642" s="832">
        <v>1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10</v>
      </c>
      <c r="B3643" s="832" t="s">
        <v>2616</v>
      </c>
      <c r="C3643" s="832" t="s">
        <v>2647</v>
      </c>
      <c r="D3643" s="833" t="s">
        <v>5681</v>
      </c>
      <c r="E3643" s="834" t="s">
        <v>2718</v>
      </c>
      <c r="F3643" s="832" t="s">
        <v>2618</v>
      </c>
      <c r="G3643" s="832" t="s">
        <v>2812</v>
      </c>
      <c r="H3643" s="832" t="s">
        <v>631</v>
      </c>
      <c r="I3643" s="832" t="s">
        <v>2813</v>
      </c>
      <c r="J3643" s="832" t="s">
        <v>991</v>
      </c>
      <c r="K3643" s="832" t="s">
        <v>995</v>
      </c>
      <c r="L3643" s="835">
        <v>61.97</v>
      </c>
      <c r="M3643" s="835">
        <v>61.97</v>
      </c>
      <c r="N3643" s="832">
        <v>1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10</v>
      </c>
      <c r="B3644" s="832" t="s">
        <v>2616</v>
      </c>
      <c r="C3644" s="832" t="s">
        <v>2647</v>
      </c>
      <c r="D3644" s="833" t="s">
        <v>5681</v>
      </c>
      <c r="E3644" s="834" t="s">
        <v>2718</v>
      </c>
      <c r="F3644" s="832" t="s">
        <v>2618</v>
      </c>
      <c r="G3644" s="832" t="s">
        <v>2812</v>
      </c>
      <c r="H3644" s="832" t="s">
        <v>631</v>
      </c>
      <c r="I3644" s="832" t="s">
        <v>2814</v>
      </c>
      <c r="J3644" s="832" t="s">
        <v>991</v>
      </c>
      <c r="K3644" s="832" t="s">
        <v>993</v>
      </c>
      <c r="L3644" s="835">
        <v>61.97</v>
      </c>
      <c r="M3644" s="835">
        <v>61.97</v>
      </c>
      <c r="N3644" s="832">
        <v>1</v>
      </c>
      <c r="O3644" s="836">
        <v>0.5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10</v>
      </c>
      <c r="B3645" s="832" t="s">
        <v>2616</v>
      </c>
      <c r="C3645" s="832" t="s">
        <v>2647</v>
      </c>
      <c r="D3645" s="833" t="s">
        <v>5681</v>
      </c>
      <c r="E3645" s="834" t="s">
        <v>2718</v>
      </c>
      <c r="F3645" s="832" t="s">
        <v>2618</v>
      </c>
      <c r="G3645" s="832" t="s">
        <v>2815</v>
      </c>
      <c r="H3645" s="832" t="s">
        <v>690</v>
      </c>
      <c r="I3645" s="832" t="s">
        <v>2199</v>
      </c>
      <c r="J3645" s="832" t="s">
        <v>951</v>
      </c>
      <c r="K3645" s="832" t="s">
        <v>2200</v>
      </c>
      <c r="L3645" s="835">
        <v>75.73</v>
      </c>
      <c r="M3645" s="835">
        <v>75.73</v>
      </c>
      <c r="N3645" s="832">
        <v>1</v>
      </c>
      <c r="O3645" s="836">
        <v>1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10</v>
      </c>
      <c r="B3646" s="832" t="s">
        <v>2616</v>
      </c>
      <c r="C3646" s="832" t="s">
        <v>2647</v>
      </c>
      <c r="D3646" s="833" t="s">
        <v>5681</v>
      </c>
      <c r="E3646" s="834" t="s">
        <v>2718</v>
      </c>
      <c r="F3646" s="832" t="s">
        <v>2618</v>
      </c>
      <c r="G3646" s="832" t="s">
        <v>2945</v>
      </c>
      <c r="H3646" s="832" t="s">
        <v>631</v>
      </c>
      <c r="I3646" s="832" t="s">
        <v>2946</v>
      </c>
      <c r="J3646" s="832" t="s">
        <v>1256</v>
      </c>
      <c r="K3646" s="832" t="s">
        <v>2947</v>
      </c>
      <c r="L3646" s="835">
        <v>0</v>
      </c>
      <c r="M3646" s="835">
        <v>0</v>
      </c>
      <c r="N3646" s="832">
        <v>1</v>
      </c>
      <c r="O3646" s="836">
        <v>1</v>
      </c>
      <c r="P3646" s="835"/>
      <c r="Q3646" s="837"/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10</v>
      </c>
      <c r="B3647" s="832" t="s">
        <v>2616</v>
      </c>
      <c r="C3647" s="832" t="s">
        <v>2647</v>
      </c>
      <c r="D3647" s="833" t="s">
        <v>5681</v>
      </c>
      <c r="E3647" s="834" t="s">
        <v>2720</v>
      </c>
      <c r="F3647" s="832" t="s">
        <v>2618</v>
      </c>
      <c r="G3647" s="832" t="s">
        <v>3532</v>
      </c>
      <c r="H3647" s="832" t="s">
        <v>690</v>
      </c>
      <c r="I3647" s="832" t="s">
        <v>3533</v>
      </c>
      <c r="J3647" s="832" t="s">
        <v>3534</v>
      </c>
      <c r="K3647" s="832" t="s">
        <v>689</v>
      </c>
      <c r="L3647" s="835">
        <v>0</v>
      </c>
      <c r="M3647" s="835">
        <v>0</v>
      </c>
      <c r="N3647" s="832">
        <v>6</v>
      </c>
      <c r="O3647" s="836">
        <v>4.5</v>
      </c>
      <c r="P3647" s="835">
        <v>0</v>
      </c>
      <c r="Q3647" s="837"/>
      <c r="R3647" s="832">
        <v>1</v>
      </c>
      <c r="S3647" s="837">
        <v>0.16666666666666666</v>
      </c>
      <c r="T3647" s="836">
        <v>1</v>
      </c>
      <c r="U3647" s="838">
        <v>0.22222222222222221</v>
      </c>
    </row>
    <row r="3648" spans="1:21" ht="14.4" customHeight="1" x14ac:dyDescent="0.3">
      <c r="A3648" s="831">
        <v>10</v>
      </c>
      <c r="B3648" s="832" t="s">
        <v>2616</v>
      </c>
      <c r="C3648" s="832" t="s">
        <v>2647</v>
      </c>
      <c r="D3648" s="833" t="s">
        <v>5681</v>
      </c>
      <c r="E3648" s="834" t="s">
        <v>2720</v>
      </c>
      <c r="F3648" s="832" t="s">
        <v>2618</v>
      </c>
      <c r="G3648" s="832" t="s">
        <v>2962</v>
      </c>
      <c r="H3648" s="832" t="s">
        <v>631</v>
      </c>
      <c r="I3648" s="832" t="s">
        <v>2963</v>
      </c>
      <c r="J3648" s="832" t="s">
        <v>824</v>
      </c>
      <c r="K3648" s="832" t="s">
        <v>825</v>
      </c>
      <c r="L3648" s="835">
        <v>0</v>
      </c>
      <c r="M3648" s="835">
        <v>0</v>
      </c>
      <c r="N3648" s="832">
        <v>16</v>
      </c>
      <c r="O3648" s="836">
        <v>8.5</v>
      </c>
      <c r="P3648" s="835">
        <v>0</v>
      </c>
      <c r="Q3648" s="837"/>
      <c r="R3648" s="832">
        <v>12</v>
      </c>
      <c r="S3648" s="837">
        <v>0.75</v>
      </c>
      <c r="T3648" s="836">
        <v>6.5</v>
      </c>
      <c r="U3648" s="838">
        <v>0.76470588235294112</v>
      </c>
    </row>
    <row r="3649" spans="1:21" ht="14.4" customHeight="1" x14ac:dyDescent="0.3">
      <c r="A3649" s="831">
        <v>10</v>
      </c>
      <c r="B3649" s="832" t="s">
        <v>2616</v>
      </c>
      <c r="C3649" s="832" t="s">
        <v>2647</v>
      </c>
      <c r="D3649" s="833" t="s">
        <v>5681</v>
      </c>
      <c r="E3649" s="834" t="s">
        <v>2720</v>
      </c>
      <c r="F3649" s="832" t="s">
        <v>2618</v>
      </c>
      <c r="G3649" s="832" t="s">
        <v>2962</v>
      </c>
      <c r="H3649" s="832" t="s">
        <v>631</v>
      </c>
      <c r="I3649" s="832" t="s">
        <v>5526</v>
      </c>
      <c r="J3649" s="832" t="s">
        <v>5527</v>
      </c>
      <c r="K3649" s="832" t="s">
        <v>5528</v>
      </c>
      <c r="L3649" s="835">
        <v>0</v>
      </c>
      <c r="M3649" s="835">
        <v>0</v>
      </c>
      <c r="N3649" s="832">
        <v>1</v>
      </c>
      <c r="O3649" s="836">
        <v>0.5</v>
      </c>
      <c r="P3649" s="835">
        <v>0</v>
      </c>
      <c r="Q3649" s="837"/>
      <c r="R3649" s="832">
        <v>1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10</v>
      </c>
      <c r="B3650" s="832" t="s">
        <v>2616</v>
      </c>
      <c r="C3650" s="832" t="s">
        <v>2647</v>
      </c>
      <c r="D3650" s="833" t="s">
        <v>5681</v>
      </c>
      <c r="E3650" s="834" t="s">
        <v>2720</v>
      </c>
      <c r="F3650" s="832" t="s">
        <v>2618</v>
      </c>
      <c r="G3650" s="832" t="s">
        <v>2962</v>
      </c>
      <c r="H3650" s="832" t="s">
        <v>631</v>
      </c>
      <c r="I3650" s="832" t="s">
        <v>5529</v>
      </c>
      <c r="J3650" s="832" t="s">
        <v>824</v>
      </c>
      <c r="K3650" s="832" t="s">
        <v>825</v>
      </c>
      <c r="L3650" s="835">
        <v>0</v>
      </c>
      <c r="M3650" s="835">
        <v>0</v>
      </c>
      <c r="N3650" s="832">
        <v>1</v>
      </c>
      <c r="O3650" s="836">
        <v>0.5</v>
      </c>
      <c r="P3650" s="835"/>
      <c r="Q3650" s="837"/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10</v>
      </c>
      <c r="B3651" s="832" t="s">
        <v>2616</v>
      </c>
      <c r="C3651" s="832" t="s">
        <v>2647</v>
      </c>
      <c r="D3651" s="833" t="s">
        <v>5681</v>
      </c>
      <c r="E3651" s="834" t="s">
        <v>2720</v>
      </c>
      <c r="F3651" s="832" t="s">
        <v>2618</v>
      </c>
      <c r="G3651" s="832" t="s">
        <v>3208</v>
      </c>
      <c r="H3651" s="832" t="s">
        <v>631</v>
      </c>
      <c r="I3651" s="832" t="s">
        <v>3209</v>
      </c>
      <c r="J3651" s="832" t="s">
        <v>1316</v>
      </c>
      <c r="K3651" s="832" t="s">
        <v>3210</v>
      </c>
      <c r="L3651" s="835">
        <v>0</v>
      </c>
      <c r="M3651" s="835">
        <v>0</v>
      </c>
      <c r="N3651" s="832">
        <v>4</v>
      </c>
      <c r="O3651" s="836">
        <v>3</v>
      </c>
      <c r="P3651" s="835"/>
      <c r="Q3651" s="837"/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10</v>
      </c>
      <c r="B3652" s="832" t="s">
        <v>2616</v>
      </c>
      <c r="C3652" s="832" t="s">
        <v>2647</v>
      </c>
      <c r="D3652" s="833" t="s">
        <v>5681</v>
      </c>
      <c r="E3652" s="834" t="s">
        <v>2720</v>
      </c>
      <c r="F3652" s="832" t="s">
        <v>2618</v>
      </c>
      <c r="G3652" s="832" t="s">
        <v>3208</v>
      </c>
      <c r="H3652" s="832" t="s">
        <v>631</v>
      </c>
      <c r="I3652" s="832" t="s">
        <v>3209</v>
      </c>
      <c r="J3652" s="832" t="s">
        <v>1316</v>
      </c>
      <c r="K3652" s="832" t="s">
        <v>3210</v>
      </c>
      <c r="L3652" s="835">
        <v>33.19</v>
      </c>
      <c r="M3652" s="835">
        <v>33.19</v>
      </c>
      <c r="N3652" s="832">
        <v>1</v>
      </c>
      <c r="O3652" s="836">
        <v>0.5</v>
      </c>
      <c r="P3652" s="835">
        <v>33.19</v>
      </c>
      <c r="Q3652" s="837">
        <v>1</v>
      </c>
      <c r="R3652" s="832">
        <v>1</v>
      </c>
      <c r="S3652" s="837">
        <v>1</v>
      </c>
      <c r="T3652" s="836">
        <v>0.5</v>
      </c>
      <c r="U3652" s="838">
        <v>1</v>
      </c>
    </row>
    <row r="3653" spans="1:21" ht="14.4" customHeight="1" x14ac:dyDescent="0.3">
      <c r="A3653" s="831">
        <v>10</v>
      </c>
      <c r="B3653" s="832" t="s">
        <v>2616</v>
      </c>
      <c r="C3653" s="832" t="s">
        <v>2647</v>
      </c>
      <c r="D3653" s="833" t="s">
        <v>5681</v>
      </c>
      <c r="E3653" s="834" t="s">
        <v>2720</v>
      </c>
      <c r="F3653" s="832" t="s">
        <v>2618</v>
      </c>
      <c r="G3653" s="832" t="s">
        <v>3208</v>
      </c>
      <c r="H3653" s="832" t="s">
        <v>631</v>
      </c>
      <c r="I3653" s="832" t="s">
        <v>5530</v>
      </c>
      <c r="J3653" s="832" t="s">
        <v>1316</v>
      </c>
      <c r="K3653" s="832" t="s">
        <v>5531</v>
      </c>
      <c r="L3653" s="835">
        <v>0</v>
      </c>
      <c r="M3653" s="835">
        <v>0</v>
      </c>
      <c r="N3653" s="832">
        <v>3</v>
      </c>
      <c r="O3653" s="836">
        <v>2</v>
      </c>
      <c r="P3653" s="835">
        <v>0</v>
      </c>
      <c r="Q3653" s="837"/>
      <c r="R3653" s="832">
        <v>2</v>
      </c>
      <c r="S3653" s="837">
        <v>0.66666666666666663</v>
      </c>
      <c r="T3653" s="836">
        <v>1</v>
      </c>
      <c r="U3653" s="838">
        <v>0.5</v>
      </c>
    </row>
    <row r="3654" spans="1:21" ht="14.4" customHeight="1" x14ac:dyDescent="0.3">
      <c r="A3654" s="831">
        <v>10</v>
      </c>
      <c r="B3654" s="832" t="s">
        <v>2616</v>
      </c>
      <c r="C3654" s="832" t="s">
        <v>2647</v>
      </c>
      <c r="D3654" s="833" t="s">
        <v>5681</v>
      </c>
      <c r="E3654" s="834" t="s">
        <v>2720</v>
      </c>
      <c r="F3654" s="832" t="s">
        <v>2618</v>
      </c>
      <c r="G3654" s="832" t="s">
        <v>2724</v>
      </c>
      <c r="H3654" s="832" t="s">
        <v>631</v>
      </c>
      <c r="I3654" s="832" t="s">
        <v>2725</v>
      </c>
      <c r="J3654" s="832" t="s">
        <v>2726</v>
      </c>
      <c r="K3654" s="832" t="s">
        <v>2727</v>
      </c>
      <c r="L3654" s="835">
        <v>36.76</v>
      </c>
      <c r="M3654" s="835">
        <v>257.32</v>
      </c>
      <c r="N3654" s="832">
        <v>7</v>
      </c>
      <c r="O3654" s="836">
        <v>4.5</v>
      </c>
      <c r="P3654" s="835">
        <v>220.56</v>
      </c>
      <c r="Q3654" s="837">
        <v>0.85714285714285721</v>
      </c>
      <c r="R3654" s="832">
        <v>6</v>
      </c>
      <c r="S3654" s="837">
        <v>0.8571428571428571</v>
      </c>
      <c r="T3654" s="836">
        <v>4</v>
      </c>
      <c r="U3654" s="838">
        <v>0.88888888888888884</v>
      </c>
    </row>
    <row r="3655" spans="1:21" ht="14.4" customHeight="1" x14ac:dyDescent="0.3">
      <c r="A3655" s="831">
        <v>10</v>
      </c>
      <c r="B3655" s="832" t="s">
        <v>2616</v>
      </c>
      <c r="C3655" s="832" t="s">
        <v>2647</v>
      </c>
      <c r="D3655" s="833" t="s">
        <v>5681</v>
      </c>
      <c r="E3655" s="834" t="s">
        <v>2720</v>
      </c>
      <c r="F3655" s="832" t="s">
        <v>2618</v>
      </c>
      <c r="G3655" s="832" t="s">
        <v>2724</v>
      </c>
      <c r="H3655" s="832" t="s">
        <v>631</v>
      </c>
      <c r="I3655" s="832" t="s">
        <v>2728</v>
      </c>
      <c r="J3655" s="832" t="s">
        <v>2729</v>
      </c>
      <c r="K3655" s="832" t="s">
        <v>2730</v>
      </c>
      <c r="L3655" s="835">
        <v>25.06</v>
      </c>
      <c r="M3655" s="835">
        <v>25.06</v>
      </c>
      <c r="N3655" s="832">
        <v>1</v>
      </c>
      <c r="O3655" s="836">
        <v>1</v>
      </c>
      <c r="P3655" s="835">
        <v>25.06</v>
      </c>
      <c r="Q3655" s="837">
        <v>1</v>
      </c>
      <c r="R3655" s="832">
        <v>1</v>
      </c>
      <c r="S3655" s="837">
        <v>1</v>
      </c>
      <c r="T3655" s="836">
        <v>1</v>
      </c>
      <c r="U3655" s="838">
        <v>1</v>
      </c>
    </row>
    <row r="3656" spans="1:21" ht="14.4" customHeight="1" x14ac:dyDescent="0.3">
      <c r="A3656" s="831">
        <v>10</v>
      </c>
      <c r="B3656" s="832" t="s">
        <v>2616</v>
      </c>
      <c r="C3656" s="832" t="s">
        <v>2647</v>
      </c>
      <c r="D3656" s="833" t="s">
        <v>5681</v>
      </c>
      <c r="E3656" s="834" t="s">
        <v>2720</v>
      </c>
      <c r="F3656" s="832" t="s">
        <v>2618</v>
      </c>
      <c r="G3656" s="832" t="s">
        <v>5478</v>
      </c>
      <c r="H3656" s="832" t="s">
        <v>631</v>
      </c>
      <c r="I3656" s="832" t="s">
        <v>5532</v>
      </c>
      <c r="J3656" s="832" t="s">
        <v>893</v>
      </c>
      <c r="K3656" s="832" t="s">
        <v>5533</v>
      </c>
      <c r="L3656" s="835">
        <v>0</v>
      </c>
      <c r="M3656" s="835">
        <v>0</v>
      </c>
      <c r="N3656" s="832">
        <v>2</v>
      </c>
      <c r="O3656" s="836">
        <v>1.5</v>
      </c>
      <c r="P3656" s="835"/>
      <c r="Q3656" s="837"/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10</v>
      </c>
      <c r="B3657" s="832" t="s">
        <v>2616</v>
      </c>
      <c r="C3657" s="832" t="s">
        <v>2647</v>
      </c>
      <c r="D3657" s="833" t="s">
        <v>5681</v>
      </c>
      <c r="E3657" s="834" t="s">
        <v>2720</v>
      </c>
      <c r="F3657" s="832" t="s">
        <v>2618</v>
      </c>
      <c r="G3657" s="832" t="s">
        <v>5478</v>
      </c>
      <c r="H3657" s="832" t="s">
        <v>631</v>
      </c>
      <c r="I3657" s="832" t="s">
        <v>5534</v>
      </c>
      <c r="J3657" s="832" t="s">
        <v>5480</v>
      </c>
      <c r="K3657" s="832" t="s">
        <v>5535</v>
      </c>
      <c r="L3657" s="835">
        <v>0</v>
      </c>
      <c r="M3657" s="835">
        <v>0</v>
      </c>
      <c r="N3657" s="832">
        <v>1</v>
      </c>
      <c r="O3657" s="836">
        <v>0.5</v>
      </c>
      <c r="P3657" s="835">
        <v>0</v>
      </c>
      <c r="Q3657" s="837"/>
      <c r="R3657" s="832">
        <v>1</v>
      </c>
      <c r="S3657" s="837">
        <v>1</v>
      </c>
      <c r="T3657" s="836">
        <v>0.5</v>
      </c>
      <c r="U3657" s="838">
        <v>1</v>
      </c>
    </row>
    <row r="3658" spans="1:21" ht="14.4" customHeight="1" x14ac:dyDescent="0.3">
      <c r="A3658" s="831">
        <v>10</v>
      </c>
      <c r="B3658" s="832" t="s">
        <v>2616</v>
      </c>
      <c r="C3658" s="832" t="s">
        <v>2647</v>
      </c>
      <c r="D3658" s="833" t="s">
        <v>5681</v>
      </c>
      <c r="E3658" s="834" t="s">
        <v>2720</v>
      </c>
      <c r="F3658" s="832" t="s">
        <v>2618</v>
      </c>
      <c r="G3658" s="832" t="s">
        <v>5478</v>
      </c>
      <c r="H3658" s="832" t="s">
        <v>631</v>
      </c>
      <c r="I3658" s="832" t="s">
        <v>5479</v>
      </c>
      <c r="J3658" s="832" t="s">
        <v>5480</v>
      </c>
      <c r="K3658" s="832" t="s">
        <v>5481</v>
      </c>
      <c r="L3658" s="835">
        <v>0</v>
      </c>
      <c r="M3658" s="835">
        <v>0</v>
      </c>
      <c r="N3658" s="832">
        <v>1</v>
      </c>
      <c r="O3658" s="836">
        <v>0.5</v>
      </c>
      <c r="P3658" s="835">
        <v>0</v>
      </c>
      <c r="Q3658" s="837"/>
      <c r="R3658" s="832">
        <v>1</v>
      </c>
      <c r="S3658" s="837">
        <v>1</v>
      </c>
      <c r="T3658" s="836">
        <v>0.5</v>
      </c>
      <c r="U3658" s="838">
        <v>1</v>
      </c>
    </row>
    <row r="3659" spans="1:21" ht="14.4" customHeight="1" x14ac:dyDescent="0.3">
      <c r="A3659" s="831">
        <v>10</v>
      </c>
      <c r="B3659" s="832" t="s">
        <v>2616</v>
      </c>
      <c r="C3659" s="832" t="s">
        <v>2647</v>
      </c>
      <c r="D3659" s="833" t="s">
        <v>5681</v>
      </c>
      <c r="E3659" s="834" t="s">
        <v>2720</v>
      </c>
      <c r="F3659" s="832" t="s">
        <v>2618</v>
      </c>
      <c r="G3659" s="832" t="s">
        <v>2735</v>
      </c>
      <c r="H3659" s="832" t="s">
        <v>690</v>
      </c>
      <c r="I3659" s="832" t="s">
        <v>2206</v>
      </c>
      <c r="J3659" s="832" t="s">
        <v>2207</v>
      </c>
      <c r="K3659" s="832" t="s">
        <v>1555</v>
      </c>
      <c r="L3659" s="835">
        <v>85.27</v>
      </c>
      <c r="M3659" s="835">
        <v>170.54</v>
      </c>
      <c r="N3659" s="832">
        <v>2</v>
      </c>
      <c r="O3659" s="836">
        <v>1.5</v>
      </c>
      <c r="P3659" s="835">
        <v>170.54</v>
      </c>
      <c r="Q3659" s="837">
        <v>1</v>
      </c>
      <c r="R3659" s="832">
        <v>2</v>
      </c>
      <c r="S3659" s="837">
        <v>1</v>
      </c>
      <c r="T3659" s="836">
        <v>1.5</v>
      </c>
      <c r="U3659" s="838">
        <v>1</v>
      </c>
    </row>
    <row r="3660" spans="1:21" ht="14.4" customHeight="1" x14ac:dyDescent="0.3">
      <c r="A3660" s="831">
        <v>10</v>
      </c>
      <c r="B3660" s="832" t="s">
        <v>2616</v>
      </c>
      <c r="C3660" s="832" t="s">
        <v>2647</v>
      </c>
      <c r="D3660" s="833" t="s">
        <v>5681</v>
      </c>
      <c r="E3660" s="834" t="s">
        <v>2720</v>
      </c>
      <c r="F3660" s="832" t="s">
        <v>2618</v>
      </c>
      <c r="G3660" s="832" t="s">
        <v>2740</v>
      </c>
      <c r="H3660" s="832" t="s">
        <v>631</v>
      </c>
      <c r="I3660" s="832" t="s">
        <v>2743</v>
      </c>
      <c r="J3660" s="832" t="s">
        <v>695</v>
      </c>
      <c r="K3660" s="832" t="s">
        <v>2744</v>
      </c>
      <c r="L3660" s="835">
        <v>58.77</v>
      </c>
      <c r="M3660" s="835">
        <v>58.77</v>
      </c>
      <c r="N3660" s="832">
        <v>1</v>
      </c>
      <c r="O3660" s="836">
        <v>1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10</v>
      </c>
      <c r="B3661" s="832" t="s">
        <v>2616</v>
      </c>
      <c r="C3661" s="832" t="s">
        <v>2647</v>
      </c>
      <c r="D3661" s="833" t="s">
        <v>5681</v>
      </c>
      <c r="E3661" s="834" t="s">
        <v>2720</v>
      </c>
      <c r="F3661" s="832" t="s">
        <v>2618</v>
      </c>
      <c r="G3661" s="832" t="s">
        <v>2748</v>
      </c>
      <c r="H3661" s="832" t="s">
        <v>631</v>
      </c>
      <c r="I3661" s="832" t="s">
        <v>2992</v>
      </c>
      <c r="J3661" s="832" t="s">
        <v>844</v>
      </c>
      <c r="K3661" s="832" t="s">
        <v>2993</v>
      </c>
      <c r="L3661" s="835">
        <v>147.85</v>
      </c>
      <c r="M3661" s="835">
        <v>295.7</v>
      </c>
      <c r="N3661" s="832">
        <v>2</v>
      </c>
      <c r="O3661" s="836">
        <v>1.5</v>
      </c>
      <c r="P3661" s="835">
        <v>295.7</v>
      </c>
      <c r="Q3661" s="837">
        <v>1</v>
      </c>
      <c r="R3661" s="832">
        <v>2</v>
      </c>
      <c r="S3661" s="837">
        <v>1</v>
      </c>
      <c r="T3661" s="836">
        <v>1.5</v>
      </c>
      <c r="U3661" s="838">
        <v>1</v>
      </c>
    </row>
    <row r="3662" spans="1:21" ht="14.4" customHeight="1" x14ac:dyDescent="0.3">
      <c r="A3662" s="831">
        <v>10</v>
      </c>
      <c r="B3662" s="832" t="s">
        <v>2616</v>
      </c>
      <c r="C3662" s="832" t="s">
        <v>2647</v>
      </c>
      <c r="D3662" s="833" t="s">
        <v>5681</v>
      </c>
      <c r="E3662" s="834" t="s">
        <v>2720</v>
      </c>
      <c r="F3662" s="832" t="s">
        <v>2618</v>
      </c>
      <c r="G3662" s="832" t="s">
        <v>2955</v>
      </c>
      <c r="H3662" s="832" t="s">
        <v>631</v>
      </c>
      <c r="I3662" s="832" t="s">
        <v>3401</v>
      </c>
      <c r="J3662" s="832" t="s">
        <v>742</v>
      </c>
      <c r="K3662" s="832" t="s">
        <v>743</v>
      </c>
      <c r="L3662" s="835">
        <v>18.809999999999999</v>
      </c>
      <c r="M3662" s="835">
        <v>18.809999999999999</v>
      </c>
      <c r="N3662" s="832">
        <v>1</v>
      </c>
      <c r="O3662" s="836">
        <v>0.5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10</v>
      </c>
      <c r="B3663" s="832" t="s">
        <v>2616</v>
      </c>
      <c r="C3663" s="832" t="s">
        <v>2647</v>
      </c>
      <c r="D3663" s="833" t="s">
        <v>5681</v>
      </c>
      <c r="E3663" s="834" t="s">
        <v>2720</v>
      </c>
      <c r="F3663" s="832" t="s">
        <v>2618</v>
      </c>
      <c r="G3663" s="832" t="s">
        <v>2955</v>
      </c>
      <c r="H3663" s="832" t="s">
        <v>631</v>
      </c>
      <c r="I3663" s="832" t="s">
        <v>3615</v>
      </c>
      <c r="J3663" s="832" t="s">
        <v>740</v>
      </c>
      <c r="K3663" s="832" t="s">
        <v>3616</v>
      </c>
      <c r="L3663" s="835">
        <v>80.760000000000005</v>
      </c>
      <c r="M3663" s="835">
        <v>80.760000000000005</v>
      </c>
      <c r="N3663" s="832">
        <v>1</v>
      </c>
      <c r="O3663" s="836">
        <v>1</v>
      </c>
      <c r="P3663" s="835">
        <v>80.760000000000005</v>
      </c>
      <c r="Q3663" s="837">
        <v>1</v>
      </c>
      <c r="R3663" s="832">
        <v>1</v>
      </c>
      <c r="S3663" s="837">
        <v>1</v>
      </c>
      <c r="T3663" s="836">
        <v>1</v>
      </c>
      <c r="U3663" s="838">
        <v>1</v>
      </c>
    </row>
    <row r="3664" spans="1:21" ht="14.4" customHeight="1" x14ac:dyDescent="0.3">
      <c r="A3664" s="831">
        <v>10</v>
      </c>
      <c r="B3664" s="832" t="s">
        <v>2616</v>
      </c>
      <c r="C3664" s="832" t="s">
        <v>2647</v>
      </c>
      <c r="D3664" s="833" t="s">
        <v>5681</v>
      </c>
      <c r="E3664" s="834" t="s">
        <v>2720</v>
      </c>
      <c r="F3664" s="832" t="s">
        <v>2618</v>
      </c>
      <c r="G3664" s="832" t="s">
        <v>3679</v>
      </c>
      <c r="H3664" s="832" t="s">
        <v>631</v>
      </c>
      <c r="I3664" s="832" t="s">
        <v>5536</v>
      </c>
      <c r="J3664" s="832" t="s">
        <v>5537</v>
      </c>
      <c r="K3664" s="832" t="s">
        <v>5538</v>
      </c>
      <c r="L3664" s="835">
        <v>46.99</v>
      </c>
      <c r="M3664" s="835">
        <v>46.99</v>
      </c>
      <c r="N3664" s="832">
        <v>1</v>
      </c>
      <c r="O3664" s="836">
        <v>1</v>
      </c>
      <c r="P3664" s="835">
        <v>46.99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10</v>
      </c>
      <c r="B3665" s="832" t="s">
        <v>2616</v>
      </c>
      <c r="C3665" s="832" t="s">
        <v>2647</v>
      </c>
      <c r="D3665" s="833" t="s">
        <v>5681</v>
      </c>
      <c r="E3665" s="834" t="s">
        <v>2720</v>
      </c>
      <c r="F3665" s="832" t="s">
        <v>2618</v>
      </c>
      <c r="G3665" s="832" t="s">
        <v>2994</v>
      </c>
      <c r="H3665" s="832" t="s">
        <v>631</v>
      </c>
      <c r="I3665" s="832" t="s">
        <v>2995</v>
      </c>
      <c r="J3665" s="832" t="s">
        <v>761</v>
      </c>
      <c r="K3665" s="832" t="s">
        <v>762</v>
      </c>
      <c r="L3665" s="835">
        <v>0</v>
      </c>
      <c r="M3665" s="835">
        <v>0</v>
      </c>
      <c r="N3665" s="832">
        <v>2</v>
      </c>
      <c r="O3665" s="836">
        <v>1.5</v>
      </c>
      <c r="P3665" s="835"/>
      <c r="Q3665" s="837"/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10</v>
      </c>
      <c r="B3666" s="832" t="s">
        <v>2616</v>
      </c>
      <c r="C3666" s="832" t="s">
        <v>2647</v>
      </c>
      <c r="D3666" s="833" t="s">
        <v>5681</v>
      </c>
      <c r="E3666" s="834" t="s">
        <v>2720</v>
      </c>
      <c r="F3666" s="832" t="s">
        <v>2618</v>
      </c>
      <c r="G3666" s="832" t="s">
        <v>2994</v>
      </c>
      <c r="H3666" s="832" t="s">
        <v>631</v>
      </c>
      <c r="I3666" s="832" t="s">
        <v>3729</v>
      </c>
      <c r="J3666" s="832" t="s">
        <v>761</v>
      </c>
      <c r="K3666" s="832" t="s">
        <v>762</v>
      </c>
      <c r="L3666" s="835">
        <v>0</v>
      </c>
      <c r="M3666" s="835">
        <v>0</v>
      </c>
      <c r="N3666" s="832">
        <v>1</v>
      </c>
      <c r="O3666" s="836">
        <v>1</v>
      </c>
      <c r="P3666" s="835">
        <v>0</v>
      </c>
      <c r="Q3666" s="837"/>
      <c r="R3666" s="832">
        <v>1</v>
      </c>
      <c r="S3666" s="837">
        <v>1</v>
      </c>
      <c r="T3666" s="836">
        <v>1</v>
      </c>
      <c r="U3666" s="838">
        <v>1</v>
      </c>
    </row>
    <row r="3667" spans="1:21" ht="14.4" customHeight="1" x14ac:dyDescent="0.3">
      <c r="A3667" s="831">
        <v>10</v>
      </c>
      <c r="B3667" s="832" t="s">
        <v>2616</v>
      </c>
      <c r="C3667" s="832" t="s">
        <v>2647</v>
      </c>
      <c r="D3667" s="833" t="s">
        <v>5681</v>
      </c>
      <c r="E3667" s="834" t="s">
        <v>2720</v>
      </c>
      <c r="F3667" s="832" t="s">
        <v>2618</v>
      </c>
      <c r="G3667" s="832" t="s">
        <v>5539</v>
      </c>
      <c r="H3667" s="832" t="s">
        <v>631</v>
      </c>
      <c r="I3667" s="832" t="s">
        <v>5540</v>
      </c>
      <c r="J3667" s="832" t="s">
        <v>1311</v>
      </c>
      <c r="K3667" s="832" t="s">
        <v>5541</v>
      </c>
      <c r="L3667" s="835">
        <v>0</v>
      </c>
      <c r="M3667" s="835">
        <v>0</v>
      </c>
      <c r="N3667" s="832">
        <v>2</v>
      </c>
      <c r="O3667" s="836">
        <v>2</v>
      </c>
      <c r="P3667" s="835">
        <v>0</v>
      </c>
      <c r="Q3667" s="837"/>
      <c r="R3667" s="832">
        <v>1</v>
      </c>
      <c r="S3667" s="837">
        <v>0.5</v>
      </c>
      <c r="T3667" s="836">
        <v>1</v>
      </c>
      <c r="U3667" s="838">
        <v>0.5</v>
      </c>
    </row>
    <row r="3668" spans="1:21" ht="14.4" customHeight="1" x14ac:dyDescent="0.3">
      <c r="A3668" s="831">
        <v>10</v>
      </c>
      <c r="B3668" s="832" t="s">
        <v>2616</v>
      </c>
      <c r="C3668" s="832" t="s">
        <v>2647</v>
      </c>
      <c r="D3668" s="833" t="s">
        <v>5681</v>
      </c>
      <c r="E3668" s="834" t="s">
        <v>2720</v>
      </c>
      <c r="F3668" s="832" t="s">
        <v>2618</v>
      </c>
      <c r="G3668" s="832" t="s">
        <v>3492</v>
      </c>
      <c r="H3668" s="832" t="s">
        <v>631</v>
      </c>
      <c r="I3668" s="832" t="s">
        <v>3646</v>
      </c>
      <c r="J3668" s="832" t="s">
        <v>3647</v>
      </c>
      <c r="K3668" s="832" t="s">
        <v>3648</v>
      </c>
      <c r="L3668" s="835">
        <v>93.98</v>
      </c>
      <c r="M3668" s="835">
        <v>281.94</v>
      </c>
      <c r="N3668" s="832">
        <v>3</v>
      </c>
      <c r="O3668" s="836">
        <v>3</v>
      </c>
      <c r="P3668" s="835">
        <v>187.96</v>
      </c>
      <c r="Q3668" s="837">
        <v>0.66666666666666674</v>
      </c>
      <c r="R3668" s="832">
        <v>2</v>
      </c>
      <c r="S3668" s="837">
        <v>0.66666666666666663</v>
      </c>
      <c r="T3668" s="836">
        <v>2</v>
      </c>
      <c r="U3668" s="838">
        <v>0.66666666666666663</v>
      </c>
    </row>
    <row r="3669" spans="1:21" ht="14.4" customHeight="1" x14ac:dyDescent="0.3">
      <c r="A3669" s="831">
        <v>10</v>
      </c>
      <c r="B3669" s="832" t="s">
        <v>2616</v>
      </c>
      <c r="C3669" s="832" t="s">
        <v>2647</v>
      </c>
      <c r="D3669" s="833" t="s">
        <v>5681</v>
      </c>
      <c r="E3669" s="834" t="s">
        <v>2720</v>
      </c>
      <c r="F3669" s="832" t="s">
        <v>2618</v>
      </c>
      <c r="G3669" s="832" t="s">
        <v>2763</v>
      </c>
      <c r="H3669" s="832" t="s">
        <v>631</v>
      </c>
      <c r="I3669" s="832" t="s">
        <v>2764</v>
      </c>
      <c r="J3669" s="832" t="s">
        <v>983</v>
      </c>
      <c r="K3669" s="832" t="s">
        <v>2765</v>
      </c>
      <c r="L3669" s="835">
        <v>89.91</v>
      </c>
      <c r="M3669" s="835">
        <v>1618.3799999999997</v>
      </c>
      <c r="N3669" s="832">
        <v>18</v>
      </c>
      <c r="O3669" s="836">
        <v>11.5</v>
      </c>
      <c r="P3669" s="835">
        <v>719.27999999999986</v>
      </c>
      <c r="Q3669" s="837">
        <v>0.44444444444444448</v>
      </c>
      <c r="R3669" s="832">
        <v>8</v>
      </c>
      <c r="S3669" s="837">
        <v>0.44444444444444442</v>
      </c>
      <c r="T3669" s="836">
        <v>5</v>
      </c>
      <c r="U3669" s="838">
        <v>0.43478260869565216</v>
      </c>
    </row>
    <row r="3670" spans="1:21" ht="14.4" customHeight="1" x14ac:dyDescent="0.3">
      <c r="A3670" s="831">
        <v>10</v>
      </c>
      <c r="B3670" s="832" t="s">
        <v>2616</v>
      </c>
      <c r="C3670" s="832" t="s">
        <v>2647</v>
      </c>
      <c r="D3670" s="833" t="s">
        <v>5681</v>
      </c>
      <c r="E3670" s="834" t="s">
        <v>2720</v>
      </c>
      <c r="F3670" s="832" t="s">
        <v>2618</v>
      </c>
      <c r="G3670" s="832" t="s">
        <v>3883</v>
      </c>
      <c r="H3670" s="832" t="s">
        <v>631</v>
      </c>
      <c r="I3670" s="832" t="s">
        <v>3884</v>
      </c>
      <c r="J3670" s="832" t="s">
        <v>841</v>
      </c>
      <c r="K3670" s="832" t="s">
        <v>843</v>
      </c>
      <c r="L3670" s="835">
        <v>0</v>
      </c>
      <c r="M3670" s="835">
        <v>0</v>
      </c>
      <c r="N3670" s="832">
        <v>1</v>
      </c>
      <c r="O3670" s="836">
        <v>0.5</v>
      </c>
      <c r="P3670" s="835">
        <v>0</v>
      </c>
      <c r="Q3670" s="837"/>
      <c r="R3670" s="832">
        <v>1</v>
      </c>
      <c r="S3670" s="837">
        <v>1</v>
      </c>
      <c r="T3670" s="836">
        <v>0.5</v>
      </c>
      <c r="U3670" s="838">
        <v>1</v>
      </c>
    </row>
    <row r="3671" spans="1:21" ht="14.4" customHeight="1" x14ac:dyDescent="0.3">
      <c r="A3671" s="831">
        <v>10</v>
      </c>
      <c r="B3671" s="832" t="s">
        <v>2616</v>
      </c>
      <c r="C3671" s="832" t="s">
        <v>2647</v>
      </c>
      <c r="D3671" s="833" t="s">
        <v>5681</v>
      </c>
      <c r="E3671" s="834" t="s">
        <v>2720</v>
      </c>
      <c r="F3671" s="832" t="s">
        <v>2618</v>
      </c>
      <c r="G3671" s="832" t="s">
        <v>2769</v>
      </c>
      <c r="H3671" s="832" t="s">
        <v>631</v>
      </c>
      <c r="I3671" s="832" t="s">
        <v>2776</v>
      </c>
      <c r="J3671" s="832" t="s">
        <v>972</v>
      </c>
      <c r="K3671" s="832" t="s">
        <v>973</v>
      </c>
      <c r="L3671" s="835">
        <v>65.83</v>
      </c>
      <c r="M3671" s="835">
        <v>65.83</v>
      </c>
      <c r="N3671" s="832">
        <v>1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10</v>
      </c>
      <c r="B3672" s="832" t="s">
        <v>2616</v>
      </c>
      <c r="C3672" s="832" t="s">
        <v>2647</v>
      </c>
      <c r="D3672" s="833" t="s">
        <v>5681</v>
      </c>
      <c r="E3672" s="834" t="s">
        <v>2720</v>
      </c>
      <c r="F3672" s="832" t="s">
        <v>2618</v>
      </c>
      <c r="G3672" s="832" t="s">
        <v>2769</v>
      </c>
      <c r="H3672" s="832" t="s">
        <v>631</v>
      </c>
      <c r="I3672" s="832" t="s">
        <v>3287</v>
      </c>
      <c r="J3672" s="832" t="s">
        <v>972</v>
      </c>
      <c r="K3672" s="832" t="s">
        <v>3288</v>
      </c>
      <c r="L3672" s="835">
        <v>39.5</v>
      </c>
      <c r="M3672" s="835">
        <v>39.5</v>
      </c>
      <c r="N3672" s="832">
        <v>1</v>
      </c>
      <c r="O3672" s="836">
        <v>1</v>
      </c>
      <c r="P3672" s="835">
        <v>39.5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" customHeight="1" x14ac:dyDescent="0.3">
      <c r="A3673" s="831">
        <v>10</v>
      </c>
      <c r="B3673" s="832" t="s">
        <v>2616</v>
      </c>
      <c r="C3673" s="832" t="s">
        <v>2647</v>
      </c>
      <c r="D3673" s="833" t="s">
        <v>5681</v>
      </c>
      <c r="E3673" s="834" t="s">
        <v>2720</v>
      </c>
      <c r="F3673" s="832" t="s">
        <v>2618</v>
      </c>
      <c r="G3673" s="832" t="s">
        <v>2769</v>
      </c>
      <c r="H3673" s="832" t="s">
        <v>631</v>
      </c>
      <c r="I3673" s="832" t="s">
        <v>5542</v>
      </c>
      <c r="J3673" s="832" t="s">
        <v>5543</v>
      </c>
      <c r="K3673" s="832" t="s">
        <v>5544</v>
      </c>
      <c r="L3673" s="835">
        <v>83.79</v>
      </c>
      <c r="M3673" s="835">
        <v>83.79</v>
      </c>
      <c r="N3673" s="832">
        <v>1</v>
      </c>
      <c r="O3673" s="836">
        <v>0.5</v>
      </c>
      <c r="P3673" s="835">
        <v>83.79</v>
      </c>
      <c r="Q3673" s="837">
        <v>1</v>
      </c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10</v>
      </c>
      <c r="B3674" s="832" t="s">
        <v>2616</v>
      </c>
      <c r="C3674" s="832" t="s">
        <v>2647</v>
      </c>
      <c r="D3674" s="833" t="s">
        <v>5681</v>
      </c>
      <c r="E3674" s="834" t="s">
        <v>2720</v>
      </c>
      <c r="F3674" s="832" t="s">
        <v>2618</v>
      </c>
      <c r="G3674" s="832" t="s">
        <v>3015</v>
      </c>
      <c r="H3674" s="832" t="s">
        <v>631</v>
      </c>
      <c r="I3674" s="832" t="s">
        <v>3016</v>
      </c>
      <c r="J3674" s="832" t="s">
        <v>1161</v>
      </c>
      <c r="K3674" s="832" t="s">
        <v>2971</v>
      </c>
      <c r="L3674" s="835">
        <v>61.97</v>
      </c>
      <c r="M3674" s="835">
        <v>61.97</v>
      </c>
      <c r="N3674" s="832">
        <v>1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10</v>
      </c>
      <c r="B3675" s="832" t="s">
        <v>2616</v>
      </c>
      <c r="C3675" s="832" t="s">
        <v>2647</v>
      </c>
      <c r="D3675" s="833" t="s">
        <v>5681</v>
      </c>
      <c r="E3675" s="834" t="s">
        <v>2720</v>
      </c>
      <c r="F3675" s="832" t="s">
        <v>2618</v>
      </c>
      <c r="G3675" s="832" t="s">
        <v>3026</v>
      </c>
      <c r="H3675" s="832" t="s">
        <v>690</v>
      </c>
      <c r="I3675" s="832" t="s">
        <v>2397</v>
      </c>
      <c r="J3675" s="832" t="s">
        <v>2398</v>
      </c>
      <c r="K3675" s="832" t="s">
        <v>2399</v>
      </c>
      <c r="L3675" s="835">
        <v>141.25</v>
      </c>
      <c r="M3675" s="835">
        <v>141.25</v>
      </c>
      <c r="N3675" s="832">
        <v>1</v>
      </c>
      <c r="O3675" s="836">
        <v>0.5</v>
      </c>
      <c r="P3675" s="835">
        <v>141.25</v>
      </c>
      <c r="Q3675" s="837">
        <v>1</v>
      </c>
      <c r="R3675" s="832">
        <v>1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10</v>
      </c>
      <c r="B3676" s="832" t="s">
        <v>2616</v>
      </c>
      <c r="C3676" s="832" t="s">
        <v>2647</v>
      </c>
      <c r="D3676" s="833" t="s">
        <v>5681</v>
      </c>
      <c r="E3676" s="834" t="s">
        <v>2720</v>
      </c>
      <c r="F3676" s="832" t="s">
        <v>2618</v>
      </c>
      <c r="G3676" s="832" t="s">
        <v>2902</v>
      </c>
      <c r="H3676" s="832" t="s">
        <v>631</v>
      </c>
      <c r="I3676" s="832" t="s">
        <v>4790</v>
      </c>
      <c r="J3676" s="832" t="s">
        <v>1022</v>
      </c>
      <c r="K3676" s="832" t="s">
        <v>4791</v>
      </c>
      <c r="L3676" s="835">
        <v>17.62</v>
      </c>
      <c r="M3676" s="835">
        <v>17.62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10</v>
      </c>
      <c r="B3677" s="832" t="s">
        <v>2616</v>
      </c>
      <c r="C3677" s="832" t="s">
        <v>2647</v>
      </c>
      <c r="D3677" s="833" t="s">
        <v>5681</v>
      </c>
      <c r="E3677" s="834" t="s">
        <v>2720</v>
      </c>
      <c r="F3677" s="832" t="s">
        <v>2618</v>
      </c>
      <c r="G3677" s="832" t="s">
        <v>3540</v>
      </c>
      <c r="H3677" s="832" t="s">
        <v>631</v>
      </c>
      <c r="I3677" s="832" t="s">
        <v>5545</v>
      </c>
      <c r="J3677" s="832" t="s">
        <v>828</v>
      </c>
      <c r="K3677" s="832" t="s">
        <v>5546</v>
      </c>
      <c r="L3677" s="835">
        <v>0</v>
      </c>
      <c r="M3677" s="835">
        <v>0</v>
      </c>
      <c r="N3677" s="832">
        <v>5</v>
      </c>
      <c r="O3677" s="836">
        <v>3</v>
      </c>
      <c r="P3677" s="835">
        <v>0</v>
      </c>
      <c r="Q3677" s="837"/>
      <c r="R3677" s="832">
        <v>3</v>
      </c>
      <c r="S3677" s="837">
        <v>0.6</v>
      </c>
      <c r="T3677" s="836">
        <v>2</v>
      </c>
      <c r="U3677" s="838">
        <v>0.66666666666666663</v>
      </c>
    </row>
    <row r="3678" spans="1:21" ht="14.4" customHeight="1" x14ac:dyDescent="0.3">
      <c r="A3678" s="831">
        <v>10</v>
      </c>
      <c r="B3678" s="832" t="s">
        <v>2616</v>
      </c>
      <c r="C3678" s="832" t="s">
        <v>2647</v>
      </c>
      <c r="D3678" s="833" t="s">
        <v>5681</v>
      </c>
      <c r="E3678" s="834" t="s">
        <v>2720</v>
      </c>
      <c r="F3678" s="832" t="s">
        <v>2618</v>
      </c>
      <c r="G3678" s="832" t="s">
        <v>3540</v>
      </c>
      <c r="H3678" s="832" t="s">
        <v>631</v>
      </c>
      <c r="I3678" s="832" t="s">
        <v>3541</v>
      </c>
      <c r="J3678" s="832" t="s">
        <v>826</v>
      </c>
      <c r="K3678" s="832" t="s">
        <v>3542</v>
      </c>
      <c r="L3678" s="835">
        <v>0</v>
      </c>
      <c r="M3678" s="835">
        <v>0</v>
      </c>
      <c r="N3678" s="832">
        <v>2</v>
      </c>
      <c r="O3678" s="836">
        <v>2</v>
      </c>
      <c r="P3678" s="835">
        <v>0</v>
      </c>
      <c r="Q3678" s="837"/>
      <c r="R3678" s="832">
        <v>2</v>
      </c>
      <c r="S3678" s="837">
        <v>1</v>
      </c>
      <c r="T3678" s="836">
        <v>2</v>
      </c>
      <c r="U3678" s="838">
        <v>1</v>
      </c>
    </row>
    <row r="3679" spans="1:21" ht="14.4" customHeight="1" x14ac:dyDescent="0.3">
      <c r="A3679" s="831">
        <v>10</v>
      </c>
      <c r="B3679" s="832" t="s">
        <v>2616</v>
      </c>
      <c r="C3679" s="832" t="s">
        <v>2647</v>
      </c>
      <c r="D3679" s="833" t="s">
        <v>5681</v>
      </c>
      <c r="E3679" s="834" t="s">
        <v>2720</v>
      </c>
      <c r="F3679" s="832" t="s">
        <v>2618</v>
      </c>
      <c r="G3679" s="832" t="s">
        <v>3042</v>
      </c>
      <c r="H3679" s="832" t="s">
        <v>631</v>
      </c>
      <c r="I3679" s="832" t="s">
        <v>3043</v>
      </c>
      <c r="J3679" s="832" t="s">
        <v>1182</v>
      </c>
      <c r="K3679" s="832" t="s">
        <v>3044</v>
      </c>
      <c r="L3679" s="835">
        <v>127.91</v>
      </c>
      <c r="M3679" s="835">
        <v>127.91</v>
      </c>
      <c r="N3679" s="832">
        <v>1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10</v>
      </c>
      <c r="B3680" s="832" t="s">
        <v>2616</v>
      </c>
      <c r="C3680" s="832" t="s">
        <v>2647</v>
      </c>
      <c r="D3680" s="833" t="s">
        <v>5681</v>
      </c>
      <c r="E3680" s="834" t="s">
        <v>2720</v>
      </c>
      <c r="F3680" s="832" t="s">
        <v>2618</v>
      </c>
      <c r="G3680" s="832" t="s">
        <v>3511</v>
      </c>
      <c r="H3680" s="832" t="s">
        <v>631</v>
      </c>
      <c r="I3680" s="832" t="s">
        <v>3512</v>
      </c>
      <c r="J3680" s="832" t="s">
        <v>868</v>
      </c>
      <c r="K3680" s="832" t="s">
        <v>3513</v>
      </c>
      <c r="L3680" s="835">
        <v>54.55</v>
      </c>
      <c r="M3680" s="835">
        <v>54.55</v>
      </c>
      <c r="N3680" s="832">
        <v>1</v>
      </c>
      <c r="O3680" s="836">
        <v>0.5</v>
      </c>
      <c r="P3680" s="835">
        <v>54.55</v>
      </c>
      <c r="Q3680" s="837">
        <v>1</v>
      </c>
      <c r="R3680" s="832">
        <v>1</v>
      </c>
      <c r="S3680" s="837">
        <v>1</v>
      </c>
      <c r="T3680" s="836">
        <v>0.5</v>
      </c>
      <c r="U3680" s="838">
        <v>1</v>
      </c>
    </row>
    <row r="3681" spans="1:21" ht="14.4" customHeight="1" x14ac:dyDescent="0.3">
      <c r="A3681" s="831">
        <v>10</v>
      </c>
      <c r="B3681" s="832" t="s">
        <v>2616</v>
      </c>
      <c r="C3681" s="832" t="s">
        <v>2647</v>
      </c>
      <c r="D3681" s="833" t="s">
        <v>5681</v>
      </c>
      <c r="E3681" s="834" t="s">
        <v>2720</v>
      </c>
      <c r="F3681" s="832" t="s">
        <v>2618</v>
      </c>
      <c r="G3681" s="832" t="s">
        <v>3422</v>
      </c>
      <c r="H3681" s="832" t="s">
        <v>631</v>
      </c>
      <c r="I3681" s="832" t="s">
        <v>3423</v>
      </c>
      <c r="J3681" s="832" t="s">
        <v>1214</v>
      </c>
      <c r="K3681" s="832" t="s">
        <v>3424</v>
      </c>
      <c r="L3681" s="835">
        <v>0</v>
      </c>
      <c r="M3681" s="835">
        <v>0</v>
      </c>
      <c r="N3681" s="832">
        <v>1</v>
      </c>
      <c r="O3681" s="836">
        <v>0.5</v>
      </c>
      <c r="P3681" s="835"/>
      <c r="Q3681" s="837"/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10</v>
      </c>
      <c r="B3682" s="832" t="s">
        <v>2616</v>
      </c>
      <c r="C3682" s="832" t="s">
        <v>2647</v>
      </c>
      <c r="D3682" s="833" t="s">
        <v>5681</v>
      </c>
      <c r="E3682" s="834" t="s">
        <v>2720</v>
      </c>
      <c r="F3682" s="832" t="s">
        <v>2618</v>
      </c>
      <c r="G3682" s="832" t="s">
        <v>3857</v>
      </c>
      <c r="H3682" s="832" t="s">
        <v>631</v>
      </c>
      <c r="I3682" s="832" t="s">
        <v>3858</v>
      </c>
      <c r="J3682" s="832" t="s">
        <v>3859</v>
      </c>
      <c r="K3682" s="832" t="s">
        <v>3860</v>
      </c>
      <c r="L3682" s="835">
        <v>0</v>
      </c>
      <c r="M3682" s="835">
        <v>0</v>
      </c>
      <c r="N3682" s="832">
        <v>1</v>
      </c>
      <c r="O3682" s="836">
        <v>0.5</v>
      </c>
      <c r="P3682" s="835">
        <v>0</v>
      </c>
      <c r="Q3682" s="837"/>
      <c r="R3682" s="832">
        <v>1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10</v>
      </c>
      <c r="B3683" s="832" t="s">
        <v>2616</v>
      </c>
      <c r="C3683" s="832" t="s">
        <v>2647</v>
      </c>
      <c r="D3683" s="833" t="s">
        <v>5681</v>
      </c>
      <c r="E3683" s="834" t="s">
        <v>2720</v>
      </c>
      <c r="F3683" s="832" t="s">
        <v>2618</v>
      </c>
      <c r="G3683" s="832" t="s">
        <v>5522</v>
      </c>
      <c r="H3683" s="832" t="s">
        <v>631</v>
      </c>
      <c r="I3683" s="832" t="s">
        <v>5523</v>
      </c>
      <c r="J3683" s="832" t="s">
        <v>1940</v>
      </c>
      <c r="K3683" s="832" t="s">
        <v>5524</v>
      </c>
      <c r="L3683" s="835">
        <v>0</v>
      </c>
      <c r="M3683" s="835">
        <v>0</v>
      </c>
      <c r="N3683" s="832">
        <v>2</v>
      </c>
      <c r="O3683" s="836">
        <v>2</v>
      </c>
      <c r="P3683" s="835"/>
      <c r="Q3683" s="837"/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10</v>
      </c>
      <c r="B3684" s="832" t="s">
        <v>2616</v>
      </c>
      <c r="C3684" s="832" t="s">
        <v>2647</v>
      </c>
      <c r="D3684" s="833" t="s">
        <v>5681</v>
      </c>
      <c r="E3684" s="834" t="s">
        <v>2720</v>
      </c>
      <c r="F3684" s="832" t="s">
        <v>2618</v>
      </c>
      <c r="G3684" s="832" t="s">
        <v>5522</v>
      </c>
      <c r="H3684" s="832" t="s">
        <v>631</v>
      </c>
      <c r="I3684" s="832" t="s">
        <v>5547</v>
      </c>
      <c r="J3684" s="832" t="s">
        <v>1940</v>
      </c>
      <c r="K3684" s="832" t="s">
        <v>5548</v>
      </c>
      <c r="L3684" s="835">
        <v>0</v>
      </c>
      <c r="M3684" s="835">
        <v>0</v>
      </c>
      <c r="N3684" s="832">
        <v>1</v>
      </c>
      <c r="O3684" s="836">
        <v>0.5</v>
      </c>
      <c r="P3684" s="835"/>
      <c r="Q3684" s="837"/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10</v>
      </c>
      <c r="B3685" s="832" t="s">
        <v>2616</v>
      </c>
      <c r="C3685" s="832" t="s">
        <v>2647</v>
      </c>
      <c r="D3685" s="833" t="s">
        <v>5681</v>
      </c>
      <c r="E3685" s="834" t="s">
        <v>2720</v>
      </c>
      <c r="F3685" s="832" t="s">
        <v>2618</v>
      </c>
      <c r="G3685" s="832" t="s">
        <v>2798</v>
      </c>
      <c r="H3685" s="832" t="s">
        <v>631</v>
      </c>
      <c r="I3685" s="832" t="s">
        <v>2802</v>
      </c>
      <c r="J3685" s="832" t="s">
        <v>1170</v>
      </c>
      <c r="K3685" s="832" t="s">
        <v>1171</v>
      </c>
      <c r="L3685" s="835">
        <v>60.28</v>
      </c>
      <c r="M3685" s="835">
        <v>120.56</v>
      </c>
      <c r="N3685" s="832">
        <v>2</v>
      </c>
      <c r="O3685" s="836">
        <v>2</v>
      </c>
      <c r="P3685" s="835">
        <v>120.56</v>
      </c>
      <c r="Q3685" s="837">
        <v>1</v>
      </c>
      <c r="R3685" s="832">
        <v>2</v>
      </c>
      <c r="S3685" s="837">
        <v>1</v>
      </c>
      <c r="T3685" s="836">
        <v>2</v>
      </c>
      <c r="U3685" s="838">
        <v>1</v>
      </c>
    </row>
    <row r="3686" spans="1:21" ht="14.4" customHeight="1" x14ac:dyDescent="0.3">
      <c r="A3686" s="831">
        <v>10</v>
      </c>
      <c r="B3686" s="832" t="s">
        <v>2616</v>
      </c>
      <c r="C3686" s="832" t="s">
        <v>2647</v>
      </c>
      <c r="D3686" s="833" t="s">
        <v>5681</v>
      </c>
      <c r="E3686" s="834" t="s">
        <v>2720</v>
      </c>
      <c r="F3686" s="832" t="s">
        <v>2618</v>
      </c>
      <c r="G3686" s="832" t="s">
        <v>2812</v>
      </c>
      <c r="H3686" s="832" t="s">
        <v>631</v>
      </c>
      <c r="I3686" s="832" t="s">
        <v>2813</v>
      </c>
      <c r="J3686" s="832" t="s">
        <v>991</v>
      </c>
      <c r="K3686" s="832" t="s">
        <v>995</v>
      </c>
      <c r="L3686" s="835">
        <v>61.97</v>
      </c>
      <c r="M3686" s="835">
        <v>61.97</v>
      </c>
      <c r="N3686" s="832">
        <v>1</v>
      </c>
      <c r="O3686" s="836">
        <v>0.5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10</v>
      </c>
      <c r="B3687" s="832" t="s">
        <v>2616</v>
      </c>
      <c r="C3687" s="832" t="s">
        <v>2647</v>
      </c>
      <c r="D3687" s="833" t="s">
        <v>5681</v>
      </c>
      <c r="E3687" s="834" t="s">
        <v>2720</v>
      </c>
      <c r="F3687" s="832" t="s">
        <v>2618</v>
      </c>
      <c r="G3687" s="832" t="s">
        <v>3601</v>
      </c>
      <c r="H3687" s="832" t="s">
        <v>631</v>
      </c>
      <c r="I3687" s="832" t="s">
        <v>3602</v>
      </c>
      <c r="J3687" s="832" t="s">
        <v>3603</v>
      </c>
      <c r="K3687" s="832" t="s">
        <v>3604</v>
      </c>
      <c r="L3687" s="835">
        <v>59.18</v>
      </c>
      <c r="M3687" s="835">
        <v>59.18</v>
      </c>
      <c r="N3687" s="832">
        <v>1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10</v>
      </c>
      <c r="B3688" s="832" t="s">
        <v>2616</v>
      </c>
      <c r="C3688" s="832" t="s">
        <v>2647</v>
      </c>
      <c r="D3688" s="833" t="s">
        <v>5681</v>
      </c>
      <c r="E3688" s="834" t="s">
        <v>2720</v>
      </c>
      <c r="F3688" s="832" t="s">
        <v>2618</v>
      </c>
      <c r="G3688" s="832" t="s">
        <v>2815</v>
      </c>
      <c r="H3688" s="832" t="s">
        <v>631</v>
      </c>
      <c r="I3688" s="832" t="s">
        <v>5337</v>
      </c>
      <c r="J3688" s="832" t="s">
        <v>1867</v>
      </c>
      <c r="K3688" s="832" t="s">
        <v>5338</v>
      </c>
      <c r="L3688" s="835">
        <v>75.73</v>
      </c>
      <c r="M3688" s="835">
        <v>681.57</v>
      </c>
      <c r="N3688" s="832">
        <v>9</v>
      </c>
      <c r="O3688" s="836">
        <v>6.5</v>
      </c>
      <c r="P3688" s="835">
        <v>605.84</v>
      </c>
      <c r="Q3688" s="837">
        <v>0.88888888888888884</v>
      </c>
      <c r="R3688" s="832">
        <v>8</v>
      </c>
      <c r="S3688" s="837">
        <v>0.88888888888888884</v>
      </c>
      <c r="T3688" s="836">
        <v>5.5</v>
      </c>
      <c r="U3688" s="838">
        <v>0.84615384615384615</v>
      </c>
    </row>
    <row r="3689" spans="1:21" ht="14.4" customHeight="1" x14ac:dyDescent="0.3">
      <c r="A3689" s="831">
        <v>10</v>
      </c>
      <c r="B3689" s="832" t="s">
        <v>2616</v>
      </c>
      <c r="C3689" s="832" t="s">
        <v>2647</v>
      </c>
      <c r="D3689" s="833" t="s">
        <v>5681</v>
      </c>
      <c r="E3689" s="834" t="s">
        <v>2720</v>
      </c>
      <c r="F3689" s="832" t="s">
        <v>2618</v>
      </c>
      <c r="G3689" s="832" t="s">
        <v>2815</v>
      </c>
      <c r="H3689" s="832" t="s">
        <v>690</v>
      </c>
      <c r="I3689" s="832" t="s">
        <v>2553</v>
      </c>
      <c r="J3689" s="832" t="s">
        <v>2554</v>
      </c>
      <c r="K3689" s="832" t="s">
        <v>2555</v>
      </c>
      <c r="L3689" s="835">
        <v>80.28</v>
      </c>
      <c r="M3689" s="835">
        <v>240.84</v>
      </c>
      <c r="N3689" s="832">
        <v>3</v>
      </c>
      <c r="O3689" s="836">
        <v>1.5</v>
      </c>
      <c r="P3689" s="835">
        <v>240.84</v>
      </c>
      <c r="Q3689" s="837">
        <v>1</v>
      </c>
      <c r="R3689" s="832">
        <v>3</v>
      </c>
      <c r="S3689" s="837">
        <v>1</v>
      </c>
      <c r="T3689" s="836">
        <v>1.5</v>
      </c>
      <c r="U3689" s="838">
        <v>1</v>
      </c>
    </row>
    <row r="3690" spans="1:21" ht="14.4" customHeight="1" x14ac:dyDescent="0.3">
      <c r="A3690" s="831">
        <v>10</v>
      </c>
      <c r="B3690" s="832" t="s">
        <v>2616</v>
      </c>
      <c r="C3690" s="832" t="s">
        <v>2647</v>
      </c>
      <c r="D3690" s="833" t="s">
        <v>5681</v>
      </c>
      <c r="E3690" s="834" t="s">
        <v>2720</v>
      </c>
      <c r="F3690" s="832" t="s">
        <v>2618</v>
      </c>
      <c r="G3690" s="832" t="s">
        <v>2815</v>
      </c>
      <c r="H3690" s="832" t="s">
        <v>690</v>
      </c>
      <c r="I3690" s="832" t="s">
        <v>2199</v>
      </c>
      <c r="J3690" s="832" t="s">
        <v>951</v>
      </c>
      <c r="K3690" s="832" t="s">
        <v>2200</v>
      </c>
      <c r="L3690" s="835">
        <v>75.73</v>
      </c>
      <c r="M3690" s="835">
        <v>75.73</v>
      </c>
      <c r="N3690" s="832">
        <v>1</v>
      </c>
      <c r="O3690" s="836">
        <v>1</v>
      </c>
      <c r="P3690" s="835">
        <v>75.73</v>
      </c>
      <c r="Q3690" s="837">
        <v>1</v>
      </c>
      <c r="R3690" s="832">
        <v>1</v>
      </c>
      <c r="S3690" s="837">
        <v>1</v>
      </c>
      <c r="T3690" s="836">
        <v>1</v>
      </c>
      <c r="U3690" s="838">
        <v>1</v>
      </c>
    </row>
    <row r="3691" spans="1:21" ht="14.4" customHeight="1" x14ac:dyDescent="0.3">
      <c r="A3691" s="831">
        <v>10</v>
      </c>
      <c r="B3691" s="832" t="s">
        <v>2616</v>
      </c>
      <c r="C3691" s="832" t="s">
        <v>2647</v>
      </c>
      <c r="D3691" s="833" t="s">
        <v>5681</v>
      </c>
      <c r="E3691" s="834" t="s">
        <v>2720</v>
      </c>
      <c r="F3691" s="832" t="s">
        <v>2618</v>
      </c>
      <c r="G3691" s="832" t="s">
        <v>3061</v>
      </c>
      <c r="H3691" s="832" t="s">
        <v>631</v>
      </c>
      <c r="I3691" s="832" t="s">
        <v>3062</v>
      </c>
      <c r="J3691" s="832" t="s">
        <v>699</v>
      </c>
      <c r="K3691" s="832" t="s">
        <v>3063</v>
      </c>
      <c r="L3691" s="835">
        <v>0</v>
      </c>
      <c r="M3691" s="835">
        <v>0</v>
      </c>
      <c r="N3691" s="832">
        <v>5</v>
      </c>
      <c r="O3691" s="836">
        <v>3</v>
      </c>
      <c r="P3691" s="835">
        <v>0</v>
      </c>
      <c r="Q3691" s="837"/>
      <c r="R3691" s="832">
        <v>1</v>
      </c>
      <c r="S3691" s="837">
        <v>0.2</v>
      </c>
      <c r="T3691" s="836">
        <v>1</v>
      </c>
      <c r="U3691" s="838">
        <v>0.33333333333333331</v>
      </c>
    </row>
    <row r="3692" spans="1:21" ht="14.4" customHeight="1" x14ac:dyDescent="0.3">
      <c r="A3692" s="831">
        <v>10</v>
      </c>
      <c r="B3692" s="832" t="s">
        <v>2616</v>
      </c>
      <c r="C3692" s="832" t="s">
        <v>2647</v>
      </c>
      <c r="D3692" s="833" t="s">
        <v>5681</v>
      </c>
      <c r="E3692" s="834" t="s">
        <v>2720</v>
      </c>
      <c r="F3692" s="832" t="s">
        <v>2618</v>
      </c>
      <c r="G3692" s="832" t="s">
        <v>3391</v>
      </c>
      <c r="H3692" s="832" t="s">
        <v>631</v>
      </c>
      <c r="I3692" s="832" t="s">
        <v>3392</v>
      </c>
      <c r="J3692" s="832" t="s">
        <v>895</v>
      </c>
      <c r="K3692" s="832" t="s">
        <v>896</v>
      </c>
      <c r="L3692" s="835">
        <v>0</v>
      </c>
      <c r="M3692" s="835">
        <v>0</v>
      </c>
      <c r="N3692" s="832">
        <v>7</v>
      </c>
      <c r="O3692" s="836">
        <v>3.5</v>
      </c>
      <c r="P3692" s="835">
        <v>0</v>
      </c>
      <c r="Q3692" s="837"/>
      <c r="R3692" s="832">
        <v>4</v>
      </c>
      <c r="S3692" s="837">
        <v>0.5714285714285714</v>
      </c>
      <c r="T3692" s="836">
        <v>2</v>
      </c>
      <c r="U3692" s="838">
        <v>0.5714285714285714</v>
      </c>
    </row>
    <row r="3693" spans="1:21" ht="14.4" customHeight="1" x14ac:dyDescent="0.3">
      <c r="A3693" s="831">
        <v>10</v>
      </c>
      <c r="B3693" s="832" t="s">
        <v>2616</v>
      </c>
      <c r="C3693" s="832" t="s">
        <v>2647</v>
      </c>
      <c r="D3693" s="833" t="s">
        <v>5681</v>
      </c>
      <c r="E3693" s="834" t="s">
        <v>2676</v>
      </c>
      <c r="F3693" s="832" t="s">
        <v>2618</v>
      </c>
      <c r="G3693" s="832" t="s">
        <v>2829</v>
      </c>
      <c r="H3693" s="832" t="s">
        <v>631</v>
      </c>
      <c r="I3693" s="832" t="s">
        <v>2830</v>
      </c>
      <c r="J3693" s="832" t="s">
        <v>1260</v>
      </c>
      <c r="K3693" s="832" t="s">
        <v>2831</v>
      </c>
      <c r="L3693" s="835">
        <v>263.26</v>
      </c>
      <c r="M3693" s="835">
        <v>263.26</v>
      </c>
      <c r="N3693" s="832">
        <v>1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10</v>
      </c>
      <c r="B3694" s="832" t="s">
        <v>2616</v>
      </c>
      <c r="C3694" s="832" t="s">
        <v>2647</v>
      </c>
      <c r="D3694" s="833" t="s">
        <v>5681</v>
      </c>
      <c r="E3694" s="834" t="s">
        <v>2676</v>
      </c>
      <c r="F3694" s="832" t="s">
        <v>2618</v>
      </c>
      <c r="G3694" s="832" t="s">
        <v>3551</v>
      </c>
      <c r="H3694" s="832" t="s">
        <v>631</v>
      </c>
      <c r="I3694" s="832" t="s">
        <v>3552</v>
      </c>
      <c r="J3694" s="832" t="s">
        <v>1086</v>
      </c>
      <c r="K3694" s="832" t="s">
        <v>3553</v>
      </c>
      <c r="L3694" s="835">
        <v>0</v>
      </c>
      <c r="M3694" s="835">
        <v>0</v>
      </c>
      <c r="N3694" s="832">
        <v>1</v>
      </c>
      <c r="O3694" s="836">
        <v>1</v>
      </c>
      <c r="P3694" s="835"/>
      <c r="Q3694" s="837"/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10</v>
      </c>
      <c r="B3695" s="832" t="s">
        <v>2616</v>
      </c>
      <c r="C3695" s="832" t="s">
        <v>2647</v>
      </c>
      <c r="D3695" s="833" t="s">
        <v>5681</v>
      </c>
      <c r="E3695" s="834" t="s">
        <v>2676</v>
      </c>
      <c r="F3695" s="832" t="s">
        <v>2618</v>
      </c>
      <c r="G3695" s="832" t="s">
        <v>3295</v>
      </c>
      <c r="H3695" s="832" t="s">
        <v>631</v>
      </c>
      <c r="I3695" s="832" t="s">
        <v>3296</v>
      </c>
      <c r="J3695" s="832" t="s">
        <v>3297</v>
      </c>
      <c r="K3695" s="832" t="s">
        <v>3298</v>
      </c>
      <c r="L3695" s="835">
        <v>17.72</v>
      </c>
      <c r="M3695" s="835">
        <v>17.72</v>
      </c>
      <c r="N3695" s="832">
        <v>1</v>
      </c>
      <c r="O3695" s="836">
        <v>1</v>
      </c>
      <c r="P3695" s="835">
        <v>17.72</v>
      </c>
      <c r="Q3695" s="837">
        <v>1</v>
      </c>
      <c r="R3695" s="832">
        <v>1</v>
      </c>
      <c r="S3695" s="837">
        <v>1</v>
      </c>
      <c r="T3695" s="836">
        <v>1</v>
      </c>
      <c r="U3695" s="838">
        <v>1</v>
      </c>
    </row>
    <row r="3696" spans="1:21" ht="14.4" customHeight="1" x14ac:dyDescent="0.3">
      <c r="A3696" s="831">
        <v>10</v>
      </c>
      <c r="B3696" s="832" t="s">
        <v>2616</v>
      </c>
      <c r="C3696" s="832" t="s">
        <v>2647</v>
      </c>
      <c r="D3696" s="833" t="s">
        <v>5681</v>
      </c>
      <c r="E3696" s="834" t="s">
        <v>2676</v>
      </c>
      <c r="F3696" s="832" t="s">
        <v>2618</v>
      </c>
      <c r="G3696" s="832" t="s">
        <v>2721</v>
      </c>
      <c r="H3696" s="832" t="s">
        <v>631</v>
      </c>
      <c r="I3696" s="832" t="s">
        <v>2722</v>
      </c>
      <c r="J3696" s="832" t="s">
        <v>1498</v>
      </c>
      <c r="K3696" s="832" t="s">
        <v>2723</v>
      </c>
      <c r="L3696" s="835">
        <v>57.76</v>
      </c>
      <c r="M3696" s="835">
        <v>57.76</v>
      </c>
      <c r="N3696" s="832">
        <v>1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10</v>
      </c>
      <c r="B3697" s="832" t="s">
        <v>2616</v>
      </c>
      <c r="C3697" s="832" t="s">
        <v>2647</v>
      </c>
      <c r="D3697" s="833" t="s">
        <v>5681</v>
      </c>
      <c r="E3697" s="834" t="s">
        <v>2676</v>
      </c>
      <c r="F3697" s="832" t="s">
        <v>2618</v>
      </c>
      <c r="G3697" s="832" t="s">
        <v>3241</v>
      </c>
      <c r="H3697" s="832" t="s">
        <v>631</v>
      </c>
      <c r="I3697" s="832" t="s">
        <v>2213</v>
      </c>
      <c r="J3697" s="832" t="s">
        <v>2214</v>
      </c>
      <c r="K3697" s="832" t="s">
        <v>2215</v>
      </c>
      <c r="L3697" s="835">
        <v>43.85</v>
      </c>
      <c r="M3697" s="835">
        <v>43.85</v>
      </c>
      <c r="N3697" s="832">
        <v>1</v>
      </c>
      <c r="O3697" s="836">
        <v>0.5</v>
      </c>
      <c r="P3697" s="835">
        <v>43.85</v>
      </c>
      <c r="Q3697" s="837">
        <v>1</v>
      </c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10</v>
      </c>
      <c r="B3698" s="832" t="s">
        <v>2616</v>
      </c>
      <c r="C3698" s="832" t="s">
        <v>2647</v>
      </c>
      <c r="D3698" s="833" t="s">
        <v>5681</v>
      </c>
      <c r="E3698" s="834" t="s">
        <v>2676</v>
      </c>
      <c r="F3698" s="832" t="s">
        <v>2618</v>
      </c>
      <c r="G3698" s="832" t="s">
        <v>2724</v>
      </c>
      <c r="H3698" s="832" t="s">
        <v>631</v>
      </c>
      <c r="I3698" s="832" t="s">
        <v>2725</v>
      </c>
      <c r="J3698" s="832" t="s">
        <v>2726</v>
      </c>
      <c r="K3698" s="832" t="s">
        <v>2727</v>
      </c>
      <c r="L3698" s="835">
        <v>36.76</v>
      </c>
      <c r="M3698" s="835">
        <v>73.52</v>
      </c>
      <c r="N3698" s="832">
        <v>2</v>
      </c>
      <c r="O3698" s="836">
        <v>2</v>
      </c>
      <c r="P3698" s="835">
        <v>36.76</v>
      </c>
      <c r="Q3698" s="837">
        <v>0.5</v>
      </c>
      <c r="R3698" s="832">
        <v>1</v>
      </c>
      <c r="S3698" s="837">
        <v>0.5</v>
      </c>
      <c r="T3698" s="836">
        <v>1</v>
      </c>
      <c r="U3698" s="838">
        <v>0.5</v>
      </c>
    </row>
    <row r="3699" spans="1:21" ht="14.4" customHeight="1" x14ac:dyDescent="0.3">
      <c r="A3699" s="831">
        <v>10</v>
      </c>
      <c r="B3699" s="832" t="s">
        <v>2616</v>
      </c>
      <c r="C3699" s="832" t="s">
        <v>2647</v>
      </c>
      <c r="D3699" s="833" t="s">
        <v>5681</v>
      </c>
      <c r="E3699" s="834" t="s">
        <v>2676</v>
      </c>
      <c r="F3699" s="832" t="s">
        <v>2618</v>
      </c>
      <c r="G3699" s="832" t="s">
        <v>2724</v>
      </c>
      <c r="H3699" s="832" t="s">
        <v>631</v>
      </c>
      <c r="I3699" s="832" t="s">
        <v>2728</v>
      </c>
      <c r="J3699" s="832" t="s">
        <v>2729</v>
      </c>
      <c r="K3699" s="832" t="s">
        <v>2730</v>
      </c>
      <c r="L3699" s="835">
        <v>25.06</v>
      </c>
      <c r="M3699" s="835">
        <v>50.12</v>
      </c>
      <c r="N3699" s="832">
        <v>2</v>
      </c>
      <c r="O3699" s="836">
        <v>2</v>
      </c>
      <c r="P3699" s="835">
        <v>25.06</v>
      </c>
      <c r="Q3699" s="837">
        <v>0.5</v>
      </c>
      <c r="R3699" s="832">
        <v>1</v>
      </c>
      <c r="S3699" s="837">
        <v>0.5</v>
      </c>
      <c r="T3699" s="836">
        <v>1</v>
      </c>
      <c r="U3699" s="838">
        <v>0.5</v>
      </c>
    </row>
    <row r="3700" spans="1:21" ht="14.4" customHeight="1" x14ac:dyDescent="0.3">
      <c r="A3700" s="831">
        <v>10</v>
      </c>
      <c r="B3700" s="832" t="s">
        <v>2616</v>
      </c>
      <c r="C3700" s="832" t="s">
        <v>2647</v>
      </c>
      <c r="D3700" s="833" t="s">
        <v>5681</v>
      </c>
      <c r="E3700" s="834" t="s">
        <v>2676</v>
      </c>
      <c r="F3700" s="832" t="s">
        <v>2618</v>
      </c>
      <c r="G3700" s="832" t="s">
        <v>2731</v>
      </c>
      <c r="H3700" s="832" t="s">
        <v>631</v>
      </c>
      <c r="I3700" s="832" t="s">
        <v>2732</v>
      </c>
      <c r="J3700" s="832" t="s">
        <v>2733</v>
      </c>
      <c r="K3700" s="832" t="s">
        <v>2734</v>
      </c>
      <c r="L3700" s="835">
        <v>102.31</v>
      </c>
      <c r="M3700" s="835">
        <v>511.55</v>
      </c>
      <c r="N3700" s="832">
        <v>5</v>
      </c>
      <c r="O3700" s="836">
        <v>3</v>
      </c>
      <c r="P3700" s="835">
        <v>409.24</v>
      </c>
      <c r="Q3700" s="837">
        <v>0.8</v>
      </c>
      <c r="R3700" s="832">
        <v>4</v>
      </c>
      <c r="S3700" s="837">
        <v>0.8</v>
      </c>
      <c r="T3700" s="836">
        <v>2.5</v>
      </c>
      <c r="U3700" s="838">
        <v>0.83333333333333337</v>
      </c>
    </row>
    <row r="3701" spans="1:21" ht="14.4" customHeight="1" x14ac:dyDescent="0.3">
      <c r="A3701" s="831">
        <v>10</v>
      </c>
      <c r="B3701" s="832" t="s">
        <v>2616</v>
      </c>
      <c r="C3701" s="832" t="s">
        <v>2647</v>
      </c>
      <c r="D3701" s="833" t="s">
        <v>5681</v>
      </c>
      <c r="E3701" s="834" t="s">
        <v>2676</v>
      </c>
      <c r="F3701" s="832" t="s">
        <v>2618</v>
      </c>
      <c r="G3701" s="832" t="s">
        <v>2740</v>
      </c>
      <c r="H3701" s="832" t="s">
        <v>631</v>
      </c>
      <c r="I3701" s="832" t="s">
        <v>3399</v>
      </c>
      <c r="J3701" s="832" t="s">
        <v>695</v>
      </c>
      <c r="K3701" s="832" t="s">
        <v>3400</v>
      </c>
      <c r="L3701" s="835">
        <v>11.75</v>
      </c>
      <c r="M3701" s="835">
        <v>11.75</v>
      </c>
      <c r="N3701" s="832">
        <v>1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10</v>
      </c>
      <c r="B3702" s="832" t="s">
        <v>2616</v>
      </c>
      <c r="C3702" s="832" t="s">
        <v>2647</v>
      </c>
      <c r="D3702" s="833" t="s">
        <v>5681</v>
      </c>
      <c r="E3702" s="834" t="s">
        <v>2676</v>
      </c>
      <c r="F3702" s="832" t="s">
        <v>2618</v>
      </c>
      <c r="G3702" s="832" t="s">
        <v>2740</v>
      </c>
      <c r="H3702" s="832" t="s">
        <v>690</v>
      </c>
      <c r="I3702" s="832" t="s">
        <v>4598</v>
      </c>
      <c r="J3702" s="832" t="s">
        <v>2746</v>
      </c>
      <c r="K3702" s="832" t="s">
        <v>4599</v>
      </c>
      <c r="L3702" s="835">
        <v>23.51</v>
      </c>
      <c r="M3702" s="835">
        <v>23.51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10</v>
      </c>
      <c r="B3703" s="832" t="s">
        <v>2616</v>
      </c>
      <c r="C3703" s="832" t="s">
        <v>2647</v>
      </c>
      <c r="D3703" s="833" t="s">
        <v>5681</v>
      </c>
      <c r="E3703" s="834" t="s">
        <v>2676</v>
      </c>
      <c r="F3703" s="832" t="s">
        <v>2618</v>
      </c>
      <c r="G3703" s="832" t="s">
        <v>2748</v>
      </c>
      <c r="H3703" s="832" t="s">
        <v>631</v>
      </c>
      <c r="I3703" s="832" t="s">
        <v>2992</v>
      </c>
      <c r="J3703" s="832" t="s">
        <v>844</v>
      </c>
      <c r="K3703" s="832" t="s">
        <v>2993</v>
      </c>
      <c r="L3703" s="835">
        <v>147.85</v>
      </c>
      <c r="M3703" s="835">
        <v>739.25</v>
      </c>
      <c r="N3703" s="832">
        <v>5</v>
      </c>
      <c r="O3703" s="836">
        <v>4</v>
      </c>
      <c r="P3703" s="835">
        <v>591.4</v>
      </c>
      <c r="Q3703" s="837">
        <v>0.79999999999999993</v>
      </c>
      <c r="R3703" s="832">
        <v>4</v>
      </c>
      <c r="S3703" s="837">
        <v>0.8</v>
      </c>
      <c r="T3703" s="836">
        <v>3</v>
      </c>
      <c r="U3703" s="838">
        <v>0.75</v>
      </c>
    </row>
    <row r="3704" spans="1:21" ht="14.4" customHeight="1" x14ac:dyDescent="0.3">
      <c r="A3704" s="831">
        <v>10</v>
      </c>
      <c r="B3704" s="832" t="s">
        <v>2616</v>
      </c>
      <c r="C3704" s="832" t="s">
        <v>2647</v>
      </c>
      <c r="D3704" s="833" t="s">
        <v>5681</v>
      </c>
      <c r="E3704" s="834" t="s">
        <v>2676</v>
      </c>
      <c r="F3704" s="832" t="s">
        <v>2618</v>
      </c>
      <c r="G3704" s="832" t="s">
        <v>2751</v>
      </c>
      <c r="H3704" s="832" t="s">
        <v>631</v>
      </c>
      <c r="I3704" s="832" t="s">
        <v>2752</v>
      </c>
      <c r="J3704" s="832" t="s">
        <v>756</v>
      </c>
      <c r="K3704" s="832" t="s">
        <v>2753</v>
      </c>
      <c r="L3704" s="835">
        <v>92.85</v>
      </c>
      <c r="M3704" s="835">
        <v>278.54999999999995</v>
      </c>
      <c r="N3704" s="832">
        <v>3</v>
      </c>
      <c r="O3704" s="836">
        <v>2.5</v>
      </c>
      <c r="P3704" s="835">
        <v>92.85</v>
      </c>
      <c r="Q3704" s="837">
        <v>0.33333333333333337</v>
      </c>
      <c r="R3704" s="832">
        <v>1</v>
      </c>
      <c r="S3704" s="837">
        <v>0.33333333333333331</v>
      </c>
      <c r="T3704" s="836">
        <v>0.5</v>
      </c>
      <c r="U3704" s="838">
        <v>0.2</v>
      </c>
    </row>
    <row r="3705" spans="1:21" ht="14.4" customHeight="1" x14ac:dyDescent="0.3">
      <c r="A3705" s="831">
        <v>10</v>
      </c>
      <c r="B3705" s="832" t="s">
        <v>2616</v>
      </c>
      <c r="C3705" s="832" t="s">
        <v>2647</v>
      </c>
      <c r="D3705" s="833" t="s">
        <v>5681</v>
      </c>
      <c r="E3705" s="834" t="s">
        <v>2676</v>
      </c>
      <c r="F3705" s="832" t="s">
        <v>2618</v>
      </c>
      <c r="G3705" s="832" t="s">
        <v>2751</v>
      </c>
      <c r="H3705" s="832" t="s">
        <v>631</v>
      </c>
      <c r="I3705" s="832" t="s">
        <v>3864</v>
      </c>
      <c r="J3705" s="832" t="s">
        <v>756</v>
      </c>
      <c r="K3705" s="832" t="s">
        <v>3865</v>
      </c>
      <c r="L3705" s="835">
        <v>79.58</v>
      </c>
      <c r="M3705" s="835">
        <v>79.58</v>
      </c>
      <c r="N3705" s="832">
        <v>1</v>
      </c>
      <c r="O3705" s="836">
        <v>0.5</v>
      </c>
      <c r="P3705" s="835">
        <v>79.58</v>
      </c>
      <c r="Q3705" s="837">
        <v>1</v>
      </c>
      <c r="R3705" s="832">
        <v>1</v>
      </c>
      <c r="S3705" s="837">
        <v>1</v>
      </c>
      <c r="T3705" s="836">
        <v>0.5</v>
      </c>
      <c r="U3705" s="838">
        <v>1</v>
      </c>
    </row>
    <row r="3706" spans="1:21" ht="14.4" customHeight="1" x14ac:dyDescent="0.3">
      <c r="A3706" s="831">
        <v>10</v>
      </c>
      <c r="B3706" s="832" t="s">
        <v>2616</v>
      </c>
      <c r="C3706" s="832" t="s">
        <v>2647</v>
      </c>
      <c r="D3706" s="833" t="s">
        <v>5681</v>
      </c>
      <c r="E3706" s="834" t="s">
        <v>2676</v>
      </c>
      <c r="F3706" s="832" t="s">
        <v>2618</v>
      </c>
      <c r="G3706" s="832" t="s">
        <v>3492</v>
      </c>
      <c r="H3706" s="832" t="s">
        <v>631</v>
      </c>
      <c r="I3706" s="832" t="s">
        <v>3493</v>
      </c>
      <c r="J3706" s="832" t="s">
        <v>2072</v>
      </c>
      <c r="K3706" s="832" t="s">
        <v>3494</v>
      </c>
      <c r="L3706" s="835">
        <v>46.99</v>
      </c>
      <c r="M3706" s="835">
        <v>46.99</v>
      </c>
      <c r="N3706" s="832">
        <v>1</v>
      </c>
      <c r="O3706" s="836">
        <v>1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10</v>
      </c>
      <c r="B3707" s="832" t="s">
        <v>2616</v>
      </c>
      <c r="C3707" s="832" t="s">
        <v>2647</v>
      </c>
      <c r="D3707" s="833" t="s">
        <v>5681</v>
      </c>
      <c r="E3707" s="834" t="s">
        <v>2676</v>
      </c>
      <c r="F3707" s="832" t="s">
        <v>2618</v>
      </c>
      <c r="G3707" s="832" t="s">
        <v>3492</v>
      </c>
      <c r="H3707" s="832" t="s">
        <v>631</v>
      </c>
      <c r="I3707" s="832" t="s">
        <v>3495</v>
      </c>
      <c r="J3707" s="832" t="s">
        <v>3496</v>
      </c>
      <c r="K3707" s="832" t="s">
        <v>3497</v>
      </c>
      <c r="L3707" s="835">
        <v>75.180000000000007</v>
      </c>
      <c r="M3707" s="835">
        <v>150.36000000000001</v>
      </c>
      <c r="N3707" s="832">
        <v>2</v>
      </c>
      <c r="O3707" s="836">
        <v>1.5</v>
      </c>
      <c r="P3707" s="835">
        <v>75.180000000000007</v>
      </c>
      <c r="Q3707" s="837">
        <v>0.5</v>
      </c>
      <c r="R3707" s="832">
        <v>1</v>
      </c>
      <c r="S3707" s="837">
        <v>0.5</v>
      </c>
      <c r="T3707" s="836">
        <v>1</v>
      </c>
      <c r="U3707" s="838">
        <v>0.66666666666666663</v>
      </c>
    </row>
    <row r="3708" spans="1:21" ht="14.4" customHeight="1" x14ac:dyDescent="0.3">
      <c r="A3708" s="831">
        <v>10</v>
      </c>
      <c r="B3708" s="832" t="s">
        <v>2616</v>
      </c>
      <c r="C3708" s="832" t="s">
        <v>2647</v>
      </c>
      <c r="D3708" s="833" t="s">
        <v>5681</v>
      </c>
      <c r="E3708" s="834" t="s">
        <v>2676</v>
      </c>
      <c r="F3708" s="832" t="s">
        <v>2618</v>
      </c>
      <c r="G3708" s="832" t="s">
        <v>5549</v>
      </c>
      <c r="H3708" s="832" t="s">
        <v>631</v>
      </c>
      <c r="I3708" s="832" t="s">
        <v>5550</v>
      </c>
      <c r="J3708" s="832" t="s">
        <v>5551</v>
      </c>
      <c r="K3708" s="832" t="s">
        <v>995</v>
      </c>
      <c r="L3708" s="835">
        <v>61.97</v>
      </c>
      <c r="M3708" s="835">
        <v>61.97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10</v>
      </c>
      <c r="B3709" s="832" t="s">
        <v>2616</v>
      </c>
      <c r="C3709" s="832" t="s">
        <v>2647</v>
      </c>
      <c r="D3709" s="833" t="s">
        <v>5681</v>
      </c>
      <c r="E3709" s="834" t="s">
        <v>2676</v>
      </c>
      <c r="F3709" s="832" t="s">
        <v>2618</v>
      </c>
      <c r="G3709" s="832" t="s">
        <v>2763</v>
      </c>
      <c r="H3709" s="832" t="s">
        <v>631</v>
      </c>
      <c r="I3709" s="832" t="s">
        <v>3285</v>
      </c>
      <c r="J3709" s="832" t="s">
        <v>1152</v>
      </c>
      <c r="K3709" s="832" t="s">
        <v>3286</v>
      </c>
      <c r="L3709" s="835">
        <v>42.14</v>
      </c>
      <c r="M3709" s="835">
        <v>42.14</v>
      </c>
      <c r="N3709" s="832">
        <v>1</v>
      </c>
      <c r="O3709" s="836">
        <v>1</v>
      </c>
      <c r="P3709" s="835">
        <v>42.14</v>
      </c>
      <c r="Q3709" s="837">
        <v>1</v>
      </c>
      <c r="R3709" s="832">
        <v>1</v>
      </c>
      <c r="S3709" s="837">
        <v>1</v>
      </c>
      <c r="T3709" s="836">
        <v>1</v>
      </c>
      <c r="U3709" s="838">
        <v>1</v>
      </c>
    </row>
    <row r="3710" spans="1:21" ht="14.4" customHeight="1" x14ac:dyDescent="0.3">
      <c r="A3710" s="831">
        <v>10</v>
      </c>
      <c r="B3710" s="832" t="s">
        <v>2616</v>
      </c>
      <c r="C3710" s="832" t="s">
        <v>2647</v>
      </c>
      <c r="D3710" s="833" t="s">
        <v>5681</v>
      </c>
      <c r="E3710" s="834" t="s">
        <v>2676</v>
      </c>
      <c r="F3710" s="832" t="s">
        <v>2618</v>
      </c>
      <c r="G3710" s="832" t="s">
        <v>2763</v>
      </c>
      <c r="H3710" s="832" t="s">
        <v>631</v>
      </c>
      <c r="I3710" s="832" t="s">
        <v>2764</v>
      </c>
      <c r="J3710" s="832" t="s">
        <v>983</v>
      </c>
      <c r="K3710" s="832" t="s">
        <v>2765</v>
      </c>
      <c r="L3710" s="835">
        <v>89.91</v>
      </c>
      <c r="M3710" s="835">
        <v>89.91</v>
      </c>
      <c r="N3710" s="832">
        <v>1</v>
      </c>
      <c r="O3710" s="836">
        <v>1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10</v>
      </c>
      <c r="B3711" s="832" t="s">
        <v>2616</v>
      </c>
      <c r="C3711" s="832" t="s">
        <v>2647</v>
      </c>
      <c r="D3711" s="833" t="s">
        <v>5681</v>
      </c>
      <c r="E3711" s="834" t="s">
        <v>2676</v>
      </c>
      <c r="F3711" s="832" t="s">
        <v>2618</v>
      </c>
      <c r="G3711" s="832" t="s">
        <v>2766</v>
      </c>
      <c r="H3711" s="832" t="s">
        <v>631</v>
      </c>
      <c r="I3711" s="832" t="s">
        <v>2767</v>
      </c>
      <c r="J3711" s="832" t="s">
        <v>746</v>
      </c>
      <c r="K3711" s="832" t="s">
        <v>2768</v>
      </c>
      <c r="L3711" s="835">
        <v>27.28</v>
      </c>
      <c r="M3711" s="835">
        <v>54.56</v>
      </c>
      <c r="N3711" s="832">
        <v>2</v>
      </c>
      <c r="O3711" s="836">
        <v>1.5</v>
      </c>
      <c r="P3711" s="835">
        <v>27.28</v>
      </c>
      <c r="Q3711" s="837">
        <v>0.5</v>
      </c>
      <c r="R3711" s="832">
        <v>1</v>
      </c>
      <c r="S3711" s="837">
        <v>0.5</v>
      </c>
      <c r="T3711" s="836">
        <v>0.5</v>
      </c>
      <c r="U3711" s="838">
        <v>0.33333333333333331</v>
      </c>
    </row>
    <row r="3712" spans="1:21" ht="14.4" customHeight="1" x14ac:dyDescent="0.3">
      <c r="A3712" s="831">
        <v>10</v>
      </c>
      <c r="B3712" s="832" t="s">
        <v>2616</v>
      </c>
      <c r="C3712" s="832" t="s">
        <v>2647</v>
      </c>
      <c r="D3712" s="833" t="s">
        <v>5681</v>
      </c>
      <c r="E3712" s="834" t="s">
        <v>2676</v>
      </c>
      <c r="F3712" s="832" t="s">
        <v>2618</v>
      </c>
      <c r="G3712" s="832" t="s">
        <v>3015</v>
      </c>
      <c r="H3712" s="832" t="s">
        <v>631</v>
      </c>
      <c r="I3712" s="832" t="s">
        <v>3016</v>
      </c>
      <c r="J3712" s="832" t="s">
        <v>1161</v>
      </c>
      <c r="K3712" s="832" t="s">
        <v>2971</v>
      </c>
      <c r="L3712" s="835">
        <v>61.97</v>
      </c>
      <c r="M3712" s="835">
        <v>61.97</v>
      </c>
      <c r="N3712" s="832">
        <v>1</v>
      </c>
      <c r="O3712" s="836">
        <v>0.5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10</v>
      </c>
      <c r="B3713" s="832" t="s">
        <v>2616</v>
      </c>
      <c r="C3713" s="832" t="s">
        <v>2647</v>
      </c>
      <c r="D3713" s="833" t="s">
        <v>5681</v>
      </c>
      <c r="E3713" s="834" t="s">
        <v>2676</v>
      </c>
      <c r="F3713" s="832" t="s">
        <v>2618</v>
      </c>
      <c r="G3713" s="832" t="s">
        <v>2780</v>
      </c>
      <c r="H3713" s="832" t="s">
        <v>631</v>
      </c>
      <c r="I3713" s="832" t="s">
        <v>2781</v>
      </c>
      <c r="J3713" s="832" t="s">
        <v>1333</v>
      </c>
      <c r="K3713" s="832" t="s">
        <v>2782</v>
      </c>
      <c r="L3713" s="835">
        <v>90.95</v>
      </c>
      <c r="M3713" s="835">
        <v>90.95</v>
      </c>
      <c r="N3713" s="832">
        <v>1</v>
      </c>
      <c r="O3713" s="836">
        <v>1</v>
      </c>
      <c r="P3713" s="835">
        <v>90.95</v>
      </c>
      <c r="Q3713" s="837">
        <v>1</v>
      </c>
      <c r="R3713" s="832">
        <v>1</v>
      </c>
      <c r="S3713" s="837">
        <v>1</v>
      </c>
      <c r="T3713" s="836">
        <v>1</v>
      </c>
      <c r="U3713" s="838">
        <v>1</v>
      </c>
    </row>
    <row r="3714" spans="1:21" ht="14.4" customHeight="1" x14ac:dyDescent="0.3">
      <c r="A3714" s="831">
        <v>10</v>
      </c>
      <c r="B3714" s="832" t="s">
        <v>2616</v>
      </c>
      <c r="C3714" s="832" t="s">
        <v>2647</v>
      </c>
      <c r="D3714" s="833" t="s">
        <v>5681</v>
      </c>
      <c r="E3714" s="834" t="s">
        <v>2676</v>
      </c>
      <c r="F3714" s="832" t="s">
        <v>2618</v>
      </c>
      <c r="G3714" s="832" t="s">
        <v>5352</v>
      </c>
      <c r="H3714" s="832" t="s">
        <v>631</v>
      </c>
      <c r="I3714" s="832" t="s">
        <v>5353</v>
      </c>
      <c r="J3714" s="832" t="s">
        <v>5354</v>
      </c>
      <c r="K3714" s="832" t="s">
        <v>5355</v>
      </c>
      <c r="L3714" s="835">
        <v>0</v>
      </c>
      <c r="M3714" s="835">
        <v>0</v>
      </c>
      <c r="N3714" s="832">
        <v>1</v>
      </c>
      <c r="O3714" s="836">
        <v>1</v>
      </c>
      <c r="P3714" s="835">
        <v>0</v>
      </c>
      <c r="Q3714" s="837"/>
      <c r="R3714" s="832">
        <v>1</v>
      </c>
      <c r="S3714" s="837">
        <v>1</v>
      </c>
      <c r="T3714" s="836">
        <v>1</v>
      </c>
      <c r="U3714" s="838">
        <v>1</v>
      </c>
    </row>
    <row r="3715" spans="1:21" ht="14.4" customHeight="1" x14ac:dyDescent="0.3">
      <c r="A3715" s="831">
        <v>10</v>
      </c>
      <c r="B3715" s="832" t="s">
        <v>2616</v>
      </c>
      <c r="C3715" s="832" t="s">
        <v>2647</v>
      </c>
      <c r="D3715" s="833" t="s">
        <v>5681</v>
      </c>
      <c r="E3715" s="834" t="s">
        <v>2676</v>
      </c>
      <c r="F3715" s="832" t="s">
        <v>2618</v>
      </c>
      <c r="G3715" s="832" t="s">
        <v>2906</v>
      </c>
      <c r="H3715" s="832" t="s">
        <v>631</v>
      </c>
      <c r="I3715" s="832" t="s">
        <v>2907</v>
      </c>
      <c r="J3715" s="832" t="s">
        <v>1067</v>
      </c>
      <c r="K3715" s="832" t="s">
        <v>2908</v>
      </c>
      <c r="L3715" s="835">
        <v>32.25</v>
      </c>
      <c r="M3715" s="835">
        <v>32.25</v>
      </c>
      <c r="N3715" s="832">
        <v>1</v>
      </c>
      <c r="O3715" s="836">
        <v>1</v>
      </c>
      <c r="P3715" s="835">
        <v>32.25</v>
      </c>
      <c r="Q3715" s="837">
        <v>1</v>
      </c>
      <c r="R3715" s="832">
        <v>1</v>
      </c>
      <c r="S3715" s="837">
        <v>1</v>
      </c>
      <c r="T3715" s="836">
        <v>1</v>
      </c>
      <c r="U3715" s="838">
        <v>1</v>
      </c>
    </row>
    <row r="3716" spans="1:21" ht="14.4" customHeight="1" x14ac:dyDescent="0.3">
      <c r="A3716" s="831">
        <v>10</v>
      </c>
      <c r="B3716" s="832" t="s">
        <v>2616</v>
      </c>
      <c r="C3716" s="832" t="s">
        <v>2647</v>
      </c>
      <c r="D3716" s="833" t="s">
        <v>5681</v>
      </c>
      <c r="E3716" s="834" t="s">
        <v>2676</v>
      </c>
      <c r="F3716" s="832" t="s">
        <v>2618</v>
      </c>
      <c r="G3716" s="832" t="s">
        <v>2906</v>
      </c>
      <c r="H3716" s="832" t="s">
        <v>631</v>
      </c>
      <c r="I3716" s="832" t="s">
        <v>4792</v>
      </c>
      <c r="J3716" s="832" t="s">
        <v>3130</v>
      </c>
      <c r="K3716" s="832" t="s">
        <v>4793</v>
      </c>
      <c r="L3716" s="835">
        <v>34.56</v>
      </c>
      <c r="M3716" s="835">
        <v>34.56</v>
      </c>
      <c r="N3716" s="832">
        <v>1</v>
      </c>
      <c r="O3716" s="836">
        <v>1</v>
      </c>
      <c r="P3716" s="835">
        <v>34.56</v>
      </c>
      <c r="Q3716" s="837">
        <v>1</v>
      </c>
      <c r="R3716" s="832">
        <v>1</v>
      </c>
      <c r="S3716" s="837">
        <v>1</v>
      </c>
      <c r="T3716" s="836">
        <v>1</v>
      </c>
      <c r="U3716" s="838">
        <v>1</v>
      </c>
    </row>
    <row r="3717" spans="1:21" ht="14.4" customHeight="1" x14ac:dyDescent="0.3">
      <c r="A3717" s="831">
        <v>10</v>
      </c>
      <c r="B3717" s="832" t="s">
        <v>2616</v>
      </c>
      <c r="C3717" s="832" t="s">
        <v>2647</v>
      </c>
      <c r="D3717" s="833" t="s">
        <v>5681</v>
      </c>
      <c r="E3717" s="834" t="s">
        <v>2676</v>
      </c>
      <c r="F3717" s="832" t="s">
        <v>2618</v>
      </c>
      <c r="G3717" s="832" t="s">
        <v>3422</v>
      </c>
      <c r="H3717" s="832" t="s">
        <v>631</v>
      </c>
      <c r="I3717" s="832" t="s">
        <v>4794</v>
      </c>
      <c r="J3717" s="832" t="s">
        <v>1214</v>
      </c>
      <c r="K3717" s="832" t="s">
        <v>4795</v>
      </c>
      <c r="L3717" s="835">
        <v>0</v>
      </c>
      <c r="M3717" s="835">
        <v>0</v>
      </c>
      <c r="N3717" s="832">
        <v>1</v>
      </c>
      <c r="O3717" s="836">
        <v>1</v>
      </c>
      <c r="P3717" s="835"/>
      <c r="Q3717" s="837"/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10</v>
      </c>
      <c r="B3718" s="832" t="s">
        <v>2616</v>
      </c>
      <c r="C3718" s="832" t="s">
        <v>2647</v>
      </c>
      <c r="D3718" s="833" t="s">
        <v>5681</v>
      </c>
      <c r="E3718" s="834" t="s">
        <v>2676</v>
      </c>
      <c r="F3718" s="832" t="s">
        <v>2618</v>
      </c>
      <c r="G3718" s="832" t="s">
        <v>2793</v>
      </c>
      <c r="H3718" s="832" t="s">
        <v>690</v>
      </c>
      <c r="I3718" s="832" t="s">
        <v>5335</v>
      </c>
      <c r="J3718" s="832" t="s">
        <v>2252</v>
      </c>
      <c r="K3718" s="832" t="s">
        <v>5336</v>
      </c>
      <c r="L3718" s="835">
        <v>30.5</v>
      </c>
      <c r="M3718" s="835">
        <v>122</v>
      </c>
      <c r="N3718" s="832">
        <v>4</v>
      </c>
      <c r="O3718" s="836">
        <v>4</v>
      </c>
      <c r="P3718" s="835">
        <v>61</v>
      </c>
      <c r="Q3718" s="837">
        <v>0.5</v>
      </c>
      <c r="R3718" s="832">
        <v>2</v>
      </c>
      <c r="S3718" s="837">
        <v>0.5</v>
      </c>
      <c r="T3718" s="836">
        <v>2</v>
      </c>
      <c r="U3718" s="838">
        <v>0.5</v>
      </c>
    </row>
    <row r="3719" spans="1:21" ht="14.4" customHeight="1" x14ac:dyDescent="0.3">
      <c r="A3719" s="831">
        <v>10</v>
      </c>
      <c r="B3719" s="832" t="s">
        <v>2616</v>
      </c>
      <c r="C3719" s="832" t="s">
        <v>2647</v>
      </c>
      <c r="D3719" s="833" t="s">
        <v>5681</v>
      </c>
      <c r="E3719" s="834" t="s">
        <v>2676</v>
      </c>
      <c r="F3719" s="832" t="s">
        <v>2618</v>
      </c>
      <c r="G3719" s="832" t="s">
        <v>2793</v>
      </c>
      <c r="H3719" s="832" t="s">
        <v>690</v>
      </c>
      <c r="I3719" s="832" t="s">
        <v>2251</v>
      </c>
      <c r="J3719" s="832" t="s">
        <v>2252</v>
      </c>
      <c r="K3719" s="832" t="s">
        <v>2253</v>
      </c>
      <c r="L3719" s="835">
        <v>25.5</v>
      </c>
      <c r="M3719" s="835">
        <v>25.5</v>
      </c>
      <c r="N3719" s="832">
        <v>1</v>
      </c>
      <c r="O3719" s="836">
        <v>1</v>
      </c>
      <c r="P3719" s="835">
        <v>25.5</v>
      </c>
      <c r="Q3719" s="837">
        <v>1</v>
      </c>
      <c r="R3719" s="832">
        <v>1</v>
      </c>
      <c r="S3719" s="837">
        <v>1</v>
      </c>
      <c r="T3719" s="836">
        <v>1</v>
      </c>
      <c r="U3719" s="838">
        <v>1</v>
      </c>
    </row>
    <row r="3720" spans="1:21" ht="14.4" customHeight="1" x14ac:dyDescent="0.3">
      <c r="A3720" s="831">
        <v>10</v>
      </c>
      <c r="B3720" s="832" t="s">
        <v>2616</v>
      </c>
      <c r="C3720" s="832" t="s">
        <v>2647</v>
      </c>
      <c r="D3720" s="833" t="s">
        <v>5681</v>
      </c>
      <c r="E3720" s="834" t="s">
        <v>2676</v>
      </c>
      <c r="F3720" s="832" t="s">
        <v>2618</v>
      </c>
      <c r="G3720" s="832" t="s">
        <v>2798</v>
      </c>
      <c r="H3720" s="832" t="s">
        <v>631</v>
      </c>
      <c r="I3720" s="832" t="s">
        <v>2802</v>
      </c>
      <c r="J3720" s="832" t="s">
        <v>1170</v>
      </c>
      <c r="K3720" s="832" t="s">
        <v>1171</v>
      </c>
      <c r="L3720" s="835">
        <v>60.28</v>
      </c>
      <c r="M3720" s="835">
        <v>60.28</v>
      </c>
      <c r="N3720" s="832">
        <v>1</v>
      </c>
      <c r="O3720" s="836">
        <v>1</v>
      </c>
      <c r="P3720" s="835">
        <v>60.28</v>
      </c>
      <c r="Q3720" s="837">
        <v>1</v>
      </c>
      <c r="R3720" s="832">
        <v>1</v>
      </c>
      <c r="S3720" s="837">
        <v>1</v>
      </c>
      <c r="T3720" s="836">
        <v>1</v>
      </c>
      <c r="U3720" s="838">
        <v>1</v>
      </c>
    </row>
    <row r="3721" spans="1:21" ht="14.4" customHeight="1" x14ac:dyDescent="0.3">
      <c r="A3721" s="831">
        <v>10</v>
      </c>
      <c r="B3721" s="832" t="s">
        <v>2616</v>
      </c>
      <c r="C3721" s="832" t="s">
        <v>2647</v>
      </c>
      <c r="D3721" s="833" t="s">
        <v>5681</v>
      </c>
      <c r="E3721" s="834" t="s">
        <v>2676</v>
      </c>
      <c r="F3721" s="832" t="s">
        <v>2618</v>
      </c>
      <c r="G3721" s="832" t="s">
        <v>2812</v>
      </c>
      <c r="H3721" s="832" t="s">
        <v>631</v>
      </c>
      <c r="I3721" s="832" t="s">
        <v>2813</v>
      </c>
      <c r="J3721" s="832" t="s">
        <v>991</v>
      </c>
      <c r="K3721" s="832" t="s">
        <v>995</v>
      </c>
      <c r="L3721" s="835">
        <v>61.97</v>
      </c>
      <c r="M3721" s="835">
        <v>309.85000000000002</v>
      </c>
      <c r="N3721" s="832">
        <v>5</v>
      </c>
      <c r="O3721" s="836">
        <v>3</v>
      </c>
      <c r="P3721" s="835">
        <v>123.94</v>
      </c>
      <c r="Q3721" s="837">
        <v>0.39999999999999997</v>
      </c>
      <c r="R3721" s="832">
        <v>2</v>
      </c>
      <c r="S3721" s="837">
        <v>0.4</v>
      </c>
      <c r="T3721" s="836">
        <v>1</v>
      </c>
      <c r="U3721" s="838">
        <v>0.33333333333333331</v>
      </c>
    </row>
    <row r="3722" spans="1:21" ht="14.4" customHeight="1" x14ac:dyDescent="0.3">
      <c r="A3722" s="831">
        <v>10</v>
      </c>
      <c r="B3722" s="832" t="s">
        <v>2616</v>
      </c>
      <c r="C3722" s="832" t="s">
        <v>2647</v>
      </c>
      <c r="D3722" s="833" t="s">
        <v>5681</v>
      </c>
      <c r="E3722" s="834" t="s">
        <v>2676</v>
      </c>
      <c r="F3722" s="832" t="s">
        <v>2618</v>
      </c>
      <c r="G3722" s="832" t="s">
        <v>2812</v>
      </c>
      <c r="H3722" s="832" t="s">
        <v>631</v>
      </c>
      <c r="I3722" s="832" t="s">
        <v>2814</v>
      </c>
      <c r="J3722" s="832" t="s">
        <v>991</v>
      </c>
      <c r="K3722" s="832" t="s">
        <v>993</v>
      </c>
      <c r="L3722" s="835">
        <v>61.97</v>
      </c>
      <c r="M3722" s="835">
        <v>123.94</v>
      </c>
      <c r="N3722" s="832">
        <v>2</v>
      </c>
      <c r="O3722" s="836">
        <v>1</v>
      </c>
      <c r="P3722" s="835">
        <v>61.97</v>
      </c>
      <c r="Q3722" s="837">
        <v>0.5</v>
      </c>
      <c r="R3722" s="832">
        <v>1</v>
      </c>
      <c r="S3722" s="837">
        <v>0.5</v>
      </c>
      <c r="T3722" s="836">
        <v>0.5</v>
      </c>
      <c r="U3722" s="838">
        <v>0.5</v>
      </c>
    </row>
    <row r="3723" spans="1:21" ht="14.4" customHeight="1" x14ac:dyDescent="0.3">
      <c r="A3723" s="831">
        <v>10</v>
      </c>
      <c r="B3723" s="832" t="s">
        <v>2616</v>
      </c>
      <c r="C3723" s="832" t="s">
        <v>2647</v>
      </c>
      <c r="D3723" s="833" t="s">
        <v>5681</v>
      </c>
      <c r="E3723" s="834" t="s">
        <v>2676</v>
      </c>
      <c r="F3723" s="832" t="s">
        <v>2618</v>
      </c>
      <c r="G3723" s="832" t="s">
        <v>2945</v>
      </c>
      <c r="H3723" s="832" t="s">
        <v>631</v>
      </c>
      <c r="I3723" s="832" t="s">
        <v>2946</v>
      </c>
      <c r="J3723" s="832" t="s">
        <v>1256</v>
      </c>
      <c r="K3723" s="832" t="s">
        <v>2947</v>
      </c>
      <c r="L3723" s="835">
        <v>0</v>
      </c>
      <c r="M3723" s="835">
        <v>0</v>
      </c>
      <c r="N3723" s="832">
        <v>1</v>
      </c>
      <c r="O3723" s="836">
        <v>1</v>
      </c>
      <c r="P3723" s="835"/>
      <c r="Q3723" s="837"/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10</v>
      </c>
      <c r="B3724" s="832" t="s">
        <v>2616</v>
      </c>
      <c r="C3724" s="832" t="s">
        <v>2647</v>
      </c>
      <c r="D3724" s="833" t="s">
        <v>5681</v>
      </c>
      <c r="E3724" s="834" t="s">
        <v>2676</v>
      </c>
      <c r="F3724" s="832" t="s">
        <v>2619</v>
      </c>
      <c r="G3724" s="832" t="s">
        <v>2822</v>
      </c>
      <c r="H3724" s="832" t="s">
        <v>631</v>
      </c>
      <c r="I3724" s="832" t="s">
        <v>3898</v>
      </c>
      <c r="J3724" s="832" t="s">
        <v>2824</v>
      </c>
      <c r="K3724" s="832"/>
      <c r="L3724" s="835">
        <v>0</v>
      </c>
      <c r="M3724" s="835">
        <v>0</v>
      </c>
      <c r="N3724" s="832">
        <v>1</v>
      </c>
      <c r="O3724" s="836">
        <v>1</v>
      </c>
      <c r="P3724" s="835">
        <v>0</v>
      </c>
      <c r="Q3724" s="837"/>
      <c r="R3724" s="832">
        <v>1</v>
      </c>
      <c r="S3724" s="837">
        <v>1</v>
      </c>
      <c r="T3724" s="836">
        <v>1</v>
      </c>
      <c r="U3724" s="838">
        <v>1</v>
      </c>
    </row>
    <row r="3725" spans="1:21" ht="14.4" customHeight="1" x14ac:dyDescent="0.3">
      <c r="A3725" s="831">
        <v>10</v>
      </c>
      <c r="B3725" s="832" t="s">
        <v>2616</v>
      </c>
      <c r="C3725" s="832" t="s">
        <v>2647</v>
      </c>
      <c r="D3725" s="833" t="s">
        <v>5681</v>
      </c>
      <c r="E3725" s="834" t="s">
        <v>2684</v>
      </c>
      <c r="F3725" s="832" t="s">
        <v>2618</v>
      </c>
      <c r="G3725" s="832" t="s">
        <v>3295</v>
      </c>
      <c r="H3725" s="832" t="s">
        <v>631</v>
      </c>
      <c r="I3725" s="832" t="s">
        <v>5462</v>
      </c>
      <c r="J3725" s="832" t="s">
        <v>5344</v>
      </c>
      <c r="K3725" s="832" t="s">
        <v>5463</v>
      </c>
      <c r="L3725" s="835">
        <v>0</v>
      </c>
      <c r="M3725" s="835">
        <v>0</v>
      </c>
      <c r="N3725" s="832">
        <v>4</v>
      </c>
      <c r="O3725" s="836">
        <v>2.5</v>
      </c>
      <c r="P3725" s="835">
        <v>0</v>
      </c>
      <c r="Q3725" s="837"/>
      <c r="R3725" s="832">
        <v>3</v>
      </c>
      <c r="S3725" s="837">
        <v>0.75</v>
      </c>
      <c r="T3725" s="836">
        <v>2</v>
      </c>
      <c r="U3725" s="838">
        <v>0.8</v>
      </c>
    </row>
    <row r="3726" spans="1:21" ht="14.4" customHeight="1" x14ac:dyDescent="0.3">
      <c r="A3726" s="831">
        <v>10</v>
      </c>
      <c r="B3726" s="832" t="s">
        <v>2616</v>
      </c>
      <c r="C3726" s="832" t="s">
        <v>2647</v>
      </c>
      <c r="D3726" s="833" t="s">
        <v>5681</v>
      </c>
      <c r="E3726" s="834" t="s">
        <v>2684</v>
      </c>
      <c r="F3726" s="832" t="s">
        <v>2618</v>
      </c>
      <c r="G3726" s="832" t="s">
        <v>2721</v>
      </c>
      <c r="H3726" s="832" t="s">
        <v>631</v>
      </c>
      <c r="I3726" s="832" t="s">
        <v>2722</v>
      </c>
      <c r="J3726" s="832" t="s">
        <v>1498</v>
      </c>
      <c r="K3726" s="832" t="s">
        <v>2723</v>
      </c>
      <c r="L3726" s="835">
        <v>57.76</v>
      </c>
      <c r="M3726" s="835">
        <v>115.52</v>
      </c>
      <c r="N3726" s="832">
        <v>2</v>
      </c>
      <c r="O3726" s="836">
        <v>1</v>
      </c>
      <c r="P3726" s="835">
        <v>57.76</v>
      </c>
      <c r="Q3726" s="837">
        <v>0.5</v>
      </c>
      <c r="R3726" s="832">
        <v>1</v>
      </c>
      <c r="S3726" s="837">
        <v>0.5</v>
      </c>
      <c r="T3726" s="836">
        <v>0.5</v>
      </c>
      <c r="U3726" s="838">
        <v>0.5</v>
      </c>
    </row>
    <row r="3727" spans="1:21" ht="14.4" customHeight="1" x14ac:dyDescent="0.3">
      <c r="A3727" s="831">
        <v>10</v>
      </c>
      <c r="B3727" s="832" t="s">
        <v>2616</v>
      </c>
      <c r="C3727" s="832" t="s">
        <v>2647</v>
      </c>
      <c r="D3727" s="833" t="s">
        <v>5681</v>
      </c>
      <c r="E3727" s="834" t="s">
        <v>2684</v>
      </c>
      <c r="F3727" s="832" t="s">
        <v>2618</v>
      </c>
      <c r="G3727" s="832" t="s">
        <v>3241</v>
      </c>
      <c r="H3727" s="832" t="s">
        <v>631</v>
      </c>
      <c r="I3727" s="832" t="s">
        <v>2556</v>
      </c>
      <c r="J3727" s="832" t="s">
        <v>2557</v>
      </c>
      <c r="K3727" s="832" t="s">
        <v>2558</v>
      </c>
      <c r="L3727" s="835">
        <v>95.76</v>
      </c>
      <c r="M3727" s="835">
        <v>1723.68</v>
      </c>
      <c r="N3727" s="832">
        <v>18</v>
      </c>
      <c r="O3727" s="836">
        <v>16.5</v>
      </c>
      <c r="P3727" s="835">
        <v>1340.64</v>
      </c>
      <c r="Q3727" s="837">
        <v>0.77777777777777779</v>
      </c>
      <c r="R3727" s="832">
        <v>14</v>
      </c>
      <c r="S3727" s="837">
        <v>0.77777777777777779</v>
      </c>
      <c r="T3727" s="836">
        <v>12.5</v>
      </c>
      <c r="U3727" s="838">
        <v>0.75757575757575757</v>
      </c>
    </row>
    <row r="3728" spans="1:21" ht="14.4" customHeight="1" x14ac:dyDescent="0.3">
      <c r="A3728" s="831">
        <v>10</v>
      </c>
      <c r="B3728" s="832" t="s">
        <v>2616</v>
      </c>
      <c r="C3728" s="832" t="s">
        <v>2647</v>
      </c>
      <c r="D3728" s="833" t="s">
        <v>5681</v>
      </c>
      <c r="E3728" s="834" t="s">
        <v>2684</v>
      </c>
      <c r="F3728" s="832" t="s">
        <v>2618</v>
      </c>
      <c r="G3728" s="832" t="s">
        <v>3241</v>
      </c>
      <c r="H3728" s="832" t="s">
        <v>631</v>
      </c>
      <c r="I3728" s="832" t="s">
        <v>2213</v>
      </c>
      <c r="J3728" s="832" t="s">
        <v>2214</v>
      </c>
      <c r="K3728" s="832" t="s">
        <v>2215</v>
      </c>
      <c r="L3728" s="835">
        <v>43.85</v>
      </c>
      <c r="M3728" s="835">
        <v>482.35000000000008</v>
      </c>
      <c r="N3728" s="832">
        <v>11</v>
      </c>
      <c r="O3728" s="836">
        <v>8.5</v>
      </c>
      <c r="P3728" s="835">
        <v>350.80000000000007</v>
      </c>
      <c r="Q3728" s="837">
        <v>0.72727272727272729</v>
      </c>
      <c r="R3728" s="832">
        <v>8</v>
      </c>
      <c r="S3728" s="837">
        <v>0.72727272727272729</v>
      </c>
      <c r="T3728" s="836">
        <v>6</v>
      </c>
      <c r="U3728" s="838">
        <v>0.70588235294117652</v>
      </c>
    </row>
    <row r="3729" spans="1:21" ht="14.4" customHeight="1" x14ac:dyDescent="0.3">
      <c r="A3729" s="831">
        <v>10</v>
      </c>
      <c r="B3729" s="832" t="s">
        <v>2616</v>
      </c>
      <c r="C3729" s="832" t="s">
        <v>2647</v>
      </c>
      <c r="D3729" s="833" t="s">
        <v>5681</v>
      </c>
      <c r="E3729" s="834" t="s">
        <v>2684</v>
      </c>
      <c r="F3729" s="832" t="s">
        <v>2618</v>
      </c>
      <c r="G3729" s="832" t="s">
        <v>3241</v>
      </c>
      <c r="H3729" s="832" t="s">
        <v>631</v>
      </c>
      <c r="I3729" s="832" t="s">
        <v>5494</v>
      </c>
      <c r="J3729" s="832" t="s">
        <v>2214</v>
      </c>
      <c r="K3729" s="832" t="s">
        <v>5495</v>
      </c>
      <c r="L3729" s="835">
        <v>119.7</v>
      </c>
      <c r="M3729" s="835">
        <v>359.1</v>
      </c>
      <c r="N3729" s="832">
        <v>3</v>
      </c>
      <c r="O3729" s="836">
        <v>1.5</v>
      </c>
      <c r="P3729" s="835">
        <v>119.7</v>
      </c>
      <c r="Q3729" s="837">
        <v>0.33333333333333331</v>
      </c>
      <c r="R3729" s="832">
        <v>1</v>
      </c>
      <c r="S3729" s="837">
        <v>0.33333333333333331</v>
      </c>
      <c r="T3729" s="836">
        <v>0.5</v>
      </c>
      <c r="U3729" s="838">
        <v>0.33333333333333331</v>
      </c>
    </row>
    <row r="3730" spans="1:21" ht="14.4" customHeight="1" x14ac:dyDescent="0.3">
      <c r="A3730" s="831">
        <v>10</v>
      </c>
      <c r="B3730" s="832" t="s">
        <v>2616</v>
      </c>
      <c r="C3730" s="832" t="s">
        <v>2647</v>
      </c>
      <c r="D3730" s="833" t="s">
        <v>5681</v>
      </c>
      <c r="E3730" s="834" t="s">
        <v>2684</v>
      </c>
      <c r="F3730" s="832" t="s">
        <v>2618</v>
      </c>
      <c r="G3730" s="832" t="s">
        <v>3241</v>
      </c>
      <c r="H3730" s="832" t="s">
        <v>631</v>
      </c>
      <c r="I3730" s="832" t="s">
        <v>4159</v>
      </c>
      <c r="J3730" s="832" t="s">
        <v>2214</v>
      </c>
      <c r="K3730" s="832" t="s">
        <v>4160</v>
      </c>
      <c r="L3730" s="835">
        <v>59.85</v>
      </c>
      <c r="M3730" s="835">
        <v>418.95000000000005</v>
      </c>
      <c r="N3730" s="832">
        <v>7</v>
      </c>
      <c r="O3730" s="836">
        <v>5.5</v>
      </c>
      <c r="P3730" s="835">
        <v>239.4</v>
      </c>
      <c r="Q3730" s="837">
        <v>0.5714285714285714</v>
      </c>
      <c r="R3730" s="832">
        <v>4</v>
      </c>
      <c r="S3730" s="837">
        <v>0.5714285714285714</v>
      </c>
      <c r="T3730" s="836">
        <v>2.5</v>
      </c>
      <c r="U3730" s="838">
        <v>0.45454545454545453</v>
      </c>
    </row>
    <row r="3731" spans="1:21" ht="14.4" customHeight="1" x14ac:dyDescent="0.3">
      <c r="A3731" s="831">
        <v>10</v>
      </c>
      <c r="B3731" s="832" t="s">
        <v>2616</v>
      </c>
      <c r="C3731" s="832" t="s">
        <v>2647</v>
      </c>
      <c r="D3731" s="833" t="s">
        <v>5681</v>
      </c>
      <c r="E3731" s="834" t="s">
        <v>2684</v>
      </c>
      <c r="F3731" s="832" t="s">
        <v>2618</v>
      </c>
      <c r="G3731" s="832" t="s">
        <v>2724</v>
      </c>
      <c r="H3731" s="832" t="s">
        <v>631</v>
      </c>
      <c r="I3731" s="832" t="s">
        <v>2725</v>
      </c>
      <c r="J3731" s="832" t="s">
        <v>2726</v>
      </c>
      <c r="K3731" s="832" t="s">
        <v>2727</v>
      </c>
      <c r="L3731" s="835">
        <v>36.76</v>
      </c>
      <c r="M3731" s="835">
        <v>36.76</v>
      </c>
      <c r="N3731" s="832">
        <v>1</v>
      </c>
      <c r="O3731" s="836">
        <v>1</v>
      </c>
      <c r="P3731" s="835">
        <v>36.76</v>
      </c>
      <c r="Q3731" s="837">
        <v>1</v>
      </c>
      <c r="R3731" s="832">
        <v>1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10</v>
      </c>
      <c r="B3732" s="832" t="s">
        <v>2616</v>
      </c>
      <c r="C3732" s="832" t="s">
        <v>2647</v>
      </c>
      <c r="D3732" s="833" t="s">
        <v>5681</v>
      </c>
      <c r="E3732" s="834" t="s">
        <v>2684</v>
      </c>
      <c r="F3732" s="832" t="s">
        <v>2618</v>
      </c>
      <c r="G3732" s="832" t="s">
        <v>2731</v>
      </c>
      <c r="H3732" s="832" t="s">
        <v>631</v>
      </c>
      <c r="I3732" s="832" t="s">
        <v>2846</v>
      </c>
      <c r="J3732" s="832" t="s">
        <v>2847</v>
      </c>
      <c r="K3732" s="832" t="s">
        <v>1365</v>
      </c>
      <c r="L3732" s="835">
        <v>170.52</v>
      </c>
      <c r="M3732" s="835">
        <v>341.04</v>
      </c>
      <c r="N3732" s="832">
        <v>2</v>
      </c>
      <c r="O3732" s="836">
        <v>1</v>
      </c>
      <c r="P3732" s="835">
        <v>341.04</v>
      </c>
      <c r="Q3732" s="837">
        <v>1</v>
      </c>
      <c r="R3732" s="832">
        <v>2</v>
      </c>
      <c r="S3732" s="837">
        <v>1</v>
      </c>
      <c r="T3732" s="836">
        <v>1</v>
      </c>
      <c r="U3732" s="838">
        <v>1</v>
      </c>
    </row>
    <row r="3733" spans="1:21" ht="14.4" customHeight="1" x14ac:dyDescent="0.3">
      <c r="A3733" s="831">
        <v>10</v>
      </c>
      <c r="B3733" s="832" t="s">
        <v>2616</v>
      </c>
      <c r="C3733" s="832" t="s">
        <v>2647</v>
      </c>
      <c r="D3733" s="833" t="s">
        <v>5681</v>
      </c>
      <c r="E3733" s="834" t="s">
        <v>2684</v>
      </c>
      <c r="F3733" s="832" t="s">
        <v>2618</v>
      </c>
      <c r="G3733" s="832" t="s">
        <v>2731</v>
      </c>
      <c r="H3733" s="832" t="s">
        <v>631</v>
      </c>
      <c r="I3733" s="832" t="s">
        <v>5552</v>
      </c>
      <c r="J3733" s="832" t="s">
        <v>2847</v>
      </c>
      <c r="K3733" s="832" t="s">
        <v>1555</v>
      </c>
      <c r="L3733" s="835">
        <v>85.27</v>
      </c>
      <c r="M3733" s="835">
        <v>341.08</v>
      </c>
      <c r="N3733" s="832">
        <v>4</v>
      </c>
      <c r="O3733" s="836">
        <v>2.5</v>
      </c>
      <c r="P3733" s="835">
        <v>255.81</v>
      </c>
      <c r="Q3733" s="837">
        <v>0.75</v>
      </c>
      <c r="R3733" s="832">
        <v>3</v>
      </c>
      <c r="S3733" s="837">
        <v>0.75</v>
      </c>
      <c r="T3733" s="836">
        <v>2</v>
      </c>
      <c r="U3733" s="838">
        <v>0.8</v>
      </c>
    </row>
    <row r="3734" spans="1:21" ht="14.4" customHeight="1" x14ac:dyDescent="0.3">
      <c r="A3734" s="831">
        <v>10</v>
      </c>
      <c r="B3734" s="832" t="s">
        <v>2616</v>
      </c>
      <c r="C3734" s="832" t="s">
        <v>2647</v>
      </c>
      <c r="D3734" s="833" t="s">
        <v>5681</v>
      </c>
      <c r="E3734" s="834" t="s">
        <v>2684</v>
      </c>
      <c r="F3734" s="832" t="s">
        <v>2618</v>
      </c>
      <c r="G3734" s="832" t="s">
        <v>2740</v>
      </c>
      <c r="H3734" s="832" t="s">
        <v>631</v>
      </c>
      <c r="I3734" s="832" t="s">
        <v>5403</v>
      </c>
      <c r="J3734" s="832" t="s">
        <v>695</v>
      </c>
      <c r="K3734" s="832" t="s">
        <v>5404</v>
      </c>
      <c r="L3734" s="835">
        <v>19.59</v>
      </c>
      <c r="M3734" s="835">
        <v>215.49</v>
      </c>
      <c r="N3734" s="832">
        <v>11</v>
      </c>
      <c r="O3734" s="836">
        <v>6.5</v>
      </c>
      <c r="P3734" s="835">
        <v>117.54</v>
      </c>
      <c r="Q3734" s="837">
        <v>0.54545454545454541</v>
      </c>
      <c r="R3734" s="832">
        <v>6</v>
      </c>
      <c r="S3734" s="837">
        <v>0.54545454545454541</v>
      </c>
      <c r="T3734" s="836">
        <v>3</v>
      </c>
      <c r="U3734" s="838">
        <v>0.46153846153846156</v>
      </c>
    </row>
    <row r="3735" spans="1:21" ht="14.4" customHeight="1" x14ac:dyDescent="0.3">
      <c r="A3735" s="831">
        <v>10</v>
      </c>
      <c r="B3735" s="832" t="s">
        <v>2616</v>
      </c>
      <c r="C3735" s="832" t="s">
        <v>2647</v>
      </c>
      <c r="D3735" s="833" t="s">
        <v>5681</v>
      </c>
      <c r="E3735" s="834" t="s">
        <v>2684</v>
      </c>
      <c r="F3735" s="832" t="s">
        <v>2618</v>
      </c>
      <c r="G3735" s="832" t="s">
        <v>2740</v>
      </c>
      <c r="H3735" s="832" t="s">
        <v>631</v>
      </c>
      <c r="I3735" s="832" t="s">
        <v>3481</v>
      </c>
      <c r="J3735" s="832" t="s">
        <v>695</v>
      </c>
      <c r="K3735" s="832" t="s">
        <v>3482</v>
      </c>
      <c r="L3735" s="835">
        <v>58.77</v>
      </c>
      <c r="M3735" s="835">
        <v>117.54</v>
      </c>
      <c r="N3735" s="832">
        <v>2</v>
      </c>
      <c r="O3735" s="836">
        <v>1</v>
      </c>
      <c r="P3735" s="835">
        <v>58.77</v>
      </c>
      <c r="Q3735" s="837">
        <v>0.5</v>
      </c>
      <c r="R3735" s="832">
        <v>1</v>
      </c>
      <c r="S3735" s="837">
        <v>0.5</v>
      </c>
      <c r="T3735" s="836">
        <v>0.5</v>
      </c>
      <c r="U3735" s="838">
        <v>0.5</v>
      </c>
    </row>
    <row r="3736" spans="1:21" ht="14.4" customHeight="1" x14ac:dyDescent="0.3">
      <c r="A3736" s="831">
        <v>10</v>
      </c>
      <c r="B3736" s="832" t="s">
        <v>2616</v>
      </c>
      <c r="C3736" s="832" t="s">
        <v>2647</v>
      </c>
      <c r="D3736" s="833" t="s">
        <v>5681</v>
      </c>
      <c r="E3736" s="834" t="s">
        <v>2684</v>
      </c>
      <c r="F3736" s="832" t="s">
        <v>2618</v>
      </c>
      <c r="G3736" s="832" t="s">
        <v>2740</v>
      </c>
      <c r="H3736" s="832" t="s">
        <v>631</v>
      </c>
      <c r="I3736" s="832" t="s">
        <v>2741</v>
      </c>
      <c r="J3736" s="832" t="s">
        <v>695</v>
      </c>
      <c r="K3736" s="832" t="s">
        <v>2742</v>
      </c>
      <c r="L3736" s="835">
        <v>29.39</v>
      </c>
      <c r="M3736" s="835">
        <v>1645.8399999999995</v>
      </c>
      <c r="N3736" s="832">
        <v>56</v>
      </c>
      <c r="O3736" s="836">
        <v>33</v>
      </c>
      <c r="P3736" s="835">
        <v>969.86999999999966</v>
      </c>
      <c r="Q3736" s="837">
        <v>0.5892857142857143</v>
      </c>
      <c r="R3736" s="832">
        <v>33</v>
      </c>
      <c r="S3736" s="837">
        <v>0.5892857142857143</v>
      </c>
      <c r="T3736" s="836">
        <v>19</v>
      </c>
      <c r="U3736" s="838">
        <v>0.5757575757575758</v>
      </c>
    </row>
    <row r="3737" spans="1:21" ht="14.4" customHeight="1" x14ac:dyDescent="0.3">
      <c r="A3737" s="831">
        <v>10</v>
      </c>
      <c r="B3737" s="832" t="s">
        <v>2616</v>
      </c>
      <c r="C3737" s="832" t="s">
        <v>2647</v>
      </c>
      <c r="D3737" s="833" t="s">
        <v>5681</v>
      </c>
      <c r="E3737" s="834" t="s">
        <v>2684</v>
      </c>
      <c r="F3737" s="832" t="s">
        <v>2618</v>
      </c>
      <c r="G3737" s="832" t="s">
        <v>2740</v>
      </c>
      <c r="H3737" s="832" t="s">
        <v>631</v>
      </c>
      <c r="I3737" s="832" t="s">
        <v>3399</v>
      </c>
      <c r="J3737" s="832" t="s">
        <v>695</v>
      </c>
      <c r="K3737" s="832" t="s">
        <v>3400</v>
      </c>
      <c r="L3737" s="835">
        <v>11.75</v>
      </c>
      <c r="M3737" s="835">
        <v>423</v>
      </c>
      <c r="N3737" s="832">
        <v>36</v>
      </c>
      <c r="O3737" s="836">
        <v>20</v>
      </c>
      <c r="P3737" s="835">
        <v>258.5</v>
      </c>
      <c r="Q3737" s="837">
        <v>0.61111111111111116</v>
      </c>
      <c r="R3737" s="832">
        <v>22</v>
      </c>
      <c r="S3737" s="837">
        <v>0.61111111111111116</v>
      </c>
      <c r="T3737" s="836">
        <v>12</v>
      </c>
      <c r="U3737" s="838">
        <v>0.6</v>
      </c>
    </row>
    <row r="3738" spans="1:21" ht="14.4" customHeight="1" x14ac:dyDescent="0.3">
      <c r="A3738" s="831">
        <v>10</v>
      </c>
      <c r="B3738" s="832" t="s">
        <v>2616</v>
      </c>
      <c r="C3738" s="832" t="s">
        <v>2647</v>
      </c>
      <c r="D3738" s="833" t="s">
        <v>5681</v>
      </c>
      <c r="E3738" s="834" t="s">
        <v>2684</v>
      </c>
      <c r="F3738" s="832" t="s">
        <v>2618</v>
      </c>
      <c r="G3738" s="832" t="s">
        <v>2740</v>
      </c>
      <c r="H3738" s="832" t="s">
        <v>631</v>
      </c>
      <c r="I3738" s="832" t="s">
        <v>3100</v>
      </c>
      <c r="J3738" s="832" t="s">
        <v>695</v>
      </c>
      <c r="K3738" s="832" t="s">
        <v>3101</v>
      </c>
      <c r="L3738" s="835">
        <v>23.51</v>
      </c>
      <c r="M3738" s="835">
        <v>1034.4399999999998</v>
      </c>
      <c r="N3738" s="832">
        <v>44</v>
      </c>
      <c r="O3738" s="836">
        <v>23</v>
      </c>
      <c r="P3738" s="835">
        <v>611.25999999999988</v>
      </c>
      <c r="Q3738" s="837">
        <v>0.59090909090909094</v>
      </c>
      <c r="R3738" s="832">
        <v>26</v>
      </c>
      <c r="S3738" s="837">
        <v>0.59090909090909094</v>
      </c>
      <c r="T3738" s="836">
        <v>13</v>
      </c>
      <c r="U3738" s="838">
        <v>0.56521739130434778</v>
      </c>
    </row>
    <row r="3739" spans="1:21" ht="14.4" customHeight="1" x14ac:dyDescent="0.3">
      <c r="A3739" s="831">
        <v>10</v>
      </c>
      <c r="B3739" s="832" t="s">
        <v>2616</v>
      </c>
      <c r="C3739" s="832" t="s">
        <v>2647</v>
      </c>
      <c r="D3739" s="833" t="s">
        <v>5681</v>
      </c>
      <c r="E3739" s="834" t="s">
        <v>2684</v>
      </c>
      <c r="F3739" s="832" t="s">
        <v>2618</v>
      </c>
      <c r="G3739" s="832" t="s">
        <v>2748</v>
      </c>
      <c r="H3739" s="832" t="s">
        <v>631</v>
      </c>
      <c r="I3739" s="832" t="s">
        <v>2992</v>
      </c>
      <c r="J3739" s="832" t="s">
        <v>844</v>
      </c>
      <c r="K3739" s="832" t="s">
        <v>2993</v>
      </c>
      <c r="L3739" s="835">
        <v>147.85</v>
      </c>
      <c r="M3739" s="835">
        <v>1330.65</v>
      </c>
      <c r="N3739" s="832">
        <v>9</v>
      </c>
      <c r="O3739" s="836">
        <v>5.5</v>
      </c>
      <c r="P3739" s="835">
        <v>1034.95</v>
      </c>
      <c r="Q3739" s="837">
        <v>0.77777777777777779</v>
      </c>
      <c r="R3739" s="832">
        <v>7</v>
      </c>
      <c r="S3739" s="837">
        <v>0.77777777777777779</v>
      </c>
      <c r="T3739" s="836">
        <v>4</v>
      </c>
      <c r="U3739" s="838">
        <v>0.72727272727272729</v>
      </c>
    </row>
    <row r="3740" spans="1:21" ht="14.4" customHeight="1" x14ac:dyDescent="0.3">
      <c r="A3740" s="831">
        <v>10</v>
      </c>
      <c r="B3740" s="832" t="s">
        <v>2616</v>
      </c>
      <c r="C3740" s="832" t="s">
        <v>2647</v>
      </c>
      <c r="D3740" s="833" t="s">
        <v>5681</v>
      </c>
      <c r="E3740" s="834" t="s">
        <v>2684</v>
      </c>
      <c r="F3740" s="832" t="s">
        <v>2618</v>
      </c>
      <c r="G3740" s="832" t="s">
        <v>2994</v>
      </c>
      <c r="H3740" s="832" t="s">
        <v>631</v>
      </c>
      <c r="I3740" s="832" t="s">
        <v>2995</v>
      </c>
      <c r="J3740" s="832" t="s">
        <v>761</v>
      </c>
      <c r="K3740" s="832" t="s">
        <v>762</v>
      </c>
      <c r="L3740" s="835">
        <v>0</v>
      </c>
      <c r="M3740" s="835">
        <v>0</v>
      </c>
      <c r="N3740" s="832">
        <v>7</v>
      </c>
      <c r="O3740" s="836">
        <v>3.5</v>
      </c>
      <c r="P3740" s="835">
        <v>0</v>
      </c>
      <c r="Q3740" s="837"/>
      <c r="R3740" s="832">
        <v>6</v>
      </c>
      <c r="S3740" s="837">
        <v>0.8571428571428571</v>
      </c>
      <c r="T3740" s="836">
        <v>3</v>
      </c>
      <c r="U3740" s="838">
        <v>0.8571428571428571</v>
      </c>
    </row>
    <row r="3741" spans="1:21" ht="14.4" customHeight="1" x14ac:dyDescent="0.3">
      <c r="A3741" s="831">
        <v>10</v>
      </c>
      <c r="B3741" s="832" t="s">
        <v>2616</v>
      </c>
      <c r="C3741" s="832" t="s">
        <v>2647</v>
      </c>
      <c r="D3741" s="833" t="s">
        <v>5681</v>
      </c>
      <c r="E3741" s="834" t="s">
        <v>2684</v>
      </c>
      <c r="F3741" s="832" t="s">
        <v>2618</v>
      </c>
      <c r="G3741" s="832" t="s">
        <v>2994</v>
      </c>
      <c r="H3741" s="832" t="s">
        <v>631</v>
      </c>
      <c r="I3741" s="832" t="s">
        <v>3729</v>
      </c>
      <c r="J3741" s="832" t="s">
        <v>761</v>
      </c>
      <c r="K3741" s="832" t="s">
        <v>762</v>
      </c>
      <c r="L3741" s="835">
        <v>0</v>
      </c>
      <c r="M3741" s="835">
        <v>0</v>
      </c>
      <c r="N3741" s="832">
        <v>15</v>
      </c>
      <c r="O3741" s="836">
        <v>8.5</v>
      </c>
      <c r="P3741" s="835">
        <v>0</v>
      </c>
      <c r="Q3741" s="837"/>
      <c r="R3741" s="832">
        <v>6</v>
      </c>
      <c r="S3741" s="837">
        <v>0.4</v>
      </c>
      <c r="T3741" s="836">
        <v>3</v>
      </c>
      <c r="U3741" s="838">
        <v>0.35294117647058826</v>
      </c>
    </row>
    <row r="3742" spans="1:21" ht="14.4" customHeight="1" x14ac:dyDescent="0.3">
      <c r="A3742" s="831">
        <v>10</v>
      </c>
      <c r="B3742" s="832" t="s">
        <v>2616</v>
      </c>
      <c r="C3742" s="832" t="s">
        <v>2647</v>
      </c>
      <c r="D3742" s="833" t="s">
        <v>5681</v>
      </c>
      <c r="E3742" s="834" t="s">
        <v>2684</v>
      </c>
      <c r="F3742" s="832" t="s">
        <v>2618</v>
      </c>
      <c r="G3742" s="832" t="s">
        <v>2751</v>
      </c>
      <c r="H3742" s="832" t="s">
        <v>631</v>
      </c>
      <c r="I3742" s="832" t="s">
        <v>2752</v>
      </c>
      <c r="J3742" s="832" t="s">
        <v>756</v>
      </c>
      <c r="K3742" s="832" t="s">
        <v>2753</v>
      </c>
      <c r="L3742" s="835">
        <v>92.85</v>
      </c>
      <c r="M3742" s="835">
        <v>557.09999999999991</v>
      </c>
      <c r="N3742" s="832">
        <v>6</v>
      </c>
      <c r="O3742" s="836">
        <v>2.5</v>
      </c>
      <c r="P3742" s="835">
        <v>185.7</v>
      </c>
      <c r="Q3742" s="837">
        <v>0.33333333333333337</v>
      </c>
      <c r="R3742" s="832">
        <v>2</v>
      </c>
      <c r="S3742" s="837">
        <v>0.33333333333333331</v>
      </c>
      <c r="T3742" s="836">
        <v>1</v>
      </c>
      <c r="U3742" s="838">
        <v>0.4</v>
      </c>
    </row>
    <row r="3743" spans="1:21" ht="14.4" customHeight="1" x14ac:dyDescent="0.3">
      <c r="A3743" s="831">
        <v>10</v>
      </c>
      <c r="B3743" s="832" t="s">
        <v>2616</v>
      </c>
      <c r="C3743" s="832" t="s">
        <v>2647</v>
      </c>
      <c r="D3743" s="833" t="s">
        <v>5681</v>
      </c>
      <c r="E3743" s="834" t="s">
        <v>2684</v>
      </c>
      <c r="F3743" s="832" t="s">
        <v>2618</v>
      </c>
      <c r="G3743" s="832" t="s">
        <v>2751</v>
      </c>
      <c r="H3743" s="832" t="s">
        <v>631</v>
      </c>
      <c r="I3743" s="832" t="s">
        <v>5553</v>
      </c>
      <c r="J3743" s="832" t="s">
        <v>756</v>
      </c>
      <c r="K3743" s="832" t="s">
        <v>5554</v>
      </c>
      <c r="L3743" s="835">
        <v>0</v>
      </c>
      <c r="M3743" s="835">
        <v>0</v>
      </c>
      <c r="N3743" s="832">
        <v>1</v>
      </c>
      <c r="O3743" s="836">
        <v>1</v>
      </c>
      <c r="P3743" s="835"/>
      <c r="Q3743" s="837"/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10</v>
      </c>
      <c r="B3744" s="832" t="s">
        <v>2616</v>
      </c>
      <c r="C3744" s="832" t="s">
        <v>2647</v>
      </c>
      <c r="D3744" s="833" t="s">
        <v>5681</v>
      </c>
      <c r="E3744" s="834" t="s">
        <v>2684</v>
      </c>
      <c r="F3744" s="832" t="s">
        <v>2618</v>
      </c>
      <c r="G3744" s="832" t="s">
        <v>3492</v>
      </c>
      <c r="H3744" s="832" t="s">
        <v>631</v>
      </c>
      <c r="I3744" s="832" t="s">
        <v>3493</v>
      </c>
      <c r="J3744" s="832" t="s">
        <v>2072</v>
      </c>
      <c r="K3744" s="832" t="s">
        <v>3494</v>
      </c>
      <c r="L3744" s="835">
        <v>46.99</v>
      </c>
      <c r="M3744" s="835">
        <v>140.97</v>
      </c>
      <c r="N3744" s="832">
        <v>3</v>
      </c>
      <c r="O3744" s="836">
        <v>3</v>
      </c>
      <c r="P3744" s="835">
        <v>140.97</v>
      </c>
      <c r="Q3744" s="837">
        <v>1</v>
      </c>
      <c r="R3744" s="832">
        <v>3</v>
      </c>
      <c r="S3744" s="837">
        <v>1</v>
      </c>
      <c r="T3744" s="836">
        <v>3</v>
      </c>
      <c r="U3744" s="838">
        <v>1</v>
      </c>
    </row>
    <row r="3745" spans="1:21" ht="14.4" customHeight="1" x14ac:dyDescent="0.3">
      <c r="A3745" s="831">
        <v>10</v>
      </c>
      <c r="B3745" s="832" t="s">
        <v>2616</v>
      </c>
      <c r="C3745" s="832" t="s">
        <v>2647</v>
      </c>
      <c r="D3745" s="833" t="s">
        <v>5681</v>
      </c>
      <c r="E3745" s="834" t="s">
        <v>2684</v>
      </c>
      <c r="F3745" s="832" t="s">
        <v>2618</v>
      </c>
      <c r="G3745" s="832" t="s">
        <v>3492</v>
      </c>
      <c r="H3745" s="832" t="s">
        <v>631</v>
      </c>
      <c r="I3745" s="832" t="s">
        <v>3646</v>
      </c>
      <c r="J3745" s="832" t="s">
        <v>3647</v>
      </c>
      <c r="K3745" s="832" t="s">
        <v>3648</v>
      </c>
      <c r="L3745" s="835">
        <v>93.98</v>
      </c>
      <c r="M3745" s="835">
        <v>469.90000000000003</v>
      </c>
      <c r="N3745" s="832">
        <v>5</v>
      </c>
      <c r="O3745" s="836">
        <v>4.5</v>
      </c>
      <c r="P3745" s="835">
        <v>375.92</v>
      </c>
      <c r="Q3745" s="837">
        <v>0.79999999999999993</v>
      </c>
      <c r="R3745" s="832">
        <v>4</v>
      </c>
      <c r="S3745" s="837">
        <v>0.8</v>
      </c>
      <c r="T3745" s="836">
        <v>3.5</v>
      </c>
      <c r="U3745" s="838">
        <v>0.77777777777777779</v>
      </c>
    </row>
    <row r="3746" spans="1:21" ht="14.4" customHeight="1" x14ac:dyDescent="0.3">
      <c r="A3746" s="831">
        <v>10</v>
      </c>
      <c r="B3746" s="832" t="s">
        <v>2616</v>
      </c>
      <c r="C3746" s="832" t="s">
        <v>2647</v>
      </c>
      <c r="D3746" s="833" t="s">
        <v>5681</v>
      </c>
      <c r="E3746" s="834" t="s">
        <v>2684</v>
      </c>
      <c r="F3746" s="832" t="s">
        <v>2618</v>
      </c>
      <c r="G3746" s="832" t="s">
        <v>3492</v>
      </c>
      <c r="H3746" s="832" t="s">
        <v>631</v>
      </c>
      <c r="I3746" s="832" t="s">
        <v>3781</v>
      </c>
      <c r="J3746" s="832" t="s">
        <v>3782</v>
      </c>
      <c r="K3746" s="832" t="s">
        <v>3783</v>
      </c>
      <c r="L3746" s="835">
        <v>140.96</v>
      </c>
      <c r="M3746" s="835">
        <v>140.96</v>
      </c>
      <c r="N3746" s="832">
        <v>1</v>
      </c>
      <c r="O3746" s="836">
        <v>1</v>
      </c>
      <c r="P3746" s="835">
        <v>140.96</v>
      </c>
      <c r="Q3746" s="837">
        <v>1</v>
      </c>
      <c r="R3746" s="832">
        <v>1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10</v>
      </c>
      <c r="B3747" s="832" t="s">
        <v>2616</v>
      </c>
      <c r="C3747" s="832" t="s">
        <v>2647</v>
      </c>
      <c r="D3747" s="833" t="s">
        <v>5681</v>
      </c>
      <c r="E3747" s="834" t="s">
        <v>2684</v>
      </c>
      <c r="F3747" s="832" t="s">
        <v>2618</v>
      </c>
      <c r="G3747" s="832" t="s">
        <v>2754</v>
      </c>
      <c r="H3747" s="832" t="s">
        <v>631</v>
      </c>
      <c r="I3747" s="832" t="s">
        <v>3233</v>
      </c>
      <c r="J3747" s="832" t="s">
        <v>1873</v>
      </c>
      <c r="K3747" s="832" t="s">
        <v>3234</v>
      </c>
      <c r="L3747" s="835">
        <v>119.37</v>
      </c>
      <c r="M3747" s="835">
        <v>119.37</v>
      </c>
      <c r="N3747" s="832">
        <v>1</v>
      </c>
      <c r="O3747" s="836">
        <v>0.5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10</v>
      </c>
      <c r="B3748" s="832" t="s">
        <v>2616</v>
      </c>
      <c r="C3748" s="832" t="s">
        <v>2647</v>
      </c>
      <c r="D3748" s="833" t="s">
        <v>5681</v>
      </c>
      <c r="E3748" s="834" t="s">
        <v>2684</v>
      </c>
      <c r="F3748" s="832" t="s">
        <v>2618</v>
      </c>
      <c r="G3748" s="832" t="s">
        <v>2763</v>
      </c>
      <c r="H3748" s="832" t="s">
        <v>631</v>
      </c>
      <c r="I3748" s="832" t="s">
        <v>3285</v>
      </c>
      <c r="J3748" s="832" t="s">
        <v>1152</v>
      </c>
      <c r="K3748" s="832" t="s">
        <v>3286</v>
      </c>
      <c r="L3748" s="835">
        <v>48.09</v>
      </c>
      <c r="M3748" s="835">
        <v>288.54000000000002</v>
      </c>
      <c r="N3748" s="832">
        <v>6</v>
      </c>
      <c r="O3748" s="836">
        <v>3.5</v>
      </c>
      <c r="P3748" s="835">
        <v>144.27000000000001</v>
      </c>
      <c r="Q3748" s="837">
        <v>0.5</v>
      </c>
      <c r="R3748" s="832">
        <v>3</v>
      </c>
      <c r="S3748" s="837">
        <v>0.5</v>
      </c>
      <c r="T3748" s="836">
        <v>2</v>
      </c>
      <c r="U3748" s="838">
        <v>0.5714285714285714</v>
      </c>
    </row>
    <row r="3749" spans="1:21" ht="14.4" customHeight="1" x14ac:dyDescent="0.3">
      <c r="A3749" s="831">
        <v>10</v>
      </c>
      <c r="B3749" s="832" t="s">
        <v>2616</v>
      </c>
      <c r="C3749" s="832" t="s">
        <v>2647</v>
      </c>
      <c r="D3749" s="833" t="s">
        <v>5681</v>
      </c>
      <c r="E3749" s="834" t="s">
        <v>2684</v>
      </c>
      <c r="F3749" s="832" t="s">
        <v>2618</v>
      </c>
      <c r="G3749" s="832" t="s">
        <v>2763</v>
      </c>
      <c r="H3749" s="832" t="s">
        <v>631</v>
      </c>
      <c r="I3749" s="832" t="s">
        <v>3285</v>
      </c>
      <c r="J3749" s="832" t="s">
        <v>1152</v>
      </c>
      <c r="K3749" s="832" t="s">
        <v>3286</v>
      </c>
      <c r="L3749" s="835">
        <v>42.14</v>
      </c>
      <c r="M3749" s="835">
        <v>210.7</v>
      </c>
      <c r="N3749" s="832">
        <v>5</v>
      </c>
      <c r="O3749" s="836">
        <v>3.5</v>
      </c>
      <c r="P3749" s="835">
        <v>126.42</v>
      </c>
      <c r="Q3749" s="837">
        <v>0.60000000000000009</v>
      </c>
      <c r="R3749" s="832">
        <v>3</v>
      </c>
      <c r="S3749" s="837">
        <v>0.6</v>
      </c>
      <c r="T3749" s="836">
        <v>2.5</v>
      </c>
      <c r="U3749" s="838">
        <v>0.7142857142857143</v>
      </c>
    </row>
    <row r="3750" spans="1:21" ht="14.4" customHeight="1" x14ac:dyDescent="0.3">
      <c r="A3750" s="831">
        <v>10</v>
      </c>
      <c r="B3750" s="832" t="s">
        <v>2616</v>
      </c>
      <c r="C3750" s="832" t="s">
        <v>2647</v>
      </c>
      <c r="D3750" s="833" t="s">
        <v>5681</v>
      </c>
      <c r="E3750" s="834" t="s">
        <v>2684</v>
      </c>
      <c r="F3750" s="832" t="s">
        <v>2618</v>
      </c>
      <c r="G3750" s="832" t="s">
        <v>2763</v>
      </c>
      <c r="H3750" s="832" t="s">
        <v>631</v>
      </c>
      <c r="I3750" s="832" t="s">
        <v>5555</v>
      </c>
      <c r="J3750" s="832" t="s">
        <v>1152</v>
      </c>
      <c r="K3750" s="832" t="s">
        <v>5556</v>
      </c>
      <c r="L3750" s="835">
        <v>16.09</v>
      </c>
      <c r="M3750" s="835">
        <v>16.09</v>
      </c>
      <c r="N3750" s="832">
        <v>1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10</v>
      </c>
      <c r="B3751" s="832" t="s">
        <v>2616</v>
      </c>
      <c r="C3751" s="832" t="s">
        <v>2647</v>
      </c>
      <c r="D3751" s="833" t="s">
        <v>5681</v>
      </c>
      <c r="E3751" s="834" t="s">
        <v>2684</v>
      </c>
      <c r="F3751" s="832" t="s">
        <v>2618</v>
      </c>
      <c r="G3751" s="832" t="s">
        <v>2763</v>
      </c>
      <c r="H3751" s="832" t="s">
        <v>631</v>
      </c>
      <c r="I3751" s="832" t="s">
        <v>2764</v>
      </c>
      <c r="J3751" s="832" t="s">
        <v>983</v>
      </c>
      <c r="K3751" s="832" t="s">
        <v>2765</v>
      </c>
      <c r="L3751" s="835">
        <v>89.91</v>
      </c>
      <c r="M3751" s="835">
        <v>16363.619999999984</v>
      </c>
      <c r="N3751" s="832">
        <v>182</v>
      </c>
      <c r="O3751" s="836">
        <v>97.5</v>
      </c>
      <c r="P3751" s="835">
        <v>10699.289999999988</v>
      </c>
      <c r="Q3751" s="837">
        <v>0.65384615384615374</v>
      </c>
      <c r="R3751" s="832">
        <v>119</v>
      </c>
      <c r="S3751" s="837">
        <v>0.65384615384615385</v>
      </c>
      <c r="T3751" s="836">
        <v>64.5</v>
      </c>
      <c r="U3751" s="838">
        <v>0.66153846153846152</v>
      </c>
    </row>
    <row r="3752" spans="1:21" ht="14.4" customHeight="1" x14ac:dyDescent="0.3">
      <c r="A3752" s="831">
        <v>10</v>
      </c>
      <c r="B3752" s="832" t="s">
        <v>2616</v>
      </c>
      <c r="C3752" s="832" t="s">
        <v>2647</v>
      </c>
      <c r="D3752" s="833" t="s">
        <v>5681</v>
      </c>
      <c r="E3752" s="834" t="s">
        <v>2684</v>
      </c>
      <c r="F3752" s="832" t="s">
        <v>2618</v>
      </c>
      <c r="G3752" s="832" t="s">
        <v>2766</v>
      </c>
      <c r="H3752" s="832" t="s">
        <v>631</v>
      </c>
      <c r="I3752" s="832" t="s">
        <v>2767</v>
      </c>
      <c r="J3752" s="832" t="s">
        <v>746</v>
      </c>
      <c r="K3752" s="832" t="s">
        <v>2768</v>
      </c>
      <c r="L3752" s="835">
        <v>27.28</v>
      </c>
      <c r="M3752" s="835">
        <v>872.95999999999981</v>
      </c>
      <c r="N3752" s="832">
        <v>32</v>
      </c>
      <c r="O3752" s="836">
        <v>22</v>
      </c>
      <c r="P3752" s="835">
        <v>572.87999999999977</v>
      </c>
      <c r="Q3752" s="837">
        <v>0.65624999999999989</v>
      </c>
      <c r="R3752" s="832">
        <v>21</v>
      </c>
      <c r="S3752" s="837">
        <v>0.65625</v>
      </c>
      <c r="T3752" s="836">
        <v>14.5</v>
      </c>
      <c r="U3752" s="838">
        <v>0.65909090909090906</v>
      </c>
    </row>
    <row r="3753" spans="1:21" ht="14.4" customHeight="1" x14ac:dyDescent="0.3">
      <c r="A3753" s="831">
        <v>10</v>
      </c>
      <c r="B3753" s="832" t="s">
        <v>2616</v>
      </c>
      <c r="C3753" s="832" t="s">
        <v>2647</v>
      </c>
      <c r="D3753" s="833" t="s">
        <v>5681</v>
      </c>
      <c r="E3753" s="834" t="s">
        <v>2684</v>
      </c>
      <c r="F3753" s="832" t="s">
        <v>2618</v>
      </c>
      <c r="G3753" s="832" t="s">
        <v>3179</v>
      </c>
      <c r="H3753" s="832" t="s">
        <v>631</v>
      </c>
      <c r="I3753" s="832" t="s">
        <v>5557</v>
      </c>
      <c r="J3753" s="832" t="s">
        <v>5558</v>
      </c>
      <c r="K3753" s="832" t="s">
        <v>5559</v>
      </c>
      <c r="L3753" s="835">
        <v>347.84</v>
      </c>
      <c r="M3753" s="835">
        <v>695.68</v>
      </c>
      <c r="N3753" s="832">
        <v>2</v>
      </c>
      <c r="O3753" s="836">
        <v>1.5</v>
      </c>
      <c r="P3753" s="835">
        <v>347.84</v>
      </c>
      <c r="Q3753" s="837">
        <v>0.5</v>
      </c>
      <c r="R3753" s="832">
        <v>1</v>
      </c>
      <c r="S3753" s="837">
        <v>0.5</v>
      </c>
      <c r="T3753" s="836">
        <v>0.5</v>
      </c>
      <c r="U3753" s="838">
        <v>0.33333333333333331</v>
      </c>
    </row>
    <row r="3754" spans="1:21" ht="14.4" customHeight="1" x14ac:dyDescent="0.3">
      <c r="A3754" s="831">
        <v>10</v>
      </c>
      <c r="B3754" s="832" t="s">
        <v>2616</v>
      </c>
      <c r="C3754" s="832" t="s">
        <v>2647</v>
      </c>
      <c r="D3754" s="833" t="s">
        <v>5681</v>
      </c>
      <c r="E3754" s="834" t="s">
        <v>2684</v>
      </c>
      <c r="F3754" s="832" t="s">
        <v>2618</v>
      </c>
      <c r="G3754" s="832" t="s">
        <v>3179</v>
      </c>
      <c r="H3754" s="832" t="s">
        <v>631</v>
      </c>
      <c r="I3754" s="832" t="s">
        <v>4622</v>
      </c>
      <c r="J3754" s="832" t="s">
        <v>4623</v>
      </c>
      <c r="K3754" s="832" t="s">
        <v>4624</v>
      </c>
      <c r="L3754" s="835">
        <v>347.84</v>
      </c>
      <c r="M3754" s="835">
        <v>347.84</v>
      </c>
      <c r="N3754" s="832">
        <v>1</v>
      </c>
      <c r="O3754" s="836">
        <v>0.5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10</v>
      </c>
      <c r="B3755" s="832" t="s">
        <v>2616</v>
      </c>
      <c r="C3755" s="832" t="s">
        <v>2647</v>
      </c>
      <c r="D3755" s="833" t="s">
        <v>5681</v>
      </c>
      <c r="E3755" s="834" t="s">
        <v>2684</v>
      </c>
      <c r="F3755" s="832" t="s">
        <v>2618</v>
      </c>
      <c r="G3755" s="832" t="s">
        <v>2769</v>
      </c>
      <c r="H3755" s="832" t="s">
        <v>631</v>
      </c>
      <c r="I3755" s="832" t="s">
        <v>5560</v>
      </c>
      <c r="J3755" s="832" t="s">
        <v>976</v>
      </c>
      <c r="K3755" s="832" t="s">
        <v>2775</v>
      </c>
      <c r="L3755" s="835">
        <v>83.79</v>
      </c>
      <c r="M3755" s="835">
        <v>83.79</v>
      </c>
      <c r="N3755" s="832">
        <v>1</v>
      </c>
      <c r="O3755" s="836">
        <v>0.5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10</v>
      </c>
      <c r="B3756" s="832" t="s">
        <v>2616</v>
      </c>
      <c r="C3756" s="832" t="s">
        <v>2647</v>
      </c>
      <c r="D3756" s="833" t="s">
        <v>5681</v>
      </c>
      <c r="E3756" s="834" t="s">
        <v>2684</v>
      </c>
      <c r="F3756" s="832" t="s">
        <v>2618</v>
      </c>
      <c r="G3756" s="832" t="s">
        <v>2769</v>
      </c>
      <c r="H3756" s="832" t="s">
        <v>631</v>
      </c>
      <c r="I3756" s="832" t="s">
        <v>5561</v>
      </c>
      <c r="J3756" s="832" t="s">
        <v>1379</v>
      </c>
      <c r="K3756" s="832" t="s">
        <v>2771</v>
      </c>
      <c r="L3756" s="835">
        <v>111.72</v>
      </c>
      <c r="M3756" s="835">
        <v>111.72</v>
      </c>
      <c r="N3756" s="832">
        <v>1</v>
      </c>
      <c r="O3756" s="836">
        <v>1</v>
      </c>
      <c r="P3756" s="835">
        <v>111.72</v>
      </c>
      <c r="Q3756" s="837">
        <v>1</v>
      </c>
      <c r="R3756" s="832">
        <v>1</v>
      </c>
      <c r="S3756" s="837">
        <v>1</v>
      </c>
      <c r="T3756" s="836">
        <v>1</v>
      </c>
      <c r="U3756" s="838">
        <v>1</v>
      </c>
    </row>
    <row r="3757" spans="1:21" ht="14.4" customHeight="1" x14ac:dyDescent="0.3">
      <c r="A3757" s="831">
        <v>10</v>
      </c>
      <c r="B3757" s="832" t="s">
        <v>2616</v>
      </c>
      <c r="C3757" s="832" t="s">
        <v>2647</v>
      </c>
      <c r="D3757" s="833" t="s">
        <v>5681</v>
      </c>
      <c r="E3757" s="834" t="s">
        <v>2684</v>
      </c>
      <c r="F3757" s="832" t="s">
        <v>2618</v>
      </c>
      <c r="G3757" s="832" t="s">
        <v>2769</v>
      </c>
      <c r="H3757" s="832" t="s">
        <v>631</v>
      </c>
      <c r="I3757" s="832" t="s">
        <v>2774</v>
      </c>
      <c r="J3757" s="832" t="s">
        <v>972</v>
      </c>
      <c r="K3757" s="832" t="s">
        <v>2775</v>
      </c>
      <c r="L3757" s="835">
        <v>83.79</v>
      </c>
      <c r="M3757" s="835">
        <v>167.58</v>
      </c>
      <c r="N3757" s="832">
        <v>2</v>
      </c>
      <c r="O3757" s="836">
        <v>2</v>
      </c>
      <c r="P3757" s="835">
        <v>83.79</v>
      </c>
      <c r="Q3757" s="837">
        <v>0.5</v>
      </c>
      <c r="R3757" s="832">
        <v>1</v>
      </c>
      <c r="S3757" s="837">
        <v>0.5</v>
      </c>
      <c r="T3757" s="836">
        <v>1</v>
      </c>
      <c r="U3757" s="838">
        <v>0.5</v>
      </c>
    </row>
    <row r="3758" spans="1:21" ht="14.4" customHeight="1" x14ac:dyDescent="0.3">
      <c r="A3758" s="831">
        <v>10</v>
      </c>
      <c r="B3758" s="832" t="s">
        <v>2616</v>
      </c>
      <c r="C3758" s="832" t="s">
        <v>2647</v>
      </c>
      <c r="D3758" s="833" t="s">
        <v>5681</v>
      </c>
      <c r="E3758" s="834" t="s">
        <v>2684</v>
      </c>
      <c r="F3758" s="832" t="s">
        <v>2618</v>
      </c>
      <c r="G3758" s="832" t="s">
        <v>2769</v>
      </c>
      <c r="H3758" s="832" t="s">
        <v>631</v>
      </c>
      <c r="I3758" s="832" t="s">
        <v>5511</v>
      </c>
      <c r="J3758" s="832" t="s">
        <v>972</v>
      </c>
      <c r="K3758" s="832" t="s">
        <v>3288</v>
      </c>
      <c r="L3758" s="835">
        <v>39.5</v>
      </c>
      <c r="M3758" s="835">
        <v>158</v>
      </c>
      <c r="N3758" s="832">
        <v>4</v>
      </c>
      <c r="O3758" s="836">
        <v>2.5</v>
      </c>
      <c r="P3758" s="835">
        <v>158</v>
      </c>
      <c r="Q3758" s="837">
        <v>1</v>
      </c>
      <c r="R3758" s="832">
        <v>4</v>
      </c>
      <c r="S3758" s="837">
        <v>1</v>
      </c>
      <c r="T3758" s="836">
        <v>2.5</v>
      </c>
      <c r="U3758" s="838">
        <v>1</v>
      </c>
    </row>
    <row r="3759" spans="1:21" ht="14.4" customHeight="1" x14ac:dyDescent="0.3">
      <c r="A3759" s="831">
        <v>10</v>
      </c>
      <c r="B3759" s="832" t="s">
        <v>2616</v>
      </c>
      <c r="C3759" s="832" t="s">
        <v>2647</v>
      </c>
      <c r="D3759" s="833" t="s">
        <v>5681</v>
      </c>
      <c r="E3759" s="834" t="s">
        <v>2684</v>
      </c>
      <c r="F3759" s="832" t="s">
        <v>2618</v>
      </c>
      <c r="G3759" s="832" t="s">
        <v>2769</v>
      </c>
      <c r="H3759" s="832" t="s">
        <v>631</v>
      </c>
      <c r="I3759" s="832" t="s">
        <v>5418</v>
      </c>
      <c r="J3759" s="832" t="s">
        <v>972</v>
      </c>
      <c r="K3759" s="832" t="s">
        <v>2771</v>
      </c>
      <c r="L3759" s="835">
        <v>111.72</v>
      </c>
      <c r="M3759" s="835">
        <v>111.72</v>
      </c>
      <c r="N3759" s="832">
        <v>1</v>
      </c>
      <c r="O3759" s="836">
        <v>1</v>
      </c>
      <c r="P3759" s="835">
        <v>111.72</v>
      </c>
      <c r="Q3759" s="837">
        <v>1</v>
      </c>
      <c r="R3759" s="832">
        <v>1</v>
      </c>
      <c r="S3759" s="837">
        <v>1</v>
      </c>
      <c r="T3759" s="836">
        <v>1</v>
      </c>
      <c r="U3759" s="838">
        <v>1</v>
      </c>
    </row>
    <row r="3760" spans="1:21" ht="14.4" customHeight="1" x14ac:dyDescent="0.3">
      <c r="A3760" s="831">
        <v>10</v>
      </c>
      <c r="B3760" s="832" t="s">
        <v>2616</v>
      </c>
      <c r="C3760" s="832" t="s">
        <v>2647</v>
      </c>
      <c r="D3760" s="833" t="s">
        <v>5681</v>
      </c>
      <c r="E3760" s="834" t="s">
        <v>2684</v>
      </c>
      <c r="F3760" s="832" t="s">
        <v>2618</v>
      </c>
      <c r="G3760" s="832" t="s">
        <v>2769</v>
      </c>
      <c r="H3760" s="832" t="s">
        <v>631</v>
      </c>
      <c r="I3760" s="832" t="s">
        <v>3572</v>
      </c>
      <c r="J3760" s="832" t="s">
        <v>972</v>
      </c>
      <c r="K3760" s="832" t="s">
        <v>2775</v>
      </c>
      <c r="L3760" s="835">
        <v>83.79</v>
      </c>
      <c r="M3760" s="835">
        <v>418.95000000000005</v>
      </c>
      <c r="N3760" s="832">
        <v>5</v>
      </c>
      <c r="O3760" s="836">
        <v>3.5</v>
      </c>
      <c r="P3760" s="835">
        <v>167.58</v>
      </c>
      <c r="Q3760" s="837">
        <v>0.39999999999999997</v>
      </c>
      <c r="R3760" s="832">
        <v>2</v>
      </c>
      <c r="S3760" s="837">
        <v>0.4</v>
      </c>
      <c r="T3760" s="836">
        <v>1.5</v>
      </c>
      <c r="U3760" s="838">
        <v>0.42857142857142855</v>
      </c>
    </row>
    <row r="3761" spans="1:21" ht="14.4" customHeight="1" x14ac:dyDescent="0.3">
      <c r="A3761" s="831">
        <v>10</v>
      </c>
      <c r="B3761" s="832" t="s">
        <v>2616</v>
      </c>
      <c r="C3761" s="832" t="s">
        <v>2647</v>
      </c>
      <c r="D3761" s="833" t="s">
        <v>5681</v>
      </c>
      <c r="E3761" s="834" t="s">
        <v>2684</v>
      </c>
      <c r="F3761" s="832" t="s">
        <v>2618</v>
      </c>
      <c r="G3761" s="832" t="s">
        <v>2769</v>
      </c>
      <c r="H3761" s="832" t="s">
        <v>631</v>
      </c>
      <c r="I3761" s="832" t="s">
        <v>5512</v>
      </c>
      <c r="J3761" s="832" t="s">
        <v>972</v>
      </c>
      <c r="K3761" s="832" t="s">
        <v>1554</v>
      </c>
      <c r="L3761" s="835">
        <v>79</v>
      </c>
      <c r="M3761" s="835">
        <v>237</v>
      </c>
      <c r="N3761" s="832">
        <v>3</v>
      </c>
      <c r="O3761" s="836">
        <v>2</v>
      </c>
      <c r="P3761" s="835">
        <v>158</v>
      </c>
      <c r="Q3761" s="837">
        <v>0.66666666666666663</v>
      </c>
      <c r="R3761" s="832">
        <v>2</v>
      </c>
      <c r="S3761" s="837">
        <v>0.66666666666666663</v>
      </c>
      <c r="T3761" s="836">
        <v>1.5</v>
      </c>
      <c r="U3761" s="838">
        <v>0.75</v>
      </c>
    </row>
    <row r="3762" spans="1:21" ht="14.4" customHeight="1" x14ac:dyDescent="0.3">
      <c r="A3762" s="831">
        <v>10</v>
      </c>
      <c r="B3762" s="832" t="s">
        <v>2616</v>
      </c>
      <c r="C3762" s="832" t="s">
        <v>2647</v>
      </c>
      <c r="D3762" s="833" t="s">
        <v>5681</v>
      </c>
      <c r="E3762" s="834" t="s">
        <v>2684</v>
      </c>
      <c r="F3762" s="832" t="s">
        <v>2618</v>
      </c>
      <c r="G3762" s="832" t="s">
        <v>2769</v>
      </c>
      <c r="H3762" s="832" t="s">
        <v>631</v>
      </c>
      <c r="I3762" s="832" t="s">
        <v>5513</v>
      </c>
      <c r="J3762" s="832" t="s">
        <v>972</v>
      </c>
      <c r="K3762" s="832" t="s">
        <v>2773</v>
      </c>
      <c r="L3762" s="835">
        <v>131.66999999999999</v>
      </c>
      <c r="M3762" s="835">
        <v>131.66999999999999</v>
      </c>
      <c r="N3762" s="832">
        <v>1</v>
      </c>
      <c r="O3762" s="836">
        <v>1</v>
      </c>
      <c r="P3762" s="835">
        <v>131.66999999999999</v>
      </c>
      <c r="Q3762" s="837">
        <v>1</v>
      </c>
      <c r="R3762" s="832">
        <v>1</v>
      </c>
      <c r="S3762" s="837">
        <v>1</v>
      </c>
      <c r="T3762" s="836">
        <v>1</v>
      </c>
      <c r="U3762" s="838">
        <v>1</v>
      </c>
    </row>
    <row r="3763" spans="1:21" ht="14.4" customHeight="1" x14ac:dyDescent="0.3">
      <c r="A3763" s="831">
        <v>10</v>
      </c>
      <c r="B3763" s="832" t="s">
        <v>2616</v>
      </c>
      <c r="C3763" s="832" t="s">
        <v>2647</v>
      </c>
      <c r="D3763" s="833" t="s">
        <v>5681</v>
      </c>
      <c r="E3763" s="834" t="s">
        <v>2684</v>
      </c>
      <c r="F3763" s="832" t="s">
        <v>2618</v>
      </c>
      <c r="G3763" s="832" t="s">
        <v>2769</v>
      </c>
      <c r="H3763" s="832" t="s">
        <v>631</v>
      </c>
      <c r="I3763" s="832" t="s">
        <v>5562</v>
      </c>
      <c r="J3763" s="832" t="s">
        <v>972</v>
      </c>
      <c r="K3763" s="832" t="s">
        <v>973</v>
      </c>
      <c r="L3763" s="835">
        <v>65.83</v>
      </c>
      <c r="M3763" s="835">
        <v>329.15</v>
      </c>
      <c r="N3763" s="832">
        <v>5</v>
      </c>
      <c r="O3763" s="836">
        <v>3.5</v>
      </c>
      <c r="P3763" s="835">
        <v>329.15</v>
      </c>
      <c r="Q3763" s="837">
        <v>1</v>
      </c>
      <c r="R3763" s="832">
        <v>5</v>
      </c>
      <c r="S3763" s="837">
        <v>1</v>
      </c>
      <c r="T3763" s="836">
        <v>3.5</v>
      </c>
      <c r="U3763" s="838">
        <v>1</v>
      </c>
    </row>
    <row r="3764" spans="1:21" ht="14.4" customHeight="1" x14ac:dyDescent="0.3">
      <c r="A3764" s="831">
        <v>10</v>
      </c>
      <c r="B3764" s="832" t="s">
        <v>2616</v>
      </c>
      <c r="C3764" s="832" t="s">
        <v>2647</v>
      </c>
      <c r="D3764" s="833" t="s">
        <v>5681</v>
      </c>
      <c r="E3764" s="834" t="s">
        <v>2684</v>
      </c>
      <c r="F3764" s="832" t="s">
        <v>2618</v>
      </c>
      <c r="G3764" s="832" t="s">
        <v>3363</v>
      </c>
      <c r="H3764" s="832" t="s">
        <v>631</v>
      </c>
      <c r="I3764" s="832" t="s">
        <v>3660</v>
      </c>
      <c r="J3764" s="832" t="s">
        <v>785</v>
      </c>
      <c r="K3764" s="832" t="s">
        <v>786</v>
      </c>
      <c r="L3764" s="835">
        <v>0</v>
      </c>
      <c r="M3764" s="835">
        <v>0</v>
      </c>
      <c r="N3764" s="832">
        <v>9</v>
      </c>
      <c r="O3764" s="836">
        <v>5.5</v>
      </c>
      <c r="P3764" s="835">
        <v>0</v>
      </c>
      <c r="Q3764" s="837"/>
      <c r="R3764" s="832">
        <v>5</v>
      </c>
      <c r="S3764" s="837">
        <v>0.55555555555555558</v>
      </c>
      <c r="T3764" s="836">
        <v>3</v>
      </c>
      <c r="U3764" s="838">
        <v>0.54545454545454541</v>
      </c>
    </row>
    <row r="3765" spans="1:21" ht="14.4" customHeight="1" x14ac:dyDescent="0.3">
      <c r="A3765" s="831">
        <v>10</v>
      </c>
      <c r="B3765" s="832" t="s">
        <v>2616</v>
      </c>
      <c r="C3765" s="832" t="s">
        <v>2647</v>
      </c>
      <c r="D3765" s="833" t="s">
        <v>5681</v>
      </c>
      <c r="E3765" s="834" t="s">
        <v>2684</v>
      </c>
      <c r="F3765" s="832" t="s">
        <v>2618</v>
      </c>
      <c r="G3765" s="832" t="s">
        <v>3363</v>
      </c>
      <c r="H3765" s="832" t="s">
        <v>631</v>
      </c>
      <c r="I3765" s="832" t="s">
        <v>3660</v>
      </c>
      <c r="J3765" s="832" t="s">
        <v>785</v>
      </c>
      <c r="K3765" s="832" t="s">
        <v>786</v>
      </c>
      <c r="L3765" s="835">
        <v>49.66</v>
      </c>
      <c r="M3765" s="835">
        <v>99.32</v>
      </c>
      <c r="N3765" s="832">
        <v>2</v>
      </c>
      <c r="O3765" s="836">
        <v>1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10</v>
      </c>
      <c r="B3766" s="832" t="s">
        <v>2616</v>
      </c>
      <c r="C3766" s="832" t="s">
        <v>2647</v>
      </c>
      <c r="D3766" s="833" t="s">
        <v>5681</v>
      </c>
      <c r="E3766" s="834" t="s">
        <v>2684</v>
      </c>
      <c r="F3766" s="832" t="s">
        <v>2618</v>
      </c>
      <c r="G3766" s="832" t="s">
        <v>3013</v>
      </c>
      <c r="H3766" s="832" t="s">
        <v>631</v>
      </c>
      <c r="I3766" s="832" t="s">
        <v>3014</v>
      </c>
      <c r="J3766" s="832" t="s">
        <v>734</v>
      </c>
      <c r="K3766" s="832" t="s">
        <v>735</v>
      </c>
      <c r="L3766" s="835">
        <v>38.5</v>
      </c>
      <c r="M3766" s="835">
        <v>77</v>
      </c>
      <c r="N3766" s="832">
        <v>2</v>
      </c>
      <c r="O3766" s="836">
        <v>1.5</v>
      </c>
      <c r="P3766" s="835">
        <v>77</v>
      </c>
      <c r="Q3766" s="837">
        <v>1</v>
      </c>
      <c r="R3766" s="832">
        <v>2</v>
      </c>
      <c r="S3766" s="837">
        <v>1</v>
      </c>
      <c r="T3766" s="836">
        <v>1.5</v>
      </c>
      <c r="U3766" s="838">
        <v>1</v>
      </c>
    </row>
    <row r="3767" spans="1:21" ht="14.4" customHeight="1" x14ac:dyDescent="0.3">
      <c r="A3767" s="831">
        <v>10</v>
      </c>
      <c r="B3767" s="832" t="s">
        <v>2616</v>
      </c>
      <c r="C3767" s="832" t="s">
        <v>2647</v>
      </c>
      <c r="D3767" s="833" t="s">
        <v>5681</v>
      </c>
      <c r="E3767" s="834" t="s">
        <v>2684</v>
      </c>
      <c r="F3767" s="832" t="s">
        <v>2618</v>
      </c>
      <c r="G3767" s="832" t="s">
        <v>5563</v>
      </c>
      <c r="H3767" s="832" t="s">
        <v>631</v>
      </c>
      <c r="I3767" s="832" t="s">
        <v>5564</v>
      </c>
      <c r="J3767" s="832" t="s">
        <v>5565</v>
      </c>
      <c r="K3767" s="832" t="s">
        <v>5566</v>
      </c>
      <c r="L3767" s="835">
        <v>0</v>
      </c>
      <c r="M3767" s="835">
        <v>0</v>
      </c>
      <c r="N3767" s="832">
        <v>1</v>
      </c>
      <c r="O3767" s="836"/>
      <c r="P3767" s="835"/>
      <c r="Q3767" s="837"/>
      <c r="R3767" s="832"/>
      <c r="S3767" s="837">
        <v>0</v>
      </c>
      <c r="T3767" s="836"/>
      <c r="U3767" s="838"/>
    </row>
    <row r="3768" spans="1:21" ht="14.4" customHeight="1" x14ac:dyDescent="0.3">
      <c r="A3768" s="831">
        <v>10</v>
      </c>
      <c r="B3768" s="832" t="s">
        <v>2616</v>
      </c>
      <c r="C3768" s="832" t="s">
        <v>2647</v>
      </c>
      <c r="D3768" s="833" t="s">
        <v>5681</v>
      </c>
      <c r="E3768" s="834" t="s">
        <v>2684</v>
      </c>
      <c r="F3768" s="832" t="s">
        <v>2618</v>
      </c>
      <c r="G3768" s="832" t="s">
        <v>3120</v>
      </c>
      <c r="H3768" s="832" t="s">
        <v>690</v>
      </c>
      <c r="I3768" s="832" t="s">
        <v>2238</v>
      </c>
      <c r="J3768" s="832" t="s">
        <v>736</v>
      </c>
      <c r="K3768" s="832" t="s">
        <v>2239</v>
      </c>
      <c r="L3768" s="835">
        <v>63.34</v>
      </c>
      <c r="M3768" s="835">
        <v>63.34</v>
      </c>
      <c r="N3768" s="832">
        <v>1</v>
      </c>
      <c r="O3768" s="836">
        <v>1</v>
      </c>
      <c r="P3768" s="835">
        <v>63.34</v>
      </c>
      <c r="Q3768" s="837">
        <v>1</v>
      </c>
      <c r="R3768" s="832">
        <v>1</v>
      </c>
      <c r="S3768" s="837">
        <v>1</v>
      </c>
      <c r="T3768" s="836">
        <v>1</v>
      </c>
      <c r="U3768" s="838">
        <v>1</v>
      </c>
    </row>
    <row r="3769" spans="1:21" ht="14.4" customHeight="1" x14ac:dyDescent="0.3">
      <c r="A3769" s="831">
        <v>10</v>
      </c>
      <c r="B3769" s="832" t="s">
        <v>2616</v>
      </c>
      <c r="C3769" s="832" t="s">
        <v>2647</v>
      </c>
      <c r="D3769" s="833" t="s">
        <v>5681</v>
      </c>
      <c r="E3769" s="834" t="s">
        <v>2684</v>
      </c>
      <c r="F3769" s="832" t="s">
        <v>2618</v>
      </c>
      <c r="G3769" s="832" t="s">
        <v>3220</v>
      </c>
      <c r="H3769" s="832" t="s">
        <v>631</v>
      </c>
      <c r="I3769" s="832" t="s">
        <v>3228</v>
      </c>
      <c r="J3769" s="832" t="s">
        <v>763</v>
      </c>
      <c r="K3769" s="832" t="s">
        <v>764</v>
      </c>
      <c r="L3769" s="835">
        <v>0</v>
      </c>
      <c r="M3769" s="835">
        <v>0</v>
      </c>
      <c r="N3769" s="832">
        <v>4</v>
      </c>
      <c r="O3769" s="836">
        <v>3.5</v>
      </c>
      <c r="P3769" s="835">
        <v>0</v>
      </c>
      <c r="Q3769" s="837"/>
      <c r="R3769" s="832">
        <v>3</v>
      </c>
      <c r="S3769" s="837">
        <v>0.75</v>
      </c>
      <c r="T3769" s="836">
        <v>3</v>
      </c>
      <c r="U3769" s="838">
        <v>0.8571428571428571</v>
      </c>
    </row>
    <row r="3770" spans="1:21" ht="14.4" customHeight="1" x14ac:dyDescent="0.3">
      <c r="A3770" s="831">
        <v>10</v>
      </c>
      <c r="B3770" s="832" t="s">
        <v>2616</v>
      </c>
      <c r="C3770" s="832" t="s">
        <v>2647</v>
      </c>
      <c r="D3770" s="833" t="s">
        <v>5681</v>
      </c>
      <c r="E3770" s="834" t="s">
        <v>2684</v>
      </c>
      <c r="F3770" s="832" t="s">
        <v>2618</v>
      </c>
      <c r="G3770" s="832" t="s">
        <v>3220</v>
      </c>
      <c r="H3770" s="832" t="s">
        <v>631</v>
      </c>
      <c r="I3770" s="832" t="s">
        <v>3221</v>
      </c>
      <c r="J3770" s="832" t="s">
        <v>763</v>
      </c>
      <c r="K3770" s="832" t="s">
        <v>1062</v>
      </c>
      <c r="L3770" s="835">
        <v>0</v>
      </c>
      <c r="M3770" s="835">
        <v>0</v>
      </c>
      <c r="N3770" s="832">
        <v>1</v>
      </c>
      <c r="O3770" s="836">
        <v>0.5</v>
      </c>
      <c r="P3770" s="835">
        <v>0</v>
      </c>
      <c r="Q3770" s="837"/>
      <c r="R3770" s="832">
        <v>1</v>
      </c>
      <c r="S3770" s="837">
        <v>1</v>
      </c>
      <c r="T3770" s="836">
        <v>0.5</v>
      </c>
      <c r="U3770" s="838">
        <v>1</v>
      </c>
    </row>
    <row r="3771" spans="1:21" ht="14.4" customHeight="1" x14ac:dyDescent="0.3">
      <c r="A3771" s="831">
        <v>10</v>
      </c>
      <c r="B3771" s="832" t="s">
        <v>2616</v>
      </c>
      <c r="C3771" s="832" t="s">
        <v>2647</v>
      </c>
      <c r="D3771" s="833" t="s">
        <v>5681</v>
      </c>
      <c r="E3771" s="834" t="s">
        <v>2684</v>
      </c>
      <c r="F3771" s="832" t="s">
        <v>2618</v>
      </c>
      <c r="G3771" s="832" t="s">
        <v>3377</v>
      </c>
      <c r="H3771" s="832" t="s">
        <v>631</v>
      </c>
      <c r="I3771" s="832" t="s">
        <v>4645</v>
      </c>
      <c r="J3771" s="832" t="s">
        <v>3621</v>
      </c>
      <c r="K3771" s="832" t="s">
        <v>4646</v>
      </c>
      <c r="L3771" s="835">
        <v>140.44</v>
      </c>
      <c r="M3771" s="835">
        <v>140.44</v>
      </c>
      <c r="N3771" s="832">
        <v>1</v>
      </c>
      <c r="O3771" s="836">
        <v>0.5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10</v>
      </c>
      <c r="B3772" s="832" t="s">
        <v>2616</v>
      </c>
      <c r="C3772" s="832" t="s">
        <v>2647</v>
      </c>
      <c r="D3772" s="833" t="s">
        <v>5681</v>
      </c>
      <c r="E3772" s="834" t="s">
        <v>2684</v>
      </c>
      <c r="F3772" s="832" t="s">
        <v>2618</v>
      </c>
      <c r="G3772" s="832" t="s">
        <v>3377</v>
      </c>
      <c r="H3772" s="832" t="s">
        <v>631</v>
      </c>
      <c r="I3772" s="832" t="s">
        <v>4782</v>
      </c>
      <c r="J3772" s="832" t="s">
        <v>3748</v>
      </c>
      <c r="K3772" s="832" t="s">
        <v>3749</v>
      </c>
      <c r="L3772" s="835">
        <v>54.18</v>
      </c>
      <c r="M3772" s="835">
        <v>54.18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10</v>
      </c>
      <c r="B3773" s="832" t="s">
        <v>2616</v>
      </c>
      <c r="C3773" s="832" t="s">
        <v>2647</v>
      </c>
      <c r="D3773" s="833" t="s">
        <v>5681</v>
      </c>
      <c r="E3773" s="834" t="s">
        <v>2684</v>
      </c>
      <c r="F3773" s="832" t="s">
        <v>2618</v>
      </c>
      <c r="G3773" s="832" t="s">
        <v>2786</v>
      </c>
      <c r="H3773" s="832" t="s">
        <v>631</v>
      </c>
      <c r="I3773" s="832" t="s">
        <v>5567</v>
      </c>
      <c r="J3773" s="832" t="s">
        <v>1869</v>
      </c>
      <c r="K3773" s="832" t="s">
        <v>2788</v>
      </c>
      <c r="L3773" s="835">
        <v>69.59</v>
      </c>
      <c r="M3773" s="835">
        <v>278.36</v>
      </c>
      <c r="N3773" s="832">
        <v>4</v>
      </c>
      <c r="O3773" s="836">
        <v>1.5</v>
      </c>
      <c r="P3773" s="835">
        <v>208.77</v>
      </c>
      <c r="Q3773" s="837">
        <v>0.75</v>
      </c>
      <c r="R3773" s="832">
        <v>3</v>
      </c>
      <c r="S3773" s="837">
        <v>0.75</v>
      </c>
      <c r="T3773" s="836">
        <v>1</v>
      </c>
      <c r="U3773" s="838">
        <v>0.66666666666666663</v>
      </c>
    </row>
    <row r="3774" spans="1:21" ht="14.4" customHeight="1" x14ac:dyDescent="0.3">
      <c r="A3774" s="831">
        <v>10</v>
      </c>
      <c r="B3774" s="832" t="s">
        <v>2616</v>
      </c>
      <c r="C3774" s="832" t="s">
        <v>2647</v>
      </c>
      <c r="D3774" s="833" t="s">
        <v>5681</v>
      </c>
      <c r="E3774" s="834" t="s">
        <v>2684</v>
      </c>
      <c r="F3774" s="832" t="s">
        <v>2618</v>
      </c>
      <c r="G3774" s="832" t="s">
        <v>2906</v>
      </c>
      <c r="H3774" s="832" t="s">
        <v>631</v>
      </c>
      <c r="I3774" s="832" t="s">
        <v>2907</v>
      </c>
      <c r="J3774" s="832" t="s">
        <v>1067</v>
      </c>
      <c r="K3774" s="832" t="s">
        <v>2908</v>
      </c>
      <c r="L3774" s="835">
        <v>32.25</v>
      </c>
      <c r="M3774" s="835">
        <v>32.25</v>
      </c>
      <c r="N3774" s="832">
        <v>1</v>
      </c>
      <c r="O3774" s="836">
        <v>0.5</v>
      </c>
      <c r="P3774" s="835">
        <v>32.25</v>
      </c>
      <c r="Q3774" s="837">
        <v>1</v>
      </c>
      <c r="R3774" s="832">
        <v>1</v>
      </c>
      <c r="S3774" s="837">
        <v>1</v>
      </c>
      <c r="T3774" s="836">
        <v>0.5</v>
      </c>
      <c r="U3774" s="838">
        <v>1</v>
      </c>
    </row>
    <row r="3775" spans="1:21" ht="14.4" customHeight="1" x14ac:dyDescent="0.3">
      <c r="A3775" s="831">
        <v>10</v>
      </c>
      <c r="B3775" s="832" t="s">
        <v>2616</v>
      </c>
      <c r="C3775" s="832" t="s">
        <v>2647</v>
      </c>
      <c r="D3775" s="833" t="s">
        <v>5681</v>
      </c>
      <c r="E3775" s="834" t="s">
        <v>2684</v>
      </c>
      <c r="F3775" s="832" t="s">
        <v>2618</v>
      </c>
      <c r="G3775" s="832" t="s">
        <v>5568</v>
      </c>
      <c r="H3775" s="832" t="s">
        <v>631</v>
      </c>
      <c r="I3775" s="832" t="s">
        <v>5569</v>
      </c>
      <c r="J3775" s="832" t="s">
        <v>5570</v>
      </c>
      <c r="K3775" s="832" t="s">
        <v>5571</v>
      </c>
      <c r="L3775" s="835">
        <v>0</v>
      </c>
      <c r="M3775" s="835">
        <v>0</v>
      </c>
      <c r="N3775" s="832">
        <v>3</v>
      </c>
      <c r="O3775" s="836">
        <v>2</v>
      </c>
      <c r="P3775" s="835">
        <v>0</v>
      </c>
      <c r="Q3775" s="837"/>
      <c r="R3775" s="832">
        <v>1</v>
      </c>
      <c r="S3775" s="837">
        <v>0.33333333333333331</v>
      </c>
      <c r="T3775" s="836">
        <v>0.5</v>
      </c>
      <c r="U3775" s="838">
        <v>0.25</v>
      </c>
    </row>
    <row r="3776" spans="1:21" ht="14.4" customHeight="1" x14ac:dyDescent="0.3">
      <c r="A3776" s="831">
        <v>10</v>
      </c>
      <c r="B3776" s="832" t="s">
        <v>2616</v>
      </c>
      <c r="C3776" s="832" t="s">
        <v>2647</v>
      </c>
      <c r="D3776" s="833" t="s">
        <v>5681</v>
      </c>
      <c r="E3776" s="834" t="s">
        <v>2684</v>
      </c>
      <c r="F3776" s="832" t="s">
        <v>2618</v>
      </c>
      <c r="G3776" s="832" t="s">
        <v>5568</v>
      </c>
      <c r="H3776" s="832" t="s">
        <v>631</v>
      </c>
      <c r="I3776" s="832" t="s">
        <v>5572</v>
      </c>
      <c r="J3776" s="832" t="s">
        <v>5570</v>
      </c>
      <c r="K3776" s="832" t="s">
        <v>5571</v>
      </c>
      <c r="L3776" s="835">
        <v>0</v>
      </c>
      <c r="M3776" s="835">
        <v>0</v>
      </c>
      <c r="N3776" s="832">
        <v>22</v>
      </c>
      <c r="O3776" s="836">
        <v>16</v>
      </c>
      <c r="P3776" s="835">
        <v>0</v>
      </c>
      <c r="Q3776" s="837"/>
      <c r="R3776" s="832">
        <v>11</v>
      </c>
      <c r="S3776" s="837">
        <v>0.5</v>
      </c>
      <c r="T3776" s="836">
        <v>7</v>
      </c>
      <c r="U3776" s="838">
        <v>0.4375</v>
      </c>
    </row>
    <row r="3777" spans="1:21" ht="14.4" customHeight="1" x14ac:dyDescent="0.3">
      <c r="A3777" s="831">
        <v>10</v>
      </c>
      <c r="B3777" s="832" t="s">
        <v>2616</v>
      </c>
      <c r="C3777" s="832" t="s">
        <v>2647</v>
      </c>
      <c r="D3777" s="833" t="s">
        <v>5681</v>
      </c>
      <c r="E3777" s="834" t="s">
        <v>2684</v>
      </c>
      <c r="F3777" s="832" t="s">
        <v>2618</v>
      </c>
      <c r="G3777" s="832" t="s">
        <v>2793</v>
      </c>
      <c r="H3777" s="832" t="s">
        <v>690</v>
      </c>
      <c r="I3777" s="832" t="s">
        <v>5335</v>
      </c>
      <c r="J3777" s="832" t="s">
        <v>2252</v>
      </c>
      <c r="K3777" s="832" t="s">
        <v>5336</v>
      </c>
      <c r="L3777" s="835">
        <v>30.5</v>
      </c>
      <c r="M3777" s="835">
        <v>30.5</v>
      </c>
      <c r="N3777" s="832">
        <v>1</v>
      </c>
      <c r="O3777" s="836">
        <v>0.5</v>
      </c>
      <c r="P3777" s="835">
        <v>30.5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10</v>
      </c>
      <c r="B3778" s="832" t="s">
        <v>2616</v>
      </c>
      <c r="C3778" s="832" t="s">
        <v>2647</v>
      </c>
      <c r="D3778" s="833" t="s">
        <v>5681</v>
      </c>
      <c r="E3778" s="834" t="s">
        <v>2684</v>
      </c>
      <c r="F3778" s="832" t="s">
        <v>2618</v>
      </c>
      <c r="G3778" s="832" t="s">
        <v>2793</v>
      </c>
      <c r="H3778" s="832" t="s">
        <v>690</v>
      </c>
      <c r="I3778" s="832" t="s">
        <v>2249</v>
      </c>
      <c r="J3778" s="832" t="s">
        <v>897</v>
      </c>
      <c r="K3778" s="832" t="s">
        <v>2250</v>
      </c>
      <c r="L3778" s="835">
        <v>63.75</v>
      </c>
      <c r="M3778" s="835">
        <v>63.75</v>
      </c>
      <c r="N3778" s="832">
        <v>1</v>
      </c>
      <c r="O3778" s="836">
        <v>0.5</v>
      </c>
      <c r="P3778" s="835">
        <v>63.75</v>
      </c>
      <c r="Q3778" s="837">
        <v>1</v>
      </c>
      <c r="R3778" s="832">
        <v>1</v>
      </c>
      <c r="S3778" s="837">
        <v>1</v>
      </c>
      <c r="T3778" s="836">
        <v>0.5</v>
      </c>
      <c r="U3778" s="838">
        <v>1</v>
      </c>
    </row>
    <row r="3779" spans="1:21" ht="14.4" customHeight="1" x14ac:dyDescent="0.3">
      <c r="A3779" s="831">
        <v>10</v>
      </c>
      <c r="B3779" s="832" t="s">
        <v>2616</v>
      </c>
      <c r="C3779" s="832" t="s">
        <v>2647</v>
      </c>
      <c r="D3779" s="833" t="s">
        <v>5681</v>
      </c>
      <c r="E3779" s="834" t="s">
        <v>2684</v>
      </c>
      <c r="F3779" s="832" t="s">
        <v>2618</v>
      </c>
      <c r="G3779" s="832" t="s">
        <v>2793</v>
      </c>
      <c r="H3779" s="832" t="s">
        <v>631</v>
      </c>
      <c r="I3779" s="832" t="s">
        <v>3803</v>
      </c>
      <c r="J3779" s="832" t="s">
        <v>2252</v>
      </c>
      <c r="K3779" s="832" t="s">
        <v>3804</v>
      </c>
      <c r="L3779" s="835">
        <v>30.5</v>
      </c>
      <c r="M3779" s="835">
        <v>30.5</v>
      </c>
      <c r="N3779" s="832">
        <v>1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10</v>
      </c>
      <c r="B3780" s="832" t="s">
        <v>2616</v>
      </c>
      <c r="C3780" s="832" t="s">
        <v>2647</v>
      </c>
      <c r="D3780" s="833" t="s">
        <v>5681</v>
      </c>
      <c r="E3780" s="834" t="s">
        <v>2684</v>
      </c>
      <c r="F3780" s="832" t="s">
        <v>2618</v>
      </c>
      <c r="G3780" s="832" t="s">
        <v>2798</v>
      </c>
      <c r="H3780" s="832" t="s">
        <v>631</v>
      </c>
      <c r="I3780" s="832" t="s">
        <v>2799</v>
      </c>
      <c r="J3780" s="832" t="s">
        <v>2800</v>
      </c>
      <c r="K3780" s="832" t="s">
        <v>2801</v>
      </c>
      <c r="L3780" s="835">
        <v>42.54</v>
      </c>
      <c r="M3780" s="835">
        <v>85.08</v>
      </c>
      <c r="N3780" s="832">
        <v>2</v>
      </c>
      <c r="O3780" s="836">
        <v>1.5</v>
      </c>
      <c r="P3780" s="835">
        <v>42.54</v>
      </c>
      <c r="Q3780" s="837">
        <v>0.5</v>
      </c>
      <c r="R3780" s="832">
        <v>1</v>
      </c>
      <c r="S3780" s="837">
        <v>0.5</v>
      </c>
      <c r="T3780" s="836">
        <v>1</v>
      </c>
      <c r="U3780" s="838">
        <v>0.66666666666666663</v>
      </c>
    </row>
    <row r="3781" spans="1:21" ht="14.4" customHeight="1" x14ac:dyDescent="0.3">
      <c r="A3781" s="831">
        <v>10</v>
      </c>
      <c r="B3781" s="832" t="s">
        <v>2616</v>
      </c>
      <c r="C3781" s="832" t="s">
        <v>2647</v>
      </c>
      <c r="D3781" s="833" t="s">
        <v>5681</v>
      </c>
      <c r="E3781" s="834" t="s">
        <v>2684</v>
      </c>
      <c r="F3781" s="832" t="s">
        <v>2618</v>
      </c>
      <c r="G3781" s="832" t="s">
        <v>2798</v>
      </c>
      <c r="H3781" s="832" t="s">
        <v>631</v>
      </c>
      <c r="I3781" s="832" t="s">
        <v>3687</v>
      </c>
      <c r="J3781" s="832" t="s">
        <v>2800</v>
      </c>
      <c r="K3781" s="832" t="s">
        <v>3688</v>
      </c>
      <c r="L3781" s="835">
        <v>24.05</v>
      </c>
      <c r="M3781" s="835">
        <v>24.05</v>
      </c>
      <c r="N3781" s="832">
        <v>1</v>
      </c>
      <c r="O3781" s="836">
        <v>1</v>
      </c>
      <c r="P3781" s="835">
        <v>24.05</v>
      </c>
      <c r="Q3781" s="837">
        <v>1</v>
      </c>
      <c r="R3781" s="832">
        <v>1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10</v>
      </c>
      <c r="B3782" s="832" t="s">
        <v>2616</v>
      </c>
      <c r="C3782" s="832" t="s">
        <v>2647</v>
      </c>
      <c r="D3782" s="833" t="s">
        <v>5681</v>
      </c>
      <c r="E3782" s="834" t="s">
        <v>2684</v>
      </c>
      <c r="F3782" s="832" t="s">
        <v>2618</v>
      </c>
      <c r="G3782" s="832" t="s">
        <v>2798</v>
      </c>
      <c r="H3782" s="832" t="s">
        <v>631</v>
      </c>
      <c r="I3782" s="832" t="s">
        <v>2802</v>
      </c>
      <c r="J3782" s="832" t="s">
        <v>1170</v>
      </c>
      <c r="K3782" s="832" t="s">
        <v>1171</v>
      </c>
      <c r="L3782" s="835">
        <v>60.28</v>
      </c>
      <c r="M3782" s="835">
        <v>180.84</v>
      </c>
      <c r="N3782" s="832">
        <v>3</v>
      </c>
      <c r="O3782" s="836">
        <v>1</v>
      </c>
      <c r="P3782" s="835">
        <v>60.28</v>
      </c>
      <c r="Q3782" s="837">
        <v>0.33333333333333331</v>
      </c>
      <c r="R3782" s="832">
        <v>1</v>
      </c>
      <c r="S3782" s="837">
        <v>0.33333333333333331</v>
      </c>
      <c r="T3782" s="836"/>
      <c r="U3782" s="838">
        <v>0</v>
      </c>
    </row>
    <row r="3783" spans="1:21" ht="14.4" customHeight="1" x14ac:dyDescent="0.3">
      <c r="A3783" s="831">
        <v>10</v>
      </c>
      <c r="B3783" s="832" t="s">
        <v>2616</v>
      </c>
      <c r="C3783" s="832" t="s">
        <v>2647</v>
      </c>
      <c r="D3783" s="833" t="s">
        <v>5681</v>
      </c>
      <c r="E3783" s="834" t="s">
        <v>2684</v>
      </c>
      <c r="F3783" s="832" t="s">
        <v>2618</v>
      </c>
      <c r="G3783" s="832" t="s">
        <v>5573</v>
      </c>
      <c r="H3783" s="832" t="s">
        <v>631</v>
      </c>
      <c r="I3783" s="832" t="s">
        <v>5574</v>
      </c>
      <c r="J3783" s="832" t="s">
        <v>5575</v>
      </c>
      <c r="K3783" s="832" t="s">
        <v>5576</v>
      </c>
      <c r="L3783" s="835">
        <v>55.16</v>
      </c>
      <c r="M3783" s="835">
        <v>165.48</v>
      </c>
      <c r="N3783" s="832">
        <v>3</v>
      </c>
      <c r="O3783" s="836">
        <v>2</v>
      </c>
      <c r="P3783" s="835">
        <v>165.48</v>
      </c>
      <c r="Q3783" s="837">
        <v>1</v>
      </c>
      <c r="R3783" s="832">
        <v>3</v>
      </c>
      <c r="S3783" s="837">
        <v>1</v>
      </c>
      <c r="T3783" s="836">
        <v>2</v>
      </c>
      <c r="U3783" s="838">
        <v>1</v>
      </c>
    </row>
    <row r="3784" spans="1:21" ht="14.4" customHeight="1" x14ac:dyDescent="0.3">
      <c r="A3784" s="831">
        <v>10</v>
      </c>
      <c r="B3784" s="832" t="s">
        <v>2616</v>
      </c>
      <c r="C3784" s="832" t="s">
        <v>2647</v>
      </c>
      <c r="D3784" s="833" t="s">
        <v>5681</v>
      </c>
      <c r="E3784" s="834" t="s">
        <v>2684</v>
      </c>
      <c r="F3784" s="832" t="s">
        <v>2618</v>
      </c>
      <c r="G3784" s="832" t="s">
        <v>2812</v>
      </c>
      <c r="H3784" s="832" t="s">
        <v>631</v>
      </c>
      <c r="I3784" s="832" t="s">
        <v>2813</v>
      </c>
      <c r="J3784" s="832" t="s">
        <v>991</v>
      </c>
      <c r="K3784" s="832" t="s">
        <v>995</v>
      </c>
      <c r="L3784" s="835">
        <v>61.97</v>
      </c>
      <c r="M3784" s="835">
        <v>185.91</v>
      </c>
      <c r="N3784" s="832">
        <v>3</v>
      </c>
      <c r="O3784" s="836">
        <v>1.5</v>
      </c>
      <c r="P3784" s="835">
        <v>185.91</v>
      </c>
      <c r="Q3784" s="837">
        <v>1</v>
      </c>
      <c r="R3784" s="832">
        <v>3</v>
      </c>
      <c r="S3784" s="837">
        <v>1</v>
      </c>
      <c r="T3784" s="836">
        <v>1.5</v>
      </c>
      <c r="U3784" s="838">
        <v>1</v>
      </c>
    </row>
    <row r="3785" spans="1:21" ht="14.4" customHeight="1" x14ac:dyDescent="0.3">
      <c r="A3785" s="831">
        <v>10</v>
      </c>
      <c r="B3785" s="832" t="s">
        <v>2616</v>
      </c>
      <c r="C3785" s="832" t="s">
        <v>2647</v>
      </c>
      <c r="D3785" s="833" t="s">
        <v>5681</v>
      </c>
      <c r="E3785" s="834" t="s">
        <v>2684</v>
      </c>
      <c r="F3785" s="832" t="s">
        <v>2618</v>
      </c>
      <c r="G3785" s="832" t="s">
        <v>2812</v>
      </c>
      <c r="H3785" s="832" t="s">
        <v>631</v>
      </c>
      <c r="I3785" s="832" t="s">
        <v>2814</v>
      </c>
      <c r="J3785" s="832" t="s">
        <v>991</v>
      </c>
      <c r="K3785" s="832" t="s">
        <v>993</v>
      </c>
      <c r="L3785" s="835">
        <v>61.97</v>
      </c>
      <c r="M3785" s="835">
        <v>247.88</v>
      </c>
      <c r="N3785" s="832">
        <v>4</v>
      </c>
      <c r="O3785" s="836">
        <v>2.5</v>
      </c>
      <c r="P3785" s="835">
        <v>185.91</v>
      </c>
      <c r="Q3785" s="837">
        <v>0.75</v>
      </c>
      <c r="R3785" s="832">
        <v>3</v>
      </c>
      <c r="S3785" s="837">
        <v>0.75</v>
      </c>
      <c r="T3785" s="836">
        <v>2</v>
      </c>
      <c r="U3785" s="838">
        <v>0.8</v>
      </c>
    </row>
    <row r="3786" spans="1:21" ht="14.4" customHeight="1" x14ac:dyDescent="0.3">
      <c r="A3786" s="831">
        <v>10</v>
      </c>
      <c r="B3786" s="832" t="s">
        <v>2616</v>
      </c>
      <c r="C3786" s="832" t="s">
        <v>2647</v>
      </c>
      <c r="D3786" s="833" t="s">
        <v>5681</v>
      </c>
      <c r="E3786" s="834" t="s">
        <v>2684</v>
      </c>
      <c r="F3786" s="832" t="s">
        <v>2618</v>
      </c>
      <c r="G3786" s="832" t="s">
        <v>2812</v>
      </c>
      <c r="H3786" s="832" t="s">
        <v>631</v>
      </c>
      <c r="I3786" s="832" t="s">
        <v>3717</v>
      </c>
      <c r="J3786" s="832" t="s">
        <v>991</v>
      </c>
      <c r="K3786" s="832" t="s">
        <v>993</v>
      </c>
      <c r="L3786" s="835">
        <v>61.97</v>
      </c>
      <c r="M3786" s="835">
        <v>371.82</v>
      </c>
      <c r="N3786" s="832">
        <v>6</v>
      </c>
      <c r="O3786" s="836">
        <v>3</v>
      </c>
      <c r="P3786" s="835">
        <v>247.88</v>
      </c>
      <c r="Q3786" s="837">
        <v>0.66666666666666663</v>
      </c>
      <c r="R3786" s="832">
        <v>4</v>
      </c>
      <c r="S3786" s="837">
        <v>0.66666666666666663</v>
      </c>
      <c r="T3786" s="836">
        <v>2</v>
      </c>
      <c r="U3786" s="838">
        <v>0.66666666666666663</v>
      </c>
    </row>
    <row r="3787" spans="1:21" ht="14.4" customHeight="1" x14ac:dyDescent="0.3">
      <c r="A3787" s="831">
        <v>10</v>
      </c>
      <c r="B3787" s="832" t="s">
        <v>2616</v>
      </c>
      <c r="C3787" s="832" t="s">
        <v>2647</v>
      </c>
      <c r="D3787" s="833" t="s">
        <v>5681</v>
      </c>
      <c r="E3787" s="834" t="s">
        <v>2684</v>
      </c>
      <c r="F3787" s="832" t="s">
        <v>2618</v>
      </c>
      <c r="G3787" s="832" t="s">
        <v>2812</v>
      </c>
      <c r="H3787" s="832" t="s">
        <v>631</v>
      </c>
      <c r="I3787" s="832" t="s">
        <v>3861</v>
      </c>
      <c r="J3787" s="832" t="s">
        <v>991</v>
      </c>
      <c r="K3787" s="832" t="s">
        <v>995</v>
      </c>
      <c r="L3787" s="835">
        <v>61.97</v>
      </c>
      <c r="M3787" s="835">
        <v>433.78999999999996</v>
      </c>
      <c r="N3787" s="832">
        <v>7</v>
      </c>
      <c r="O3787" s="836">
        <v>3.5</v>
      </c>
      <c r="P3787" s="835">
        <v>247.88</v>
      </c>
      <c r="Q3787" s="837">
        <v>0.57142857142857151</v>
      </c>
      <c r="R3787" s="832">
        <v>4</v>
      </c>
      <c r="S3787" s="837">
        <v>0.5714285714285714</v>
      </c>
      <c r="T3787" s="836">
        <v>2</v>
      </c>
      <c r="U3787" s="838">
        <v>0.5714285714285714</v>
      </c>
    </row>
    <row r="3788" spans="1:21" ht="14.4" customHeight="1" x14ac:dyDescent="0.3">
      <c r="A3788" s="831">
        <v>10</v>
      </c>
      <c r="B3788" s="832" t="s">
        <v>2616</v>
      </c>
      <c r="C3788" s="832" t="s">
        <v>2647</v>
      </c>
      <c r="D3788" s="833" t="s">
        <v>5681</v>
      </c>
      <c r="E3788" s="834" t="s">
        <v>2684</v>
      </c>
      <c r="F3788" s="832" t="s">
        <v>2618</v>
      </c>
      <c r="G3788" s="832" t="s">
        <v>3429</v>
      </c>
      <c r="H3788" s="832" t="s">
        <v>631</v>
      </c>
      <c r="I3788" s="832" t="s">
        <v>3430</v>
      </c>
      <c r="J3788" s="832" t="s">
        <v>3431</v>
      </c>
      <c r="K3788" s="832" t="s">
        <v>3432</v>
      </c>
      <c r="L3788" s="835">
        <v>77.13</v>
      </c>
      <c r="M3788" s="835">
        <v>77.13</v>
      </c>
      <c r="N3788" s="832">
        <v>1</v>
      </c>
      <c r="O3788" s="836">
        <v>1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10</v>
      </c>
      <c r="B3789" s="832" t="s">
        <v>2616</v>
      </c>
      <c r="C3789" s="832" t="s">
        <v>2647</v>
      </c>
      <c r="D3789" s="833" t="s">
        <v>5681</v>
      </c>
      <c r="E3789" s="834" t="s">
        <v>2684</v>
      </c>
      <c r="F3789" s="832" t="s">
        <v>2618</v>
      </c>
      <c r="G3789" s="832" t="s">
        <v>2815</v>
      </c>
      <c r="H3789" s="832" t="s">
        <v>631</v>
      </c>
      <c r="I3789" s="832" t="s">
        <v>2816</v>
      </c>
      <c r="J3789" s="832" t="s">
        <v>2817</v>
      </c>
      <c r="K3789" s="832" t="s">
        <v>2818</v>
      </c>
      <c r="L3789" s="835">
        <v>154.36000000000001</v>
      </c>
      <c r="M3789" s="835">
        <v>617.44000000000005</v>
      </c>
      <c r="N3789" s="832">
        <v>4</v>
      </c>
      <c r="O3789" s="836">
        <v>4</v>
      </c>
      <c r="P3789" s="835">
        <v>154.36000000000001</v>
      </c>
      <c r="Q3789" s="837">
        <v>0.25</v>
      </c>
      <c r="R3789" s="832">
        <v>1</v>
      </c>
      <c r="S3789" s="837">
        <v>0.25</v>
      </c>
      <c r="T3789" s="836">
        <v>1</v>
      </c>
      <c r="U3789" s="838">
        <v>0.25</v>
      </c>
    </row>
    <row r="3790" spans="1:21" ht="14.4" customHeight="1" x14ac:dyDescent="0.3">
      <c r="A3790" s="831">
        <v>10</v>
      </c>
      <c r="B3790" s="832" t="s">
        <v>2616</v>
      </c>
      <c r="C3790" s="832" t="s">
        <v>2647</v>
      </c>
      <c r="D3790" s="833" t="s">
        <v>5681</v>
      </c>
      <c r="E3790" s="834" t="s">
        <v>2684</v>
      </c>
      <c r="F3790" s="832" t="s">
        <v>2618</v>
      </c>
      <c r="G3790" s="832" t="s">
        <v>2815</v>
      </c>
      <c r="H3790" s="832" t="s">
        <v>631</v>
      </c>
      <c r="I3790" s="832" t="s">
        <v>5337</v>
      </c>
      <c r="J3790" s="832" t="s">
        <v>1867</v>
      </c>
      <c r="K3790" s="832" t="s">
        <v>5338</v>
      </c>
      <c r="L3790" s="835">
        <v>75.73</v>
      </c>
      <c r="M3790" s="835">
        <v>2423.36</v>
      </c>
      <c r="N3790" s="832">
        <v>32</v>
      </c>
      <c r="O3790" s="836">
        <v>23</v>
      </c>
      <c r="P3790" s="835">
        <v>1060.22</v>
      </c>
      <c r="Q3790" s="837">
        <v>0.4375</v>
      </c>
      <c r="R3790" s="832">
        <v>14</v>
      </c>
      <c r="S3790" s="837">
        <v>0.4375</v>
      </c>
      <c r="T3790" s="836">
        <v>10</v>
      </c>
      <c r="U3790" s="838">
        <v>0.43478260869565216</v>
      </c>
    </row>
    <row r="3791" spans="1:21" ht="14.4" customHeight="1" x14ac:dyDescent="0.3">
      <c r="A3791" s="831">
        <v>10</v>
      </c>
      <c r="B3791" s="832" t="s">
        <v>2616</v>
      </c>
      <c r="C3791" s="832" t="s">
        <v>2647</v>
      </c>
      <c r="D3791" s="833" t="s">
        <v>5681</v>
      </c>
      <c r="E3791" s="834" t="s">
        <v>2684</v>
      </c>
      <c r="F3791" s="832" t="s">
        <v>2618</v>
      </c>
      <c r="G3791" s="832" t="s">
        <v>2815</v>
      </c>
      <c r="H3791" s="832" t="s">
        <v>690</v>
      </c>
      <c r="I3791" s="832" t="s">
        <v>2290</v>
      </c>
      <c r="J3791" s="832" t="s">
        <v>2291</v>
      </c>
      <c r="K3791" s="832" t="s">
        <v>2292</v>
      </c>
      <c r="L3791" s="835">
        <v>111.22</v>
      </c>
      <c r="M3791" s="835">
        <v>2335.6200000000003</v>
      </c>
      <c r="N3791" s="832">
        <v>21</v>
      </c>
      <c r="O3791" s="836">
        <v>14.5</v>
      </c>
      <c r="P3791" s="835">
        <v>1557.0800000000002</v>
      </c>
      <c r="Q3791" s="837">
        <v>0.66666666666666663</v>
      </c>
      <c r="R3791" s="832">
        <v>14</v>
      </c>
      <c r="S3791" s="837">
        <v>0.66666666666666663</v>
      </c>
      <c r="T3791" s="836">
        <v>9.5</v>
      </c>
      <c r="U3791" s="838">
        <v>0.65517241379310343</v>
      </c>
    </row>
    <row r="3792" spans="1:21" ht="14.4" customHeight="1" x14ac:dyDescent="0.3">
      <c r="A3792" s="831">
        <v>10</v>
      </c>
      <c r="B3792" s="832" t="s">
        <v>2616</v>
      </c>
      <c r="C3792" s="832" t="s">
        <v>2647</v>
      </c>
      <c r="D3792" s="833" t="s">
        <v>5681</v>
      </c>
      <c r="E3792" s="834" t="s">
        <v>2684</v>
      </c>
      <c r="F3792" s="832" t="s">
        <v>2618</v>
      </c>
      <c r="G3792" s="832" t="s">
        <v>3462</v>
      </c>
      <c r="H3792" s="832" t="s">
        <v>631</v>
      </c>
      <c r="I3792" s="832" t="s">
        <v>5577</v>
      </c>
      <c r="J3792" s="832" t="s">
        <v>1157</v>
      </c>
      <c r="K3792" s="832" t="s">
        <v>5578</v>
      </c>
      <c r="L3792" s="835">
        <v>208.57</v>
      </c>
      <c r="M3792" s="835">
        <v>208.57</v>
      </c>
      <c r="N3792" s="832">
        <v>1</v>
      </c>
      <c r="O3792" s="836">
        <v>1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10</v>
      </c>
      <c r="B3793" s="832" t="s">
        <v>2616</v>
      </c>
      <c r="C3793" s="832" t="s">
        <v>2647</v>
      </c>
      <c r="D3793" s="833" t="s">
        <v>5681</v>
      </c>
      <c r="E3793" s="834" t="s">
        <v>2684</v>
      </c>
      <c r="F3793" s="832" t="s">
        <v>2619</v>
      </c>
      <c r="G3793" s="832" t="s">
        <v>2822</v>
      </c>
      <c r="H3793" s="832" t="s">
        <v>631</v>
      </c>
      <c r="I3793" s="832" t="s">
        <v>653</v>
      </c>
      <c r="J3793" s="832" t="s">
        <v>2824</v>
      </c>
      <c r="K3793" s="832"/>
      <c r="L3793" s="835">
        <v>0</v>
      </c>
      <c r="M3793" s="835">
        <v>0</v>
      </c>
      <c r="N3793" s="832">
        <v>1</v>
      </c>
      <c r="O3793" s="836">
        <v>1</v>
      </c>
      <c r="P3793" s="835">
        <v>0</v>
      </c>
      <c r="Q3793" s="837"/>
      <c r="R3793" s="832">
        <v>1</v>
      </c>
      <c r="S3793" s="837">
        <v>1</v>
      </c>
      <c r="T3793" s="836">
        <v>1</v>
      </c>
      <c r="U3793" s="838">
        <v>1</v>
      </c>
    </row>
    <row r="3794" spans="1:21" ht="14.4" customHeight="1" x14ac:dyDescent="0.3">
      <c r="A3794" s="831">
        <v>10</v>
      </c>
      <c r="B3794" s="832" t="s">
        <v>2616</v>
      </c>
      <c r="C3794" s="832" t="s">
        <v>2647</v>
      </c>
      <c r="D3794" s="833" t="s">
        <v>5681</v>
      </c>
      <c r="E3794" s="834" t="s">
        <v>2681</v>
      </c>
      <c r="F3794" s="832" t="s">
        <v>2618</v>
      </c>
      <c r="G3794" s="832" t="s">
        <v>2724</v>
      </c>
      <c r="H3794" s="832" t="s">
        <v>631</v>
      </c>
      <c r="I3794" s="832" t="s">
        <v>2725</v>
      </c>
      <c r="J3794" s="832" t="s">
        <v>2726</v>
      </c>
      <c r="K3794" s="832" t="s">
        <v>2727</v>
      </c>
      <c r="L3794" s="835">
        <v>36.76</v>
      </c>
      <c r="M3794" s="835">
        <v>36.76</v>
      </c>
      <c r="N3794" s="832">
        <v>1</v>
      </c>
      <c r="O3794" s="836">
        <v>1</v>
      </c>
      <c r="P3794" s="835">
        <v>36.76</v>
      </c>
      <c r="Q3794" s="837">
        <v>1</v>
      </c>
      <c r="R3794" s="832">
        <v>1</v>
      </c>
      <c r="S3794" s="837">
        <v>1</v>
      </c>
      <c r="T3794" s="836">
        <v>1</v>
      </c>
      <c r="U3794" s="838">
        <v>1</v>
      </c>
    </row>
    <row r="3795" spans="1:21" ht="14.4" customHeight="1" x14ac:dyDescent="0.3">
      <c r="A3795" s="831">
        <v>10</v>
      </c>
      <c r="B3795" s="832" t="s">
        <v>2616</v>
      </c>
      <c r="C3795" s="832" t="s">
        <v>2647</v>
      </c>
      <c r="D3795" s="833" t="s">
        <v>5681</v>
      </c>
      <c r="E3795" s="834" t="s">
        <v>2681</v>
      </c>
      <c r="F3795" s="832" t="s">
        <v>2618</v>
      </c>
      <c r="G3795" s="832" t="s">
        <v>2731</v>
      </c>
      <c r="H3795" s="832" t="s">
        <v>631</v>
      </c>
      <c r="I3795" s="832" t="s">
        <v>2732</v>
      </c>
      <c r="J3795" s="832" t="s">
        <v>2733</v>
      </c>
      <c r="K3795" s="832" t="s">
        <v>2734</v>
      </c>
      <c r="L3795" s="835">
        <v>102.31</v>
      </c>
      <c r="M3795" s="835">
        <v>204.62</v>
      </c>
      <c r="N3795" s="832">
        <v>2</v>
      </c>
      <c r="O3795" s="836">
        <v>1.5</v>
      </c>
      <c r="P3795" s="835">
        <v>204.62</v>
      </c>
      <c r="Q3795" s="837">
        <v>1</v>
      </c>
      <c r="R3795" s="832">
        <v>2</v>
      </c>
      <c r="S3795" s="837">
        <v>1</v>
      </c>
      <c r="T3795" s="836">
        <v>1.5</v>
      </c>
      <c r="U3795" s="838">
        <v>1</v>
      </c>
    </row>
    <row r="3796" spans="1:21" ht="14.4" customHeight="1" x14ac:dyDescent="0.3">
      <c r="A3796" s="831">
        <v>10</v>
      </c>
      <c r="B3796" s="832" t="s">
        <v>2616</v>
      </c>
      <c r="C3796" s="832" t="s">
        <v>2647</v>
      </c>
      <c r="D3796" s="833" t="s">
        <v>5681</v>
      </c>
      <c r="E3796" s="834" t="s">
        <v>2681</v>
      </c>
      <c r="F3796" s="832" t="s">
        <v>2618</v>
      </c>
      <c r="G3796" s="832" t="s">
        <v>2731</v>
      </c>
      <c r="H3796" s="832" t="s">
        <v>631</v>
      </c>
      <c r="I3796" s="832" t="s">
        <v>5552</v>
      </c>
      <c r="J3796" s="832" t="s">
        <v>2847</v>
      </c>
      <c r="K3796" s="832" t="s">
        <v>1555</v>
      </c>
      <c r="L3796" s="835">
        <v>85.27</v>
      </c>
      <c r="M3796" s="835">
        <v>85.27</v>
      </c>
      <c r="N3796" s="832">
        <v>1</v>
      </c>
      <c r="O3796" s="836">
        <v>0.5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10</v>
      </c>
      <c r="B3797" s="832" t="s">
        <v>2616</v>
      </c>
      <c r="C3797" s="832" t="s">
        <v>2647</v>
      </c>
      <c r="D3797" s="833" t="s">
        <v>5681</v>
      </c>
      <c r="E3797" s="834" t="s">
        <v>2681</v>
      </c>
      <c r="F3797" s="832" t="s">
        <v>2618</v>
      </c>
      <c r="G3797" s="832" t="s">
        <v>2735</v>
      </c>
      <c r="H3797" s="832" t="s">
        <v>631</v>
      </c>
      <c r="I3797" s="832" t="s">
        <v>2736</v>
      </c>
      <c r="J3797" s="832" t="s">
        <v>2737</v>
      </c>
      <c r="K3797" s="832" t="s">
        <v>2738</v>
      </c>
      <c r="L3797" s="835">
        <v>42.63</v>
      </c>
      <c r="M3797" s="835">
        <v>170.52</v>
      </c>
      <c r="N3797" s="832">
        <v>4</v>
      </c>
      <c r="O3797" s="836">
        <v>2</v>
      </c>
      <c r="P3797" s="835">
        <v>170.52</v>
      </c>
      <c r="Q3797" s="837">
        <v>1</v>
      </c>
      <c r="R3797" s="832">
        <v>4</v>
      </c>
      <c r="S3797" s="837">
        <v>1</v>
      </c>
      <c r="T3797" s="836">
        <v>2</v>
      </c>
      <c r="U3797" s="838">
        <v>1</v>
      </c>
    </row>
    <row r="3798" spans="1:21" ht="14.4" customHeight="1" x14ac:dyDescent="0.3">
      <c r="A3798" s="831">
        <v>10</v>
      </c>
      <c r="B3798" s="832" t="s">
        <v>2616</v>
      </c>
      <c r="C3798" s="832" t="s">
        <v>2647</v>
      </c>
      <c r="D3798" s="833" t="s">
        <v>5681</v>
      </c>
      <c r="E3798" s="834" t="s">
        <v>2681</v>
      </c>
      <c r="F3798" s="832" t="s">
        <v>2618</v>
      </c>
      <c r="G3798" s="832" t="s">
        <v>2740</v>
      </c>
      <c r="H3798" s="832" t="s">
        <v>631</v>
      </c>
      <c r="I3798" s="832" t="s">
        <v>5403</v>
      </c>
      <c r="J3798" s="832" t="s">
        <v>695</v>
      </c>
      <c r="K3798" s="832" t="s">
        <v>5404</v>
      </c>
      <c r="L3798" s="835">
        <v>19.59</v>
      </c>
      <c r="M3798" s="835">
        <v>19.59</v>
      </c>
      <c r="N3798" s="832">
        <v>1</v>
      </c>
      <c r="O3798" s="836">
        <v>1</v>
      </c>
      <c r="P3798" s="835">
        <v>19.59</v>
      </c>
      <c r="Q3798" s="837">
        <v>1</v>
      </c>
      <c r="R3798" s="832">
        <v>1</v>
      </c>
      <c r="S3798" s="837">
        <v>1</v>
      </c>
      <c r="T3798" s="836">
        <v>1</v>
      </c>
      <c r="U3798" s="838">
        <v>1</v>
      </c>
    </row>
    <row r="3799" spans="1:21" ht="14.4" customHeight="1" x14ac:dyDescent="0.3">
      <c r="A3799" s="831">
        <v>10</v>
      </c>
      <c r="B3799" s="832" t="s">
        <v>2616</v>
      </c>
      <c r="C3799" s="832" t="s">
        <v>2647</v>
      </c>
      <c r="D3799" s="833" t="s">
        <v>5681</v>
      </c>
      <c r="E3799" s="834" t="s">
        <v>2681</v>
      </c>
      <c r="F3799" s="832" t="s">
        <v>2618</v>
      </c>
      <c r="G3799" s="832" t="s">
        <v>2740</v>
      </c>
      <c r="H3799" s="832" t="s">
        <v>631</v>
      </c>
      <c r="I3799" s="832" t="s">
        <v>3399</v>
      </c>
      <c r="J3799" s="832" t="s">
        <v>695</v>
      </c>
      <c r="K3799" s="832" t="s">
        <v>3400</v>
      </c>
      <c r="L3799" s="835">
        <v>11.75</v>
      </c>
      <c r="M3799" s="835">
        <v>35.25</v>
      </c>
      <c r="N3799" s="832">
        <v>3</v>
      </c>
      <c r="O3799" s="836">
        <v>2.5</v>
      </c>
      <c r="P3799" s="835">
        <v>11.75</v>
      </c>
      <c r="Q3799" s="837">
        <v>0.33333333333333331</v>
      </c>
      <c r="R3799" s="832">
        <v>1</v>
      </c>
      <c r="S3799" s="837">
        <v>0.33333333333333331</v>
      </c>
      <c r="T3799" s="836">
        <v>0.5</v>
      </c>
      <c r="U3799" s="838">
        <v>0.2</v>
      </c>
    </row>
    <row r="3800" spans="1:21" ht="14.4" customHeight="1" x14ac:dyDescent="0.3">
      <c r="A3800" s="831">
        <v>10</v>
      </c>
      <c r="B3800" s="832" t="s">
        <v>2616</v>
      </c>
      <c r="C3800" s="832" t="s">
        <v>2647</v>
      </c>
      <c r="D3800" s="833" t="s">
        <v>5681</v>
      </c>
      <c r="E3800" s="834" t="s">
        <v>2681</v>
      </c>
      <c r="F3800" s="832" t="s">
        <v>2618</v>
      </c>
      <c r="G3800" s="832" t="s">
        <v>2748</v>
      </c>
      <c r="H3800" s="832" t="s">
        <v>631</v>
      </c>
      <c r="I3800" s="832" t="s">
        <v>2992</v>
      </c>
      <c r="J3800" s="832" t="s">
        <v>844</v>
      </c>
      <c r="K3800" s="832" t="s">
        <v>2993</v>
      </c>
      <c r="L3800" s="835">
        <v>147.85</v>
      </c>
      <c r="M3800" s="835">
        <v>443.54999999999995</v>
      </c>
      <c r="N3800" s="832">
        <v>3</v>
      </c>
      <c r="O3800" s="836">
        <v>2</v>
      </c>
      <c r="P3800" s="835">
        <v>443.54999999999995</v>
      </c>
      <c r="Q3800" s="837">
        <v>1</v>
      </c>
      <c r="R3800" s="832">
        <v>3</v>
      </c>
      <c r="S3800" s="837">
        <v>1</v>
      </c>
      <c r="T3800" s="836">
        <v>2</v>
      </c>
      <c r="U3800" s="838">
        <v>1</v>
      </c>
    </row>
    <row r="3801" spans="1:21" ht="14.4" customHeight="1" x14ac:dyDescent="0.3">
      <c r="A3801" s="831">
        <v>10</v>
      </c>
      <c r="B3801" s="832" t="s">
        <v>2616</v>
      </c>
      <c r="C3801" s="832" t="s">
        <v>2647</v>
      </c>
      <c r="D3801" s="833" t="s">
        <v>5681</v>
      </c>
      <c r="E3801" s="834" t="s">
        <v>2681</v>
      </c>
      <c r="F3801" s="832" t="s">
        <v>2618</v>
      </c>
      <c r="G3801" s="832" t="s">
        <v>3492</v>
      </c>
      <c r="H3801" s="832" t="s">
        <v>631</v>
      </c>
      <c r="I3801" s="832" t="s">
        <v>3493</v>
      </c>
      <c r="J3801" s="832" t="s">
        <v>2072</v>
      </c>
      <c r="K3801" s="832" t="s">
        <v>3494</v>
      </c>
      <c r="L3801" s="835">
        <v>46.99</v>
      </c>
      <c r="M3801" s="835">
        <v>46.99</v>
      </c>
      <c r="N3801" s="832">
        <v>1</v>
      </c>
      <c r="O3801" s="836">
        <v>1</v>
      </c>
      <c r="P3801" s="835">
        <v>46.99</v>
      </c>
      <c r="Q3801" s="837">
        <v>1</v>
      </c>
      <c r="R3801" s="832">
        <v>1</v>
      </c>
      <c r="S3801" s="837">
        <v>1</v>
      </c>
      <c r="T3801" s="836">
        <v>1</v>
      </c>
      <c r="U3801" s="838">
        <v>1</v>
      </c>
    </row>
    <row r="3802" spans="1:21" ht="14.4" customHeight="1" x14ac:dyDescent="0.3">
      <c r="A3802" s="831">
        <v>10</v>
      </c>
      <c r="B3802" s="832" t="s">
        <v>2616</v>
      </c>
      <c r="C3802" s="832" t="s">
        <v>2647</v>
      </c>
      <c r="D3802" s="833" t="s">
        <v>5681</v>
      </c>
      <c r="E3802" s="834" t="s">
        <v>2681</v>
      </c>
      <c r="F3802" s="832" t="s">
        <v>2618</v>
      </c>
      <c r="G3802" s="832" t="s">
        <v>3492</v>
      </c>
      <c r="H3802" s="832" t="s">
        <v>631</v>
      </c>
      <c r="I3802" s="832" t="s">
        <v>3646</v>
      </c>
      <c r="J3802" s="832" t="s">
        <v>3647</v>
      </c>
      <c r="K3802" s="832" t="s">
        <v>3648</v>
      </c>
      <c r="L3802" s="835">
        <v>93.98</v>
      </c>
      <c r="M3802" s="835">
        <v>93.98</v>
      </c>
      <c r="N3802" s="832">
        <v>1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10</v>
      </c>
      <c r="B3803" s="832" t="s">
        <v>2616</v>
      </c>
      <c r="C3803" s="832" t="s">
        <v>2647</v>
      </c>
      <c r="D3803" s="833" t="s">
        <v>5681</v>
      </c>
      <c r="E3803" s="834" t="s">
        <v>2681</v>
      </c>
      <c r="F3803" s="832" t="s">
        <v>2618</v>
      </c>
      <c r="G3803" s="832" t="s">
        <v>2763</v>
      </c>
      <c r="H3803" s="832" t="s">
        <v>631</v>
      </c>
      <c r="I3803" s="832" t="s">
        <v>2764</v>
      </c>
      <c r="J3803" s="832" t="s">
        <v>983</v>
      </c>
      <c r="K3803" s="832" t="s">
        <v>2765</v>
      </c>
      <c r="L3803" s="835">
        <v>89.91</v>
      </c>
      <c r="M3803" s="835">
        <v>629.36999999999989</v>
      </c>
      <c r="N3803" s="832">
        <v>7</v>
      </c>
      <c r="O3803" s="836">
        <v>4.5</v>
      </c>
      <c r="P3803" s="835">
        <v>539.45999999999992</v>
      </c>
      <c r="Q3803" s="837">
        <v>0.85714285714285721</v>
      </c>
      <c r="R3803" s="832">
        <v>6</v>
      </c>
      <c r="S3803" s="837">
        <v>0.8571428571428571</v>
      </c>
      <c r="T3803" s="836">
        <v>4</v>
      </c>
      <c r="U3803" s="838">
        <v>0.88888888888888884</v>
      </c>
    </row>
    <row r="3804" spans="1:21" ht="14.4" customHeight="1" x14ac:dyDescent="0.3">
      <c r="A3804" s="831">
        <v>10</v>
      </c>
      <c r="B3804" s="832" t="s">
        <v>2616</v>
      </c>
      <c r="C3804" s="832" t="s">
        <v>2647</v>
      </c>
      <c r="D3804" s="833" t="s">
        <v>5681</v>
      </c>
      <c r="E3804" s="834" t="s">
        <v>2681</v>
      </c>
      <c r="F3804" s="832" t="s">
        <v>2618</v>
      </c>
      <c r="G3804" s="832" t="s">
        <v>3657</v>
      </c>
      <c r="H3804" s="832" t="s">
        <v>631</v>
      </c>
      <c r="I3804" s="832" t="s">
        <v>3658</v>
      </c>
      <c r="J3804" s="832" t="s">
        <v>797</v>
      </c>
      <c r="K3804" s="832" t="s">
        <v>3659</v>
      </c>
      <c r="L3804" s="835">
        <v>0</v>
      </c>
      <c r="M3804" s="835">
        <v>0</v>
      </c>
      <c r="N3804" s="832">
        <v>1</v>
      </c>
      <c r="O3804" s="836">
        <v>0.5</v>
      </c>
      <c r="P3804" s="835">
        <v>0</v>
      </c>
      <c r="Q3804" s="837"/>
      <c r="R3804" s="832">
        <v>1</v>
      </c>
      <c r="S3804" s="837">
        <v>1</v>
      </c>
      <c r="T3804" s="836">
        <v>0.5</v>
      </c>
      <c r="U3804" s="838">
        <v>1</v>
      </c>
    </row>
    <row r="3805" spans="1:21" ht="14.4" customHeight="1" x14ac:dyDescent="0.3">
      <c r="A3805" s="831">
        <v>10</v>
      </c>
      <c r="B3805" s="832" t="s">
        <v>2616</v>
      </c>
      <c r="C3805" s="832" t="s">
        <v>2647</v>
      </c>
      <c r="D3805" s="833" t="s">
        <v>5681</v>
      </c>
      <c r="E3805" s="834" t="s">
        <v>2681</v>
      </c>
      <c r="F3805" s="832" t="s">
        <v>2618</v>
      </c>
      <c r="G3805" s="832" t="s">
        <v>2815</v>
      </c>
      <c r="H3805" s="832" t="s">
        <v>690</v>
      </c>
      <c r="I3805" s="832" t="s">
        <v>2199</v>
      </c>
      <c r="J3805" s="832" t="s">
        <v>951</v>
      </c>
      <c r="K3805" s="832" t="s">
        <v>2200</v>
      </c>
      <c r="L3805" s="835">
        <v>75.73</v>
      </c>
      <c r="M3805" s="835">
        <v>151.46</v>
      </c>
      <c r="N3805" s="832">
        <v>2</v>
      </c>
      <c r="O3805" s="836">
        <v>1.5</v>
      </c>
      <c r="P3805" s="835">
        <v>151.46</v>
      </c>
      <c r="Q3805" s="837">
        <v>1</v>
      </c>
      <c r="R3805" s="832">
        <v>2</v>
      </c>
      <c r="S3805" s="837">
        <v>1</v>
      </c>
      <c r="T3805" s="836">
        <v>1.5</v>
      </c>
      <c r="U3805" s="838">
        <v>1</v>
      </c>
    </row>
    <row r="3806" spans="1:21" ht="14.4" customHeight="1" x14ac:dyDescent="0.3">
      <c r="A3806" s="831">
        <v>10</v>
      </c>
      <c r="B3806" s="832" t="s">
        <v>2616</v>
      </c>
      <c r="C3806" s="832" t="s">
        <v>2647</v>
      </c>
      <c r="D3806" s="833" t="s">
        <v>5681</v>
      </c>
      <c r="E3806" s="834" t="s">
        <v>2666</v>
      </c>
      <c r="F3806" s="832" t="s">
        <v>2618</v>
      </c>
      <c r="G3806" s="832" t="s">
        <v>2829</v>
      </c>
      <c r="H3806" s="832" t="s">
        <v>631</v>
      </c>
      <c r="I3806" s="832" t="s">
        <v>2830</v>
      </c>
      <c r="J3806" s="832" t="s">
        <v>1260</v>
      </c>
      <c r="K3806" s="832" t="s">
        <v>2831</v>
      </c>
      <c r="L3806" s="835">
        <v>263.26</v>
      </c>
      <c r="M3806" s="835">
        <v>263.26</v>
      </c>
      <c r="N3806" s="832">
        <v>1</v>
      </c>
      <c r="O3806" s="836">
        <v>1</v>
      </c>
      <c r="P3806" s="835">
        <v>263.26</v>
      </c>
      <c r="Q3806" s="837">
        <v>1</v>
      </c>
      <c r="R3806" s="832">
        <v>1</v>
      </c>
      <c r="S3806" s="837">
        <v>1</v>
      </c>
      <c r="T3806" s="836">
        <v>1</v>
      </c>
      <c r="U3806" s="838">
        <v>1</v>
      </c>
    </row>
    <row r="3807" spans="1:21" ht="14.4" customHeight="1" x14ac:dyDescent="0.3">
      <c r="A3807" s="831">
        <v>10</v>
      </c>
      <c r="B3807" s="832" t="s">
        <v>2616</v>
      </c>
      <c r="C3807" s="832" t="s">
        <v>2647</v>
      </c>
      <c r="D3807" s="833" t="s">
        <v>5681</v>
      </c>
      <c r="E3807" s="834" t="s">
        <v>2666</v>
      </c>
      <c r="F3807" s="832" t="s">
        <v>2618</v>
      </c>
      <c r="G3807" s="832" t="s">
        <v>2721</v>
      </c>
      <c r="H3807" s="832" t="s">
        <v>631</v>
      </c>
      <c r="I3807" s="832" t="s">
        <v>2722</v>
      </c>
      <c r="J3807" s="832" t="s">
        <v>1498</v>
      </c>
      <c r="K3807" s="832" t="s">
        <v>2723</v>
      </c>
      <c r="L3807" s="835">
        <v>57.76</v>
      </c>
      <c r="M3807" s="835">
        <v>57.76</v>
      </c>
      <c r="N3807" s="832">
        <v>1</v>
      </c>
      <c r="O3807" s="836">
        <v>1</v>
      </c>
      <c r="P3807" s="835">
        <v>57.76</v>
      </c>
      <c r="Q3807" s="837">
        <v>1</v>
      </c>
      <c r="R3807" s="832">
        <v>1</v>
      </c>
      <c r="S3807" s="837">
        <v>1</v>
      </c>
      <c r="T3807" s="836">
        <v>1</v>
      </c>
      <c r="U3807" s="838">
        <v>1</v>
      </c>
    </row>
    <row r="3808" spans="1:21" ht="14.4" customHeight="1" x14ac:dyDescent="0.3">
      <c r="A3808" s="831">
        <v>10</v>
      </c>
      <c r="B3808" s="832" t="s">
        <v>2616</v>
      </c>
      <c r="C3808" s="832" t="s">
        <v>2647</v>
      </c>
      <c r="D3808" s="833" t="s">
        <v>5681</v>
      </c>
      <c r="E3808" s="834" t="s">
        <v>2666</v>
      </c>
      <c r="F3808" s="832" t="s">
        <v>2618</v>
      </c>
      <c r="G3808" s="832" t="s">
        <v>2724</v>
      </c>
      <c r="H3808" s="832" t="s">
        <v>631</v>
      </c>
      <c r="I3808" s="832" t="s">
        <v>2725</v>
      </c>
      <c r="J3808" s="832" t="s">
        <v>2726</v>
      </c>
      <c r="K3808" s="832" t="s">
        <v>2727</v>
      </c>
      <c r="L3808" s="835">
        <v>36.76</v>
      </c>
      <c r="M3808" s="835">
        <v>36.76</v>
      </c>
      <c r="N3808" s="832">
        <v>1</v>
      </c>
      <c r="O3808" s="836">
        <v>1</v>
      </c>
      <c r="P3808" s="835">
        <v>36.76</v>
      </c>
      <c r="Q3808" s="837">
        <v>1</v>
      </c>
      <c r="R3808" s="832">
        <v>1</v>
      </c>
      <c r="S3808" s="837">
        <v>1</v>
      </c>
      <c r="T3808" s="836">
        <v>1</v>
      </c>
      <c r="U3808" s="838">
        <v>1</v>
      </c>
    </row>
    <row r="3809" spans="1:21" ht="14.4" customHeight="1" x14ac:dyDescent="0.3">
      <c r="A3809" s="831">
        <v>10</v>
      </c>
      <c r="B3809" s="832" t="s">
        <v>2616</v>
      </c>
      <c r="C3809" s="832" t="s">
        <v>2647</v>
      </c>
      <c r="D3809" s="833" t="s">
        <v>5681</v>
      </c>
      <c r="E3809" s="834" t="s">
        <v>2666</v>
      </c>
      <c r="F3809" s="832" t="s">
        <v>2618</v>
      </c>
      <c r="G3809" s="832" t="s">
        <v>2724</v>
      </c>
      <c r="H3809" s="832" t="s">
        <v>631</v>
      </c>
      <c r="I3809" s="832" t="s">
        <v>2728</v>
      </c>
      <c r="J3809" s="832" t="s">
        <v>2729</v>
      </c>
      <c r="K3809" s="832" t="s">
        <v>2730</v>
      </c>
      <c r="L3809" s="835">
        <v>25.06</v>
      </c>
      <c r="M3809" s="835">
        <v>100.24</v>
      </c>
      <c r="N3809" s="832">
        <v>4</v>
      </c>
      <c r="O3809" s="836">
        <v>2</v>
      </c>
      <c r="P3809" s="835">
        <v>100.24</v>
      </c>
      <c r="Q3809" s="837">
        <v>1</v>
      </c>
      <c r="R3809" s="832">
        <v>4</v>
      </c>
      <c r="S3809" s="837">
        <v>1</v>
      </c>
      <c r="T3809" s="836">
        <v>2</v>
      </c>
      <c r="U3809" s="838">
        <v>1</v>
      </c>
    </row>
    <row r="3810" spans="1:21" ht="14.4" customHeight="1" x14ac:dyDescent="0.3">
      <c r="A3810" s="831">
        <v>10</v>
      </c>
      <c r="B3810" s="832" t="s">
        <v>2616</v>
      </c>
      <c r="C3810" s="832" t="s">
        <v>2647</v>
      </c>
      <c r="D3810" s="833" t="s">
        <v>5681</v>
      </c>
      <c r="E3810" s="834" t="s">
        <v>2666</v>
      </c>
      <c r="F3810" s="832" t="s">
        <v>2618</v>
      </c>
      <c r="G3810" s="832" t="s">
        <v>2731</v>
      </c>
      <c r="H3810" s="832" t="s">
        <v>631</v>
      </c>
      <c r="I3810" s="832" t="s">
        <v>5552</v>
      </c>
      <c r="J3810" s="832" t="s">
        <v>2847</v>
      </c>
      <c r="K3810" s="832" t="s">
        <v>1555</v>
      </c>
      <c r="L3810" s="835">
        <v>85.27</v>
      </c>
      <c r="M3810" s="835">
        <v>170.54</v>
      </c>
      <c r="N3810" s="832">
        <v>2</v>
      </c>
      <c r="O3810" s="836">
        <v>1</v>
      </c>
      <c r="P3810" s="835">
        <v>170.54</v>
      </c>
      <c r="Q3810" s="837">
        <v>1</v>
      </c>
      <c r="R3810" s="832">
        <v>2</v>
      </c>
      <c r="S3810" s="837">
        <v>1</v>
      </c>
      <c r="T3810" s="836">
        <v>1</v>
      </c>
      <c r="U3810" s="838">
        <v>1</v>
      </c>
    </row>
    <row r="3811" spans="1:21" ht="14.4" customHeight="1" x14ac:dyDescent="0.3">
      <c r="A3811" s="831">
        <v>10</v>
      </c>
      <c r="B3811" s="832" t="s">
        <v>2616</v>
      </c>
      <c r="C3811" s="832" t="s">
        <v>2647</v>
      </c>
      <c r="D3811" s="833" t="s">
        <v>5681</v>
      </c>
      <c r="E3811" s="834" t="s">
        <v>2666</v>
      </c>
      <c r="F3811" s="832" t="s">
        <v>2618</v>
      </c>
      <c r="G3811" s="832" t="s">
        <v>2735</v>
      </c>
      <c r="H3811" s="832" t="s">
        <v>631</v>
      </c>
      <c r="I3811" s="832" t="s">
        <v>2736</v>
      </c>
      <c r="J3811" s="832" t="s">
        <v>2737</v>
      </c>
      <c r="K3811" s="832" t="s">
        <v>2738</v>
      </c>
      <c r="L3811" s="835">
        <v>42.63</v>
      </c>
      <c r="M3811" s="835">
        <v>85.26</v>
      </c>
      <c r="N3811" s="832">
        <v>2</v>
      </c>
      <c r="O3811" s="836">
        <v>1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10</v>
      </c>
      <c r="B3812" s="832" t="s">
        <v>2616</v>
      </c>
      <c r="C3812" s="832" t="s">
        <v>2647</v>
      </c>
      <c r="D3812" s="833" t="s">
        <v>5681</v>
      </c>
      <c r="E3812" s="834" t="s">
        <v>2666</v>
      </c>
      <c r="F3812" s="832" t="s">
        <v>2618</v>
      </c>
      <c r="G3812" s="832" t="s">
        <v>3398</v>
      </c>
      <c r="H3812" s="832" t="s">
        <v>690</v>
      </c>
      <c r="I3812" s="832" t="s">
        <v>2323</v>
      </c>
      <c r="J3812" s="832" t="s">
        <v>1132</v>
      </c>
      <c r="K3812" s="832" t="s">
        <v>2324</v>
      </c>
      <c r="L3812" s="835">
        <v>0</v>
      </c>
      <c r="M3812" s="835">
        <v>0</v>
      </c>
      <c r="N3812" s="832">
        <v>1</v>
      </c>
      <c r="O3812" s="836">
        <v>1</v>
      </c>
      <c r="P3812" s="835">
        <v>0</v>
      </c>
      <c r="Q3812" s="837"/>
      <c r="R3812" s="832">
        <v>1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10</v>
      </c>
      <c r="B3813" s="832" t="s">
        <v>2616</v>
      </c>
      <c r="C3813" s="832" t="s">
        <v>2647</v>
      </c>
      <c r="D3813" s="833" t="s">
        <v>5681</v>
      </c>
      <c r="E3813" s="834" t="s">
        <v>2666</v>
      </c>
      <c r="F3813" s="832" t="s">
        <v>2618</v>
      </c>
      <c r="G3813" s="832" t="s">
        <v>3492</v>
      </c>
      <c r="H3813" s="832" t="s">
        <v>631</v>
      </c>
      <c r="I3813" s="832" t="s">
        <v>3781</v>
      </c>
      <c r="J3813" s="832" t="s">
        <v>3782</v>
      </c>
      <c r="K3813" s="832" t="s">
        <v>3783</v>
      </c>
      <c r="L3813" s="835">
        <v>140.96</v>
      </c>
      <c r="M3813" s="835">
        <v>140.96</v>
      </c>
      <c r="N3813" s="832">
        <v>1</v>
      </c>
      <c r="O3813" s="836">
        <v>1</v>
      </c>
      <c r="P3813" s="835">
        <v>140.96</v>
      </c>
      <c r="Q3813" s="837">
        <v>1</v>
      </c>
      <c r="R3813" s="832">
        <v>1</v>
      </c>
      <c r="S3813" s="837">
        <v>1</v>
      </c>
      <c r="T3813" s="836">
        <v>1</v>
      </c>
      <c r="U3813" s="838">
        <v>1</v>
      </c>
    </row>
    <row r="3814" spans="1:21" ht="14.4" customHeight="1" x14ac:dyDescent="0.3">
      <c r="A3814" s="831">
        <v>10</v>
      </c>
      <c r="B3814" s="832" t="s">
        <v>2616</v>
      </c>
      <c r="C3814" s="832" t="s">
        <v>2647</v>
      </c>
      <c r="D3814" s="833" t="s">
        <v>5681</v>
      </c>
      <c r="E3814" s="834" t="s">
        <v>2666</v>
      </c>
      <c r="F3814" s="832" t="s">
        <v>2618</v>
      </c>
      <c r="G3814" s="832" t="s">
        <v>3492</v>
      </c>
      <c r="H3814" s="832" t="s">
        <v>631</v>
      </c>
      <c r="I3814" s="832" t="s">
        <v>3495</v>
      </c>
      <c r="J3814" s="832" t="s">
        <v>3496</v>
      </c>
      <c r="K3814" s="832" t="s">
        <v>3497</v>
      </c>
      <c r="L3814" s="835">
        <v>75.180000000000007</v>
      </c>
      <c r="M3814" s="835">
        <v>150.36000000000001</v>
      </c>
      <c r="N3814" s="832">
        <v>2</v>
      </c>
      <c r="O3814" s="836">
        <v>2</v>
      </c>
      <c r="P3814" s="835">
        <v>75.180000000000007</v>
      </c>
      <c r="Q3814" s="837">
        <v>0.5</v>
      </c>
      <c r="R3814" s="832">
        <v>1</v>
      </c>
      <c r="S3814" s="837">
        <v>0.5</v>
      </c>
      <c r="T3814" s="836">
        <v>1</v>
      </c>
      <c r="U3814" s="838">
        <v>0.5</v>
      </c>
    </row>
    <row r="3815" spans="1:21" ht="14.4" customHeight="1" x14ac:dyDescent="0.3">
      <c r="A3815" s="831">
        <v>10</v>
      </c>
      <c r="B3815" s="832" t="s">
        <v>2616</v>
      </c>
      <c r="C3815" s="832" t="s">
        <v>2647</v>
      </c>
      <c r="D3815" s="833" t="s">
        <v>5681</v>
      </c>
      <c r="E3815" s="834" t="s">
        <v>2666</v>
      </c>
      <c r="F3815" s="832" t="s">
        <v>2618</v>
      </c>
      <c r="G3815" s="832" t="s">
        <v>2763</v>
      </c>
      <c r="H3815" s="832" t="s">
        <v>631</v>
      </c>
      <c r="I3815" s="832" t="s">
        <v>2764</v>
      </c>
      <c r="J3815" s="832" t="s">
        <v>983</v>
      </c>
      <c r="K3815" s="832" t="s">
        <v>2765</v>
      </c>
      <c r="L3815" s="835">
        <v>89.91</v>
      </c>
      <c r="M3815" s="835">
        <v>179.82</v>
      </c>
      <c r="N3815" s="832">
        <v>2</v>
      </c>
      <c r="O3815" s="836">
        <v>1.5</v>
      </c>
      <c r="P3815" s="835">
        <v>89.91</v>
      </c>
      <c r="Q3815" s="837">
        <v>0.5</v>
      </c>
      <c r="R3815" s="832">
        <v>1</v>
      </c>
      <c r="S3815" s="837">
        <v>0.5</v>
      </c>
      <c r="T3815" s="836">
        <v>1</v>
      </c>
      <c r="U3815" s="838">
        <v>0.66666666666666663</v>
      </c>
    </row>
    <row r="3816" spans="1:21" ht="14.4" customHeight="1" x14ac:dyDescent="0.3">
      <c r="A3816" s="831">
        <v>10</v>
      </c>
      <c r="B3816" s="832" t="s">
        <v>2616</v>
      </c>
      <c r="C3816" s="832" t="s">
        <v>2647</v>
      </c>
      <c r="D3816" s="833" t="s">
        <v>5681</v>
      </c>
      <c r="E3816" s="834" t="s">
        <v>2666</v>
      </c>
      <c r="F3816" s="832" t="s">
        <v>2618</v>
      </c>
      <c r="G3816" s="832" t="s">
        <v>2766</v>
      </c>
      <c r="H3816" s="832" t="s">
        <v>631</v>
      </c>
      <c r="I3816" s="832" t="s">
        <v>2767</v>
      </c>
      <c r="J3816" s="832" t="s">
        <v>746</v>
      </c>
      <c r="K3816" s="832" t="s">
        <v>2768</v>
      </c>
      <c r="L3816" s="835">
        <v>27.28</v>
      </c>
      <c r="M3816" s="835">
        <v>109.12</v>
      </c>
      <c r="N3816" s="832">
        <v>4</v>
      </c>
      <c r="O3816" s="836">
        <v>2.5</v>
      </c>
      <c r="P3816" s="835">
        <v>81.84</v>
      </c>
      <c r="Q3816" s="837">
        <v>0.75</v>
      </c>
      <c r="R3816" s="832">
        <v>3</v>
      </c>
      <c r="S3816" s="837">
        <v>0.75</v>
      </c>
      <c r="T3816" s="836">
        <v>2</v>
      </c>
      <c r="U3816" s="838">
        <v>0.8</v>
      </c>
    </row>
    <row r="3817" spans="1:21" ht="14.4" customHeight="1" x14ac:dyDescent="0.3">
      <c r="A3817" s="831">
        <v>10</v>
      </c>
      <c r="B3817" s="832" t="s">
        <v>2616</v>
      </c>
      <c r="C3817" s="832" t="s">
        <v>2647</v>
      </c>
      <c r="D3817" s="833" t="s">
        <v>5681</v>
      </c>
      <c r="E3817" s="834" t="s">
        <v>2666</v>
      </c>
      <c r="F3817" s="832" t="s">
        <v>2618</v>
      </c>
      <c r="G3817" s="832" t="s">
        <v>2769</v>
      </c>
      <c r="H3817" s="832" t="s">
        <v>631</v>
      </c>
      <c r="I3817" s="832" t="s">
        <v>3362</v>
      </c>
      <c r="J3817" s="832" t="s">
        <v>972</v>
      </c>
      <c r="K3817" s="832" t="s">
        <v>1554</v>
      </c>
      <c r="L3817" s="835">
        <v>79</v>
      </c>
      <c r="M3817" s="835">
        <v>79</v>
      </c>
      <c r="N3817" s="832">
        <v>1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10</v>
      </c>
      <c r="B3818" s="832" t="s">
        <v>2616</v>
      </c>
      <c r="C3818" s="832" t="s">
        <v>2647</v>
      </c>
      <c r="D3818" s="833" t="s">
        <v>5681</v>
      </c>
      <c r="E3818" s="834" t="s">
        <v>2666</v>
      </c>
      <c r="F3818" s="832" t="s">
        <v>2618</v>
      </c>
      <c r="G3818" s="832" t="s">
        <v>5579</v>
      </c>
      <c r="H3818" s="832" t="s">
        <v>631</v>
      </c>
      <c r="I3818" s="832" t="s">
        <v>5580</v>
      </c>
      <c r="J3818" s="832" t="s">
        <v>5581</v>
      </c>
      <c r="K3818" s="832" t="s">
        <v>5582</v>
      </c>
      <c r="L3818" s="835">
        <v>0</v>
      </c>
      <c r="M3818" s="835">
        <v>0</v>
      </c>
      <c r="N3818" s="832">
        <v>1</v>
      </c>
      <c r="O3818" s="836">
        <v>0.5</v>
      </c>
      <c r="P3818" s="835">
        <v>0</v>
      </c>
      <c r="Q3818" s="837"/>
      <c r="R3818" s="832">
        <v>1</v>
      </c>
      <c r="S3818" s="837">
        <v>1</v>
      </c>
      <c r="T3818" s="836">
        <v>0.5</v>
      </c>
      <c r="U3818" s="838">
        <v>1</v>
      </c>
    </row>
    <row r="3819" spans="1:21" ht="14.4" customHeight="1" x14ac:dyDescent="0.3">
      <c r="A3819" s="831">
        <v>10</v>
      </c>
      <c r="B3819" s="832" t="s">
        <v>2616</v>
      </c>
      <c r="C3819" s="832" t="s">
        <v>2647</v>
      </c>
      <c r="D3819" s="833" t="s">
        <v>5681</v>
      </c>
      <c r="E3819" s="834" t="s">
        <v>2666</v>
      </c>
      <c r="F3819" s="832" t="s">
        <v>2618</v>
      </c>
      <c r="G3819" s="832" t="s">
        <v>3013</v>
      </c>
      <c r="H3819" s="832" t="s">
        <v>631</v>
      </c>
      <c r="I3819" s="832" t="s">
        <v>3014</v>
      </c>
      <c r="J3819" s="832" t="s">
        <v>734</v>
      </c>
      <c r="K3819" s="832" t="s">
        <v>735</v>
      </c>
      <c r="L3819" s="835">
        <v>38.5</v>
      </c>
      <c r="M3819" s="835">
        <v>38.5</v>
      </c>
      <c r="N3819" s="832">
        <v>1</v>
      </c>
      <c r="O3819" s="836">
        <v>0.5</v>
      </c>
      <c r="P3819" s="835">
        <v>38.5</v>
      </c>
      <c r="Q3819" s="837">
        <v>1</v>
      </c>
      <c r="R3819" s="832">
        <v>1</v>
      </c>
      <c r="S3819" s="837">
        <v>1</v>
      </c>
      <c r="T3819" s="836">
        <v>0.5</v>
      </c>
      <c r="U3819" s="838">
        <v>1</v>
      </c>
    </row>
    <row r="3820" spans="1:21" ht="14.4" customHeight="1" x14ac:dyDescent="0.3">
      <c r="A3820" s="831">
        <v>10</v>
      </c>
      <c r="B3820" s="832" t="s">
        <v>2616</v>
      </c>
      <c r="C3820" s="832" t="s">
        <v>2647</v>
      </c>
      <c r="D3820" s="833" t="s">
        <v>5681</v>
      </c>
      <c r="E3820" s="834" t="s">
        <v>2666</v>
      </c>
      <c r="F3820" s="832" t="s">
        <v>2618</v>
      </c>
      <c r="G3820" s="832" t="s">
        <v>5045</v>
      </c>
      <c r="H3820" s="832" t="s">
        <v>631</v>
      </c>
      <c r="I3820" s="832" t="s">
        <v>5583</v>
      </c>
      <c r="J3820" s="832" t="s">
        <v>5584</v>
      </c>
      <c r="K3820" s="832" t="s">
        <v>5048</v>
      </c>
      <c r="L3820" s="835">
        <v>46.03</v>
      </c>
      <c r="M3820" s="835">
        <v>46.03</v>
      </c>
      <c r="N3820" s="832">
        <v>1</v>
      </c>
      <c r="O3820" s="836">
        <v>1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" customHeight="1" x14ac:dyDescent="0.3">
      <c r="A3821" s="831">
        <v>10</v>
      </c>
      <c r="B3821" s="832" t="s">
        <v>2616</v>
      </c>
      <c r="C3821" s="832" t="s">
        <v>2647</v>
      </c>
      <c r="D3821" s="833" t="s">
        <v>5681</v>
      </c>
      <c r="E3821" s="834" t="s">
        <v>2666</v>
      </c>
      <c r="F3821" s="832" t="s">
        <v>2618</v>
      </c>
      <c r="G3821" s="832" t="s">
        <v>3795</v>
      </c>
      <c r="H3821" s="832" t="s">
        <v>631</v>
      </c>
      <c r="I3821" s="832" t="s">
        <v>3889</v>
      </c>
      <c r="J3821" s="832" t="s">
        <v>1556</v>
      </c>
      <c r="K3821" s="832" t="s">
        <v>3890</v>
      </c>
      <c r="L3821" s="835">
        <v>168.9</v>
      </c>
      <c r="M3821" s="835">
        <v>337.8</v>
      </c>
      <c r="N3821" s="832">
        <v>2</v>
      </c>
      <c r="O3821" s="836">
        <v>2</v>
      </c>
      <c r="P3821" s="835">
        <v>168.9</v>
      </c>
      <c r="Q3821" s="837">
        <v>0.5</v>
      </c>
      <c r="R3821" s="832">
        <v>1</v>
      </c>
      <c r="S3821" s="837">
        <v>0.5</v>
      </c>
      <c r="T3821" s="836">
        <v>1</v>
      </c>
      <c r="U3821" s="838">
        <v>0.5</v>
      </c>
    </row>
    <row r="3822" spans="1:21" ht="14.4" customHeight="1" x14ac:dyDescent="0.3">
      <c r="A3822" s="831">
        <v>10</v>
      </c>
      <c r="B3822" s="832" t="s">
        <v>2616</v>
      </c>
      <c r="C3822" s="832" t="s">
        <v>2647</v>
      </c>
      <c r="D3822" s="833" t="s">
        <v>5681</v>
      </c>
      <c r="E3822" s="834" t="s">
        <v>2666</v>
      </c>
      <c r="F3822" s="832" t="s">
        <v>2618</v>
      </c>
      <c r="G3822" s="832" t="s">
        <v>2906</v>
      </c>
      <c r="H3822" s="832" t="s">
        <v>631</v>
      </c>
      <c r="I3822" s="832" t="s">
        <v>3132</v>
      </c>
      <c r="J3822" s="832" t="s">
        <v>770</v>
      </c>
      <c r="K3822" s="832" t="s">
        <v>3133</v>
      </c>
      <c r="L3822" s="835">
        <v>0</v>
      </c>
      <c r="M3822" s="835">
        <v>0</v>
      </c>
      <c r="N3822" s="832">
        <v>1</v>
      </c>
      <c r="O3822" s="836">
        <v>0.5</v>
      </c>
      <c r="P3822" s="835"/>
      <c r="Q3822" s="837"/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10</v>
      </c>
      <c r="B3823" s="832" t="s">
        <v>2616</v>
      </c>
      <c r="C3823" s="832" t="s">
        <v>2647</v>
      </c>
      <c r="D3823" s="833" t="s">
        <v>5681</v>
      </c>
      <c r="E3823" s="834" t="s">
        <v>2666</v>
      </c>
      <c r="F3823" s="832" t="s">
        <v>2618</v>
      </c>
      <c r="G3823" s="832" t="s">
        <v>2793</v>
      </c>
      <c r="H3823" s="832" t="s">
        <v>690</v>
      </c>
      <c r="I3823" s="832" t="s">
        <v>5335</v>
      </c>
      <c r="J3823" s="832" t="s">
        <v>2252</v>
      </c>
      <c r="K3823" s="832" t="s">
        <v>5336</v>
      </c>
      <c r="L3823" s="835">
        <v>30.5</v>
      </c>
      <c r="M3823" s="835">
        <v>61</v>
      </c>
      <c r="N3823" s="832">
        <v>2</v>
      </c>
      <c r="O3823" s="836">
        <v>1.5</v>
      </c>
      <c r="P3823" s="835">
        <v>30.5</v>
      </c>
      <c r="Q3823" s="837">
        <v>0.5</v>
      </c>
      <c r="R3823" s="832">
        <v>1</v>
      </c>
      <c r="S3823" s="837">
        <v>0.5</v>
      </c>
      <c r="T3823" s="836">
        <v>1</v>
      </c>
      <c r="U3823" s="838">
        <v>0.66666666666666663</v>
      </c>
    </row>
    <row r="3824" spans="1:21" ht="14.4" customHeight="1" x14ac:dyDescent="0.3">
      <c r="A3824" s="831">
        <v>10</v>
      </c>
      <c r="B3824" s="832" t="s">
        <v>2616</v>
      </c>
      <c r="C3824" s="832" t="s">
        <v>2647</v>
      </c>
      <c r="D3824" s="833" t="s">
        <v>5681</v>
      </c>
      <c r="E3824" s="834" t="s">
        <v>2666</v>
      </c>
      <c r="F3824" s="832" t="s">
        <v>2618</v>
      </c>
      <c r="G3824" s="832" t="s">
        <v>2793</v>
      </c>
      <c r="H3824" s="832" t="s">
        <v>690</v>
      </c>
      <c r="I3824" s="832" t="s">
        <v>2249</v>
      </c>
      <c r="J3824" s="832" t="s">
        <v>897</v>
      </c>
      <c r="K3824" s="832" t="s">
        <v>2250</v>
      </c>
      <c r="L3824" s="835">
        <v>63.75</v>
      </c>
      <c r="M3824" s="835">
        <v>63.75</v>
      </c>
      <c r="N3824" s="832">
        <v>1</v>
      </c>
      <c r="O3824" s="836">
        <v>1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10</v>
      </c>
      <c r="B3825" s="832" t="s">
        <v>2616</v>
      </c>
      <c r="C3825" s="832" t="s">
        <v>2647</v>
      </c>
      <c r="D3825" s="833" t="s">
        <v>5681</v>
      </c>
      <c r="E3825" s="834" t="s">
        <v>2666</v>
      </c>
      <c r="F3825" s="832" t="s">
        <v>2618</v>
      </c>
      <c r="G3825" s="832" t="s">
        <v>3547</v>
      </c>
      <c r="H3825" s="832" t="s">
        <v>631</v>
      </c>
      <c r="I3825" s="832" t="s">
        <v>3593</v>
      </c>
      <c r="J3825" s="832" t="s">
        <v>3594</v>
      </c>
      <c r="K3825" s="832" t="s">
        <v>3128</v>
      </c>
      <c r="L3825" s="835">
        <v>17.8</v>
      </c>
      <c r="M3825" s="835">
        <v>35.6</v>
      </c>
      <c r="N3825" s="832">
        <v>2</v>
      </c>
      <c r="O3825" s="836">
        <v>1</v>
      </c>
      <c r="P3825" s="835">
        <v>35.6</v>
      </c>
      <c r="Q3825" s="837">
        <v>1</v>
      </c>
      <c r="R3825" s="832">
        <v>2</v>
      </c>
      <c r="S3825" s="837">
        <v>1</v>
      </c>
      <c r="T3825" s="836">
        <v>1</v>
      </c>
      <c r="U3825" s="838">
        <v>1</v>
      </c>
    </row>
    <row r="3826" spans="1:21" ht="14.4" customHeight="1" x14ac:dyDescent="0.3">
      <c r="A3826" s="831">
        <v>10</v>
      </c>
      <c r="B3826" s="832" t="s">
        <v>2616</v>
      </c>
      <c r="C3826" s="832" t="s">
        <v>2647</v>
      </c>
      <c r="D3826" s="833" t="s">
        <v>5681</v>
      </c>
      <c r="E3826" s="834" t="s">
        <v>2666</v>
      </c>
      <c r="F3826" s="832" t="s">
        <v>2618</v>
      </c>
      <c r="G3826" s="832" t="s">
        <v>5585</v>
      </c>
      <c r="H3826" s="832" t="s">
        <v>631</v>
      </c>
      <c r="I3826" s="832" t="s">
        <v>5586</v>
      </c>
      <c r="J3826" s="832" t="s">
        <v>5587</v>
      </c>
      <c r="K3826" s="832" t="s">
        <v>5588</v>
      </c>
      <c r="L3826" s="835">
        <v>0</v>
      </c>
      <c r="M3826" s="835">
        <v>0</v>
      </c>
      <c r="N3826" s="832">
        <v>1</v>
      </c>
      <c r="O3826" s="836">
        <v>0.5</v>
      </c>
      <c r="P3826" s="835"/>
      <c r="Q3826" s="837"/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10</v>
      </c>
      <c r="B3827" s="832" t="s">
        <v>2616</v>
      </c>
      <c r="C3827" s="832" t="s">
        <v>2647</v>
      </c>
      <c r="D3827" s="833" t="s">
        <v>5681</v>
      </c>
      <c r="E3827" s="834" t="s">
        <v>2666</v>
      </c>
      <c r="F3827" s="832" t="s">
        <v>2618</v>
      </c>
      <c r="G3827" s="832" t="s">
        <v>5585</v>
      </c>
      <c r="H3827" s="832" t="s">
        <v>631</v>
      </c>
      <c r="I3827" s="832" t="s">
        <v>5589</v>
      </c>
      <c r="J3827" s="832" t="s">
        <v>5590</v>
      </c>
      <c r="K3827" s="832" t="s">
        <v>5591</v>
      </c>
      <c r="L3827" s="835">
        <v>0</v>
      </c>
      <c r="M3827" s="835">
        <v>0</v>
      </c>
      <c r="N3827" s="832">
        <v>2</v>
      </c>
      <c r="O3827" s="836">
        <v>2</v>
      </c>
      <c r="P3827" s="835">
        <v>0</v>
      </c>
      <c r="Q3827" s="837"/>
      <c r="R3827" s="832">
        <v>2</v>
      </c>
      <c r="S3827" s="837">
        <v>1</v>
      </c>
      <c r="T3827" s="836">
        <v>2</v>
      </c>
      <c r="U3827" s="838">
        <v>1</v>
      </c>
    </row>
    <row r="3828" spans="1:21" ht="14.4" customHeight="1" x14ac:dyDescent="0.3">
      <c r="A3828" s="831">
        <v>10</v>
      </c>
      <c r="B3828" s="832" t="s">
        <v>2616</v>
      </c>
      <c r="C3828" s="832" t="s">
        <v>2647</v>
      </c>
      <c r="D3828" s="833" t="s">
        <v>5681</v>
      </c>
      <c r="E3828" s="834" t="s">
        <v>2666</v>
      </c>
      <c r="F3828" s="832" t="s">
        <v>2618</v>
      </c>
      <c r="G3828" s="832" t="s">
        <v>2815</v>
      </c>
      <c r="H3828" s="832" t="s">
        <v>690</v>
      </c>
      <c r="I3828" s="832" t="s">
        <v>2199</v>
      </c>
      <c r="J3828" s="832" t="s">
        <v>951</v>
      </c>
      <c r="K3828" s="832" t="s">
        <v>2200</v>
      </c>
      <c r="L3828" s="835">
        <v>75.73</v>
      </c>
      <c r="M3828" s="835">
        <v>302.92</v>
      </c>
      <c r="N3828" s="832">
        <v>4</v>
      </c>
      <c r="O3828" s="836">
        <v>3</v>
      </c>
      <c r="P3828" s="835">
        <v>75.73</v>
      </c>
      <c r="Q3828" s="837">
        <v>0.25</v>
      </c>
      <c r="R3828" s="832">
        <v>1</v>
      </c>
      <c r="S3828" s="837">
        <v>0.25</v>
      </c>
      <c r="T3828" s="836">
        <v>1</v>
      </c>
      <c r="U3828" s="838">
        <v>0.33333333333333331</v>
      </c>
    </row>
    <row r="3829" spans="1:21" ht="14.4" customHeight="1" x14ac:dyDescent="0.3">
      <c r="A3829" s="831">
        <v>10</v>
      </c>
      <c r="B3829" s="832" t="s">
        <v>2616</v>
      </c>
      <c r="C3829" s="832" t="s">
        <v>2647</v>
      </c>
      <c r="D3829" s="833" t="s">
        <v>5681</v>
      </c>
      <c r="E3829" s="834" t="s">
        <v>2666</v>
      </c>
      <c r="F3829" s="832" t="s">
        <v>2618</v>
      </c>
      <c r="G3829" s="832" t="s">
        <v>3391</v>
      </c>
      <c r="H3829" s="832" t="s">
        <v>631</v>
      </c>
      <c r="I3829" s="832" t="s">
        <v>3392</v>
      </c>
      <c r="J3829" s="832" t="s">
        <v>895</v>
      </c>
      <c r="K3829" s="832" t="s">
        <v>896</v>
      </c>
      <c r="L3829" s="835">
        <v>0</v>
      </c>
      <c r="M3829" s="835">
        <v>0</v>
      </c>
      <c r="N3829" s="832">
        <v>5</v>
      </c>
      <c r="O3829" s="836">
        <v>4.5</v>
      </c>
      <c r="P3829" s="835">
        <v>0</v>
      </c>
      <c r="Q3829" s="837"/>
      <c r="R3829" s="832">
        <v>3</v>
      </c>
      <c r="S3829" s="837">
        <v>0.6</v>
      </c>
      <c r="T3829" s="836">
        <v>3</v>
      </c>
      <c r="U3829" s="838">
        <v>0.66666666666666663</v>
      </c>
    </row>
    <row r="3830" spans="1:21" ht="14.4" customHeight="1" x14ac:dyDescent="0.3">
      <c r="A3830" s="831">
        <v>10</v>
      </c>
      <c r="B3830" s="832" t="s">
        <v>2616</v>
      </c>
      <c r="C3830" s="832" t="s">
        <v>2647</v>
      </c>
      <c r="D3830" s="833" t="s">
        <v>5681</v>
      </c>
      <c r="E3830" s="834" t="s">
        <v>2683</v>
      </c>
      <c r="F3830" s="832" t="s">
        <v>2618</v>
      </c>
      <c r="G3830" s="832" t="s">
        <v>3492</v>
      </c>
      <c r="H3830" s="832" t="s">
        <v>631</v>
      </c>
      <c r="I3830" s="832" t="s">
        <v>3781</v>
      </c>
      <c r="J3830" s="832" t="s">
        <v>3782</v>
      </c>
      <c r="K3830" s="832" t="s">
        <v>3783</v>
      </c>
      <c r="L3830" s="835">
        <v>140.96</v>
      </c>
      <c r="M3830" s="835">
        <v>140.96</v>
      </c>
      <c r="N3830" s="832">
        <v>1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10</v>
      </c>
      <c r="B3831" s="832" t="s">
        <v>2616</v>
      </c>
      <c r="C3831" s="832" t="s">
        <v>2647</v>
      </c>
      <c r="D3831" s="833" t="s">
        <v>5681</v>
      </c>
      <c r="E3831" s="834" t="s">
        <v>2683</v>
      </c>
      <c r="F3831" s="832" t="s">
        <v>2618</v>
      </c>
      <c r="G3831" s="832" t="s">
        <v>3134</v>
      </c>
      <c r="H3831" s="832" t="s">
        <v>631</v>
      </c>
      <c r="I3831" s="832" t="s">
        <v>3135</v>
      </c>
      <c r="J3831" s="832" t="s">
        <v>3136</v>
      </c>
      <c r="K3831" s="832" t="s">
        <v>3137</v>
      </c>
      <c r="L3831" s="835">
        <v>463.19</v>
      </c>
      <c r="M3831" s="835">
        <v>463.19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10</v>
      </c>
      <c r="B3832" s="832" t="s">
        <v>2616</v>
      </c>
      <c r="C3832" s="832" t="s">
        <v>2647</v>
      </c>
      <c r="D3832" s="833" t="s">
        <v>5681</v>
      </c>
      <c r="E3832" s="834" t="s">
        <v>2683</v>
      </c>
      <c r="F3832" s="832" t="s">
        <v>2618</v>
      </c>
      <c r="G3832" s="832" t="s">
        <v>2793</v>
      </c>
      <c r="H3832" s="832" t="s">
        <v>690</v>
      </c>
      <c r="I3832" s="832" t="s">
        <v>5335</v>
      </c>
      <c r="J3832" s="832" t="s">
        <v>2252</v>
      </c>
      <c r="K3832" s="832" t="s">
        <v>5336</v>
      </c>
      <c r="L3832" s="835">
        <v>30.5</v>
      </c>
      <c r="M3832" s="835">
        <v>30.5</v>
      </c>
      <c r="N3832" s="832">
        <v>1</v>
      </c>
      <c r="O3832" s="836">
        <v>1</v>
      </c>
      <c r="P3832" s="835">
        <v>30.5</v>
      </c>
      <c r="Q3832" s="837">
        <v>1</v>
      </c>
      <c r="R3832" s="832">
        <v>1</v>
      </c>
      <c r="S3832" s="837">
        <v>1</v>
      </c>
      <c r="T3832" s="836">
        <v>1</v>
      </c>
      <c r="U3832" s="838">
        <v>1</v>
      </c>
    </row>
    <row r="3833" spans="1:21" ht="14.4" customHeight="1" x14ac:dyDescent="0.3">
      <c r="A3833" s="831">
        <v>10</v>
      </c>
      <c r="B3833" s="832" t="s">
        <v>2616</v>
      </c>
      <c r="C3833" s="832" t="s">
        <v>2647</v>
      </c>
      <c r="D3833" s="833" t="s">
        <v>5681</v>
      </c>
      <c r="E3833" s="834" t="s">
        <v>2667</v>
      </c>
      <c r="F3833" s="832" t="s">
        <v>2618</v>
      </c>
      <c r="G3833" s="832" t="s">
        <v>3241</v>
      </c>
      <c r="H3833" s="832" t="s">
        <v>690</v>
      </c>
      <c r="I3833" s="832" t="s">
        <v>5592</v>
      </c>
      <c r="J3833" s="832" t="s">
        <v>2214</v>
      </c>
      <c r="K3833" s="832" t="s">
        <v>5593</v>
      </c>
      <c r="L3833" s="835">
        <v>924.88</v>
      </c>
      <c r="M3833" s="835">
        <v>924.88</v>
      </c>
      <c r="N3833" s="832">
        <v>1</v>
      </c>
      <c r="O3833" s="836">
        <v>1</v>
      </c>
      <c r="P3833" s="835">
        <v>924.88</v>
      </c>
      <c r="Q3833" s="837">
        <v>1</v>
      </c>
      <c r="R3833" s="832">
        <v>1</v>
      </c>
      <c r="S3833" s="837">
        <v>1</v>
      </c>
      <c r="T3833" s="836">
        <v>1</v>
      </c>
      <c r="U3833" s="838">
        <v>1</v>
      </c>
    </row>
    <row r="3834" spans="1:21" ht="14.4" customHeight="1" x14ac:dyDescent="0.3">
      <c r="A3834" s="831">
        <v>10</v>
      </c>
      <c r="B3834" s="832" t="s">
        <v>2616</v>
      </c>
      <c r="C3834" s="832" t="s">
        <v>2647</v>
      </c>
      <c r="D3834" s="833" t="s">
        <v>5681</v>
      </c>
      <c r="E3834" s="834" t="s">
        <v>2667</v>
      </c>
      <c r="F3834" s="832" t="s">
        <v>2618</v>
      </c>
      <c r="G3834" s="832" t="s">
        <v>2740</v>
      </c>
      <c r="H3834" s="832" t="s">
        <v>690</v>
      </c>
      <c r="I3834" s="832" t="s">
        <v>2745</v>
      </c>
      <c r="J3834" s="832" t="s">
        <v>2746</v>
      </c>
      <c r="K3834" s="832" t="s">
        <v>2747</v>
      </c>
      <c r="L3834" s="835">
        <v>58.77</v>
      </c>
      <c r="M3834" s="835">
        <v>58.77</v>
      </c>
      <c r="N3834" s="832">
        <v>1</v>
      </c>
      <c r="O3834" s="836">
        <v>1</v>
      </c>
      <c r="P3834" s="835">
        <v>58.77</v>
      </c>
      <c r="Q3834" s="837">
        <v>1</v>
      </c>
      <c r="R3834" s="832">
        <v>1</v>
      </c>
      <c r="S3834" s="837">
        <v>1</v>
      </c>
      <c r="T3834" s="836">
        <v>1</v>
      </c>
      <c r="U3834" s="838">
        <v>1</v>
      </c>
    </row>
    <row r="3835" spans="1:21" ht="14.4" customHeight="1" x14ac:dyDescent="0.3">
      <c r="A3835" s="831">
        <v>10</v>
      </c>
      <c r="B3835" s="832" t="s">
        <v>2616</v>
      </c>
      <c r="C3835" s="832" t="s">
        <v>2647</v>
      </c>
      <c r="D3835" s="833" t="s">
        <v>5681</v>
      </c>
      <c r="E3835" s="834" t="s">
        <v>2667</v>
      </c>
      <c r="F3835" s="832" t="s">
        <v>2618</v>
      </c>
      <c r="G3835" s="832" t="s">
        <v>2748</v>
      </c>
      <c r="H3835" s="832" t="s">
        <v>631</v>
      </c>
      <c r="I3835" s="832" t="s">
        <v>2992</v>
      </c>
      <c r="J3835" s="832" t="s">
        <v>844</v>
      </c>
      <c r="K3835" s="832" t="s">
        <v>2993</v>
      </c>
      <c r="L3835" s="835">
        <v>147.85</v>
      </c>
      <c r="M3835" s="835">
        <v>443.54999999999995</v>
      </c>
      <c r="N3835" s="832">
        <v>3</v>
      </c>
      <c r="O3835" s="836">
        <v>2.5</v>
      </c>
      <c r="P3835" s="835">
        <v>295.7</v>
      </c>
      <c r="Q3835" s="837">
        <v>0.66666666666666674</v>
      </c>
      <c r="R3835" s="832">
        <v>2</v>
      </c>
      <c r="S3835" s="837">
        <v>0.66666666666666663</v>
      </c>
      <c r="T3835" s="836">
        <v>1.5</v>
      </c>
      <c r="U3835" s="838">
        <v>0.6</v>
      </c>
    </row>
    <row r="3836" spans="1:21" ht="14.4" customHeight="1" x14ac:dyDescent="0.3">
      <c r="A3836" s="831">
        <v>10</v>
      </c>
      <c r="B3836" s="832" t="s">
        <v>2616</v>
      </c>
      <c r="C3836" s="832" t="s">
        <v>2647</v>
      </c>
      <c r="D3836" s="833" t="s">
        <v>5681</v>
      </c>
      <c r="E3836" s="834" t="s">
        <v>2667</v>
      </c>
      <c r="F3836" s="832" t="s">
        <v>2618</v>
      </c>
      <c r="G3836" s="832" t="s">
        <v>2763</v>
      </c>
      <c r="H3836" s="832" t="s">
        <v>631</v>
      </c>
      <c r="I3836" s="832" t="s">
        <v>2764</v>
      </c>
      <c r="J3836" s="832" t="s">
        <v>983</v>
      </c>
      <c r="K3836" s="832" t="s">
        <v>2765</v>
      </c>
      <c r="L3836" s="835">
        <v>89.91</v>
      </c>
      <c r="M3836" s="835">
        <v>89.91</v>
      </c>
      <c r="N3836" s="832">
        <v>1</v>
      </c>
      <c r="O3836" s="836">
        <v>0.5</v>
      </c>
      <c r="P3836" s="835">
        <v>89.91</v>
      </c>
      <c r="Q3836" s="837">
        <v>1</v>
      </c>
      <c r="R3836" s="832">
        <v>1</v>
      </c>
      <c r="S3836" s="837">
        <v>1</v>
      </c>
      <c r="T3836" s="836">
        <v>0.5</v>
      </c>
      <c r="U3836" s="838">
        <v>1</v>
      </c>
    </row>
    <row r="3837" spans="1:21" ht="14.4" customHeight="1" x14ac:dyDescent="0.3">
      <c r="A3837" s="831">
        <v>10</v>
      </c>
      <c r="B3837" s="832" t="s">
        <v>2616</v>
      </c>
      <c r="C3837" s="832" t="s">
        <v>2647</v>
      </c>
      <c r="D3837" s="833" t="s">
        <v>5681</v>
      </c>
      <c r="E3837" s="834" t="s">
        <v>2667</v>
      </c>
      <c r="F3837" s="832" t="s">
        <v>2618</v>
      </c>
      <c r="G3837" s="832" t="s">
        <v>3013</v>
      </c>
      <c r="H3837" s="832" t="s">
        <v>631</v>
      </c>
      <c r="I3837" s="832" t="s">
        <v>3014</v>
      </c>
      <c r="J3837" s="832" t="s">
        <v>734</v>
      </c>
      <c r="K3837" s="832" t="s">
        <v>735</v>
      </c>
      <c r="L3837" s="835">
        <v>38.5</v>
      </c>
      <c r="M3837" s="835">
        <v>38.5</v>
      </c>
      <c r="N3837" s="832">
        <v>1</v>
      </c>
      <c r="O3837" s="836">
        <v>1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10</v>
      </c>
      <c r="B3838" s="832" t="s">
        <v>2616</v>
      </c>
      <c r="C3838" s="832" t="s">
        <v>2647</v>
      </c>
      <c r="D3838" s="833" t="s">
        <v>5681</v>
      </c>
      <c r="E3838" s="834" t="s">
        <v>2667</v>
      </c>
      <c r="F3838" s="832" t="s">
        <v>2618</v>
      </c>
      <c r="G3838" s="832" t="s">
        <v>3662</v>
      </c>
      <c r="H3838" s="832" t="s">
        <v>631</v>
      </c>
      <c r="I3838" s="832" t="s">
        <v>3663</v>
      </c>
      <c r="J3838" s="832" t="s">
        <v>1228</v>
      </c>
      <c r="K3838" s="832" t="s">
        <v>3664</v>
      </c>
      <c r="L3838" s="835">
        <v>38.56</v>
      </c>
      <c r="M3838" s="835">
        <v>38.56</v>
      </c>
      <c r="N3838" s="832">
        <v>1</v>
      </c>
      <c r="O3838" s="836">
        <v>1</v>
      </c>
      <c r="P3838" s="835">
        <v>38.56</v>
      </c>
      <c r="Q3838" s="837">
        <v>1</v>
      </c>
      <c r="R3838" s="832">
        <v>1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10</v>
      </c>
      <c r="B3839" s="832" t="s">
        <v>2616</v>
      </c>
      <c r="C3839" s="832" t="s">
        <v>2647</v>
      </c>
      <c r="D3839" s="833" t="s">
        <v>5681</v>
      </c>
      <c r="E3839" s="834" t="s">
        <v>2667</v>
      </c>
      <c r="F3839" s="832" t="s">
        <v>2618</v>
      </c>
      <c r="G3839" s="832" t="s">
        <v>2793</v>
      </c>
      <c r="H3839" s="832" t="s">
        <v>690</v>
      </c>
      <c r="I3839" s="832" t="s">
        <v>5335</v>
      </c>
      <c r="J3839" s="832" t="s">
        <v>2252</v>
      </c>
      <c r="K3839" s="832" t="s">
        <v>5336</v>
      </c>
      <c r="L3839" s="835">
        <v>30.5</v>
      </c>
      <c r="M3839" s="835">
        <v>61</v>
      </c>
      <c r="N3839" s="832">
        <v>2</v>
      </c>
      <c r="O3839" s="836">
        <v>1.5</v>
      </c>
      <c r="P3839" s="835">
        <v>61</v>
      </c>
      <c r="Q3839" s="837">
        <v>1</v>
      </c>
      <c r="R3839" s="832">
        <v>2</v>
      </c>
      <c r="S3839" s="837">
        <v>1</v>
      </c>
      <c r="T3839" s="836">
        <v>1.5</v>
      </c>
      <c r="U3839" s="838">
        <v>1</v>
      </c>
    </row>
    <row r="3840" spans="1:21" ht="14.4" customHeight="1" x14ac:dyDescent="0.3">
      <c r="A3840" s="831">
        <v>10</v>
      </c>
      <c r="B3840" s="832" t="s">
        <v>2616</v>
      </c>
      <c r="C3840" s="832" t="s">
        <v>2647</v>
      </c>
      <c r="D3840" s="833" t="s">
        <v>5681</v>
      </c>
      <c r="E3840" s="834" t="s">
        <v>2667</v>
      </c>
      <c r="F3840" s="832" t="s">
        <v>2618</v>
      </c>
      <c r="G3840" s="832" t="s">
        <v>2798</v>
      </c>
      <c r="H3840" s="832" t="s">
        <v>631</v>
      </c>
      <c r="I3840" s="832" t="s">
        <v>5594</v>
      </c>
      <c r="J3840" s="832" t="s">
        <v>5262</v>
      </c>
      <c r="K3840" s="832" t="s">
        <v>5595</v>
      </c>
      <c r="L3840" s="835">
        <v>33.44</v>
      </c>
      <c r="M3840" s="835">
        <v>33.44</v>
      </c>
      <c r="N3840" s="832">
        <v>1</v>
      </c>
      <c r="O3840" s="836">
        <v>1</v>
      </c>
      <c r="P3840" s="835">
        <v>33.44</v>
      </c>
      <c r="Q3840" s="837">
        <v>1</v>
      </c>
      <c r="R3840" s="832">
        <v>1</v>
      </c>
      <c r="S3840" s="837">
        <v>1</v>
      </c>
      <c r="T3840" s="836">
        <v>1</v>
      </c>
      <c r="U3840" s="838">
        <v>1</v>
      </c>
    </row>
    <row r="3841" spans="1:21" ht="14.4" customHeight="1" x14ac:dyDescent="0.3">
      <c r="A3841" s="831">
        <v>10</v>
      </c>
      <c r="B3841" s="832" t="s">
        <v>2616</v>
      </c>
      <c r="C3841" s="832" t="s">
        <v>2647</v>
      </c>
      <c r="D3841" s="833" t="s">
        <v>5681</v>
      </c>
      <c r="E3841" s="834" t="s">
        <v>2667</v>
      </c>
      <c r="F3841" s="832" t="s">
        <v>2618</v>
      </c>
      <c r="G3841" s="832" t="s">
        <v>2798</v>
      </c>
      <c r="H3841" s="832" t="s">
        <v>631</v>
      </c>
      <c r="I3841" s="832" t="s">
        <v>5261</v>
      </c>
      <c r="J3841" s="832" t="s">
        <v>5262</v>
      </c>
      <c r="K3841" s="832" t="s">
        <v>5263</v>
      </c>
      <c r="L3841" s="835">
        <v>66.88</v>
      </c>
      <c r="M3841" s="835">
        <v>133.76</v>
      </c>
      <c r="N3841" s="832">
        <v>2</v>
      </c>
      <c r="O3841" s="836">
        <v>2</v>
      </c>
      <c r="P3841" s="835">
        <v>133.76</v>
      </c>
      <c r="Q3841" s="837">
        <v>1</v>
      </c>
      <c r="R3841" s="832">
        <v>2</v>
      </c>
      <c r="S3841" s="837">
        <v>1</v>
      </c>
      <c r="T3841" s="836">
        <v>2</v>
      </c>
      <c r="U3841" s="838">
        <v>1</v>
      </c>
    </row>
    <row r="3842" spans="1:21" ht="14.4" customHeight="1" x14ac:dyDescent="0.3">
      <c r="A3842" s="831">
        <v>10</v>
      </c>
      <c r="B3842" s="832" t="s">
        <v>2616</v>
      </c>
      <c r="C3842" s="832" t="s">
        <v>2647</v>
      </c>
      <c r="D3842" s="833" t="s">
        <v>5681</v>
      </c>
      <c r="E3842" s="834" t="s">
        <v>2667</v>
      </c>
      <c r="F3842" s="832" t="s">
        <v>2618</v>
      </c>
      <c r="G3842" s="832" t="s">
        <v>2812</v>
      </c>
      <c r="H3842" s="832" t="s">
        <v>631</v>
      </c>
      <c r="I3842" s="832" t="s">
        <v>2813</v>
      </c>
      <c r="J3842" s="832" t="s">
        <v>991</v>
      </c>
      <c r="K3842" s="832" t="s">
        <v>995</v>
      </c>
      <c r="L3842" s="835">
        <v>61.97</v>
      </c>
      <c r="M3842" s="835">
        <v>247.88</v>
      </c>
      <c r="N3842" s="832">
        <v>4</v>
      </c>
      <c r="O3842" s="836">
        <v>3</v>
      </c>
      <c r="P3842" s="835">
        <v>247.88</v>
      </c>
      <c r="Q3842" s="837">
        <v>1</v>
      </c>
      <c r="R3842" s="832">
        <v>4</v>
      </c>
      <c r="S3842" s="837">
        <v>1</v>
      </c>
      <c r="T3842" s="836">
        <v>3</v>
      </c>
      <c r="U3842" s="838">
        <v>1</v>
      </c>
    </row>
    <row r="3843" spans="1:21" ht="14.4" customHeight="1" x14ac:dyDescent="0.3">
      <c r="A3843" s="831">
        <v>10</v>
      </c>
      <c r="B3843" s="832" t="s">
        <v>2616</v>
      </c>
      <c r="C3843" s="832" t="s">
        <v>2647</v>
      </c>
      <c r="D3843" s="833" t="s">
        <v>5681</v>
      </c>
      <c r="E3843" s="834" t="s">
        <v>2667</v>
      </c>
      <c r="F3843" s="832" t="s">
        <v>2618</v>
      </c>
      <c r="G3843" s="832" t="s">
        <v>2812</v>
      </c>
      <c r="H3843" s="832" t="s">
        <v>631</v>
      </c>
      <c r="I3843" s="832" t="s">
        <v>3717</v>
      </c>
      <c r="J3843" s="832" t="s">
        <v>991</v>
      </c>
      <c r="K3843" s="832" t="s">
        <v>993</v>
      </c>
      <c r="L3843" s="835">
        <v>61.97</v>
      </c>
      <c r="M3843" s="835">
        <v>61.97</v>
      </c>
      <c r="N3843" s="832">
        <v>1</v>
      </c>
      <c r="O3843" s="836">
        <v>0.5</v>
      </c>
      <c r="P3843" s="835">
        <v>61.97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" customHeight="1" x14ac:dyDescent="0.3">
      <c r="A3844" s="831">
        <v>10</v>
      </c>
      <c r="B3844" s="832" t="s">
        <v>2616</v>
      </c>
      <c r="C3844" s="832" t="s">
        <v>2647</v>
      </c>
      <c r="D3844" s="833" t="s">
        <v>5681</v>
      </c>
      <c r="E3844" s="834" t="s">
        <v>2667</v>
      </c>
      <c r="F3844" s="832" t="s">
        <v>2618</v>
      </c>
      <c r="G3844" s="832" t="s">
        <v>5585</v>
      </c>
      <c r="H3844" s="832" t="s">
        <v>631</v>
      </c>
      <c r="I3844" s="832" t="s">
        <v>5586</v>
      </c>
      <c r="J3844" s="832" t="s">
        <v>5587</v>
      </c>
      <c r="K3844" s="832" t="s">
        <v>5588</v>
      </c>
      <c r="L3844" s="835">
        <v>0</v>
      </c>
      <c r="M3844" s="835">
        <v>0</v>
      </c>
      <c r="N3844" s="832">
        <v>1</v>
      </c>
      <c r="O3844" s="836">
        <v>1</v>
      </c>
      <c r="P3844" s="835">
        <v>0</v>
      </c>
      <c r="Q3844" s="837"/>
      <c r="R3844" s="832">
        <v>1</v>
      </c>
      <c r="S3844" s="837">
        <v>1</v>
      </c>
      <c r="T3844" s="836">
        <v>1</v>
      </c>
      <c r="U3844" s="838">
        <v>1</v>
      </c>
    </row>
    <row r="3845" spans="1:21" ht="14.4" customHeight="1" x14ac:dyDescent="0.3">
      <c r="A3845" s="831">
        <v>10</v>
      </c>
      <c r="B3845" s="832" t="s">
        <v>2616</v>
      </c>
      <c r="C3845" s="832" t="s">
        <v>2647</v>
      </c>
      <c r="D3845" s="833" t="s">
        <v>5681</v>
      </c>
      <c r="E3845" s="834" t="s">
        <v>2654</v>
      </c>
      <c r="F3845" s="832" t="s">
        <v>2618</v>
      </c>
      <c r="G3845" s="832" t="s">
        <v>2721</v>
      </c>
      <c r="H3845" s="832" t="s">
        <v>631</v>
      </c>
      <c r="I3845" s="832" t="s">
        <v>2722</v>
      </c>
      <c r="J3845" s="832" t="s">
        <v>1498</v>
      </c>
      <c r="K3845" s="832" t="s">
        <v>2723</v>
      </c>
      <c r="L3845" s="835">
        <v>57.76</v>
      </c>
      <c r="M3845" s="835">
        <v>57.76</v>
      </c>
      <c r="N3845" s="832">
        <v>1</v>
      </c>
      <c r="O3845" s="836">
        <v>0.5</v>
      </c>
      <c r="P3845" s="835">
        <v>57.76</v>
      </c>
      <c r="Q3845" s="837">
        <v>1</v>
      </c>
      <c r="R3845" s="832">
        <v>1</v>
      </c>
      <c r="S3845" s="837">
        <v>1</v>
      </c>
      <c r="T3845" s="836">
        <v>0.5</v>
      </c>
      <c r="U3845" s="838">
        <v>1</v>
      </c>
    </row>
    <row r="3846" spans="1:21" ht="14.4" customHeight="1" x14ac:dyDescent="0.3">
      <c r="A3846" s="831">
        <v>10</v>
      </c>
      <c r="B3846" s="832" t="s">
        <v>2616</v>
      </c>
      <c r="C3846" s="832" t="s">
        <v>2647</v>
      </c>
      <c r="D3846" s="833" t="s">
        <v>5681</v>
      </c>
      <c r="E3846" s="834" t="s">
        <v>2654</v>
      </c>
      <c r="F3846" s="832" t="s">
        <v>2618</v>
      </c>
      <c r="G3846" s="832" t="s">
        <v>2724</v>
      </c>
      <c r="H3846" s="832" t="s">
        <v>631</v>
      </c>
      <c r="I3846" s="832" t="s">
        <v>2725</v>
      </c>
      <c r="J3846" s="832" t="s">
        <v>2726</v>
      </c>
      <c r="K3846" s="832" t="s">
        <v>2727</v>
      </c>
      <c r="L3846" s="835">
        <v>36.76</v>
      </c>
      <c r="M3846" s="835">
        <v>73.52</v>
      </c>
      <c r="N3846" s="832">
        <v>2</v>
      </c>
      <c r="O3846" s="836">
        <v>2</v>
      </c>
      <c r="P3846" s="835">
        <v>36.76</v>
      </c>
      <c r="Q3846" s="837">
        <v>0.5</v>
      </c>
      <c r="R3846" s="832">
        <v>1</v>
      </c>
      <c r="S3846" s="837">
        <v>0.5</v>
      </c>
      <c r="T3846" s="836">
        <v>1</v>
      </c>
      <c r="U3846" s="838">
        <v>0.5</v>
      </c>
    </row>
    <row r="3847" spans="1:21" ht="14.4" customHeight="1" x14ac:dyDescent="0.3">
      <c r="A3847" s="831">
        <v>10</v>
      </c>
      <c r="B3847" s="832" t="s">
        <v>2616</v>
      </c>
      <c r="C3847" s="832" t="s">
        <v>2647</v>
      </c>
      <c r="D3847" s="833" t="s">
        <v>5681</v>
      </c>
      <c r="E3847" s="834" t="s">
        <v>2654</v>
      </c>
      <c r="F3847" s="832" t="s">
        <v>2618</v>
      </c>
      <c r="G3847" s="832" t="s">
        <v>2731</v>
      </c>
      <c r="H3847" s="832" t="s">
        <v>631</v>
      </c>
      <c r="I3847" s="832" t="s">
        <v>2732</v>
      </c>
      <c r="J3847" s="832" t="s">
        <v>2733</v>
      </c>
      <c r="K3847" s="832" t="s">
        <v>2734</v>
      </c>
      <c r="L3847" s="835">
        <v>102.31</v>
      </c>
      <c r="M3847" s="835">
        <v>204.62</v>
      </c>
      <c r="N3847" s="832">
        <v>2</v>
      </c>
      <c r="O3847" s="836">
        <v>1</v>
      </c>
      <c r="P3847" s="835">
        <v>204.62</v>
      </c>
      <c r="Q3847" s="837">
        <v>1</v>
      </c>
      <c r="R3847" s="832">
        <v>2</v>
      </c>
      <c r="S3847" s="837">
        <v>1</v>
      </c>
      <c r="T3847" s="836">
        <v>1</v>
      </c>
      <c r="U3847" s="838">
        <v>1</v>
      </c>
    </row>
    <row r="3848" spans="1:21" ht="14.4" customHeight="1" x14ac:dyDescent="0.3">
      <c r="A3848" s="831">
        <v>10</v>
      </c>
      <c r="B3848" s="832" t="s">
        <v>2616</v>
      </c>
      <c r="C3848" s="832" t="s">
        <v>2647</v>
      </c>
      <c r="D3848" s="833" t="s">
        <v>5681</v>
      </c>
      <c r="E3848" s="834" t="s">
        <v>2654</v>
      </c>
      <c r="F3848" s="832" t="s">
        <v>2618</v>
      </c>
      <c r="G3848" s="832" t="s">
        <v>2735</v>
      </c>
      <c r="H3848" s="832" t="s">
        <v>631</v>
      </c>
      <c r="I3848" s="832" t="s">
        <v>2736</v>
      </c>
      <c r="J3848" s="832" t="s">
        <v>2737</v>
      </c>
      <c r="K3848" s="832" t="s">
        <v>2738</v>
      </c>
      <c r="L3848" s="835">
        <v>42.63</v>
      </c>
      <c r="M3848" s="835">
        <v>127.89000000000001</v>
      </c>
      <c r="N3848" s="832">
        <v>3</v>
      </c>
      <c r="O3848" s="836">
        <v>3</v>
      </c>
      <c r="P3848" s="835">
        <v>85.26</v>
      </c>
      <c r="Q3848" s="837">
        <v>0.66666666666666663</v>
      </c>
      <c r="R3848" s="832">
        <v>2</v>
      </c>
      <c r="S3848" s="837">
        <v>0.66666666666666663</v>
      </c>
      <c r="T3848" s="836">
        <v>2</v>
      </c>
      <c r="U3848" s="838">
        <v>0.66666666666666663</v>
      </c>
    </row>
    <row r="3849" spans="1:21" ht="14.4" customHeight="1" x14ac:dyDescent="0.3">
      <c r="A3849" s="831">
        <v>10</v>
      </c>
      <c r="B3849" s="832" t="s">
        <v>2616</v>
      </c>
      <c r="C3849" s="832" t="s">
        <v>2647</v>
      </c>
      <c r="D3849" s="833" t="s">
        <v>5681</v>
      </c>
      <c r="E3849" s="834" t="s">
        <v>2654</v>
      </c>
      <c r="F3849" s="832" t="s">
        <v>2618</v>
      </c>
      <c r="G3849" s="832" t="s">
        <v>2735</v>
      </c>
      <c r="H3849" s="832" t="s">
        <v>690</v>
      </c>
      <c r="I3849" s="832" t="s">
        <v>2206</v>
      </c>
      <c r="J3849" s="832" t="s">
        <v>2207</v>
      </c>
      <c r="K3849" s="832" t="s">
        <v>1555</v>
      </c>
      <c r="L3849" s="835">
        <v>85.27</v>
      </c>
      <c r="M3849" s="835">
        <v>170.54</v>
      </c>
      <c r="N3849" s="832">
        <v>2</v>
      </c>
      <c r="O3849" s="836">
        <v>2</v>
      </c>
      <c r="P3849" s="835">
        <v>170.54</v>
      </c>
      <c r="Q3849" s="837">
        <v>1</v>
      </c>
      <c r="R3849" s="832">
        <v>2</v>
      </c>
      <c r="S3849" s="837">
        <v>1</v>
      </c>
      <c r="T3849" s="836">
        <v>2</v>
      </c>
      <c r="U3849" s="838">
        <v>1</v>
      </c>
    </row>
    <row r="3850" spans="1:21" ht="14.4" customHeight="1" x14ac:dyDescent="0.3">
      <c r="A3850" s="831">
        <v>10</v>
      </c>
      <c r="B3850" s="832" t="s">
        <v>2616</v>
      </c>
      <c r="C3850" s="832" t="s">
        <v>2647</v>
      </c>
      <c r="D3850" s="833" t="s">
        <v>5681</v>
      </c>
      <c r="E3850" s="834" t="s">
        <v>2654</v>
      </c>
      <c r="F3850" s="832" t="s">
        <v>2618</v>
      </c>
      <c r="G3850" s="832" t="s">
        <v>2740</v>
      </c>
      <c r="H3850" s="832" t="s">
        <v>631</v>
      </c>
      <c r="I3850" s="832" t="s">
        <v>2741</v>
      </c>
      <c r="J3850" s="832" t="s">
        <v>695</v>
      </c>
      <c r="K3850" s="832" t="s">
        <v>2742</v>
      </c>
      <c r="L3850" s="835">
        <v>29.39</v>
      </c>
      <c r="M3850" s="835">
        <v>29.39</v>
      </c>
      <c r="N3850" s="832">
        <v>1</v>
      </c>
      <c r="O3850" s="836">
        <v>1</v>
      </c>
      <c r="P3850" s="835">
        <v>29.39</v>
      </c>
      <c r="Q3850" s="837">
        <v>1</v>
      </c>
      <c r="R3850" s="832">
        <v>1</v>
      </c>
      <c r="S3850" s="837">
        <v>1</v>
      </c>
      <c r="T3850" s="836">
        <v>1</v>
      </c>
      <c r="U3850" s="838">
        <v>1</v>
      </c>
    </row>
    <row r="3851" spans="1:21" ht="14.4" customHeight="1" x14ac:dyDescent="0.3">
      <c r="A3851" s="831">
        <v>10</v>
      </c>
      <c r="B3851" s="832" t="s">
        <v>2616</v>
      </c>
      <c r="C3851" s="832" t="s">
        <v>2647</v>
      </c>
      <c r="D3851" s="833" t="s">
        <v>5681</v>
      </c>
      <c r="E3851" s="834" t="s">
        <v>2654</v>
      </c>
      <c r="F3851" s="832" t="s">
        <v>2618</v>
      </c>
      <c r="G3851" s="832" t="s">
        <v>2740</v>
      </c>
      <c r="H3851" s="832" t="s">
        <v>631</v>
      </c>
      <c r="I3851" s="832" t="s">
        <v>3399</v>
      </c>
      <c r="J3851" s="832" t="s">
        <v>695</v>
      </c>
      <c r="K3851" s="832" t="s">
        <v>3400</v>
      </c>
      <c r="L3851" s="835">
        <v>11.75</v>
      </c>
      <c r="M3851" s="835">
        <v>35.25</v>
      </c>
      <c r="N3851" s="832">
        <v>3</v>
      </c>
      <c r="O3851" s="836">
        <v>2.5</v>
      </c>
      <c r="P3851" s="835">
        <v>23.5</v>
      </c>
      <c r="Q3851" s="837">
        <v>0.66666666666666663</v>
      </c>
      <c r="R3851" s="832">
        <v>2</v>
      </c>
      <c r="S3851" s="837">
        <v>0.66666666666666663</v>
      </c>
      <c r="T3851" s="836">
        <v>2</v>
      </c>
      <c r="U3851" s="838">
        <v>0.8</v>
      </c>
    </row>
    <row r="3852" spans="1:21" ht="14.4" customHeight="1" x14ac:dyDescent="0.3">
      <c r="A3852" s="831">
        <v>10</v>
      </c>
      <c r="B3852" s="832" t="s">
        <v>2616</v>
      </c>
      <c r="C3852" s="832" t="s">
        <v>2647</v>
      </c>
      <c r="D3852" s="833" t="s">
        <v>5681</v>
      </c>
      <c r="E3852" s="834" t="s">
        <v>2654</v>
      </c>
      <c r="F3852" s="832" t="s">
        <v>2618</v>
      </c>
      <c r="G3852" s="832" t="s">
        <v>2748</v>
      </c>
      <c r="H3852" s="832" t="s">
        <v>631</v>
      </c>
      <c r="I3852" s="832" t="s">
        <v>2992</v>
      </c>
      <c r="J3852" s="832" t="s">
        <v>844</v>
      </c>
      <c r="K3852" s="832" t="s">
        <v>2993</v>
      </c>
      <c r="L3852" s="835">
        <v>147.85</v>
      </c>
      <c r="M3852" s="835">
        <v>147.85</v>
      </c>
      <c r="N3852" s="832">
        <v>1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10</v>
      </c>
      <c r="B3853" s="832" t="s">
        <v>2616</v>
      </c>
      <c r="C3853" s="832" t="s">
        <v>2647</v>
      </c>
      <c r="D3853" s="833" t="s">
        <v>5681</v>
      </c>
      <c r="E3853" s="834" t="s">
        <v>2654</v>
      </c>
      <c r="F3853" s="832" t="s">
        <v>2618</v>
      </c>
      <c r="G3853" s="832" t="s">
        <v>3492</v>
      </c>
      <c r="H3853" s="832" t="s">
        <v>631</v>
      </c>
      <c r="I3853" s="832" t="s">
        <v>3493</v>
      </c>
      <c r="J3853" s="832" t="s">
        <v>2072</v>
      </c>
      <c r="K3853" s="832" t="s">
        <v>3494</v>
      </c>
      <c r="L3853" s="835">
        <v>46.99</v>
      </c>
      <c r="M3853" s="835">
        <v>46.99</v>
      </c>
      <c r="N3853" s="832">
        <v>1</v>
      </c>
      <c r="O3853" s="836">
        <v>1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10</v>
      </c>
      <c r="B3854" s="832" t="s">
        <v>2616</v>
      </c>
      <c r="C3854" s="832" t="s">
        <v>2647</v>
      </c>
      <c r="D3854" s="833" t="s">
        <v>5681</v>
      </c>
      <c r="E3854" s="834" t="s">
        <v>2654</v>
      </c>
      <c r="F3854" s="832" t="s">
        <v>2618</v>
      </c>
      <c r="G3854" s="832" t="s">
        <v>2763</v>
      </c>
      <c r="H3854" s="832" t="s">
        <v>631</v>
      </c>
      <c r="I3854" s="832" t="s">
        <v>2764</v>
      </c>
      <c r="J3854" s="832" t="s">
        <v>983</v>
      </c>
      <c r="K3854" s="832" t="s">
        <v>2765</v>
      </c>
      <c r="L3854" s="835">
        <v>89.91</v>
      </c>
      <c r="M3854" s="835">
        <v>719.28</v>
      </c>
      <c r="N3854" s="832">
        <v>8</v>
      </c>
      <c r="O3854" s="836">
        <v>7</v>
      </c>
      <c r="P3854" s="835">
        <v>359.64</v>
      </c>
      <c r="Q3854" s="837">
        <v>0.5</v>
      </c>
      <c r="R3854" s="832">
        <v>4</v>
      </c>
      <c r="S3854" s="837">
        <v>0.5</v>
      </c>
      <c r="T3854" s="836">
        <v>3.5</v>
      </c>
      <c r="U3854" s="838">
        <v>0.5</v>
      </c>
    </row>
    <row r="3855" spans="1:21" ht="14.4" customHeight="1" x14ac:dyDescent="0.3">
      <c r="A3855" s="831">
        <v>10</v>
      </c>
      <c r="B3855" s="832" t="s">
        <v>2616</v>
      </c>
      <c r="C3855" s="832" t="s">
        <v>2647</v>
      </c>
      <c r="D3855" s="833" t="s">
        <v>5681</v>
      </c>
      <c r="E3855" s="834" t="s">
        <v>2654</v>
      </c>
      <c r="F3855" s="832" t="s">
        <v>2618</v>
      </c>
      <c r="G3855" s="832" t="s">
        <v>2769</v>
      </c>
      <c r="H3855" s="832" t="s">
        <v>631</v>
      </c>
      <c r="I3855" s="832" t="s">
        <v>3287</v>
      </c>
      <c r="J3855" s="832" t="s">
        <v>972</v>
      </c>
      <c r="K3855" s="832" t="s">
        <v>3288</v>
      </c>
      <c r="L3855" s="835">
        <v>39.5</v>
      </c>
      <c r="M3855" s="835">
        <v>39.5</v>
      </c>
      <c r="N3855" s="832">
        <v>1</v>
      </c>
      <c r="O3855" s="836">
        <v>1</v>
      </c>
      <c r="P3855" s="835">
        <v>39.5</v>
      </c>
      <c r="Q3855" s="837">
        <v>1</v>
      </c>
      <c r="R3855" s="832">
        <v>1</v>
      </c>
      <c r="S3855" s="837">
        <v>1</v>
      </c>
      <c r="T3855" s="836">
        <v>1</v>
      </c>
      <c r="U3855" s="838">
        <v>1</v>
      </c>
    </row>
    <row r="3856" spans="1:21" ht="14.4" customHeight="1" x14ac:dyDescent="0.3">
      <c r="A3856" s="831">
        <v>10</v>
      </c>
      <c r="B3856" s="832" t="s">
        <v>2616</v>
      </c>
      <c r="C3856" s="832" t="s">
        <v>2647</v>
      </c>
      <c r="D3856" s="833" t="s">
        <v>5681</v>
      </c>
      <c r="E3856" s="834" t="s">
        <v>2654</v>
      </c>
      <c r="F3856" s="832" t="s">
        <v>2618</v>
      </c>
      <c r="G3856" s="832" t="s">
        <v>3030</v>
      </c>
      <c r="H3856" s="832" t="s">
        <v>690</v>
      </c>
      <c r="I3856" s="832" t="s">
        <v>2419</v>
      </c>
      <c r="J3856" s="832" t="s">
        <v>1069</v>
      </c>
      <c r="K3856" s="832" t="s">
        <v>2420</v>
      </c>
      <c r="L3856" s="835">
        <v>0</v>
      </c>
      <c r="M3856" s="835">
        <v>0</v>
      </c>
      <c r="N3856" s="832">
        <v>1</v>
      </c>
      <c r="O3856" s="836">
        <v>1</v>
      </c>
      <c r="P3856" s="835"/>
      <c r="Q3856" s="837"/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10</v>
      </c>
      <c r="B3857" s="832" t="s">
        <v>2616</v>
      </c>
      <c r="C3857" s="832" t="s">
        <v>2647</v>
      </c>
      <c r="D3857" s="833" t="s">
        <v>5681</v>
      </c>
      <c r="E3857" s="834" t="s">
        <v>2654</v>
      </c>
      <c r="F3857" s="832" t="s">
        <v>2618</v>
      </c>
      <c r="G3857" s="832" t="s">
        <v>2793</v>
      </c>
      <c r="H3857" s="832" t="s">
        <v>690</v>
      </c>
      <c r="I3857" s="832" t="s">
        <v>2249</v>
      </c>
      <c r="J3857" s="832" t="s">
        <v>897</v>
      </c>
      <c r="K3857" s="832" t="s">
        <v>2250</v>
      </c>
      <c r="L3857" s="835">
        <v>63.75</v>
      </c>
      <c r="M3857" s="835">
        <v>127.5</v>
      </c>
      <c r="N3857" s="832">
        <v>2</v>
      </c>
      <c r="O3857" s="836">
        <v>2</v>
      </c>
      <c r="P3857" s="835">
        <v>63.75</v>
      </c>
      <c r="Q3857" s="837">
        <v>0.5</v>
      </c>
      <c r="R3857" s="832">
        <v>1</v>
      </c>
      <c r="S3857" s="837">
        <v>0.5</v>
      </c>
      <c r="T3857" s="836">
        <v>1</v>
      </c>
      <c r="U3857" s="838">
        <v>0.5</v>
      </c>
    </row>
    <row r="3858" spans="1:21" ht="14.4" customHeight="1" x14ac:dyDescent="0.3">
      <c r="A3858" s="831">
        <v>10</v>
      </c>
      <c r="B3858" s="832" t="s">
        <v>2616</v>
      </c>
      <c r="C3858" s="832" t="s">
        <v>2647</v>
      </c>
      <c r="D3858" s="833" t="s">
        <v>5681</v>
      </c>
      <c r="E3858" s="834" t="s">
        <v>2654</v>
      </c>
      <c r="F3858" s="832" t="s">
        <v>2618</v>
      </c>
      <c r="G3858" s="832" t="s">
        <v>2793</v>
      </c>
      <c r="H3858" s="832" t="s">
        <v>690</v>
      </c>
      <c r="I3858" s="832" t="s">
        <v>2251</v>
      </c>
      <c r="J3858" s="832" t="s">
        <v>2252</v>
      </c>
      <c r="K3858" s="832" t="s">
        <v>2253</v>
      </c>
      <c r="L3858" s="835">
        <v>25.5</v>
      </c>
      <c r="M3858" s="835">
        <v>25.5</v>
      </c>
      <c r="N3858" s="832">
        <v>1</v>
      </c>
      <c r="O3858" s="836">
        <v>1</v>
      </c>
      <c r="P3858" s="835">
        <v>25.5</v>
      </c>
      <c r="Q3858" s="837">
        <v>1</v>
      </c>
      <c r="R3858" s="832">
        <v>1</v>
      </c>
      <c r="S3858" s="837">
        <v>1</v>
      </c>
      <c r="T3858" s="836">
        <v>1</v>
      </c>
      <c r="U3858" s="838">
        <v>1</v>
      </c>
    </row>
    <row r="3859" spans="1:21" ht="14.4" customHeight="1" x14ac:dyDescent="0.3">
      <c r="A3859" s="831">
        <v>10</v>
      </c>
      <c r="B3859" s="832" t="s">
        <v>2616</v>
      </c>
      <c r="C3859" s="832" t="s">
        <v>2647</v>
      </c>
      <c r="D3859" s="833" t="s">
        <v>5681</v>
      </c>
      <c r="E3859" s="834" t="s">
        <v>2654</v>
      </c>
      <c r="F3859" s="832" t="s">
        <v>2618</v>
      </c>
      <c r="G3859" s="832" t="s">
        <v>2798</v>
      </c>
      <c r="H3859" s="832" t="s">
        <v>631</v>
      </c>
      <c r="I3859" s="832" t="s">
        <v>2802</v>
      </c>
      <c r="J3859" s="832" t="s">
        <v>1170</v>
      </c>
      <c r="K3859" s="832" t="s">
        <v>1171</v>
      </c>
      <c r="L3859" s="835">
        <v>60.28</v>
      </c>
      <c r="M3859" s="835">
        <v>120.56</v>
      </c>
      <c r="N3859" s="832">
        <v>2</v>
      </c>
      <c r="O3859" s="836">
        <v>2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10</v>
      </c>
      <c r="B3860" s="832" t="s">
        <v>2616</v>
      </c>
      <c r="C3860" s="832" t="s">
        <v>2647</v>
      </c>
      <c r="D3860" s="833" t="s">
        <v>5681</v>
      </c>
      <c r="E3860" s="834" t="s">
        <v>2654</v>
      </c>
      <c r="F3860" s="832" t="s">
        <v>2618</v>
      </c>
      <c r="G3860" s="832" t="s">
        <v>2812</v>
      </c>
      <c r="H3860" s="832" t="s">
        <v>631</v>
      </c>
      <c r="I3860" s="832" t="s">
        <v>2813</v>
      </c>
      <c r="J3860" s="832" t="s">
        <v>991</v>
      </c>
      <c r="K3860" s="832" t="s">
        <v>995</v>
      </c>
      <c r="L3860" s="835">
        <v>61.97</v>
      </c>
      <c r="M3860" s="835">
        <v>61.97</v>
      </c>
      <c r="N3860" s="832">
        <v>1</v>
      </c>
      <c r="O3860" s="836">
        <v>1</v>
      </c>
      <c r="P3860" s="835">
        <v>61.97</v>
      </c>
      <c r="Q3860" s="837">
        <v>1</v>
      </c>
      <c r="R3860" s="832">
        <v>1</v>
      </c>
      <c r="S3860" s="837">
        <v>1</v>
      </c>
      <c r="T3860" s="836">
        <v>1</v>
      </c>
      <c r="U3860" s="838">
        <v>1</v>
      </c>
    </row>
    <row r="3861" spans="1:21" ht="14.4" customHeight="1" x14ac:dyDescent="0.3">
      <c r="A3861" s="831">
        <v>10</v>
      </c>
      <c r="B3861" s="832" t="s">
        <v>2616</v>
      </c>
      <c r="C3861" s="832" t="s">
        <v>2647</v>
      </c>
      <c r="D3861" s="833" t="s">
        <v>5681</v>
      </c>
      <c r="E3861" s="834" t="s">
        <v>2654</v>
      </c>
      <c r="F3861" s="832" t="s">
        <v>2618</v>
      </c>
      <c r="G3861" s="832" t="s">
        <v>2815</v>
      </c>
      <c r="H3861" s="832" t="s">
        <v>690</v>
      </c>
      <c r="I3861" s="832" t="s">
        <v>2196</v>
      </c>
      <c r="J3861" s="832" t="s">
        <v>2197</v>
      </c>
      <c r="K3861" s="832" t="s">
        <v>2198</v>
      </c>
      <c r="L3861" s="835">
        <v>149.52000000000001</v>
      </c>
      <c r="M3861" s="835">
        <v>149.52000000000001</v>
      </c>
      <c r="N3861" s="832">
        <v>1</v>
      </c>
      <c r="O3861" s="836">
        <v>1</v>
      </c>
      <c r="P3861" s="835">
        <v>149.52000000000001</v>
      </c>
      <c r="Q3861" s="837">
        <v>1</v>
      </c>
      <c r="R3861" s="832">
        <v>1</v>
      </c>
      <c r="S3861" s="837">
        <v>1</v>
      </c>
      <c r="T3861" s="836">
        <v>1</v>
      </c>
      <c r="U3861" s="838">
        <v>1</v>
      </c>
    </row>
    <row r="3862" spans="1:21" ht="14.4" customHeight="1" x14ac:dyDescent="0.3">
      <c r="A3862" s="831">
        <v>10</v>
      </c>
      <c r="B3862" s="832" t="s">
        <v>2616</v>
      </c>
      <c r="C3862" s="832" t="s">
        <v>2647</v>
      </c>
      <c r="D3862" s="833" t="s">
        <v>5681</v>
      </c>
      <c r="E3862" s="834" t="s">
        <v>2654</v>
      </c>
      <c r="F3862" s="832" t="s">
        <v>2618</v>
      </c>
      <c r="G3862" s="832" t="s">
        <v>2945</v>
      </c>
      <c r="H3862" s="832" t="s">
        <v>631</v>
      </c>
      <c r="I3862" s="832" t="s">
        <v>2946</v>
      </c>
      <c r="J3862" s="832" t="s">
        <v>1256</v>
      </c>
      <c r="K3862" s="832" t="s">
        <v>2947</v>
      </c>
      <c r="L3862" s="835">
        <v>0</v>
      </c>
      <c r="M3862" s="835">
        <v>0</v>
      </c>
      <c r="N3862" s="832">
        <v>1</v>
      </c>
      <c r="O3862" s="836">
        <v>1</v>
      </c>
      <c r="P3862" s="835"/>
      <c r="Q3862" s="837"/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10</v>
      </c>
      <c r="B3863" s="832" t="s">
        <v>2616</v>
      </c>
      <c r="C3863" s="832" t="s">
        <v>2647</v>
      </c>
      <c r="D3863" s="833" t="s">
        <v>5681</v>
      </c>
      <c r="E3863" s="834" t="s">
        <v>2654</v>
      </c>
      <c r="F3863" s="832" t="s">
        <v>2619</v>
      </c>
      <c r="G3863" s="832" t="s">
        <v>2822</v>
      </c>
      <c r="H3863" s="832" t="s">
        <v>631</v>
      </c>
      <c r="I3863" s="832" t="s">
        <v>3393</v>
      </c>
      <c r="J3863" s="832" t="s">
        <v>2824</v>
      </c>
      <c r="K3863" s="832"/>
      <c r="L3863" s="835">
        <v>0</v>
      </c>
      <c r="M3863" s="835">
        <v>0</v>
      </c>
      <c r="N3863" s="832">
        <v>1</v>
      </c>
      <c r="O3863" s="836">
        <v>0.5</v>
      </c>
      <c r="P3863" s="835"/>
      <c r="Q3863" s="837"/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10</v>
      </c>
      <c r="B3864" s="832" t="s">
        <v>2616</v>
      </c>
      <c r="C3864" s="832" t="s">
        <v>2647</v>
      </c>
      <c r="D3864" s="833" t="s">
        <v>5681</v>
      </c>
      <c r="E3864" s="834" t="s">
        <v>2675</v>
      </c>
      <c r="F3864" s="832" t="s">
        <v>2618</v>
      </c>
      <c r="G3864" s="832" t="s">
        <v>2724</v>
      </c>
      <c r="H3864" s="832" t="s">
        <v>631</v>
      </c>
      <c r="I3864" s="832" t="s">
        <v>2725</v>
      </c>
      <c r="J3864" s="832" t="s">
        <v>2726</v>
      </c>
      <c r="K3864" s="832" t="s">
        <v>2727</v>
      </c>
      <c r="L3864" s="835">
        <v>36.76</v>
      </c>
      <c r="M3864" s="835">
        <v>147.04</v>
      </c>
      <c r="N3864" s="832">
        <v>4</v>
      </c>
      <c r="O3864" s="836">
        <v>4</v>
      </c>
      <c r="P3864" s="835">
        <v>147.04</v>
      </c>
      <c r="Q3864" s="837">
        <v>1</v>
      </c>
      <c r="R3864" s="832">
        <v>4</v>
      </c>
      <c r="S3864" s="837">
        <v>1</v>
      </c>
      <c r="T3864" s="836">
        <v>4</v>
      </c>
      <c r="U3864" s="838">
        <v>1</v>
      </c>
    </row>
    <row r="3865" spans="1:21" ht="14.4" customHeight="1" x14ac:dyDescent="0.3">
      <c r="A3865" s="831">
        <v>10</v>
      </c>
      <c r="B3865" s="832" t="s">
        <v>2616</v>
      </c>
      <c r="C3865" s="832" t="s">
        <v>2647</v>
      </c>
      <c r="D3865" s="833" t="s">
        <v>5681</v>
      </c>
      <c r="E3865" s="834" t="s">
        <v>2675</v>
      </c>
      <c r="F3865" s="832" t="s">
        <v>2618</v>
      </c>
      <c r="G3865" s="832" t="s">
        <v>2735</v>
      </c>
      <c r="H3865" s="832" t="s">
        <v>631</v>
      </c>
      <c r="I3865" s="832" t="s">
        <v>2736</v>
      </c>
      <c r="J3865" s="832" t="s">
        <v>2737</v>
      </c>
      <c r="K3865" s="832" t="s">
        <v>2738</v>
      </c>
      <c r="L3865" s="835">
        <v>42.63</v>
      </c>
      <c r="M3865" s="835">
        <v>42.63</v>
      </c>
      <c r="N3865" s="832">
        <v>1</v>
      </c>
      <c r="O3865" s="836">
        <v>1</v>
      </c>
      <c r="P3865" s="835">
        <v>42.63</v>
      </c>
      <c r="Q3865" s="837">
        <v>1</v>
      </c>
      <c r="R3865" s="832">
        <v>1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10</v>
      </c>
      <c r="B3866" s="832" t="s">
        <v>2616</v>
      </c>
      <c r="C3866" s="832" t="s">
        <v>2647</v>
      </c>
      <c r="D3866" s="833" t="s">
        <v>5681</v>
      </c>
      <c r="E3866" s="834" t="s">
        <v>2675</v>
      </c>
      <c r="F3866" s="832" t="s">
        <v>2618</v>
      </c>
      <c r="G3866" s="832" t="s">
        <v>2735</v>
      </c>
      <c r="H3866" s="832" t="s">
        <v>690</v>
      </c>
      <c r="I3866" s="832" t="s">
        <v>2436</v>
      </c>
      <c r="J3866" s="832" t="s">
        <v>2207</v>
      </c>
      <c r="K3866" s="832" t="s">
        <v>1365</v>
      </c>
      <c r="L3866" s="835">
        <v>170.52</v>
      </c>
      <c r="M3866" s="835">
        <v>170.52</v>
      </c>
      <c r="N3866" s="832">
        <v>1</v>
      </c>
      <c r="O3866" s="836">
        <v>1</v>
      </c>
      <c r="P3866" s="835">
        <v>170.52</v>
      </c>
      <c r="Q3866" s="837">
        <v>1</v>
      </c>
      <c r="R3866" s="832">
        <v>1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10</v>
      </c>
      <c r="B3867" s="832" t="s">
        <v>2616</v>
      </c>
      <c r="C3867" s="832" t="s">
        <v>2647</v>
      </c>
      <c r="D3867" s="833" t="s">
        <v>5681</v>
      </c>
      <c r="E3867" s="834" t="s">
        <v>2675</v>
      </c>
      <c r="F3867" s="832" t="s">
        <v>2618</v>
      </c>
      <c r="G3867" s="832" t="s">
        <v>2740</v>
      </c>
      <c r="H3867" s="832" t="s">
        <v>631</v>
      </c>
      <c r="I3867" s="832" t="s">
        <v>3399</v>
      </c>
      <c r="J3867" s="832" t="s">
        <v>695</v>
      </c>
      <c r="K3867" s="832" t="s">
        <v>3400</v>
      </c>
      <c r="L3867" s="835">
        <v>11.75</v>
      </c>
      <c r="M3867" s="835">
        <v>11.75</v>
      </c>
      <c r="N3867" s="832">
        <v>1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10</v>
      </c>
      <c r="B3868" s="832" t="s">
        <v>2616</v>
      </c>
      <c r="C3868" s="832" t="s">
        <v>2647</v>
      </c>
      <c r="D3868" s="833" t="s">
        <v>5681</v>
      </c>
      <c r="E3868" s="834" t="s">
        <v>2675</v>
      </c>
      <c r="F3868" s="832" t="s">
        <v>2618</v>
      </c>
      <c r="G3868" s="832" t="s">
        <v>2955</v>
      </c>
      <c r="H3868" s="832" t="s">
        <v>631</v>
      </c>
      <c r="I3868" s="832" t="s">
        <v>3615</v>
      </c>
      <c r="J3868" s="832" t="s">
        <v>740</v>
      </c>
      <c r="K3868" s="832" t="s">
        <v>3616</v>
      </c>
      <c r="L3868" s="835">
        <v>80.760000000000005</v>
      </c>
      <c r="M3868" s="835">
        <v>80.760000000000005</v>
      </c>
      <c r="N3868" s="832">
        <v>1</v>
      </c>
      <c r="O3868" s="836">
        <v>1</v>
      </c>
      <c r="P3868" s="835">
        <v>80.760000000000005</v>
      </c>
      <c r="Q3868" s="837">
        <v>1</v>
      </c>
      <c r="R3868" s="832">
        <v>1</v>
      </c>
      <c r="S3868" s="837">
        <v>1</v>
      </c>
      <c r="T3868" s="836">
        <v>1</v>
      </c>
      <c r="U3868" s="838">
        <v>1</v>
      </c>
    </row>
    <row r="3869" spans="1:21" ht="14.4" customHeight="1" x14ac:dyDescent="0.3">
      <c r="A3869" s="831">
        <v>10</v>
      </c>
      <c r="B3869" s="832" t="s">
        <v>2616</v>
      </c>
      <c r="C3869" s="832" t="s">
        <v>2647</v>
      </c>
      <c r="D3869" s="833" t="s">
        <v>5681</v>
      </c>
      <c r="E3869" s="834" t="s">
        <v>2675</v>
      </c>
      <c r="F3869" s="832" t="s">
        <v>2618</v>
      </c>
      <c r="G3869" s="832" t="s">
        <v>2766</v>
      </c>
      <c r="H3869" s="832" t="s">
        <v>631</v>
      </c>
      <c r="I3869" s="832" t="s">
        <v>2767</v>
      </c>
      <c r="J3869" s="832" t="s">
        <v>746</v>
      </c>
      <c r="K3869" s="832" t="s">
        <v>2768</v>
      </c>
      <c r="L3869" s="835">
        <v>27.28</v>
      </c>
      <c r="M3869" s="835">
        <v>54.56</v>
      </c>
      <c r="N3869" s="832">
        <v>2</v>
      </c>
      <c r="O3869" s="836">
        <v>2</v>
      </c>
      <c r="P3869" s="835">
        <v>54.56</v>
      </c>
      <c r="Q3869" s="837">
        <v>1</v>
      </c>
      <c r="R3869" s="832">
        <v>2</v>
      </c>
      <c r="S3869" s="837">
        <v>1</v>
      </c>
      <c r="T3869" s="836">
        <v>2</v>
      </c>
      <c r="U3869" s="838">
        <v>1</v>
      </c>
    </row>
    <row r="3870" spans="1:21" ht="14.4" customHeight="1" x14ac:dyDescent="0.3">
      <c r="A3870" s="831">
        <v>10</v>
      </c>
      <c r="B3870" s="832" t="s">
        <v>2616</v>
      </c>
      <c r="C3870" s="832" t="s">
        <v>2647</v>
      </c>
      <c r="D3870" s="833" t="s">
        <v>5681</v>
      </c>
      <c r="E3870" s="834" t="s">
        <v>2675</v>
      </c>
      <c r="F3870" s="832" t="s">
        <v>2618</v>
      </c>
      <c r="G3870" s="832" t="s">
        <v>2812</v>
      </c>
      <c r="H3870" s="832" t="s">
        <v>631</v>
      </c>
      <c r="I3870" s="832" t="s">
        <v>2813</v>
      </c>
      <c r="J3870" s="832" t="s">
        <v>991</v>
      </c>
      <c r="K3870" s="832" t="s">
        <v>995</v>
      </c>
      <c r="L3870" s="835">
        <v>61.97</v>
      </c>
      <c r="M3870" s="835">
        <v>61.97</v>
      </c>
      <c r="N3870" s="832">
        <v>1</v>
      </c>
      <c r="O3870" s="836">
        <v>1</v>
      </c>
      <c r="P3870" s="835">
        <v>61.97</v>
      </c>
      <c r="Q3870" s="837">
        <v>1</v>
      </c>
      <c r="R3870" s="832">
        <v>1</v>
      </c>
      <c r="S3870" s="837">
        <v>1</v>
      </c>
      <c r="T3870" s="836">
        <v>1</v>
      </c>
      <c r="U3870" s="838">
        <v>1</v>
      </c>
    </row>
    <row r="3871" spans="1:21" ht="14.4" customHeight="1" x14ac:dyDescent="0.3">
      <c r="A3871" s="831">
        <v>10</v>
      </c>
      <c r="B3871" s="832" t="s">
        <v>2616</v>
      </c>
      <c r="C3871" s="832" t="s">
        <v>2647</v>
      </c>
      <c r="D3871" s="833" t="s">
        <v>5681</v>
      </c>
      <c r="E3871" s="834" t="s">
        <v>2675</v>
      </c>
      <c r="F3871" s="832" t="s">
        <v>2618</v>
      </c>
      <c r="G3871" s="832" t="s">
        <v>2815</v>
      </c>
      <c r="H3871" s="832" t="s">
        <v>690</v>
      </c>
      <c r="I3871" s="832" t="s">
        <v>2194</v>
      </c>
      <c r="J3871" s="832" t="s">
        <v>1358</v>
      </c>
      <c r="K3871" s="832" t="s">
        <v>2195</v>
      </c>
      <c r="L3871" s="835">
        <v>154.36000000000001</v>
      </c>
      <c r="M3871" s="835">
        <v>154.36000000000001</v>
      </c>
      <c r="N3871" s="832">
        <v>1</v>
      </c>
      <c r="O3871" s="836">
        <v>1</v>
      </c>
      <c r="P3871" s="835">
        <v>154.36000000000001</v>
      </c>
      <c r="Q3871" s="837">
        <v>1</v>
      </c>
      <c r="R3871" s="832">
        <v>1</v>
      </c>
      <c r="S3871" s="837">
        <v>1</v>
      </c>
      <c r="T3871" s="836">
        <v>1</v>
      </c>
      <c r="U3871" s="838">
        <v>1</v>
      </c>
    </row>
    <row r="3872" spans="1:21" ht="14.4" customHeight="1" x14ac:dyDescent="0.3">
      <c r="A3872" s="831">
        <v>10</v>
      </c>
      <c r="B3872" s="832" t="s">
        <v>2616</v>
      </c>
      <c r="C3872" s="832" t="s">
        <v>2647</v>
      </c>
      <c r="D3872" s="833" t="s">
        <v>5681</v>
      </c>
      <c r="E3872" s="834" t="s">
        <v>2675</v>
      </c>
      <c r="F3872" s="832" t="s">
        <v>2618</v>
      </c>
      <c r="G3872" s="832" t="s">
        <v>2815</v>
      </c>
      <c r="H3872" s="832" t="s">
        <v>631</v>
      </c>
      <c r="I3872" s="832" t="s">
        <v>5337</v>
      </c>
      <c r="J3872" s="832" t="s">
        <v>1867</v>
      </c>
      <c r="K3872" s="832" t="s">
        <v>5338</v>
      </c>
      <c r="L3872" s="835">
        <v>75.73</v>
      </c>
      <c r="M3872" s="835">
        <v>75.73</v>
      </c>
      <c r="N3872" s="832">
        <v>1</v>
      </c>
      <c r="O3872" s="836">
        <v>1</v>
      </c>
      <c r="P3872" s="835">
        <v>75.73</v>
      </c>
      <c r="Q3872" s="837">
        <v>1</v>
      </c>
      <c r="R3872" s="832">
        <v>1</v>
      </c>
      <c r="S3872" s="837">
        <v>1</v>
      </c>
      <c r="T3872" s="836">
        <v>1</v>
      </c>
      <c r="U3872" s="838">
        <v>1</v>
      </c>
    </row>
    <row r="3873" spans="1:21" ht="14.4" customHeight="1" x14ac:dyDescent="0.3">
      <c r="A3873" s="831">
        <v>10</v>
      </c>
      <c r="B3873" s="832" t="s">
        <v>2616</v>
      </c>
      <c r="C3873" s="832" t="s">
        <v>2647</v>
      </c>
      <c r="D3873" s="833" t="s">
        <v>5681</v>
      </c>
      <c r="E3873" s="834" t="s">
        <v>2662</v>
      </c>
      <c r="F3873" s="832" t="s">
        <v>2618</v>
      </c>
      <c r="G3873" s="832" t="s">
        <v>3488</v>
      </c>
      <c r="H3873" s="832" t="s">
        <v>631</v>
      </c>
      <c r="I3873" s="832" t="s">
        <v>5596</v>
      </c>
      <c r="J3873" s="832" t="s">
        <v>5597</v>
      </c>
      <c r="K3873" s="832" t="s">
        <v>5598</v>
      </c>
      <c r="L3873" s="835">
        <v>6.09</v>
      </c>
      <c r="M3873" s="835">
        <v>12.18</v>
      </c>
      <c r="N3873" s="832">
        <v>2</v>
      </c>
      <c r="O3873" s="836">
        <v>1.5</v>
      </c>
      <c r="P3873" s="835">
        <v>6.09</v>
      </c>
      <c r="Q3873" s="837">
        <v>0.5</v>
      </c>
      <c r="R3873" s="832">
        <v>1</v>
      </c>
      <c r="S3873" s="837">
        <v>0.5</v>
      </c>
      <c r="T3873" s="836">
        <v>0.5</v>
      </c>
      <c r="U3873" s="838">
        <v>0.33333333333333331</v>
      </c>
    </row>
    <row r="3874" spans="1:21" ht="14.4" customHeight="1" x14ac:dyDescent="0.3">
      <c r="A3874" s="831">
        <v>10</v>
      </c>
      <c r="B3874" s="832" t="s">
        <v>2616</v>
      </c>
      <c r="C3874" s="832" t="s">
        <v>2647</v>
      </c>
      <c r="D3874" s="833" t="s">
        <v>5681</v>
      </c>
      <c r="E3874" s="834" t="s">
        <v>2662</v>
      </c>
      <c r="F3874" s="832" t="s">
        <v>2618</v>
      </c>
      <c r="G3874" s="832" t="s">
        <v>2751</v>
      </c>
      <c r="H3874" s="832" t="s">
        <v>631</v>
      </c>
      <c r="I3874" s="832" t="s">
        <v>2752</v>
      </c>
      <c r="J3874" s="832" t="s">
        <v>756</v>
      </c>
      <c r="K3874" s="832" t="s">
        <v>2753</v>
      </c>
      <c r="L3874" s="835">
        <v>92.85</v>
      </c>
      <c r="M3874" s="835">
        <v>278.54999999999995</v>
      </c>
      <c r="N3874" s="832">
        <v>3</v>
      </c>
      <c r="O3874" s="836">
        <v>2.5</v>
      </c>
      <c r="P3874" s="835">
        <v>185.7</v>
      </c>
      <c r="Q3874" s="837">
        <v>0.66666666666666674</v>
      </c>
      <c r="R3874" s="832">
        <v>2</v>
      </c>
      <c r="S3874" s="837">
        <v>0.66666666666666663</v>
      </c>
      <c r="T3874" s="836">
        <v>1.5</v>
      </c>
      <c r="U3874" s="838">
        <v>0.6</v>
      </c>
    </row>
    <row r="3875" spans="1:21" ht="14.4" customHeight="1" x14ac:dyDescent="0.3">
      <c r="A3875" s="831">
        <v>10</v>
      </c>
      <c r="B3875" s="832" t="s">
        <v>2616</v>
      </c>
      <c r="C3875" s="832" t="s">
        <v>2647</v>
      </c>
      <c r="D3875" s="833" t="s">
        <v>5681</v>
      </c>
      <c r="E3875" s="834" t="s">
        <v>2662</v>
      </c>
      <c r="F3875" s="832" t="s">
        <v>2618</v>
      </c>
      <c r="G3875" s="832" t="s">
        <v>2862</v>
      </c>
      <c r="H3875" s="832" t="s">
        <v>631</v>
      </c>
      <c r="I3875" s="832" t="s">
        <v>5599</v>
      </c>
      <c r="J3875" s="832" t="s">
        <v>781</v>
      </c>
      <c r="K3875" s="832" t="s">
        <v>5600</v>
      </c>
      <c r="L3875" s="835">
        <v>0</v>
      </c>
      <c r="M3875" s="835">
        <v>0</v>
      </c>
      <c r="N3875" s="832">
        <v>1</v>
      </c>
      <c r="O3875" s="836">
        <v>0.5</v>
      </c>
      <c r="P3875" s="835"/>
      <c r="Q3875" s="837"/>
      <c r="R3875" s="832"/>
      <c r="S3875" s="837">
        <v>0</v>
      </c>
      <c r="T3875" s="836"/>
      <c r="U3875" s="838">
        <v>0</v>
      </c>
    </row>
    <row r="3876" spans="1:21" ht="14.4" customHeight="1" x14ac:dyDescent="0.3">
      <c r="A3876" s="831">
        <v>10</v>
      </c>
      <c r="B3876" s="832" t="s">
        <v>2616</v>
      </c>
      <c r="C3876" s="832" t="s">
        <v>2647</v>
      </c>
      <c r="D3876" s="833" t="s">
        <v>5681</v>
      </c>
      <c r="E3876" s="834" t="s">
        <v>2662</v>
      </c>
      <c r="F3876" s="832" t="s">
        <v>2618</v>
      </c>
      <c r="G3876" s="832" t="s">
        <v>2763</v>
      </c>
      <c r="H3876" s="832" t="s">
        <v>631</v>
      </c>
      <c r="I3876" s="832" t="s">
        <v>3285</v>
      </c>
      <c r="J3876" s="832" t="s">
        <v>1152</v>
      </c>
      <c r="K3876" s="832" t="s">
        <v>3286</v>
      </c>
      <c r="L3876" s="835">
        <v>42.14</v>
      </c>
      <c r="M3876" s="835">
        <v>42.14</v>
      </c>
      <c r="N3876" s="832">
        <v>1</v>
      </c>
      <c r="O3876" s="836">
        <v>1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10</v>
      </c>
      <c r="B3877" s="832" t="s">
        <v>2616</v>
      </c>
      <c r="C3877" s="832" t="s">
        <v>2647</v>
      </c>
      <c r="D3877" s="833" t="s">
        <v>5681</v>
      </c>
      <c r="E3877" s="834" t="s">
        <v>2662</v>
      </c>
      <c r="F3877" s="832" t="s">
        <v>2618</v>
      </c>
      <c r="G3877" s="832" t="s">
        <v>2763</v>
      </c>
      <c r="H3877" s="832" t="s">
        <v>631</v>
      </c>
      <c r="I3877" s="832" t="s">
        <v>2764</v>
      </c>
      <c r="J3877" s="832" t="s">
        <v>983</v>
      </c>
      <c r="K3877" s="832" t="s">
        <v>2765</v>
      </c>
      <c r="L3877" s="835">
        <v>89.91</v>
      </c>
      <c r="M3877" s="835">
        <v>89.91</v>
      </c>
      <c r="N3877" s="832">
        <v>1</v>
      </c>
      <c r="O3877" s="836">
        <v>0.5</v>
      </c>
      <c r="P3877" s="835">
        <v>89.91</v>
      </c>
      <c r="Q3877" s="837">
        <v>1</v>
      </c>
      <c r="R3877" s="832">
        <v>1</v>
      </c>
      <c r="S3877" s="837">
        <v>1</v>
      </c>
      <c r="T3877" s="836">
        <v>0.5</v>
      </c>
      <c r="U3877" s="838">
        <v>1</v>
      </c>
    </row>
    <row r="3878" spans="1:21" ht="14.4" customHeight="1" x14ac:dyDescent="0.3">
      <c r="A3878" s="831">
        <v>10</v>
      </c>
      <c r="B3878" s="832" t="s">
        <v>2616</v>
      </c>
      <c r="C3878" s="832" t="s">
        <v>2647</v>
      </c>
      <c r="D3878" s="833" t="s">
        <v>5681</v>
      </c>
      <c r="E3878" s="834" t="s">
        <v>2662</v>
      </c>
      <c r="F3878" s="832" t="s">
        <v>2618</v>
      </c>
      <c r="G3878" s="832" t="s">
        <v>2766</v>
      </c>
      <c r="H3878" s="832" t="s">
        <v>631</v>
      </c>
      <c r="I3878" s="832" t="s">
        <v>2767</v>
      </c>
      <c r="J3878" s="832" t="s">
        <v>746</v>
      </c>
      <c r="K3878" s="832" t="s">
        <v>2768</v>
      </c>
      <c r="L3878" s="835">
        <v>27.28</v>
      </c>
      <c r="M3878" s="835">
        <v>54.56</v>
      </c>
      <c r="N3878" s="832">
        <v>2</v>
      </c>
      <c r="O3878" s="836">
        <v>1.5</v>
      </c>
      <c r="P3878" s="835">
        <v>54.56</v>
      </c>
      <c r="Q3878" s="837">
        <v>1</v>
      </c>
      <c r="R3878" s="832">
        <v>2</v>
      </c>
      <c r="S3878" s="837">
        <v>1</v>
      </c>
      <c r="T3878" s="836">
        <v>1.5</v>
      </c>
      <c r="U3878" s="838">
        <v>1</v>
      </c>
    </row>
    <row r="3879" spans="1:21" ht="14.4" customHeight="1" x14ac:dyDescent="0.3">
      <c r="A3879" s="831">
        <v>10</v>
      </c>
      <c r="B3879" s="832" t="s">
        <v>2616</v>
      </c>
      <c r="C3879" s="832" t="s">
        <v>2647</v>
      </c>
      <c r="D3879" s="833" t="s">
        <v>5681</v>
      </c>
      <c r="E3879" s="834" t="s">
        <v>2662</v>
      </c>
      <c r="F3879" s="832" t="s">
        <v>2618</v>
      </c>
      <c r="G3879" s="832" t="s">
        <v>2777</v>
      </c>
      <c r="H3879" s="832" t="s">
        <v>631</v>
      </c>
      <c r="I3879" s="832" t="s">
        <v>2778</v>
      </c>
      <c r="J3879" s="832" t="s">
        <v>1377</v>
      </c>
      <c r="K3879" s="832" t="s">
        <v>2779</v>
      </c>
      <c r="L3879" s="835">
        <v>69.59</v>
      </c>
      <c r="M3879" s="835">
        <v>69.59</v>
      </c>
      <c r="N3879" s="832">
        <v>1</v>
      </c>
      <c r="O3879" s="836">
        <v>1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10</v>
      </c>
      <c r="B3880" s="832" t="s">
        <v>2616</v>
      </c>
      <c r="C3880" s="832" t="s">
        <v>2647</v>
      </c>
      <c r="D3880" s="833" t="s">
        <v>5681</v>
      </c>
      <c r="E3880" s="834" t="s">
        <v>2662</v>
      </c>
      <c r="F3880" s="832" t="s">
        <v>2618</v>
      </c>
      <c r="G3880" s="832" t="s">
        <v>3374</v>
      </c>
      <c r="H3880" s="832" t="s">
        <v>631</v>
      </c>
      <c r="I3880" s="832" t="s">
        <v>3790</v>
      </c>
      <c r="J3880" s="832" t="s">
        <v>3376</v>
      </c>
      <c r="K3880" s="832" t="s">
        <v>3641</v>
      </c>
      <c r="L3880" s="835">
        <v>176.32</v>
      </c>
      <c r="M3880" s="835">
        <v>176.32</v>
      </c>
      <c r="N3880" s="832">
        <v>1</v>
      </c>
      <c r="O3880" s="836">
        <v>1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10</v>
      </c>
      <c r="B3881" s="832" t="s">
        <v>2616</v>
      </c>
      <c r="C3881" s="832" t="s">
        <v>2647</v>
      </c>
      <c r="D3881" s="833" t="s">
        <v>5681</v>
      </c>
      <c r="E3881" s="834" t="s">
        <v>2662</v>
      </c>
      <c r="F3881" s="832" t="s">
        <v>2618</v>
      </c>
      <c r="G3881" s="832" t="s">
        <v>4775</v>
      </c>
      <c r="H3881" s="832" t="s">
        <v>631</v>
      </c>
      <c r="I3881" s="832" t="s">
        <v>5601</v>
      </c>
      <c r="J3881" s="832" t="s">
        <v>5602</v>
      </c>
      <c r="K3881" s="832" t="s">
        <v>5603</v>
      </c>
      <c r="L3881" s="835">
        <v>0</v>
      </c>
      <c r="M3881" s="835">
        <v>0</v>
      </c>
      <c r="N3881" s="832">
        <v>1</v>
      </c>
      <c r="O3881" s="836">
        <v>0.5</v>
      </c>
      <c r="P3881" s="835"/>
      <c r="Q3881" s="837"/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10</v>
      </c>
      <c r="B3882" s="832" t="s">
        <v>2616</v>
      </c>
      <c r="C3882" s="832" t="s">
        <v>2647</v>
      </c>
      <c r="D3882" s="833" t="s">
        <v>5681</v>
      </c>
      <c r="E3882" s="834" t="s">
        <v>2662</v>
      </c>
      <c r="F3882" s="832" t="s">
        <v>2618</v>
      </c>
      <c r="G3882" s="832" t="s">
        <v>2780</v>
      </c>
      <c r="H3882" s="832" t="s">
        <v>631</v>
      </c>
      <c r="I3882" s="832" t="s">
        <v>2781</v>
      </c>
      <c r="J3882" s="832" t="s">
        <v>1333</v>
      </c>
      <c r="K3882" s="832" t="s">
        <v>2782</v>
      </c>
      <c r="L3882" s="835">
        <v>90.95</v>
      </c>
      <c r="M3882" s="835">
        <v>181.9</v>
      </c>
      <c r="N3882" s="832">
        <v>2</v>
      </c>
      <c r="O3882" s="836">
        <v>1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10</v>
      </c>
      <c r="B3883" s="832" t="s">
        <v>2616</v>
      </c>
      <c r="C3883" s="832" t="s">
        <v>2647</v>
      </c>
      <c r="D3883" s="833" t="s">
        <v>5681</v>
      </c>
      <c r="E3883" s="834" t="s">
        <v>2662</v>
      </c>
      <c r="F3883" s="832" t="s">
        <v>2618</v>
      </c>
      <c r="G3883" s="832" t="s">
        <v>2786</v>
      </c>
      <c r="H3883" s="832" t="s">
        <v>631</v>
      </c>
      <c r="I3883" s="832" t="s">
        <v>2787</v>
      </c>
      <c r="J3883" s="832" t="s">
        <v>1869</v>
      </c>
      <c r="K3883" s="832" t="s">
        <v>2788</v>
      </c>
      <c r="L3883" s="835">
        <v>69.59</v>
      </c>
      <c r="M3883" s="835">
        <v>139.18</v>
      </c>
      <c r="N3883" s="832">
        <v>2</v>
      </c>
      <c r="O3883" s="836">
        <v>2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10</v>
      </c>
      <c r="B3884" s="832" t="s">
        <v>2616</v>
      </c>
      <c r="C3884" s="832" t="s">
        <v>2647</v>
      </c>
      <c r="D3884" s="833" t="s">
        <v>5681</v>
      </c>
      <c r="E3884" s="834" t="s">
        <v>2662</v>
      </c>
      <c r="F3884" s="832" t="s">
        <v>2618</v>
      </c>
      <c r="G3884" s="832" t="s">
        <v>5476</v>
      </c>
      <c r="H3884" s="832" t="s">
        <v>631</v>
      </c>
      <c r="I3884" s="832" t="s">
        <v>5604</v>
      </c>
      <c r="J3884" s="832" t="s">
        <v>854</v>
      </c>
      <c r="K3884" s="832" t="s">
        <v>5605</v>
      </c>
      <c r="L3884" s="835">
        <v>0</v>
      </c>
      <c r="M3884" s="835">
        <v>0</v>
      </c>
      <c r="N3884" s="832">
        <v>1</v>
      </c>
      <c r="O3884" s="836">
        <v>1</v>
      </c>
      <c r="P3884" s="835"/>
      <c r="Q3884" s="837"/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10</v>
      </c>
      <c r="B3885" s="832" t="s">
        <v>2616</v>
      </c>
      <c r="C3885" s="832" t="s">
        <v>2647</v>
      </c>
      <c r="D3885" s="833" t="s">
        <v>5681</v>
      </c>
      <c r="E3885" s="834" t="s">
        <v>2662</v>
      </c>
      <c r="F3885" s="832" t="s">
        <v>2618</v>
      </c>
      <c r="G3885" s="832" t="s">
        <v>5476</v>
      </c>
      <c r="H3885" s="832" t="s">
        <v>631</v>
      </c>
      <c r="I3885" s="832" t="s">
        <v>5606</v>
      </c>
      <c r="J3885" s="832" t="s">
        <v>852</v>
      </c>
      <c r="K3885" s="832" t="s">
        <v>853</v>
      </c>
      <c r="L3885" s="835">
        <v>0</v>
      </c>
      <c r="M3885" s="835">
        <v>0</v>
      </c>
      <c r="N3885" s="832">
        <v>1</v>
      </c>
      <c r="O3885" s="836">
        <v>0.5</v>
      </c>
      <c r="P3885" s="835"/>
      <c r="Q3885" s="837"/>
      <c r="R3885" s="832"/>
      <c r="S3885" s="837">
        <v>0</v>
      </c>
      <c r="T3885" s="836"/>
      <c r="U3885" s="838">
        <v>0</v>
      </c>
    </row>
    <row r="3886" spans="1:21" ht="14.4" customHeight="1" x14ac:dyDescent="0.3">
      <c r="A3886" s="831">
        <v>10</v>
      </c>
      <c r="B3886" s="832" t="s">
        <v>2616</v>
      </c>
      <c r="C3886" s="832" t="s">
        <v>2647</v>
      </c>
      <c r="D3886" s="833" t="s">
        <v>5681</v>
      </c>
      <c r="E3886" s="834" t="s">
        <v>2662</v>
      </c>
      <c r="F3886" s="832" t="s">
        <v>2618</v>
      </c>
      <c r="G3886" s="832" t="s">
        <v>2793</v>
      </c>
      <c r="H3886" s="832" t="s">
        <v>690</v>
      </c>
      <c r="I3886" s="832" t="s">
        <v>2251</v>
      </c>
      <c r="J3886" s="832" t="s">
        <v>2252</v>
      </c>
      <c r="K3886" s="832" t="s">
        <v>2253</v>
      </c>
      <c r="L3886" s="835">
        <v>25.5</v>
      </c>
      <c r="M3886" s="835">
        <v>25.5</v>
      </c>
      <c r="N3886" s="832">
        <v>1</v>
      </c>
      <c r="O3886" s="836">
        <v>0.5</v>
      </c>
      <c r="P3886" s="835">
        <v>25.5</v>
      </c>
      <c r="Q3886" s="837">
        <v>1</v>
      </c>
      <c r="R3886" s="832">
        <v>1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10</v>
      </c>
      <c r="B3887" s="832" t="s">
        <v>2616</v>
      </c>
      <c r="C3887" s="832" t="s">
        <v>2647</v>
      </c>
      <c r="D3887" s="833" t="s">
        <v>5681</v>
      </c>
      <c r="E3887" s="834" t="s">
        <v>2662</v>
      </c>
      <c r="F3887" s="832" t="s">
        <v>2618</v>
      </c>
      <c r="G3887" s="832" t="s">
        <v>2798</v>
      </c>
      <c r="H3887" s="832" t="s">
        <v>631</v>
      </c>
      <c r="I3887" s="832" t="s">
        <v>2802</v>
      </c>
      <c r="J3887" s="832" t="s">
        <v>1170</v>
      </c>
      <c r="K3887" s="832" t="s">
        <v>1171</v>
      </c>
      <c r="L3887" s="835">
        <v>60.28</v>
      </c>
      <c r="M3887" s="835">
        <v>60.28</v>
      </c>
      <c r="N3887" s="832">
        <v>1</v>
      </c>
      <c r="O3887" s="836">
        <v>1</v>
      </c>
      <c r="P3887" s="835">
        <v>60.28</v>
      </c>
      <c r="Q3887" s="837">
        <v>1</v>
      </c>
      <c r="R3887" s="832">
        <v>1</v>
      </c>
      <c r="S3887" s="837">
        <v>1</v>
      </c>
      <c r="T3887" s="836">
        <v>1</v>
      </c>
      <c r="U3887" s="838">
        <v>1</v>
      </c>
    </row>
    <row r="3888" spans="1:21" ht="14.4" customHeight="1" x14ac:dyDescent="0.3">
      <c r="A3888" s="831">
        <v>10</v>
      </c>
      <c r="B3888" s="832" t="s">
        <v>2616</v>
      </c>
      <c r="C3888" s="832" t="s">
        <v>2647</v>
      </c>
      <c r="D3888" s="833" t="s">
        <v>5681</v>
      </c>
      <c r="E3888" s="834" t="s">
        <v>2662</v>
      </c>
      <c r="F3888" s="832" t="s">
        <v>2618</v>
      </c>
      <c r="G3888" s="832" t="s">
        <v>2812</v>
      </c>
      <c r="H3888" s="832" t="s">
        <v>631</v>
      </c>
      <c r="I3888" s="832" t="s">
        <v>2813</v>
      </c>
      <c r="J3888" s="832" t="s">
        <v>991</v>
      </c>
      <c r="K3888" s="832" t="s">
        <v>995</v>
      </c>
      <c r="L3888" s="835">
        <v>61.97</v>
      </c>
      <c r="M3888" s="835">
        <v>247.88</v>
      </c>
      <c r="N3888" s="832">
        <v>4</v>
      </c>
      <c r="O3888" s="836">
        <v>3</v>
      </c>
      <c r="P3888" s="835">
        <v>185.91</v>
      </c>
      <c r="Q3888" s="837">
        <v>0.75</v>
      </c>
      <c r="R3888" s="832">
        <v>3</v>
      </c>
      <c r="S3888" s="837">
        <v>0.75</v>
      </c>
      <c r="T3888" s="836">
        <v>2.5</v>
      </c>
      <c r="U3888" s="838">
        <v>0.83333333333333337</v>
      </c>
    </row>
    <row r="3889" spans="1:21" ht="14.4" customHeight="1" x14ac:dyDescent="0.3">
      <c r="A3889" s="831">
        <v>10</v>
      </c>
      <c r="B3889" s="832" t="s">
        <v>2616</v>
      </c>
      <c r="C3889" s="832" t="s">
        <v>2647</v>
      </c>
      <c r="D3889" s="833" t="s">
        <v>5681</v>
      </c>
      <c r="E3889" s="834" t="s">
        <v>2662</v>
      </c>
      <c r="F3889" s="832" t="s">
        <v>2618</v>
      </c>
      <c r="G3889" s="832" t="s">
        <v>2815</v>
      </c>
      <c r="H3889" s="832" t="s">
        <v>631</v>
      </c>
      <c r="I3889" s="832" t="s">
        <v>5337</v>
      </c>
      <c r="J3889" s="832" t="s">
        <v>1867</v>
      </c>
      <c r="K3889" s="832" t="s">
        <v>5338</v>
      </c>
      <c r="L3889" s="835">
        <v>75.73</v>
      </c>
      <c r="M3889" s="835">
        <v>151.46</v>
      </c>
      <c r="N3889" s="832">
        <v>2</v>
      </c>
      <c r="O3889" s="836">
        <v>1</v>
      </c>
      <c r="P3889" s="835">
        <v>151.46</v>
      </c>
      <c r="Q3889" s="837">
        <v>1</v>
      </c>
      <c r="R3889" s="832">
        <v>2</v>
      </c>
      <c r="S3889" s="837">
        <v>1</v>
      </c>
      <c r="T3889" s="836">
        <v>1</v>
      </c>
      <c r="U3889" s="838">
        <v>1</v>
      </c>
    </row>
    <row r="3890" spans="1:21" ht="14.4" customHeight="1" x14ac:dyDescent="0.3">
      <c r="A3890" s="831">
        <v>10</v>
      </c>
      <c r="B3890" s="832" t="s">
        <v>2616</v>
      </c>
      <c r="C3890" s="832" t="s">
        <v>2647</v>
      </c>
      <c r="D3890" s="833" t="s">
        <v>5681</v>
      </c>
      <c r="E3890" s="834" t="s">
        <v>2662</v>
      </c>
      <c r="F3890" s="832" t="s">
        <v>2618</v>
      </c>
      <c r="G3890" s="832" t="s">
        <v>2945</v>
      </c>
      <c r="H3890" s="832" t="s">
        <v>631</v>
      </c>
      <c r="I3890" s="832" t="s">
        <v>2946</v>
      </c>
      <c r="J3890" s="832" t="s">
        <v>1256</v>
      </c>
      <c r="K3890" s="832" t="s">
        <v>2947</v>
      </c>
      <c r="L3890" s="835">
        <v>0</v>
      </c>
      <c r="M3890" s="835">
        <v>0</v>
      </c>
      <c r="N3890" s="832">
        <v>1</v>
      </c>
      <c r="O3890" s="836">
        <v>1</v>
      </c>
      <c r="P3890" s="835">
        <v>0</v>
      </c>
      <c r="Q3890" s="837"/>
      <c r="R3890" s="832">
        <v>1</v>
      </c>
      <c r="S3890" s="837">
        <v>1</v>
      </c>
      <c r="T3890" s="836">
        <v>1</v>
      </c>
      <c r="U3890" s="838">
        <v>1</v>
      </c>
    </row>
    <row r="3891" spans="1:21" ht="14.4" customHeight="1" x14ac:dyDescent="0.3">
      <c r="A3891" s="831">
        <v>10</v>
      </c>
      <c r="B3891" s="832" t="s">
        <v>2616</v>
      </c>
      <c r="C3891" s="832" t="s">
        <v>2649</v>
      </c>
      <c r="D3891" s="833" t="s">
        <v>631</v>
      </c>
      <c r="E3891" s="834" t="s">
        <v>2717</v>
      </c>
      <c r="F3891" s="832" t="s">
        <v>2618</v>
      </c>
      <c r="G3891" s="832" t="s">
        <v>2962</v>
      </c>
      <c r="H3891" s="832" t="s">
        <v>631</v>
      </c>
      <c r="I3891" s="832" t="s">
        <v>5607</v>
      </c>
      <c r="J3891" s="832" t="s">
        <v>1096</v>
      </c>
      <c r="K3891" s="832" t="s">
        <v>5608</v>
      </c>
      <c r="L3891" s="835">
        <v>0</v>
      </c>
      <c r="M3891" s="835">
        <v>0</v>
      </c>
      <c r="N3891" s="832">
        <v>1</v>
      </c>
      <c r="O3891" s="836">
        <v>1</v>
      </c>
      <c r="P3891" s="835">
        <v>0</v>
      </c>
      <c r="Q3891" s="837"/>
      <c r="R3891" s="832">
        <v>1</v>
      </c>
      <c r="S3891" s="837">
        <v>1</v>
      </c>
      <c r="T3891" s="836">
        <v>1</v>
      </c>
      <c r="U3891" s="838">
        <v>1</v>
      </c>
    </row>
    <row r="3892" spans="1:21" ht="14.4" customHeight="1" x14ac:dyDescent="0.3">
      <c r="A3892" s="831">
        <v>10</v>
      </c>
      <c r="B3892" s="832" t="s">
        <v>2616</v>
      </c>
      <c r="C3892" s="832" t="s">
        <v>2649</v>
      </c>
      <c r="D3892" s="833" t="s">
        <v>631</v>
      </c>
      <c r="E3892" s="834" t="s">
        <v>2717</v>
      </c>
      <c r="F3892" s="832" t="s">
        <v>2618</v>
      </c>
      <c r="G3892" s="832" t="s">
        <v>3295</v>
      </c>
      <c r="H3892" s="832" t="s">
        <v>631</v>
      </c>
      <c r="I3892" s="832" t="s">
        <v>3296</v>
      </c>
      <c r="J3892" s="832" t="s">
        <v>3297</v>
      </c>
      <c r="K3892" s="832" t="s">
        <v>3298</v>
      </c>
      <c r="L3892" s="835">
        <v>17.72</v>
      </c>
      <c r="M3892" s="835">
        <v>17.72</v>
      </c>
      <c r="N3892" s="832">
        <v>1</v>
      </c>
      <c r="O3892" s="836">
        <v>1</v>
      </c>
      <c r="P3892" s="835">
        <v>17.72</v>
      </c>
      <c r="Q3892" s="837">
        <v>1</v>
      </c>
      <c r="R3892" s="832">
        <v>1</v>
      </c>
      <c r="S3892" s="837">
        <v>1</v>
      </c>
      <c r="T3892" s="836">
        <v>1</v>
      </c>
      <c r="U3892" s="838">
        <v>1</v>
      </c>
    </row>
    <row r="3893" spans="1:21" ht="14.4" customHeight="1" x14ac:dyDescent="0.3">
      <c r="A3893" s="831">
        <v>10</v>
      </c>
      <c r="B3893" s="832" t="s">
        <v>2616</v>
      </c>
      <c r="C3893" s="832" t="s">
        <v>2649</v>
      </c>
      <c r="D3893" s="833" t="s">
        <v>631</v>
      </c>
      <c r="E3893" s="834" t="s">
        <v>2717</v>
      </c>
      <c r="F3893" s="832" t="s">
        <v>2618</v>
      </c>
      <c r="G3893" s="832" t="s">
        <v>4730</v>
      </c>
      <c r="H3893" s="832" t="s">
        <v>631</v>
      </c>
      <c r="I3893" s="832" t="s">
        <v>4734</v>
      </c>
      <c r="J3893" s="832" t="s">
        <v>4735</v>
      </c>
      <c r="K3893" s="832" t="s">
        <v>4736</v>
      </c>
      <c r="L3893" s="835">
        <v>0</v>
      </c>
      <c r="M3893" s="835">
        <v>0</v>
      </c>
      <c r="N3893" s="832">
        <v>1</v>
      </c>
      <c r="O3893" s="836">
        <v>0.5</v>
      </c>
      <c r="P3893" s="835"/>
      <c r="Q3893" s="837"/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10</v>
      </c>
      <c r="B3894" s="832" t="s">
        <v>2616</v>
      </c>
      <c r="C3894" s="832" t="s">
        <v>2649</v>
      </c>
      <c r="D3894" s="833" t="s">
        <v>631</v>
      </c>
      <c r="E3894" s="834" t="s">
        <v>2717</v>
      </c>
      <c r="F3894" s="832" t="s">
        <v>2618</v>
      </c>
      <c r="G3894" s="832" t="s">
        <v>3241</v>
      </c>
      <c r="H3894" s="832" t="s">
        <v>631</v>
      </c>
      <c r="I3894" s="832" t="s">
        <v>5609</v>
      </c>
      <c r="J3894" s="832" t="s">
        <v>5610</v>
      </c>
      <c r="K3894" s="832" t="s">
        <v>3536</v>
      </c>
      <c r="L3894" s="835">
        <v>119.7</v>
      </c>
      <c r="M3894" s="835">
        <v>239.4</v>
      </c>
      <c r="N3894" s="832">
        <v>2</v>
      </c>
      <c r="O3894" s="836">
        <v>1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10</v>
      </c>
      <c r="B3895" s="832" t="s">
        <v>2616</v>
      </c>
      <c r="C3895" s="832" t="s">
        <v>2649</v>
      </c>
      <c r="D3895" s="833" t="s">
        <v>631</v>
      </c>
      <c r="E3895" s="834" t="s">
        <v>2717</v>
      </c>
      <c r="F3895" s="832" t="s">
        <v>2618</v>
      </c>
      <c r="G3895" s="832" t="s">
        <v>3241</v>
      </c>
      <c r="H3895" s="832" t="s">
        <v>631</v>
      </c>
      <c r="I3895" s="832" t="s">
        <v>5493</v>
      </c>
      <c r="J3895" s="832" t="s">
        <v>2214</v>
      </c>
      <c r="K3895" s="832" t="s">
        <v>3536</v>
      </c>
      <c r="L3895" s="835">
        <v>119.7</v>
      </c>
      <c r="M3895" s="835">
        <v>119.7</v>
      </c>
      <c r="N3895" s="832">
        <v>1</v>
      </c>
      <c r="O3895" s="836">
        <v>0.5</v>
      </c>
      <c r="P3895" s="835">
        <v>119.7</v>
      </c>
      <c r="Q3895" s="837">
        <v>1</v>
      </c>
      <c r="R3895" s="832">
        <v>1</v>
      </c>
      <c r="S3895" s="837">
        <v>1</v>
      </c>
      <c r="T3895" s="836">
        <v>0.5</v>
      </c>
      <c r="U3895" s="838">
        <v>1</v>
      </c>
    </row>
    <row r="3896" spans="1:21" ht="14.4" customHeight="1" x14ac:dyDescent="0.3">
      <c r="A3896" s="831">
        <v>10</v>
      </c>
      <c r="B3896" s="832" t="s">
        <v>2616</v>
      </c>
      <c r="C3896" s="832" t="s">
        <v>2649</v>
      </c>
      <c r="D3896" s="833" t="s">
        <v>631</v>
      </c>
      <c r="E3896" s="834" t="s">
        <v>2717</v>
      </c>
      <c r="F3896" s="832" t="s">
        <v>2618</v>
      </c>
      <c r="G3896" s="832" t="s">
        <v>3241</v>
      </c>
      <c r="H3896" s="832" t="s">
        <v>631</v>
      </c>
      <c r="I3896" s="832" t="s">
        <v>2556</v>
      </c>
      <c r="J3896" s="832" t="s">
        <v>2557</v>
      </c>
      <c r="K3896" s="832" t="s">
        <v>2558</v>
      </c>
      <c r="L3896" s="835">
        <v>95.76</v>
      </c>
      <c r="M3896" s="835">
        <v>574.56000000000006</v>
      </c>
      <c r="N3896" s="832">
        <v>6</v>
      </c>
      <c r="O3896" s="836">
        <v>5.5</v>
      </c>
      <c r="P3896" s="835">
        <v>383.04</v>
      </c>
      <c r="Q3896" s="837">
        <v>0.66666666666666663</v>
      </c>
      <c r="R3896" s="832">
        <v>4</v>
      </c>
      <c r="S3896" s="837">
        <v>0.66666666666666663</v>
      </c>
      <c r="T3896" s="836">
        <v>3.5</v>
      </c>
      <c r="U3896" s="838">
        <v>0.63636363636363635</v>
      </c>
    </row>
    <row r="3897" spans="1:21" ht="14.4" customHeight="1" x14ac:dyDescent="0.3">
      <c r="A3897" s="831">
        <v>10</v>
      </c>
      <c r="B3897" s="832" t="s">
        <v>2616</v>
      </c>
      <c r="C3897" s="832" t="s">
        <v>2649</v>
      </c>
      <c r="D3897" s="833" t="s">
        <v>631</v>
      </c>
      <c r="E3897" s="834" t="s">
        <v>2717</v>
      </c>
      <c r="F3897" s="832" t="s">
        <v>2618</v>
      </c>
      <c r="G3897" s="832" t="s">
        <v>3241</v>
      </c>
      <c r="H3897" s="832" t="s">
        <v>631</v>
      </c>
      <c r="I3897" s="832" t="s">
        <v>2213</v>
      </c>
      <c r="J3897" s="832" t="s">
        <v>2214</v>
      </c>
      <c r="K3897" s="832" t="s">
        <v>2215</v>
      </c>
      <c r="L3897" s="835">
        <v>43.85</v>
      </c>
      <c r="M3897" s="835">
        <v>263.10000000000002</v>
      </c>
      <c r="N3897" s="832">
        <v>6</v>
      </c>
      <c r="O3897" s="836">
        <v>5</v>
      </c>
      <c r="P3897" s="835">
        <v>131.55000000000001</v>
      </c>
      <c r="Q3897" s="837">
        <v>0.5</v>
      </c>
      <c r="R3897" s="832">
        <v>3</v>
      </c>
      <c r="S3897" s="837">
        <v>0.5</v>
      </c>
      <c r="T3897" s="836">
        <v>2</v>
      </c>
      <c r="U3897" s="838">
        <v>0.4</v>
      </c>
    </row>
    <row r="3898" spans="1:21" ht="14.4" customHeight="1" x14ac:dyDescent="0.3">
      <c r="A3898" s="831">
        <v>10</v>
      </c>
      <c r="B3898" s="832" t="s">
        <v>2616</v>
      </c>
      <c r="C3898" s="832" t="s">
        <v>2649</v>
      </c>
      <c r="D3898" s="833" t="s">
        <v>631</v>
      </c>
      <c r="E3898" s="834" t="s">
        <v>2717</v>
      </c>
      <c r="F3898" s="832" t="s">
        <v>2618</v>
      </c>
      <c r="G3898" s="832" t="s">
        <v>3241</v>
      </c>
      <c r="H3898" s="832" t="s">
        <v>631</v>
      </c>
      <c r="I3898" s="832" t="s">
        <v>5494</v>
      </c>
      <c r="J3898" s="832" t="s">
        <v>2214</v>
      </c>
      <c r="K3898" s="832" t="s">
        <v>5495</v>
      </c>
      <c r="L3898" s="835">
        <v>119.7</v>
      </c>
      <c r="M3898" s="835">
        <v>1077.3</v>
      </c>
      <c r="N3898" s="832">
        <v>9</v>
      </c>
      <c r="O3898" s="836">
        <v>8.5</v>
      </c>
      <c r="P3898" s="835">
        <v>478.8</v>
      </c>
      <c r="Q3898" s="837">
        <v>0.44444444444444448</v>
      </c>
      <c r="R3898" s="832">
        <v>4</v>
      </c>
      <c r="S3898" s="837">
        <v>0.44444444444444442</v>
      </c>
      <c r="T3898" s="836">
        <v>3.5</v>
      </c>
      <c r="U3898" s="838">
        <v>0.41176470588235292</v>
      </c>
    </row>
    <row r="3899" spans="1:21" ht="14.4" customHeight="1" x14ac:dyDescent="0.3">
      <c r="A3899" s="831">
        <v>10</v>
      </c>
      <c r="B3899" s="832" t="s">
        <v>2616</v>
      </c>
      <c r="C3899" s="832" t="s">
        <v>2649</v>
      </c>
      <c r="D3899" s="833" t="s">
        <v>631</v>
      </c>
      <c r="E3899" s="834" t="s">
        <v>2717</v>
      </c>
      <c r="F3899" s="832" t="s">
        <v>2618</v>
      </c>
      <c r="G3899" s="832" t="s">
        <v>3241</v>
      </c>
      <c r="H3899" s="832" t="s">
        <v>631</v>
      </c>
      <c r="I3899" s="832" t="s">
        <v>5611</v>
      </c>
      <c r="J3899" s="832" t="s">
        <v>2824</v>
      </c>
      <c r="K3899" s="832"/>
      <c r="L3899" s="835">
        <v>119.7</v>
      </c>
      <c r="M3899" s="835">
        <v>478.8</v>
      </c>
      <c r="N3899" s="832">
        <v>4</v>
      </c>
      <c r="O3899" s="836">
        <v>3</v>
      </c>
      <c r="P3899" s="835">
        <v>239.4</v>
      </c>
      <c r="Q3899" s="837">
        <v>0.5</v>
      </c>
      <c r="R3899" s="832">
        <v>2</v>
      </c>
      <c r="S3899" s="837">
        <v>0.5</v>
      </c>
      <c r="T3899" s="836">
        <v>2</v>
      </c>
      <c r="U3899" s="838">
        <v>0.66666666666666663</v>
      </c>
    </row>
    <row r="3900" spans="1:21" ht="14.4" customHeight="1" x14ac:dyDescent="0.3">
      <c r="A3900" s="831">
        <v>10</v>
      </c>
      <c r="B3900" s="832" t="s">
        <v>2616</v>
      </c>
      <c r="C3900" s="832" t="s">
        <v>2649</v>
      </c>
      <c r="D3900" s="833" t="s">
        <v>631</v>
      </c>
      <c r="E3900" s="834" t="s">
        <v>2717</v>
      </c>
      <c r="F3900" s="832" t="s">
        <v>2618</v>
      </c>
      <c r="G3900" s="832" t="s">
        <v>3241</v>
      </c>
      <c r="H3900" s="832" t="s">
        <v>631</v>
      </c>
      <c r="I3900" s="832" t="s">
        <v>4159</v>
      </c>
      <c r="J3900" s="832" t="s">
        <v>2214</v>
      </c>
      <c r="K3900" s="832" t="s">
        <v>4160</v>
      </c>
      <c r="L3900" s="835">
        <v>59.85</v>
      </c>
      <c r="M3900" s="835">
        <v>119.7</v>
      </c>
      <c r="N3900" s="832">
        <v>2</v>
      </c>
      <c r="O3900" s="836">
        <v>2</v>
      </c>
      <c r="P3900" s="835">
        <v>59.85</v>
      </c>
      <c r="Q3900" s="837">
        <v>0.5</v>
      </c>
      <c r="R3900" s="832">
        <v>1</v>
      </c>
      <c r="S3900" s="837">
        <v>0.5</v>
      </c>
      <c r="T3900" s="836">
        <v>1</v>
      </c>
      <c r="U3900" s="838">
        <v>0.5</v>
      </c>
    </row>
    <row r="3901" spans="1:21" ht="14.4" customHeight="1" x14ac:dyDescent="0.3">
      <c r="A3901" s="831">
        <v>10</v>
      </c>
      <c r="B3901" s="832" t="s">
        <v>2616</v>
      </c>
      <c r="C3901" s="832" t="s">
        <v>2649</v>
      </c>
      <c r="D3901" s="833" t="s">
        <v>631</v>
      </c>
      <c r="E3901" s="834" t="s">
        <v>2717</v>
      </c>
      <c r="F3901" s="832" t="s">
        <v>2618</v>
      </c>
      <c r="G3901" s="832" t="s">
        <v>2724</v>
      </c>
      <c r="H3901" s="832" t="s">
        <v>631</v>
      </c>
      <c r="I3901" s="832" t="s">
        <v>2725</v>
      </c>
      <c r="J3901" s="832" t="s">
        <v>2726</v>
      </c>
      <c r="K3901" s="832" t="s">
        <v>2727</v>
      </c>
      <c r="L3901" s="835">
        <v>36.76</v>
      </c>
      <c r="M3901" s="835">
        <v>110.28</v>
      </c>
      <c r="N3901" s="832">
        <v>3</v>
      </c>
      <c r="O3901" s="836">
        <v>3</v>
      </c>
      <c r="P3901" s="835">
        <v>110.28</v>
      </c>
      <c r="Q3901" s="837">
        <v>1</v>
      </c>
      <c r="R3901" s="832">
        <v>3</v>
      </c>
      <c r="S3901" s="837">
        <v>1</v>
      </c>
      <c r="T3901" s="836">
        <v>3</v>
      </c>
      <c r="U3901" s="838">
        <v>1</v>
      </c>
    </row>
    <row r="3902" spans="1:21" ht="14.4" customHeight="1" x14ac:dyDescent="0.3">
      <c r="A3902" s="831">
        <v>10</v>
      </c>
      <c r="B3902" s="832" t="s">
        <v>2616</v>
      </c>
      <c r="C3902" s="832" t="s">
        <v>2649</v>
      </c>
      <c r="D3902" s="833" t="s">
        <v>631</v>
      </c>
      <c r="E3902" s="834" t="s">
        <v>2717</v>
      </c>
      <c r="F3902" s="832" t="s">
        <v>2618</v>
      </c>
      <c r="G3902" s="832" t="s">
        <v>2724</v>
      </c>
      <c r="H3902" s="832" t="s">
        <v>631</v>
      </c>
      <c r="I3902" s="832" t="s">
        <v>2728</v>
      </c>
      <c r="J3902" s="832" t="s">
        <v>2729</v>
      </c>
      <c r="K3902" s="832" t="s">
        <v>2730</v>
      </c>
      <c r="L3902" s="835">
        <v>25.06</v>
      </c>
      <c r="M3902" s="835">
        <v>325.77999999999997</v>
      </c>
      <c r="N3902" s="832">
        <v>13</v>
      </c>
      <c r="O3902" s="836">
        <v>9</v>
      </c>
      <c r="P3902" s="835">
        <v>225.54</v>
      </c>
      <c r="Q3902" s="837">
        <v>0.69230769230769229</v>
      </c>
      <c r="R3902" s="832">
        <v>9</v>
      </c>
      <c r="S3902" s="837">
        <v>0.69230769230769229</v>
      </c>
      <c r="T3902" s="836">
        <v>6</v>
      </c>
      <c r="U3902" s="838">
        <v>0.66666666666666663</v>
      </c>
    </row>
    <row r="3903" spans="1:21" ht="14.4" customHeight="1" x14ac:dyDescent="0.3">
      <c r="A3903" s="831">
        <v>10</v>
      </c>
      <c r="B3903" s="832" t="s">
        <v>2616</v>
      </c>
      <c r="C3903" s="832" t="s">
        <v>2649</v>
      </c>
      <c r="D3903" s="833" t="s">
        <v>631</v>
      </c>
      <c r="E3903" s="834" t="s">
        <v>2717</v>
      </c>
      <c r="F3903" s="832" t="s">
        <v>2618</v>
      </c>
      <c r="G3903" s="832" t="s">
        <v>2978</v>
      </c>
      <c r="H3903" s="832" t="s">
        <v>631</v>
      </c>
      <c r="I3903" s="832" t="s">
        <v>2982</v>
      </c>
      <c r="J3903" s="832" t="s">
        <v>2980</v>
      </c>
      <c r="K3903" s="832" t="s">
        <v>2983</v>
      </c>
      <c r="L3903" s="835">
        <v>97.96</v>
      </c>
      <c r="M3903" s="835">
        <v>97.96</v>
      </c>
      <c r="N3903" s="832">
        <v>1</v>
      </c>
      <c r="O3903" s="836">
        <v>1</v>
      </c>
      <c r="P3903" s="835"/>
      <c r="Q3903" s="837">
        <v>0</v>
      </c>
      <c r="R3903" s="832"/>
      <c r="S3903" s="837">
        <v>0</v>
      </c>
      <c r="T3903" s="836"/>
      <c r="U3903" s="838">
        <v>0</v>
      </c>
    </row>
    <row r="3904" spans="1:21" ht="14.4" customHeight="1" x14ac:dyDescent="0.3">
      <c r="A3904" s="831">
        <v>10</v>
      </c>
      <c r="B3904" s="832" t="s">
        <v>2616</v>
      </c>
      <c r="C3904" s="832" t="s">
        <v>2649</v>
      </c>
      <c r="D3904" s="833" t="s">
        <v>631</v>
      </c>
      <c r="E3904" s="834" t="s">
        <v>2717</v>
      </c>
      <c r="F3904" s="832" t="s">
        <v>2618</v>
      </c>
      <c r="G3904" s="832" t="s">
        <v>2731</v>
      </c>
      <c r="H3904" s="832" t="s">
        <v>631</v>
      </c>
      <c r="I3904" s="832" t="s">
        <v>2732</v>
      </c>
      <c r="J3904" s="832" t="s">
        <v>2733</v>
      </c>
      <c r="K3904" s="832" t="s">
        <v>2734</v>
      </c>
      <c r="L3904" s="835">
        <v>102.31</v>
      </c>
      <c r="M3904" s="835">
        <v>511.55</v>
      </c>
      <c r="N3904" s="832">
        <v>5</v>
      </c>
      <c r="O3904" s="836">
        <v>4.5</v>
      </c>
      <c r="P3904" s="835">
        <v>306.93</v>
      </c>
      <c r="Q3904" s="837">
        <v>0.6</v>
      </c>
      <c r="R3904" s="832">
        <v>3</v>
      </c>
      <c r="S3904" s="837">
        <v>0.6</v>
      </c>
      <c r="T3904" s="836">
        <v>3</v>
      </c>
      <c r="U3904" s="838">
        <v>0.66666666666666663</v>
      </c>
    </row>
    <row r="3905" spans="1:21" ht="14.4" customHeight="1" x14ac:dyDescent="0.3">
      <c r="A3905" s="831">
        <v>10</v>
      </c>
      <c r="B3905" s="832" t="s">
        <v>2616</v>
      </c>
      <c r="C3905" s="832" t="s">
        <v>2649</v>
      </c>
      <c r="D3905" s="833" t="s">
        <v>631</v>
      </c>
      <c r="E3905" s="834" t="s">
        <v>2717</v>
      </c>
      <c r="F3905" s="832" t="s">
        <v>2618</v>
      </c>
      <c r="G3905" s="832" t="s">
        <v>2731</v>
      </c>
      <c r="H3905" s="832" t="s">
        <v>631</v>
      </c>
      <c r="I3905" s="832" t="s">
        <v>5552</v>
      </c>
      <c r="J3905" s="832" t="s">
        <v>2847</v>
      </c>
      <c r="K3905" s="832" t="s">
        <v>1555</v>
      </c>
      <c r="L3905" s="835">
        <v>85.27</v>
      </c>
      <c r="M3905" s="835">
        <v>85.27</v>
      </c>
      <c r="N3905" s="832">
        <v>1</v>
      </c>
      <c r="O3905" s="836">
        <v>1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10</v>
      </c>
      <c r="B3906" s="832" t="s">
        <v>2616</v>
      </c>
      <c r="C3906" s="832" t="s">
        <v>2649</v>
      </c>
      <c r="D3906" s="833" t="s">
        <v>631</v>
      </c>
      <c r="E3906" s="834" t="s">
        <v>2717</v>
      </c>
      <c r="F3906" s="832" t="s">
        <v>2618</v>
      </c>
      <c r="G3906" s="832" t="s">
        <v>2735</v>
      </c>
      <c r="H3906" s="832" t="s">
        <v>631</v>
      </c>
      <c r="I3906" s="832" t="s">
        <v>2736</v>
      </c>
      <c r="J3906" s="832" t="s">
        <v>2737</v>
      </c>
      <c r="K3906" s="832" t="s">
        <v>2738</v>
      </c>
      <c r="L3906" s="835">
        <v>42.63</v>
      </c>
      <c r="M3906" s="835">
        <v>42.63</v>
      </c>
      <c r="N3906" s="832">
        <v>1</v>
      </c>
      <c r="O3906" s="836">
        <v>1</v>
      </c>
      <c r="P3906" s="835">
        <v>42.63</v>
      </c>
      <c r="Q3906" s="837">
        <v>1</v>
      </c>
      <c r="R3906" s="832">
        <v>1</v>
      </c>
      <c r="S3906" s="837">
        <v>1</v>
      </c>
      <c r="T3906" s="836">
        <v>1</v>
      </c>
      <c r="U3906" s="838">
        <v>1</v>
      </c>
    </row>
    <row r="3907" spans="1:21" ht="14.4" customHeight="1" x14ac:dyDescent="0.3">
      <c r="A3907" s="831">
        <v>10</v>
      </c>
      <c r="B3907" s="832" t="s">
        <v>2616</v>
      </c>
      <c r="C3907" s="832" t="s">
        <v>2649</v>
      </c>
      <c r="D3907" s="833" t="s">
        <v>631</v>
      </c>
      <c r="E3907" s="834" t="s">
        <v>2717</v>
      </c>
      <c r="F3907" s="832" t="s">
        <v>2618</v>
      </c>
      <c r="G3907" s="832" t="s">
        <v>2735</v>
      </c>
      <c r="H3907" s="832" t="s">
        <v>631</v>
      </c>
      <c r="I3907" s="832" t="s">
        <v>2739</v>
      </c>
      <c r="J3907" s="832" t="s">
        <v>2737</v>
      </c>
      <c r="K3907" s="832" t="s">
        <v>1555</v>
      </c>
      <c r="L3907" s="835">
        <v>85.27</v>
      </c>
      <c r="M3907" s="835">
        <v>596.89</v>
      </c>
      <c r="N3907" s="832">
        <v>7</v>
      </c>
      <c r="O3907" s="836">
        <v>6</v>
      </c>
      <c r="P3907" s="835">
        <v>170.54</v>
      </c>
      <c r="Q3907" s="837">
        <v>0.2857142857142857</v>
      </c>
      <c r="R3907" s="832">
        <v>2</v>
      </c>
      <c r="S3907" s="837">
        <v>0.2857142857142857</v>
      </c>
      <c r="T3907" s="836">
        <v>2</v>
      </c>
      <c r="U3907" s="838">
        <v>0.33333333333333331</v>
      </c>
    </row>
    <row r="3908" spans="1:21" ht="14.4" customHeight="1" x14ac:dyDescent="0.3">
      <c r="A3908" s="831">
        <v>10</v>
      </c>
      <c r="B3908" s="832" t="s">
        <v>2616</v>
      </c>
      <c r="C3908" s="832" t="s">
        <v>2649</v>
      </c>
      <c r="D3908" s="833" t="s">
        <v>631</v>
      </c>
      <c r="E3908" s="834" t="s">
        <v>2717</v>
      </c>
      <c r="F3908" s="832" t="s">
        <v>2618</v>
      </c>
      <c r="G3908" s="832" t="s">
        <v>2735</v>
      </c>
      <c r="H3908" s="832" t="s">
        <v>631</v>
      </c>
      <c r="I3908" s="832" t="s">
        <v>5612</v>
      </c>
      <c r="J3908" s="832" t="s">
        <v>2737</v>
      </c>
      <c r="K3908" s="832" t="s">
        <v>1365</v>
      </c>
      <c r="L3908" s="835">
        <v>170.52</v>
      </c>
      <c r="M3908" s="835">
        <v>341.04</v>
      </c>
      <c r="N3908" s="832">
        <v>2</v>
      </c>
      <c r="O3908" s="836">
        <v>1.5</v>
      </c>
      <c r="P3908" s="835">
        <v>170.52</v>
      </c>
      <c r="Q3908" s="837">
        <v>0.5</v>
      </c>
      <c r="R3908" s="832">
        <v>1</v>
      </c>
      <c r="S3908" s="837">
        <v>0.5</v>
      </c>
      <c r="T3908" s="836">
        <v>0.5</v>
      </c>
      <c r="U3908" s="838">
        <v>0.33333333333333331</v>
      </c>
    </row>
    <row r="3909" spans="1:21" ht="14.4" customHeight="1" x14ac:dyDescent="0.3">
      <c r="A3909" s="831">
        <v>10</v>
      </c>
      <c r="B3909" s="832" t="s">
        <v>2616</v>
      </c>
      <c r="C3909" s="832" t="s">
        <v>2649</v>
      </c>
      <c r="D3909" s="833" t="s">
        <v>631</v>
      </c>
      <c r="E3909" s="834" t="s">
        <v>2717</v>
      </c>
      <c r="F3909" s="832" t="s">
        <v>2618</v>
      </c>
      <c r="G3909" s="832" t="s">
        <v>2735</v>
      </c>
      <c r="H3909" s="832" t="s">
        <v>631</v>
      </c>
      <c r="I3909" s="832" t="s">
        <v>3211</v>
      </c>
      <c r="J3909" s="832" t="s">
        <v>2737</v>
      </c>
      <c r="K3909" s="832" t="s">
        <v>3212</v>
      </c>
      <c r="L3909" s="835">
        <v>55.41</v>
      </c>
      <c r="M3909" s="835">
        <v>166.23</v>
      </c>
      <c r="N3909" s="832">
        <v>3</v>
      </c>
      <c r="O3909" s="836">
        <v>1.5</v>
      </c>
      <c r="P3909" s="835">
        <v>110.82</v>
      </c>
      <c r="Q3909" s="837">
        <v>0.66666666666666663</v>
      </c>
      <c r="R3909" s="832">
        <v>2</v>
      </c>
      <c r="S3909" s="837">
        <v>0.66666666666666663</v>
      </c>
      <c r="T3909" s="836">
        <v>0.5</v>
      </c>
      <c r="U3909" s="838">
        <v>0.33333333333333331</v>
      </c>
    </row>
    <row r="3910" spans="1:21" ht="14.4" customHeight="1" x14ac:dyDescent="0.3">
      <c r="A3910" s="831">
        <v>10</v>
      </c>
      <c r="B3910" s="832" t="s">
        <v>2616</v>
      </c>
      <c r="C3910" s="832" t="s">
        <v>2649</v>
      </c>
      <c r="D3910" s="833" t="s">
        <v>631</v>
      </c>
      <c r="E3910" s="834" t="s">
        <v>2717</v>
      </c>
      <c r="F3910" s="832" t="s">
        <v>2618</v>
      </c>
      <c r="G3910" s="832" t="s">
        <v>2735</v>
      </c>
      <c r="H3910" s="832" t="s">
        <v>631</v>
      </c>
      <c r="I3910" s="832" t="s">
        <v>3479</v>
      </c>
      <c r="J3910" s="832" t="s">
        <v>2737</v>
      </c>
      <c r="K3910" s="832" t="s">
        <v>1365</v>
      </c>
      <c r="L3910" s="835">
        <v>170.52</v>
      </c>
      <c r="M3910" s="835">
        <v>170.52</v>
      </c>
      <c r="N3910" s="832">
        <v>1</v>
      </c>
      <c r="O3910" s="836">
        <v>0.5</v>
      </c>
      <c r="P3910" s="835">
        <v>170.52</v>
      </c>
      <c r="Q3910" s="837">
        <v>1</v>
      </c>
      <c r="R3910" s="832">
        <v>1</v>
      </c>
      <c r="S3910" s="837">
        <v>1</v>
      </c>
      <c r="T3910" s="836">
        <v>0.5</v>
      </c>
      <c r="U3910" s="838">
        <v>1</v>
      </c>
    </row>
    <row r="3911" spans="1:21" ht="14.4" customHeight="1" x14ac:dyDescent="0.3">
      <c r="A3911" s="831">
        <v>10</v>
      </c>
      <c r="B3911" s="832" t="s">
        <v>2616</v>
      </c>
      <c r="C3911" s="832" t="s">
        <v>2649</v>
      </c>
      <c r="D3911" s="833" t="s">
        <v>631</v>
      </c>
      <c r="E3911" s="834" t="s">
        <v>2717</v>
      </c>
      <c r="F3911" s="832" t="s">
        <v>2618</v>
      </c>
      <c r="G3911" s="832" t="s">
        <v>2735</v>
      </c>
      <c r="H3911" s="832" t="s">
        <v>631</v>
      </c>
      <c r="I3911" s="832" t="s">
        <v>5496</v>
      </c>
      <c r="J3911" s="832" t="s">
        <v>2737</v>
      </c>
      <c r="K3911" s="832" t="s">
        <v>1555</v>
      </c>
      <c r="L3911" s="835">
        <v>85.27</v>
      </c>
      <c r="M3911" s="835">
        <v>85.27</v>
      </c>
      <c r="N3911" s="832">
        <v>1</v>
      </c>
      <c r="O3911" s="836">
        <v>1</v>
      </c>
      <c r="P3911" s="835">
        <v>85.27</v>
      </c>
      <c r="Q3911" s="837">
        <v>1</v>
      </c>
      <c r="R3911" s="832">
        <v>1</v>
      </c>
      <c r="S3911" s="837">
        <v>1</v>
      </c>
      <c r="T3911" s="836">
        <v>1</v>
      </c>
      <c r="U3911" s="838">
        <v>1</v>
      </c>
    </row>
    <row r="3912" spans="1:21" ht="14.4" customHeight="1" x14ac:dyDescent="0.3">
      <c r="A3912" s="831">
        <v>10</v>
      </c>
      <c r="B3912" s="832" t="s">
        <v>2616</v>
      </c>
      <c r="C3912" s="832" t="s">
        <v>2649</v>
      </c>
      <c r="D3912" s="833" t="s">
        <v>631</v>
      </c>
      <c r="E3912" s="834" t="s">
        <v>2717</v>
      </c>
      <c r="F3912" s="832" t="s">
        <v>2618</v>
      </c>
      <c r="G3912" s="832" t="s">
        <v>3398</v>
      </c>
      <c r="H3912" s="832" t="s">
        <v>690</v>
      </c>
      <c r="I3912" s="832" t="s">
        <v>2323</v>
      </c>
      <c r="J3912" s="832" t="s">
        <v>1132</v>
      </c>
      <c r="K3912" s="832" t="s">
        <v>2324</v>
      </c>
      <c r="L3912" s="835">
        <v>0</v>
      </c>
      <c r="M3912" s="835">
        <v>0</v>
      </c>
      <c r="N3912" s="832">
        <v>1</v>
      </c>
      <c r="O3912" s="836">
        <v>1</v>
      </c>
      <c r="P3912" s="835"/>
      <c r="Q3912" s="837"/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10</v>
      </c>
      <c r="B3913" s="832" t="s">
        <v>2616</v>
      </c>
      <c r="C3913" s="832" t="s">
        <v>2649</v>
      </c>
      <c r="D3913" s="833" t="s">
        <v>631</v>
      </c>
      <c r="E3913" s="834" t="s">
        <v>2717</v>
      </c>
      <c r="F3913" s="832" t="s">
        <v>2618</v>
      </c>
      <c r="G3913" s="832" t="s">
        <v>2740</v>
      </c>
      <c r="H3913" s="832" t="s">
        <v>631</v>
      </c>
      <c r="I3913" s="832" t="s">
        <v>3678</v>
      </c>
      <c r="J3913" s="832" t="s">
        <v>3613</v>
      </c>
      <c r="K3913" s="832" t="s">
        <v>3169</v>
      </c>
      <c r="L3913" s="835">
        <v>176.32</v>
      </c>
      <c r="M3913" s="835">
        <v>352.64</v>
      </c>
      <c r="N3913" s="832">
        <v>2</v>
      </c>
      <c r="O3913" s="836">
        <v>1.5</v>
      </c>
      <c r="P3913" s="835">
        <v>176.32</v>
      </c>
      <c r="Q3913" s="837">
        <v>0.5</v>
      </c>
      <c r="R3913" s="832">
        <v>1</v>
      </c>
      <c r="S3913" s="837">
        <v>0.5</v>
      </c>
      <c r="T3913" s="836">
        <v>1</v>
      </c>
      <c r="U3913" s="838">
        <v>0.66666666666666663</v>
      </c>
    </row>
    <row r="3914" spans="1:21" ht="14.4" customHeight="1" x14ac:dyDescent="0.3">
      <c r="A3914" s="831">
        <v>10</v>
      </c>
      <c r="B3914" s="832" t="s">
        <v>2616</v>
      </c>
      <c r="C3914" s="832" t="s">
        <v>2649</v>
      </c>
      <c r="D3914" s="833" t="s">
        <v>631</v>
      </c>
      <c r="E3914" s="834" t="s">
        <v>2717</v>
      </c>
      <c r="F3914" s="832" t="s">
        <v>2618</v>
      </c>
      <c r="G3914" s="832" t="s">
        <v>2740</v>
      </c>
      <c r="H3914" s="832" t="s">
        <v>631</v>
      </c>
      <c r="I3914" s="832" t="s">
        <v>3481</v>
      </c>
      <c r="J3914" s="832" t="s">
        <v>695</v>
      </c>
      <c r="K3914" s="832" t="s">
        <v>3482</v>
      </c>
      <c r="L3914" s="835">
        <v>58.77</v>
      </c>
      <c r="M3914" s="835">
        <v>117.54</v>
      </c>
      <c r="N3914" s="832">
        <v>2</v>
      </c>
      <c r="O3914" s="836">
        <v>1.5</v>
      </c>
      <c r="P3914" s="835">
        <v>58.77</v>
      </c>
      <c r="Q3914" s="837">
        <v>0.5</v>
      </c>
      <c r="R3914" s="832">
        <v>1</v>
      </c>
      <c r="S3914" s="837">
        <v>0.5</v>
      </c>
      <c r="T3914" s="836">
        <v>0.5</v>
      </c>
      <c r="U3914" s="838">
        <v>0.33333333333333331</v>
      </c>
    </row>
    <row r="3915" spans="1:21" ht="14.4" customHeight="1" x14ac:dyDescent="0.3">
      <c r="A3915" s="831">
        <v>10</v>
      </c>
      <c r="B3915" s="832" t="s">
        <v>2616</v>
      </c>
      <c r="C3915" s="832" t="s">
        <v>2649</v>
      </c>
      <c r="D3915" s="833" t="s">
        <v>631</v>
      </c>
      <c r="E3915" s="834" t="s">
        <v>2717</v>
      </c>
      <c r="F3915" s="832" t="s">
        <v>2618</v>
      </c>
      <c r="G3915" s="832" t="s">
        <v>2740</v>
      </c>
      <c r="H3915" s="832" t="s">
        <v>631</v>
      </c>
      <c r="I3915" s="832" t="s">
        <v>4597</v>
      </c>
      <c r="J3915" s="832" t="s">
        <v>695</v>
      </c>
      <c r="K3915" s="832" t="s">
        <v>3169</v>
      </c>
      <c r="L3915" s="835">
        <v>176.32</v>
      </c>
      <c r="M3915" s="835">
        <v>528.96</v>
      </c>
      <c r="N3915" s="832">
        <v>3</v>
      </c>
      <c r="O3915" s="836">
        <v>3</v>
      </c>
      <c r="P3915" s="835">
        <v>176.32</v>
      </c>
      <c r="Q3915" s="837">
        <v>0.33333333333333331</v>
      </c>
      <c r="R3915" s="832">
        <v>1</v>
      </c>
      <c r="S3915" s="837">
        <v>0.33333333333333331</v>
      </c>
      <c r="T3915" s="836">
        <v>1</v>
      </c>
      <c r="U3915" s="838">
        <v>0.33333333333333331</v>
      </c>
    </row>
    <row r="3916" spans="1:21" ht="14.4" customHeight="1" x14ac:dyDescent="0.3">
      <c r="A3916" s="831">
        <v>10</v>
      </c>
      <c r="B3916" s="832" t="s">
        <v>2616</v>
      </c>
      <c r="C3916" s="832" t="s">
        <v>2649</v>
      </c>
      <c r="D3916" s="833" t="s">
        <v>631</v>
      </c>
      <c r="E3916" s="834" t="s">
        <v>2717</v>
      </c>
      <c r="F3916" s="832" t="s">
        <v>2618</v>
      </c>
      <c r="G3916" s="832" t="s">
        <v>2740</v>
      </c>
      <c r="H3916" s="832" t="s">
        <v>631</v>
      </c>
      <c r="I3916" s="832" t="s">
        <v>2741</v>
      </c>
      <c r="J3916" s="832" t="s">
        <v>695</v>
      </c>
      <c r="K3916" s="832" t="s">
        <v>2742</v>
      </c>
      <c r="L3916" s="835">
        <v>29.39</v>
      </c>
      <c r="M3916" s="835">
        <v>58.78</v>
      </c>
      <c r="N3916" s="832">
        <v>2</v>
      </c>
      <c r="O3916" s="836">
        <v>2</v>
      </c>
      <c r="P3916" s="835">
        <v>29.39</v>
      </c>
      <c r="Q3916" s="837">
        <v>0.5</v>
      </c>
      <c r="R3916" s="832">
        <v>1</v>
      </c>
      <c r="S3916" s="837">
        <v>0.5</v>
      </c>
      <c r="T3916" s="836">
        <v>1</v>
      </c>
      <c r="U3916" s="838">
        <v>0.5</v>
      </c>
    </row>
    <row r="3917" spans="1:21" ht="14.4" customHeight="1" x14ac:dyDescent="0.3">
      <c r="A3917" s="831">
        <v>10</v>
      </c>
      <c r="B3917" s="832" t="s">
        <v>2616</v>
      </c>
      <c r="C3917" s="832" t="s">
        <v>2649</v>
      </c>
      <c r="D3917" s="833" t="s">
        <v>631</v>
      </c>
      <c r="E3917" s="834" t="s">
        <v>2717</v>
      </c>
      <c r="F3917" s="832" t="s">
        <v>2618</v>
      </c>
      <c r="G3917" s="832" t="s">
        <v>2740</v>
      </c>
      <c r="H3917" s="832" t="s">
        <v>631</v>
      </c>
      <c r="I3917" s="832" t="s">
        <v>3399</v>
      </c>
      <c r="J3917" s="832" t="s">
        <v>695</v>
      </c>
      <c r="K3917" s="832" t="s">
        <v>3400</v>
      </c>
      <c r="L3917" s="835">
        <v>11.75</v>
      </c>
      <c r="M3917" s="835">
        <v>58.75</v>
      </c>
      <c r="N3917" s="832">
        <v>5</v>
      </c>
      <c r="O3917" s="836">
        <v>4</v>
      </c>
      <c r="P3917" s="835">
        <v>35.25</v>
      </c>
      <c r="Q3917" s="837">
        <v>0.6</v>
      </c>
      <c r="R3917" s="832">
        <v>3</v>
      </c>
      <c r="S3917" s="837">
        <v>0.6</v>
      </c>
      <c r="T3917" s="836">
        <v>2.5</v>
      </c>
      <c r="U3917" s="838">
        <v>0.625</v>
      </c>
    </row>
    <row r="3918" spans="1:21" ht="14.4" customHeight="1" x14ac:dyDescent="0.3">
      <c r="A3918" s="831">
        <v>10</v>
      </c>
      <c r="B3918" s="832" t="s">
        <v>2616</v>
      </c>
      <c r="C3918" s="832" t="s">
        <v>2649</v>
      </c>
      <c r="D3918" s="833" t="s">
        <v>631</v>
      </c>
      <c r="E3918" s="834" t="s">
        <v>2717</v>
      </c>
      <c r="F3918" s="832" t="s">
        <v>2618</v>
      </c>
      <c r="G3918" s="832" t="s">
        <v>2740</v>
      </c>
      <c r="H3918" s="832" t="s">
        <v>631</v>
      </c>
      <c r="I3918" s="832" t="s">
        <v>3100</v>
      </c>
      <c r="J3918" s="832" t="s">
        <v>695</v>
      </c>
      <c r="K3918" s="832" t="s">
        <v>3101</v>
      </c>
      <c r="L3918" s="835">
        <v>23.51</v>
      </c>
      <c r="M3918" s="835">
        <v>305.63</v>
      </c>
      <c r="N3918" s="832">
        <v>13</v>
      </c>
      <c r="O3918" s="836">
        <v>11</v>
      </c>
      <c r="P3918" s="835">
        <v>117.55000000000001</v>
      </c>
      <c r="Q3918" s="837">
        <v>0.38461538461538464</v>
      </c>
      <c r="R3918" s="832">
        <v>5</v>
      </c>
      <c r="S3918" s="837">
        <v>0.38461538461538464</v>
      </c>
      <c r="T3918" s="836">
        <v>4.5</v>
      </c>
      <c r="U3918" s="838">
        <v>0.40909090909090912</v>
      </c>
    </row>
    <row r="3919" spans="1:21" ht="14.4" customHeight="1" x14ac:dyDescent="0.3">
      <c r="A3919" s="831">
        <v>10</v>
      </c>
      <c r="B3919" s="832" t="s">
        <v>2616</v>
      </c>
      <c r="C3919" s="832" t="s">
        <v>2649</v>
      </c>
      <c r="D3919" s="833" t="s">
        <v>631</v>
      </c>
      <c r="E3919" s="834" t="s">
        <v>2717</v>
      </c>
      <c r="F3919" s="832" t="s">
        <v>2618</v>
      </c>
      <c r="G3919" s="832" t="s">
        <v>2748</v>
      </c>
      <c r="H3919" s="832" t="s">
        <v>631</v>
      </c>
      <c r="I3919" s="832" t="s">
        <v>2749</v>
      </c>
      <c r="J3919" s="832" t="s">
        <v>1583</v>
      </c>
      <c r="K3919" s="832" t="s">
        <v>2750</v>
      </c>
      <c r="L3919" s="835">
        <v>236.03</v>
      </c>
      <c r="M3919" s="835">
        <v>236.03</v>
      </c>
      <c r="N3919" s="832">
        <v>1</v>
      </c>
      <c r="O3919" s="836">
        <v>1</v>
      </c>
      <c r="P3919" s="835">
        <v>236.03</v>
      </c>
      <c r="Q3919" s="837">
        <v>1</v>
      </c>
      <c r="R3919" s="832">
        <v>1</v>
      </c>
      <c r="S3919" s="837">
        <v>1</v>
      </c>
      <c r="T3919" s="836">
        <v>1</v>
      </c>
      <c r="U3919" s="838">
        <v>1</v>
      </c>
    </row>
    <row r="3920" spans="1:21" ht="14.4" customHeight="1" x14ac:dyDescent="0.3">
      <c r="A3920" s="831">
        <v>10</v>
      </c>
      <c r="B3920" s="832" t="s">
        <v>2616</v>
      </c>
      <c r="C3920" s="832" t="s">
        <v>2649</v>
      </c>
      <c r="D3920" s="833" t="s">
        <v>631</v>
      </c>
      <c r="E3920" s="834" t="s">
        <v>2717</v>
      </c>
      <c r="F3920" s="832" t="s">
        <v>2618</v>
      </c>
      <c r="G3920" s="832" t="s">
        <v>2748</v>
      </c>
      <c r="H3920" s="832" t="s">
        <v>631</v>
      </c>
      <c r="I3920" s="832" t="s">
        <v>2992</v>
      </c>
      <c r="J3920" s="832" t="s">
        <v>844</v>
      </c>
      <c r="K3920" s="832" t="s">
        <v>2993</v>
      </c>
      <c r="L3920" s="835">
        <v>147.85</v>
      </c>
      <c r="M3920" s="835">
        <v>3696.2499999999991</v>
      </c>
      <c r="N3920" s="832">
        <v>25</v>
      </c>
      <c r="O3920" s="836">
        <v>21.5</v>
      </c>
      <c r="P3920" s="835">
        <v>1034.95</v>
      </c>
      <c r="Q3920" s="837">
        <v>0.28000000000000008</v>
      </c>
      <c r="R3920" s="832">
        <v>7</v>
      </c>
      <c r="S3920" s="837">
        <v>0.28000000000000003</v>
      </c>
      <c r="T3920" s="836">
        <v>6</v>
      </c>
      <c r="U3920" s="838">
        <v>0.27906976744186046</v>
      </c>
    </row>
    <row r="3921" spans="1:21" ht="14.4" customHeight="1" x14ac:dyDescent="0.3">
      <c r="A3921" s="831">
        <v>10</v>
      </c>
      <c r="B3921" s="832" t="s">
        <v>2616</v>
      </c>
      <c r="C3921" s="832" t="s">
        <v>2649</v>
      </c>
      <c r="D3921" s="833" t="s">
        <v>631</v>
      </c>
      <c r="E3921" s="834" t="s">
        <v>2717</v>
      </c>
      <c r="F3921" s="832" t="s">
        <v>2618</v>
      </c>
      <c r="G3921" s="832" t="s">
        <v>2748</v>
      </c>
      <c r="H3921" s="832" t="s">
        <v>631</v>
      </c>
      <c r="I3921" s="832" t="s">
        <v>5497</v>
      </c>
      <c r="J3921" s="832" t="s">
        <v>844</v>
      </c>
      <c r="K3921" s="832" t="s">
        <v>2993</v>
      </c>
      <c r="L3921" s="835">
        <v>147.85</v>
      </c>
      <c r="M3921" s="835">
        <v>147.85</v>
      </c>
      <c r="N3921" s="832">
        <v>1</v>
      </c>
      <c r="O3921" s="836">
        <v>1</v>
      </c>
      <c r="P3921" s="835">
        <v>147.85</v>
      </c>
      <c r="Q3921" s="837">
        <v>1</v>
      </c>
      <c r="R3921" s="832">
        <v>1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10</v>
      </c>
      <c r="B3922" s="832" t="s">
        <v>2616</v>
      </c>
      <c r="C3922" s="832" t="s">
        <v>2649</v>
      </c>
      <c r="D3922" s="833" t="s">
        <v>631</v>
      </c>
      <c r="E3922" s="834" t="s">
        <v>2717</v>
      </c>
      <c r="F3922" s="832" t="s">
        <v>2618</v>
      </c>
      <c r="G3922" s="832" t="s">
        <v>3177</v>
      </c>
      <c r="H3922" s="832" t="s">
        <v>631</v>
      </c>
      <c r="I3922" s="832" t="s">
        <v>3537</v>
      </c>
      <c r="J3922" s="832" t="s">
        <v>1291</v>
      </c>
      <c r="K3922" s="832" t="s">
        <v>1292</v>
      </c>
      <c r="L3922" s="835">
        <v>42.05</v>
      </c>
      <c r="M3922" s="835">
        <v>210.25</v>
      </c>
      <c r="N3922" s="832">
        <v>5</v>
      </c>
      <c r="O3922" s="836">
        <v>4</v>
      </c>
      <c r="P3922" s="835">
        <v>126.14999999999999</v>
      </c>
      <c r="Q3922" s="837">
        <v>0.6</v>
      </c>
      <c r="R3922" s="832">
        <v>3</v>
      </c>
      <c r="S3922" s="837">
        <v>0.6</v>
      </c>
      <c r="T3922" s="836">
        <v>2</v>
      </c>
      <c r="U3922" s="838">
        <v>0.5</v>
      </c>
    </row>
    <row r="3923" spans="1:21" ht="14.4" customHeight="1" x14ac:dyDescent="0.3">
      <c r="A3923" s="831">
        <v>10</v>
      </c>
      <c r="B3923" s="832" t="s">
        <v>2616</v>
      </c>
      <c r="C3923" s="832" t="s">
        <v>2649</v>
      </c>
      <c r="D3923" s="833" t="s">
        <v>631</v>
      </c>
      <c r="E3923" s="834" t="s">
        <v>2717</v>
      </c>
      <c r="F3923" s="832" t="s">
        <v>2618</v>
      </c>
      <c r="G3923" s="832" t="s">
        <v>2955</v>
      </c>
      <c r="H3923" s="832" t="s">
        <v>631</v>
      </c>
      <c r="I3923" s="832" t="s">
        <v>2956</v>
      </c>
      <c r="J3923" s="832" t="s">
        <v>740</v>
      </c>
      <c r="K3923" s="832" t="s">
        <v>2957</v>
      </c>
      <c r="L3923" s="835">
        <v>161.52000000000001</v>
      </c>
      <c r="M3923" s="835">
        <v>161.52000000000001</v>
      </c>
      <c r="N3923" s="832">
        <v>1</v>
      </c>
      <c r="O3923" s="836">
        <v>0.5</v>
      </c>
      <c r="P3923" s="835">
        <v>161.52000000000001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" customHeight="1" x14ac:dyDescent="0.3">
      <c r="A3924" s="831">
        <v>10</v>
      </c>
      <c r="B3924" s="832" t="s">
        <v>2616</v>
      </c>
      <c r="C3924" s="832" t="s">
        <v>2649</v>
      </c>
      <c r="D3924" s="833" t="s">
        <v>631</v>
      </c>
      <c r="E3924" s="834" t="s">
        <v>2717</v>
      </c>
      <c r="F3924" s="832" t="s">
        <v>2618</v>
      </c>
      <c r="G3924" s="832" t="s">
        <v>3679</v>
      </c>
      <c r="H3924" s="832" t="s">
        <v>631</v>
      </c>
      <c r="I3924" s="832" t="s">
        <v>5536</v>
      </c>
      <c r="J3924" s="832" t="s">
        <v>5537</v>
      </c>
      <c r="K3924" s="832" t="s">
        <v>5538</v>
      </c>
      <c r="L3924" s="835">
        <v>46.99</v>
      </c>
      <c r="M3924" s="835">
        <v>46.99</v>
      </c>
      <c r="N3924" s="832">
        <v>1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10</v>
      </c>
      <c r="B3925" s="832" t="s">
        <v>2616</v>
      </c>
      <c r="C3925" s="832" t="s">
        <v>2649</v>
      </c>
      <c r="D3925" s="833" t="s">
        <v>631</v>
      </c>
      <c r="E3925" s="834" t="s">
        <v>2717</v>
      </c>
      <c r="F3925" s="832" t="s">
        <v>2618</v>
      </c>
      <c r="G3925" s="832" t="s">
        <v>5501</v>
      </c>
      <c r="H3925" s="832" t="s">
        <v>631</v>
      </c>
      <c r="I3925" s="832" t="s">
        <v>5502</v>
      </c>
      <c r="J3925" s="832" t="s">
        <v>5503</v>
      </c>
      <c r="K3925" s="832" t="s">
        <v>5504</v>
      </c>
      <c r="L3925" s="835">
        <v>88.31</v>
      </c>
      <c r="M3925" s="835">
        <v>264.93</v>
      </c>
      <c r="N3925" s="832">
        <v>3</v>
      </c>
      <c r="O3925" s="836">
        <v>2.5</v>
      </c>
      <c r="P3925" s="835">
        <v>264.93</v>
      </c>
      <c r="Q3925" s="837">
        <v>1</v>
      </c>
      <c r="R3925" s="832">
        <v>3</v>
      </c>
      <c r="S3925" s="837">
        <v>1</v>
      </c>
      <c r="T3925" s="836">
        <v>2.5</v>
      </c>
      <c r="U3925" s="838">
        <v>1</v>
      </c>
    </row>
    <row r="3926" spans="1:21" ht="14.4" customHeight="1" x14ac:dyDescent="0.3">
      <c r="A3926" s="831">
        <v>10</v>
      </c>
      <c r="B3926" s="832" t="s">
        <v>2616</v>
      </c>
      <c r="C3926" s="832" t="s">
        <v>2649</v>
      </c>
      <c r="D3926" s="833" t="s">
        <v>631</v>
      </c>
      <c r="E3926" s="834" t="s">
        <v>2717</v>
      </c>
      <c r="F3926" s="832" t="s">
        <v>2618</v>
      </c>
      <c r="G3926" s="832" t="s">
        <v>2751</v>
      </c>
      <c r="H3926" s="832" t="s">
        <v>631</v>
      </c>
      <c r="I3926" s="832" t="s">
        <v>2752</v>
      </c>
      <c r="J3926" s="832" t="s">
        <v>756</v>
      </c>
      <c r="K3926" s="832" t="s">
        <v>2753</v>
      </c>
      <c r="L3926" s="835">
        <v>92.85</v>
      </c>
      <c r="M3926" s="835">
        <v>2321.25</v>
      </c>
      <c r="N3926" s="832">
        <v>25</v>
      </c>
      <c r="O3926" s="836">
        <v>17.5</v>
      </c>
      <c r="P3926" s="835">
        <v>1207.05</v>
      </c>
      <c r="Q3926" s="837">
        <v>0.52</v>
      </c>
      <c r="R3926" s="832">
        <v>13</v>
      </c>
      <c r="S3926" s="837">
        <v>0.52</v>
      </c>
      <c r="T3926" s="836">
        <v>8</v>
      </c>
      <c r="U3926" s="838">
        <v>0.45714285714285713</v>
      </c>
    </row>
    <row r="3927" spans="1:21" ht="14.4" customHeight="1" x14ac:dyDescent="0.3">
      <c r="A3927" s="831">
        <v>10</v>
      </c>
      <c r="B3927" s="832" t="s">
        <v>2616</v>
      </c>
      <c r="C3927" s="832" t="s">
        <v>2649</v>
      </c>
      <c r="D3927" s="833" t="s">
        <v>631</v>
      </c>
      <c r="E3927" s="834" t="s">
        <v>2717</v>
      </c>
      <c r="F3927" s="832" t="s">
        <v>2618</v>
      </c>
      <c r="G3927" s="832" t="s">
        <v>2751</v>
      </c>
      <c r="H3927" s="832" t="s">
        <v>631</v>
      </c>
      <c r="I3927" s="832" t="s">
        <v>3683</v>
      </c>
      <c r="J3927" s="832" t="s">
        <v>756</v>
      </c>
      <c r="K3927" s="832" t="s">
        <v>3684</v>
      </c>
      <c r="L3927" s="835">
        <v>159.16999999999999</v>
      </c>
      <c r="M3927" s="835">
        <v>477.51</v>
      </c>
      <c r="N3927" s="832">
        <v>3</v>
      </c>
      <c r="O3927" s="836">
        <v>2</v>
      </c>
      <c r="P3927" s="835">
        <v>318.33999999999997</v>
      </c>
      <c r="Q3927" s="837">
        <v>0.66666666666666663</v>
      </c>
      <c r="R3927" s="832">
        <v>2</v>
      </c>
      <c r="S3927" s="837">
        <v>0.66666666666666663</v>
      </c>
      <c r="T3927" s="836">
        <v>1.5</v>
      </c>
      <c r="U3927" s="838">
        <v>0.75</v>
      </c>
    </row>
    <row r="3928" spans="1:21" ht="14.4" customHeight="1" x14ac:dyDescent="0.3">
      <c r="A3928" s="831">
        <v>10</v>
      </c>
      <c r="B3928" s="832" t="s">
        <v>2616</v>
      </c>
      <c r="C3928" s="832" t="s">
        <v>2649</v>
      </c>
      <c r="D3928" s="833" t="s">
        <v>631</v>
      </c>
      <c r="E3928" s="834" t="s">
        <v>2717</v>
      </c>
      <c r="F3928" s="832" t="s">
        <v>2618</v>
      </c>
      <c r="G3928" s="832" t="s">
        <v>3492</v>
      </c>
      <c r="H3928" s="832" t="s">
        <v>631</v>
      </c>
      <c r="I3928" s="832" t="s">
        <v>3493</v>
      </c>
      <c r="J3928" s="832" t="s">
        <v>2072</v>
      </c>
      <c r="K3928" s="832" t="s">
        <v>3494</v>
      </c>
      <c r="L3928" s="835">
        <v>46.99</v>
      </c>
      <c r="M3928" s="835">
        <v>234.95</v>
      </c>
      <c r="N3928" s="832">
        <v>5</v>
      </c>
      <c r="O3928" s="836">
        <v>5</v>
      </c>
      <c r="P3928" s="835">
        <v>93.98</v>
      </c>
      <c r="Q3928" s="837">
        <v>0.4</v>
      </c>
      <c r="R3928" s="832">
        <v>2</v>
      </c>
      <c r="S3928" s="837">
        <v>0.4</v>
      </c>
      <c r="T3928" s="836">
        <v>2</v>
      </c>
      <c r="U3928" s="838">
        <v>0.4</v>
      </c>
    </row>
    <row r="3929" spans="1:21" ht="14.4" customHeight="1" x14ac:dyDescent="0.3">
      <c r="A3929" s="831">
        <v>10</v>
      </c>
      <c r="B3929" s="832" t="s">
        <v>2616</v>
      </c>
      <c r="C3929" s="832" t="s">
        <v>2649</v>
      </c>
      <c r="D3929" s="833" t="s">
        <v>631</v>
      </c>
      <c r="E3929" s="834" t="s">
        <v>2717</v>
      </c>
      <c r="F3929" s="832" t="s">
        <v>2618</v>
      </c>
      <c r="G3929" s="832" t="s">
        <v>3492</v>
      </c>
      <c r="H3929" s="832" t="s">
        <v>631</v>
      </c>
      <c r="I3929" s="832" t="s">
        <v>3646</v>
      </c>
      <c r="J3929" s="832" t="s">
        <v>3647</v>
      </c>
      <c r="K3929" s="832" t="s">
        <v>3648</v>
      </c>
      <c r="L3929" s="835">
        <v>93.98</v>
      </c>
      <c r="M3929" s="835">
        <v>187.96</v>
      </c>
      <c r="N3929" s="832">
        <v>2</v>
      </c>
      <c r="O3929" s="836">
        <v>2</v>
      </c>
      <c r="P3929" s="835">
        <v>187.96</v>
      </c>
      <c r="Q3929" s="837">
        <v>1</v>
      </c>
      <c r="R3929" s="832">
        <v>2</v>
      </c>
      <c r="S3929" s="837">
        <v>1</v>
      </c>
      <c r="T3929" s="836">
        <v>2</v>
      </c>
      <c r="U3929" s="838">
        <v>1</v>
      </c>
    </row>
    <row r="3930" spans="1:21" ht="14.4" customHeight="1" x14ac:dyDescent="0.3">
      <c r="A3930" s="831">
        <v>10</v>
      </c>
      <c r="B3930" s="832" t="s">
        <v>2616</v>
      </c>
      <c r="C3930" s="832" t="s">
        <v>2649</v>
      </c>
      <c r="D3930" s="833" t="s">
        <v>631</v>
      </c>
      <c r="E3930" s="834" t="s">
        <v>2717</v>
      </c>
      <c r="F3930" s="832" t="s">
        <v>2618</v>
      </c>
      <c r="G3930" s="832" t="s">
        <v>3492</v>
      </c>
      <c r="H3930" s="832" t="s">
        <v>631</v>
      </c>
      <c r="I3930" s="832" t="s">
        <v>3781</v>
      </c>
      <c r="J3930" s="832" t="s">
        <v>3782</v>
      </c>
      <c r="K3930" s="832" t="s">
        <v>3783</v>
      </c>
      <c r="L3930" s="835">
        <v>140.96</v>
      </c>
      <c r="M3930" s="835">
        <v>140.96</v>
      </c>
      <c r="N3930" s="832">
        <v>1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10</v>
      </c>
      <c r="B3931" s="832" t="s">
        <v>2616</v>
      </c>
      <c r="C3931" s="832" t="s">
        <v>2649</v>
      </c>
      <c r="D3931" s="833" t="s">
        <v>631</v>
      </c>
      <c r="E3931" s="834" t="s">
        <v>2717</v>
      </c>
      <c r="F3931" s="832" t="s">
        <v>2618</v>
      </c>
      <c r="G3931" s="832" t="s">
        <v>5410</v>
      </c>
      <c r="H3931" s="832" t="s">
        <v>631</v>
      </c>
      <c r="I3931" s="832" t="s">
        <v>5411</v>
      </c>
      <c r="J3931" s="832" t="s">
        <v>5412</v>
      </c>
      <c r="K3931" s="832" t="s">
        <v>5413</v>
      </c>
      <c r="L3931" s="835">
        <v>229.72</v>
      </c>
      <c r="M3931" s="835">
        <v>229.72</v>
      </c>
      <c r="N3931" s="832">
        <v>1</v>
      </c>
      <c r="O3931" s="836">
        <v>1</v>
      </c>
      <c r="P3931" s="835">
        <v>229.72</v>
      </c>
      <c r="Q3931" s="837">
        <v>1</v>
      </c>
      <c r="R3931" s="832">
        <v>1</v>
      </c>
      <c r="S3931" s="837">
        <v>1</v>
      </c>
      <c r="T3931" s="836">
        <v>1</v>
      </c>
      <c r="U3931" s="838">
        <v>1</v>
      </c>
    </row>
    <row r="3932" spans="1:21" ht="14.4" customHeight="1" x14ac:dyDescent="0.3">
      <c r="A3932" s="831">
        <v>10</v>
      </c>
      <c r="B3932" s="832" t="s">
        <v>2616</v>
      </c>
      <c r="C3932" s="832" t="s">
        <v>2649</v>
      </c>
      <c r="D3932" s="833" t="s">
        <v>631</v>
      </c>
      <c r="E3932" s="834" t="s">
        <v>2717</v>
      </c>
      <c r="F3932" s="832" t="s">
        <v>2618</v>
      </c>
      <c r="G3932" s="832" t="s">
        <v>3204</v>
      </c>
      <c r="H3932" s="832" t="s">
        <v>690</v>
      </c>
      <c r="I3932" s="832" t="s">
        <v>2401</v>
      </c>
      <c r="J3932" s="832" t="s">
        <v>1249</v>
      </c>
      <c r="K3932" s="832" t="s">
        <v>2402</v>
      </c>
      <c r="L3932" s="835">
        <v>106.75</v>
      </c>
      <c r="M3932" s="835">
        <v>213.5</v>
      </c>
      <c r="N3932" s="832">
        <v>2</v>
      </c>
      <c r="O3932" s="836">
        <v>1</v>
      </c>
      <c r="P3932" s="835">
        <v>106.75</v>
      </c>
      <c r="Q3932" s="837">
        <v>0.5</v>
      </c>
      <c r="R3932" s="832">
        <v>1</v>
      </c>
      <c r="S3932" s="837">
        <v>0.5</v>
      </c>
      <c r="T3932" s="836">
        <v>0.5</v>
      </c>
      <c r="U3932" s="838">
        <v>0.5</v>
      </c>
    </row>
    <row r="3933" spans="1:21" ht="14.4" customHeight="1" x14ac:dyDescent="0.3">
      <c r="A3933" s="831">
        <v>10</v>
      </c>
      <c r="B3933" s="832" t="s">
        <v>2616</v>
      </c>
      <c r="C3933" s="832" t="s">
        <v>2649</v>
      </c>
      <c r="D3933" s="833" t="s">
        <v>631</v>
      </c>
      <c r="E3933" s="834" t="s">
        <v>2717</v>
      </c>
      <c r="F3933" s="832" t="s">
        <v>2618</v>
      </c>
      <c r="G3933" s="832" t="s">
        <v>3204</v>
      </c>
      <c r="H3933" s="832" t="s">
        <v>690</v>
      </c>
      <c r="I3933" s="832" t="s">
        <v>2598</v>
      </c>
      <c r="J3933" s="832" t="s">
        <v>1951</v>
      </c>
      <c r="K3933" s="832" t="s">
        <v>2599</v>
      </c>
      <c r="L3933" s="835">
        <v>120.15</v>
      </c>
      <c r="M3933" s="835">
        <v>120.15</v>
      </c>
      <c r="N3933" s="832">
        <v>1</v>
      </c>
      <c r="O3933" s="836">
        <v>0.5</v>
      </c>
      <c r="P3933" s="835">
        <v>120.15</v>
      </c>
      <c r="Q3933" s="837">
        <v>1</v>
      </c>
      <c r="R3933" s="832">
        <v>1</v>
      </c>
      <c r="S3933" s="837">
        <v>1</v>
      </c>
      <c r="T3933" s="836">
        <v>0.5</v>
      </c>
      <c r="U3933" s="838">
        <v>1</v>
      </c>
    </row>
    <row r="3934" spans="1:21" ht="14.4" customHeight="1" x14ac:dyDescent="0.3">
      <c r="A3934" s="831">
        <v>10</v>
      </c>
      <c r="B3934" s="832" t="s">
        <v>2616</v>
      </c>
      <c r="C3934" s="832" t="s">
        <v>2649</v>
      </c>
      <c r="D3934" s="833" t="s">
        <v>631</v>
      </c>
      <c r="E3934" s="834" t="s">
        <v>2717</v>
      </c>
      <c r="F3934" s="832" t="s">
        <v>2618</v>
      </c>
      <c r="G3934" s="832" t="s">
        <v>3000</v>
      </c>
      <c r="H3934" s="832" t="s">
        <v>631</v>
      </c>
      <c r="I3934" s="832" t="s">
        <v>3001</v>
      </c>
      <c r="J3934" s="832" t="s">
        <v>3002</v>
      </c>
      <c r="K3934" s="832" t="s">
        <v>3003</v>
      </c>
      <c r="L3934" s="835">
        <v>121.07</v>
      </c>
      <c r="M3934" s="835">
        <v>242.14</v>
      </c>
      <c r="N3934" s="832">
        <v>2</v>
      </c>
      <c r="O3934" s="836">
        <v>2</v>
      </c>
      <c r="P3934" s="835">
        <v>121.07</v>
      </c>
      <c r="Q3934" s="837">
        <v>0.5</v>
      </c>
      <c r="R3934" s="832">
        <v>1</v>
      </c>
      <c r="S3934" s="837">
        <v>0.5</v>
      </c>
      <c r="T3934" s="836">
        <v>1</v>
      </c>
      <c r="U3934" s="838">
        <v>0.5</v>
      </c>
    </row>
    <row r="3935" spans="1:21" ht="14.4" customHeight="1" x14ac:dyDescent="0.3">
      <c r="A3935" s="831">
        <v>10</v>
      </c>
      <c r="B3935" s="832" t="s">
        <v>2616</v>
      </c>
      <c r="C3935" s="832" t="s">
        <v>2649</v>
      </c>
      <c r="D3935" s="833" t="s">
        <v>631</v>
      </c>
      <c r="E3935" s="834" t="s">
        <v>2717</v>
      </c>
      <c r="F3935" s="832" t="s">
        <v>2618</v>
      </c>
      <c r="G3935" s="832" t="s">
        <v>3499</v>
      </c>
      <c r="H3935" s="832" t="s">
        <v>631</v>
      </c>
      <c r="I3935" s="832" t="s">
        <v>3500</v>
      </c>
      <c r="J3935" s="832" t="s">
        <v>800</v>
      </c>
      <c r="K3935" s="832" t="s">
        <v>801</v>
      </c>
      <c r="L3935" s="835">
        <v>105.63</v>
      </c>
      <c r="M3935" s="835">
        <v>950.67</v>
      </c>
      <c r="N3935" s="832">
        <v>9</v>
      </c>
      <c r="O3935" s="836">
        <v>5</v>
      </c>
      <c r="P3935" s="835">
        <v>633.78</v>
      </c>
      <c r="Q3935" s="837">
        <v>0.66666666666666663</v>
      </c>
      <c r="R3935" s="832">
        <v>6</v>
      </c>
      <c r="S3935" s="837">
        <v>0.66666666666666663</v>
      </c>
      <c r="T3935" s="836">
        <v>3.5</v>
      </c>
      <c r="U3935" s="838">
        <v>0.7</v>
      </c>
    </row>
    <row r="3936" spans="1:21" ht="14.4" customHeight="1" x14ac:dyDescent="0.3">
      <c r="A3936" s="831">
        <v>10</v>
      </c>
      <c r="B3936" s="832" t="s">
        <v>2616</v>
      </c>
      <c r="C3936" s="832" t="s">
        <v>2649</v>
      </c>
      <c r="D3936" s="833" t="s">
        <v>631</v>
      </c>
      <c r="E3936" s="834" t="s">
        <v>2717</v>
      </c>
      <c r="F3936" s="832" t="s">
        <v>2618</v>
      </c>
      <c r="G3936" s="832" t="s">
        <v>3499</v>
      </c>
      <c r="H3936" s="832" t="s">
        <v>631</v>
      </c>
      <c r="I3936" s="832" t="s">
        <v>3501</v>
      </c>
      <c r="J3936" s="832" t="s">
        <v>800</v>
      </c>
      <c r="K3936" s="832" t="s">
        <v>801</v>
      </c>
      <c r="L3936" s="835">
        <v>105.63</v>
      </c>
      <c r="M3936" s="835">
        <v>105.63</v>
      </c>
      <c r="N3936" s="832">
        <v>1</v>
      </c>
      <c r="O3936" s="836">
        <v>0.5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10</v>
      </c>
      <c r="B3937" s="832" t="s">
        <v>2616</v>
      </c>
      <c r="C3937" s="832" t="s">
        <v>2649</v>
      </c>
      <c r="D3937" s="833" t="s">
        <v>631</v>
      </c>
      <c r="E3937" s="834" t="s">
        <v>2717</v>
      </c>
      <c r="F3937" s="832" t="s">
        <v>2618</v>
      </c>
      <c r="G3937" s="832" t="s">
        <v>2958</v>
      </c>
      <c r="H3937" s="832" t="s">
        <v>631</v>
      </c>
      <c r="I3937" s="832" t="s">
        <v>5613</v>
      </c>
      <c r="J3937" s="832" t="s">
        <v>5614</v>
      </c>
      <c r="K3937" s="832" t="s">
        <v>5615</v>
      </c>
      <c r="L3937" s="835">
        <v>0</v>
      </c>
      <c r="M3937" s="835">
        <v>0</v>
      </c>
      <c r="N3937" s="832">
        <v>1</v>
      </c>
      <c r="O3937" s="836">
        <v>1</v>
      </c>
      <c r="P3937" s="835">
        <v>0</v>
      </c>
      <c r="Q3937" s="837"/>
      <c r="R3937" s="832">
        <v>1</v>
      </c>
      <c r="S3937" s="837">
        <v>1</v>
      </c>
      <c r="T3937" s="836">
        <v>1</v>
      </c>
      <c r="U3937" s="838">
        <v>1</v>
      </c>
    </row>
    <row r="3938" spans="1:21" ht="14.4" customHeight="1" x14ac:dyDescent="0.3">
      <c r="A3938" s="831">
        <v>10</v>
      </c>
      <c r="B3938" s="832" t="s">
        <v>2616</v>
      </c>
      <c r="C3938" s="832" t="s">
        <v>2649</v>
      </c>
      <c r="D3938" s="833" t="s">
        <v>631</v>
      </c>
      <c r="E3938" s="834" t="s">
        <v>2717</v>
      </c>
      <c r="F3938" s="832" t="s">
        <v>2618</v>
      </c>
      <c r="G3938" s="832" t="s">
        <v>2754</v>
      </c>
      <c r="H3938" s="832" t="s">
        <v>631</v>
      </c>
      <c r="I3938" s="832" t="s">
        <v>2755</v>
      </c>
      <c r="J3938" s="832" t="s">
        <v>862</v>
      </c>
      <c r="K3938" s="832" t="s">
        <v>2756</v>
      </c>
      <c r="L3938" s="835">
        <v>0</v>
      </c>
      <c r="M3938" s="835">
        <v>0</v>
      </c>
      <c r="N3938" s="832">
        <v>1</v>
      </c>
      <c r="O3938" s="836">
        <v>0.5</v>
      </c>
      <c r="P3938" s="835">
        <v>0</v>
      </c>
      <c r="Q3938" s="837"/>
      <c r="R3938" s="832">
        <v>1</v>
      </c>
      <c r="S3938" s="837">
        <v>1</v>
      </c>
      <c r="T3938" s="836">
        <v>0.5</v>
      </c>
      <c r="U3938" s="838">
        <v>1</v>
      </c>
    </row>
    <row r="3939" spans="1:21" ht="14.4" customHeight="1" x14ac:dyDescent="0.3">
      <c r="A3939" s="831">
        <v>10</v>
      </c>
      <c r="B3939" s="832" t="s">
        <v>2616</v>
      </c>
      <c r="C3939" s="832" t="s">
        <v>2649</v>
      </c>
      <c r="D3939" s="833" t="s">
        <v>631</v>
      </c>
      <c r="E3939" s="834" t="s">
        <v>2717</v>
      </c>
      <c r="F3939" s="832" t="s">
        <v>2618</v>
      </c>
      <c r="G3939" s="832" t="s">
        <v>2754</v>
      </c>
      <c r="H3939" s="832" t="s">
        <v>631</v>
      </c>
      <c r="I3939" s="832" t="s">
        <v>5616</v>
      </c>
      <c r="J3939" s="832" t="s">
        <v>862</v>
      </c>
      <c r="K3939" s="832" t="s">
        <v>863</v>
      </c>
      <c r="L3939" s="835">
        <v>0</v>
      </c>
      <c r="M3939" s="835">
        <v>0</v>
      </c>
      <c r="N3939" s="832">
        <v>2</v>
      </c>
      <c r="O3939" s="836">
        <v>2</v>
      </c>
      <c r="P3939" s="835">
        <v>0</v>
      </c>
      <c r="Q3939" s="837"/>
      <c r="R3939" s="832">
        <v>1</v>
      </c>
      <c r="S3939" s="837">
        <v>0.5</v>
      </c>
      <c r="T3939" s="836">
        <v>1</v>
      </c>
      <c r="U3939" s="838">
        <v>0.5</v>
      </c>
    </row>
    <row r="3940" spans="1:21" ht="14.4" customHeight="1" x14ac:dyDescent="0.3">
      <c r="A3940" s="831">
        <v>10</v>
      </c>
      <c r="B3940" s="832" t="s">
        <v>2616</v>
      </c>
      <c r="C3940" s="832" t="s">
        <v>2649</v>
      </c>
      <c r="D3940" s="833" t="s">
        <v>631</v>
      </c>
      <c r="E3940" s="834" t="s">
        <v>2717</v>
      </c>
      <c r="F3940" s="832" t="s">
        <v>2618</v>
      </c>
      <c r="G3940" s="832" t="s">
        <v>2851</v>
      </c>
      <c r="H3940" s="832" t="s">
        <v>631</v>
      </c>
      <c r="I3940" s="832" t="s">
        <v>5505</v>
      </c>
      <c r="J3940" s="832" t="s">
        <v>5506</v>
      </c>
      <c r="K3940" s="832" t="s">
        <v>5507</v>
      </c>
      <c r="L3940" s="835">
        <v>79.64</v>
      </c>
      <c r="M3940" s="835">
        <v>79.64</v>
      </c>
      <c r="N3940" s="832">
        <v>1</v>
      </c>
      <c r="O3940" s="836">
        <v>1</v>
      </c>
      <c r="P3940" s="835">
        <v>79.64</v>
      </c>
      <c r="Q3940" s="837">
        <v>1</v>
      </c>
      <c r="R3940" s="832">
        <v>1</v>
      </c>
      <c r="S3940" s="837">
        <v>1</v>
      </c>
      <c r="T3940" s="836">
        <v>1</v>
      </c>
      <c r="U3940" s="838">
        <v>1</v>
      </c>
    </row>
    <row r="3941" spans="1:21" ht="14.4" customHeight="1" x14ac:dyDescent="0.3">
      <c r="A3941" s="831">
        <v>10</v>
      </c>
      <c r="B3941" s="832" t="s">
        <v>2616</v>
      </c>
      <c r="C3941" s="832" t="s">
        <v>2649</v>
      </c>
      <c r="D3941" s="833" t="s">
        <v>631</v>
      </c>
      <c r="E3941" s="834" t="s">
        <v>2717</v>
      </c>
      <c r="F3941" s="832" t="s">
        <v>2618</v>
      </c>
      <c r="G3941" s="832" t="s">
        <v>2760</v>
      </c>
      <c r="H3941" s="832" t="s">
        <v>631</v>
      </c>
      <c r="I3941" s="832" t="s">
        <v>2761</v>
      </c>
      <c r="J3941" s="832" t="s">
        <v>903</v>
      </c>
      <c r="K3941" s="832" t="s">
        <v>2762</v>
      </c>
      <c r="L3941" s="835">
        <v>94.7</v>
      </c>
      <c r="M3941" s="835">
        <v>2083.4000000000005</v>
      </c>
      <c r="N3941" s="832">
        <v>22</v>
      </c>
      <c r="O3941" s="836">
        <v>17</v>
      </c>
      <c r="P3941" s="835">
        <v>662.90000000000009</v>
      </c>
      <c r="Q3941" s="837">
        <v>0.31818181818181812</v>
      </c>
      <c r="R3941" s="832">
        <v>7</v>
      </c>
      <c r="S3941" s="837">
        <v>0.31818181818181818</v>
      </c>
      <c r="T3941" s="836">
        <v>4.5</v>
      </c>
      <c r="U3941" s="838">
        <v>0.26470588235294118</v>
      </c>
    </row>
    <row r="3942" spans="1:21" ht="14.4" customHeight="1" x14ac:dyDescent="0.3">
      <c r="A3942" s="831">
        <v>10</v>
      </c>
      <c r="B3942" s="832" t="s">
        <v>2616</v>
      </c>
      <c r="C3942" s="832" t="s">
        <v>2649</v>
      </c>
      <c r="D3942" s="833" t="s">
        <v>631</v>
      </c>
      <c r="E3942" s="834" t="s">
        <v>2717</v>
      </c>
      <c r="F3942" s="832" t="s">
        <v>2618</v>
      </c>
      <c r="G3942" s="832" t="s">
        <v>2760</v>
      </c>
      <c r="H3942" s="832" t="s">
        <v>631</v>
      </c>
      <c r="I3942" s="832" t="s">
        <v>4968</v>
      </c>
      <c r="J3942" s="832" t="s">
        <v>903</v>
      </c>
      <c r="K3942" s="832" t="s">
        <v>2762</v>
      </c>
      <c r="L3942" s="835">
        <v>94.7</v>
      </c>
      <c r="M3942" s="835">
        <v>189.4</v>
      </c>
      <c r="N3942" s="832">
        <v>2</v>
      </c>
      <c r="O3942" s="836">
        <v>1.5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10</v>
      </c>
      <c r="B3943" s="832" t="s">
        <v>2616</v>
      </c>
      <c r="C3943" s="832" t="s">
        <v>2649</v>
      </c>
      <c r="D3943" s="833" t="s">
        <v>631</v>
      </c>
      <c r="E3943" s="834" t="s">
        <v>2717</v>
      </c>
      <c r="F3943" s="832" t="s">
        <v>2618</v>
      </c>
      <c r="G3943" s="832" t="s">
        <v>2763</v>
      </c>
      <c r="H3943" s="832" t="s">
        <v>631</v>
      </c>
      <c r="I3943" s="832" t="s">
        <v>3285</v>
      </c>
      <c r="J3943" s="832" t="s">
        <v>1152</v>
      </c>
      <c r="K3943" s="832" t="s">
        <v>3286</v>
      </c>
      <c r="L3943" s="835">
        <v>42.14</v>
      </c>
      <c r="M3943" s="835">
        <v>42.14</v>
      </c>
      <c r="N3943" s="832">
        <v>1</v>
      </c>
      <c r="O3943" s="836">
        <v>0.5</v>
      </c>
      <c r="P3943" s="835">
        <v>42.14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10</v>
      </c>
      <c r="B3944" s="832" t="s">
        <v>2616</v>
      </c>
      <c r="C3944" s="832" t="s">
        <v>2649</v>
      </c>
      <c r="D3944" s="833" t="s">
        <v>631</v>
      </c>
      <c r="E3944" s="834" t="s">
        <v>2717</v>
      </c>
      <c r="F3944" s="832" t="s">
        <v>2618</v>
      </c>
      <c r="G3944" s="832" t="s">
        <v>2763</v>
      </c>
      <c r="H3944" s="832" t="s">
        <v>631</v>
      </c>
      <c r="I3944" s="832" t="s">
        <v>2764</v>
      </c>
      <c r="J3944" s="832" t="s">
        <v>983</v>
      </c>
      <c r="K3944" s="832" t="s">
        <v>2765</v>
      </c>
      <c r="L3944" s="835">
        <v>89.91</v>
      </c>
      <c r="M3944" s="835">
        <v>809.18999999999994</v>
      </c>
      <c r="N3944" s="832">
        <v>9</v>
      </c>
      <c r="O3944" s="836">
        <v>7.5</v>
      </c>
      <c r="P3944" s="835">
        <v>269.73</v>
      </c>
      <c r="Q3944" s="837">
        <v>0.33333333333333337</v>
      </c>
      <c r="R3944" s="832">
        <v>3</v>
      </c>
      <c r="S3944" s="837">
        <v>0.33333333333333331</v>
      </c>
      <c r="T3944" s="836">
        <v>2.5</v>
      </c>
      <c r="U3944" s="838">
        <v>0.33333333333333331</v>
      </c>
    </row>
    <row r="3945" spans="1:21" ht="14.4" customHeight="1" x14ac:dyDescent="0.3">
      <c r="A3945" s="831">
        <v>10</v>
      </c>
      <c r="B3945" s="832" t="s">
        <v>2616</v>
      </c>
      <c r="C3945" s="832" t="s">
        <v>2649</v>
      </c>
      <c r="D3945" s="833" t="s">
        <v>631</v>
      </c>
      <c r="E3945" s="834" t="s">
        <v>2717</v>
      </c>
      <c r="F3945" s="832" t="s">
        <v>2618</v>
      </c>
      <c r="G3945" s="832" t="s">
        <v>2766</v>
      </c>
      <c r="H3945" s="832" t="s">
        <v>631</v>
      </c>
      <c r="I3945" s="832" t="s">
        <v>2767</v>
      </c>
      <c r="J3945" s="832" t="s">
        <v>746</v>
      </c>
      <c r="K3945" s="832" t="s">
        <v>2768</v>
      </c>
      <c r="L3945" s="835">
        <v>27.28</v>
      </c>
      <c r="M3945" s="835">
        <v>845.67999999999984</v>
      </c>
      <c r="N3945" s="832">
        <v>31</v>
      </c>
      <c r="O3945" s="836">
        <v>23.5</v>
      </c>
      <c r="P3945" s="835">
        <v>491.03999999999985</v>
      </c>
      <c r="Q3945" s="837">
        <v>0.58064516129032251</v>
      </c>
      <c r="R3945" s="832">
        <v>18</v>
      </c>
      <c r="S3945" s="837">
        <v>0.58064516129032262</v>
      </c>
      <c r="T3945" s="836">
        <v>13</v>
      </c>
      <c r="U3945" s="838">
        <v>0.55319148936170215</v>
      </c>
    </row>
    <row r="3946" spans="1:21" ht="14.4" customHeight="1" x14ac:dyDescent="0.3">
      <c r="A3946" s="831">
        <v>10</v>
      </c>
      <c r="B3946" s="832" t="s">
        <v>2616</v>
      </c>
      <c r="C3946" s="832" t="s">
        <v>2649</v>
      </c>
      <c r="D3946" s="833" t="s">
        <v>631</v>
      </c>
      <c r="E3946" s="834" t="s">
        <v>2717</v>
      </c>
      <c r="F3946" s="832" t="s">
        <v>2618</v>
      </c>
      <c r="G3946" s="832" t="s">
        <v>3179</v>
      </c>
      <c r="H3946" s="832" t="s">
        <v>631</v>
      </c>
      <c r="I3946" s="832" t="s">
        <v>4622</v>
      </c>
      <c r="J3946" s="832" t="s">
        <v>4623</v>
      </c>
      <c r="K3946" s="832" t="s">
        <v>4624</v>
      </c>
      <c r="L3946" s="835">
        <v>347.84</v>
      </c>
      <c r="M3946" s="835">
        <v>347.84</v>
      </c>
      <c r="N3946" s="832">
        <v>1</v>
      </c>
      <c r="O3946" s="836">
        <v>1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10</v>
      </c>
      <c r="B3947" s="832" t="s">
        <v>2616</v>
      </c>
      <c r="C3947" s="832" t="s">
        <v>2649</v>
      </c>
      <c r="D3947" s="833" t="s">
        <v>631</v>
      </c>
      <c r="E3947" s="834" t="s">
        <v>2717</v>
      </c>
      <c r="F3947" s="832" t="s">
        <v>2618</v>
      </c>
      <c r="G3947" s="832" t="s">
        <v>3179</v>
      </c>
      <c r="H3947" s="832" t="s">
        <v>631</v>
      </c>
      <c r="I3947" s="832" t="s">
        <v>4758</v>
      </c>
      <c r="J3947" s="832" t="s">
        <v>4759</v>
      </c>
      <c r="K3947" s="832" t="s">
        <v>4760</v>
      </c>
      <c r="L3947" s="835">
        <v>173.93</v>
      </c>
      <c r="M3947" s="835">
        <v>173.93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10</v>
      </c>
      <c r="B3948" s="832" t="s">
        <v>2616</v>
      </c>
      <c r="C3948" s="832" t="s">
        <v>2649</v>
      </c>
      <c r="D3948" s="833" t="s">
        <v>631</v>
      </c>
      <c r="E3948" s="834" t="s">
        <v>2717</v>
      </c>
      <c r="F3948" s="832" t="s">
        <v>2618</v>
      </c>
      <c r="G3948" s="832" t="s">
        <v>3569</v>
      </c>
      <c r="H3948" s="832" t="s">
        <v>631</v>
      </c>
      <c r="I3948" s="832" t="s">
        <v>5038</v>
      </c>
      <c r="J3948" s="832" t="s">
        <v>1568</v>
      </c>
      <c r="K3948" s="832" t="s">
        <v>5039</v>
      </c>
      <c r="L3948" s="835">
        <v>21.14</v>
      </c>
      <c r="M3948" s="835">
        <v>42.28</v>
      </c>
      <c r="N3948" s="832">
        <v>2</v>
      </c>
      <c r="O3948" s="836">
        <v>2</v>
      </c>
      <c r="P3948" s="835">
        <v>21.14</v>
      </c>
      <c r="Q3948" s="837">
        <v>0.5</v>
      </c>
      <c r="R3948" s="832">
        <v>1</v>
      </c>
      <c r="S3948" s="837">
        <v>0.5</v>
      </c>
      <c r="T3948" s="836">
        <v>1</v>
      </c>
      <c r="U3948" s="838">
        <v>0.5</v>
      </c>
    </row>
    <row r="3949" spans="1:21" ht="14.4" customHeight="1" x14ac:dyDescent="0.3">
      <c r="A3949" s="831">
        <v>10</v>
      </c>
      <c r="B3949" s="832" t="s">
        <v>2616</v>
      </c>
      <c r="C3949" s="832" t="s">
        <v>2649</v>
      </c>
      <c r="D3949" s="833" t="s">
        <v>631</v>
      </c>
      <c r="E3949" s="834" t="s">
        <v>2717</v>
      </c>
      <c r="F3949" s="832" t="s">
        <v>2618</v>
      </c>
      <c r="G3949" s="832" t="s">
        <v>3657</v>
      </c>
      <c r="H3949" s="832" t="s">
        <v>631</v>
      </c>
      <c r="I3949" s="832" t="s">
        <v>3658</v>
      </c>
      <c r="J3949" s="832" t="s">
        <v>797</v>
      </c>
      <c r="K3949" s="832" t="s">
        <v>3659</v>
      </c>
      <c r="L3949" s="835">
        <v>0</v>
      </c>
      <c r="M3949" s="835">
        <v>0</v>
      </c>
      <c r="N3949" s="832">
        <v>5</v>
      </c>
      <c r="O3949" s="836">
        <v>5</v>
      </c>
      <c r="P3949" s="835">
        <v>0</v>
      </c>
      <c r="Q3949" s="837"/>
      <c r="R3949" s="832">
        <v>1</v>
      </c>
      <c r="S3949" s="837">
        <v>0.2</v>
      </c>
      <c r="T3949" s="836">
        <v>1</v>
      </c>
      <c r="U3949" s="838">
        <v>0.2</v>
      </c>
    </row>
    <row r="3950" spans="1:21" ht="14.4" customHeight="1" x14ac:dyDescent="0.3">
      <c r="A3950" s="831">
        <v>10</v>
      </c>
      <c r="B3950" s="832" t="s">
        <v>2616</v>
      </c>
      <c r="C3950" s="832" t="s">
        <v>2649</v>
      </c>
      <c r="D3950" s="833" t="s">
        <v>631</v>
      </c>
      <c r="E3950" s="834" t="s">
        <v>2717</v>
      </c>
      <c r="F3950" s="832" t="s">
        <v>2618</v>
      </c>
      <c r="G3950" s="832" t="s">
        <v>2769</v>
      </c>
      <c r="H3950" s="832" t="s">
        <v>631</v>
      </c>
      <c r="I3950" s="832" t="s">
        <v>5617</v>
      </c>
      <c r="J3950" s="832" t="s">
        <v>3437</v>
      </c>
      <c r="K3950" s="832" t="s">
        <v>5618</v>
      </c>
      <c r="L3950" s="835">
        <v>167.58</v>
      </c>
      <c r="M3950" s="835">
        <v>167.58</v>
      </c>
      <c r="N3950" s="832">
        <v>1</v>
      </c>
      <c r="O3950" s="836">
        <v>0.5</v>
      </c>
      <c r="P3950" s="835">
        <v>167.58</v>
      </c>
      <c r="Q3950" s="837">
        <v>1</v>
      </c>
      <c r="R3950" s="832">
        <v>1</v>
      </c>
      <c r="S3950" s="837">
        <v>1</v>
      </c>
      <c r="T3950" s="836">
        <v>0.5</v>
      </c>
      <c r="U3950" s="838">
        <v>1</v>
      </c>
    </row>
    <row r="3951" spans="1:21" ht="14.4" customHeight="1" x14ac:dyDescent="0.3">
      <c r="A3951" s="831">
        <v>10</v>
      </c>
      <c r="B3951" s="832" t="s">
        <v>2616</v>
      </c>
      <c r="C3951" s="832" t="s">
        <v>2649</v>
      </c>
      <c r="D3951" s="833" t="s">
        <v>631</v>
      </c>
      <c r="E3951" s="834" t="s">
        <v>2717</v>
      </c>
      <c r="F3951" s="832" t="s">
        <v>2618</v>
      </c>
      <c r="G3951" s="832" t="s">
        <v>2769</v>
      </c>
      <c r="H3951" s="832" t="s">
        <v>631</v>
      </c>
      <c r="I3951" s="832" t="s">
        <v>2770</v>
      </c>
      <c r="J3951" s="832" t="s">
        <v>972</v>
      </c>
      <c r="K3951" s="832" t="s">
        <v>2771</v>
      </c>
      <c r="L3951" s="835">
        <v>111.72</v>
      </c>
      <c r="M3951" s="835">
        <v>223.44</v>
      </c>
      <c r="N3951" s="832">
        <v>2</v>
      </c>
      <c r="O3951" s="836">
        <v>1.5</v>
      </c>
      <c r="P3951" s="835">
        <v>111.72</v>
      </c>
      <c r="Q3951" s="837">
        <v>0.5</v>
      </c>
      <c r="R3951" s="832">
        <v>1</v>
      </c>
      <c r="S3951" s="837">
        <v>0.5</v>
      </c>
      <c r="T3951" s="836">
        <v>0.5</v>
      </c>
      <c r="U3951" s="838">
        <v>0.33333333333333331</v>
      </c>
    </row>
    <row r="3952" spans="1:21" ht="14.4" customHeight="1" x14ac:dyDescent="0.3">
      <c r="A3952" s="831">
        <v>10</v>
      </c>
      <c r="B3952" s="832" t="s">
        <v>2616</v>
      </c>
      <c r="C3952" s="832" t="s">
        <v>2649</v>
      </c>
      <c r="D3952" s="833" t="s">
        <v>631</v>
      </c>
      <c r="E3952" s="834" t="s">
        <v>2717</v>
      </c>
      <c r="F3952" s="832" t="s">
        <v>2618</v>
      </c>
      <c r="G3952" s="832" t="s">
        <v>2769</v>
      </c>
      <c r="H3952" s="832" t="s">
        <v>631</v>
      </c>
      <c r="I3952" s="832" t="s">
        <v>2774</v>
      </c>
      <c r="J3952" s="832" t="s">
        <v>972</v>
      </c>
      <c r="K3952" s="832" t="s">
        <v>2775</v>
      </c>
      <c r="L3952" s="835">
        <v>83.79</v>
      </c>
      <c r="M3952" s="835">
        <v>83.79</v>
      </c>
      <c r="N3952" s="832">
        <v>1</v>
      </c>
      <c r="O3952" s="836">
        <v>0.5</v>
      </c>
      <c r="P3952" s="835">
        <v>83.79</v>
      </c>
      <c r="Q3952" s="837">
        <v>1</v>
      </c>
      <c r="R3952" s="832">
        <v>1</v>
      </c>
      <c r="S3952" s="837">
        <v>1</v>
      </c>
      <c r="T3952" s="836">
        <v>0.5</v>
      </c>
      <c r="U3952" s="838">
        <v>1</v>
      </c>
    </row>
    <row r="3953" spans="1:21" ht="14.4" customHeight="1" x14ac:dyDescent="0.3">
      <c r="A3953" s="831">
        <v>10</v>
      </c>
      <c r="B3953" s="832" t="s">
        <v>2616</v>
      </c>
      <c r="C3953" s="832" t="s">
        <v>2649</v>
      </c>
      <c r="D3953" s="833" t="s">
        <v>631</v>
      </c>
      <c r="E3953" s="834" t="s">
        <v>2717</v>
      </c>
      <c r="F3953" s="832" t="s">
        <v>2618</v>
      </c>
      <c r="G3953" s="832" t="s">
        <v>2769</v>
      </c>
      <c r="H3953" s="832" t="s">
        <v>631</v>
      </c>
      <c r="I3953" s="832" t="s">
        <v>2776</v>
      </c>
      <c r="J3953" s="832" t="s">
        <v>972</v>
      </c>
      <c r="K3953" s="832" t="s">
        <v>973</v>
      </c>
      <c r="L3953" s="835">
        <v>65.83</v>
      </c>
      <c r="M3953" s="835">
        <v>65.83</v>
      </c>
      <c r="N3953" s="832">
        <v>1</v>
      </c>
      <c r="O3953" s="836">
        <v>1</v>
      </c>
      <c r="P3953" s="835">
        <v>65.83</v>
      </c>
      <c r="Q3953" s="837">
        <v>1</v>
      </c>
      <c r="R3953" s="832">
        <v>1</v>
      </c>
      <c r="S3953" s="837">
        <v>1</v>
      </c>
      <c r="T3953" s="836">
        <v>1</v>
      </c>
      <c r="U3953" s="838">
        <v>1</v>
      </c>
    </row>
    <row r="3954" spans="1:21" ht="14.4" customHeight="1" x14ac:dyDescent="0.3">
      <c r="A3954" s="831">
        <v>10</v>
      </c>
      <c r="B3954" s="832" t="s">
        <v>2616</v>
      </c>
      <c r="C3954" s="832" t="s">
        <v>2649</v>
      </c>
      <c r="D3954" s="833" t="s">
        <v>631</v>
      </c>
      <c r="E3954" s="834" t="s">
        <v>2717</v>
      </c>
      <c r="F3954" s="832" t="s">
        <v>2618</v>
      </c>
      <c r="G3954" s="832" t="s">
        <v>2769</v>
      </c>
      <c r="H3954" s="832" t="s">
        <v>631</v>
      </c>
      <c r="I3954" s="832" t="s">
        <v>3436</v>
      </c>
      <c r="J3954" s="832" t="s">
        <v>3437</v>
      </c>
      <c r="K3954" s="832" t="s">
        <v>3438</v>
      </c>
      <c r="L3954" s="835">
        <v>167.58</v>
      </c>
      <c r="M3954" s="835">
        <v>167.58</v>
      </c>
      <c r="N3954" s="832">
        <v>1</v>
      </c>
      <c r="O3954" s="836">
        <v>1</v>
      </c>
      <c r="P3954" s="835">
        <v>167.58</v>
      </c>
      <c r="Q3954" s="837">
        <v>1</v>
      </c>
      <c r="R3954" s="832">
        <v>1</v>
      </c>
      <c r="S3954" s="837">
        <v>1</v>
      </c>
      <c r="T3954" s="836">
        <v>1</v>
      </c>
      <c r="U3954" s="838">
        <v>1</v>
      </c>
    </row>
    <row r="3955" spans="1:21" ht="14.4" customHeight="1" x14ac:dyDescent="0.3">
      <c r="A3955" s="831">
        <v>10</v>
      </c>
      <c r="B3955" s="832" t="s">
        <v>2616</v>
      </c>
      <c r="C3955" s="832" t="s">
        <v>2649</v>
      </c>
      <c r="D3955" s="833" t="s">
        <v>631</v>
      </c>
      <c r="E3955" s="834" t="s">
        <v>2717</v>
      </c>
      <c r="F3955" s="832" t="s">
        <v>2618</v>
      </c>
      <c r="G3955" s="832" t="s">
        <v>2769</v>
      </c>
      <c r="H3955" s="832" t="s">
        <v>631</v>
      </c>
      <c r="I3955" s="832" t="s">
        <v>5619</v>
      </c>
      <c r="J3955" s="832" t="s">
        <v>3437</v>
      </c>
      <c r="K3955" s="832" t="s">
        <v>5620</v>
      </c>
      <c r="L3955" s="835">
        <v>83.79</v>
      </c>
      <c r="M3955" s="835">
        <v>83.79</v>
      </c>
      <c r="N3955" s="832">
        <v>1</v>
      </c>
      <c r="O3955" s="836">
        <v>1</v>
      </c>
      <c r="P3955" s="835">
        <v>83.79</v>
      </c>
      <c r="Q3955" s="837">
        <v>1</v>
      </c>
      <c r="R3955" s="832">
        <v>1</v>
      </c>
      <c r="S3955" s="837">
        <v>1</v>
      </c>
      <c r="T3955" s="836">
        <v>1</v>
      </c>
      <c r="U3955" s="838">
        <v>1</v>
      </c>
    </row>
    <row r="3956" spans="1:21" ht="14.4" customHeight="1" x14ac:dyDescent="0.3">
      <c r="A3956" s="831">
        <v>10</v>
      </c>
      <c r="B3956" s="832" t="s">
        <v>2616</v>
      </c>
      <c r="C3956" s="832" t="s">
        <v>2649</v>
      </c>
      <c r="D3956" s="833" t="s">
        <v>631</v>
      </c>
      <c r="E3956" s="834" t="s">
        <v>2717</v>
      </c>
      <c r="F3956" s="832" t="s">
        <v>2618</v>
      </c>
      <c r="G3956" s="832" t="s">
        <v>2769</v>
      </c>
      <c r="H3956" s="832" t="s">
        <v>631</v>
      </c>
      <c r="I3956" s="832" t="s">
        <v>3362</v>
      </c>
      <c r="J3956" s="832" t="s">
        <v>972</v>
      </c>
      <c r="K3956" s="832" t="s">
        <v>1554</v>
      </c>
      <c r="L3956" s="835">
        <v>79</v>
      </c>
      <c r="M3956" s="835">
        <v>79</v>
      </c>
      <c r="N3956" s="832">
        <v>1</v>
      </c>
      <c r="O3956" s="836">
        <v>0.5</v>
      </c>
      <c r="P3956" s="835"/>
      <c r="Q3956" s="837">
        <v>0</v>
      </c>
      <c r="R3956" s="832"/>
      <c r="S3956" s="837">
        <v>0</v>
      </c>
      <c r="T3956" s="836"/>
      <c r="U3956" s="838">
        <v>0</v>
      </c>
    </row>
    <row r="3957" spans="1:21" ht="14.4" customHeight="1" x14ac:dyDescent="0.3">
      <c r="A3957" s="831">
        <v>10</v>
      </c>
      <c r="B3957" s="832" t="s">
        <v>2616</v>
      </c>
      <c r="C3957" s="832" t="s">
        <v>2649</v>
      </c>
      <c r="D3957" s="833" t="s">
        <v>631</v>
      </c>
      <c r="E3957" s="834" t="s">
        <v>2717</v>
      </c>
      <c r="F3957" s="832" t="s">
        <v>2618</v>
      </c>
      <c r="G3957" s="832" t="s">
        <v>2769</v>
      </c>
      <c r="H3957" s="832" t="s">
        <v>631</v>
      </c>
      <c r="I3957" s="832" t="s">
        <v>5621</v>
      </c>
      <c r="J3957" s="832" t="s">
        <v>3437</v>
      </c>
      <c r="K3957" s="832" t="s">
        <v>5618</v>
      </c>
      <c r="L3957" s="835">
        <v>167.58</v>
      </c>
      <c r="M3957" s="835">
        <v>502.74</v>
      </c>
      <c r="N3957" s="832">
        <v>3</v>
      </c>
      <c r="O3957" s="836">
        <v>2.5</v>
      </c>
      <c r="P3957" s="835">
        <v>335.16</v>
      </c>
      <c r="Q3957" s="837">
        <v>0.66666666666666674</v>
      </c>
      <c r="R3957" s="832">
        <v>2</v>
      </c>
      <c r="S3957" s="837">
        <v>0.66666666666666663</v>
      </c>
      <c r="T3957" s="836">
        <v>2</v>
      </c>
      <c r="U3957" s="838">
        <v>0.8</v>
      </c>
    </row>
    <row r="3958" spans="1:21" ht="14.4" customHeight="1" x14ac:dyDescent="0.3">
      <c r="A3958" s="831">
        <v>10</v>
      </c>
      <c r="B3958" s="832" t="s">
        <v>2616</v>
      </c>
      <c r="C3958" s="832" t="s">
        <v>2649</v>
      </c>
      <c r="D3958" s="833" t="s">
        <v>631</v>
      </c>
      <c r="E3958" s="834" t="s">
        <v>2717</v>
      </c>
      <c r="F3958" s="832" t="s">
        <v>2618</v>
      </c>
      <c r="G3958" s="832" t="s">
        <v>2769</v>
      </c>
      <c r="H3958" s="832" t="s">
        <v>631</v>
      </c>
      <c r="I3958" s="832" t="s">
        <v>5622</v>
      </c>
      <c r="J3958" s="832" t="s">
        <v>3437</v>
      </c>
      <c r="K3958" s="832" t="s">
        <v>3438</v>
      </c>
      <c r="L3958" s="835">
        <v>167.58</v>
      </c>
      <c r="M3958" s="835">
        <v>167.58</v>
      </c>
      <c r="N3958" s="832">
        <v>1</v>
      </c>
      <c r="O3958" s="836">
        <v>1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10</v>
      </c>
      <c r="B3959" s="832" t="s">
        <v>2616</v>
      </c>
      <c r="C3959" s="832" t="s">
        <v>2649</v>
      </c>
      <c r="D3959" s="833" t="s">
        <v>631</v>
      </c>
      <c r="E3959" s="834" t="s">
        <v>2717</v>
      </c>
      <c r="F3959" s="832" t="s">
        <v>2618</v>
      </c>
      <c r="G3959" s="832" t="s">
        <v>2769</v>
      </c>
      <c r="H3959" s="832" t="s">
        <v>631</v>
      </c>
      <c r="I3959" s="832" t="s">
        <v>5418</v>
      </c>
      <c r="J3959" s="832" t="s">
        <v>972</v>
      </c>
      <c r="K3959" s="832" t="s">
        <v>2771</v>
      </c>
      <c r="L3959" s="835">
        <v>111.72</v>
      </c>
      <c r="M3959" s="835">
        <v>335.15999999999997</v>
      </c>
      <c r="N3959" s="832">
        <v>3</v>
      </c>
      <c r="O3959" s="836">
        <v>2.5</v>
      </c>
      <c r="P3959" s="835">
        <v>223.44</v>
      </c>
      <c r="Q3959" s="837">
        <v>0.66666666666666674</v>
      </c>
      <c r="R3959" s="832">
        <v>2</v>
      </c>
      <c r="S3959" s="837">
        <v>0.66666666666666663</v>
      </c>
      <c r="T3959" s="836">
        <v>2</v>
      </c>
      <c r="U3959" s="838">
        <v>0.8</v>
      </c>
    </row>
    <row r="3960" spans="1:21" ht="14.4" customHeight="1" x14ac:dyDescent="0.3">
      <c r="A3960" s="831">
        <v>10</v>
      </c>
      <c r="B3960" s="832" t="s">
        <v>2616</v>
      </c>
      <c r="C3960" s="832" t="s">
        <v>2649</v>
      </c>
      <c r="D3960" s="833" t="s">
        <v>631</v>
      </c>
      <c r="E3960" s="834" t="s">
        <v>2717</v>
      </c>
      <c r="F3960" s="832" t="s">
        <v>2618</v>
      </c>
      <c r="G3960" s="832" t="s">
        <v>2769</v>
      </c>
      <c r="H3960" s="832" t="s">
        <v>631</v>
      </c>
      <c r="I3960" s="832" t="s">
        <v>3572</v>
      </c>
      <c r="J3960" s="832" t="s">
        <v>972</v>
      </c>
      <c r="K3960" s="832" t="s">
        <v>2775</v>
      </c>
      <c r="L3960" s="835">
        <v>83.79</v>
      </c>
      <c r="M3960" s="835">
        <v>502.74</v>
      </c>
      <c r="N3960" s="832">
        <v>6</v>
      </c>
      <c r="O3960" s="836">
        <v>5.5</v>
      </c>
      <c r="P3960" s="835">
        <v>335.16</v>
      </c>
      <c r="Q3960" s="837">
        <v>0.66666666666666674</v>
      </c>
      <c r="R3960" s="832">
        <v>4</v>
      </c>
      <c r="S3960" s="837">
        <v>0.66666666666666663</v>
      </c>
      <c r="T3960" s="836">
        <v>3.5</v>
      </c>
      <c r="U3960" s="838">
        <v>0.63636363636363635</v>
      </c>
    </row>
    <row r="3961" spans="1:21" ht="14.4" customHeight="1" x14ac:dyDescent="0.3">
      <c r="A3961" s="831">
        <v>10</v>
      </c>
      <c r="B3961" s="832" t="s">
        <v>2616</v>
      </c>
      <c r="C3961" s="832" t="s">
        <v>2649</v>
      </c>
      <c r="D3961" s="833" t="s">
        <v>631</v>
      </c>
      <c r="E3961" s="834" t="s">
        <v>2717</v>
      </c>
      <c r="F3961" s="832" t="s">
        <v>2618</v>
      </c>
      <c r="G3961" s="832" t="s">
        <v>2769</v>
      </c>
      <c r="H3961" s="832" t="s">
        <v>631</v>
      </c>
      <c r="I3961" s="832" t="s">
        <v>5623</v>
      </c>
      <c r="J3961" s="832" t="s">
        <v>3437</v>
      </c>
      <c r="K3961" s="832" t="s">
        <v>5618</v>
      </c>
      <c r="L3961" s="835">
        <v>167.58</v>
      </c>
      <c r="M3961" s="835">
        <v>167.58</v>
      </c>
      <c r="N3961" s="832">
        <v>1</v>
      </c>
      <c r="O3961" s="836">
        <v>1</v>
      </c>
      <c r="P3961" s="835">
        <v>167.58</v>
      </c>
      <c r="Q3961" s="837">
        <v>1</v>
      </c>
      <c r="R3961" s="832">
        <v>1</v>
      </c>
      <c r="S3961" s="837">
        <v>1</v>
      </c>
      <c r="T3961" s="836">
        <v>1</v>
      </c>
      <c r="U3961" s="838">
        <v>1</v>
      </c>
    </row>
    <row r="3962" spans="1:21" ht="14.4" customHeight="1" x14ac:dyDescent="0.3">
      <c r="A3962" s="831">
        <v>10</v>
      </c>
      <c r="B3962" s="832" t="s">
        <v>2616</v>
      </c>
      <c r="C3962" s="832" t="s">
        <v>2649</v>
      </c>
      <c r="D3962" s="833" t="s">
        <v>631</v>
      </c>
      <c r="E3962" s="834" t="s">
        <v>2717</v>
      </c>
      <c r="F3962" s="832" t="s">
        <v>2618</v>
      </c>
      <c r="G3962" s="832" t="s">
        <v>2769</v>
      </c>
      <c r="H3962" s="832" t="s">
        <v>631</v>
      </c>
      <c r="I3962" s="832" t="s">
        <v>5512</v>
      </c>
      <c r="J3962" s="832" t="s">
        <v>972</v>
      </c>
      <c r="K3962" s="832" t="s">
        <v>1554</v>
      </c>
      <c r="L3962" s="835">
        <v>79</v>
      </c>
      <c r="M3962" s="835">
        <v>316</v>
      </c>
      <c r="N3962" s="832">
        <v>4</v>
      </c>
      <c r="O3962" s="836">
        <v>2.5</v>
      </c>
      <c r="P3962" s="835">
        <v>316</v>
      </c>
      <c r="Q3962" s="837">
        <v>1</v>
      </c>
      <c r="R3962" s="832">
        <v>4</v>
      </c>
      <c r="S3962" s="837">
        <v>1</v>
      </c>
      <c r="T3962" s="836">
        <v>2.5</v>
      </c>
      <c r="U3962" s="838">
        <v>1</v>
      </c>
    </row>
    <row r="3963" spans="1:21" ht="14.4" customHeight="1" x14ac:dyDescent="0.3">
      <c r="A3963" s="831">
        <v>10</v>
      </c>
      <c r="B3963" s="832" t="s">
        <v>2616</v>
      </c>
      <c r="C3963" s="832" t="s">
        <v>2649</v>
      </c>
      <c r="D3963" s="833" t="s">
        <v>631</v>
      </c>
      <c r="E3963" s="834" t="s">
        <v>2717</v>
      </c>
      <c r="F3963" s="832" t="s">
        <v>2618</v>
      </c>
      <c r="G3963" s="832" t="s">
        <v>2769</v>
      </c>
      <c r="H3963" s="832" t="s">
        <v>631</v>
      </c>
      <c r="I3963" s="832" t="s">
        <v>5513</v>
      </c>
      <c r="J3963" s="832" t="s">
        <v>972</v>
      </c>
      <c r="K3963" s="832" t="s">
        <v>2773</v>
      </c>
      <c r="L3963" s="835">
        <v>131.66999999999999</v>
      </c>
      <c r="M3963" s="835">
        <v>395.01</v>
      </c>
      <c r="N3963" s="832">
        <v>3</v>
      </c>
      <c r="O3963" s="836">
        <v>2.5</v>
      </c>
      <c r="P3963" s="835">
        <v>263.33999999999997</v>
      </c>
      <c r="Q3963" s="837">
        <v>0.66666666666666663</v>
      </c>
      <c r="R3963" s="832">
        <v>2</v>
      </c>
      <c r="S3963" s="837">
        <v>0.66666666666666663</v>
      </c>
      <c r="T3963" s="836">
        <v>1.5</v>
      </c>
      <c r="U3963" s="838">
        <v>0.6</v>
      </c>
    </row>
    <row r="3964" spans="1:21" ht="14.4" customHeight="1" x14ac:dyDescent="0.3">
      <c r="A3964" s="831">
        <v>10</v>
      </c>
      <c r="B3964" s="832" t="s">
        <v>2616</v>
      </c>
      <c r="C3964" s="832" t="s">
        <v>2649</v>
      </c>
      <c r="D3964" s="833" t="s">
        <v>631</v>
      </c>
      <c r="E3964" s="834" t="s">
        <v>2717</v>
      </c>
      <c r="F3964" s="832" t="s">
        <v>2618</v>
      </c>
      <c r="G3964" s="832" t="s">
        <v>3826</v>
      </c>
      <c r="H3964" s="832" t="s">
        <v>631</v>
      </c>
      <c r="I3964" s="832" t="s">
        <v>5624</v>
      </c>
      <c r="J3964" s="832" t="s">
        <v>5085</v>
      </c>
      <c r="K3964" s="832" t="s">
        <v>5625</v>
      </c>
      <c r="L3964" s="835">
        <v>0</v>
      </c>
      <c r="M3964" s="835">
        <v>0</v>
      </c>
      <c r="N3964" s="832">
        <v>22</v>
      </c>
      <c r="O3964" s="836">
        <v>22</v>
      </c>
      <c r="P3964" s="835">
        <v>0</v>
      </c>
      <c r="Q3964" s="837"/>
      <c r="R3964" s="832">
        <v>20</v>
      </c>
      <c r="S3964" s="837">
        <v>0.90909090909090906</v>
      </c>
      <c r="T3964" s="836">
        <v>20</v>
      </c>
      <c r="U3964" s="838">
        <v>0.90909090909090906</v>
      </c>
    </row>
    <row r="3965" spans="1:21" ht="14.4" customHeight="1" x14ac:dyDescent="0.3">
      <c r="A3965" s="831">
        <v>10</v>
      </c>
      <c r="B3965" s="832" t="s">
        <v>2616</v>
      </c>
      <c r="C3965" s="832" t="s">
        <v>2649</v>
      </c>
      <c r="D3965" s="833" t="s">
        <v>631</v>
      </c>
      <c r="E3965" s="834" t="s">
        <v>2717</v>
      </c>
      <c r="F3965" s="832" t="s">
        <v>2618</v>
      </c>
      <c r="G3965" s="832" t="s">
        <v>3826</v>
      </c>
      <c r="H3965" s="832" t="s">
        <v>631</v>
      </c>
      <c r="I3965" s="832" t="s">
        <v>5084</v>
      </c>
      <c r="J3965" s="832" t="s">
        <v>5085</v>
      </c>
      <c r="K3965" s="832" t="s">
        <v>5086</v>
      </c>
      <c r="L3965" s="835">
        <v>0</v>
      </c>
      <c r="M3965" s="835">
        <v>0</v>
      </c>
      <c r="N3965" s="832">
        <v>2</v>
      </c>
      <c r="O3965" s="836">
        <v>2</v>
      </c>
      <c r="P3965" s="835">
        <v>0</v>
      </c>
      <c r="Q3965" s="837"/>
      <c r="R3965" s="832">
        <v>2</v>
      </c>
      <c r="S3965" s="837">
        <v>1</v>
      </c>
      <c r="T3965" s="836">
        <v>2</v>
      </c>
      <c r="U3965" s="838">
        <v>1</v>
      </c>
    </row>
    <row r="3966" spans="1:21" ht="14.4" customHeight="1" x14ac:dyDescent="0.3">
      <c r="A3966" s="831">
        <v>10</v>
      </c>
      <c r="B3966" s="832" t="s">
        <v>2616</v>
      </c>
      <c r="C3966" s="832" t="s">
        <v>2649</v>
      </c>
      <c r="D3966" s="833" t="s">
        <v>631</v>
      </c>
      <c r="E3966" s="834" t="s">
        <v>2717</v>
      </c>
      <c r="F3966" s="832" t="s">
        <v>2618</v>
      </c>
      <c r="G3966" s="832" t="s">
        <v>3015</v>
      </c>
      <c r="H3966" s="832" t="s">
        <v>631</v>
      </c>
      <c r="I3966" s="832" t="s">
        <v>3016</v>
      </c>
      <c r="J3966" s="832" t="s">
        <v>1161</v>
      </c>
      <c r="K3966" s="832" t="s">
        <v>2971</v>
      </c>
      <c r="L3966" s="835">
        <v>61.97</v>
      </c>
      <c r="M3966" s="835">
        <v>185.91</v>
      </c>
      <c r="N3966" s="832">
        <v>3</v>
      </c>
      <c r="O3966" s="836">
        <v>3</v>
      </c>
      <c r="P3966" s="835">
        <v>61.97</v>
      </c>
      <c r="Q3966" s="837">
        <v>0.33333333333333331</v>
      </c>
      <c r="R3966" s="832">
        <v>1</v>
      </c>
      <c r="S3966" s="837">
        <v>0.33333333333333331</v>
      </c>
      <c r="T3966" s="836">
        <v>1</v>
      </c>
      <c r="U3966" s="838">
        <v>0.33333333333333331</v>
      </c>
    </row>
    <row r="3967" spans="1:21" ht="14.4" customHeight="1" x14ac:dyDescent="0.3">
      <c r="A3967" s="831">
        <v>10</v>
      </c>
      <c r="B3967" s="832" t="s">
        <v>2616</v>
      </c>
      <c r="C3967" s="832" t="s">
        <v>2649</v>
      </c>
      <c r="D3967" s="833" t="s">
        <v>631</v>
      </c>
      <c r="E3967" s="834" t="s">
        <v>2717</v>
      </c>
      <c r="F3967" s="832" t="s">
        <v>2618</v>
      </c>
      <c r="G3967" s="832" t="s">
        <v>3317</v>
      </c>
      <c r="H3967" s="832" t="s">
        <v>631</v>
      </c>
      <c r="I3967" s="832" t="s">
        <v>3692</v>
      </c>
      <c r="J3967" s="832" t="s">
        <v>1476</v>
      </c>
      <c r="K3967" s="832" t="s">
        <v>3693</v>
      </c>
      <c r="L3967" s="835">
        <v>36.54</v>
      </c>
      <c r="M3967" s="835">
        <v>255.78</v>
      </c>
      <c r="N3967" s="832">
        <v>7</v>
      </c>
      <c r="O3967" s="836">
        <v>5.5</v>
      </c>
      <c r="P3967" s="835">
        <v>146.16</v>
      </c>
      <c r="Q3967" s="837">
        <v>0.5714285714285714</v>
      </c>
      <c r="R3967" s="832">
        <v>4</v>
      </c>
      <c r="S3967" s="837">
        <v>0.5714285714285714</v>
      </c>
      <c r="T3967" s="836">
        <v>3</v>
      </c>
      <c r="U3967" s="838">
        <v>0.54545454545454541</v>
      </c>
    </row>
    <row r="3968" spans="1:21" ht="14.4" customHeight="1" x14ac:dyDescent="0.3">
      <c r="A3968" s="831">
        <v>10</v>
      </c>
      <c r="B3968" s="832" t="s">
        <v>2616</v>
      </c>
      <c r="C3968" s="832" t="s">
        <v>2649</v>
      </c>
      <c r="D3968" s="833" t="s">
        <v>631</v>
      </c>
      <c r="E3968" s="834" t="s">
        <v>2717</v>
      </c>
      <c r="F3968" s="832" t="s">
        <v>2618</v>
      </c>
      <c r="G3968" s="832" t="s">
        <v>2777</v>
      </c>
      <c r="H3968" s="832" t="s">
        <v>631</v>
      </c>
      <c r="I3968" s="832" t="s">
        <v>3578</v>
      </c>
      <c r="J3968" s="832" t="s">
        <v>1377</v>
      </c>
      <c r="K3968" s="832" t="s">
        <v>3579</v>
      </c>
      <c r="L3968" s="835">
        <v>69.59</v>
      </c>
      <c r="M3968" s="835">
        <v>347.95000000000005</v>
      </c>
      <c r="N3968" s="832">
        <v>5</v>
      </c>
      <c r="O3968" s="836">
        <v>4</v>
      </c>
      <c r="P3968" s="835">
        <v>278.36</v>
      </c>
      <c r="Q3968" s="837">
        <v>0.79999999999999993</v>
      </c>
      <c r="R3968" s="832">
        <v>4</v>
      </c>
      <c r="S3968" s="837">
        <v>0.8</v>
      </c>
      <c r="T3968" s="836">
        <v>3.5</v>
      </c>
      <c r="U3968" s="838">
        <v>0.875</v>
      </c>
    </row>
    <row r="3969" spans="1:21" ht="14.4" customHeight="1" x14ac:dyDescent="0.3">
      <c r="A3969" s="831">
        <v>10</v>
      </c>
      <c r="B3969" s="832" t="s">
        <v>2616</v>
      </c>
      <c r="C3969" s="832" t="s">
        <v>2649</v>
      </c>
      <c r="D3969" s="833" t="s">
        <v>631</v>
      </c>
      <c r="E3969" s="834" t="s">
        <v>2717</v>
      </c>
      <c r="F3969" s="832" t="s">
        <v>2618</v>
      </c>
      <c r="G3969" s="832" t="s">
        <v>3120</v>
      </c>
      <c r="H3969" s="832" t="s">
        <v>631</v>
      </c>
      <c r="I3969" s="832" t="s">
        <v>4223</v>
      </c>
      <c r="J3969" s="832" t="s">
        <v>4215</v>
      </c>
      <c r="K3969" s="832" t="s">
        <v>4224</v>
      </c>
      <c r="L3969" s="835">
        <v>109.89</v>
      </c>
      <c r="M3969" s="835">
        <v>109.89</v>
      </c>
      <c r="N3969" s="832">
        <v>1</v>
      </c>
      <c r="O3969" s="836">
        <v>1</v>
      </c>
      <c r="P3969" s="835">
        <v>109.89</v>
      </c>
      <c r="Q3969" s="837">
        <v>1</v>
      </c>
      <c r="R3969" s="832">
        <v>1</v>
      </c>
      <c r="S3969" s="837">
        <v>1</v>
      </c>
      <c r="T3969" s="836">
        <v>1</v>
      </c>
      <c r="U3969" s="838">
        <v>1</v>
      </c>
    </row>
    <row r="3970" spans="1:21" ht="14.4" customHeight="1" x14ac:dyDescent="0.3">
      <c r="A3970" s="831">
        <v>10</v>
      </c>
      <c r="B3970" s="832" t="s">
        <v>2616</v>
      </c>
      <c r="C3970" s="832" t="s">
        <v>2649</v>
      </c>
      <c r="D3970" s="833" t="s">
        <v>631</v>
      </c>
      <c r="E3970" s="834" t="s">
        <v>2717</v>
      </c>
      <c r="F3970" s="832" t="s">
        <v>2618</v>
      </c>
      <c r="G3970" s="832" t="s">
        <v>3374</v>
      </c>
      <c r="H3970" s="832" t="s">
        <v>631</v>
      </c>
      <c r="I3970" s="832" t="s">
        <v>3790</v>
      </c>
      <c r="J3970" s="832" t="s">
        <v>3376</v>
      </c>
      <c r="K3970" s="832" t="s">
        <v>3641</v>
      </c>
      <c r="L3970" s="835">
        <v>176.32</v>
      </c>
      <c r="M3970" s="835">
        <v>176.32</v>
      </c>
      <c r="N3970" s="832">
        <v>1</v>
      </c>
      <c r="O3970" s="836">
        <v>0.5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10</v>
      </c>
      <c r="B3971" s="832" t="s">
        <v>2616</v>
      </c>
      <c r="C3971" s="832" t="s">
        <v>2649</v>
      </c>
      <c r="D3971" s="833" t="s">
        <v>631</v>
      </c>
      <c r="E3971" s="834" t="s">
        <v>2717</v>
      </c>
      <c r="F3971" s="832" t="s">
        <v>2618</v>
      </c>
      <c r="G3971" s="832" t="s">
        <v>3374</v>
      </c>
      <c r="H3971" s="832" t="s">
        <v>631</v>
      </c>
      <c r="I3971" s="832" t="s">
        <v>3791</v>
      </c>
      <c r="J3971" s="832" t="s">
        <v>1844</v>
      </c>
      <c r="K3971" s="832" t="s">
        <v>3614</v>
      </c>
      <c r="L3971" s="835">
        <v>97.96</v>
      </c>
      <c r="M3971" s="835">
        <v>97.96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10</v>
      </c>
      <c r="B3972" s="832" t="s">
        <v>2616</v>
      </c>
      <c r="C3972" s="832" t="s">
        <v>2649</v>
      </c>
      <c r="D3972" s="833" t="s">
        <v>631</v>
      </c>
      <c r="E3972" s="834" t="s">
        <v>2717</v>
      </c>
      <c r="F3972" s="832" t="s">
        <v>2618</v>
      </c>
      <c r="G3972" s="832" t="s">
        <v>3374</v>
      </c>
      <c r="H3972" s="832" t="s">
        <v>631</v>
      </c>
      <c r="I3972" s="832" t="s">
        <v>4637</v>
      </c>
      <c r="J3972" s="832" t="s">
        <v>1844</v>
      </c>
      <c r="K3972" s="832" t="s">
        <v>4638</v>
      </c>
      <c r="L3972" s="835">
        <v>39.18</v>
      </c>
      <c r="M3972" s="835">
        <v>39.18</v>
      </c>
      <c r="N3972" s="832">
        <v>1</v>
      </c>
      <c r="O3972" s="836">
        <v>1</v>
      </c>
      <c r="P3972" s="835">
        <v>39.18</v>
      </c>
      <c r="Q3972" s="837">
        <v>1</v>
      </c>
      <c r="R3972" s="832">
        <v>1</v>
      </c>
      <c r="S3972" s="837">
        <v>1</v>
      </c>
      <c r="T3972" s="836">
        <v>1</v>
      </c>
      <c r="U3972" s="838">
        <v>1</v>
      </c>
    </row>
    <row r="3973" spans="1:21" ht="14.4" customHeight="1" x14ac:dyDescent="0.3">
      <c r="A3973" s="831">
        <v>10</v>
      </c>
      <c r="B3973" s="832" t="s">
        <v>2616</v>
      </c>
      <c r="C3973" s="832" t="s">
        <v>2649</v>
      </c>
      <c r="D3973" s="833" t="s">
        <v>631</v>
      </c>
      <c r="E3973" s="834" t="s">
        <v>2717</v>
      </c>
      <c r="F3973" s="832" t="s">
        <v>2618</v>
      </c>
      <c r="G3973" s="832" t="s">
        <v>3374</v>
      </c>
      <c r="H3973" s="832" t="s">
        <v>631</v>
      </c>
      <c r="I3973" s="832" t="s">
        <v>4772</v>
      </c>
      <c r="J3973" s="832" t="s">
        <v>1844</v>
      </c>
      <c r="K3973" s="832" t="s">
        <v>3169</v>
      </c>
      <c r="L3973" s="835">
        <v>176.32</v>
      </c>
      <c r="M3973" s="835">
        <v>176.32</v>
      </c>
      <c r="N3973" s="832">
        <v>1</v>
      </c>
      <c r="O3973" s="836">
        <v>1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10</v>
      </c>
      <c r="B3974" s="832" t="s">
        <v>2616</v>
      </c>
      <c r="C3974" s="832" t="s">
        <v>2649</v>
      </c>
      <c r="D3974" s="833" t="s">
        <v>631</v>
      </c>
      <c r="E3974" s="834" t="s">
        <v>2717</v>
      </c>
      <c r="F3974" s="832" t="s">
        <v>2618</v>
      </c>
      <c r="G3974" s="832" t="s">
        <v>3374</v>
      </c>
      <c r="H3974" s="832" t="s">
        <v>631</v>
      </c>
      <c r="I3974" s="832" t="s">
        <v>5626</v>
      </c>
      <c r="J3974" s="832" t="s">
        <v>5627</v>
      </c>
      <c r="K3974" s="832" t="s">
        <v>3169</v>
      </c>
      <c r="L3974" s="835">
        <v>176.32</v>
      </c>
      <c r="M3974" s="835">
        <v>176.32</v>
      </c>
      <c r="N3974" s="832">
        <v>1</v>
      </c>
      <c r="O3974" s="836">
        <v>0.5</v>
      </c>
      <c r="P3974" s="835">
        <v>176.32</v>
      </c>
      <c r="Q3974" s="837">
        <v>1</v>
      </c>
      <c r="R3974" s="832">
        <v>1</v>
      </c>
      <c r="S3974" s="837">
        <v>1</v>
      </c>
      <c r="T3974" s="836">
        <v>0.5</v>
      </c>
      <c r="U3974" s="838">
        <v>1</v>
      </c>
    </row>
    <row r="3975" spans="1:21" ht="14.4" customHeight="1" x14ac:dyDescent="0.3">
      <c r="A3975" s="831">
        <v>10</v>
      </c>
      <c r="B3975" s="832" t="s">
        <v>2616</v>
      </c>
      <c r="C3975" s="832" t="s">
        <v>2649</v>
      </c>
      <c r="D3975" s="833" t="s">
        <v>631</v>
      </c>
      <c r="E3975" s="834" t="s">
        <v>2717</v>
      </c>
      <c r="F3975" s="832" t="s">
        <v>2618</v>
      </c>
      <c r="G3975" s="832" t="s">
        <v>4779</v>
      </c>
      <c r="H3975" s="832" t="s">
        <v>631</v>
      </c>
      <c r="I3975" s="832" t="s">
        <v>5628</v>
      </c>
      <c r="J3975" s="832" t="s">
        <v>5629</v>
      </c>
      <c r="K3975" s="832" t="s">
        <v>2423</v>
      </c>
      <c r="L3975" s="835">
        <v>0</v>
      </c>
      <c r="M3975" s="835">
        <v>0</v>
      </c>
      <c r="N3975" s="832">
        <v>1</v>
      </c>
      <c r="O3975" s="836">
        <v>0.5</v>
      </c>
      <c r="P3975" s="835"/>
      <c r="Q3975" s="837"/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10</v>
      </c>
      <c r="B3976" s="832" t="s">
        <v>2616</v>
      </c>
      <c r="C3976" s="832" t="s">
        <v>2649</v>
      </c>
      <c r="D3976" s="833" t="s">
        <v>631</v>
      </c>
      <c r="E3976" s="834" t="s">
        <v>2717</v>
      </c>
      <c r="F3976" s="832" t="s">
        <v>2618</v>
      </c>
      <c r="G3976" s="832" t="s">
        <v>3220</v>
      </c>
      <c r="H3976" s="832" t="s">
        <v>631</v>
      </c>
      <c r="I3976" s="832" t="s">
        <v>3228</v>
      </c>
      <c r="J3976" s="832" t="s">
        <v>763</v>
      </c>
      <c r="K3976" s="832" t="s">
        <v>764</v>
      </c>
      <c r="L3976" s="835">
        <v>0</v>
      </c>
      <c r="M3976" s="835">
        <v>0</v>
      </c>
      <c r="N3976" s="832">
        <v>4</v>
      </c>
      <c r="O3976" s="836">
        <v>2.5</v>
      </c>
      <c r="P3976" s="835"/>
      <c r="Q3976" s="837"/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10</v>
      </c>
      <c r="B3977" s="832" t="s">
        <v>2616</v>
      </c>
      <c r="C3977" s="832" t="s">
        <v>2649</v>
      </c>
      <c r="D3977" s="833" t="s">
        <v>631</v>
      </c>
      <c r="E3977" s="834" t="s">
        <v>2717</v>
      </c>
      <c r="F3977" s="832" t="s">
        <v>2618</v>
      </c>
      <c r="G3977" s="832" t="s">
        <v>3220</v>
      </c>
      <c r="H3977" s="832" t="s">
        <v>631</v>
      </c>
      <c r="I3977" s="832" t="s">
        <v>3221</v>
      </c>
      <c r="J3977" s="832" t="s">
        <v>763</v>
      </c>
      <c r="K3977" s="832" t="s">
        <v>1062</v>
      </c>
      <c r="L3977" s="835">
        <v>0</v>
      </c>
      <c r="M3977" s="835">
        <v>0</v>
      </c>
      <c r="N3977" s="832">
        <v>1</v>
      </c>
      <c r="O3977" s="836">
        <v>1</v>
      </c>
      <c r="P3977" s="835"/>
      <c r="Q3977" s="837"/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10</v>
      </c>
      <c r="B3978" s="832" t="s">
        <v>2616</v>
      </c>
      <c r="C3978" s="832" t="s">
        <v>2649</v>
      </c>
      <c r="D3978" s="833" t="s">
        <v>631</v>
      </c>
      <c r="E3978" s="834" t="s">
        <v>2717</v>
      </c>
      <c r="F3978" s="832" t="s">
        <v>2618</v>
      </c>
      <c r="G3978" s="832" t="s">
        <v>2780</v>
      </c>
      <c r="H3978" s="832" t="s">
        <v>631</v>
      </c>
      <c r="I3978" s="832" t="s">
        <v>2781</v>
      </c>
      <c r="J3978" s="832" t="s">
        <v>1333</v>
      </c>
      <c r="K3978" s="832" t="s">
        <v>2782</v>
      </c>
      <c r="L3978" s="835">
        <v>90.95</v>
      </c>
      <c r="M3978" s="835">
        <v>1000.45</v>
      </c>
      <c r="N3978" s="832">
        <v>11</v>
      </c>
      <c r="O3978" s="836">
        <v>8</v>
      </c>
      <c r="P3978" s="835">
        <v>363.8</v>
      </c>
      <c r="Q3978" s="837">
        <v>0.36363636363636365</v>
      </c>
      <c r="R3978" s="832">
        <v>4</v>
      </c>
      <c r="S3978" s="837">
        <v>0.36363636363636365</v>
      </c>
      <c r="T3978" s="836">
        <v>3</v>
      </c>
      <c r="U3978" s="838">
        <v>0.375</v>
      </c>
    </row>
    <row r="3979" spans="1:21" ht="14.4" customHeight="1" x14ac:dyDescent="0.3">
      <c r="A3979" s="831">
        <v>10</v>
      </c>
      <c r="B3979" s="832" t="s">
        <v>2616</v>
      </c>
      <c r="C3979" s="832" t="s">
        <v>2649</v>
      </c>
      <c r="D3979" s="833" t="s">
        <v>631</v>
      </c>
      <c r="E3979" s="834" t="s">
        <v>2717</v>
      </c>
      <c r="F3979" s="832" t="s">
        <v>2618</v>
      </c>
      <c r="G3979" s="832" t="s">
        <v>3662</v>
      </c>
      <c r="H3979" s="832" t="s">
        <v>631</v>
      </c>
      <c r="I3979" s="832" t="s">
        <v>3663</v>
      </c>
      <c r="J3979" s="832" t="s">
        <v>1228</v>
      </c>
      <c r="K3979" s="832" t="s">
        <v>3664</v>
      </c>
      <c r="L3979" s="835">
        <v>38.56</v>
      </c>
      <c r="M3979" s="835">
        <v>77.12</v>
      </c>
      <c r="N3979" s="832">
        <v>2</v>
      </c>
      <c r="O3979" s="836">
        <v>2</v>
      </c>
      <c r="P3979" s="835">
        <v>38.56</v>
      </c>
      <c r="Q3979" s="837">
        <v>0.5</v>
      </c>
      <c r="R3979" s="832">
        <v>1</v>
      </c>
      <c r="S3979" s="837">
        <v>0.5</v>
      </c>
      <c r="T3979" s="836">
        <v>1</v>
      </c>
      <c r="U3979" s="838">
        <v>0.5</v>
      </c>
    </row>
    <row r="3980" spans="1:21" ht="14.4" customHeight="1" x14ac:dyDescent="0.3">
      <c r="A3980" s="831">
        <v>10</v>
      </c>
      <c r="B3980" s="832" t="s">
        <v>2616</v>
      </c>
      <c r="C3980" s="832" t="s">
        <v>2649</v>
      </c>
      <c r="D3980" s="833" t="s">
        <v>631</v>
      </c>
      <c r="E3980" s="834" t="s">
        <v>2717</v>
      </c>
      <c r="F3980" s="832" t="s">
        <v>2618</v>
      </c>
      <c r="G3980" s="832" t="s">
        <v>3377</v>
      </c>
      <c r="H3980" s="832" t="s">
        <v>631</v>
      </c>
      <c r="I3980" s="832" t="s">
        <v>4917</v>
      </c>
      <c r="J3980" s="832" t="s">
        <v>4918</v>
      </c>
      <c r="K3980" s="832" t="s">
        <v>4919</v>
      </c>
      <c r="L3980" s="835">
        <v>175.54</v>
      </c>
      <c r="M3980" s="835">
        <v>175.54</v>
      </c>
      <c r="N3980" s="832">
        <v>1</v>
      </c>
      <c r="O3980" s="836">
        <v>1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10</v>
      </c>
      <c r="B3981" s="832" t="s">
        <v>2616</v>
      </c>
      <c r="C3981" s="832" t="s">
        <v>2649</v>
      </c>
      <c r="D3981" s="833" t="s">
        <v>631</v>
      </c>
      <c r="E3981" s="834" t="s">
        <v>2717</v>
      </c>
      <c r="F3981" s="832" t="s">
        <v>2618</v>
      </c>
      <c r="G3981" s="832" t="s">
        <v>3377</v>
      </c>
      <c r="H3981" s="832" t="s">
        <v>631</v>
      </c>
      <c r="I3981" s="832" t="s">
        <v>4645</v>
      </c>
      <c r="J3981" s="832" t="s">
        <v>3621</v>
      </c>
      <c r="K3981" s="832" t="s">
        <v>4646</v>
      </c>
      <c r="L3981" s="835">
        <v>140.44</v>
      </c>
      <c r="M3981" s="835">
        <v>1825.7200000000003</v>
      </c>
      <c r="N3981" s="832">
        <v>13</v>
      </c>
      <c r="O3981" s="836">
        <v>13</v>
      </c>
      <c r="P3981" s="835">
        <v>702.2</v>
      </c>
      <c r="Q3981" s="837">
        <v>0.38461538461538458</v>
      </c>
      <c r="R3981" s="832">
        <v>5</v>
      </c>
      <c r="S3981" s="837">
        <v>0.38461538461538464</v>
      </c>
      <c r="T3981" s="836">
        <v>5</v>
      </c>
      <c r="U3981" s="838">
        <v>0.38461538461538464</v>
      </c>
    </row>
    <row r="3982" spans="1:21" ht="14.4" customHeight="1" x14ac:dyDescent="0.3">
      <c r="A3982" s="831">
        <v>10</v>
      </c>
      <c r="B3982" s="832" t="s">
        <v>2616</v>
      </c>
      <c r="C3982" s="832" t="s">
        <v>2649</v>
      </c>
      <c r="D3982" s="833" t="s">
        <v>631</v>
      </c>
      <c r="E3982" s="834" t="s">
        <v>2717</v>
      </c>
      <c r="F3982" s="832" t="s">
        <v>2618</v>
      </c>
      <c r="G3982" s="832" t="s">
        <v>3377</v>
      </c>
      <c r="H3982" s="832" t="s">
        <v>631</v>
      </c>
      <c r="I3982" s="832" t="s">
        <v>3620</v>
      </c>
      <c r="J3982" s="832" t="s">
        <v>3621</v>
      </c>
      <c r="K3982" s="832" t="s">
        <v>3622</v>
      </c>
      <c r="L3982" s="835">
        <v>70.209999999999994</v>
      </c>
      <c r="M3982" s="835">
        <v>70.209999999999994</v>
      </c>
      <c r="N3982" s="832">
        <v>1</v>
      </c>
      <c r="O3982" s="836">
        <v>1</v>
      </c>
      <c r="P3982" s="835">
        <v>70.209999999999994</v>
      </c>
      <c r="Q3982" s="837">
        <v>1</v>
      </c>
      <c r="R3982" s="832">
        <v>1</v>
      </c>
      <c r="S3982" s="837">
        <v>1</v>
      </c>
      <c r="T3982" s="836">
        <v>1</v>
      </c>
      <c r="U3982" s="838">
        <v>1</v>
      </c>
    </row>
    <row r="3983" spans="1:21" ht="14.4" customHeight="1" x14ac:dyDescent="0.3">
      <c r="A3983" s="831">
        <v>10</v>
      </c>
      <c r="B3983" s="832" t="s">
        <v>2616</v>
      </c>
      <c r="C3983" s="832" t="s">
        <v>2649</v>
      </c>
      <c r="D3983" s="833" t="s">
        <v>631</v>
      </c>
      <c r="E3983" s="834" t="s">
        <v>2717</v>
      </c>
      <c r="F3983" s="832" t="s">
        <v>2618</v>
      </c>
      <c r="G3983" s="832" t="s">
        <v>3623</v>
      </c>
      <c r="H3983" s="832" t="s">
        <v>690</v>
      </c>
      <c r="I3983" s="832" t="s">
        <v>4869</v>
      </c>
      <c r="J3983" s="832" t="s">
        <v>3625</v>
      </c>
      <c r="K3983" s="832" t="s">
        <v>4660</v>
      </c>
      <c r="L3983" s="835">
        <v>420.75</v>
      </c>
      <c r="M3983" s="835">
        <v>420.75</v>
      </c>
      <c r="N3983" s="832">
        <v>1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10</v>
      </c>
      <c r="B3984" s="832" t="s">
        <v>2616</v>
      </c>
      <c r="C3984" s="832" t="s">
        <v>2649</v>
      </c>
      <c r="D3984" s="833" t="s">
        <v>631</v>
      </c>
      <c r="E3984" s="834" t="s">
        <v>2717</v>
      </c>
      <c r="F3984" s="832" t="s">
        <v>2618</v>
      </c>
      <c r="G3984" s="832" t="s">
        <v>3623</v>
      </c>
      <c r="H3984" s="832" t="s">
        <v>631</v>
      </c>
      <c r="I3984" s="832" t="s">
        <v>5630</v>
      </c>
      <c r="J3984" s="832" t="s">
        <v>5631</v>
      </c>
      <c r="K3984" s="832" t="s">
        <v>4660</v>
      </c>
      <c r="L3984" s="835">
        <v>420.75</v>
      </c>
      <c r="M3984" s="835">
        <v>1262.25</v>
      </c>
      <c r="N3984" s="832">
        <v>3</v>
      </c>
      <c r="O3984" s="836">
        <v>1</v>
      </c>
      <c r="P3984" s="835">
        <v>420.75</v>
      </c>
      <c r="Q3984" s="837">
        <v>0.33333333333333331</v>
      </c>
      <c r="R3984" s="832">
        <v>1</v>
      </c>
      <c r="S3984" s="837">
        <v>0.33333333333333331</v>
      </c>
      <c r="T3984" s="836">
        <v>0.5</v>
      </c>
      <c r="U3984" s="838">
        <v>0.5</v>
      </c>
    </row>
    <row r="3985" spans="1:21" ht="14.4" customHeight="1" x14ac:dyDescent="0.3">
      <c r="A3985" s="831">
        <v>10</v>
      </c>
      <c r="B3985" s="832" t="s">
        <v>2616</v>
      </c>
      <c r="C3985" s="832" t="s">
        <v>2649</v>
      </c>
      <c r="D3985" s="833" t="s">
        <v>631</v>
      </c>
      <c r="E3985" s="834" t="s">
        <v>2717</v>
      </c>
      <c r="F3985" s="832" t="s">
        <v>2618</v>
      </c>
      <c r="G3985" s="832" t="s">
        <v>2786</v>
      </c>
      <c r="H3985" s="832" t="s">
        <v>631</v>
      </c>
      <c r="I3985" s="832" t="s">
        <v>2787</v>
      </c>
      <c r="J3985" s="832" t="s">
        <v>1869</v>
      </c>
      <c r="K3985" s="832" t="s">
        <v>2788</v>
      </c>
      <c r="L3985" s="835">
        <v>69.59</v>
      </c>
      <c r="M3985" s="835">
        <v>347.95000000000005</v>
      </c>
      <c r="N3985" s="832">
        <v>5</v>
      </c>
      <c r="O3985" s="836">
        <v>4</v>
      </c>
      <c r="P3985" s="835">
        <v>69.59</v>
      </c>
      <c r="Q3985" s="837">
        <v>0.19999999999999998</v>
      </c>
      <c r="R3985" s="832">
        <v>1</v>
      </c>
      <c r="S3985" s="837">
        <v>0.2</v>
      </c>
      <c r="T3985" s="836">
        <v>0.5</v>
      </c>
      <c r="U3985" s="838">
        <v>0.125</v>
      </c>
    </row>
    <row r="3986" spans="1:21" ht="14.4" customHeight="1" x14ac:dyDescent="0.3">
      <c r="A3986" s="831">
        <v>10</v>
      </c>
      <c r="B3986" s="832" t="s">
        <v>2616</v>
      </c>
      <c r="C3986" s="832" t="s">
        <v>2649</v>
      </c>
      <c r="D3986" s="833" t="s">
        <v>631</v>
      </c>
      <c r="E3986" s="834" t="s">
        <v>2717</v>
      </c>
      <c r="F3986" s="832" t="s">
        <v>2618</v>
      </c>
      <c r="G3986" s="832" t="s">
        <v>3027</v>
      </c>
      <c r="H3986" s="832" t="s">
        <v>631</v>
      </c>
      <c r="I3986" s="832" t="s">
        <v>5632</v>
      </c>
      <c r="J3986" s="832" t="s">
        <v>1002</v>
      </c>
      <c r="K3986" s="832" t="s">
        <v>5633</v>
      </c>
      <c r="L3986" s="835">
        <v>0</v>
      </c>
      <c r="M3986" s="835">
        <v>0</v>
      </c>
      <c r="N3986" s="832">
        <v>1</v>
      </c>
      <c r="O3986" s="836">
        <v>1</v>
      </c>
      <c r="P3986" s="835"/>
      <c r="Q3986" s="837"/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10</v>
      </c>
      <c r="B3987" s="832" t="s">
        <v>2616</v>
      </c>
      <c r="C3987" s="832" t="s">
        <v>2649</v>
      </c>
      <c r="D3987" s="833" t="s">
        <v>631</v>
      </c>
      <c r="E3987" s="834" t="s">
        <v>2717</v>
      </c>
      <c r="F3987" s="832" t="s">
        <v>2618</v>
      </c>
      <c r="G3987" s="832" t="s">
        <v>2902</v>
      </c>
      <c r="H3987" s="832" t="s">
        <v>631</v>
      </c>
      <c r="I3987" s="832" t="s">
        <v>2905</v>
      </c>
      <c r="J3987" s="832" t="s">
        <v>1022</v>
      </c>
      <c r="K3987" s="832" t="s">
        <v>1671</v>
      </c>
      <c r="L3987" s="835">
        <v>35.25</v>
      </c>
      <c r="M3987" s="835">
        <v>35.25</v>
      </c>
      <c r="N3987" s="832">
        <v>1</v>
      </c>
      <c r="O3987" s="836">
        <v>1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10</v>
      </c>
      <c r="B3988" s="832" t="s">
        <v>2616</v>
      </c>
      <c r="C3988" s="832" t="s">
        <v>2649</v>
      </c>
      <c r="D3988" s="833" t="s">
        <v>631</v>
      </c>
      <c r="E3988" s="834" t="s">
        <v>2717</v>
      </c>
      <c r="F3988" s="832" t="s">
        <v>2618</v>
      </c>
      <c r="G3988" s="832" t="s">
        <v>2906</v>
      </c>
      <c r="H3988" s="832" t="s">
        <v>631</v>
      </c>
      <c r="I3988" s="832" t="s">
        <v>4143</v>
      </c>
      <c r="J3988" s="832" t="s">
        <v>1067</v>
      </c>
      <c r="K3988" s="832" t="s">
        <v>4144</v>
      </c>
      <c r="L3988" s="835">
        <v>32.25</v>
      </c>
      <c r="M3988" s="835">
        <v>64.5</v>
      </c>
      <c r="N3988" s="832">
        <v>2</v>
      </c>
      <c r="O3988" s="836">
        <v>1.5</v>
      </c>
      <c r="P3988" s="835">
        <v>32.25</v>
      </c>
      <c r="Q3988" s="837">
        <v>0.5</v>
      </c>
      <c r="R3988" s="832">
        <v>1</v>
      </c>
      <c r="S3988" s="837">
        <v>0.5</v>
      </c>
      <c r="T3988" s="836">
        <v>0.5</v>
      </c>
      <c r="U3988" s="838">
        <v>0.33333333333333331</v>
      </c>
    </row>
    <row r="3989" spans="1:21" ht="14.4" customHeight="1" x14ac:dyDescent="0.3">
      <c r="A3989" s="831">
        <v>10</v>
      </c>
      <c r="B3989" s="832" t="s">
        <v>2616</v>
      </c>
      <c r="C3989" s="832" t="s">
        <v>2649</v>
      </c>
      <c r="D3989" s="833" t="s">
        <v>631</v>
      </c>
      <c r="E3989" s="834" t="s">
        <v>2717</v>
      </c>
      <c r="F3989" s="832" t="s">
        <v>2618</v>
      </c>
      <c r="G3989" s="832" t="s">
        <v>2906</v>
      </c>
      <c r="H3989" s="832" t="s">
        <v>631</v>
      </c>
      <c r="I3989" s="832" t="s">
        <v>2909</v>
      </c>
      <c r="J3989" s="832" t="s">
        <v>1067</v>
      </c>
      <c r="K3989" s="832" t="s">
        <v>2910</v>
      </c>
      <c r="L3989" s="835">
        <v>103.67</v>
      </c>
      <c r="M3989" s="835">
        <v>103.67</v>
      </c>
      <c r="N3989" s="832">
        <v>1</v>
      </c>
      <c r="O3989" s="836">
        <v>1</v>
      </c>
      <c r="P3989" s="835">
        <v>103.67</v>
      </c>
      <c r="Q3989" s="837">
        <v>1</v>
      </c>
      <c r="R3989" s="832">
        <v>1</v>
      </c>
      <c r="S3989" s="837">
        <v>1</v>
      </c>
      <c r="T3989" s="836">
        <v>1</v>
      </c>
      <c r="U3989" s="838">
        <v>1</v>
      </c>
    </row>
    <row r="3990" spans="1:21" ht="14.4" customHeight="1" x14ac:dyDescent="0.3">
      <c r="A3990" s="831">
        <v>10</v>
      </c>
      <c r="B3990" s="832" t="s">
        <v>2616</v>
      </c>
      <c r="C3990" s="832" t="s">
        <v>2649</v>
      </c>
      <c r="D3990" s="833" t="s">
        <v>631</v>
      </c>
      <c r="E3990" s="834" t="s">
        <v>2717</v>
      </c>
      <c r="F3990" s="832" t="s">
        <v>2618</v>
      </c>
      <c r="G3990" s="832" t="s">
        <v>5634</v>
      </c>
      <c r="H3990" s="832" t="s">
        <v>631</v>
      </c>
      <c r="I3990" s="832" t="s">
        <v>5635</v>
      </c>
      <c r="J3990" s="832" t="s">
        <v>5636</v>
      </c>
      <c r="K3990" s="832" t="s">
        <v>1653</v>
      </c>
      <c r="L3990" s="835">
        <v>0</v>
      </c>
      <c r="M3990" s="835">
        <v>0</v>
      </c>
      <c r="N3990" s="832">
        <v>1</v>
      </c>
      <c r="O3990" s="836">
        <v>1</v>
      </c>
      <c r="P3990" s="835"/>
      <c r="Q3990" s="837"/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10</v>
      </c>
      <c r="B3991" s="832" t="s">
        <v>2616</v>
      </c>
      <c r="C3991" s="832" t="s">
        <v>2649</v>
      </c>
      <c r="D3991" s="833" t="s">
        <v>631</v>
      </c>
      <c r="E3991" s="834" t="s">
        <v>2717</v>
      </c>
      <c r="F3991" s="832" t="s">
        <v>2618</v>
      </c>
      <c r="G3991" s="832" t="s">
        <v>3511</v>
      </c>
      <c r="H3991" s="832" t="s">
        <v>631</v>
      </c>
      <c r="I3991" s="832" t="s">
        <v>3512</v>
      </c>
      <c r="J3991" s="832" t="s">
        <v>868</v>
      </c>
      <c r="K3991" s="832" t="s">
        <v>3513</v>
      </c>
      <c r="L3991" s="835">
        <v>54.55</v>
      </c>
      <c r="M3991" s="835">
        <v>54.55</v>
      </c>
      <c r="N3991" s="832">
        <v>1</v>
      </c>
      <c r="O3991" s="836">
        <v>0.5</v>
      </c>
      <c r="P3991" s="835">
        <v>54.55</v>
      </c>
      <c r="Q3991" s="837">
        <v>1</v>
      </c>
      <c r="R3991" s="832">
        <v>1</v>
      </c>
      <c r="S3991" s="837">
        <v>1</v>
      </c>
      <c r="T3991" s="836">
        <v>0.5</v>
      </c>
      <c r="U3991" s="838">
        <v>1</v>
      </c>
    </row>
    <row r="3992" spans="1:21" ht="14.4" customHeight="1" x14ac:dyDescent="0.3">
      <c r="A3992" s="831">
        <v>10</v>
      </c>
      <c r="B3992" s="832" t="s">
        <v>2616</v>
      </c>
      <c r="C3992" s="832" t="s">
        <v>2649</v>
      </c>
      <c r="D3992" s="833" t="s">
        <v>631</v>
      </c>
      <c r="E3992" s="834" t="s">
        <v>2717</v>
      </c>
      <c r="F3992" s="832" t="s">
        <v>2618</v>
      </c>
      <c r="G3992" s="832" t="s">
        <v>3422</v>
      </c>
      <c r="H3992" s="832" t="s">
        <v>631</v>
      </c>
      <c r="I3992" s="832" t="s">
        <v>4794</v>
      </c>
      <c r="J3992" s="832" t="s">
        <v>1214</v>
      </c>
      <c r="K3992" s="832" t="s">
        <v>4795</v>
      </c>
      <c r="L3992" s="835">
        <v>0</v>
      </c>
      <c r="M3992" s="835">
        <v>0</v>
      </c>
      <c r="N3992" s="832">
        <v>4</v>
      </c>
      <c r="O3992" s="836">
        <v>3.5</v>
      </c>
      <c r="P3992" s="835">
        <v>0</v>
      </c>
      <c r="Q3992" s="837"/>
      <c r="R3992" s="832">
        <v>3</v>
      </c>
      <c r="S3992" s="837">
        <v>0.75</v>
      </c>
      <c r="T3992" s="836">
        <v>2.5</v>
      </c>
      <c r="U3992" s="838">
        <v>0.7142857142857143</v>
      </c>
    </row>
    <row r="3993" spans="1:21" ht="14.4" customHeight="1" x14ac:dyDescent="0.3">
      <c r="A3993" s="831">
        <v>10</v>
      </c>
      <c r="B3993" s="832" t="s">
        <v>2616</v>
      </c>
      <c r="C3993" s="832" t="s">
        <v>2649</v>
      </c>
      <c r="D3993" s="833" t="s">
        <v>631</v>
      </c>
      <c r="E3993" s="834" t="s">
        <v>2717</v>
      </c>
      <c r="F3993" s="832" t="s">
        <v>2618</v>
      </c>
      <c r="G3993" s="832" t="s">
        <v>3422</v>
      </c>
      <c r="H3993" s="832" t="s">
        <v>631</v>
      </c>
      <c r="I3993" s="832" t="s">
        <v>3423</v>
      </c>
      <c r="J3993" s="832" t="s">
        <v>1214</v>
      </c>
      <c r="K3993" s="832" t="s">
        <v>3424</v>
      </c>
      <c r="L3993" s="835">
        <v>0</v>
      </c>
      <c r="M3993" s="835">
        <v>0</v>
      </c>
      <c r="N3993" s="832">
        <v>2</v>
      </c>
      <c r="O3993" s="836">
        <v>1</v>
      </c>
      <c r="P3993" s="835">
        <v>0</v>
      </c>
      <c r="Q3993" s="837"/>
      <c r="R3993" s="832">
        <v>1</v>
      </c>
      <c r="S3993" s="837">
        <v>0.5</v>
      </c>
      <c r="T3993" s="836">
        <v>0.5</v>
      </c>
      <c r="U3993" s="838">
        <v>0.5</v>
      </c>
    </row>
    <row r="3994" spans="1:21" ht="14.4" customHeight="1" x14ac:dyDescent="0.3">
      <c r="A3994" s="831">
        <v>10</v>
      </c>
      <c r="B3994" s="832" t="s">
        <v>2616</v>
      </c>
      <c r="C3994" s="832" t="s">
        <v>2649</v>
      </c>
      <c r="D3994" s="833" t="s">
        <v>631</v>
      </c>
      <c r="E3994" s="834" t="s">
        <v>2717</v>
      </c>
      <c r="F3994" s="832" t="s">
        <v>2618</v>
      </c>
      <c r="G3994" s="832" t="s">
        <v>3045</v>
      </c>
      <c r="H3994" s="832" t="s">
        <v>690</v>
      </c>
      <c r="I3994" s="832" t="s">
        <v>5134</v>
      </c>
      <c r="J3994" s="832" t="s">
        <v>2184</v>
      </c>
      <c r="K3994" s="832" t="s">
        <v>5135</v>
      </c>
      <c r="L3994" s="835">
        <v>15.9</v>
      </c>
      <c r="M3994" s="835">
        <v>47.7</v>
      </c>
      <c r="N3994" s="832">
        <v>3</v>
      </c>
      <c r="O3994" s="836">
        <v>2</v>
      </c>
      <c r="P3994" s="835">
        <v>15.9</v>
      </c>
      <c r="Q3994" s="837">
        <v>0.33333333333333331</v>
      </c>
      <c r="R3994" s="832">
        <v>1</v>
      </c>
      <c r="S3994" s="837">
        <v>0.33333333333333331</v>
      </c>
      <c r="T3994" s="836">
        <v>1</v>
      </c>
      <c r="U3994" s="838">
        <v>0.5</v>
      </c>
    </row>
    <row r="3995" spans="1:21" ht="14.4" customHeight="1" x14ac:dyDescent="0.3">
      <c r="A3995" s="831">
        <v>10</v>
      </c>
      <c r="B3995" s="832" t="s">
        <v>2616</v>
      </c>
      <c r="C3995" s="832" t="s">
        <v>2649</v>
      </c>
      <c r="D3995" s="833" t="s">
        <v>631</v>
      </c>
      <c r="E3995" s="834" t="s">
        <v>2717</v>
      </c>
      <c r="F3995" s="832" t="s">
        <v>2618</v>
      </c>
      <c r="G3995" s="832" t="s">
        <v>3193</v>
      </c>
      <c r="H3995" s="832" t="s">
        <v>631</v>
      </c>
      <c r="I3995" s="832" t="s">
        <v>3387</v>
      </c>
      <c r="J3995" s="832" t="s">
        <v>1015</v>
      </c>
      <c r="K3995" s="832" t="s">
        <v>3388</v>
      </c>
      <c r="L3995" s="835">
        <v>33.71</v>
      </c>
      <c r="M3995" s="835">
        <v>101.13</v>
      </c>
      <c r="N3995" s="832">
        <v>3</v>
      </c>
      <c r="O3995" s="836">
        <v>3</v>
      </c>
      <c r="P3995" s="835">
        <v>101.13</v>
      </c>
      <c r="Q3995" s="837">
        <v>1</v>
      </c>
      <c r="R3995" s="832">
        <v>3</v>
      </c>
      <c r="S3995" s="837">
        <v>1</v>
      </c>
      <c r="T3995" s="836">
        <v>3</v>
      </c>
      <c r="U3995" s="838">
        <v>1</v>
      </c>
    </row>
    <row r="3996" spans="1:21" ht="14.4" customHeight="1" x14ac:dyDescent="0.3">
      <c r="A3996" s="831">
        <v>10</v>
      </c>
      <c r="B3996" s="832" t="s">
        <v>2616</v>
      </c>
      <c r="C3996" s="832" t="s">
        <v>2649</v>
      </c>
      <c r="D3996" s="833" t="s">
        <v>631</v>
      </c>
      <c r="E3996" s="834" t="s">
        <v>2717</v>
      </c>
      <c r="F3996" s="832" t="s">
        <v>2618</v>
      </c>
      <c r="G3996" s="832" t="s">
        <v>2793</v>
      </c>
      <c r="H3996" s="832" t="s">
        <v>690</v>
      </c>
      <c r="I3996" s="832" t="s">
        <v>5335</v>
      </c>
      <c r="J3996" s="832" t="s">
        <v>2252</v>
      </c>
      <c r="K3996" s="832" t="s">
        <v>5336</v>
      </c>
      <c r="L3996" s="835">
        <v>30.5</v>
      </c>
      <c r="M3996" s="835">
        <v>61</v>
      </c>
      <c r="N3996" s="832">
        <v>2</v>
      </c>
      <c r="O3996" s="836">
        <v>1</v>
      </c>
      <c r="P3996" s="835">
        <v>61</v>
      </c>
      <c r="Q3996" s="837">
        <v>1</v>
      </c>
      <c r="R3996" s="832">
        <v>2</v>
      </c>
      <c r="S3996" s="837">
        <v>1</v>
      </c>
      <c r="T3996" s="836">
        <v>1</v>
      </c>
      <c r="U3996" s="838">
        <v>1</v>
      </c>
    </row>
    <row r="3997" spans="1:21" ht="14.4" customHeight="1" x14ac:dyDescent="0.3">
      <c r="A3997" s="831">
        <v>10</v>
      </c>
      <c r="B3997" s="832" t="s">
        <v>2616</v>
      </c>
      <c r="C3997" s="832" t="s">
        <v>2649</v>
      </c>
      <c r="D3997" s="833" t="s">
        <v>631</v>
      </c>
      <c r="E3997" s="834" t="s">
        <v>2717</v>
      </c>
      <c r="F3997" s="832" t="s">
        <v>2618</v>
      </c>
      <c r="G3997" s="832" t="s">
        <v>2793</v>
      </c>
      <c r="H3997" s="832" t="s">
        <v>690</v>
      </c>
      <c r="I3997" s="832" t="s">
        <v>2249</v>
      </c>
      <c r="J3997" s="832" t="s">
        <v>897</v>
      </c>
      <c r="K3997" s="832" t="s">
        <v>2250</v>
      </c>
      <c r="L3997" s="835">
        <v>63.75</v>
      </c>
      <c r="M3997" s="835">
        <v>956.25</v>
      </c>
      <c r="N3997" s="832">
        <v>15</v>
      </c>
      <c r="O3997" s="836">
        <v>10</v>
      </c>
      <c r="P3997" s="835">
        <v>318.75</v>
      </c>
      <c r="Q3997" s="837">
        <v>0.33333333333333331</v>
      </c>
      <c r="R3997" s="832">
        <v>5</v>
      </c>
      <c r="S3997" s="837">
        <v>0.33333333333333331</v>
      </c>
      <c r="T3997" s="836">
        <v>3</v>
      </c>
      <c r="U3997" s="838">
        <v>0.3</v>
      </c>
    </row>
    <row r="3998" spans="1:21" ht="14.4" customHeight="1" x14ac:dyDescent="0.3">
      <c r="A3998" s="831">
        <v>10</v>
      </c>
      <c r="B3998" s="832" t="s">
        <v>2616</v>
      </c>
      <c r="C3998" s="832" t="s">
        <v>2649</v>
      </c>
      <c r="D3998" s="833" t="s">
        <v>631</v>
      </c>
      <c r="E3998" s="834" t="s">
        <v>2717</v>
      </c>
      <c r="F3998" s="832" t="s">
        <v>2618</v>
      </c>
      <c r="G3998" s="832" t="s">
        <v>2793</v>
      </c>
      <c r="H3998" s="832" t="s">
        <v>690</v>
      </c>
      <c r="I3998" s="832" t="s">
        <v>2251</v>
      </c>
      <c r="J3998" s="832" t="s">
        <v>2252</v>
      </c>
      <c r="K3998" s="832" t="s">
        <v>2253</v>
      </c>
      <c r="L3998" s="835">
        <v>25.5</v>
      </c>
      <c r="M3998" s="835">
        <v>229.5</v>
      </c>
      <c r="N3998" s="832">
        <v>9</v>
      </c>
      <c r="O3998" s="836">
        <v>6</v>
      </c>
      <c r="P3998" s="835">
        <v>178.5</v>
      </c>
      <c r="Q3998" s="837">
        <v>0.77777777777777779</v>
      </c>
      <c r="R3998" s="832">
        <v>7</v>
      </c>
      <c r="S3998" s="837">
        <v>0.77777777777777779</v>
      </c>
      <c r="T3998" s="836">
        <v>4.5</v>
      </c>
      <c r="U3998" s="838">
        <v>0.75</v>
      </c>
    </row>
    <row r="3999" spans="1:21" ht="14.4" customHeight="1" x14ac:dyDescent="0.3">
      <c r="A3999" s="831">
        <v>10</v>
      </c>
      <c r="B3999" s="832" t="s">
        <v>2616</v>
      </c>
      <c r="C3999" s="832" t="s">
        <v>2649</v>
      </c>
      <c r="D3999" s="833" t="s">
        <v>631</v>
      </c>
      <c r="E3999" s="834" t="s">
        <v>2717</v>
      </c>
      <c r="F3999" s="832" t="s">
        <v>2618</v>
      </c>
      <c r="G3999" s="832" t="s">
        <v>5637</v>
      </c>
      <c r="H3999" s="832" t="s">
        <v>631</v>
      </c>
      <c r="I3999" s="832" t="s">
        <v>5638</v>
      </c>
      <c r="J3999" s="832" t="s">
        <v>822</v>
      </c>
      <c r="K3999" s="832" t="s">
        <v>5639</v>
      </c>
      <c r="L3999" s="835">
        <v>54.43</v>
      </c>
      <c r="M3999" s="835">
        <v>54.43</v>
      </c>
      <c r="N3999" s="832">
        <v>1</v>
      </c>
      <c r="O3999" s="836">
        <v>1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10</v>
      </c>
      <c r="B4000" s="832" t="s">
        <v>2616</v>
      </c>
      <c r="C4000" s="832" t="s">
        <v>2649</v>
      </c>
      <c r="D4000" s="833" t="s">
        <v>631</v>
      </c>
      <c r="E4000" s="834" t="s">
        <v>2717</v>
      </c>
      <c r="F4000" s="832" t="s">
        <v>2618</v>
      </c>
      <c r="G4000" s="832" t="s">
        <v>2798</v>
      </c>
      <c r="H4000" s="832" t="s">
        <v>631</v>
      </c>
      <c r="I4000" s="832" t="s">
        <v>3138</v>
      </c>
      <c r="J4000" s="832" t="s">
        <v>1170</v>
      </c>
      <c r="K4000" s="832" t="s">
        <v>2801</v>
      </c>
      <c r="L4000" s="835">
        <v>42.54</v>
      </c>
      <c r="M4000" s="835">
        <v>127.62</v>
      </c>
      <c r="N4000" s="832">
        <v>3</v>
      </c>
      <c r="O4000" s="836">
        <v>3</v>
      </c>
      <c r="P4000" s="835">
        <v>127.62</v>
      </c>
      <c r="Q4000" s="837">
        <v>1</v>
      </c>
      <c r="R4000" s="832">
        <v>3</v>
      </c>
      <c r="S4000" s="837">
        <v>1</v>
      </c>
      <c r="T4000" s="836">
        <v>3</v>
      </c>
      <c r="U4000" s="838">
        <v>1</v>
      </c>
    </row>
    <row r="4001" spans="1:21" ht="14.4" customHeight="1" x14ac:dyDescent="0.3">
      <c r="A4001" s="831">
        <v>10</v>
      </c>
      <c r="B4001" s="832" t="s">
        <v>2616</v>
      </c>
      <c r="C4001" s="832" t="s">
        <v>2649</v>
      </c>
      <c r="D4001" s="833" t="s">
        <v>631</v>
      </c>
      <c r="E4001" s="834" t="s">
        <v>2717</v>
      </c>
      <c r="F4001" s="832" t="s">
        <v>2618</v>
      </c>
      <c r="G4001" s="832" t="s">
        <v>2798</v>
      </c>
      <c r="H4001" s="832" t="s">
        <v>631</v>
      </c>
      <c r="I4001" s="832" t="s">
        <v>2802</v>
      </c>
      <c r="J4001" s="832" t="s">
        <v>1170</v>
      </c>
      <c r="K4001" s="832" t="s">
        <v>1171</v>
      </c>
      <c r="L4001" s="835">
        <v>60.28</v>
      </c>
      <c r="M4001" s="835">
        <v>120.56</v>
      </c>
      <c r="N4001" s="832">
        <v>2</v>
      </c>
      <c r="O4001" s="836">
        <v>2</v>
      </c>
      <c r="P4001" s="835">
        <v>60.28</v>
      </c>
      <c r="Q4001" s="837">
        <v>0.5</v>
      </c>
      <c r="R4001" s="832">
        <v>1</v>
      </c>
      <c r="S4001" s="837">
        <v>0.5</v>
      </c>
      <c r="T4001" s="836">
        <v>1</v>
      </c>
      <c r="U4001" s="838">
        <v>0.5</v>
      </c>
    </row>
    <row r="4002" spans="1:21" ht="14.4" customHeight="1" x14ac:dyDescent="0.3">
      <c r="A4002" s="831">
        <v>10</v>
      </c>
      <c r="B4002" s="832" t="s">
        <v>2616</v>
      </c>
      <c r="C4002" s="832" t="s">
        <v>2649</v>
      </c>
      <c r="D4002" s="833" t="s">
        <v>631</v>
      </c>
      <c r="E4002" s="834" t="s">
        <v>2717</v>
      </c>
      <c r="F4002" s="832" t="s">
        <v>2618</v>
      </c>
      <c r="G4002" s="832" t="s">
        <v>3627</v>
      </c>
      <c r="H4002" s="832" t="s">
        <v>631</v>
      </c>
      <c r="I4002" s="832" t="s">
        <v>4592</v>
      </c>
      <c r="J4002" s="832" t="s">
        <v>4593</v>
      </c>
      <c r="K4002" s="832" t="s">
        <v>4594</v>
      </c>
      <c r="L4002" s="835">
        <v>60.39</v>
      </c>
      <c r="M4002" s="835">
        <v>60.39</v>
      </c>
      <c r="N4002" s="832">
        <v>1</v>
      </c>
      <c r="O4002" s="836">
        <v>1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10</v>
      </c>
      <c r="B4003" s="832" t="s">
        <v>2616</v>
      </c>
      <c r="C4003" s="832" t="s">
        <v>2649</v>
      </c>
      <c r="D4003" s="833" t="s">
        <v>631</v>
      </c>
      <c r="E4003" s="834" t="s">
        <v>2717</v>
      </c>
      <c r="F4003" s="832" t="s">
        <v>2618</v>
      </c>
      <c r="G4003" s="832" t="s">
        <v>3547</v>
      </c>
      <c r="H4003" s="832" t="s">
        <v>631</v>
      </c>
      <c r="I4003" s="832" t="s">
        <v>3593</v>
      </c>
      <c r="J4003" s="832" t="s">
        <v>3594</v>
      </c>
      <c r="K4003" s="832" t="s">
        <v>3128</v>
      </c>
      <c r="L4003" s="835">
        <v>17.8</v>
      </c>
      <c r="M4003" s="835">
        <v>17.8</v>
      </c>
      <c r="N4003" s="832">
        <v>1</v>
      </c>
      <c r="O4003" s="836">
        <v>1</v>
      </c>
      <c r="P4003" s="835">
        <v>17.8</v>
      </c>
      <c r="Q4003" s="837">
        <v>1</v>
      </c>
      <c r="R4003" s="832">
        <v>1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10</v>
      </c>
      <c r="B4004" s="832" t="s">
        <v>2616</v>
      </c>
      <c r="C4004" s="832" t="s">
        <v>2649</v>
      </c>
      <c r="D4004" s="833" t="s">
        <v>631</v>
      </c>
      <c r="E4004" s="834" t="s">
        <v>2717</v>
      </c>
      <c r="F4004" s="832" t="s">
        <v>2618</v>
      </c>
      <c r="G4004" s="832" t="s">
        <v>3547</v>
      </c>
      <c r="H4004" s="832" t="s">
        <v>631</v>
      </c>
      <c r="I4004" s="832" t="s">
        <v>3548</v>
      </c>
      <c r="J4004" s="832" t="s">
        <v>3549</v>
      </c>
      <c r="K4004" s="832" t="s">
        <v>3550</v>
      </c>
      <c r="L4004" s="835">
        <v>45.8</v>
      </c>
      <c r="M4004" s="835">
        <v>45.8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10</v>
      </c>
      <c r="B4005" s="832" t="s">
        <v>2616</v>
      </c>
      <c r="C4005" s="832" t="s">
        <v>2649</v>
      </c>
      <c r="D4005" s="833" t="s">
        <v>631</v>
      </c>
      <c r="E4005" s="834" t="s">
        <v>2717</v>
      </c>
      <c r="F4005" s="832" t="s">
        <v>2618</v>
      </c>
      <c r="G4005" s="832" t="s">
        <v>2812</v>
      </c>
      <c r="H4005" s="832" t="s">
        <v>631</v>
      </c>
      <c r="I4005" s="832" t="s">
        <v>2813</v>
      </c>
      <c r="J4005" s="832" t="s">
        <v>991</v>
      </c>
      <c r="K4005" s="832" t="s">
        <v>995</v>
      </c>
      <c r="L4005" s="835">
        <v>61.97</v>
      </c>
      <c r="M4005" s="835">
        <v>309.85000000000002</v>
      </c>
      <c r="N4005" s="832">
        <v>5</v>
      </c>
      <c r="O4005" s="836">
        <v>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10</v>
      </c>
      <c r="B4006" s="832" t="s">
        <v>2616</v>
      </c>
      <c r="C4006" s="832" t="s">
        <v>2649</v>
      </c>
      <c r="D4006" s="833" t="s">
        <v>631</v>
      </c>
      <c r="E4006" s="834" t="s">
        <v>2717</v>
      </c>
      <c r="F4006" s="832" t="s">
        <v>2618</v>
      </c>
      <c r="G4006" s="832" t="s">
        <v>2925</v>
      </c>
      <c r="H4006" s="832" t="s">
        <v>631</v>
      </c>
      <c r="I4006" s="832" t="s">
        <v>3050</v>
      </c>
      <c r="J4006" s="832" t="s">
        <v>3051</v>
      </c>
      <c r="K4006" s="832" t="s">
        <v>3052</v>
      </c>
      <c r="L4006" s="835">
        <v>25.12</v>
      </c>
      <c r="M4006" s="835">
        <v>25.12</v>
      </c>
      <c r="N4006" s="832">
        <v>1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10</v>
      </c>
      <c r="B4007" s="832" t="s">
        <v>2616</v>
      </c>
      <c r="C4007" s="832" t="s">
        <v>2649</v>
      </c>
      <c r="D4007" s="833" t="s">
        <v>631</v>
      </c>
      <c r="E4007" s="834" t="s">
        <v>2717</v>
      </c>
      <c r="F4007" s="832" t="s">
        <v>2618</v>
      </c>
      <c r="G4007" s="832" t="s">
        <v>5640</v>
      </c>
      <c r="H4007" s="832" t="s">
        <v>631</v>
      </c>
      <c r="I4007" s="832" t="s">
        <v>5641</v>
      </c>
      <c r="J4007" s="832" t="s">
        <v>5642</v>
      </c>
      <c r="K4007" s="832" t="s">
        <v>5643</v>
      </c>
      <c r="L4007" s="835">
        <v>52.47</v>
      </c>
      <c r="M4007" s="835">
        <v>104.94</v>
      </c>
      <c r="N4007" s="832">
        <v>2</v>
      </c>
      <c r="O4007" s="836">
        <v>2</v>
      </c>
      <c r="P4007" s="835">
        <v>52.47</v>
      </c>
      <c r="Q4007" s="837">
        <v>0.5</v>
      </c>
      <c r="R4007" s="832">
        <v>1</v>
      </c>
      <c r="S4007" s="837">
        <v>0.5</v>
      </c>
      <c r="T4007" s="836">
        <v>1</v>
      </c>
      <c r="U4007" s="838">
        <v>0.5</v>
      </c>
    </row>
    <row r="4008" spans="1:21" ht="14.4" customHeight="1" x14ac:dyDescent="0.3">
      <c r="A4008" s="831">
        <v>10</v>
      </c>
      <c r="B4008" s="832" t="s">
        <v>2616</v>
      </c>
      <c r="C4008" s="832" t="s">
        <v>2649</v>
      </c>
      <c r="D4008" s="833" t="s">
        <v>631</v>
      </c>
      <c r="E4008" s="834" t="s">
        <v>2717</v>
      </c>
      <c r="F4008" s="832" t="s">
        <v>2618</v>
      </c>
      <c r="G4008" s="832" t="s">
        <v>5640</v>
      </c>
      <c r="H4008" s="832" t="s">
        <v>631</v>
      </c>
      <c r="I4008" s="832" t="s">
        <v>5641</v>
      </c>
      <c r="J4008" s="832" t="s">
        <v>5642</v>
      </c>
      <c r="K4008" s="832" t="s">
        <v>5643</v>
      </c>
      <c r="L4008" s="835">
        <v>33.18</v>
      </c>
      <c r="M4008" s="835">
        <v>33.18</v>
      </c>
      <c r="N4008" s="832">
        <v>1</v>
      </c>
      <c r="O4008" s="836">
        <v>1</v>
      </c>
      <c r="P4008" s="835">
        <v>33.18</v>
      </c>
      <c r="Q4008" s="837">
        <v>1</v>
      </c>
      <c r="R4008" s="832">
        <v>1</v>
      </c>
      <c r="S4008" s="837">
        <v>1</v>
      </c>
      <c r="T4008" s="836">
        <v>1</v>
      </c>
      <c r="U4008" s="838">
        <v>1</v>
      </c>
    </row>
    <row r="4009" spans="1:21" ht="14.4" customHeight="1" x14ac:dyDescent="0.3">
      <c r="A4009" s="831">
        <v>10</v>
      </c>
      <c r="B4009" s="832" t="s">
        <v>2616</v>
      </c>
      <c r="C4009" s="832" t="s">
        <v>2649</v>
      </c>
      <c r="D4009" s="833" t="s">
        <v>631</v>
      </c>
      <c r="E4009" s="834" t="s">
        <v>2717</v>
      </c>
      <c r="F4009" s="832" t="s">
        <v>2618</v>
      </c>
      <c r="G4009" s="832" t="s">
        <v>5644</v>
      </c>
      <c r="H4009" s="832" t="s">
        <v>631</v>
      </c>
      <c r="I4009" s="832" t="s">
        <v>5645</v>
      </c>
      <c r="J4009" s="832" t="s">
        <v>5646</v>
      </c>
      <c r="K4009" s="832" t="s">
        <v>5647</v>
      </c>
      <c r="L4009" s="835">
        <v>0</v>
      </c>
      <c r="M4009" s="835">
        <v>0</v>
      </c>
      <c r="N4009" s="832">
        <v>1</v>
      </c>
      <c r="O4009" s="836">
        <v>1</v>
      </c>
      <c r="P4009" s="835"/>
      <c r="Q4009" s="837"/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10</v>
      </c>
      <c r="B4010" s="832" t="s">
        <v>2616</v>
      </c>
      <c r="C4010" s="832" t="s">
        <v>2649</v>
      </c>
      <c r="D4010" s="833" t="s">
        <v>631</v>
      </c>
      <c r="E4010" s="834" t="s">
        <v>2717</v>
      </c>
      <c r="F4010" s="832" t="s">
        <v>2618</v>
      </c>
      <c r="G4010" s="832" t="s">
        <v>4575</v>
      </c>
      <c r="H4010" s="832" t="s">
        <v>631</v>
      </c>
      <c r="I4010" s="832" t="s">
        <v>5648</v>
      </c>
      <c r="J4010" s="832" t="s">
        <v>4577</v>
      </c>
      <c r="K4010" s="832" t="s">
        <v>5649</v>
      </c>
      <c r="L4010" s="835">
        <v>0</v>
      </c>
      <c r="M4010" s="835">
        <v>0</v>
      </c>
      <c r="N4010" s="832">
        <v>1</v>
      </c>
      <c r="O4010" s="836">
        <v>1</v>
      </c>
      <c r="P4010" s="835"/>
      <c r="Q4010" s="837"/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10</v>
      </c>
      <c r="B4011" s="832" t="s">
        <v>2616</v>
      </c>
      <c r="C4011" s="832" t="s">
        <v>2649</v>
      </c>
      <c r="D4011" s="833" t="s">
        <v>631</v>
      </c>
      <c r="E4011" s="834" t="s">
        <v>2717</v>
      </c>
      <c r="F4011" s="832" t="s">
        <v>2618</v>
      </c>
      <c r="G4011" s="832" t="s">
        <v>5650</v>
      </c>
      <c r="H4011" s="832" t="s">
        <v>631</v>
      </c>
      <c r="I4011" s="832" t="s">
        <v>5651</v>
      </c>
      <c r="J4011" s="832" t="s">
        <v>5652</v>
      </c>
      <c r="K4011" s="832" t="s">
        <v>5653</v>
      </c>
      <c r="L4011" s="835">
        <v>0</v>
      </c>
      <c r="M4011" s="835">
        <v>0</v>
      </c>
      <c r="N4011" s="832">
        <v>1</v>
      </c>
      <c r="O4011" s="836">
        <v>1</v>
      </c>
      <c r="P4011" s="835">
        <v>0</v>
      </c>
      <c r="Q4011" s="837"/>
      <c r="R4011" s="832">
        <v>1</v>
      </c>
      <c r="S4011" s="837">
        <v>1</v>
      </c>
      <c r="T4011" s="836">
        <v>1</v>
      </c>
      <c r="U4011" s="838">
        <v>1</v>
      </c>
    </row>
    <row r="4012" spans="1:21" ht="14.4" customHeight="1" x14ac:dyDescent="0.3">
      <c r="A4012" s="831">
        <v>10</v>
      </c>
      <c r="B4012" s="832" t="s">
        <v>2616</v>
      </c>
      <c r="C4012" s="832" t="s">
        <v>2649</v>
      </c>
      <c r="D4012" s="833" t="s">
        <v>631</v>
      </c>
      <c r="E4012" s="834" t="s">
        <v>2717</v>
      </c>
      <c r="F4012" s="832" t="s">
        <v>2618</v>
      </c>
      <c r="G4012" s="832" t="s">
        <v>3518</v>
      </c>
      <c r="H4012" s="832" t="s">
        <v>631</v>
      </c>
      <c r="I4012" s="832" t="s">
        <v>3522</v>
      </c>
      <c r="J4012" s="832" t="s">
        <v>3523</v>
      </c>
      <c r="K4012" s="832" t="s">
        <v>3524</v>
      </c>
      <c r="L4012" s="835">
        <v>0</v>
      </c>
      <c r="M4012" s="835">
        <v>0</v>
      </c>
      <c r="N4012" s="832">
        <v>2</v>
      </c>
      <c r="O4012" s="836">
        <v>1</v>
      </c>
      <c r="P4012" s="835"/>
      <c r="Q4012" s="837"/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10</v>
      </c>
      <c r="B4013" s="832" t="s">
        <v>2616</v>
      </c>
      <c r="C4013" s="832" t="s">
        <v>2649</v>
      </c>
      <c r="D4013" s="833" t="s">
        <v>631</v>
      </c>
      <c r="E4013" s="834" t="s">
        <v>2717</v>
      </c>
      <c r="F4013" s="832" t="s">
        <v>2618</v>
      </c>
      <c r="G4013" s="832" t="s">
        <v>3350</v>
      </c>
      <c r="H4013" s="832" t="s">
        <v>631</v>
      </c>
      <c r="I4013" s="832" t="s">
        <v>3351</v>
      </c>
      <c r="J4013" s="832" t="s">
        <v>1988</v>
      </c>
      <c r="K4013" s="832" t="s">
        <v>3352</v>
      </c>
      <c r="L4013" s="835">
        <v>0</v>
      </c>
      <c r="M4013" s="835">
        <v>0</v>
      </c>
      <c r="N4013" s="832">
        <v>2</v>
      </c>
      <c r="O4013" s="836">
        <v>1</v>
      </c>
      <c r="P4013" s="835">
        <v>0</v>
      </c>
      <c r="Q4013" s="837"/>
      <c r="R4013" s="832">
        <v>1</v>
      </c>
      <c r="S4013" s="837">
        <v>0.5</v>
      </c>
      <c r="T4013" s="836">
        <v>0.5</v>
      </c>
      <c r="U4013" s="838">
        <v>0.5</v>
      </c>
    </row>
    <row r="4014" spans="1:21" ht="14.4" customHeight="1" x14ac:dyDescent="0.3">
      <c r="A4014" s="831">
        <v>10</v>
      </c>
      <c r="B4014" s="832" t="s">
        <v>2616</v>
      </c>
      <c r="C4014" s="832" t="s">
        <v>2649</v>
      </c>
      <c r="D4014" s="833" t="s">
        <v>631</v>
      </c>
      <c r="E4014" s="834" t="s">
        <v>2717</v>
      </c>
      <c r="F4014" s="832" t="s">
        <v>2618</v>
      </c>
      <c r="G4014" s="832" t="s">
        <v>2815</v>
      </c>
      <c r="H4014" s="832" t="s">
        <v>690</v>
      </c>
      <c r="I4014" s="832" t="s">
        <v>2194</v>
      </c>
      <c r="J4014" s="832" t="s">
        <v>1358</v>
      </c>
      <c r="K4014" s="832" t="s">
        <v>2195</v>
      </c>
      <c r="L4014" s="835">
        <v>154.36000000000001</v>
      </c>
      <c r="M4014" s="835">
        <v>308.72000000000003</v>
      </c>
      <c r="N4014" s="832">
        <v>2</v>
      </c>
      <c r="O4014" s="836">
        <v>1.5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10</v>
      </c>
      <c r="B4015" s="832" t="s">
        <v>2616</v>
      </c>
      <c r="C4015" s="832" t="s">
        <v>2649</v>
      </c>
      <c r="D4015" s="833" t="s">
        <v>631</v>
      </c>
      <c r="E4015" s="834" t="s">
        <v>2717</v>
      </c>
      <c r="F4015" s="832" t="s">
        <v>2618</v>
      </c>
      <c r="G4015" s="832" t="s">
        <v>2815</v>
      </c>
      <c r="H4015" s="832" t="s">
        <v>690</v>
      </c>
      <c r="I4015" s="832" t="s">
        <v>2199</v>
      </c>
      <c r="J4015" s="832" t="s">
        <v>951</v>
      </c>
      <c r="K4015" s="832" t="s">
        <v>2200</v>
      </c>
      <c r="L4015" s="835">
        <v>75.73</v>
      </c>
      <c r="M4015" s="835">
        <v>984.49</v>
      </c>
      <c r="N4015" s="832">
        <v>13</v>
      </c>
      <c r="O4015" s="836">
        <v>10.5</v>
      </c>
      <c r="P4015" s="835">
        <v>227.19</v>
      </c>
      <c r="Q4015" s="837">
        <v>0.23076923076923075</v>
      </c>
      <c r="R4015" s="832">
        <v>3</v>
      </c>
      <c r="S4015" s="837">
        <v>0.23076923076923078</v>
      </c>
      <c r="T4015" s="836">
        <v>3</v>
      </c>
      <c r="U4015" s="838">
        <v>0.2857142857142857</v>
      </c>
    </row>
    <row r="4016" spans="1:21" ht="14.4" customHeight="1" x14ac:dyDescent="0.3">
      <c r="A4016" s="831">
        <v>10</v>
      </c>
      <c r="B4016" s="832" t="s">
        <v>2616</v>
      </c>
      <c r="C4016" s="832" t="s">
        <v>2649</v>
      </c>
      <c r="D4016" s="833" t="s">
        <v>631</v>
      </c>
      <c r="E4016" s="834" t="s">
        <v>2717</v>
      </c>
      <c r="F4016" s="832" t="s">
        <v>2618</v>
      </c>
      <c r="G4016" s="832" t="s">
        <v>2819</v>
      </c>
      <c r="H4016" s="832" t="s">
        <v>690</v>
      </c>
      <c r="I4016" s="832" t="s">
        <v>2287</v>
      </c>
      <c r="J4016" s="832" t="s">
        <v>2288</v>
      </c>
      <c r="K4016" s="832" t="s">
        <v>2289</v>
      </c>
      <c r="L4016" s="835">
        <v>49.08</v>
      </c>
      <c r="M4016" s="835">
        <v>49.08</v>
      </c>
      <c r="N4016" s="832">
        <v>1</v>
      </c>
      <c r="O4016" s="836">
        <v>1</v>
      </c>
      <c r="P4016" s="835">
        <v>49.08</v>
      </c>
      <c r="Q4016" s="837">
        <v>1</v>
      </c>
      <c r="R4016" s="832">
        <v>1</v>
      </c>
      <c r="S4016" s="837">
        <v>1</v>
      </c>
      <c r="T4016" s="836">
        <v>1</v>
      </c>
      <c r="U4016" s="838">
        <v>1</v>
      </c>
    </row>
    <row r="4017" spans="1:21" ht="14.4" customHeight="1" x14ac:dyDescent="0.3">
      <c r="A4017" s="831">
        <v>10</v>
      </c>
      <c r="B4017" s="832" t="s">
        <v>2616</v>
      </c>
      <c r="C4017" s="832" t="s">
        <v>2649</v>
      </c>
      <c r="D4017" s="833" t="s">
        <v>631</v>
      </c>
      <c r="E4017" s="834" t="s">
        <v>2717</v>
      </c>
      <c r="F4017" s="832" t="s">
        <v>2618</v>
      </c>
      <c r="G4017" s="832" t="s">
        <v>3066</v>
      </c>
      <c r="H4017" s="832" t="s">
        <v>690</v>
      </c>
      <c r="I4017" s="832" t="s">
        <v>4309</v>
      </c>
      <c r="J4017" s="832" t="s">
        <v>4310</v>
      </c>
      <c r="K4017" s="832" t="s">
        <v>4311</v>
      </c>
      <c r="L4017" s="835">
        <v>135.54</v>
      </c>
      <c r="M4017" s="835">
        <v>813.2399999999999</v>
      </c>
      <c r="N4017" s="832">
        <v>6</v>
      </c>
      <c r="O4017" s="836">
        <v>1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10</v>
      </c>
      <c r="B4018" s="832" t="s">
        <v>2616</v>
      </c>
      <c r="C4018" s="832" t="s">
        <v>2649</v>
      </c>
      <c r="D4018" s="833" t="s">
        <v>631</v>
      </c>
      <c r="E4018" s="834" t="s">
        <v>2717</v>
      </c>
      <c r="F4018" s="832" t="s">
        <v>2618</v>
      </c>
      <c r="G4018" s="832" t="s">
        <v>3066</v>
      </c>
      <c r="H4018" s="832" t="s">
        <v>690</v>
      </c>
      <c r="I4018" s="832" t="s">
        <v>4312</v>
      </c>
      <c r="J4018" s="832" t="s">
        <v>4313</v>
      </c>
      <c r="K4018" s="832" t="s">
        <v>4311</v>
      </c>
      <c r="L4018" s="835">
        <v>135.54</v>
      </c>
      <c r="M4018" s="835">
        <v>813.2399999999999</v>
      </c>
      <c r="N4018" s="832">
        <v>6</v>
      </c>
      <c r="O4018" s="836">
        <v>1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10</v>
      </c>
      <c r="B4019" s="832" t="s">
        <v>2616</v>
      </c>
      <c r="C4019" s="832" t="s">
        <v>2649</v>
      </c>
      <c r="D4019" s="833" t="s">
        <v>631</v>
      </c>
      <c r="E4019" s="834" t="s">
        <v>2717</v>
      </c>
      <c r="F4019" s="832" t="s">
        <v>2618</v>
      </c>
      <c r="G4019" s="832" t="s">
        <v>3066</v>
      </c>
      <c r="H4019" s="832" t="s">
        <v>690</v>
      </c>
      <c r="I4019" s="832" t="s">
        <v>2335</v>
      </c>
      <c r="J4019" s="832" t="s">
        <v>1137</v>
      </c>
      <c r="K4019" s="832" t="s">
        <v>1138</v>
      </c>
      <c r="L4019" s="835">
        <v>2635.97</v>
      </c>
      <c r="M4019" s="835">
        <v>2635.97</v>
      </c>
      <c r="N4019" s="832">
        <v>1</v>
      </c>
      <c r="O4019" s="836">
        <v>1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10</v>
      </c>
      <c r="B4020" s="832" t="s">
        <v>2616</v>
      </c>
      <c r="C4020" s="832" t="s">
        <v>2649</v>
      </c>
      <c r="D4020" s="833" t="s">
        <v>631</v>
      </c>
      <c r="E4020" s="834" t="s">
        <v>2717</v>
      </c>
      <c r="F4020" s="832" t="s">
        <v>2618</v>
      </c>
      <c r="G4020" s="832" t="s">
        <v>3066</v>
      </c>
      <c r="H4020" s="832" t="s">
        <v>631</v>
      </c>
      <c r="I4020" s="832" t="s">
        <v>3067</v>
      </c>
      <c r="J4020" s="832" t="s">
        <v>2459</v>
      </c>
      <c r="K4020" s="832" t="s">
        <v>1135</v>
      </c>
      <c r="L4020" s="835">
        <v>289.07</v>
      </c>
      <c r="M4020" s="835">
        <v>867.21</v>
      </c>
      <c r="N4020" s="832">
        <v>3</v>
      </c>
      <c r="O4020" s="836">
        <v>0.5</v>
      </c>
      <c r="P4020" s="835">
        <v>867.21</v>
      </c>
      <c r="Q4020" s="837">
        <v>1</v>
      </c>
      <c r="R4020" s="832">
        <v>3</v>
      </c>
      <c r="S4020" s="837">
        <v>1</v>
      </c>
      <c r="T4020" s="836">
        <v>0.5</v>
      </c>
      <c r="U4020" s="838">
        <v>1</v>
      </c>
    </row>
    <row r="4021" spans="1:21" ht="14.4" customHeight="1" x14ac:dyDescent="0.3">
      <c r="A4021" s="831">
        <v>10</v>
      </c>
      <c r="B4021" s="832" t="s">
        <v>2616</v>
      </c>
      <c r="C4021" s="832" t="s">
        <v>2649</v>
      </c>
      <c r="D4021" s="833" t="s">
        <v>631</v>
      </c>
      <c r="E4021" s="834" t="s">
        <v>2717</v>
      </c>
      <c r="F4021" s="832" t="s">
        <v>2618</v>
      </c>
      <c r="G4021" s="832" t="s">
        <v>3066</v>
      </c>
      <c r="H4021" s="832" t="s">
        <v>631</v>
      </c>
      <c r="I4021" s="832" t="s">
        <v>3069</v>
      </c>
      <c r="J4021" s="832" t="s">
        <v>2457</v>
      </c>
      <c r="K4021" s="832" t="s">
        <v>1135</v>
      </c>
      <c r="L4021" s="835">
        <v>289.07</v>
      </c>
      <c r="M4021" s="835">
        <v>867.21</v>
      </c>
      <c r="N4021" s="832">
        <v>3</v>
      </c>
      <c r="O4021" s="836">
        <v>0.5</v>
      </c>
      <c r="P4021" s="835">
        <v>867.21</v>
      </c>
      <c r="Q4021" s="837">
        <v>1</v>
      </c>
      <c r="R4021" s="832">
        <v>3</v>
      </c>
      <c r="S4021" s="837">
        <v>1</v>
      </c>
      <c r="T4021" s="836">
        <v>0.5</v>
      </c>
      <c r="U4021" s="838">
        <v>1</v>
      </c>
    </row>
    <row r="4022" spans="1:21" ht="14.4" customHeight="1" x14ac:dyDescent="0.3">
      <c r="A4022" s="831">
        <v>10</v>
      </c>
      <c r="B4022" s="832" t="s">
        <v>2616</v>
      </c>
      <c r="C4022" s="832" t="s">
        <v>2649</v>
      </c>
      <c r="D4022" s="833" t="s">
        <v>631</v>
      </c>
      <c r="E4022" s="834" t="s">
        <v>2717</v>
      </c>
      <c r="F4022" s="832" t="s">
        <v>2618</v>
      </c>
      <c r="G4022" s="832" t="s">
        <v>3066</v>
      </c>
      <c r="H4022" s="832" t="s">
        <v>631</v>
      </c>
      <c r="I4022" s="832" t="s">
        <v>5230</v>
      </c>
      <c r="J4022" s="832" t="s">
        <v>2453</v>
      </c>
      <c r="K4022" s="832" t="s">
        <v>1135</v>
      </c>
      <c r="L4022" s="835">
        <v>289.07</v>
      </c>
      <c r="M4022" s="835">
        <v>1734.42</v>
      </c>
      <c r="N4022" s="832">
        <v>6</v>
      </c>
      <c r="O4022" s="836">
        <v>1</v>
      </c>
      <c r="P4022" s="835">
        <v>1734.42</v>
      </c>
      <c r="Q4022" s="837">
        <v>1</v>
      </c>
      <c r="R4022" s="832">
        <v>6</v>
      </c>
      <c r="S4022" s="837">
        <v>1</v>
      </c>
      <c r="T4022" s="836">
        <v>1</v>
      </c>
      <c r="U4022" s="838">
        <v>1</v>
      </c>
    </row>
    <row r="4023" spans="1:21" ht="14.4" customHeight="1" x14ac:dyDescent="0.3">
      <c r="A4023" s="831">
        <v>10</v>
      </c>
      <c r="B4023" s="832" t="s">
        <v>2616</v>
      </c>
      <c r="C4023" s="832" t="s">
        <v>2649</v>
      </c>
      <c r="D4023" s="833" t="s">
        <v>631</v>
      </c>
      <c r="E4023" s="834" t="s">
        <v>2717</v>
      </c>
      <c r="F4023" s="832" t="s">
        <v>2618</v>
      </c>
      <c r="G4023" s="832" t="s">
        <v>3066</v>
      </c>
      <c r="H4023" s="832" t="s">
        <v>631</v>
      </c>
      <c r="I4023" s="832" t="s">
        <v>3070</v>
      </c>
      <c r="J4023" s="832" t="s">
        <v>2455</v>
      </c>
      <c r="K4023" s="832" t="s">
        <v>1135</v>
      </c>
      <c r="L4023" s="835">
        <v>289.07</v>
      </c>
      <c r="M4023" s="835">
        <v>3468.84</v>
      </c>
      <c r="N4023" s="832">
        <v>12</v>
      </c>
      <c r="O4023" s="836">
        <v>2</v>
      </c>
      <c r="P4023" s="835">
        <v>3468.84</v>
      </c>
      <c r="Q4023" s="837">
        <v>1</v>
      </c>
      <c r="R4023" s="832">
        <v>12</v>
      </c>
      <c r="S4023" s="837">
        <v>1</v>
      </c>
      <c r="T4023" s="836">
        <v>2</v>
      </c>
      <c r="U4023" s="838">
        <v>1</v>
      </c>
    </row>
    <row r="4024" spans="1:21" ht="14.4" customHeight="1" x14ac:dyDescent="0.3">
      <c r="A4024" s="831">
        <v>10</v>
      </c>
      <c r="B4024" s="832" t="s">
        <v>2616</v>
      </c>
      <c r="C4024" s="832" t="s">
        <v>2649</v>
      </c>
      <c r="D4024" s="833" t="s">
        <v>631</v>
      </c>
      <c r="E4024" s="834" t="s">
        <v>2717</v>
      </c>
      <c r="F4024" s="832" t="s">
        <v>2618</v>
      </c>
      <c r="G4024" s="832" t="s">
        <v>3066</v>
      </c>
      <c r="H4024" s="832" t="s">
        <v>631</v>
      </c>
      <c r="I4024" s="832" t="s">
        <v>5654</v>
      </c>
      <c r="J4024" s="832" t="s">
        <v>913</v>
      </c>
      <c r="K4024" s="832" t="s">
        <v>914</v>
      </c>
      <c r="L4024" s="835">
        <v>2844.97</v>
      </c>
      <c r="M4024" s="835">
        <v>2844.97</v>
      </c>
      <c r="N4024" s="832">
        <v>1</v>
      </c>
      <c r="O4024" s="836">
        <v>1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10</v>
      </c>
      <c r="B4025" s="832" t="s">
        <v>2616</v>
      </c>
      <c r="C4025" s="832" t="s">
        <v>2649</v>
      </c>
      <c r="D4025" s="833" t="s">
        <v>631</v>
      </c>
      <c r="E4025" s="834" t="s">
        <v>2717</v>
      </c>
      <c r="F4025" s="832" t="s">
        <v>2618</v>
      </c>
      <c r="G4025" s="832" t="s">
        <v>2945</v>
      </c>
      <c r="H4025" s="832" t="s">
        <v>631</v>
      </c>
      <c r="I4025" s="832" t="s">
        <v>2946</v>
      </c>
      <c r="J4025" s="832" t="s">
        <v>1256</v>
      </c>
      <c r="K4025" s="832" t="s">
        <v>2947</v>
      </c>
      <c r="L4025" s="835">
        <v>0</v>
      </c>
      <c r="M4025" s="835">
        <v>0</v>
      </c>
      <c r="N4025" s="832">
        <v>1</v>
      </c>
      <c r="O4025" s="836">
        <v>0.5</v>
      </c>
      <c r="P4025" s="835"/>
      <c r="Q4025" s="837"/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10</v>
      </c>
      <c r="B4026" s="832" t="s">
        <v>2616</v>
      </c>
      <c r="C4026" s="832" t="s">
        <v>2649</v>
      </c>
      <c r="D4026" s="833" t="s">
        <v>631</v>
      </c>
      <c r="E4026" s="834" t="s">
        <v>2717</v>
      </c>
      <c r="F4026" s="832" t="s">
        <v>2618</v>
      </c>
      <c r="G4026" s="832" t="s">
        <v>3391</v>
      </c>
      <c r="H4026" s="832" t="s">
        <v>631</v>
      </c>
      <c r="I4026" s="832" t="s">
        <v>3392</v>
      </c>
      <c r="J4026" s="832" t="s">
        <v>895</v>
      </c>
      <c r="K4026" s="832" t="s">
        <v>896</v>
      </c>
      <c r="L4026" s="835">
        <v>0</v>
      </c>
      <c r="M4026" s="835">
        <v>0</v>
      </c>
      <c r="N4026" s="832">
        <v>14</v>
      </c>
      <c r="O4026" s="836">
        <v>13</v>
      </c>
      <c r="P4026" s="835">
        <v>0</v>
      </c>
      <c r="Q4026" s="837"/>
      <c r="R4026" s="832">
        <v>6</v>
      </c>
      <c r="S4026" s="837">
        <v>0.42857142857142855</v>
      </c>
      <c r="T4026" s="836">
        <v>5.5</v>
      </c>
      <c r="U4026" s="838">
        <v>0.42307692307692307</v>
      </c>
    </row>
    <row r="4027" spans="1:21" ht="14.4" customHeight="1" x14ac:dyDescent="0.3">
      <c r="A4027" s="831">
        <v>10</v>
      </c>
      <c r="B4027" s="832" t="s">
        <v>2616</v>
      </c>
      <c r="C4027" s="832" t="s">
        <v>2649</v>
      </c>
      <c r="D4027" s="833" t="s">
        <v>631</v>
      </c>
      <c r="E4027" s="834" t="s">
        <v>2717</v>
      </c>
      <c r="F4027" s="832" t="s">
        <v>2619</v>
      </c>
      <c r="G4027" s="832" t="s">
        <v>2822</v>
      </c>
      <c r="H4027" s="832" t="s">
        <v>631</v>
      </c>
      <c r="I4027" s="832" t="s">
        <v>2823</v>
      </c>
      <c r="J4027" s="832" t="s">
        <v>2824</v>
      </c>
      <c r="K4027" s="832"/>
      <c r="L4027" s="835">
        <v>0</v>
      </c>
      <c r="M4027" s="835">
        <v>0</v>
      </c>
      <c r="N4027" s="832">
        <v>9</v>
      </c>
      <c r="O4027" s="836">
        <v>9</v>
      </c>
      <c r="P4027" s="835">
        <v>0</v>
      </c>
      <c r="Q4027" s="837"/>
      <c r="R4027" s="832">
        <v>4</v>
      </c>
      <c r="S4027" s="837">
        <v>0.44444444444444442</v>
      </c>
      <c r="T4027" s="836">
        <v>4</v>
      </c>
      <c r="U4027" s="838">
        <v>0.44444444444444442</v>
      </c>
    </row>
    <row r="4028" spans="1:21" ht="14.4" customHeight="1" x14ac:dyDescent="0.3">
      <c r="A4028" s="831">
        <v>10</v>
      </c>
      <c r="B4028" s="832" t="s">
        <v>2616</v>
      </c>
      <c r="C4028" s="832" t="s">
        <v>2649</v>
      </c>
      <c r="D4028" s="833" t="s">
        <v>631</v>
      </c>
      <c r="E4028" s="834" t="s">
        <v>2717</v>
      </c>
      <c r="F4028" s="832" t="s">
        <v>2619</v>
      </c>
      <c r="G4028" s="832" t="s">
        <v>2822</v>
      </c>
      <c r="H4028" s="832" t="s">
        <v>631</v>
      </c>
      <c r="I4028" s="832" t="s">
        <v>4944</v>
      </c>
      <c r="J4028" s="832" t="s">
        <v>2824</v>
      </c>
      <c r="K4028" s="832"/>
      <c r="L4028" s="835">
        <v>0</v>
      </c>
      <c r="M4028" s="835">
        <v>0</v>
      </c>
      <c r="N4028" s="832">
        <v>2</v>
      </c>
      <c r="O4028" s="836">
        <v>2</v>
      </c>
      <c r="P4028" s="835">
        <v>0</v>
      </c>
      <c r="Q4028" s="837"/>
      <c r="R4028" s="832">
        <v>1</v>
      </c>
      <c r="S4028" s="837">
        <v>0.5</v>
      </c>
      <c r="T4028" s="836">
        <v>1</v>
      </c>
      <c r="U4028" s="838">
        <v>0.5</v>
      </c>
    </row>
    <row r="4029" spans="1:21" ht="14.4" customHeight="1" x14ac:dyDescent="0.3">
      <c r="A4029" s="831">
        <v>10</v>
      </c>
      <c r="B4029" s="832" t="s">
        <v>2616</v>
      </c>
      <c r="C4029" s="832" t="s">
        <v>2649</v>
      </c>
      <c r="D4029" s="833" t="s">
        <v>631</v>
      </c>
      <c r="E4029" s="834" t="s">
        <v>2717</v>
      </c>
      <c r="F4029" s="832" t="s">
        <v>2619</v>
      </c>
      <c r="G4029" s="832" t="s">
        <v>2822</v>
      </c>
      <c r="H4029" s="832" t="s">
        <v>631</v>
      </c>
      <c r="I4029" s="832" t="s">
        <v>3077</v>
      </c>
      <c r="J4029" s="832" t="s">
        <v>2824</v>
      </c>
      <c r="K4029" s="832"/>
      <c r="L4029" s="835">
        <v>0</v>
      </c>
      <c r="M4029" s="835">
        <v>0</v>
      </c>
      <c r="N4029" s="832">
        <v>1</v>
      </c>
      <c r="O4029" s="836">
        <v>1</v>
      </c>
      <c r="P4029" s="835"/>
      <c r="Q4029" s="837"/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10</v>
      </c>
      <c r="B4030" s="832" t="s">
        <v>2616</v>
      </c>
      <c r="C4030" s="832" t="s">
        <v>2649</v>
      </c>
      <c r="D4030" s="833" t="s">
        <v>631</v>
      </c>
      <c r="E4030" s="834" t="s">
        <v>2717</v>
      </c>
      <c r="F4030" s="832" t="s">
        <v>2619</v>
      </c>
      <c r="G4030" s="832" t="s">
        <v>2822</v>
      </c>
      <c r="H4030" s="832" t="s">
        <v>631</v>
      </c>
      <c r="I4030" s="832" t="s">
        <v>5516</v>
      </c>
      <c r="J4030" s="832" t="s">
        <v>2824</v>
      </c>
      <c r="K4030" s="832"/>
      <c r="L4030" s="835">
        <v>0</v>
      </c>
      <c r="M4030" s="835">
        <v>0</v>
      </c>
      <c r="N4030" s="832">
        <v>4</v>
      </c>
      <c r="O4030" s="836">
        <v>4</v>
      </c>
      <c r="P4030" s="835">
        <v>0</v>
      </c>
      <c r="Q4030" s="837"/>
      <c r="R4030" s="832">
        <v>2</v>
      </c>
      <c r="S4030" s="837">
        <v>0.5</v>
      </c>
      <c r="T4030" s="836">
        <v>2</v>
      </c>
      <c r="U4030" s="838">
        <v>0.5</v>
      </c>
    </row>
    <row r="4031" spans="1:21" ht="14.4" customHeight="1" x14ac:dyDescent="0.3">
      <c r="A4031" s="831">
        <v>10</v>
      </c>
      <c r="B4031" s="832" t="s">
        <v>2616</v>
      </c>
      <c r="C4031" s="832" t="s">
        <v>2649</v>
      </c>
      <c r="D4031" s="833" t="s">
        <v>631</v>
      </c>
      <c r="E4031" s="834" t="s">
        <v>2717</v>
      </c>
      <c r="F4031" s="832" t="s">
        <v>2620</v>
      </c>
      <c r="G4031" s="832" t="s">
        <v>2825</v>
      </c>
      <c r="H4031" s="832" t="s">
        <v>631</v>
      </c>
      <c r="I4031" s="832" t="s">
        <v>5655</v>
      </c>
      <c r="J4031" s="832" t="s">
        <v>5656</v>
      </c>
      <c r="K4031" s="832" t="s">
        <v>5657</v>
      </c>
      <c r="L4031" s="835">
        <v>500</v>
      </c>
      <c r="M4031" s="835">
        <v>4000</v>
      </c>
      <c r="N4031" s="832">
        <v>8</v>
      </c>
      <c r="O4031" s="836">
        <v>8</v>
      </c>
      <c r="P4031" s="835">
        <v>2500</v>
      </c>
      <c r="Q4031" s="837">
        <v>0.625</v>
      </c>
      <c r="R4031" s="832">
        <v>5</v>
      </c>
      <c r="S4031" s="837">
        <v>0.625</v>
      </c>
      <c r="T4031" s="836">
        <v>5</v>
      </c>
      <c r="U4031" s="838">
        <v>0.625</v>
      </c>
    </row>
    <row r="4032" spans="1:21" ht="14.4" customHeight="1" x14ac:dyDescent="0.3">
      <c r="A4032" s="831">
        <v>10</v>
      </c>
      <c r="B4032" s="832" t="s">
        <v>2616</v>
      </c>
      <c r="C4032" s="832" t="s">
        <v>2649</v>
      </c>
      <c r="D4032" s="833" t="s">
        <v>631</v>
      </c>
      <c r="E4032" s="834" t="s">
        <v>2717</v>
      </c>
      <c r="F4032" s="832" t="s">
        <v>2620</v>
      </c>
      <c r="G4032" s="832" t="s">
        <v>2825</v>
      </c>
      <c r="H4032" s="832" t="s">
        <v>631</v>
      </c>
      <c r="I4032" s="832" t="s">
        <v>5658</v>
      </c>
      <c r="J4032" s="832" t="s">
        <v>5656</v>
      </c>
      <c r="K4032" s="832" t="s">
        <v>5659</v>
      </c>
      <c r="L4032" s="835">
        <v>500</v>
      </c>
      <c r="M4032" s="835">
        <v>500</v>
      </c>
      <c r="N4032" s="832">
        <v>1</v>
      </c>
      <c r="O4032" s="836">
        <v>1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10</v>
      </c>
      <c r="B4033" s="832" t="s">
        <v>2616</v>
      </c>
      <c r="C4033" s="832" t="s">
        <v>2649</v>
      </c>
      <c r="D4033" s="833" t="s">
        <v>631</v>
      </c>
      <c r="E4033" s="834" t="s">
        <v>2717</v>
      </c>
      <c r="F4033" s="832" t="s">
        <v>2620</v>
      </c>
      <c r="G4033" s="832" t="s">
        <v>3358</v>
      </c>
      <c r="H4033" s="832" t="s">
        <v>631</v>
      </c>
      <c r="I4033" s="832" t="s">
        <v>5660</v>
      </c>
      <c r="J4033" s="832" t="s">
        <v>5661</v>
      </c>
      <c r="K4033" s="832" t="s">
        <v>5662</v>
      </c>
      <c r="L4033" s="835">
        <v>400</v>
      </c>
      <c r="M4033" s="835">
        <v>4800</v>
      </c>
      <c r="N4033" s="832">
        <v>12</v>
      </c>
      <c r="O4033" s="836">
        <v>1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10</v>
      </c>
      <c r="B4034" s="832" t="s">
        <v>2616</v>
      </c>
      <c r="C4034" s="832" t="s">
        <v>2649</v>
      </c>
      <c r="D4034" s="833" t="s">
        <v>631</v>
      </c>
      <c r="E4034" s="834" t="s">
        <v>2717</v>
      </c>
      <c r="F4034" s="832" t="s">
        <v>2620</v>
      </c>
      <c r="G4034" s="832" t="s">
        <v>3358</v>
      </c>
      <c r="H4034" s="832" t="s">
        <v>631</v>
      </c>
      <c r="I4034" s="832" t="s">
        <v>5663</v>
      </c>
      <c r="J4034" s="832" t="s">
        <v>5664</v>
      </c>
      <c r="K4034" s="832" t="s">
        <v>5665</v>
      </c>
      <c r="L4034" s="835">
        <v>342.72</v>
      </c>
      <c r="M4034" s="835">
        <v>8225.2800000000007</v>
      </c>
      <c r="N4034" s="832">
        <v>24</v>
      </c>
      <c r="O4034" s="836">
        <v>2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thickBot="1" x14ac:dyDescent="0.35">
      <c r="A4035" s="839">
        <v>10</v>
      </c>
      <c r="B4035" s="840" t="s">
        <v>2616</v>
      </c>
      <c r="C4035" s="840" t="s">
        <v>2627</v>
      </c>
      <c r="D4035" s="841" t="s">
        <v>5682</v>
      </c>
      <c r="E4035" s="842" t="s">
        <v>2696</v>
      </c>
      <c r="F4035" s="840" t="s">
        <v>2620</v>
      </c>
      <c r="G4035" s="840" t="s">
        <v>3358</v>
      </c>
      <c r="H4035" s="840" t="s">
        <v>631</v>
      </c>
      <c r="I4035" s="840" t="s">
        <v>5666</v>
      </c>
      <c r="J4035" s="840" t="s">
        <v>5667</v>
      </c>
      <c r="K4035" s="840" t="s">
        <v>5668</v>
      </c>
      <c r="L4035" s="843">
        <v>16.940000000000001</v>
      </c>
      <c r="M4035" s="843">
        <v>508.20000000000005</v>
      </c>
      <c r="N4035" s="840">
        <v>30</v>
      </c>
      <c r="O4035" s="844">
        <v>1</v>
      </c>
      <c r="P4035" s="843"/>
      <c r="Q4035" s="845">
        <v>0</v>
      </c>
      <c r="R4035" s="840"/>
      <c r="S4035" s="845">
        <v>0</v>
      </c>
      <c r="T4035" s="844"/>
      <c r="U403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5684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2720</v>
      </c>
      <c r="B5" s="225">
        <v>2016546.4099999997</v>
      </c>
      <c r="C5" s="830">
        <v>0.35172215976533516</v>
      </c>
      <c r="D5" s="225">
        <v>3716804.060000001</v>
      </c>
      <c r="E5" s="830">
        <v>0.64827784023466484</v>
      </c>
      <c r="F5" s="848">
        <v>5733350.4700000007</v>
      </c>
    </row>
    <row r="6" spans="1:6" ht="14.4" customHeight="1" x14ac:dyDescent="0.3">
      <c r="A6" s="857" t="s">
        <v>2719</v>
      </c>
      <c r="B6" s="849">
        <v>287624.00999999995</v>
      </c>
      <c r="C6" s="837">
        <v>0.71814335091971848</v>
      </c>
      <c r="D6" s="849">
        <v>112886.57000000002</v>
      </c>
      <c r="E6" s="837">
        <v>0.28185664908028157</v>
      </c>
      <c r="F6" s="850">
        <v>400510.57999999996</v>
      </c>
    </row>
    <row r="7" spans="1:6" ht="14.4" customHeight="1" x14ac:dyDescent="0.3">
      <c r="A7" s="857" t="s">
        <v>2678</v>
      </c>
      <c r="B7" s="849">
        <v>161900.19</v>
      </c>
      <c r="C7" s="837">
        <v>0.25991987284972357</v>
      </c>
      <c r="D7" s="849">
        <v>460984.80999999982</v>
      </c>
      <c r="E7" s="837">
        <v>0.74008012715027649</v>
      </c>
      <c r="F7" s="850">
        <v>622884.99999999977</v>
      </c>
    </row>
    <row r="8" spans="1:6" ht="14.4" customHeight="1" x14ac:dyDescent="0.3">
      <c r="A8" s="857" t="s">
        <v>2682</v>
      </c>
      <c r="B8" s="849">
        <v>159669.32</v>
      </c>
      <c r="C8" s="837">
        <v>0.65561178485166116</v>
      </c>
      <c r="D8" s="849">
        <v>83873.16</v>
      </c>
      <c r="E8" s="837">
        <v>0.34438821514833878</v>
      </c>
      <c r="F8" s="850">
        <v>243542.48</v>
      </c>
    </row>
    <row r="9" spans="1:6" ht="14.4" customHeight="1" x14ac:dyDescent="0.3">
      <c r="A9" s="857" t="s">
        <v>2670</v>
      </c>
      <c r="B9" s="849">
        <v>143294.81000000003</v>
      </c>
      <c r="C9" s="837">
        <v>0.62700536859427691</v>
      </c>
      <c r="D9" s="849">
        <v>85243.600000000049</v>
      </c>
      <c r="E9" s="837">
        <v>0.37299463140572309</v>
      </c>
      <c r="F9" s="850">
        <v>228538.41000000009</v>
      </c>
    </row>
    <row r="10" spans="1:6" ht="14.4" customHeight="1" x14ac:dyDescent="0.3">
      <c r="A10" s="857" t="s">
        <v>2708</v>
      </c>
      <c r="B10" s="849">
        <v>96482.31</v>
      </c>
      <c r="C10" s="837">
        <v>0.13974100100652245</v>
      </c>
      <c r="D10" s="849">
        <v>593954.34999999986</v>
      </c>
      <c r="E10" s="837">
        <v>0.86025899899347746</v>
      </c>
      <c r="F10" s="850">
        <v>690436.65999999992</v>
      </c>
    </row>
    <row r="11" spans="1:6" ht="14.4" customHeight="1" x14ac:dyDescent="0.3">
      <c r="A11" s="857" t="s">
        <v>2704</v>
      </c>
      <c r="B11" s="849">
        <v>95111.35</v>
      </c>
      <c r="C11" s="837">
        <v>0.41688355758495527</v>
      </c>
      <c r="D11" s="849">
        <v>133037.12999999998</v>
      </c>
      <c r="E11" s="837">
        <v>0.58311644241504479</v>
      </c>
      <c r="F11" s="850">
        <v>228148.47999999998</v>
      </c>
    </row>
    <row r="12" spans="1:6" ht="14.4" customHeight="1" x14ac:dyDescent="0.3">
      <c r="A12" s="857" t="s">
        <v>2710</v>
      </c>
      <c r="B12" s="849">
        <v>88501.64</v>
      </c>
      <c r="C12" s="837">
        <v>0.10176453911199858</v>
      </c>
      <c r="D12" s="849">
        <v>781169.08000000031</v>
      </c>
      <c r="E12" s="837">
        <v>0.89823546088800144</v>
      </c>
      <c r="F12" s="850">
        <v>869670.72000000032</v>
      </c>
    </row>
    <row r="13" spans="1:6" ht="14.4" customHeight="1" x14ac:dyDescent="0.3">
      <c r="A13" s="857" t="s">
        <v>2683</v>
      </c>
      <c r="B13" s="849">
        <v>65539.909999999989</v>
      </c>
      <c r="C13" s="837">
        <v>0.2962560577983071</v>
      </c>
      <c r="D13" s="849">
        <v>155687.3300000001</v>
      </c>
      <c r="E13" s="837">
        <v>0.70374394220169278</v>
      </c>
      <c r="F13" s="850">
        <v>221227.24000000011</v>
      </c>
    </row>
    <row r="14" spans="1:6" ht="14.4" customHeight="1" x14ac:dyDescent="0.3">
      <c r="A14" s="857" t="s">
        <v>2689</v>
      </c>
      <c r="B14" s="849">
        <v>41863.550000000017</v>
      </c>
      <c r="C14" s="837">
        <v>0.37081330283107811</v>
      </c>
      <c r="D14" s="849">
        <v>71033.02</v>
      </c>
      <c r="E14" s="837">
        <v>0.62918669716892184</v>
      </c>
      <c r="F14" s="850">
        <v>112896.57000000002</v>
      </c>
    </row>
    <row r="15" spans="1:6" ht="14.4" customHeight="1" x14ac:dyDescent="0.3">
      <c r="A15" s="857" t="s">
        <v>2671</v>
      </c>
      <c r="B15" s="849">
        <v>33842.969999999987</v>
      </c>
      <c r="C15" s="837">
        <v>0.15489567428627912</v>
      </c>
      <c r="D15" s="849">
        <v>184645.83000000005</v>
      </c>
      <c r="E15" s="837">
        <v>0.84510432571372085</v>
      </c>
      <c r="F15" s="850">
        <v>218488.80000000005</v>
      </c>
    </row>
    <row r="16" spans="1:6" ht="14.4" customHeight="1" x14ac:dyDescent="0.3">
      <c r="A16" s="857" t="s">
        <v>2661</v>
      </c>
      <c r="B16" s="849">
        <v>24001.87</v>
      </c>
      <c r="C16" s="837">
        <v>0.12595853537170149</v>
      </c>
      <c r="D16" s="849">
        <v>166551.86999999994</v>
      </c>
      <c r="E16" s="837">
        <v>0.87404146462829857</v>
      </c>
      <c r="F16" s="850">
        <v>190553.73999999993</v>
      </c>
    </row>
    <row r="17" spans="1:6" ht="14.4" customHeight="1" x14ac:dyDescent="0.3">
      <c r="A17" s="857" t="s">
        <v>2663</v>
      </c>
      <c r="B17" s="849">
        <v>21704.34</v>
      </c>
      <c r="C17" s="837">
        <v>0.33085510925638945</v>
      </c>
      <c r="D17" s="849">
        <v>43896.4</v>
      </c>
      <c r="E17" s="837">
        <v>0.6691448907436105</v>
      </c>
      <c r="F17" s="850">
        <v>65600.740000000005</v>
      </c>
    </row>
    <row r="18" spans="1:6" ht="14.4" customHeight="1" x14ac:dyDescent="0.3">
      <c r="A18" s="857" t="s">
        <v>2695</v>
      </c>
      <c r="B18" s="849">
        <v>16149</v>
      </c>
      <c r="C18" s="837">
        <v>0.73285024242281238</v>
      </c>
      <c r="D18" s="849">
        <v>5886.8799999999992</v>
      </c>
      <c r="E18" s="837">
        <v>0.26714975757718773</v>
      </c>
      <c r="F18" s="850">
        <v>22035.879999999997</v>
      </c>
    </row>
    <row r="19" spans="1:6" ht="14.4" customHeight="1" x14ac:dyDescent="0.3">
      <c r="A19" s="857" t="s">
        <v>2665</v>
      </c>
      <c r="B19" s="849">
        <v>14496.28</v>
      </c>
      <c r="C19" s="837">
        <v>0.4660706718734226</v>
      </c>
      <c r="D19" s="849">
        <v>16606.899999999998</v>
      </c>
      <c r="E19" s="837">
        <v>0.53392932812657734</v>
      </c>
      <c r="F19" s="850">
        <v>31103.18</v>
      </c>
    </row>
    <row r="20" spans="1:6" ht="14.4" customHeight="1" x14ac:dyDescent="0.3">
      <c r="A20" s="857" t="s">
        <v>2717</v>
      </c>
      <c r="B20" s="849">
        <v>8950.4100000000017</v>
      </c>
      <c r="C20" s="837">
        <v>0.50933868104965629</v>
      </c>
      <c r="D20" s="849">
        <v>8622.2000000000007</v>
      </c>
      <c r="E20" s="837">
        <v>0.49066131895034376</v>
      </c>
      <c r="F20" s="850">
        <v>17572.61</v>
      </c>
    </row>
    <row r="21" spans="1:6" ht="14.4" customHeight="1" x14ac:dyDescent="0.3">
      <c r="A21" s="857" t="s">
        <v>2706</v>
      </c>
      <c r="B21" s="849">
        <v>7412</v>
      </c>
      <c r="C21" s="837">
        <v>0.12455577013175485</v>
      </c>
      <c r="D21" s="849">
        <v>52095.48</v>
      </c>
      <c r="E21" s="837">
        <v>0.87544422986824511</v>
      </c>
      <c r="F21" s="850">
        <v>59507.48</v>
      </c>
    </row>
    <row r="22" spans="1:6" ht="14.4" customHeight="1" x14ac:dyDescent="0.3">
      <c r="A22" s="857" t="s">
        <v>2656</v>
      </c>
      <c r="B22" s="849">
        <v>4839.5300000000007</v>
      </c>
      <c r="C22" s="837">
        <v>0.35681881355069939</v>
      </c>
      <c r="D22" s="849">
        <v>8723.4600000000009</v>
      </c>
      <c r="E22" s="837">
        <v>0.64318118644930067</v>
      </c>
      <c r="F22" s="850">
        <v>13562.990000000002</v>
      </c>
    </row>
    <row r="23" spans="1:6" ht="14.4" customHeight="1" x14ac:dyDescent="0.3">
      <c r="A23" s="857" t="s">
        <v>2684</v>
      </c>
      <c r="B23" s="849">
        <v>4046.27</v>
      </c>
      <c r="C23" s="837">
        <v>0.61874491549786836</v>
      </c>
      <c r="D23" s="849">
        <v>2493.21</v>
      </c>
      <c r="E23" s="837">
        <v>0.38125508450213169</v>
      </c>
      <c r="F23" s="850">
        <v>6539.48</v>
      </c>
    </row>
    <row r="24" spans="1:6" ht="14.4" customHeight="1" x14ac:dyDescent="0.3">
      <c r="A24" s="857" t="s">
        <v>2698</v>
      </c>
      <c r="B24" s="849">
        <v>4042.88</v>
      </c>
      <c r="C24" s="837">
        <v>0.62066953854467632</v>
      </c>
      <c r="D24" s="849">
        <v>2470.86</v>
      </c>
      <c r="E24" s="837">
        <v>0.37933046145532368</v>
      </c>
      <c r="F24" s="850">
        <v>6513.74</v>
      </c>
    </row>
    <row r="25" spans="1:6" ht="14.4" customHeight="1" x14ac:dyDescent="0.3">
      <c r="A25" s="857" t="s">
        <v>2688</v>
      </c>
      <c r="B25" s="849">
        <v>2958.96</v>
      </c>
      <c r="C25" s="837">
        <v>0.13186525230098839</v>
      </c>
      <c r="D25" s="849">
        <v>19480.310000000001</v>
      </c>
      <c r="E25" s="837">
        <v>0.86813474769901167</v>
      </c>
      <c r="F25" s="850">
        <v>22439.27</v>
      </c>
    </row>
    <row r="26" spans="1:6" ht="14.4" customHeight="1" x14ac:dyDescent="0.3">
      <c r="A26" s="857" t="s">
        <v>2702</v>
      </c>
      <c r="B26" s="849">
        <v>2732.08</v>
      </c>
      <c r="C26" s="837">
        <v>0.50194839195656771</v>
      </c>
      <c r="D26" s="849">
        <v>2710.87</v>
      </c>
      <c r="E26" s="837">
        <v>0.49805160804343235</v>
      </c>
      <c r="F26" s="850">
        <v>5442.95</v>
      </c>
    </row>
    <row r="27" spans="1:6" ht="14.4" customHeight="1" x14ac:dyDescent="0.3">
      <c r="A27" s="857" t="s">
        <v>2714</v>
      </c>
      <c r="B27" s="849">
        <v>1893.06</v>
      </c>
      <c r="C27" s="837">
        <v>0.5487432641217922</v>
      </c>
      <c r="D27" s="849">
        <v>1556.75</v>
      </c>
      <c r="E27" s="837">
        <v>0.4512567358782078</v>
      </c>
      <c r="F27" s="850">
        <v>3449.81</v>
      </c>
    </row>
    <row r="28" spans="1:6" ht="14.4" customHeight="1" x14ac:dyDescent="0.3">
      <c r="A28" s="857" t="s">
        <v>2701</v>
      </c>
      <c r="B28" s="849">
        <v>1548.93</v>
      </c>
      <c r="C28" s="837">
        <v>0.19184195174876364</v>
      </c>
      <c r="D28" s="849">
        <v>6525.0599999999995</v>
      </c>
      <c r="E28" s="837">
        <v>0.80815804825123638</v>
      </c>
      <c r="F28" s="850">
        <v>8073.99</v>
      </c>
    </row>
    <row r="29" spans="1:6" ht="14.4" customHeight="1" x14ac:dyDescent="0.3">
      <c r="A29" s="857" t="s">
        <v>2659</v>
      </c>
      <c r="B29" s="849">
        <v>1272.6400000000001</v>
      </c>
      <c r="C29" s="837">
        <v>0.19342003474338379</v>
      </c>
      <c r="D29" s="849">
        <v>5307.03</v>
      </c>
      <c r="E29" s="837">
        <v>0.80657996525661613</v>
      </c>
      <c r="F29" s="850">
        <v>6579.67</v>
      </c>
    </row>
    <row r="30" spans="1:6" ht="14.4" customHeight="1" x14ac:dyDescent="0.3">
      <c r="A30" s="857" t="s">
        <v>2685</v>
      </c>
      <c r="B30" s="849">
        <v>1015.86</v>
      </c>
      <c r="C30" s="837">
        <v>0.34481634980601411</v>
      </c>
      <c r="D30" s="849">
        <v>1930.2299999999998</v>
      </c>
      <c r="E30" s="837">
        <v>0.65518365019398594</v>
      </c>
      <c r="F30" s="850">
        <v>2946.0899999999997</v>
      </c>
    </row>
    <row r="31" spans="1:6" ht="14.4" customHeight="1" x14ac:dyDescent="0.3">
      <c r="A31" s="857" t="s">
        <v>2694</v>
      </c>
      <c r="B31" s="849">
        <v>626.27</v>
      </c>
      <c r="C31" s="837">
        <v>4.2608821666429673E-2</v>
      </c>
      <c r="D31" s="849">
        <v>14071.86</v>
      </c>
      <c r="E31" s="837">
        <v>0.95739117833357035</v>
      </c>
      <c r="F31" s="850">
        <v>14698.130000000001</v>
      </c>
    </row>
    <row r="32" spans="1:6" ht="14.4" customHeight="1" x14ac:dyDescent="0.3">
      <c r="A32" s="857" t="s">
        <v>2687</v>
      </c>
      <c r="B32" s="849">
        <v>516.92999999999995</v>
      </c>
      <c r="C32" s="837">
        <v>0.28925795567095103</v>
      </c>
      <c r="D32" s="849">
        <v>1270.1600000000001</v>
      </c>
      <c r="E32" s="837">
        <v>0.71074204432904886</v>
      </c>
      <c r="F32" s="850">
        <v>1787.0900000000001</v>
      </c>
    </row>
    <row r="33" spans="1:6" ht="14.4" customHeight="1" x14ac:dyDescent="0.3">
      <c r="A33" s="857" t="s">
        <v>2693</v>
      </c>
      <c r="B33" s="849">
        <v>477.44</v>
      </c>
      <c r="C33" s="837">
        <v>0.10497801231310466</v>
      </c>
      <c r="D33" s="849">
        <v>4070.5600000000004</v>
      </c>
      <c r="E33" s="837">
        <v>0.89502198768689545</v>
      </c>
      <c r="F33" s="850">
        <v>4548</v>
      </c>
    </row>
    <row r="34" spans="1:6" ht="14.4" customHeight="1" x14ac:dyDescent="0.3">
      <c r="A34" s="857" t="s">
        <v>2715</v>
      </c>
      <c r="B34" s="849">
        <v>318.16000000000003</v>
      </c>
      <c r="C34" s="837">
        <v>5.9881389076577647E-2</v>
      </c>
      <c r="D34" s="849">
        <v>4995.0099999999993</v>
      </c>
      <c r="E34" s="837">
        <v>0.94011861092342242</v>
      </c>
      <c r="F34" s="850">
        <v>5313.1699999999992</v>
      </c>
    </row>
    <row r="35" spans="1:6" ht="14.4" customHeight="1" x14ac:dyDescent="0.3">
      <c r="A35" s="857" t="s">
        <v>2680</v>
      </c>
      <c r="B35" s="849">
        <v>294.81</v>
      </c>
      <c r="C35" s="837">
        <v>3.1620235406168949E-2</v>
      </c>
      <c r="D35" s="849">
        <v>9028.6500000000015</v>
      </c>
      <c r="E35" s="837">
        <v>0.96837976459383113</v>
      </c>
      <c r="F35" s="850">
        <v>9323.4600000000009</v>
      </c>
    </row>
    <row r="36" spans="1:6" ht="14.4" customHeight="1" x14ac:dyDescent="0.3">
      <c r="A36" s="857" t="s">
        <v>2657</v>
      </c>
      <c r="B36" s="849">
        <v>239.63</v>
      </c>
      <c r="C36" s="837">
        <v>3.258698179790713E-2</v>
      </c>
      <c r="D36" s="849">
        <v>7113.92</v>
      </c>
      <c r="E36" s="837">
        <v>0.9674130182020928</v>
      </c>
      <c r="F36" s="850">
        <v>7353.55</v>
      </c>
    </row>
    <row r="37" spans="1:6" ht="14.4" customHeight="1" x14ac:dyDescent="0.3">
      <c r="A37" s="857" t="s">
        <v>2679</v>
      </c>
      <c r="B37" s="849">
        <v>225.34</v>
      </c>
      <c r="C37" s="837">
        <v>1.9732377333773494E-2</v>
      </c>
      <c r="D37" s="849">
        <v>11194.470000000007</v>
      </c>
      <c r="E37" s="837">
        <v>0.98026762266622647</v>
      </c>
      <c r="F37" s="850">
        <v>11419.810000000007</v>
      </c>
    </row>
    <row r="38" spans="1:6" ht="14.4" customHeight="1" x14ac:dyDescent="0.3">
      <c r="A38" s="857" t="s">
        <v>2660</v>
      </c>
      <c r="B38" s="849">
        <v>210.69</v>
      </c>
      <c r="C38" s="837">
        <v>1</v>
      </c>
      <c r="D38" s="849"/>
      <c r="E38" s="837">
        <v>0</v>
      </c>
      <c r="F38" s="850">
        <v>210.69</v>
      </c>
    </row>
    <row r="39" spans="1:6" ht="14.4" customHeight="1" x14ac:dyDescent="0.3">
      <c r="A39" s="857" t="s">
        <v>2669</v>
      </c>
      <c r="B39" s="849">
        <v>176.32</v>
      </c>
      <c r="C39" s="837">
        <v>1.9218758345259677E-2</v>
      </c>
      <c r="D39" s="849">
        <v>8998.0499999999993</v>
      </c>
      <c r="E39" s="837">
        <v>0.98078124165474034</v>
      </c>
      <c r="F39" s="850">
        <v>9174.369999999999</v>
      </c>
    </row>
    <row r="40" spans="1:6" ht="14.4" customHeight="1" x14ac:dyDescent="0.3">
      <c r="A40" s="857" t="s">
        <v>2686</v>
      </c>
      <c r="B40" s="849">
        <v>176.32</v>
      </c>
      <c r="C40" s="837">
        <v>0.10526944248749209</v>
      </c>
      <c r="D40" s="849">
        <v>1498.62</v>
      </c>
      <c r="E40" s="837">
        <v>0.89473055751250796</v>
      </c>
      <c r="F40" s="850">
        <v>1674.9399999999998</v>
      </c>
    </row>
    <row r="41" spans="1:6" ht="14.4" customHeight="1" x14ac:dyDescent="0.3">
      <c r="A41" s="857" t="s">
        <v>2658</v>
      </c>
      <c r="B41" s="849">
        <v>159.08000000000001</v>
      </c>
      <c r="C41" s="837">
        <v>2.7750787185234934E-2</v>
      </c>
      <c r="D41" s="849">
        <v>5573.3700000000008</v>
      </c>
      <c r="E41" s="837">
        <v>0.97224921281476506</v>
      </c>
      <c r="F41" s="850">
        <v>5732.4500000000007</v>
      </c>
    </row>
    <row r="42" spans="1:6" ht="14.4" customHeight="1" x14ac:dyDescent="0.3">
      <c r="A42" s="857" t="s">
        <v>2691</v>
      </c>
      <c r="B42" s="849">
        <v>147.26</v>
      </c>
      <c r="C42" s="837">
        <v>1.2275615322928873E-2</v>
      </c>
      <c r="D42" s="849">
        <v>11848.880000000001</v>
      </c>
      <c r="E42" s="837">
        <v>0.98772438467707113</v>
      </c>
      <c r="F42" s="850">
        <v>11996.140000000001</v>
      </c>
    </row>
    <row r="43" spans="1:6" ht="14.4" customHeight="1" x14ac:dyDescent="0.3">
      <c r="A43" s="857" t="s">
        <v>2677</v>
      </c>
      <c r="B43" s="849">
        <v>97.96</v>
      </c>
      <c r="C43" s="837">
        <v>7.5781486913846143E-3</v>
      </c>
      <c r="D43" s="849">
        <v>12828.679999999998</v>
      </c>
      <c r="E43" s="837">
        <v>0.99242185130861549</v>
      </c>
      <c r="F43" s="850">
        <v>12926.639999999998</v>
      </c>
    </row>
    <row r="44" spans="1:6" ht="14.4" customHeight="1" x14ac:dyDescent="0.3">
      <c r="A44" s="857" t="s">
        <v>2707</v>
      </c>
      <c r="B44" s="849">
        <v>95.76</v>
      </c>
      <c r="C44" s="837">
        <v>2.8493639812541844E-2</v>
      </c>
      <c r="D44" s="849">
        <v>3264.99</v>
      </c>
      <c r="E44" s="837">
        <v>0.97150636018745806</v>
      </c>
      <c r="F44" s="850">
        <v>3360.75</v>
      </c>
    </row>
    <row r="45" spans="1:6" ht="14.4" customHeight="1" x14ac:dyDescent="0.3">
      <c r="A45" s="857" t="s">
        <v>2718</v>
      </c>
      <c r="B45" s="849">
        <v>59.56</v>
      </c>
      <c r="C45" s="837">
        <v>0.15628443977958539</v>
      </c>
      <c r="D45" s="849">
        <v>321.54000000000002</v>
      </c>
      <c r="E45" s="837">
        <v>0.84371556022041461</v>
      </c>
      <c r="F45" s="850">
        <v>381.1</v>
      </c>
    </row>
    <row r="46" spans="1:6" ht="14.4" customHeight="1" x14ac:dyDescent="0.3">
      <c r="A46" s="857" t="s">
        <v>2676</v>
      </c>
      <c r="B46" s="849">
        <v>43.85</v>
      </c>
      <c r="C46" s="837">
        <v>0.20408638183002889</v>
      </c>
      <c r="D46" s="849">
        <v>171.01</v>
      </c>
      <c r="E46" s="837">
        <v>0.79591361816997119</v>
      </c>
      <c r="F46" s="850">
        <v>214.85999999999999</v>
      </c>
    </row>
    <row r="47" spans="1:6" ht="14.4" customHeight="1" x14ac:dyDescent="0.3">
      <c r="A47" s="857" t="s">
        <v>2713</v>
      </c>
      <c r="B47" s="849">
        <v>42.63</v>
      </c>
      <c r="C47" s="837">
        <v>0.62571554381329819</v>
      </c>
      <c r="D47" s="849">
        <v>25.5</v>
      </c>
      <c r="E47" s="837">
        <v>0.37428445618670192</v>
      </c>
      <c r="F47" s="850">
        <v>68.13</v>
      </c>
    </row>
    <row r="48" spans="1:6" ht="14.4" customHeight="1" x14ac:dyDescent="0.3">
      <c r="A48" s="857" t="s">
        <v>2672</v>
      </c>
      <c r="B48" s="849">
        <v>30.5</v>
      </c>
      <c r="C48" s="837">
        <v>1</v>
      </c>
      <c r="D48" s="849"/>
      <c r="E48" s="837">
        <v>0</v>
      </c>
      <c r="F48" s="850">
        <v>30.5</v>
      </c>
    </row>
    <row r="49" spans="1:6" ht="14.4" customHeight="1" x14ac:dyDescent="0.3">
      <c r="A49" s="857" t="s">
        <v>2681</v>
      </c>
      <c r="B49" s="849">
        <v>19.59</v>
      </c>
      <c r="C49" s="837">
        <v>0.11452791581408944</v>
      </c>
      <c r="D49" s="849">
        <v>151.46</v>
      </c>
      <c r="E49" s="837">
        <v>0.8854720841859105</v>
      </c>
      <c r="F49" s="850">
        <v>171.05</v>
      </c>
    </row>
    <row r="50" spans="1:6" ht="14.4" customHeight="1" x14ac:dyDescent="0.3">
      <c r="A50" s="857" t="s">
        <v>2711</v>
      </c>
      <c r="B50" s="849">
        <v>19.59</v>
      </c>
      <c r="C50" s="837">
        <v>4.1735124485288113E-4</v>
      </c>
      <c r="D50" s="849">
        <v>46919.289999999994</v>
      </c>
      <c r="E50" s="837">
        <v>0.99958264875514724</v>
      </c>
      <c r="F50" s="850">
        <v>46938.87999999999</v>
      </c>
    </row>
    <row r="51" spans="1:6" ht="14.4" customHeight="1" x14ac:dyDescent="0.3">
      <c r="A51" s="857" t="s">
        <v>2674</v>
      </c>
      <c r="B51" s="849">
        <v>11.75</v>
      </c>
      <c r="C51" s="837">
        <v>4.7965056945748458E-2</v>
      </c>
      <c r="D51" s="849">
        <v>233.22</v>
      </c>
      <c r="E51" s="837">
        <v>0.95203494305425151</v>
      </c>
      <c r="F51" s="850">
        <v>244.97</v>
      </c>
    </row>
    <row r="52" spans="1:6" ht="14.4" customHeight="1" x14ac:dyDescent="0.3">
      <c r="A52" s="857" t="s">
        <v>2654</v>
      </c>
      <c r="B52" s="849"/>
      <c r="C52" s="837">
        <v>0</v>
      </c>
      <c r="D52" s="849">
        <v>6160.42</v>
      </c>
      <c r="E52" s="837">
        <v>1</v>
      </c>
      <c r="F52" s="850">
        <v>6160.42</v>
      </c>
    </row>
    <row r="53" spans="1:6" ht="14.4" customHeight="1" x14ac:dyDescent="0.3">
      <c r="A53" s="857" t="s">
        <v>2709</v>
      </c>
      <c r="B53" s="849"/>
      <c r="C53" s="837">
        <v>0</v>
      </c>
      <c r="D53" s="849">
        <v>63.14</v>
      </c>
      <c r="E53" s="837">
        <v>1</v>
      </c>
      <c r="F53" s="850">
        <v>63.14</v>
      </c>
    </row>
    <row r="54" spans="1:6" ht="14.4" customHeight="1" x14ac:dyDescent="0.3">
      <c r="A54" s="857" t="s">
        <v>2697</v>
      </c>
      <c r="B54" s="849"/>
      <c r="C54" s="837">
        <v>0</v>
      </c>
      <c r="D54" s="849">
        <v>384.45000000000005</v>
      </c>
      <c r="E54" s="837">
        <v>1</v>
      </c>
      <c r="F54" s="850">
        <v>384.45000000000005</v>
      </c>
    </row>
    <row r="55" spans="1:6" ht="14.4" customHeight="1" x14ac:dyDescent="0.3">
      <c r="A55" s="857" t="s">
        <v>2667</v>
      </c>
      <c r="B55" s="849"/>
      <c r="C55" s="837">
        <v>0</v>
      </c>
      <c r="D55" s="849">
        <v>1044.6500000000001</v>
      </c>
      <c r="E55" s="837">
        <v>1</v>
      </c>
      <c r="F55" s="850">
        <v>1044.6500000000001</v>
      </c>
    </row>
    <row r="56" spans="1:6" ht="14.4" customHeight="1" x14ac:dyDescent="0.3">
      <c r="A56" s="857" t="s">
        <v>2664</v>
      </c>
      <c r="B56" s="849"/>
      <c r="C56" s="837">
        <v>0</v>
      </c>
      <c r="D56" s="849">
        <v>290.94</v>
      </c>
      <c r="E56" s="837">
        <v>1</v>
      </c>
      <c r="F56" s="850">
        <v>290.94</v>
      </c>
    </row>
    <row r="57" spans="1:6" ht="14.4" customHeight="1" x14ac:dyDescent="0.3">
      <c r="A57" s="857" t="s">
        <v>2673</v>
      </c>
      <c r="B57" s="849"/>
      <c r="C57" s="837">
        <v>0</v>
      </c>
      <c r="D57" s="849">
        <v>523.67000000000007</v>
      </c>
      <c r="E57" s="837">
        <v>1</v>
      </c>
      <c r="F57" s="850">
        <v>523.67000000000007</v>
      </c>
    </row>
    <row r="58" spans="1:6" ht="14.4" customHeight="1" x14ac:dyDescent="0.3">
      <c r="A58" s="857" t="s">
        <v>2699</v>
      </c>
      <c r="B58" s="849"/>
      <c r="C58" s="837">
        <v>0</v>
      </c>
      <c r="D58" s="849">
        <v>85.27</v>
      </c>
      <c r="E58" s="837">
        <v>1</v>
      </c>
      <c r="F58" s="850">
        <v>85.27</v>
      </c>
    </row>
    <row r="59" spans="1:6" ht="14.4" customHeight="1" x14ac:dyDescent="0.3">
      <c r="A59" s="857" t="s">
        <v>2692</v>
      </c>
      <c r="B59" s="849"/>
      <c r="C59" s="837">
        <v>0</v>
      </c>
      <c r="D59" s="849">
        <v>149.52000000000001</v>
      </c>
      <c r="E59" s="837">
        <v>1</v>
      </c>
      <c r="F59" s="850">
        <v>149.52000000000001</v>
      </c>
    </row>
    <row r="60" spans="1:6" ht="14.4" customHeight="1" x14ac:dyDescent="0.3">
      <c r="A60" s="857" t="s">
        <v>2662</v>
      </c>
      <c r="B60" s="849"/>
      <c r="C60" s="837">
        <v>0</v>
      </c>
      <c r="D60" s="849">
        <v>25.5</v>
      </c>
      <c r="E60" s="837">
        <v>1</v>
      </c>
      <c r="F60" s="850">
        <v>25.5</v>
      </c>
    </row>
    <row r="61" spans="1:6" ht="14.4" customHeight="1" x14ac:dyDescent="0.3">
      <c r="A61" s="857" t="s">
        <v>2700</v>
      </c>
      <c r="B61" s="849"/>
      <c r="C61" s="837">
        <v>0</v>
      </c>
      <c r="D61" s="849">
        <v>1041.58</v>
      </c>
      <c r="E61" s="837">
        <v>1</v>
      </c>
      <c r="F61" s="850">
        <v>1041.58</v>
      </c>
    </row>
    <row r="62" spans="1:6" ht="14.4" customHeight="1" x14ac:dyDescent="0.3">
      <c r="A62" s="857" t="s">
        <v>2655</v>
      </c>
      <c r="B62" s="849"/>
      <c r="C62" s="837">
        <v>0</v>
      </c>
      <c r="D62" s="849">
        <v>324.89999999999998</v>
      </c>
      <c r="E62" s="837">
        <v>1</v>
      </c>
      <c r="F62" s="850">
        <v>324.89999999999998</v>
      </c>
    </row>
    <row r="63" spans="1:6" ht="14.4" customHeight="1" x14ac:dyDescent="0.3">
      <c r="A63" s="857" t="s">
        <v>2668</v>
      </c>
      <c r="B63" s="849"/>
      <c r="C63" s="837">
        <v>0</v>
      </c>
      <c r="D63" s="849">
        <v>1927.2900000000004</v>
      </c>
      <c r="E63" s="837">
        <v>1</v>
      </c>
      <c r="F63" s="850">
        <v>1927.2900000000004</v>
      </c>
    </row>
    <row r="64" spans="1:6" ht="14.4" customHeight="1" x14ac:dyDescent="0.3">
      <c r="A64" s="857" t="s">
        <v>2675</v>
      </c>
      <c r="B64" s="849"/>
      <c r="C64" s="837">
        <v>0</v>
      </c>
      <c r="D64" s="849">
        <v>324.88</v>
      </c>
      <c r="E64" s="837">
        <v>1</v>
      </c>
      <c r="F64" s="850">
        <v>324.88</v>
      </c>
    </row>
    <row r="65" spans="1:6" ht="14.4" customHeight="1" x14ac:dyDescent="0.3">
      <c r="A65" s="857" t="s">
        <v>2696</v>
      </c>
      <c r="B65" s="849"/>
      <c r="C65" s="837">
        <v>0</v>
      </c>
      <c r="D65" s="849">
        <v>5282.1099999999979</v>
      </c>
      <c r="E65" s="837">
        <v>1</v>
      </c>
      <c r="F65" s="850">
        <v>5282.1099999999979</v>
      </c>
    </row>
    <row r="66" spans="1:6" ht="14.4" customHeight="1" x14ac:dyDescent="0.3">
      <c r="A66" s="857" t="s">
        <v>2705</v>
      </c>
      <c r="B66" s="849"/>
      <c r="C66" s="837">
        <v>0</v>
      </c>
      <c r="D66" s="849">
        <v>818.19</v>
      </c>
      <c r="E66" s="837">
        <v>1</v>
      </c>
      <c r="F66" s="850">
        <v>818.19</v>
      </c>
    </row>
    <row r="67" spans="1:6" ht="14.4" customHeight="1" x14ac:dyDescent="0.3">
      <c r="A67" s="857" t="s">
        <v>2666</v>
      </c>
      <c r="B67" s="849"/>
      <c r="C67" s="837">
        <v>0</v>
      </c>
      <c r="D67" s="849">
        <v>427.67000000000007</v>
      </c>
      <c r="E67" s="837">
        <v>1</v>
      </c>
      <c r="F67" s="850">
        <v>427.67000000000007</v>
      </c>
    </row>
    <row r="68" spans="1:6" ht="14.4" customHeight="1" thickBot="1" x14ac:dyDescent="0.35">
      <c r="A68" s="858" t="s">
        <v>2712</v>
      </c>
      <c r="B68" s="853"/>
      <c r="C68" s="854">
        <v>0</v>
      </c>
      <c r="D68" s="853">
        <v>18.809999999999999</v>
      </c>
      <c r="E68" s="854">
        <v>1</v>
      </c>
      <c r="F68" s="855">
        <v>18.809999999999999</v>
      </c>
    </row>
    <row r="69" spans="1:6" ht="14.4" customHeight="1" thickBot="1" x14ac:dyDescent="0.35">
      <c r="A69" s="771" t="s">
        <v>3</v>
      </c>
      <c r="B69" s="772">
        <v>3311430.0199999996</v>
      </c>
      <c r="C69" s="773">
        <v>0.32471116544727185</v>
      </c>
      <c r="D69" s="772">
        <v>6886648.6800000016</v>
      </c>
      <c r="E69" s="773">
        <v>0.67528883455272815</v>
      </c>
      <c r="F69" s="774">
        <v>10198078.700000001</v>
      </c>
    </row>
    <row r="70" spans="1:6" ht="14.4" customHeight="1" thickBot="1" x14ac:dyDescent="0.35"/>
    <row r="71" spans="1:6" ht="14.4" customHeight="1" x14ac:dyDescent="0.3">
      <c r="A71" s="856" t="s">
        <v>5685</v>
      </c>
      <c r="B71" s="225">
        <v>2102373.3899999997</v>
      </c>
      <c r="C71" s="830">
        <v>0.35275329630600571</v>
      </c>
      <c r="D71" s="225">
        <v>3857523.83</v>
      </c>
      <c r="E71" s="830">
        <v>0.64724670369399429</v>
      </c>
      <c r="F71" s="848">
        <v>5959897.2199999997</v>
      </c>
    </row>
    <row r="72" spans="1:6" ht="14.4" customHeight="1" x14ac:dyDescent="0.3">
      <c r="A72" s="857" t="s">
        <v>2177</v>
      </c>
      <c r="B72" s="849">
        <v>531973.14</v>
      </c>
      <c r="C72" s="837">
        <v>0.2441480953942666</v>
      </c>
      <c r="D72" s="849">
        <v>1646922.1699999995</v>
      </c>
      <c r="E72" s="837">
        <v>0.75585190460573337</v>
      </c>
      <c r="F72" s="850">
        <v>2178895.3099999996</v>
      </c>
    </row>
    <row r="73" spans="1:6" ht="14.4" customHeight="1" x14ac:dyDescent="0.3">
      <c r="A73" s="857" t="s">
        <v>5686</v>
      </c>
      <c r="B73" s="849">
        <v>171671.55</v>
      </c>
      <c r="C73" s="837">
        <v>0.83333333333333337</v>
      </c>
      <c r="D73" s="849">
        <v>34334.31</v>
      </c>
      <c r="E73" s="837">
        <v>0.16666666666666666</v>
      </c>
      <c r="F73" s="850">
        <v>206005.86</v>
      </c>
    </row>
    <row r="74" spans="1:6" ht="14.4" customHeight="1" x14ac:dyDescent="0.3">
      <c r="A74" s="857" t="s">
        <v>5687</v>
      </c>
      <c r="B74" s="849">
        <v>129589.74000000003</v>
      </c>
      <c r="C74" s="837">
        <v>0.69762177734187314</v>
      </c>
      <c r="D74" s="849">
        <v>56169.570000000014</v>
      </c>
      <c r="E74" s="837">
        <v>0.30237822265812681</v>
      </c>
      <c r="F74" s="850">
        <v>185759.31000000006</v>
      </c>
    </row>
    <row r="75" spans="1:6" ht="14.4" customHeight="1" x14ac:dyDescent="0.3">
      <c r="A75" s="857" t="s">
        <v>5688</v>
      </c>
      <c r="B75" s="849">
        <v>60695.839999999946</v>
      </c>
      <c r="C75" s="837">
        <v>0.93386634548899317</v>
      </c>
      <c r="D75" s="849">
        <v>4298.3</v>
      </c>
      <c r="E75" s="837">
        <v>6.6133654511006737E-2</v>
      </c>
      <c r="F75" s="850">
        <v>64994.139999999948</v>
      </c>
    </row>
    <row r="76" spans="1:6" ht="14.4" customHeight="1" x14ac:dyDescent="0.3">
      <c r="A76" s="857" t="s">
        <v>2160</v>
      </c>
      <c r="B76" s="849">
        <v>56888.000000000007</v>
      </c>
      <c r="C76" s="837">
        <v>0.58605275216504094</v>
      </c>
      <c r="D76" s="849">
        <v>40181.760000000009</v>
      </c>
      <c r="E76" s="837">
        <v>0.41394724783495918</v>
      </c>
      <c r="F76" s="850">
        <v>97069.760000000009</v>
      </c>
    </row>
    <row r="77" spans="1:6" ht="14.4" customHeight="1" x14ac:dyDescent="0.3">
      <c r="A77" s="857" t="s">
        <v>5689</v>
      </c>
      <c r="B77" s="849">
        <v>49124.95</v>
      </c>
      <c r="C77" s="837">
        <v>0.89612623161616833</v>
      </c>
      <c r="D77" s="849">
        <v>5694.28</v>
      </c>
      <c r="E77" s="837">
        <v>0.10387376838383174</v>
      </c>
      <c r="F77" s="850">
        <v>54819.229999999996</v>
      </c>
    </row>
    <row r="78" spans="1:6" ht="14.4" customHeight="1" x14ac:dyDescent="0.3">
      <c r="A78" s="857" t="s">
        <v>2150</v>
      </c>
      <c r="B78" s="849">
        <v>45263.830000000009</v>
      </c>
      <c r="C78" s="837">
        <v>0.66363978112003397</v>
      </c>
      <c r="D78" s="849">
        <v>22941.590000000018</v>
      </c>
      <c r="E78" s="837">
        <v>0.33636021887996598</v>
      </c>
      <c r="F78" s="850">
        <v>68205.420000000027</v>
      </c>
    </row>
    <row r="79" spans="1:6" ht="14.4" customHeight="1" x14ac:dyDescent="0.3">
      <c r="A79" s="857" t="s">
        <v>2170</v>
      </c>
      <c r="B79" s="849">
        <v>44371.389999999992</v>
      </c>
      <c r="C79" s="837">
        <v>1</v>
      </c>
      <c r="D79" s="849"/>
      <c r="E79" s="837">
        <v>0</v>
      </c>
      <c r="F79" s="850">
        <v>44371.389999999992</v>
      </c>
    </row>
    <row r="80" spans="1:6" ht="14.4" customHeight="1" x14ac:dyDescent="0.3">
      <c r="A80" s="857" t="s">
        <v>5690</v>
      </c>
      <c r="B80" s="849">
        <v>28825.68</v>
      </c>
      <c r="C80" s="837">
        <v>0.14226615031894013</v>
      </c>
      <c r="D80" s="849">
        <v>173792.29999999996</v>
      </c>
      <c r="E80" s="837">
        <v>0.85773384968105992</v>
      </c>
      <c r="F80" s="850">
        <v>202617.97999999995</v>
      </c>
    </row>
    <row r="81" spans="1:6" ht="14.4" customHeight="1" x14ac:dyDescent="0.3">
      <c r="A81" s="857" t="s">
        <v>2158</v>
      </c>
      <c r="B81" s="849">
        <v>14286.130000000001</v>
      </c>
      <c r="C81" s="837">
        <v>0.32933118668339351</v>
      </c>
      <c r="D81" s="849">
        <v>29093.090000000007</v>
      </c>
      <c r="E81" s="837">
        <v>0.67066881331660644</v>
      </c>
      <c r="F81" s="850">
        <v>43379.220000000008</v>
      </c>
    </row>
    <row r="82" spans="1:6" ht="14.4" customHeight="1" x14ac:dyDescent="0.3">
      <c r="A82" s="857" t="s">
        <v>5691</v>
      </c>
      <c r="B82" s="849">
        <v>13402.61</v>
      </c>
      <c r="C82" s="837">
        <v>0.47913659240065753</v>
      </c>
      <c r="D82" s="849">
        <v>14569.81</v>
      </c>
      <c r="E82" s="837">
        <v>0.52086340759934247</v>
      </c>
      <c r="F82" s="850">
        <v>27972.42</v>
      </c>
    </row>
    <row r="83" spans="1:6" ht="14.4" customHeight="1" x14ac:dyDescent="0.3">
      <c r="A83" s="857" t="s">
        <v>5692</v>
      </c>
      <c r="B83" s="849">
        <v>11897.13</v>
      </c>
      <c r="C83" s="837">
        <v>1</v>
      </c>
      <c r="D83" s="849"/>
      <c r="E83" s="837">
        <v>0</v>
      </c>
      <c r="F83" s="850">
        <v>11897.13</v>
      </c>
    </row>
    <row r="84" spans="1:6" ht="14.4" customHeight="1" x14ac:dyDescent="0.3">
      <c r="A84" s="857" t="s">
        <v>2135</v>
      </c>
      <c r="B84" s="849">
        <v>11095.010000000002</v>
      </c>
      <c r="C84" s="837">
        <v>0.66499623598684277</v>
      </c>
      <c r="D84" s="849">
        <v>5589.31</v>
      </c>
      <c r="E84" s="837">
        <v>0.33500376401315723</v>
      </c>
      <c r="F84" s="850">
        <v>16684.320000000003</v>
      </c>
    </row>
    <row r="85" spans="1:6" ht="14.4" customHeight="1" x14ac:dyDescent="0.3">
      <c r="A85" s="857" t="s">
        <v>5693</v>
      </c>
      <c r="B85" s="849">
        <v>5243.19</v>
      </c>
      <c r="C85" s="837">
        <v>1</v>
      </c>
      <c r="D85" s="849"/>
      <c r="E85" s="837">
        <v>0</v>
      </c>
      <c r="F85" s="850">
        <v>5243.19</v>
      </c>
    </row>
    <row r="86" spans="1:6" ht="14.4" customHeight="1" x14ac:dyDescent="0.3">
      <c r="A86" s="857" t="s">
        <v>5694</v>
      </c>
      <c r="B86" s="849">
        <v>4807.0999999999995</v>
      </c>
      <c r="C86" s="837">
        <v>1</v>
      </c>
      <c r="D86" s="849"/>
      <c r="E86" s="837">
        <v>0</v>
      </c>
      <c r="F86" s="850">
        <v>4807.0999999999995</v>
      </c>
    </row>
    <row r="87" spans="1:6" ht="14.4" customHeight="1" x14ac:dyDescent="0.3">
      <c r="A87" s="857" t="s">
        <v>5695</v>
      </c>
      <c r="B87" s="849">
        <v>3480.65</v>
      </c>
      <c r="C87" s="837">
        <v>1</v>
      </c>
      <c r="D87" s="849"/>
      <c r="E87" s="837">
        <v>0</v>
      </c>
      <c r="F87" s="850">
        <v>3480.65</v>
      </c>
    </row>
    <row r="88" spans="1:6" ht="14.4" customHeight="1" x14ac:dyDescent="0.3">
      <c r="A88" s="857" t="s">
        <v>2132</v>
      </c>
      <c r="B88" s="849">
        <v>3333.7999999999997</v>
      </c>
      <c r="C88" s="837">
        <v>0.28109232927717659</v>
      </c>
      <c r="D88" s="849">
        <v>8526.3600000000042</v>
      </c>
      <c r="E88" s="837">
        <v>0.71890767072282347</v>
      </c>
      <c r="F88" s="850">
        <v>11860.160000000003</v>
      </c>
    </row>
    <row r="89" spans="1:6" ht="14.4" customHeight="1" x14ac:dyDescent="0.3">
      <c r="A89" s="857" t="s">
        <v>2155</v>
      </c>
      <c r="B89" s="849">
        <v>2908.5</v>
      </c>
      <c r="C89" s="837">
        <v>1</v>
      </c>
      <c r="D89" s="849"/>
      <c r="E89" s="837">
        <v>0</v>
      </c>
      <c r="F89" s="850">
        <v>2908.5</v>
      </c>
    </row>
    <row r="90" spans="1:6" ht="14.4" customHeight="1" x14ac:dyDescent="0.3">
      <c r="A90" s="857" t="s">
        <v>5696</v>
      </c>
      <c r="B90" s="849">
        <v>2605.11</v>
      </c>
      <c r="C90" s="837">
        <v>0.74999784078837128</v>
      </c>
      <c r="D90" s="849">
        <v>868.38</v>
      </c>
      <c r="E90" s="837">
        <v>0.25000215921162861</v>
      </c>
      <c r="F90" s="850">
        <v>3473.4900000000002</v>
      </c>
    </row>
    <row r="91" spans="1:6" ht="14.4" customHeight="1" x14ac:dyDescent="0.3">
      <c r="A91" s="857" t="s">
        <v>2165</v>
      </c>
      <c r="B91" s="849">
        <v>2260</v>
      </c>
      <c r="C91" s="837">
        <v>7.1748878923766815E-2</v>
      </c>
      <c r="D91" s="849">
        <v>29238.75</v>
      </c>
      <c r="E91" s="837">
        <v>0.9282511210762332</v>
      </c>
      <c r="F91" s="850">
        <v>31498.75</v>
      </c>
    </row>
    <row r="92" spans="1:6" ht="14.4" customHeight="1" x14ac:dyDescent="0.3">
      <c r="A92" s="857" t="s">
        <v>2172</v>
      </c>
      <c r="B92" s="849">
        <v>1852.3200000000002</v>
      </c>
      <c r="C92" s="837">
        <v>6.0726726126176411E-2</v>
      </c>
      <c r="D92" s="849">
        <v>28650.229999999967</v>
      </c>
      <c r="E92" s="837">
        <v>0.93927327387382364</v>
      </c>
      <c r="F92" s="850">
        <v>30502.549999999967</v>
      </c>
    </row>
    <row r="93" spans="1:6" ht="14.4" customHeight="1" x14ac:dyDescent="0.3">
      <c r="A93" s="857" t="s">
        <v>5697</v>
      </c>
      <c r="B93" s="849">
        <v>1502.92</v>
      </c>
      <c r="C93" s="837">
        <v>0.64185657179951483</v>
      </c>
      <c r="D93" s="849">
        <v>838.59999999999991</v>
      </c>
      <c r="E93" s="837">
        <v>0.35814342820048511</v>
      </c>
      <c r="F93" s="850">
        <v>2341.52</v>
      </c>
    </row>
    <row r="94" spans="1:6" ht="14.4" customHeight="1" x14ac:dyDescent="0.3">
      <c r="A94" s="857" t="s">
        <v>2169</v>
      </c>
      <c r="B94" s="849">
        <v>1077.52</v>
      </c>
      <c r="C94" s="837">
        <v>9.8169033460669783E-2</v>
      </c>
      <c r="D94" s="849">
        <v>9898.6500000000015</v>
      </c>
      <c r="E94" s="837">
        <v>0.90183096653933015</v>
      </c>
      <c r="F94" s="850">
        <v>10976.170000000002</v>
      </c>
    </row>
    <row r="95" spans="1:6" ht="14.4" customHeight="1" x14ac:dyDescent="0.3">
      <c r="A95" s="857" t="s">
        <v>5698</v>
      </c>
      <c r="B95" s="849">
        <v>1037</v>
      </c>
      <c r="C95" s="837">
        <v>0.58823529411764708</v>
      </c>
      <c r="D95" s="849">
        <v>725.9</v>
      </c>
      <c r="E95" s="837">
        <v>0.41176470588235292</v>
      </c>
      <c r="F95" s="850">
        <v>1762.9</v>
      </c>
    </row>
    <row r="96" spans="1:6" ht="14.4" customHeight="1" x14ac:dyDescent="0.3">
      <c r="A96" s="857" t="s">
        <v>5699</v>
      </c>
      <c r="B96" s="849">
        <v>1014</v>
      </c>
      <c r="C96" s="837">
        <v>1</v>
      </c>
      <c r="D96" s="849"/>
      <c r="E96" s="837">
        <v>0</v>
      </c>
      <c r="F96" s="850">
        <v>1014</v>
      </c>
    </row>
    <row r="97" spans="1:6" ht="14.4" customHeight="1" x14ac:dyDescent="0.3">
      <c r="A97" s="857" t="s">
        <v>2175</v>
      </c>
      <c r="B97" s="849">
        <v>947.05</v>
      </c>
      <c r="C97" s="837">
        <v>9.3977986297998709E-2</v>
      </c>
      <c r="D97" s="849">
        <v>9130.3099999999977</v>
      </c>
      <c r="E97" s="837">
        <v>0.90602201370200142</v>
      </c>
      <c r="F97" s="850">
        <v>10077.359999999997</v>
      </c>
    </row>
    <row r="98" spans="1:6" ht="14.4" customHeight="1" x14ac:dyDescent="0.3">
      <c r="A98" s="857" t="s">
        <v>5700</v>
      </c>
      <c r="B98" s="849">
        <v>932.76</v>
      </c>
      <c r="C98" s="837">
        <v>0.71620750023035096</v>
      </c>
      <c r="D98" s="849">
        <v>369.6</v>
      </c>
      <c r="E98" s="837">
        <v>0.28379249976964893</v>
      </c>
      <c r="F98" s="850">
        <v>1302.3600000000001</v>
      </c>
    </row>
    <row r="99" spans="1:6" ht="14.4" customHeight="1" x14ac:dyDescent="0.3">
      <c r="A99" s="857" t="s">
        <v>5701</v>
      </c>
      <c r="B99" s="849">
        <v>860.09999999999991</v>
      </c>
      <c r="C99" s="837">
        <v>1</v>
      </c>
      <c r="D99" s="849"/>
      <c r="E99" s="837">
        <v>0</v>
      </c>
      <c r="F99" s="850">
        <v>860.09999999999991</v>
      </c>
    </row>
    <row r="100" spans="1:6" ht="14.4" customHeight="1" x14ac:dyDescent="0.3">
      <c r="A100" s="857" t="s">
        <v>2123</v>
      </c>
      <c r="B100" s="849">
        <v>725.46</v>
      </c>
      <c r="C100" s="837">
        <v>0.33175715226457897</v>
      </c>
      <c r="D100" s="849">
        <v>1461.2599999999998</v>
      </c>
      <c r="E100" s="837">
        <v>0.66824284773542109</v>
      </c>
      <c r="F100" s="850">
        <v>2186.7199999999998</v>
      </c>
    </row>
    <row r="101" spans="1:6" ht="14.4" customHeight="1" x14ac:dyDescent="0.3">
      <c r="A101" s="857" t="s">
        <v>2164</v>
      </c>
      <c r="B101" s="849">
        <v>692</v>
      </c>
      <c r="C101" s="837">
        <v>1</v>
      </c>
      <c r="D101" s="849"/>
      <c r="E101" s="837">
        <v>0</v>
      </c>
      <c r="F101" s="850">
        <v>692</v>
      </c>
    </row>
    <row r="102" spans="1:6" ht="14.4" customHeight="1" x14ac:dyDescent="0.3">
      <c r="A102" s="857" t="s">
        <v>5702</v>
      </c>
      <c r="B102" s="849">
        <v>600.66</v>
      </c>
      <c r="C102" s="837">
        <v>1</v>
      </c>
      <c r="D102" s="849"/>
      <c r="E102" s="837">
        <v>0</v>
      </c>
      <c r="F102" s="850">
        <v>600.66</v>
      </c>
    </row>
    <row r="103" spans="1:6" ht="14.4" customHeight="1" x14ac:dyDescent="0.3">
      <c r="A103" s="857" t="s">
        <v>2126</v>
      </c>
      <c r="B103" s="849">
        <v>580.79999999999995</v>
      </c>
      <c r="C103" s="837">
        <v>1</v>
      </c>
      <c r="D103" s="849"/>
      <c r="E103" s="837">
        <v>0</v>
      </c>
      <c r="F103" s="850">
        <v>580.79999999999995</v>
      </c>
    </row>
    <row r="104" spans="1:6" ht="14.4" customHeight="1" x14ac:dyDescent="0.3">
      <c r="A104" s="857" t="s">
        <v>5703</v>
      </c>
      <c r="B104" s="849">
        <v>483.18</v>
      </c>
      <c r="C104" s="837">
        <v>1</v>
      </c>
      <c r="D104" s="849"/>
      <c r="E104" s="837">
        <v>0</v>
      </c>
      <c r="F104" s="850">
        <v>483.18</v>
      </c>
    </row>
    <row r="105" spans="1:6" ht="14.4" customHeight="1" x14ac:dyDescent="0.3">
      <c r="A105" s="857" t="s">
        <v>2124</v>
      </c>
      <c r="B105" s="849">
        <v>450.75</v>
      </c>
      <c r="C105" s="837">
        <v>6.1907449907499364E-2</v>
      </c>
      <c r="D105" s="849">
        <v>6830.2799999999988</v>
      </c>
      <c r="E105" s="837">
        <v>0.93809255009250059</v>
      </c>
      <c r="F105" s="850">
        <v>7281.0299999999988</v>
      </c>
    </row>
    <row r="106" spans="1:6" ht="14.4" customHeight="1" x14ac:dyDescent="0.3">
      <c r="A106" s="857" t="s">
        <v>2167</v>
      </c>
      <c r="B106" s="849">
        <v>440.4</v>
      </c>
      <c r="C106" s="837">
        <v>7.924959772371544E-3</v>
      </c>
      <c r="D106" s="849">
        <v>55130.860000000015</v>
      </c>
      <c r="E106" s="837">
        <v>0.99207504022762838</v>
      </c>
      <c r="F106" s="850">
        <v>55571.260000000017</v>
      </c>
    </row>
    <row r="107" spans="1:6" ht="14.4" customHeight="1" x14ac:dyDescent="0.3">
      <c r="A107" s="857" t="s">
        <v>5704</v>
      </c>
      <c r="B107" s="849">
        <v>335.15999999999997</v>
      </c>
      <c r="C107" s="837">
        <v>1</v>
      </c>
      <c r="D107" s="849"/>
      <c r="E107" s="837">
        <v>0</v>
      </c>
      <c r="F107" s="850">
        <v>335.15999999999997</v>
      </c>
    </row>
    <row r="108" spans="1:6" ht="14.4" customHeight="1" x14ac:dyDescent="0.3">
      <c r="A108" s="857" t="s">
        <v>5705</v>
      </c>
      <c r="B108" s="849">
        <v>212.45</v>
      </c>
      <c r="C108" s="837">
        <v>1</v>
      </c>
      <c r="D108" s="849"/>
      <c r="E108" s="837">
        <v>0</v>
      </c>
      <c r="F108" s="850">
        <v>212.45</v>
      </c>
    </row>
    <row r="109" spans="1:6" ht="14.4" customHeight="1" x14ac:dyDescent="0.3">
      <c r="A109" s="857" t="s">
        <v>5706</v>
      </c>
      <c r="B109" s="849">
        <v>210.69</v>
      </c>
      <c r="C109" s="837">
        <v>1</v>
      </c>
      <c r="D109" s="849"/>
      <c r="E109" s="837">
        <v>0</v>
      </c>
      <c r="F109" s="850">
        <v>210.69</v>
      </c>
    </row>
    <row r="110" spans="1:6" ht="14.4" customHeight="1" x14ac:dyDescent="0.3">
      <c r="A110" s="857" t="s">
        <v>5707</v>
      </c>
      <c r="B110" s="849">
        <v>165.25</v>
      </c>
      <c r="C110" s="837">
        <v>0.32624575535023298</v>
      </c>
      <c r="D110" s="849">
        <v>341.27</v>
      </c>
      <c r="E110" s="837">
        <v>0.67375424464976708</v>
      </c>
      <c r="F110" s="850">
        <v>506.52</v>
      </c>
    </row>
    <row r="111" spans="1:6" ht="14.4" customHeight="1" x14ac:dyDescent="0.3">
      <c r="A111" s="857" t="s">
        <v>2166</v>
      </c>
      <c r="B111" s="849">
        <v>153</v>
      </c>
      <c r="C111" s="837">
        <v>7.677543186180422E-3</v>
      </c>
      <c r="D111" s="849">
        <v>19775.25</v>
      </c>
      <c r="E111" s="837">
        <v>0.99232245681381959</v>
      </c>
      <c r="F111" s="850">
        <v>19928.25</v>
      </c>
    </row>
    <row r="112" spans="1:6" ht="14.4" customHeight="1" x14ac:dyDescent="0.3">
      <c r="A112" s="857" t="s">
        <v>2118</v>
      </c>
      <c r="B112" s="849">
        <v>147.26</v>
      </c>
      <c r="C112" s="837">
        <v>1.5747425243573934E-2</v>
      </c>
      <c r="D112" s="849">
        <v>9204.11</v>
      </c>
      <c r="E112" s="837">
        <v>0.98425257475642602</v>
      </c>
      <c r="F112" s="850">
        <v>9351.3700000000008</v>
      </c>
    </row>
    <row r="113" spans="1:6" ht="14.4" customHeight="1" x14ac:dyDescent="0.3">
      <c r="A113" s="857" t="s">
        <v>5708</v>
      </c>
      <c r="B113" s="849">
        <v>140.59</v>
      </c>
      <c r="C113" s="837">
        <v>0.37499666586647468</v>
      </c>
      <c r="D113" s="849">
        <v>234.32</v>
      </c>
      <c r="E113" s="837">
        <v>0.62500333413352538</v>
      </c>
      <c r="F113" s="850">
        <v>374.90999999999997</v>
      </c>
    </row>
    <row r="114" spans="1:6" ht="14.4" customHeight="1" x14ac:dyDescent="0.3">
      <c r="A114" s="857" t="s">
        <v>5709</v>
      </c>
      <c r="B114" s="849">
        <v>138.84</v>
      </c>
      <c r="C114" s="837">
        <v>1</v>
      </c>
      <c r="D114" s="849"/>
      <c r="E114" s="837">
        <v>0</v>
      </c>
      <c r="F114" s="850">
        <v>138.84</v>
      </c>
    </row>
    <row r="115" spans="1:6" ht="14.4" customHeight="1" x14ac:dyDescent="0.3">
      <c r="A115" s="857" t="s">
        <v>2113</v>
      </c>
      <c r="B115" s="849">
        <v>112.9</v>
      </c>
      <c r="C115" s="837">
        <v>1</v>
      </c>
      <c r="D115" s="849"/>
      <c r="E115" s="837">
        <v>0</v>
      </c>
      <c r="F115" s="850">
        <v>112.9</v>
      </c>
    </row>
    <row r="116" spans="1:6" ht="14.4" customHeight="1" x14ac:dyDescent="0.3">
      <c r="A116" s="857" t="s">
        <v>5710</v>
      </c>
      <c r="B116" s="849">
        <v>110.72999999999999</v>
      </c>
      <c r="C116" s="837">
        <v>0.17353351408108572</v>
      </c>
      <c r="D116" s="849">
        <v>527.36</v>
      </c>
      <c r="E116" s="837">
        <v>0.82646648591891425</v>
      </c>
      <c r="F116" s="850">
        <v>638.09</v>
      </c>
    </row>
    <row r="117" spans="1:6" ht="14.4" customHeight="1" x14ac:dyDescent="0.3">
      <c r="A117" s="857" t="s">
        <v>5711</v>
      </c>
      <c r="B117" s="849">
        <v>105.32</v>
      </c>
      <c r="C117" s="837">
        <v>1</v>
      </c>
      <c r="D117" s="849"/>
      <c r="E117" s="837">
        <v>0</v>
      </c>
      <c r="F117" s="850">
        <v>105.32</v>
      </c>
    </row>
    <row r="118" spans="1:6" ht="14.4" customHeight="1" x14ac:dyDescent="0.3">
      <c r="A118" s="857" t="s">
        <v>2151</v>
      </c>
      <c r="B118" s="849">
        <v>72.540000000000006</v>
      </c>
      <c r="C118" s="837">
        <v>4.4837284049819216E-2</v>
      </c>
      <c r="D118" s="849">
        <v>1545.3099999999997</v>
      </c>
      <c r="E118" s="837">
        <v>0.95516271595018076</v>
      </c>
      <c r="F118" s="850">
        <v>1617.8499999999997</v>
      </c>
    </row>
    <row r="119" spans="1:6" ht="14.4" customHeight="1" x14ac:dyDescent="0.3">
      <c r="A119" s="857" t="s">
        <v>5712</v>
      </c>
      <c r="B119" s="849">
        <v>59.56</v>
      </c>
      <c r="C119" s="837">
        <v>1</v>
      </c>
      <c r="D119" s="849"/>
      <c r="E119" s="837">
        <v>0</v>
      </c>
      <c r="F119" s="850">
        <v>59.56</v>
      </c>
    </row>
    <row r="120" spans="1:6" ht="14.4" customHeight="1" x14ac:dyDescent="0.3">
      <c r="A120" s="857" t="s">
        <v>5713</v>
      </c>
      <c r="B120" s="849">
        <v>50.32</v>
      </c>
      <c r="C120" s="837">
        <v>1</v>
      </c>
      <c r="D120" s="849"/>
      <c r="E120" s="837">
        <v>0</v>
      </c>
      <c r="F120" s="850">
        <v>50.32</v>
      </c>
    </row>
    <row r="121" spans="1:6" ht="14.4" customHeight="1" x14ac:dyDescent="0.3">
      <c r="A121" s="857" t="s">
        <v>2130</v>
      </c>
      <c r="B121" s="849">
        <v>48.74</v>
      </c>
      <c r="C121" s="837">
        <v>9.0915873904122368E-2</v>
      </c>
      <c r="D121" s="849">
        <v>487.36</v>
      </c>
      <c r="E121" s="837">
        <v>0.90908412609587763</v>
      </c>
      <c r="F121" s="850">
        <v>536.1</v>
      </c>
    </row>
    <row r="122" spans="1:6" ht="14.4" customHeight="1" x14ac:dyDescent="0.3">
      <c r="A122" s="857" t="s">
        <v>2121</v>
      </c>
      <c r="B122" s="849">
        <v>42.51</v>
      </c>
      <c r="C122" s="837">
        <v>0.125</v>
      </c>
      <c r="D122" s="849">
        <v>297.57</v>
      </c>
      <c r="E122" s="837">
        <v>0.875</v>
      </c>
      <c r="F122" s="850">
        <v>340.08</v>
      </c>
    </row>
    <row r="123" spans="1:6" ht="14.4" customHeight="1" x14ac:dyDescent="0.3">
      <c r="A123" s="857" t="s">
        <v>5714</v>
      </c>
      <c r="B123" s="849">
        <v>30.5</v>
      </c>
      <c r="C123" s="837">
        <v>4.7619047619047616E-2</v>
      </c>
      <c r="D123" s="849">
        <v>610</v>
      </c>
      <c r="E123" s="837">
        <v>0.95238095238095233</v>
      </c>
      <c r="F123" s="850">
        <v>640.5</v>
      </c>
    </row>
    <row r="124" spans="1:6" ht="14.4" customHeight="1" x14ac:dyDescent="0.3">
      <c r="A124" s="857" t="s">
        <v>2176</v>
      </c>
      <c r="B124" s="849"/>
      <c r="C124" s="837">
        <v>0</v>
      </c>
      <c r="D124" s="849">
        <v>235532.5</v>
      </c>
      <c r="E124" s="837">
        <v>1</v>
      </c>
      <c r="F124" s="850">
        <v>235532.5</v>
      </c>
    </row>
    <row r="125" spans="1:6" ht="14.4" customHeight="1" x14ac:dyDescent="0.3">
      <c r="A125" s="857" t="s">
        <v>2125</v>
      </c>
      <c r="B125" s="849"/>
      <c r="C125" s="837">
        <v>0</v>
      </c>
      <c r="D125" s="849">
        <v>1510.78</v>
      </c>
      <c r="E125" s="837">
        <v>1</v>
      </c>
      <c r="F125" s="850">
        <v>1510.78</v>
      </c>
    </row>
    <row r="126" spans="1:6" ht="14.4" customHeight="1" x14ac:dyDescent="0.3">
      <c r="A126" s="857" t="s">
        <v>5715</v>
      </c>
      <c r="B126" s="849"/>
      <c r="C126" s="837"/>
      <c r="D126" s="849">
        <v>0</v>
      </c>
      <c r="E126" s="837"/>
      <c r="F126" s="850">
        <v>0</v>
      </c>
    </row>
    <row r="127" spans="1:6" ht="14.4" customHeight="1" x14ac:dyDescent="0.3">
      <c r="A127" s="857" t="s">
        <v>2145</v>
      </c>
      <c r="B127" s="849"/>
      <c r="C127" s="837">
        <v>0</v>
      </c>
      <c r="D127" s="849">
        <v>7119.89</v>
      </c>
      <c r="E127" s="837">
        <v>1</v>
      </c>
      <c r="F127" s="850">
        <v>7119.89</v>
      </c>
    </row>
    <row r="128" spans="1:6" ht="14.4" customHeight="1" x14ac:dyDescent="0.3">
      <c r="A128" s="857" t="s">
        <v>5716</v>
      </c>
      <c r="B128" s="849"/>
      <c r="C128" s="837">
        <v>0</v>
      </c>
      <c r="D128" s="849">
        <v>451.49</v>
      </c>
      <c r="E128" s="837">
        <v>1</v>
      </c>
      <c r="F128" s="850">
        <v>451.49</v>
      </c>
    </row>
    <row r="129" spans="1:6" ht="14.4" customHeight="1" x14ac:dyDescent="0.3">
      <c r="A129" s="857" t="s">
        <v>2129</v>
      </c>
      <c r="B129" s="849"/>
      <c r="C129" s="837">
        <v>0</v>
      </c>
      <c r="D129" s="849">
        <v>219.18</v>
      </c>
      <c r="E129" s="837">
        <v>1</v>
      </c>
      <c r="F129" s="850">
        <v>219.18</v>
      </c>
    </row>
    <row r="130" spans="1:6" ht="14.4" customHeight="1" x14ac:dyDescent="0.3">
      <c r="A130" s="857" t="s">
        <v>2142</v>
      </c>
      <c r="B130" s="849"/>
      <c r="C130" s="837">
        <v>0</v>
      </c>
      <c r="D130" s="849">
        <v>11717.43</v>
      </c>
      <c r="E130" s="837">
        <v>1</v>
      </c>
      <c r="F130" s="850">
        <v>11717.43</v>
      </c>
    </row>
    <row r="131" spans="1:6" ht="14.4" customHeight="1" x14ac:dyDescent="0.3">
      <c r="A131" s="857" t="s">
        <v>5717</v>
      </c>
      <c r="B131" s="849"/>
      <c r="C131" s="837">
        <v>0</v>
      </c>
      <c r="D131" s="849">
        <v>72.58</v>
      </c>
      <c r="E131" s="837">
        <v>1</v>
      </c>
      <c r="F131" s="850">
        <v>72.58</v>
      </c>
    </row>
    <row r="132" spans="1:6" ht="14.4" customHeight="1" x14ac:dyDescent="0.3">
      <c r="A132" s="857" t="s">
        <v>5718</v>
      </c>
      <c r="B132" s="849"/>
      <c r="C132" s="837">
        <v>0</v>
      </c>
      <c r="D132" s="849">
        <v>263.95999999999998</v>
      </c>
      <c r="E132" s="837">
        <v>1</v>
      </c>
      <c r="F132" s="850">
        <v>263.95999999999998</v>
      </c>
    </row>
    <row r="133" spans="1:6" ht="14.4" customHeight="1" x14ac:dyDescent="0.3">
      <c r="A133" s="857" t="s">
        <v>5719</v>
      </c>
      <c r="B133" s="849"/>
      <c r="C133" s="837">
        <v>0</v>
      </c>
      <c r="D133" s="849">
        <v>36.369999999999997</v>
      </c>
      <c r="E133" s="837">
        <v>1</v>
      </c>
      <c r="F133" s="850">
        <v>36.369999999999997</v>
      </c>
    </row>
    <row r="134" spans="1:6" ht="14.4" customHeight="1" x14ac:dyDescent="0.3">
      <c r="A134" s="857" t="s">
        <v>5720</v>
      </c>
      <c r="B134" s="849"/>
      <c r="C134" s="837">
        <v>0</v>
      </c>
      <c r="D134" s="849">
        <v>1963.8000000000002</v>
      </c>
      <c r="E134" s="837">
        <v>1</v>
      </c>
      <c r="F134" s="850">
        <v>1963.8000000000002</v>
      </c>
    </row>
    <row r="135" spans="1:6" ht="14.4" customHeight="1" x14ac:dyDescent="0.3">
      <c r="A135" s="857" t="s">
        <v>2140</v>
      </c>
      <c r="B135" s="849"/>
      <c r="C135" s="837">
        <v>0</v>
      </c>
      <c r="D135" s="849">
        <v>6463.62</v>
      </c>
      <c r="E135" s="837">
        <v>1</v>
      </c>
      <c r="F135" s="850">
        <v>6463.62</v>
      </c>
    </row>
    <row r="136" spans="1:6" ht="14.4" customHeight="1" x14ac:dyDescent="0.3">
      <c r="A136" s="857" t="s">
        <v>5721</v>
      </c>
      <c r="B136" s="849">
        <v>0</v>
      </c>
      <c r="C136" s="837"/>
      <c r="D136" s="849"/>
      <c r="E136" s="837"/>
      <c r="F136" s="850">
        <v>0</v>
      </c>
    </row>
    <row r="137" spans="1:6" ht="14.4" customHeight="1" x14ac:dyDescent="0.3">
      <c r="A137" s="857" t="s">
        <v>5722</v>
      </c>
      <c r="B137" s="849"/>
      <c r="C137" s="837">
        <v>0</v>
      </c>
      <c r="D137" s="849">
        <v>753.48</v>
      </c>
      <c r="E137" s="837">
        <v>1</v>
      </c>
      <c r="F137" s="850">
        <v>753.48</v>
      </c>
    </row>
    <row r="138" spans="1:6" ht="14.4" customHeight="1" x14ac:dyDescent="0.3">
      <c r="A138" s="857" t="s">
        <v>2162</v>
      </c>
      <c r="B138" s="849"/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5723</v>
      </c>
      <c r="B139" s="849"/>
      <c r="C139" s="837">
        <v>0</v>
      </c>
      <c r="D139" s="849">
        <v>923.0200000000001</v>
      </c>
      <c r="E139" s="837">
        <v>1</v>
      </c>
      <c r="F139" s="850">
        <v>923.0200000000001</v>
      </c>
    </row>
    <row r="140" spans="1:6" ht="14.4" customHeight="1" x14ac:dyDescent="0.3">
      <c r="A140" s="857" t="s">
        <v>5724</v>
      </c>
      <c r="B140" s="849"/>
      <c r="C140" s="837">
        <v>0</v>
      </c>
      <c r="D140" s="849">
        <v>55339.710000000006</v>
      </c>
      <c r="E140" s="837">
        <v>1</v>
      </c>
      <c r="F140" s="850">
        <v>55339.710000000006</v>
      </c>
    </row>
    <row r="141" spans="1:6" ht="14.4" customHeight="1" x14ac:dyDescent="0.3">
      <c r="A141" s="857" t="s">
        <v>2115</v>
      </c>
      <c r="B141" s="849"/>
      <c r="C141" s="837">
        <v>0</v>
      </c>
      <c r="D141" s="849">
        <v>2265.9</v>
      </c>
      <c r="E141" s="837">
        <v>1</v>
      </c>
      <c r="F141" s="850">
        <v>2265.9</v>
      </c>
    </row>
    <row r="142" spans="1:6" ht="14.4" customHeight="1" x14ac:dyDescent="0.3">
      <c r="A142" s="857" t="s">
        <v>2122</v>
      </c>
      <c r="B142" s="849"/>
      <c r="C142" s="837"/>
      <c r="D142" s="849">
        <v>0</v>
      </c>
      <c r="E142" s="837"/>
      <c r="F142" s="850">
        <v>0</v>
      </c>
    </row>
    <row r="143" spans="1:6" ht="14.4" customHeight="1" x14ac:dyDescent="0.3">
      <c r="A143" s="857" t="s">
        <v>5725</v>
      </c>
      <c r="B143" s="849"/>
      <c r="C143" s="837">
        <v>0</v>
      </c>
      <c r="D143" s="849">
        <v>120.77</v>
      </c>
      <c r="E143" s="837">
        <v>1</v>
      </c>
      <c r="F143" s="850">
        <v>120.77</v>
      </c>
    </row>
    <row r="144" spans="1:6" ht="14.4" customHeight="1" x14ac:dyDescent="0.3">
      <c r="A144" s="857" t="s">
        <v>5726</v>
      </c>
      <c r="B144" s="849"/>
      <c r="C144" s="837">
        <v>0</v>
      </c>
      <c r="D144" s="849">
        <v>327.49</v>
      </c>
      <c r="E144" s="837">
        <v>1</v>
      </c>
      <c r="F144" s="850">
        <v>327.49</v>
      </c>
    </row>
    <row r="145" spans="1:6" ht="14.4" customHeight="1" x14ac:dyDescent="0.3">
      <c r="A145" s="857" t="s">
        <v>2114</v>
      </c>
      <c r="B145" s="849"/>
      <c r="C145" s="837">
        <v>0</v>
      </c>
      <c r="D145" s="849">
        <v>1812.72</v>
      </c>
      <c r="E145" s="837">
        <v>1</v>
      </c>
      <c r="F145" s="850">
        <v>1812.72</v>
      </c>
    </row>
    <row r="146" spans="1:6" ht="14.4" customHeight="1" x14ac:dyDescent="0.3">
      <c r="A146" s="857" t="s">
        <v>2163</v>
      </c>
      <c r="B146" s="849"/>
      <c r="C146" s="837">
        <v>0</v>
      </c>
      <c r="D146" s="849">
        <v>1598.48</v>
      </c>
      <c r="E146" s="837">
        <v>1</v>
      </c>
      <c r="F146" s="850">
        <v>1598.48</v>
      </c>
    </row>
    <row r="147" spans="1:6" ht="14.4" customHeight="1" x14ac:dyDescent="0.3">
      <c r="A147" s="857" t="s">
        <v>5727</v>
      </c>
      <c r="B147" s="849"/>
      <c r="C147" s="837"/>
      <c r="D147" s="849">
        <v>0</v>
      </c>
      <c r="E147" s="837"/>
      <c r="F147" s="850">
        <v>0</v>
      </c>
    </row>
    <row r="148" spans="1:6" ht="14.4" customHeight="1" x14ac:dyDescent="0.3">
      <c r="A148" s="857" t="s">
        <v>2173</v>
      </c>
      <c r="B148" s="849"/>
      <c r="C148" s="837">
        <v>0</v>
      </c>
      <c r="D148" s="849">
        <v>436876.55000000005</v>
      </c>
      <c r="E148" s="837">
        <v>1</v>
      </c>
      <c r="F148" s="850">
        <v>436876.55000000005</v>
      </c>
    </row>
    <row r="149" spans="1:6" ht="14.4" customHeight="1" x14ac:dyDescent="0.3">
      <c r="A149" s="857" t="s">
        <v>2168</v>
      </c>
      <c r="B149" s="849"/>
      <c r="C149" s="837"/>
      <c r="D149" s="849">
        <v>0</v>
      </c>
      <c r="E149" s="837"/>
      <c r="F149" s="850">
        <v>0</v>
      </c>
    </row>
    <row r="150" spans="1:6" ht="14.4" customHeight="1" x14ac:dyDescent="0.3">
      <c r="A150" s="857" t="s">
        <v>2156</v>
      </c>
      <c r="B150" s="849"/>
      <c r="C150" s="837">
        <v>0</v>
      </c>
      <c r="D150" s="849">
        <v>61.49</v>
      </c>
      <c r="E150" s="837">
        <v>1</v>
      </c>
      <c r="F150" s="850">
        <v>61.49</v>
      </c>
    </row>
    <row r="151" spans="1:6" ht="14.4" customHeight="1" x14ac:dyDescent="0.3">
      <c r="A151" s="857" t="s">
        <v>2117</v>
      </c>
      <c r="B151" s="849"/>
      <c r="C151" s="837">
        <v>0</v>
      </c>
      <c r="D151" s="849">
        <v>1106.31</v>
      </c>
      <c r="E151" s="837">
        <v>1</v>
      </c>
      <c r="F151" s="850">
        <v>1106.31</v>
      </c>
    </row>
    <row r="152" spans="1:6" ht="14.4" customHeight="1" x14ac:dyDescent="0.3">
      <c r="A152" s="857" t="s">
        <v>5728</v>
      </c>
      <c r="B152" s="849"/>
      <c r="C152" s="837">
        <v>0</v>
      </c>
      <c r="D152" s="849">
        <v>2545.0500000000002</v>
      </c>
      <c r="E152" s="837">
        <v>1</v>
      </c>
      <c r="F152" s="850">
        <v>2545.0500000000002</v>
      </c>
    </row>
    <row r="153" spans="1:6" ht="14.4" customHeight="1" x14ac:dyDescent="0.3">
      <c r="A153" s="857" t="s">
        <v>5729</v>
      </c>
      <c r="B153" s="849">
        <v>0</v>
      </c>
      <c r="C153" s="837">
        <v>0</v>
      </c>
      <c r="D153" s="849">
        <v>999.13999999999987</v>
      </c>
      <c r="E153" s="837">
        <v>1</v>
      </c>
      <c r="F153" s="850">
        <v>999.13999999999987</v>
      </c>
    </row>
    <row r="154" spans="1:6" ht="14.4" customHeight="1" x14ac:dyDescent="0.3">
      <c r="A154" s="857" t="s">
        <v>5730</v>
      </c>
      <c r="B154" s="849"/>
      <c r="C154" s="837">
        <v>0</v>
      </c>
      <c r="D154" s="849">
        <v>5146.4399999999996</v>
      </c>
      <c r="E154" s="837">
        <v>1</v>
      </c>
      <c r="F154" s="850">
        <v>5146.4399999999996</v>
      </c>
    </row>
    <row r="155" spans="1:6" ht="14.4" customHeight="1" x14ac:dyDescent="0.3">
      <c r="A155" s="857" t="s">
        <v>5731</v>
      </c>
      <c r="B155" s="849"/>
      <c r="C155" s="837">
        <v>0</v>
      </c>
      <c r="D155" s="849">
        <v>1159.23</v>
      </c>
      <c r="E155" s="837">
        <v>1</v>
      </c>
      <c r="F155" s="850">
        <v>1159.23</v>
      </c>
    </row>
    <row r="156" spans="1:6" ht="14.4" customHeight="1" x14ac:dyDescent="0.3">
      <c r="A156" s="857" t="s">
        <v>2161</v>
      </c>
      <c r="B156" s="849"/>
      <c r="C156" s="837">
        <v>0</v>
      </c>
      <c r="D156" s="849">
        <v>56.41</v>
      </c>
      <c r="E156" s="837">
        <v>1</v>
      </c>
      <c r="F156" s="850">
        <v>56.41</v>
      </c>
    </row>
    <row r="157" spans="1:6" ht="14.4" customHeight="1" thickBot="1" x14ac:dyDescent="0.35">
      <c r="A157" s="858" t="s">
        <v>2159</v>
      </c>
      <c r="B157" s="853"/>
      <c r="C157" s="854">
        <v>0</v>
      </c>
      <c r="D157" s="853">
        <v>34402.840000000004</v>
      </c>
      <c r="E157" s="854">
        <v>1</v>
      </c>
      <c r="F157" s="855">
        <v>34402.840000000004</v>
      </c>
    </row>
    <row r="158" spans="1:6" ht="14.4" customHeight="1" thickBot="1" x14ac:dyDescent="0.35">
      <c r="A158" s="771" t="s">
        <v>3</v>
      </c>
      <c r="B158" s="772">
        <v>3311430.0199999996</v>
      </c>
      <c r="C158" s="773">
        <v>0.32471116544727191</v>
      </c>
      <c r="D158" s="772">
        <v>6886648.6799999978</v>
      </c>
      <c r="E158" s="773">
        <v>0.67528883455272792</v>
      </c>
      <c r="F158" s="774">
        <v>10198078.699999999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{10A07496-255F-40C7-B95E-C8492767D1E5}</x14:id>
        </ext>
      </extLst>
    </cfRule>
  </conditionalFormatting>
  <conditionalFormatting sqref="F71:F1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{875EFA1C-65AA-4603-810F-E371E1CC95A7}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A07496-255F-40C7-B95E-C8492767D1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F5:F68</xm:sqref>
        </x14:conditionalFormatting>
        <x14:conditionalFormatting xmlns:xm="http://schemas.microsoft.com/office/excel/2006/main">
          <x14:cfRule type="dataBar" id="{875EFA1C-65AA-4603-810F-E371E1CC95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F71:F157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5778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2254</v>
      </c>
      <c r="G3" s="47">
        <f>SUBTOTAL(9,G6:G1048576)</f>
        <v>3311430.0199999996</v>
      </c>
      <c r="H3" s="48">
        <f>IF(M3=0,0,G3/M3)</f>
        <v>0.32471116544727208</v>
      </c>
      <c r="I3" s="47">
        <f>SUBTOTAL(9,I6:I1048576)</f>
        <v>14512</v>
      </c>
      <c r="J3" s="47">
        <f>SUBTOTAL(9,J6:J1048576)</f>
        <v>6886648.6800000034</v>
      </c>
      <c r="K3" s="48">
        <f>IF(M3=0,0,J3/M3)</f>
        <v>0.67528883455272881</v>
      </c>
      <c r="L3" s="47">
        <f>SUBTOTAL(9,L6:L1048576)</f>
        <v>16766</v>
      </c>
      <c r="M3" s="49">
        <f>SUBTOTAL(9,M6:M1048576)</f>
        <v>10198078.699999994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2654</v>
      </c>
      <c r="B6" s="825" t="s">
        <v>2271</v>
      </c>
      <c r="C6" s="825" t="s">
        <v>2272</v>
      </c>
      <c r="D6" s="825" t="s">
        <v>2273</v>
      </c>
      <c r="E6" s="825" t="s">
        <v>2274</v>
      </c>
      <c r="F6" s="225"/>
      <c r="G6" s="225"/>
      <c r="H6" s="830">
        <v>0</v>
      </c>
      <c r="I6" s="225">
        <v>2</v>
      </c>
      <c r="J6" s="225">
        <v>1345.9</v>
      </c>
      <c r="K6" s="830">
        <v>1</v>
      </c>
      <c r="L6" s="225">
        <v>2</v>
      </c>
      <c r="M6" s="848">
        <v>1345.9</v>
      </c>
    </row>
    <row r="7" spans="1:13" ht="14.4" customHeight="1" x14ac:dyDescent="0.3">
      <c r="A7" s="831" t="s">
        <v>2654</v>
      </c>
      <c r="B7" s="832" t="s">
        <v>2336</v>
      </c>
      <c r="C7" s="832" t="s">
        <v>2340</v>
      </c>
      <c r="D7" s="832" t="s">
        <v>2341</v>
      </c>
      <c r="E7" s="832" t="s">
        <v>2342</v>
      </c>
      <c r="F7" s="849"/>
      <c r="G7" s="849"/>
      <c r="H7" s="837">
        <v>0</v>
      </c>
      <c r="I7" s="849">
        <v>1</v>
      </c>
      <c r="J7" s="849">
        <v>529.88</v>
      </c>
      <c r="K7" s="837">
        <v>1</v>
      </c>
      <c r="L7" s="849">
        <v>1</v>
      </c>
      <c r="M7" s="850">
        <v>529.88</v>
      </c>
    </row>
    <row r="8" spans="1:13" ht="14.4" customHeight="1" x14ac:dyDescent="0.3">
      <c r="A8" s="831" t="s">
        <v>2654</v>
      </c>
      <c r="B8" s="832" t="s">
        <v>2336</v>
      </c>
      <c r="C8" s="832" t="s">
        <v>2343</v>
      </c>
      <c r="D8" s="832" t="s">
        <v>2344</v>
      </c>
      <c r="E8" s="832" t="s">
        <v>1325</v>
      </c>
      <c r="F8" s="849"/>
      <c r="G8" s="849"/>
      <c r="H8" s="837">
        <v>0</v>
      </c>
      <c r="I8" s="849">
        <v>3</v>
      </c>
      <c r="J8" s="849">
        <v>2490.27</v>
      </c>
      <c r="K8" s="837">
        <v>1</v>
      </c>
      <c r="L8" s="849">
        <v>3</v>
      </c>
      <c r="M8" s="850">
        <v>2490.27</v>
      </c>
    </row>
    <row r="9" spans="1:13" ht="14.4" customHeight="1" x14ac:dyDescent="0.3">
      <c r="A9" s="831" t="s">
        <v>2654</v>
      </c>
      <c r="B9" s="832" t="s">
        <v>2281</v>
      </c>
      <c r="C9" s="832" t="s">
        <v>2419</v>
      </c>
      <c r="D9" s="832" t="s">
        <v>1069</v>
      </c>
      <c r="E9" s="832" t="s">
        <v>2420</v>
      </c>
      <c r="F9" s="849"/>
      <c r="G9" s="849"/>
      <c r="H9" s="837"/>
      <c r="I9" s="849">
        <v>1</v>
      </c>
      <c r="J9" s="849">
        <v>0</v>
      </c>
      <c r="K9" s="837"/>
      <c r="L9" s="849">
        <v>1</v>
      </c>
      <c r="M9" s="850">
        <v>0</v>
      </c>
    </row>
    <row r="10" spans="1:13" ht="14.4" customHeight="1" x14ac:dyDescent="0.3">
      <c r="A10" s="831" t="s">
        <v>2654</v>
      </c>
      <c r="B10" s="832" t="s">
        <v>2286</v>
      </c>
      <c r="C10" s="832" t="s">
        <v>2434</v>
      </c>
      <c r="D10" s="832" t="s">
        <v>2288</v>
      </c>
      <c r="E10" s="832" t="s">
        <v>2435</v>
      </c>
      <c r="F10" s="849"/>
      <c r="G10" s="849"/>
      <c r="H10" s="837">
        <v>0</v>
      </c>
      <c r="I10" s="849">
        <v>2</v>
      </c>
      <c r="J10" s="849">
        <v>126.28</v>
      </c>
      <c r="K10" s="837">
        <v>1</v>
      </c>
      <c r="L10" s="849">
        <v>2</v>
      </c>
      <c r="M10" s="850">
        <v>126.28</v>
      </c>
    </row>
    <row r="11" spans="1:13" ht="14.4" customHeight="1" x14ac:dyDescent="0.3">
      <c r="A11" s="831" t="s">
        <v>2654</v>
      </c>
      <c r="B11" s="832" t="s">
        <v>2286</v>
      </c>
      <c r="C11" s="832" t="s">
        <v>2287</v>
      </c>
      <c r="D11" s="832" t="s">
        <v>2288</v>
      </c>
      <c r="E11" s="832" t="s">
        <v>2289</v>
      </c>
      <c r="F11" s="849"/>
      <c r="G11" s="849"/>
      <c r="H11" s="837">
        <v>0</v>
      </c>
      <c r="I11" s="849">
        <v>2</v>
      </c>
      <c r="J11" s="849">
        <v>98.16</v>
      </c>
      <c r="K11" s="837">
        <v>1</v>
      </c>
      <c r="L11" s="849">
        <v>2</v>
      </c>
      <c r="M11" s="850">
        <v>98.16</v>
      </c>
    </row>
    <row r="12" spans="1:13" ht="14.4" customHeight="1" x14ac:dyDescent="0.3">
      <c r="A12" s="831" t="s">
        <v>2654</v>
      </c>
      <c r="B12" s="832" t="s">
        <v>2193</v>
      </c>
      <c r="C12" s="832" t="s">
        <v>2196</v>
      </c>
      <c r="D12" s="832" t="s">
        <v>2197</v>
      </c>
      <c r="E12" s="832" t="s">
        <v>2198</v>
      </c>
      <c r="F12" s="849"/>
      <c r="G12" s="849"/>
      <c r="H12" s="837">
        <v>0</v>
      </c>
      <c r="I12" s="849">
        <v>1</v>
      </c>
      <c r="J12" s="849">
        <v>149.52000000000001</v>
      </c>
      <c r="K12" s="837">
        <v>1</v>
      </c>
      <c r="L12" s="849">
        <v>1</v>
      </c>
      <c r="M12" s="850">
        <v>149.52000000000001</v>
      </c>
    </row>
    <row r="13" spans="1:13" ht="14.4" customHeight="1" x14ac:dyDescent="0.3">
      <c r="A13" s="831" t="s">
        <v>2654</v>
      </c>
      <c r="B13" s="832" t="s">
        <v>2205</v>
      </c>
      <c r="C13" s="832" t="s">
        <v>2206</v>
      </c>
      <c r="D13" s="832" t="s">
        <v>2207</v>
      </c>
      <c r="E13" s="832" t="s">
        <v>1555</v>
      </c>
      <c r="F13" s="849"/>
      <c r="G13" s="849"/>
      <c r="H13" s="837">
        <v>0</v>
      </c>
      <c r="I13" s="849">
        <v>2</v>
      </c>
      <c r="J13" s="849">
        <v>170.54</v>
      </c>
      <c r="K13" s="837">
        <v>1</v>
      </c>
      <c r="L13" s="849">
        <v>2</v>
      </c>
      <c r="M13" s="850">
        <v>170.54</v>
      </c>
    </row>
    <row r="14" spans="1:13" ht="14.4" customHeight="1" x14ac:dyDescent="0.3">
      <c r="A14" s="831" t="s">
        <v>2654</v>
      </c>
      <c r="B14" s="832" t="s">
        <v>2205</v>
      </c>
      <c r="C14" s="832" t="s">
        <v>2436</v>
      </c>
      <c r="D14" s="832" t="s">
        <v>2207</v>
      </c>
      <c r="E14" s="832" t="s">
        <v>1365</v>
      </c>
      <c r="F14" s="849"/>
      <c r="G14" s="849"/>
      <c r="H14" s="837">
        <v>0</v>
      </c>
      <c r="I14" s="849">
        <v>1</v>
      </c>
      <c r="J14" s="849">
        <v>170.52</v>
      </c>
      <c r="K14" s="837">
        <v>1</v>
      </c>
      <c r="L14" s="849">
        <v>1</v>
      </c>
      <c r="M14" s="850">
        <v>170.52</v>
      </c>
    </row>
    <row r="15" spans="1:13" ht="14.4" customHeight="1" x14ac:dyDescent="0.3">
      <c r="A15" s="831" t="s">
        <v>2654</v>
      </c>
      <c r="B15" s="832" t="s">
        <v>2212</v>
      </c>
      <c r="C15" s="832" t="s">
        <v>3242</v>
      </c>
      <c r="D15" s="832" t="s">
        <v>2438</v>
      </c>
      <c r="E15" s="832" t="s">
        <v>3243</v>
      </c>
      <c r="F15" s="849"/>
      <c r="G15" s="849"/>
      <c r="H15" s="837">
        <v>0</v>
      </c>
      <c r="I15" s="849">
        <v>1</v>
      </c>
      <c r="J15" s="849">
        <v>425.17</v>
      </c>
      <c r="K15" s="837">
        <v>1</v>
      </c>
      <c r="L15" s="849">
        <v>1</v>
      </c>
      <c r="M15" s="850">
        <v>425.17</v>
      </c>
    </row>
    <row r="16" spans="1:13" ht="14.4" customHeight="1" x14ac:dyDescent="0.3">
      <c r="A16" s="831" t="s">
        <v>2654</v>
      </c>
      <c r="B16" s="832" t="s">
        <v>5732</v>
      </c>
      <c r="C16" s="832" t="s">
        <v>5443</v>
      </c>
      <c r="D16" s="832" t="s">
        <v>5444</v>
      </c>
      <c r="E16" s="832" t="s">
        <v>3161</v>
      </c>
      <c r="F16" s="849"/>
      <c r="G16" s="849"/>
      <c r="H16" s="837">
        <v>0</v>
      </c>
      <c r="I16" s="849">
        <v>1</v>
      </c>
      <c r="J16" s="849">
        <v>251.16</v>
      </c>
      <c r="K16" s="837">
        <v>1</v>
      </c>
      <c r="L16" s="849">
        <v>1</v>
      </c>
      <c r="M16" s="850">
        <v>251.16</v>
      </c>
    </row>
    <row r="17" spans="1:13" ht="14.4" customHeight="1" x14ac:dyDescent="0.3">
      <c r="A17" s="831" t="s">
        <v>2654</v>
      </c>
      <c r="B17" s="832" t="s">
        <v>2248</v>
      </c>
      <c r="C17" s="832" t="s">
        <v>2249</v>
      </c>
      <c r="D17" s="832" t="s">
        <v>897</v>
      </c>
      <c r="E17" s="832" t="s">
        <v>2250</v>
      </c>
      <c r="F17" s="849"/>
      <c r="G17" s="849"/>
      <c r="H17" s="837">
        <v>0</v>
      </c>
      <c r="I17" s="849">
        <v>5</v>
      </c>
      <c r="J17" s="849">
        <v>318.75</v>
      </c>
      <c r="K17" s="837">
        <v>1</v>
      </c>
      <c r="L17" s="849">
        <v>5</v>
      </c>
      <c r="M17" s="850">
        <v>318.75</v>
      </c>
    </row>
    <row r="18" spans="1:13" ht="14.4" customHeight="1" x14ac:dyDescent="0.3">
      <c r="A18" s="831" t="s">
        <v>2654</v>
      </c>
      <c r="B18" s="832" t="s">
        <v>2248</v>
      </c>
      <c r="C18" s="832" t="s">
        <v>2251</v>
      </c>
      <c r="D18" s="832" t="s">
        <v>2252</v>
      </c>
      <c r="E18" s="832" t="s">
        <v>2253</v>
      </c>
      <c r="F18" s="849"/>
      <c r="G18" s="849"/>
      <c r="H18" s="837">
        <v>0</v>
      </c>
      <c r="I18" s="849">
        <v>1</v>
      </c>
      <c r="J18" s="849">
        <v>25.5</v>
      </c>
      <c r="K18" s="837">
        <v>1</v>
      </c>
      <c r="L18" s="849">
        <v>1</v>
      </c>
      <c r="M18" s="850">
        <v>25.5</v>
      </c>
    </row>
    <row r="19" spans="1:13" ht="14.4" customHeight="1" x14ac:dyDescent="0.3">
      <c r="A19" s="831" t="s">
        <v>2654</v>
      </c>
      <c r="B19" s="832" t="s">
        <v>2322</v>
      </c>
      <c r="C19" s="832" t="s">
        <v>2475</v>
      </c>
      <c r="D19" s="832" t="s">
        <v>1130</v>
      </c>
      <c r="E19" s="832" t="s">
        <v>2476</v>
      </c>
      <c r="F19" s="849"/>
      <c r="G19" s="849"/>
      <c r="H19" s="837">
        <v>0</v>
      </c>
      <c r="I19" s="849">
        <v>1</v>
      </c>
      <c r="J19" s="849">
        <v>58.77</v>
      </c>
      <c r="K19" s="837">
        <v>1</v>
      </c>
      <c r="L19" s="849">
        <v>1</v>
      </c>
      <c r="M19" s="850">
        <v>58.77</v>
      </c>
    </row>
    <row r="20" spans="1:13" ht="14.4" customHeight="1" x14ac:dyDescent="0.3">
      <c r="A20" s="831" t="s">
        <v>2655</v>
      </c>
      <c r="B20" s="832" t="s">
        <v>2193</v>
      </c>
      <c r="C20" s="832" t="s">
        <v>2194</v>
      </c>
      <c r="D20" s="832" t="s">
        <v>1358</v>
      </c>
      <c r="E20" s="832" t="s">
        <v>2195</v>
      </c>
      <c r="F20" s="849"/>
      <c r="G20" s="849"/>
      <c r="H20" s="837">
        <v>0</v>
      </c>
      <c r="I20" s="849">
        <v>1</v>
      </c>
      <c r="J20" s="849">
        <v>154.36000000000001</v>
      </c>
      <c r="K20" s="837">
        <v>1</v>
      </c>
      <c r="L20" s="849">
        <v>1</v>
      </c>
      <c r="M20" s="850">
        <v>154.36000000000001</v>
      </c>
    </row>
    <row r="21" spans="1:13" ht="14.4" customHeight="1" x14ac:dyDescent="0.3">
      <c r="A21" s="831" t="s">
        <v>2655</v>
      </c>
      <c r="B21" s="832" t="s">
        <v>2205</v>
      </c>
      <c r="C21" s="832" t="s">
        <v>2206</v>
      </c>
      <c r="D21" s="832" t="s">
        <v>2207</v>
      </c>
      <c r="E21" s="832" t="s">
        <v>1555</v>
      </c>
      <c r="F21" s="849"/>
      <c r="G21" s="849"/>
      <c r="H21" s="837">
        <v>0</v>
      </c>
      <c r="I21" s="849">
        <v>2</v>
      </c>
      <c r="J21" s="849">
        <v>170.54</v>
      </c>
      <c r="K21" s="837">
        <v>1</v>
      </c>
      <c r="L21" s="849">
        <v>2</v>
      </c>
      <c r="M21" s="850">
        <v>170.54</v>
      </c>
    </row>
    <row r="22" spans="1:13" ht="14.4" customHeight="1" x14ac:dyDescent="0.3">
      <c r="A22" s="831" t="s">
        <v>2656</v>
      </c>
      <c r="B22" s="832" t="s">
        <v>2349</v>
      </c>
      <c r="C22" s="832" t="s">
        <v>2421</v>
      </c>
      <c r="D22" s="832" t="s">
        <v>2351</v>
      </c>
      <c r="E22" s="832" t="s">
        <v>2354</v>
      </c>
      <c r="F22" s="849"/>
      <c r="G22" s="849"/>
      <c r="H22" s="837">
        <v>0</v>
      </c>
      <c r="I22" s="849">
        <v>3</v>
      </c>
      <c r="J22" s="849">
        <v>93.27</v>
      </c>
      <c r="K22" s="837">
        <v>1</v>
      </c>
      <c r="L22" s="849">
        <v>3</v>
      </c>
      <c r="M22" s="850">
        <v>93.27</v>
      </c>
    </row>
    <row r="23" spans="1:13" ht="14.4" customHeight="1" x14ac:dyDescent="0.3">
      <c r="A23" s="831" t="s">
        <v>2656</v>
      </c>
      <c r="B23" s="832" t="s">
        <v>2193</v>
      </c>
      <c r="C23" s="832" t="s">
        <v>2194</v>
      </c>
      <c r="D23" s="832" t="s">
        <v>1358</v>
      </c>
      <c r="E23" s="832" t="s">
        <v>2195</v>
      </c>
      <c r="F23" s="849"/>
      <c r="G23" s="849"/>
      <c r="H23" s="837">
        <v>0</v>
      </c>
      <c r="I23" s="849">
        <v>3</v>
      </c>
      <c r="J23" s="849">
        <v>463.08000000000004</v>
      </c>
      <c r="K23" s="837">
        <v>1</v>
      </c>
      <c r="L23" s="849">
        <v>3</v>
      </c>
      <c r="M23" s="850">
        <v>463.08000000000004</v>
      </c>
    </row>
    <row r="24" spans="1:13" ht="14.4" customHeight="1" x14ac:dyDescent="0.3">
      <c r="A24" s="831" t="s">
        <v>2656</v>
      </c>
      <c r="B24" s="832" t="s">
        <v>2193</v>
      </c>
      <c r="C24" s="832" t="s">
        <v>2290</v>
      </c>
      <c r="D24" s="832" t="s">
        <v>2291</v>
      </c>
      <c r="E24" s="832" t="s">
        <v>2292</v>
      </c>
      <c r="F24" s="849"/>
      <c r="G24" s="849"/>
      <c r="H24" s="837">
        <v>0</v>
      </c>
      <c r="I24" s="849">
        <v>1</v>
      </c>
      <c r="J24" s="849">
        <v>111.22</v>
      </c>
      <c r="K24" s="837">
        <v>1</v>
      </c>
      <c r="L24" s="849">
        <v>1</v>
      </c>
      <c r="M24" s="850">
        <v>111.22</v>
      </c>
    </row>
    <row r="25" spans="1:13" ht="14.4" customHeight="1" x14ac:dyDescent="0.3">
      <c r="A25" s="831" t="s">
        <v>2656</v>
      </c>
      <c r="B25" s="832" t="s">
        <v>2193</v>
      </c>
      <c r="C25" s="832" t="s">
        <v>2199</v>
      </c>
      <c r="D25" s="832" t="s">
        <v>951</v>
      </c>
      <c r="E25" s="832" t="s">
        <v>2200</v>
      </c>
      <c r="F25" s="849"/>
      <c r="G25" s="849"/>
      <c r="H25" s="837">
        <v>0</v>
      </c>
      <c r="I25" s="849">
        <v>3</v>
      </c>
      <c r="J25" s="849">
        <v>227.19</v>
      </c>
      <c r="K25" s="837">
        <v>1</v>
      </c>
      <c r="L25" s="849">
        <v>3</v>
      </c>
      <c r="M25" s="850">
        <v>227.19</v>
      </c>
    </row>
    <row r="26" spans="1:13" ht="14.4" customHeight="1" x14ac:dyDescent="0.3">
      <c r="A26" s="831" t="s">
        <v>2656</v>
      </c>
      <c r="B26" s="832" t="s">
        <v>2205</v>
      </c>
      <c r="C26" s="832" t="s">
        <v>2206</v>
      </c>
      <c r="D26" s="832" t="s">
        <v>2207</v>
      </c>
      <c r="E26" s="832" t="s">
        <v>1555</v>
      </c>
      <c r="F26" s="849"/>
      <c r="G26" s="849"/>
      <c r="H26" s="837">
        <v>0</v>
      </c>
      <c r="I26" s="849">
        <v>1</v>
      </c>
      <c r="J26" s="849">
        <v>85.27</v>
      </c>
      <c r="K26" s="837">
        <v>1</v>
      </c>
      <c r="L26" s="849">
        <v>1</v>
      </c>
      <c r="M26" s="850">
        <v>85.27</v>
      </c>
    </row>
    <row r="27" spans="1:13" ht="14.4" customHeight="1" x14ac:dyDescent="0.3">
      <c r="A27" s="831" t="s">
        <v>2656</v>
      </c>
      <c r="B27" s="832" t="s">
        <v>2380</v>
      </c>
      <c r="C27" s="832" t="s">
        <v>2381</v>
      </c>
      <c r="D27" s="832" t="s">
        <v>1268</v>
      </c>
      <c r="E27" s="832" t="s">
        <v>1270</v>
      </c>
      <c r="F27" s="849"/>
      <c r="G27" s="849"/>
      <c r="H27" s="837">
        <v>0</v>
      </c>
      <c r="I27" s="849">
        <v>1</v>
      </c>
      <c r="J27" s="849">
        <v>159.08000000000001</v>
      </c>
      <c r="K27" s="837">
        <v>1</v>
      </c>
      <c r="L27" s="849">
        <v>1</v>
      </c>
      <c r="M27" s="850">
        <v>159.08000000000001</v>
      </c>
    </row>
    <row r="28" spans="1:13" ht="14.4" customHeight="1" x14ac:dyDescent="0.3">
      <c r="A28" s="831" t="s">
        <v>2656</v>
      </c>
      <c r="B28" s="832" t="s">
        <v>2380</v>
      </c>
      <c r="C28" s="832" t="s">
        <v>2841</v>
      </c>
      <c r="D28" s="832" t="s">
        <v>2840</v>
      </c>
      <c r="E28" s="832" t="s">
        <v>1270</v>
      </c>
      <c r="F28" s="849">
        <v>1</v>
      </c>
      <c r="G28" s="849">
        <v>184.65</v>
      </c>
      <c r="H28" s="837">
        <v>1</v>
      </c>
      <c r="I28" s="849"/>
      <c r="J28" s="849"/>
      <c r="K28" s="837">
        <v>0</v>
      </c>
      <c r="L28" s="849">
        <v>1</v>
      </c>
      <c r="M28" s="850">
        <v>184.65</v>
      </c>
    </row>
    <row r="29" spans="1:13" ht="14.4" customHeight="1" x14ac:dyDescent="0.3">
      <c r="A29" s="831" t="s">
        <v>2656</v>
      </c>
      <c r="B29" s="832" t="s">
        <v>2517</v>
      </c>
      <c r="C29" s="832" t="s">
        <v>2519</v>
      </c>
      <c r="D29" s="832" t="s">
        <v>1670</v>
      </c>
      <c r="E29" s="832" t="s">
        <v>1672</v>
      </c>
      <c r="F29" s="849"/>
      <c r="G29" s="849"/>
      <c r="H29" s="837">
        <v>0</v>
      </c>
      <c r="I29" s="849">
        <v>1</v>
      </c>
      <c r="J29" s="849">
        <v>72.55</v>
      </c>
      <c r="K29" s="837">
        <v>1</v>
      </c>
      <c r="L29" s="849">
        <v>1</v>
      </c>
      <c r="M29" s="850">
        <v>72.55</v>
      </c>
    </row>
    <row r="30" spans="1:13" ht="14.4" customHeight="1" x14ac:dyDescent="0.3">
      <c r="A30" s="831" t="s">
        <v>2656</v>
      </c>
      <c r="B30" s="832" t="s">
        <v>2230</v>
      </c>
      <c r="C30" s="832" t="s">
        <v>2305</v>
      </c>
      <c r="D30" s="832" t="s">
        <v>832</v>
      </c>
      <c r="E30" s="832" t="s">
        <v>1105</v>
      </c>
      <c r="F30" s="849"/>
      <c r="G30" s="849"/>
      <c r="H30" s="837"/>
      <c r="I30" s="849">
        <v>1</v>
      </c>
      <c r="J30" s="849">
        <v>0</v>
      </c>
      <c r="K30" s="837"/>
      <c r="L30" s="849">
        <v>1</v>
      </c>
      <c r="M30" s="850">
        <v>0</v>
      </c>
    </row>
    <row r="31" spans="1:13" ht="14.4" customHeight="1" x14ac:dyDescent="0.3">
      <c r="A31" s="831" t="s">
        <v>2656</v>
      </c>
      <c r="B31" s="832" t="s">
        <v>2237</v>
      </c>
      <c r="C31" s="832" t="s">
        <v>2238</v>
      </c>
      <c r="D31" s="832" t="s">
        <v>736</v>
      </c>
      <c r="E31" s="832" t="s">
        <v>2239</v>
      </c>
      <c r="F31" s="849"/>
      <c r="G31" s="849"/>
      <c r="H31" s="837">
        <v>0</v>
      </c>
      <c r="I31" s="849">
        <v>6</v>
      </c>
      <c r="J31" s="849">
        <v>380.04000000000008</v>
      </c>
      <c r="K31" s="837">
        <v>1</v>
      </c>
      <c r="L31" s="849">
        <v>6</v>
      </c>
      <c r="M31" s="850">
        <v>380.04000000000008</v>
      </c>
    </row>
    <row r="32" spans="1:13" ht="14.4" customHeight="1" x14ac:dyDescent="0.3">
      <c r="A32" s="831" t="s">
        <v>2656</v>
      </c>
      <c r="B32" s="832" t="s">
        <v>2240</v>
      </c>
      <c r="C32" s="832" t="s">
        <v>4232</v>
      </c>
      <c r="D32" s="832" t="s">
        <v>2242</v>
      </c>
      <c r="E32" s="832" t="s">
        <v>4233</v>
      </c>
      <c r="F32" s="849"/>
      <c r="G32" s="849"/>
      <c r="H32" s="837">
        <v>0</v>
      </c>
      <c r="I32" s="849">
        <v>2</v>
      </c>
      <c r="J32" s="849">
        <v>221.46</v>
      </c>
      <c r="K32" s="837">
        <v>1</v>
      </c>
      <c r="L32" s="849">
        <v>2</v>
      </c>
      <c r="M32" s="850">
        <v>221.46</v>
      </c>
    </row>
    <row r="33" spans="1:13" ht="14.4" customHeight="1" x14ac:dyDescent="0.3">
      <c r="A33" s="831" t="s">
        <v>2656</v>
      </c>
      <c r="B33" s="832" t="s">
        <v>2244</v>
      </c>
      <c r="C33" s="832" t="s">
        <v>2588</v>
      </c>
      <c r="D33" s="832" t="s">
        <v>2589</v>
      </c>
      <c r="E33" s="832" t="s">
        <v>2590</v>
      </c>
      <c r="F33" s="849"/>
      <c r="G33" s="849"/>
      <c r="H33" s="837">
        <v>0</v>
      </c>
      <c r="I33" s="849">
        <v>3</v>
      </c>
      <c r="J33" s="849">
        <v>2730.6000000000004</v>
      </c>
      <c r="K33" s="837">
        <v>1</v>
      </c>
      <c r="L33" s="849">
        <v>3</v>
      </c>
      <c r="M33" s="850">
        <v>2730.6000000000004</v>
      </c>
    </row>
    <row r="34" spans="1:13" ht="14.4" customHeight="1" x14ac:dyDescent="0.3">
      <c r="A34" s="831" t="s">
        <v>2656</v>
      </c>
      <c r="B34" s="832" t="s">
        <v>2244</v>
      </c>
      <c r="C34" s="832" t="s">
        <v>2245</v>
      </c>
      <c r="D34" s="832" t="s">
        <v>2246</v>
      </c>
      <c r="E34" s="832" t="s">
        <v>2247</v>
      </c>
      <c r="F34" s="849">
        <v>4</v>
      </c>
      <c r="G34" s="849">
        <v>910.24</v>
      </c>
      <c r="H34" s="837">
        <v>1</v>
      </c>
      <c r="I34" s="849"/>
      <c r="J34" s="849"/>
      <c r="K34" s="837">
        <v>0</v>
      </c>
      <c r="L34" s="849">
        <v>4</v>
      </c>
      <c r="M34" s="850">
        <v>910.24</v>
      </c>
    </row>
    <row r="35" spans="1:13" ht="14.4" customHeight="1" x14ac:dyDescent="0.3">
      <c r="A35" s="831" t="s">
        <v>2656</v>
      </c>
      <c r="B35" s="832" t="s">
        <v>2244</v>
      </c>
      <c r="C35" s="832" t="s">
        <v>4591</v>
      </c>
      <c r="D35" s="832" t="s">
        <v>2246</v>
      </c>
      <c r="E35" s="832" t="s">
        <v>4248</v>
      </c>
      <c r="F35" s="849">
        <v>6</v>
      </c>
      <c r="G35" s="849">
        <v>2730.6000000000004</v>
      </c>
      <c r="H35" s="837">
        <v>1</v>
      </c>
      <c r="I35" s="849"/>
      <c r="J35" s="849"/>
      <c r="K35" s="837">
        <v>0</v>
      </c>
      <c r="L35" s="849">
        <v>6</v>
      </c>
      <c r="M35" s="850">
        <v>2730.6000000000004</v>
      </c>
    </row>
    <row r="36" spans="1:13" ht="14.4" customHeight="1" x14ac:dyDescent="0.3">
      <c r="A36" s="831" t="s">
        <v>2656</v>
      </c>
      <c r="B36" s="832" t="s">
        <v>2244</v>
      </c>
      <c r="C36" s="832" t="s">
        <v>4237</v>
      </c>
      <c r="D36" s="832" t="s">
        <v>4238</v>
      </c>
      <c r="E36" s="832" t="s">
        <v>2247</v>
      </c>
      <c r="F36" s="849">
        <v>4</v>
      </c>
      <c r="G36" s="849">
        <v>910.24</v>
      </c>
      <c r="H36" s="837">
        <v>1</v>
      </c>
      <c r="I36" s="849"/>
      <c r="J36" s="849"/>
      <c r="K36" s="837">
        <v>0</v>
      </c>
      <c r="L36" s="849">
        <v>4</v>
      </c>
      <c r="M36" s="850">
        <v>910.24</v>
      </c>
    </row>
    <row r="37" spans="1:13" ht="14.4" customHeight="1" x14ac:dyDescent="0.3">
      <c r="A37" s="831" t="s">
        <v>2656</v>
      </c>
      <c r="B37" s="832" t="s">
        <v>2244</v>
      </c>
      <c r="C37" s="832" t="s">
        <v>4246</v>
      </c>
      <c r="D37" s="832" t="s">
        <v>2589</v>
      </c>
      <c r="E37" s="832" t="s">
        <v>2247</v>
      </c>
      <c r="F37" s="849"/>
      <c r="G37" s="849"/>
      <c r="H37" s="837">
        <v>0</v>
      </c>
      <c r="I37" s="849">
        <v>4</v>
      </c>
      <c r="J37" s="849">
        <v>910.24</v>
      </c>
      <c r="K37" s="837">
        <v>1</v>
      </c>
      <c r="L37" s="849">
        <v>4</v>
      </c>
      <c r="M37" s="850">
        <v>910.24</v>
      </c>
    </row>
    <row r="38" spans="1:13" ht="14.4" customHeight="1" x14ac:dyDescent="0.3">
      <c r="A38" s="831" t="s">
        <v>2656</v>
      </c>
      <c r="B38" s="832" t="s">
        <v>2308</v>
      </c>
      <c r="C38" s="832" t="s">
        <v>2312</v>
      </c>
      <c r="D38" s="832" t="s">
        <v>2310</v>
      </c>
      <c r="E38" s="832" t="s">
        <v>2313</v>
      </c>
      <c r="F38" s="849"/>
      <c r="G38" s="849"/>
      <c r="H38" s="837">
        <v>0</v>
      </c>
      <c r="I38" s="849">
        <v>2</v>
      </c>
      <c r="J38" s="849">
        <v>9.4</v>
      </c>
      <c r="K38" s="837">
        <v>1</v>
      </c>
      <c r="L38" s="849">
        <v>2</v>
      </c>
      <c r="M38" s="850">
        <v>9.4</v>
      </c>
    </row>
    <row r="39" spans="1:13" ht="14.4" customHeight="1" x14ac:dyDescent="0.3">
      <c r="A39" s="831" t="s">
        <v>2656</v>
      </c>
      <c r="B39" s="832" t="s">
        <v>2390</v>
      </c>
      <c r="C39" s="832" t="s">
        <v>2391</v>
      </c>
      <c r="D39" s="832" t="s">
        <v>2392</v>
      </c>
      <c r="E39" s="832" t="s">
        <v>2393</v>
      </c>
      <c r="F39" s="849"/>
      <c r="G39" s="849"/>
      <c r="H39" s="837">
        <v>0</v>
      </c>
      <c r="I39" s="849">
        <v>1</v>
      </c>
      <c r="J39" s="849">
        <v>122.96</v>
      </c>
      <c r="K39" s="837">
        <v>1</v>
      </c>
      <c r="L39" s="849">
        <v>1</v>
      </c>
      <c r="M39" s="850">
        <v>122.96</v>
      </c>
    </row>
    <row r="40" spans="1:13" ht="14.4" customHeight="1" x14ac:dyDescent="0.3">
      <c r="A40" s="831" t="s">
        <v>2656</v>
      </c>
      <c r="B40" s="832" t="s">
        <v>2394</v>
      </c>
      <c r="C40" s="832" t="s">
        <v>3093</v>
      </c>
      <c r="D40" s="832" t="s">
        <v>1199</v>
      </c>
      <c r="E40" s="832" t="s">
        <v>1200</v>
      </c>
      <c r="F40" s="849">
        <v>1</v>
      </c>
      <c r="G40" s="849">
        <v>103.8</v>
      </c>
      <c r="H40" s="837">
        <v>1</v>
      </c>
      <c r="I40" s="849"/>
      <c r="J40" s="849"/>
      <c r="K40" s="837">
        <v>0</v>
      </c>
      <c r="L40" s="849">
        <v>1</v>
      </c>
      <c r="M40" s="850">
        <v>103.8</v>
      </c>
    </row>
    <row r="41" spans="1:13" ht="14.4" customHeight="1" x14ac:dyDescent="0.3">
      <c r="A41" s="831" t="s">
        <v>2656</v>
      </c>
      <c r="B41" s="832" t="s">
        <v>2403</v>
      </c>
      <c r="C41" s="832" t="s">
        <v>2404</v>
      </c>
      <c r="D41" s="832" t="s">
        <v>1184</v>
      </c>
      <c r="E41" s="832" t="s">
        <v>2405</v>
      </c>
      <c r="F41" s="849"/>
      <c r="G41" s="849"/>
      <c r="H41" s="837"/>
      <c r="I41" s="849">
        <v>1</v>
      </c>
      <c r="J41" s="849">
        <v>0</v>
      </c>
      <c r="K41" s="837"/>
      <c r="L41" s="849">
        <v>1</v>
      </c>
      <c r="M41" s="850">
        <v>0</v>
      </c>
    </row>
    <row r="42" spans="1:13" ht="14.4" customHeight="1" x14ac:dyDescent="0.3">
      <c r="A42" s="831" t="s">
        <v>2656</v>
      </c>
      <c r="B42" s="832" t="s">
        <v>2322</v>
      </c>
      <c r="C42" s="832" t="s">
        <v>2479</v>
      </c>
      <c r="D42" s="832" t="s">
        <v>1130</v>
      </c>
      <c r="E42" s="832" t="s">
        <v>2480</v>
      </c>
      <c r="F42" s="849"/>
      <c r="G42" s="849"/>
      <c r="H42" s="837"/>
      <c r="I42" s="849">
        <v>1</v>
      </c>
      <c r="J42" s="849">
        <v>0</v>
      </c>
      <c r="K42" s="837"/>
      <c r="L42" s="849">
        <v>1</v>
      </c>
      <c r="M42" s="850">
        <v>0</v>
      </c>
    </row>
    <row r="43" spans="1:13" ht="14.4" customHeight="1" x14ac:dyDescent="0.3">
      <c r="A43" s="831" t="s">
        <v>2656</v>
      </c>
      <c r="B43" s="832" t="s">
        <v>2254</v>
      </c>
      <c r="C43" s="832" t="s">
        <v>3229</v>
      </c>
      <c r="D43" s="832" t="s">
        <v>3230</v>
      </c>
      <c r="E43" s="832" t="s">
        <v>1350</v>
      </c>
      <c r="F43" s="849"/>
      <c r="G43" s="849"/>
      <c r="H43" s="837">
        <v>0</v>
      </c>
      <c r="I43" s="849">
        <v>5</v>
      </c>
      <c r="J43" s="849">
        <v>647.54999999999995</v>
      </c>
      <c r="K43" s="837">
        <v>1</v>
      </c>
      <c r="L43" s="849">
        <v>5</v>
      </c>
      <c r="M43" s="850">
        <v>647.54999999999995</v>
      </c>
    </row>
    <row r="44" spans="1:13" ht="14.4" customHeight="1" x14ac:dyDescent="0.3">
      <c r="A44" s="831" t="s">
        <v>2656</v>
      </c>
      <c r="B44" s="832" t="s">
        <v>2254</v>
      </c>
      <c r="C44" s="832" t="s">
        <v>3846</v>
      </c>
      <c r="D44" s="832" t="s">
        <v>1549</v>
      </c>
      <c r="E44" s="832" t="s">
        <v>1135</v>
      </c>
      <c r="F44" s="849"/>
      <c r="G44" s="849"/>
      <c r="H44" s="837">
        <v>0</v>
      </c>
      <c r="I44" s="849">
        <v>5</v>
      </c>
      <c r="J44" s="849">
        <v>647.54999999999995</v>
      </c>
      <c r="K44" s="837">
        <v>1</v>
      </c>
      <c r="L44" s="849">
        <v>5</v>
      </c>
      <c r="M44" s="850">
        <v>647.54999999999995</v>
      </c>
    </row>
    <row r="45" spans="1:13" ht="14.4" customHeight="1" x14ac:dyDescent="0.3">
      <c r="A45" s="831" t="s">
        <v>2656</v>
      </c>
      <c r="B45" s="832" t="s">
        <v>2254</v>
      </c>
      <c r="C45" s="832" t="s">
        <v>2331</v>
      </c>
      <c r="D45" s="832" t="s">
        <v>1142</v>
      </c>
      <c r="E45" s="832" t="s">
        <v>1135</v>
      </c>
      <c r="F45" s="849"/>
      <c r="G45" s="849"/>
      <c r="H45" s="837">
        <v>0</v>
      </c>
      <c r="I45" s="849">
        <v>5</v>
      </c>
      <c r="J45" s="849">
        <v>647.54999999999995</v>
      </c>
      <c r="K45" s="837">
        <v>1</v>
      </c>
      <c r="L45" s="849">
        <v>5</v>
      </c>
      <c r="M45" s="850">
        <v>647.54999999999995</v>
      </c>
    </row>
    <row r="46" spans="1:13" ht="14.4" customHeight="1" x14ac:dyDescent="0.3">
      <c r="A46" s="831" t="s">
        <v>2656</v>
      </c>
      <c r="B46" s="832" t="s">
        <v>2254</v>
      </c>
      <c r="C46" s="832" t="s">
        <v>2334</v>
      </c>
      <c r="D46" s="832" t="s">
        <v>1139</v>
      </c>
      <c r="E46" s="832" t="s">
        <v>1135</v>
      </c>
      <c r="F46" s="849"/>
      <c r="G46" s="849"/>
      <c r="H46" s="837">
        <v>0</v>
      </c>
      <c r="I46" s="849">
        <v>5</v>
      </c>
      <c r="J46" s="849">
        <v>1194.4499999999998</v>
      </c>
      <c r="K46" s="837">
        <v>1</v>
      </c>
      <c r="L46" s="849">
        <v>5</v>
      </c>
      <c r="M46" s="850">
        <v>1194.4499999999998</v>
      </c>
    </row>
    <row r="47" spans="1:13" ht="14.4" customHeight="1" x14ac:dyDescent="0.3">
      <c r="A47" s="831" t="s">
        <v>2657</v>
      </c>
      <c r="B47" s="832" t="s">
        <v>2286</v>
      </c>
      <c r="C47" s="832" t="s">
        <v>2820</v>
      </c>
      <c r="D47" s="832" t="s">
        <v>2288</v>
      </c>
      <c r="E47" s="832" t="s">
        <v>2821</v>
      </c>
      <c r="F47" s="849"/>
      <c r="G47" s="849"/>
      <c r="H47" s="837">
        <v>0</v>
      </c>
      <c r="I47" s="849">
        <v>1</v>
      </c>
      <c r="J47" s="849">
        <v>94.28</v>
      </c>
      <c r="K47" s="837">
        <v>1</v>
      </c>
      <c r="L47" s="849">
        <v>1</v>
      </c>
      <c r="M47" s="850">
        <v>94.28</v>
      </c>
    </row>
    <row r="48" spans="1:13" ht="14.4" customHeight="1" x14ac:dyDescent="0.3">
      <c r="A48" s="831" t="s">
        <v>2657</v>
      </c>
      <c r="B48" s="832" t="s">
        <v>2193</v>
      </c>
      <c r="C48" s="832" t="s">
        <v>2816</v>
      </c>
      <c r="D48" s="832" t="s">
        <v>2817</v>
      </c>
      <c r="E48" s="832" t="s">
        <v>2818</v>
      </c>
      <c r="F48" s="849">
        <v>1</v>
      </c>
      <c r="G48" s="849">
        <v>154.36000000000001</v>
      </c>
      <c r="H48" s="837">
        <v>1</v>
      </c>
      <c r="I48" s="849"/>
      <c r="J48" s="849"/>
      <c r="K48" s="837">
        <v>0</v>
      </c>
      <c r="L48" s="849">
        <v>1</v>
      </c>
      <c r="M48" s="850">
        <v>154.36000000000001</v>
      </c>
    </row>
    <row r="49" spans="1:13" ht="14.4" customHeight="1" x14ac:dyDescent="0.3">
      <c r="A49" s="831" t="s">
        <v>2657</v>
      </c>
      <c r="B49" s="832" t="s">
        <v>2193</v>
      </c>
      <c r="C49" s="832" t="s">
        <v>2199</v>
      </c>
      <c r="D49" s="832" t="s">
        <v>951</v>
      </c>
      <c r="E49" s="832" t="s">
        <v>2200</v>
      </c>
      <c r="F49" s="849"/>
      <c r="G49" s="849"/>
      <c r="H49" s="837">
        <v>0</v>
      </c>
      <c r="I49" s="849">
        <v>1</v>
      </c>
      <c r="J49" s="849">
        <v>75.73</v>
      </c>
      <c r="K49" s="837">
        <v>1</v>
      </c>
      <c r="L49" s="849">
        <v>1</v>
      </c>
      <c r="M49" s="850">
        <v>75.73</v>
      </c>
    </row>
    <row r="50" spans="1:13" ht="14.4" customHeight="1" x14ac:dyDescent="0.3">
      <c r="A50" s="831" t="s">
        <v>2657</v>
      </c>
      <c r="B50" s="832" t="s">
        <v>2205</v>
      </c>
      <c r="C50" s="832" t="s">
        <v>2739</v>
      </c>
      <c r="D50" s="832" t="s">
        <v>2737</v>
      </c>
      <c r="E50" s="832" t="s">
        <v>1555</v>
      </c>
      <c r="F50" s="849">
        <v>1</v>
      </c>
      <c r="G50" s="849">
        <v>85.27</v>
      </c>
      <c r="H50" s="837">
        <v>1</v>
      </c>
      <c r="I50" s="849"/>
      <c r="J50" s="849"/>
      <c r="K50" s="837">
        <v>0</v>
      </c>
      <c r="L50" s="849">
        <v>1</v>
      </c>
      <c r="M50" s="850">
        <v>85.27</v>
      </c>
    </row>
    <row r="51" spans="1:13" ht="14.4" customHeight="1" x14ac:dyDescent="0.3">
      <c r="A51" s="831" t="s">
        <v>2657</v>
      </c>
      <c r="B51" s="832" t="s">
        <v>2205</v>
      </c>
      <c r="C51" s="832" t="s">
        <v>2206</v>
      </c>
      <c r="D51" s="832" t="s">
        <v>2207</v>
      </c>
      <c r="E51" s="832" t="s">
        <v>1555</v>
      </c>
      <c r="F51" s="849"/>
      <c r="G51" s="849"/>
      <c r="H51" s="837">
        <v>0</v>
      </c>
      <c r="I51" s="849">
        <v>2</v>
      </c>
      <c r="J51" s="849">
        <v>170.54</v>
      </c>
      <c r="K51" s="837">
        <v>1</v>
      </c>
      <c r="L51" s="849">
        <v>2</v>
      </c>
      <c r="M51" s="850">
        <v>170.54</v>
      </c>
    </row>
    <row r="52" spans="1:13" ht="14.4" customHeight="1" x14ac:dyDescent="0.3">
      <c r="A52" s="831" t="s">
        <v>2657</v>
      </c>
      <c r="B52" s="832" t="s">
        <v>2248</v>
      </c>
      <c r="C52" s="832" t="s">
        <v>2249</v>
      </c>
      <c r="D52" s="832" t="s">
        <v>897</v>
      </c>
      <c r="E52" s="832" t="s">
        <v>2250</v>
      </c>
      <c r="F52" s="849"/>
      <c r="G52" s="849"/>
      <c r="H52" s="837">
        <v>0</v>
      </c>
      <c r="I52" s="849">
        <v>4</v>
      </c>
      <c r="J52" s="849">
        <v>255</v>
      </c>
      <c r="K52" s="837">
        <v>1</v>
      </c>
      <c r="L52" s="849">
        <v>4</v>
      </c>
      <c r="M52" s="850">
        <v>255</v>
      </c>
    </row>
    <row r="53" spans="1:13" ht="14.4" customHeight="1" x14ac:dyDescent="0.3">
      <c r="A53" s="831" t="s">
        <v>2657</v>
      </c>
      <c r="B53" s="832" t="s">
        <v>5733</v>
      </c>
      <c r="C53" s="832" t="s">
        <v>2745</v>
      </c>
      <c r="D53" s="832" t="s">
        <v>2746</v>
      </c>
      <c r="E53" s="832" t="s">
        <v>2747</v>
      </c>
      <c r="F53" s="849"/>
      <c r="G53" s="849"/>
      <c r="H53" s="837">
        <v>0</v>
      </c>
      <c r="I53" s="849">
        <v>1</v>
      </c>
      <c r="J53" s="849">
        <v>58.77</v>
      </c>
      <c r="K53" s="837">
        <v>1</v>
      </c>
      <c r="L53" s="849">
        <v>1</v>
      </c>
      <c r="M53" s="850">
        <v>58.77</v>
      </c>
    </row>
    <row r="54" spans="1:13" ht="14.4" customHeight="1" x14ac:dyDescent="0.3">
      <c r="A54" s="831" t="s">
        <v>2657</v>
      </c>
      <c r="B54" s="832" t="s">
        <v>2254</v>
      </c>
      <c r="C54" s="832" t="s">
        <v>3389</v>
      </c>
      <c r="D54" s="832" t="s">
        <v>3390</v>
      </c>
      <c r="E54" s="832" t="s">
        <v>2268</v>
      </c>
      <c r="F54" s="849"/>
      <c r="G54" s="849"/>
      <c r="H54" s="837">
        <v>0</v>
      </c>
      <c r="I54" s="849">
        <v>4</v>
      </c>
      <c r="J54" s="849">
        <v>6459.6</v>
      </c>
      <c r="K54" s="837">
        <v>1</v>
      </c>
      <c r="L54" s="849">
        <v>4</v>
      </c>
      <c r="M54" s="850">
        <v>6459.6</v>
      </c>
    </row>
    <row r="55" spans="1:13" ht="14.4" customHeight="1" x14ac:dyDescent="0.3">
      <c r="A55" s="831" t="s">
        <v>2658</v>
      </c>
      <c r="B55" s="832" t="s">
        <v>2193</v>
      </c>
      <c r="C55" s="832" t="s">
        <v>2194</v>
      </c>
      <c r="D55" s="832" t="s">
        <v>1358</v>
      </c>
      <c r="E55" s="832" t="s">
        <v>2195</v>
      </c>
      <c r="F55" s="849"/>
      <c r="G55" s="849"/>
      <c r="H55" s="837">
        <v>0</v>
      </c>
      <c r="I55" s="849">
        <v>3</v>
      </c>
      <c r="J55" s="849">
        <v>463.08000000000004</v>
      </c>
      <c r="K55" s="837">
        <v>1</v>
      </c>
      <c r="L55" s="849">
        <v>3</v>
      </c>
      <c r="M55" s="850">
        <v>463.08000000000004</v>
      </c>
    </row>
    <row r="56" spans="1:13" ht="14.4" customHeight="1" x14ac:dyDescent="0.3">
      <c r="A56" s="831" t="s">
        <v>2658</v>
      </c>
      <c r="B56" s="832" t="s">
        <v>2193</v>
      </c>
      <c r="C56" s="832" t="s">
        <v>2196</v>
      </c>
      <c r="D56" s="832" t="s">
        <v>2197</v>
      </c>
      <c r="E56" s="832" t="s">
        <v>2198</v>
      </c>
      <c r="F56" s="849"/>
      <c r="G56" s="849"/>
      <c r="H56" s="837">
        <v>0</v>
      </c>
      <c r="I56" s="849">
        <v>2</v>
      </c>
      <c r="J56" s="849">
        <v>299.04000000000002</v>
      </c>
      <c r="K56" s="837">
        <v>1</v>
      </c>
      <c r="L56" s="849">
        <v>2</v>
      </c>
      <c r="M56" s="850">
        <v>299.04000000000002</v>
      </c>
    </row>
    <row r="57" spans="1:13" ht="14.4" customHeight="1" x14ac:dyDescent="0.3">
      <c r="A57" s="831" t="s">
        <v>2658</v>
      </c>
      <c r="B57" s="832" t="s">
        <v>2193</v>
      </c>
      <c r="C57" s="832" t="s">
        <v>2199</v>
      </c>
      <c r="D57" s="832" t="s">
        <v>951</v>
      </c>
      <c r="E57" s="832" t="s">
        <v>2200</v>
      </c>
      <c r="F57" s="849"/>
      <c r="G57" s="849"/>
      <c r="H57" s="837">
        <v>0</v>
      </c>
      <c r="I57" s="849">
        <v>12</v>
      </c>
      <c r="J57" s="849">
        <v>908.76</v>
      </c>
      <c r="K57" s="837">
        <v>1</v>
      </c>
      <c r="L57" s="849">
        <v>12</v>
      </c>
      <c r="M57" s="850">
        <v>908.76</v>
      </c>
    </row>
    <row r="58" spans="1:13" ht="14.4" customHeight="1" x14ac:dyDescent="0.3">
      <c r="A58" s="831" t="s">
        <v>2658</v>
      </c>
      <c r="B58" s="832" t="s">
        <v>2380</v>
      </c>
      <c r="C58" s="832" t="s">
        <v>2381</v>
      </c>
      <c r="D58" s="832" t="s">
        <v>1268</v>
      </c>
      <c r="E58" s="832" t="s">
        <v>1270</v>
      </c>
      <c r="F58" s="849"/>
      <c r="G58" s="849"/>
      <c r="H58" s="837">
        <v>0</v>
      </c>
      <c r="I58" s="849">
        <v>1</v>
      </c>
      <c r="J58" s="849">
        <v>159.08000000000001</v>
      </c>
      <c r="K58" s="837">
        <v>1</v>
      </c>
      <c r="L58" s="849">
        <v>1</v>
      </c>
      <c r="M58" s="850">
        <v>159.08000000000001</v>
      </c>
    </row>
    <row r="59" spans="1:13" ht="14.4" customHeight="1" x14ac:dyDescent="0.3">
      <c r="A59" s="831" t="s">
        <v>2658</v>
      </c>
      <c r="B59" s="832" t="s">
        <v>2380</v>
      </c>
      <c r="C59" s="832" t="s">
        <v>2841</v>
      </c>
      <c r="D59" s="832" t="s">
        <v>2840</v>
      </c>
      <c r="E59" s="832" t="s">
        <v>1270</v>
      </c>
      <c r="F59" s="849">
        <v>1</v>
      </c>
      <c r="G59" s="849">
        <v>159.08000000000001</v>
      </c>
      <c r="H59" s="837">
        <v>1</v>
      </c>
      <c r="I59" s="849"/>
      <c r="J59" s="849"/>
      <c r="K59" s="837">
        <v>0</v>
      </c>
      <c r="L59" s="849">
        <v>1</v>
      </c>
      <c r="M59" s="850">
        <v>159.08000000000001</v>
      </c>
    </row>
    <row r="60" spans="1:13" ht="14.4" customHeight="1" x14ac:dyDescent="0.3">
      <c r="A60" s="831" t="s">
        <v>2658</v>
      </c>
      <c r="B60" s="832" t="s">
        <v>2237</v>
      </c>
      <c r="C60" s="832" t="s">
        <v>2238</v>
      </c>
      <c r="D60" s="832" t="s">
        <v>736</v>
      </c>
      <c r="E60" s="832" t="s">
        <v>2239</v>
      </c>
      <c r="F60" s="849"/>
      <c r="G60" s="849"/>
      <c r="H60" s="837">
        <v>0</v>
      </c>
      <c r="I60" s="849">
        <v>1</v>
      </c>
      <c r="J60" s="849">
        <v>63.34</v>
      </c>
      <c r="K60" s="837">
        <v>1</v>
      </c>
      <c r="L60" s="849">
        <v>1</v>
      </c>
      <c r="M60" s="850">
        <v>63.34</v>
      </c>
    </row>
    <row r="61" spans="1:13" ht="14.4" customHeight="1" x14ac:dyDescent="0.3">
      <c r="A61" s="831" t="s">
        <v>2658</v>
      </c>
      <c r="B61" s="832" t="s">
        <v>2248</v>
      </c>
      <c r="C61" s="832" t="s">
        <v>2249</v>
      </c>
      <c r="D61" s="832" t="s">
        <v>897</v>
      </c>
      <c r="E61" s="832" t="s">
        <v>2250</v>
      </c>
      <c r="F61" s="849"/>
      <c r="G61" s="849"/>
      <c r="H61" s="837">
        <v>0</v>
      </c>
      <c r="I61" s="849">
        <v>1</v>
      </c>
      <c r="J61" s="849">
        <v>63.75</v>
      </c>
      <c r="K61" s="837">
        <v>1</v>
      </c>
      <c r="L61" s="849">
        <v>1</v>
      </c>
      <c r="M61" s="850">
        <v>63.75</v>
      </c>
    </row>
    <row r="62" spans="1:13" ht="14.4" customHeight="1" x14ac:dyDescent="0.3">
      <c r="A62" s="831" t="s">
        <v>2658</v>
      </c>
      <c r="B62" s="832" t="s">
        <v>2322</v>
      </c>
      <c r="C62" s="832" t="s">
        <v>2475</v>
      </c>
      <c r="D62" s="832" t="s">
        <v>1130</v>
      </c>
      <c r="E62" s="832" t="s">
        <v>2476</v>
      </c>
      <c r="F62" s="849"/>
      <c r="G62" s="849"/>
      <c r="H62" s="837">
        <v>0</v>
      </c>
      <c r="I62" s="849">
        <v>1</v>
      </c>
      <c r="J62" s="849">
        <v>58.77</v>
      </c>
      <c r="K62" s="837">
        <v>1</v>
      </c>
      <c r="L62" s="849">
        <v>1</v>
      </c>
      <c r="M62" s="850">
        <v>58.77</v>
      </c>
    </row>
    <row r="63" spans="1:13" ht="14.4" customHeight="1" x14ac:dyDescent="0.3">
      <c r="A63" s="831" t="s">
        <v>2658</v>
      </c>
      <c r="B63" s="832" t="s">
        <v>2254</v>
      </c>
      <c r="C63" s="832" t="s">
        <v>5202</v>
      </c>
      <c r="D63" s="832" t="s">
        <v>5203</v>
      </c>
      <c r="E63" s="832" t="s">
        <v>1350</v>
      </c>
      <c r="F63" s="849"/>
      <c r="G63" s="849"/>
      <c r="H63" s="837">
        <v>0</v>
      </c>
      <c r="I63" s="849">
        <v>5</v>
      </c>
      <c r="J63" s="849">
        <v>647.54999999999995</v>
      </c>
      <c r="K63" s="837">
        <v>1</v>
      </c>
      <c r="L63" s="849">
        <v>5</v>
      </c>
      <c r="M63" s="850">
        <v>647.54999999999995</v>
      </c>
    </row>
    <row r="64" spans="1:13" ht="14.4" customHeight="1" x14ac:dyDescent="0.3">
      <c r="A64" s="831" t="s">
        <v>2658</v>
      </c>
      <c r="B64" s="832" t="s">
        <v>2254</v>
      </c>
      <c r="C64" s="832" t="s">
        <v>3229</v>
      </c>
      <c r="D64" s="832" t="s">
        <v>3230</v>
      </c>
      <c r="E64" s="832" t="s">
        <v>1350</v>
      </c>
      <c r="F64" s="849"/>
      <c r="G64" s="849"/>
      <c r="H64" s="837">
        <v>0</v>
      </c>
      <c r="I64" s="849">
        <v>5</v>
      </c>
      <c r="J64" s="849">
        <v>647.54999999999995</v>
      </c>
      <c r="K64" s="837">
        <v>1</v>
      </c>
      <c r="L64" s="849">
        <v>5</v>
      </c>
      <c r="M64" s="850">
        <v>647.54999999999995</v>
      </c>
    </row>
    <row r="65" spans="1:13" ht="14.4" customHeight="1" x14ac:dyDescent="0.3">
      <c r="A65" s="831" t="s">
        <v>2658</v>
      </c>
      <c r="B65" s="832" t="s">
        <v>2254</v>
      </c>
      <c r="C65" s="832" t="s">
        <v>3631</v>
      </c>
      <c r="D65" s="832" t="s">
        <v>3632</v>
      </c>
      <c r="E65" s="832" t="s">
        <v>1350</v>
      </c>
      <c r="F65" s="849"/>
      <c r="G65" s="849"/>
      <c r="H65" s="837">
        <v>0</v>
      </c>
      <c r="I65" s="849">
        <v>5</v>
      </c>
      <c r="J65" s="849">
        <v>647.54999999999995</v>
      </c>
      <c r="K65" s="837">
        <v>1</v>
      </c>
      <c r="L65" s="849">
        <v>5</v>
      </c>
      <c r="M65" s="850">
        <v>647.54999999999995</v>
      </c>
    </row>
    <row r="66" spans="1:13" ht="14.4" customHeight="1" x14ac:dyDescent="0.3">
      <c r="A66" s="831" t="s">
        <v>2658</v>
      </c>
      <c r="B66" s="832" t="s">
        <v>2254</v>
      </c>
      <c r="C66" s="832" t="s">
        <v>2270</v>
      </c>
      <c r="D66" s="832" t="s">
        <v>915</v>
      </c>
      <c r="E66" s="832" t="s">
        <v>2257</v>
      </c>
      <c r="F66" s="849"/>
      <c r="G66" s="849"/>
      <c r="H66" s="837">
        <v>0</v>
      </c>
      <c r="I66" s="849">
        <v>1</v>
      </c>
      <c r="J66" s="849">
        <v>1614.9</v>
      </c>
      <c r="K66" s="837">
        <v>1</v>
      </c>
      <c r="L66" s="849">
        <v>1</v>
      </c>
      <c r="M66" s="850">
        <v>1614.9</v>
      </c>
    </row>
    <row r="67" spans="1:13" ht="14.4" customHeight="1" x14ac:dyDescent="0.3">
      <c r="A67" s="831" t="s">
        <v>2659</v>
      </c>
      <c r="B67" s="832" t="s">
        <v>2193</v>
      </c>
      <c r="C67" s="832" t="s">
        <v>2194</v>
      </c>
      <c r="D67" s="832" t="s">
        <v>1358</v>
      </c>
      <c r="E67" s="832" t="s">
        <v>2195</v>
      </c>
      <c r="F67" s="849"/>
      <c r="G67" s="849"/>
      <c r="H67" s="837">
        <v>0</v>
      </c>
      <c r="I67" s="849">
        <v>1</v>
      </c>
      <c r="J67" s="849">
        <v>154.36000000000001</v>
      </c>
      <c r="K67" s="837">
        <v>1</v>
      </c>
      <c r="L67" s="849">
        <v>1</v>
      </c>
      <c r="M67" s="850">
        <v>154.36000000000001</v>
      </c>
    </row>
    <row r="68" spans="1:13" ht="14.4" customHeight="1" x14ac:dyDescent="0.3">
      <c r="A68" s="831" t="s">
        <v>2659</v>
      </c>
      <c r="B68" s="832" t="s">
        <v>2193</v>
      </c>
      <c r="C68" s="832" t="s">
        <v>2199</v>
      </c>
      <c r="D68" s="832" t="s">
        <v>951</v>
      </c>
      <c r="E68" s="832" t="s">
        <v>2200</v>
      </c>
      <c r="F68" s="849"/>
      <c r="G68" s="849"/>
      <c r="H68" s="837">
        <v>0</v>
      </c>
      <c r="I68" s="849">
        <v>4</v>
      </c>
      <c r="J68" s="849">
        <v>302.92</v>
      </c>
      <c r="K68" s="837">
        <v>1</v>
      </c>
      <c r="L68" s="849">
        <v>4</v>
      </c>
      <c r="M68" s="850">
        <v>302.92</v>
      </c>
    </row>
    <row r="69" spans="1:13" ht="14.4" customHeight="1" x14ac:dyDescent="0.3">
      <c r="A69" s="831" t="s">
        <v>2659</v>
      </c>
      <c r="B69" s="832" t="s">
        <v>2205</v>
      </c>
      <c r="C69" s="832" t="s">
        <v>2206</v>
      </c>
      <c r="D69" s="832" t="s">
        <v>2207</v>
      </c>
      <c r="E69" s="832" t="s">
        <v>1555</v>
      </c>
      <c r="F69" s="849"/>
      <c r="G69" s="849"/>
      <c r="H69" s="837">
        <v>0</v>
      </c>
      <c r="I69" s="849">
        <v>1</v>
      </c>
      <c r="J69" s="849">
        <v>85.27</v>
      </c>
      <c r="K69" s="837">
        <v>1</v>
      </c>
      <c r="L69" s="849">
        <v>1</v>
      </c>
      <c r="M69" s="850">
        <v>85.27</v>
      </c>
    </row>
    <row r="70" spans="1:13" ht="14.4" customHeight="1" x14ac:dyDescent="0.3">
      <c r="A70" s="831" t="s">
        <v>2659</v>
      </c>
      <c r="B70" s="832" t="s">
        <v>2380</v>
      </c>
      <c r="C70" s="832" t="s">
        <v>2381</v>
      </c>
      <c r="D70" s="832" t="s">
        <v>1268</v>
      </c>
      <c r="E70" s="832" t="s">
        <v>1270</v>
      </c>
      <c r="F70" s="849"/>
      <c r="G70" s="849"/>
      <c r="H70" s="837">
        <v>0</v>
      </c>
      <c r="I70" s="849">
        <v>1</v>
      </c>
      <c r="J70" s="849">
        <v>159.08000000000001</v>
      </c>
      <c r="K70" s="837">
        <v>1</v>
      </c>
      <c r="L70" s="849">
        <v>1</v>
      </c>
      <c r="M70" s="850">
        <v>159.08000000000001</v>
      </c>
    </row>
    <row r="71" spans="1:13" ht="14.4" customHeight="1" x14ac:dyDescent="0.3">
      <c r="A71" s="831" t="s">
        <v>2659</v>
      </c>
      <c r="B71" s="832" t="s">
        <v>2380</v>
      </c>
      <c r="C71" s="832" t="s">
        <v>2839</v>
      </c>
      <c r="D71" s="832" t="s">
        <v>2840</v>
      </c>
      <c r="E71" s="832" t="s">
        <v>1269</v>
      </c>
      <c r="F71" s="849">
        <v>4</v>
      </c>
      <c r="G71" s="849">
        <v>1272.6400000000001</v>
      </c>
      <c r="H71" s="837">
        <v>1</v>
      </c>
      <c r="I71" s="849"/>
      <c r="J71" s="849"/>
      <c r="K71" s="837">
        <v>0</v>
      </c>
      <c r="L71" s="849">
        <v>4</v>
      </c>
      <c r="M71" s="850">
        <v>1272.6400000000001</v>
      </c>
    </row>
    <row r="72" spans="1:13" ht="14.4" customHeight="1" x14ac:dyDescent="0.3">
      <c r="A72" s="831" t="s">
        <v>2659</v>
      </c>
      <c r="B72" s="832" t="s">
        <v>2248</v>
      </c>
      <c r="C72" s="832" t="s">
        <v>2249</v>
      </c>
      <c r="D72" s="832" t="s">
        <v>897</v>
      </c>
      <c r="E72" s="832" t="s">
        <v>2250</v>
      </c>
      <c r="F72" s="849"/>
      <c r="G72" s="849"/>
      <c r="H72" s="837">
        <v>0</v>
      </c>
      <c r="I72" s="849">
        <v>1</v>
      </c>
      <c r="J72" s="849">
        <v>63.75</v>
      </c>
      <c r="K72" s="837">
        <v>1</v>
      </c>
      <c r="L72" s="849">
        <v>1</v>
      </c>
      <c r="M72" s="850">
        <v>63.75</v>
      </c>
    </row>
    <row r="73" spans="1:13" ht="14.4" customHeight="1" x14ac:dyDescent="0.3">
      <c r="A73" s="831" t="s">
        <v>2659</v>
      </c>
      <c r="B73" s="832" t="s">
        <v>2254</v>
      </c>
      <c r="C73" s="832" t="s">
        <v>3846</v>
      </c>
      <c r="D73" s="832" t="s">
        <v>1549</v>
      </c>
      <c r="E73" s="832" t="s">
        <v>1135</v>
      </c>
      <c r="F73" s="849"/>
      <c r="G73" s="849"/>
      <c r="H73" s="837">
        <v>0</v>
      </c>
      <c r="I73" s="849">
        <v>10</v>
      </c>
      <c r="J73" s="849">
        <v>1295.0999999999999</v>
      </c>
      <c r="K73" s="837">
        <v>1</v>
      </c>
      <c r="L73" s="849">
        <v>10</v>
      </c>
      <c r="M73" s="850">
        <v>1295.0999999999999</v>
      </c>
    </row>
    <row r="74" spans="1:13" ht="14.4" customHeight="1" x14ac:dyDescent="0.3">
      <c r="A74" s="831" t="s">
        <v>2659</v>
      </c>
      <c r="B74" s="832" t="s">
        <v>2254</v>
      </c>
      <c r="C74" s="832" t="s">
        <v>2331</v>
      </c>
      <c r="D74" s="832" t="s">
        <v>1142</v>
      </c>
      <c r="E74" s="832" t="s">
        <v>1135</v>
      </c>
      <c r="F74" s="849"/>
      <c r="G74" s="849"/>
      <c r="H74" s="837">
        <v>0</v>
      </c>
      <c r="I74" s="849">
        <v>15</v>
      </c>
      <c r="J74" s="849">
        <v>1942.6499999999999</v>
      </c>
      <c r="K74" s="837">
        <v>1</v>
      </c>
      <c r="L74" s="849">
        <v>15</v>
      </c>
      <c r="M74" s="850">
        <v>1942.6499999999999</v>
      </c>
    </row>
    <row r="75" spans="1:13" ht="14.4" customHeight="1" x14ac:dyDescent="0.3">
      <c r="A75" s="831" t="s">
        <v>2659</v>
      </c>
      <c r="B75" s="832" t="s">
        <v>2254</v>
      </c>
      <c r="C75" s="832" t="s">
        <v>2332</v>
      </c>
      <c r="D75" s="832" t="s">
        <v>1141</v>
      </c>
      <c r="E75" s="832" t="s">
        <v>1135</v>
      </c>
      <c r="F75" s="849"/>
      <c r="G75" s="849"/>
      <c r="H75" s="837">
        <v>0</v>
      </c>
      <c r="I75" s="849">
        <v>10</v>
      </c>
      <c r="J75" s="849">
        <v>1303.8999999999999</v>
      </c>
      <c r="K75" s="837">
        <v>1</v>
      </c>
      <c r="L75" s="849">
        <v>10</v>
      </c>
      <c r="M75" s="850">
        <v>1303.8999999999999</v>
      </c>
    </row>
    <row r="76" spans="1:13" ht="14.4" customHeight="1" x14ac:dyDescent="0.3">
      <c r="A76" s="831" t="s">
        <v>2660</v>
      </c>
      <c r="B76" s="832" t="s">
        <v>5734</v>
      </c>
      <c r="C76" s="832" t="s">
        <v>3711</v>
      </c>
      <c r="D76" s="832" t="s">
        <v>3712</v>
      </c>
      <c r="E76" s="832" t="s">
        <v>3713</v>
      </c>
      <c r="F76" s="849">
        <v>3</v>
      </c>
      <c r="G76" s="849">
        <v>210.69</v>
      </c>
      <c r="H76" s="837">
        <v>1</v>
      </c>
      <c r="I76" s="849"/>
      <c r="J76" s="849"/>
      <c r="K76" s="837">
        <v>0</v>
      </c>
      <c r="L76" s="849">
        <v>3</v>
      </c>
      <c r="M76" s="850">
        <v>210.69</v>
      </c>
    </row>
    <row r="77" spans="1:13" ht="14.4" customHeight="1" x14ac:dyDescent="0.3">
      <c r="A77" s="831" t="s">
        <v>2661</v>
      </c>
      <c r="B77" s="832" t="s">
        <v>2413</v>
      </c>
      <c r="C77" s="832" t="s">
        <v>2917</v>
      </c>
      <c r="D77" s="832" t="s">
        <v>2918</v>
      </c>
      <c r="E77" s="832" t="s">
        <v>2919</v>
      </c>
      <c r="F77" s="849"/>
      <c r="G77" s="849"/>
      <c r="H77" s="837">
        <v>0</v>
      </c>
      <c r="I77" s="849">
        <v>4</v>
      </c>
      <c r="J77" s="849">
        <v>1812.72</v>
      </c>
      <c r="K77" s="837">
        <v>1</v>
      </c>
      <c r="L77" s="849">
        <v>4</v>
      </c>
      <c r="M77" s="850">
        <v>1812.72</v>
      </c>
    </row>
    <row r="78" spans="1:13" ht="14.4" customHeight="1" x14ac:dyDescent="0.3">
      <c r="A78" s="831" t="s">
        <v>2661</v>
      </c>
      <c r="B78" s="832" t="s">
        <v>2349</v>
      </c>
      <c r="C78" s="832" t="s">
        <v>2834</v>
      </c>
      <c r="D78" s="832" t="s">
        <v>2835</v>
      </c>
      <c r="E78" s="832" t="s">
        <v>2497</v>
      </c>
      <c r="F78" s="849">
        <v>1</v>
      </c>
      <c r="G78" s="849">
        <v>103.64</v>
      </c>
      <c r="H78" s="837">
        <v>1</v>
      </c>
      <c r="I78" s="849"/>
      <c r="J78" s="849"/>
      <c r="K78" s="837">
        <v>0</v>
      </c>
      <c r="L78" s="849">
        <v>1</v>
      </c>
      <c r="M78" s="850">
        <v>103.64</v>
      </c>
    </row>
    <row r="79" spans="1:13" ht="14.4" customHeight="1" x14ac:dyDescent="0.3">
      <c r="A79" s="831" t="s">
        <v>2661</v>
      </c>
      <c r="B79" s="832" t="s">
        <v>2349</v>
      </c>
      <c r="C79" s="832" t="s">
        <v>2350</v>
      </c>
      <c r="D79" s="832" t="s">
        <v>2351</v>
      </c>
      <c r="E79" s="832" t="s">
        <v>2352</v>
      </c>
      <c r="F79" s="849"/>
      <c r="G79" s="849"/>
      <c r="H79" s="837">
        <v>0</v>
      </c>
      <c r="I79" s="849">
        <v>1</v>
      </c>
      <c r="J79" s="849">
        <v>93.27</v>
      </c>
      <c r="K79" s="837">
        <v>1</v>
      </c>
      <c r="L79" s="849">
        <v>1</v>
      </c>
      <c r="M79" s="850">
        <v>93.27</v>
      </c>
    </row>
    <row r="80" spans="1:13" ht="14.4" customHeight="1" x14ac:dyDescent="0.3">
      <c r="A80" s="831" t="s">
        <v>2661</v>
      </c>
      <c r="B80" s="832" t="s">
        <v>2349</v>
      </c>
      <c r="C80" s="832" t="s">
        <v>2836</v>
      </c>
      <c r="D80" s="832" t="s">
        <v>2351</v>
      </c>
      <c r="E80" s="832" t="s">
        <v>2837</v>
      </c>
      <c r="F80" s="849"/>
      <c r="G80" s="849"/>
      <c r="H80" s="837">
        <v>0</v>
      </c>
      <c r="I80" s="849">
        <v>1</v>
      </c>
      <c r="J80" s="849">
        <v>186.55</v>
      </c>
      <c r="K80" s="837">
        <v>1</v>
      </c>
      <c r="L80" s="849">
        <v>1</v>
      </c>
      <c r="M80" s="850">
        <v>186.55</v>
      </c>
    </row>
    <row r="81" spans="1:13" ht="14.4" customHeight="1" x14ac:dyDescent="0.3">
      <c r="A81" s="831" t="s">
        <v>2661</v>
      </c>
      <c r="B81" s="832" t="s">
        <v>2349</v>
      </c>
      <c r="C81" s="832" t="s">
        <v>2421</v>
      </c>
      <c r="D81" s="832" t="s">
        <v>2351</v>
      </c>
      <c r="E81" s="832" t="s">
        <v>2354</v>
      </c>
      <c r="F81" s="849"/>
      <c r="G81" s="849"/>
      <c r="H81" s="837">
        <v>0</v>
      </c>
      <c r="I81" s="849">
        <v>1</v>
      </c>
      <c r="J81" s="849">
        <v>31.09</v>
      </c>
      <c r="K81" s="837">
        <v>1</v>
      </c>
      <c r="L81" s="849">
        <v>1</v>
      </c>
      <c r="M81" s="850">
        <v>31.09</v>
      </c>
    </row>
    <row r="82" spans="1:13" ht="14.4" customHeight="1" x14ac:dyDescent="0.3">
      <c r="A82" s="831" t="s">
        <v>2661</v>
      </c>
      <c r="B82" s="832" t="s">
        <v>2193</v>
      </c>
      <c r="C82" s="832" t="s">
        <v>2194</v>
      </c>
      <c r="D82" s="832" t="s">
        <v>1358</v>
      </c>
      <c r="E82" s="832" t="s">
        <v>2195</v>
      </c>
      <c r="F82" s="849"/>
      <c r="G82" s="849"/>
      <c r="H82" s="837">
        <v>0</v>
      </c>
      <c r="I82" s="849">
        <v>5</v>
      </c>
      <c r="J82" s="849">
        <v>771.80000000000007</v>
      </c>
      <c r="K82" s="837">
        <v>1</v>
      </c>
      <c r="L82" s="849">
        <v>5</v>
      </c>
      <c r="M82" s="850">
        <v>771.80000000000007</v>
      </c>
    </row>
    <row r="83" spans="1:13" ht="14.4" customHeight="1" x14ac:dyDescent="0.3">
      <c r="A83" s="831" t="s">
        <v>2661</v>
      </c>
      <c r="B83" s="832" t="s">
        <v>2205</v>
      </c>
      <c r="C83" s="832" t="s">
        <v>2739</v>
      </c>
      <c r="D83" s="832" t="s">
        <v>2737</v>
      </c>
      <c r="E83" s="832" t="s">
        <v>1555</v>
      </c>
      <c r="F83" s="849">
        <v>2</v>
      </c>
      <c r="G83" s="849">
        <v>170.54</v>
      </c>
      <c r="H83" s="837">
        <v>1</v>
      </c>
      <c r="I83" s="849"/>
      <c r="J83" s="849"/>
      <c r="K83" s="837">
        <v>0</v>
      </c>
      <c r="L83" s="849">
        <v>2</v>
      </c>
      <c r="M83" s="850">
        <v>170.54</v>
      </c>
    </row>
    <row r="84" spans="1:13" ht="14.4" customHeight="1" x14ac:dyDescent="0.3">
      <c r="A84" s="831" t="s">
        <v>2661</v>
      </c>
      <c r="B84" s="832" t="s">
        <v>2205</v>
      </c>
      <c r="C84" s="832" t="s">
        <v>2206</v>
      </c>
      <c r="D84" s="832" t="s">
        <v>2207</v>
      </c>
      <c r="E84" s="832" t="s">
        <v>1555</v>
      </c>
      <c r="F84" s="849"/>
      <c r="G84" s="849"/>
      <c r="H84" s="837">
        <v>0</v>
      </c>
      <c r="I84" s="849">
        <v>2</v>
      </c>
      <c r="J84" s="849">
        <v>170.54</v>
      </c>
      <c r="K84" s="837">
        <v>1</v>
      </c>
      <c r="L84" s="849">
        <v>2</v>
      </c>
      <c r="M84" s="850">
        <v>170.54</v>
      </c>
    </row>
    <row r="85" spans="1:13" ht="14.4" customHeight="1" x14ac:dyDescent="0.3">
      <c r="A85" s="831" t="s">
        <v>2661</v>
      </c>
      <c r="B85" s="832" t="s">
        <v>2380</v>
      </c>
      <c r="C85" s="832" t="s">
        <v>2839</v>
      </c>
      <c r="D85" s="832" t="s">
        <v>2840</v>
      </c>
      <c r="E85" s="832" t="s">
        <v>1269</v>
      </c>
      <c r="F85" s="849">
        <v>1</v>
      </c>
      <c r="G85" s="849">
        <v>318.16000000000003</v>
      </c>
      <c r="H85" s="837">
        <v>1</v>
      </c>
      <c r="I85" s="849"/>
      <c r="J85" s="849"/>
      <c r="K85" s="837">
        <v>0</v>
      </c>
      <c r="L85" s="849">
        <v>1</v>
      </c>
      <c r="M85" s="850">
        <v>318.16000000000003</v>
      </c>
    </row>
    <row r="86" spans="1:13" ht="14.4" customHeight="1" x14ac:dyDescent="0.3">
      <c r="A86" s="831" t="s">
        <v>2661</v>
      </c>
      <c r="B86" s="832" t="s">
        <v>2380</v>
      </c>
      <c r="C86" s="832" t="s">
        <v>2841</v>
      </c>
      <c r="D86" s="832" t="s">
        <v>2840</v>
      </c>
      <c r="E86" s="832" t="s">
        <v>1270</v>
      </c>
      <c r="F86" s="849">
        <v>1</v>
      </c>
      <c r="G86" s="849">
        <v>184.65</v>
      </c>
      <c r="H86" s="837">
        <v>1</v>
      </c>
      <c r="I86" s="849"/>
      <c r="J86" s="849"/>
      <c r="K86" s="837">
        <v>0</v>
      </c>
      <c r="L86" s="849">
        <v>1</v>
      </c>
      <c r="M86" s="850">
        <v>184.65</v>
      </c>
    </row>
    <row r="87" spans="1:13" ht="14.4" customHeight="1" x14ac:dyDescent="0.3">
      <c r="A87" s="831" t="s">
        <v>2661</v>
      </c>
      <c r="B87" s="832" t="s">
        <v>5735</v>
      </c>
      <c r="C87" s="832" t="s">
        <v>2879</v>
      </c>
      <c r="D87" s="832" t="s">
        <v>2880</v>
      </c>
      <c r="E87" s="832" t="s">
        <v>2881</v>
      </c>
      <c r="F87" s="849"/>
      <c r="G87" s="849"/>
      <c r="H87" s="837">
        <v>0</v>
      </c>
      <c r="I87" s="849">
        <v>13</v>
      </c>
      <c r="J87" s="849">
        <v>27173.9</v>
      </c>
      <c r="K87" s="837">
        <v>1</v>
      </c>
      <c r="L87" s="849">
        <v>13</v>
      </c>
      <c r="M87" s="850">
        <v>27173.9</v>
      </c>
    </row>
    <row r="88" spans="1:13" ht="14.4" customHeight="1" x14ac:dyDescent="0.3">
      <c r="A88" s="831" t="s">
        <v>2661</v>
      </c>
      <c r="B88" s="832" t="s">
        <v>5735</v>
      </c>
      <c r="C88" s="832" t="s">
        <v>2882</v>
      </c>
      <c r="D88" s="832" t="s">
        <v>2880</v>
      </c>
      <c r="E88" s="832" t="s">
        <v>2883</v>
      </c>
      <c r="F88" s="849"/>
      <c r="G88" s="849"/>
      <c r="H88" s="837">
        <v>0</v>
      </c>
      <c r="I88" s="849">
        <v>8</v>
      </c>
      <c r="J88" s="849">
        <v>20698.16</v>
      </c>
      <c r="K88" s="837">
        <v>1</v>
      </c>
      <c r="L88" s="849">
        <v>8</v>
      </c>
      <c r="M88" s="850">
        <v>20698.16</v>
      </c>
    </row>
    <row r="89" spans="1:13" ht="14.4" customHeight="1" x14ac:dyDescent="0.3">
      <c r="A89" s="831" t="s">
        <v>2661</v>
      </c>
      <c r="B89" s="832" t="s">
        <v>5735</v>
      </c>
      <c r="C89" s="832" t="s">
        <v>2884</v>
      </c>
      <c r="D89" s="832" t="s">
        <v>2880</v>
      </c>
      <c r="E89" s="832" t="s">
        <v>2885</v>
      </c>
      <c r="F89" s="849"/>
      <c r="G89" s="849"/>
      <c r="H89" s="837">
        <v>0</v>
      </c>
      <c r="I89" s="849">
        <v>36</v>
      </c>
      <c r="J89" s="849">
        <v>84873.959999999992</v>
      </c>
      <c r="K89" s="837">
        <v>1</v>
      </c>
      <c r="L89" s="849">
        <v>36</v>
      </c>
      <c r="M89" s="850">
        <v>84873.959999999992</v>
      </c>
    </row>
    <row r="90" spans="1:13" ht="14.4" customHeight="1" x14ac:dyDescent="0.3">
      <c r="A90" s="831" t="s">
        <v>2661</v>
      </c>
      <c r="B90" s="832" t="s">
        <v>5735</v>
      </c>
      <c r="C90" s="832" t="s">
        <v>2886</v>
      </c>
      <c r="D90" s="832" t="s">
        <v>2880</v>
      </c>
      <c r="E90" s="832" t="s">
        <v>2887</v>
      </c>
      <c r="F90" s="849"/>
      <c r="G90" s="849"/>
      <c r="H90" s="837">
        <v>0</v>
      </c>
      <c r="I90" s="849">
        <v>12</v>
      </c>
      <c r="J90" s="849">
        <v>21192.36</v>
      </c>
      <c r="K90" s="837">
        <v>1</v>
      </c>
      <c r="L90" s="849">
        <v>12</v>
      </c>
      <c r="M90" s="850">
        <v>21192.36</v>
      </c>
    </row>
    <row r="91" spans="1:13" ht="14.4" customHeight="1" x14ac:dyDescent="0.3">
      <c r="A91" s="831" t="s">
        <v>2661</v>
      </c>
      <c r="B91" s="832" t="s">
        <v>5735</v>
      </c>
      <c r="C91" s="832" t="s">
        <v>2888</v>
      </c>
      <c r="D91" s="832" t="s">
        <v>2880</v>
      </c>
      <c r="E91" s="832" t="s">
        <v>2889</v>
      </c>
      <c r="F91" s="849">
        <v>8</v>
      </c>
      <c r="G91" s="849">
        <v>14746.72</v>
      </c>
      <c r="H91" s="837">
        <v>1</v>
      </c>
      <c r="I91" s="849"/>
      <c r="J91" s="849"/>
      <c r="K91" s="837">
        <v>0</v>
      </c>
      <c r="L91" s="849">
        <v>8</v>
      </c>
      <c r="M91" s="850">
        <v>14746.72</v>
      </c>
    </row>
    <row r="92" spans="1:13" ht="14.4" customHeight="1" x14ac:dyDescent="0.3">
      <c r="A92" s="831" t="s">
        <v>2661</v>
      </c>
      <c r="B92" s="832" t="s">
        <v>5735</v>
      </c>
      <c r="C92" s="832" t="s">
        <v>2890</v>
      </c>
      <c r="D92" s="832" t="s">
        <v>2880</v>
      </c>
      <c r="E92" s="832" t="s">
        <v>2891</v>
      </c>
      <c r="F92" s="849"/>
      <c r="G92" s="849"/>
      <c r="H92" s="837">
        <v>0</v>
      </c>
      <c r="I92" s="849">
        <v>6</v>
      </c>
      <c r="J92" s="849">
        <v>9402.42</v>
      </c>
      <c r="K92" s="837">
        <v>1</v>
      </c>
      <c r="L92" s="849">
        <v>6</v>
      </c>
      <c r="M92" s="850">
        <v>9402.42</v>
      </c>
    </row>
    <row r="93" spans="1:13" ht="14.4" customHeight="1" x14ac:dyDescent="0.3">
      <c r="A93" s="831" t="s">
        <v>2661</v>
      </c>
      <c r="B93" s="832" t="s">
        <v>5735</v>
      </c>
      <c r="C93" s="832" t="s">
        <v>2892</v>
      </c>
      <c r="D93" s="832" t="s">
        <v>2880</v>
      </c>
      <c r="E93" s="832" t="s">
        <v>2893</v>
      </c>
      <c r="F93" s="849">
        <v>4</v>
      </c>
      <c r="G93" s="849">
        <v>8478.16</v>
      </c>
      <c r="H93" s="837">
        <v>1</v>
      </c>
      <c r="I93" s="849"/>
      <c r="J93" s="849"/>
      <c r="K93" s="837">
        <v>0</v>
      </c>
      <c r="L93" s="849">
        <v>4</v>
      </c>
      <c r="M93" s="850">
        <v>8478.16</v>
      </c>
    </row>
    <row r="94" spans="1:13" ht="14.4" customHeight="1" x14ac:dyDescent="0.3">
      <c r="A94" s="831" t="s">
        <v>2661</v>
      </c>
      <c r="B94" s="832" t="s">
        <v>2517</v>
      </c>
      <c r="C94" s="832" t="s">
        <v>2519</v>
      </c>
      <c r="D94" s="832" t="s">
        <v>1670</v>
      </c>
      <c r="E94" s="832" t="s">
        <v>1672</v>
      </c>
      <c r="F94" s="849"/>
      <c r="G94" s="849"/>
      <c r="H94" s="837">
        <v>0</v>
      </c>
      <c r="I94" s="849">
        <v>2</v>
      </c>
      <c r="J94" s="849">
        <v>145.1</v>
      </c>
      <c r="K94" s="837">
        <v>1</v>
      </c>
      <c r="L94" s="849">
        <v>2</v>
      </c>
      <c r="M94" s="850">
        <v>145.1</v>
      </c>
    </row>
    <row r="95" spans="1:13" ht="14.4" customHeight="1" x14ac:dyDescent="0.3">
      <c r="A95" s="831" t="s">
        <v>2662</v>
      </c>
      <c r="B95" s="832" t="s">
        <v>2248</v>
      </c>
      <c r="C95" s="832" t="s">
        <v>2251</v>
      </c>
      <c r="D95" s="832" t="s">
        <v>2252</v>
      </c>
      <c r="E95" s="832" t="s">
        <v>2253</v>
      </c>
      <c r="F95" s="849"/>
      <c r="G95" s="849"/>
      <c r="H95" s="837">
        <v>0</v>
      </c>
      <c r="I95" s="849">
        <v>1</v>
      </c>
      <c r="J95" s="849">
        <v>25.5</v>
      </c>
      <c r="K95" s="837">
        <v>1</v>
      </c>
      <c r="L95" s="849">
        <v>1</v>
      </c>
      <c r="M95" s="850">
        <v>25.5</v>
      </c>
    </row>
    <row r="96" spans="1:13" ht="14.4" customHeight="1" x14ac:dyDescent="0.3">
      <c r="A96" s="831" t="s">
        <v>2663</v>
      </c>
      <c r="B96" s="832" t="s">
        <v>5736</v>
      </c>
      <c r="C96" s="832" t="s">
        <v>3754</v>
      </c>
      <c r="D96" s="832" t="s">
        <v>3755</v>
      </c>
      <c r="E96" s="832" t="s">
        <v>3145</v>
      </c>
      <c r="F96" s="849">
        <v>3</v>
      </c>
      <c r="G96" s="849">
        <v>110.72999999999999</v>
      </c>
      <c r="H96" s="837">
        <v>1</v>
      </c>
      <c r="I96" s="849"/>
      <c r="J96" s="849"/>
      <c r="K96" s="837">
        <v>0</v>
      </c>
      <c r="L96" s="849">
        <v>3</v>
      </c>
      <c r="M96" s="850">
        <v>110.72999999999999</v>
      </c>
    </row>
    <row r="97" spans="1:13" ht="14.4" customHeight="1" x14ac:dyDescent="0.3">
      <c r="A97" s="831" t="s">
        <v>2663</v>
      </c>
      <c r="B97" s="832" t="s">
        <v>5737</v>
      </c>
      <c r="C97" s="832" t="s">
        <v>3725</v>
      </c>
      <c r="D97" s="832" t="s">
        <v>2974</v>
      </c>
      <c r="E97" s="832" t="s">
        <v>3726</v>
      </c>
      <c r="F97" s="849">
        <v>1</v>
      </c>
      <c r="G97" s="849">
        <v>603.72</v>
      </c>
      <c r="H97" s="837">
        <v>1</v>
      </c>
      <c r="I97" s="849"/>
      <c r="J97" s="849"/>
      <c r="K97" s="837">
        <v>0</v>
      </c>
      <c r="L97" s="849">
        <v>1</v>
      </c>
      <c r="M97" s="850">
        <v>603.72</v>
      </c>
    </row>
    <row r="98" spans="1:13" ht="14.4" customHeight="1" x14ac:dyDescent="0.3">
      <c r="A98" s="831" t="s">
        <v>2663</v>
      </c>
      <c r="B98" s="832" t="s">
        <v>5738</v>
      </c>
      <c r="C98" s="832" t="s">
        <v>3740</v>
      </c>
      <c r="D98" s="832" t="s">
        <v>3741</v>
      </c>
      <c r="E98" s="832" t="s">
        <v>3742</v>
      </c>
      <c r="F98" s="849">
        <v>1</v>
      </c>
      <c r="G98" s="849">
        <v>3480.65</v>
      </c>
      <c r="H98" s="837">
        <v>1</v>
      </c>
      <c r="I98" s="849"/>
      <c r="J98" s="849"/>
      <c r="K98" s="837">
        <v>0</v>
      </c>
      <c r="L98" s="849">
        <v>1</v>
      </c>
      <c r="M98" s="850">
        <v>3480.65</v>
      </c>
    </row>
    <row r="99" spans="1:13" ht="14.4" customHeight="1" x14ac:dyDescent="0.3">
      <c r="A99" s="831" t="s">
        <v>2663</v>
      </c>
      <c r="B99" s="832" t="s">
        <v>2286</v>
      </c>
      <c r="C99" s="832" t="s">
        <v>2287</v>
      </c>
      <c r="D99" s="832" t="s">
        <v>2288</v>
      </c>
      <c r="E99" s="832" t="s">
        <v>2289</v>
      </c>
      <c r="F99" s="849"/>
      <c r="G99" s="849"/>
      <c r="H99" s="837">
        <v>0</v>
      </c>
      <c r="I99" s="849">
        <v>1</v>
      </c>
      <c r="J99" s="849">
        <v>49.08</v>
      </c>
      <c r="K99" s="837">
        <v>1</v>
      </c>
      <c r="L99" s="849">
        <v>1</v>
      </c>
      <c r="M99" s="850">
        <v>49.08</v>
      </c>
    </row>
    <row r="100" spans="1:13" ht="14.4" customHeight="1" x14ac:dyDescent="0.3">
      <c r="A100" s="831" t="s">
        <v>2663</v>
      </c>
      <c r="B100" s="832" t="s">
        <v>2193</v>
      </c>
      <c r="C100" s="832" t="s">
        <v>2194</v>
      </c>
      <c r="D100" s="832" t="s">
        <v>1358</v>
      </c>
      <c r="E100" s="832" t="s">
        <v>2195</v>
      </c>
      <c r="F100" s="849"/>
      <c r="G100" s="849"/>
      <c r="H100" s="837">
        <v>0</v>
      </c>
      <c r="I100" s="849">
        <v>1</v>
      </c>
      <c r="J100" s="849">
        <v>154.36000000000001</v>
      </c>
      <c r="K100" s="837">
        <v>1</v>
      </c>
      <c r="L100" s="849">
        <v>1</v>
      </c>
      <c r="M100" s="850">
        <v>154.36000000000001</v>
      </c>
    </row>
    <row r="101" spans="1:13" ht="14.4" customHeight="1" x14ac:dyDescent="0.3">
      <c r="A101" s="831" t="s">
        <v>2663</v>
      </c>
      <c r="B101" s="832" t="s">
        <v>2193</v>
      </c>
      <c r="C101" s="832" t="s">
        <v>2199</v>
      </c>
      <c r="D101" s="832" t="s">
        <v>951</v>
      </c>
      <c r="E101" s="832" t="s">
        <v>2200</v>
      </c>
      <c r="F101" s="849"/>
      <c r="G101" s="849"/>
      <c r="H101" s="837">
        <v>0</v>
      </c>
      <c r="I101" s="849">
        <v>4</v>
      </c>
      <c r="J101" s="849">
        <v>302.92</v>
      </c>
      <c r="K101" s="837">
        <v>1</v>
      </c>
      <c r="L101" s="849">
        <v>4</v>
      </c>
      <c r="M101" s="850">
        <v>302.92</v>
      </c>
    </row>
    <row r="102" spans="1:13" ht="14.4" customHeight="1" x14ac:dyDescent="0.3">
      <c r="A102" s="831" t="s">
        <v>2663</v>
      </c>
      <c r="B102" s="832" t="s">
        <v>2230</v>
      </c>
      <c r="C102" s="832" t="s">
        <v>2305</v>
      </c>
      <c r="D102" s="832" t="s">
        <v>832</v>
      </c>
      <c r="E102" s="832" t="s">
        <v>1105</v>
      </c>
      <c r="F102" s="849"/>
      <c r="G102" s="849"/>
      <c r="H102" s="837"/>
      <c r="I102" s="849">
        <v>1</v>
      </c>
      <c r="J102" s="849">
        <v>0</v>
      </c>
      <c r="K102" s="837"/>
      <c r="L102" s="849">
        <v>1</v>
      </c>
      <c r="M102" s="850">
        <v>0</v>
      </c>
    </row>
    <row r="103" spans="1:13" ht="14.4" customHeight="1" x14ac:dyDescent="0.3">
      <c r="A103" s="831" t="s">
        <v>2663</v>
      </c>
      <c r="B103" s="832" t="s">
        <v>5739</v>
      </c>
      <c r="C103" s="832" t="s">
        <v>3751</v>
      </c>
      <c r="D103" s="832" t="s">
        <v>3752</v>
      </c>
      <c r="E103" s="832" t="s">
        <v>3753</v>
      </c>
      <c r="F103" s="849"/>
      <c r="G103" s="849"/>
      <c r="H103" s="837">
        <v>0</v>
      </c>
      <c r="I103" s="849">
        <v>1</v>
      </c>
      <c r="J103" s="849">
        <v>72.58</v>
      </c>
      <c r="K103" s="837">
        <v>1</v>
      </c>
      <c r="L103" s="849">
        <v>1</v>
      </c>
      <c r="M103" s="850">
        <v>72.58</v>
      </c>
    </row>
    <row r="104" spans="1:13" ht="14.4" customHeight="1" x14ac:dyDescent="0.3">
      <c r="A104" s="831" t="s">
        <v>2663</v>
      </c>
      <c r="B104" s="832" t="s">
        <v>5740</v>
      </c>
      <c r="C104" s="832" t="s">
        <v>3736</v>
      </c>
      <c r="D104" s="832" t="s">
        <v>3737</v>
      </c>
      <c r="E104" s="832" t="s">
        <v>3738</v>
      </c>
      <c r="F104" s="849">
        <v>1</v>
      </c>
      <c r="G104" s="849">
        <v>439.98</v>
      </c>
      <c r="H104" s="837">
        <v>1</v>
      </c>
      <c r="I104" s="849"/>
      <c r="J104" s="849"/>
      <c r="K104" s="837">
        <v>0</v>
      </c>
      <c r="L104" s="849">
        <v>1</v>
      </c>
      <c r="M104" s="850">
        <v>439.98</v>
      </c>
    </row>
    <row r="105" spans="1:13" ht="14.4" customHeight="1" x14ac:dyDescent="0.3">
      <c r="A105" s="831" t="s">
        <v>2663</v>
      </c>
      <c r="B105" s="832" t="s">
        <v>2396</v>
      </c>
      <c r="C105" s="832" t="s">
        <v>4652</v>
      </c>
      <c r="D105" s="832" t="s">
        <v>4653</v>
      </c>
      <c r="E105" s="832" t="s">
        <v>4654</v>
      </c>
      <c r="F105" s="849">
        <v>1</v>
      </c>
      <c r="G105" s="849">
        <v>141.25</v>
      </c>
      <c r="H105" s="837">
        <v>1</v>
      </c>
      <c r="I105" s="849"/>
      <c r="J105" s="849"/>
      <c r="K105" s="837">
        <v>0</v>
      </c>
      <c r="L105" s="849">
        <v>1</v>
      </c>
      <c r="M105" s="850">
        <v>141.25</v>
      </c>
    </row>
    <row r="106" spans="1:13" ht="14.4" customHeight="1" x14ac:dyDescent="0.3">
      <c r="A106" s="831" t="s">
        <v>2663</v>
      </c>
      <c r="B106" s="832" t="s">
        <v>2396</v>
      </c>
      <c r="C106" s="832" t="s">
        <v>2397</v>
      </c>
      <c r="D106" s="832" t="s">
        <v>2398</v>
      </c>
      <c r="E106" s="832" t="s">
        <v>2399</v>
      </c>
      <c r="F106" s="849"/>
      <c r="G106" s="849"/>
      <c r="H106" s="837">
        <v>0</v>
      </c>
      <c r="I106" s="849">
        <v>6</v>
      </c>
      <c r="J106" s="849">
        <v>847.5</v>
      </c>
      <c r="K106" s="837">
        <v>1</v>
      </c>
      <c r="L106" s="849">
        <v>6</v>
      </c>
      <c r="M106" s="850">
        <v>847.5</v>
      </c>
    </row>
    <row r="107" spans="1:13" ht="14.4" customHeight="1" x14ac:dyDescent="0.3">
      <c r="A107" s="831" t="s">
        <v>2663</v>
      </c>
      <c r="B107" s="832" t="s">
        <v>2248</v>
      </c>
      <c r="C107" s="832" t="s">
        <v>2249</v>
      </c>
      <c r="D107" s="832" t="s">
        <v>897</v>
      </c>
      <c r="E107" s="832" t="s">
        <v>2250</v>
      </c>
      <c r="F107" s="849"/>
      <c r="G107" s="849"/>
      <c r="H107" s="837">
        <v>0</v>
      </c>
      <c r="I107" s="849">
        <v>4</v>
      </c>
      <c r="J107" s="849">
        <v>255</v>
      </c>
      <c r="K107" s="837">
        <v>1</v>
      </c>
      <c r="L107" s="849">
        <v>4</v>
      </c>
      <c r="M107" s="850">
        <v>255</v>
      </c>
    </row>
    <row r="108" spans="1:13" ht="14.4" customHeight="1" x14ac:dyDescent="0.3">
      <c r="A108" s="831" t="s">
        <v>2663</v>
      </c>
      <c r="B108" s="832" t="s">
        <v>5741</v>
      </c>
      <c r="C108" s="832" t="s">
        <v>4810</v>
      </c>
      <c r="D108" s="832" t="s">
        <v>3762</v>
      </c>
      <c r="E108" s="832" t="s">
        <v>4811</v>
      </c>
      <c r="F108" s="849">
        <v>1</v>
      </c>
      <c r="G108" s="849">
        <v>2358.91</v>
      </c>
      <c r="H108" s="837">
        <v>1</v>
      </c>
      <c r="I108" s="849"/>
      <c r="J108" s="849"/>
      <c r="K108" s="837">
        <v>0</v>
      </c>
      <c r="L108" s="849">
        <v>1</v>
      </c>
      <c r="M108" s="850">
        <v>2358.91</v>
      </c>
    </row>
    <row r="109" spans="1:13" ht="14.4" customHeight="1" x14ac:dyDescent="0.3">
      <c r="A109" s="831" t="s">
        <v>2663</v>
      </c>
      <c r="B109" s="832" t="s">
        <v>5741</v>
      </c>
      <c r="C109" s="832" t="s">
        <v>4812</v>
      </c>
      <c r="D109" s="832" t="s">
        <v>3762</v>
      </c>
      <c r="E109" s="832" t="s">
        <v>4813</v>
      </c>
      <c r="F109" s="849">
        <v>4</v>
      </c>
      <c r="G109" s="849">
        <v>8137.52</v>
      </c>
      <c r="H109" s="837">
        <v>1</v>
      </c>
      <c r="I109" s="849"/>
      <c r="J109" s="849"/>
      <c r="K109" s="837">
        <v>0</v>
      </c>
      <c r="L109" s="849">
        <v>4</v>
      </c>
      <c r="M109" s="850">
        <v>8137.52</v>
      </c>
    </row>
    <row r="110" spans="1:13" ht="14.4" customHeight="1" x14ac:dyDescent="0.3">
      <c r="A110" s="831" t="s">
        <v>2663</v>
      </c>
      <c r="B110" s="832" t="s">
        <v>5741</v>
      </c>
      <c r="C110" s="832" t="s">
        <v>4940</v>
      </c>
      <c r="D110" s="832" t="s">
        <v>3762</v>
      </c>
      <c r="E110" s="832" t="s">
        <v>4811</v>
      </c>
      <c r="F110" s="849">
        <v>2</v>
      </c>
      <c r="G110" s="849">
        <v>4717.82</v>
      </c>
      <c r="H110" s="837">
        <v>1</v>
      </c>
      <c r="I110" s="849"/>
      <c r="J110" s="849"/>
      <c r="K110" s="837">
        <v>0</v>
      </c>
      <c r="L110" s="849">
        <v>2</v>
      </c>
      <c r="M110" s="850">
        <v>4717.82</v>
      </c>
    </row>
    <row r="111" spans="1:13" ht="14.4" customHeight="1" x14ac:dyDescent="0.3">
      <c r="A111" s="831" t="s">
        <v>2663</v>
      </c>
      <c r="B111" s="832" t="s">
        <v>2400</v>
      </c>
      <c r="C111" s="832" t="s">
        <v>2401</v>
      </c>
      <c r="D111" s="832" t="s">
        <v>1249</v>
      </c>
      <c r="E111" s="832" t="s">
        <v>2402</v>
      </c>
      <c r="F111" s="849"/>
      <c r="G111" s="849"/>
      <c r="H111" s="837">
        <v>0</v>
      </c>
      <c r="I111" s="849">
        <v>4</v>
      </c>
      <c r="J111" s="849">
        <v>427</v>
      </c>
      <c r="K111" s="837">
        <v>1</v>
      </c>
      <c r="L111" s="849">
        <v>4</v>
      </c>
      <c r="M111" s="850">
        <v>427</v>
      </c>
    </row>
    <row r="112" spans="1:13" ht="14.4" customHeight="1" x14ac:dyDescent="0.3">
      <c r="A112" s="831" t="s">
        <v>2663</v>
      </c>
      <c r="B112" s="832" t="s">
        <v>2400</v>
      </c>
      <c r="C112" s="832" t="s">
        <v>4605</v>
      </c>
      <c r="D112" s="832" t="s">
        <v>4606</v>
      </c>
      <c r="E112" s="832" t="s">
        <v>4607</v>
      </c>
      <c r="F112" s="849"/>
      <c r="G112" s="849"/>
      <c r="H112" s="837">
        <v>0</v>
      </c>
      <c r="I112" s="849">
        <v>2</v>
      </c>
      <c r="J112" s="849">
        <v>409.44</v>
      </c>
      <c r="K112" s="837">
        <v>1</v>
      </c>
      <c r="L112" s="849">
        <v>2</v>
      </c>
      <c r="M112" s="850">
        <v>409.44</v>
      </c>
    </row>
    <row r="113" spans="1:13" ht="14.4" customHeight="1" x14ac:dyDescent="0.3">
      <c r="A113" s="831" t="s">
        <v>2663</v>
      </c>
      <c r="B113" s="832" t="s">
        <v>2400</v>
      </c>
      <c r="C113" s="832" t="s">
        <v>2598</v>
      </c>
      <c r="D113" s="832" t="s">
        <v>1951</v>
      </c>
      <c r="E113" s="832" t="s">
        <v>2599</v>
      </c>
      <c r="F113" s="849"/>
      <c r="G113" s="849"/>
      <c r="H113" s="837">
        <v>0</v>
      </c>
      <c r="I113" s="849">
        <v>1</v>
      </c>
      <c r="J113" s="849">
        <v>120.15</v>
      </c>
      <c r="K113" s="837">
        <v>1</v>
      </c>
      <c r="L113" s="849">
        <v>1</v>
      </c>
      <c r="M113" s="850">
        <v>120.15</v>
      </c>
    </row>
    <row r="114" spans="1:13" ht="14.4" customHeight="1" x14ac:dyDescent="0.3">
      <c r="A114" s="831" t="s">
        <v>2663</v>
      </c>
      <c r="B114" s="832" t="s">
        <v>5742</v>
      </c>
      <c r="C114" s="832" t="s">
        <v>4950</v>
      </c>
      <c r="D114" s="832" t="s">
        <v>3666</v>
      </c>
      <c r="E114" s="832" t="s">
        <v>3691</v>
      </c>
      <c r="F114" s="849">
        <v>1</v>
      </c>
      <c r="G114" s="849">
        <v>420.75</v>
      </c>
      <c r="H114" s="837">
        <v>1</v>
      </c>
      <c r="I114" s="849"/>
      <c r="J114" s="849"/>
      <c r="K114" s="837">
        <v>0</v>
      </c>
      <c r="L114" s="849">
        <v>1</v>
      </c>
      <c r="M114" s="850">
        <v>420.75</v>
      </c>
    </row>
    <row r="115" spans="1:13" ht="14.4" customHeight="1" x14ac:dyDescent="0.3">
      <c r="A115" s="831" t="s">
        <v>2663</v>
      </c>
      <c r="B115" s="832" t="s">
        <v>5733</v>
      </c>
      <c r="C115" s="832" t="s">
        <v>3727</v>
      </c>
      <c r="D115" s="832" t="s">
        <v>3613</v>
      </c>
      <c r="E115" s="832" t="s">
        <v>3482</v>
      </c>
      <c r="F115" s="849">
        <v>1</v>
      </c>
      <c r="G115" s="849">
        <v>58.77</v>
      </c>
      <c r="H115" s="837">
        <v>1</v>
      </c>
      <c r="I115" s="849"/>
      <c r="J115" s="849"/>
      <c r="K115" s="837">
        <v>0</v>
      </c>
      <c r="L115" s="849">
        <v>1</v>
      </c>
      <c r="M115" s="850">
        <v>58.77</v>
      </c>
    </row>
    <row r="116" spans="1:13" ht="14.4" customHeight="1" x14ac:dyDescent="0.3">
      <c r="A116" s="831" t="s">
        <v>2663</v>
      </c>
      <c r="B116" s="832" t="s">
        <v>5733</v>
      </c>
      <c r="C116" s="832" t="s">
        <v>3678</v>
      </c>
      <c r="D116" s="832" t="s">
        <v>3613</v>
      </c>
      <c r="E116" s="832" t="s">
        <v>3169</v>
      </c>
      <c r="F116" s="849">
        <v>7</v>
      </c>
      <c r="G116" s="849">
        <v>1234.24</v>
      </c>
      <c r="H116" s="837">
        <v>1</v>
      </c>
      <c r="I116" s="849"/>
      <c r="J116" s="849"/>
      <c r="K116" s="837">
        <v>0</v>
      </c>
      <c r="L116" s="849">
        <v>7</v>
      </c>
      <c r="M116" s="850">
        <v>1234.24</v>
      </c>
    </row>
    <row r="117" spans="1:13" ht="14.4" customHeight="1" x14ac:dyDescent="0.3">
      <c r="A117" s="831" t="s">
        <v>2663</v>
      </c>
      <c r="B117" s="832" t="s">
        <v>2254</v>
      </c>
      <c r="C117" s="832" t="s">
        <v>3631</v>
      </c>
      <c r="D117" s="832" t="s">
        <v>3632</v>
      </c>
      <c r="E117" s="832" t="s">
        <v>1350</v>
      </c>
      <c r="F117" s="849"/>
      <c r="G117" s="849"/>
      <c r="H117" s="837">
        <v>0</v>
      </c>
      <c r="I117" s="849">
        <v>6</v>
      </c>
      <c r="J117" s="849">
        <v>777.06</v>
      </c>
      <c r="K117" s="837">
        <v>1</v>
      </c>
      <c r="L117" s="849">
        <v>6</v>
      </c>
      <c r="M117" s="850">
        <v>777.06</v>
      </c>
    </row>
    <row r="118" spans="1:13" ht="14.4" customHeight="1" x14ac:dyDescent="0.3">
      <c r="A118" s="831" t="s">
        <v>2663</v>
      </c>
      <c r="B118" s="832" t="s">
        <v>2254</v>
      </c>
      <c r="C118" s="832" t="s">
        <v>2448</v>
      </c>
      <c r="D118" s="832" t="s">
        <v>2449</v>
      </c>
      <c r="E118" s="832" t="s">
        <v>2409</v>
      </c>
      <c r="F118" s="849"/>
      <c r="G118" s="849"/>
      <c r="H118" s="837">
        <v>0</v>
      </c>
      <c r="I118" s="849">
        <v>6</v>
      </c>
      <c r="J118" s="849">
        <v>509.34000000000003</v>
      </c>
      <c r="K118" s="837">
        <v>1</v>
      </c>
      <c r="L118" s="849">
        <v>6</v>
      </c>
      <c r="M118" s="850">
        <v>509.34000000000003</v>
      </c>
    </row>
    <row r="119" spans="1:13" ht="14.4" customHeight="1" x14ac:dyDescent="0.3">
      <c r="A119" s="831" t="s">
        <v>2663</v>
      </c>
      <c r="B119" s="832" t="s">
        <v>2254</v>
      </c>
      <c r="C119" s="832" t="s">
        <v>2269</v>
      </c>
      <c r="D119" s="832" t="s">
        <v>930</v>
      </c>
      <c r="E119" s="832" t="s">
        <v>2265</v>
      </c>
      <c r="F119" s="849"/>
      <c r="G119" s="849"/>
      <c r="H119" s="837">
        <v>0</v>
      </c>
      <c r="I119" s="849">
        <v>10</v>
      </c>
      <c r="J119" s="849">
        <v>3247</v>
      </c>
      <c r="K119" s="837">
        <v>1</v>
      </c>
      <c r="L119" s="849">
        <v>10</v>
      </c>
      <c r="M119" s="850">
        <v>3247</v>
      </c>
    </row>
    <row r="120" spans="1:13" ht="14.4" customHeight="1" x14ac:dyDescent="0.3">
      <c r="A120" s="831" t="s">
        <v>2663</v>
      </c>
      <c r="B120" s="832" t="s">
        <v>2254</v>
      </c>
      <c r="C120" s="832" t="s">
        <v>2335</v>
      </c>
      <c r="D120" s="832" t="s">
        <v>1137</v>
      </c>
      <c r="E120" s="832" t="s">
        <v>1138</v>
      </c>
      <c r="F120" s="849"/>
      <c r="G120" s="849"/>
      <c r="H120" s="837">
        <v>0</v>
      </c>
      <c r="I120" s="849">
        <v>1</v>
      </c>
      <c r="J120" s="849">
        <v>2635.97</v>
      </c>
      <c r="K120" s="837">
        <v>1</v>
      </c>
      <c r="L120" s="849">
        <v>1</v>
      </c>
      <c r="M120" s="850">
        <v>2635.97</v>
      </c>
    </row>
    <row r="121" spans="1:13" ht="14.4" customHeight="1" x14ac:dyDescent="0.3">
      <c r="A121" s="831" t="s">
        <v>2663</v>
      </c>
      <c r="B121" s="832" t="s">
        <v>2254</v>
      </c>
      <c r="C121" s="832" t="s">
        <v>2267</v>
      </c>
      <c r="D121" s="832" t="s">
        <v>926</v>
      </c>
      <c r="E121" s="832" t="s">
        <v>2268</v>
      </c>
      <c r="F121" s="849"/>
      <c r="G121" s="849"/>
      <c r="H121" s="837">
        <v>0</v>
      </c>
      <c r="I121" s="849">
        <v>3</v>
      </c>
      <c r="J121" s="849">
        <v>884.43000000000006</v>
      </c>
      <c r="K121" s="837">
        <v>1</v>
      </c>
      <c r="L121" s="849">
        <v>3</v>
      </c>
      <c r="M121" s="850">
        <v>884.43000000000006</v>
      </c>
    </row>
    <row r="122" spans="1:13" ht="14.4" customHeight="1" x14ac:dyDescent="0.3">
      <c r="A122" s="831" t="s">
        <v>2663</v>
      </c>
      <c r="B122" s="832" t="s">
        <v>2254</v>
      </c>
      <c r="C122" s="832" t="s">
        <v>2412</v>
      </c>
      <c r="D122" s="832" t="s">
        <v>1351</v>
      </c>
      <c r="E122" s="832" t="s">
        <v>1350</v>
      </c>
      <c r="F122" s="849"/>
      <c r="G122" s="849"/>
      <c r="H122" s="837">
        <v>0</v>
      </c>
      <c r="I122" s="849">
        <v>7</v>
      </c>
      <c r="J122" s="849">
        <v>906.56999999999994</v>
      </c>
      <c r="K122" s="837">
        <v>1</v>
      </c>
      <c r="L122" s="849">
        <v>7</v>
      </c>
      <c r="M122" s="850">
        <v>906.56999999999994</v>
      </c>
    </row>
    <row r="123" spans="1:13" ht="14.4" customHeight="1" x14ac:dyDescent="0.3">
      <c r="A123" s="831" t="s">
        <v>2663</v>
      </c>
      <c r="B123" s="832" t="s">
        <v>2254</v>
      </c>
      <c r="C123" s="832" t="s">
        <v>4941</v>
      </c>
      <c r="D123" s="832" t="s">
        <v>4942</v>
      </c>
      <c r="E123" s="832" t="s">
        <v>4943</v>
      </c>
      <c r="F123" s="849"/>
      <c r="G123" s="849"/>
      <c r="H123" s="837">
        <v>0</v>
      </c>
      <c r="I123" s="849">
        <v>20</v>
      </c>
      <c r="J123" s="849">
        <v>32298</v>
      </c>
      <c r="K123" s="837">
        <v>1</v>
      </c>
      <c r="L123" s="849">
        <v>20</v>
      </c>
      <c r="M123" s="850">
        <v>32298</v>
      </c>
    </row>
    <row r="124" spans="1:13" ht="14.4" customHeight="1" x14ac:dyDescent="0.3">
      <c r="A124" s="831" t="s">
        <v>2664</v>
      </c>
      <c r="B124" s="832" t="s">
        <v>2193</v>
      </c>
      <c r="C124" s="832" t="s">
        <v>2199</v>
      </c>
      <c r="D124" s="832" t="s">
        <v>951</v>
      </c>
      <c r="E124" s="832" t="s">
        <v>2200</v>
      </c>
      <c r="F124" s="849"/>
      <c r="G124" s="849"/>
      <c r="H124" s="837">
        <v>0</v>
      </c>
      <c r="I124" s="849">
        <v>3</v>
      </c>
      <c r="J124" s="849">
        <v>227.19</v>
      </c>
      <c r="K124" s="837">
        <v>1</v>
      </c>
      <c r="L124" s="849">
        <v>3</v>
      </c>
      <c r="M124" s="850">
        <v>227.19</v>
      </c>
    </row>
    <row r="125" spans="1:13" ht="14.4" customHeight="1" x14ac:dyDescent="0.3">
      <c r="A125" s="831" t="s">
        <v>2664</v>
      </c>
      <c r="B125" s="832" t="s">
        <v>2248</v>
      </c>
      <c r="C125" s="832" t="s">
        <v>2249</v>
      </c>
      <c r="D125" s="832" t="s">
        <v>897</v>
      </c>
      <c r="E125" s="832" t="s">
        <v>2250</v>
      </c>
      <c r="F125" s="849"/>
      <c r="G125" s="849"/>
      <c r="H125" s="837">
        <v>0</v>
      </c>
      <c r="I125" s="849">
        <v>1</v>
      </c>
      <c r="J125" s="849">
        <v>63.75</v>
      </c>
      <c r="K125" s="837">
        <v>1</v>
      </c>
      <c r="L125" s="849">
        <v>1</v>
      </c>
      <c r="M125" s="850">
        <v>63.75</v>
      </c>
    </row>
    <row r="126" spans="1:13" ht="14.4" customHeight="1" x14ac:dyDescent="0.3">
      <c r="A126" s="831" t="s">
        <v>2665</v>
      </c>
      <c r="B126" s="832" t="s">
        <v>5743</v>
      </c>
      <c r="C126" s="832" t="s">
        <v>3018</v>
      </c>
      <c r="D126" s="832" t="s">
        <v>3019</v>
      </c>
      <c r="E126" s="832" t="s">
        <v>3020</v>
      </c>
      <c r="F126" s="849"/>
      <c r="G126" s="849"/>
      <c r="H126" s="837">
        <v>0</v>
      </c>
      <c r="I126" s="849">
        <v>1</v>
      </c>
      <c r="J126" s="849">
        <v>32.25</v>
      </c>
      <c r="K126" s="837">
        <v>1</v>
      </c>
      <c r="L126" s="849">
        <v>1</v>
      </c>
      <c r="M126" s="850">
        <v>32.25</v>
      </c>
    </row>
    <row r="127" spans="1:13" ht="14.4" customHeight="1" x14ac:dyDescent="0.3">
      <c r="A127" s="831" t="s">
        <v>2665</v>
      </c>
      <c r="B127" s="832" t="s">
        <v>5744</v>
      </c>
      <c r="C127" s="832" t="s">
        <v>5302</v>
      </c>
      <c r="D127" s="832" t="s">
        <v>5303</v>
      </c>
      <c r="E127" s="832" t="s">
        <v>5304</v>
      </c>
      <c r="F127" s="849"/>
      <c r="G127" s="849"/>
      <c r="H127" s="837">
        <v>0</v>
      </c>
      <c r="I127" s="849">
        <v>1</v>
      </c>
      <c r="J127" s="849">
        <v>234.32</v>
      </c>
      <c r="K127" s="837">
        <v>1</v>
      </c>
      <c r="L127" s="849">
        <v>1</v>
      </c>
      <c r="M127" s="850">
        <v>234.32</v>
      </c>
    </row>
    <row r="128" spans="1:13" ht="14.4" customHeight="1" x14ac:dyDescent="0.3">
      <c r="A128" s="831" t="s">
        <v>2665</v>
      </c>
      <c r="B128" s="832" t="s">
        <v>2281</v>
      </c>
      <c r="C128" s="832" t="s">
        <v>2282</v>
      </c>
      <c r="D128" s="832" t="s">
        <v>1069</v>
      </c>
      <c r="E128" s="832" t="s">
        <v>2283</v>
      </c>
      <c r="F128" s="849"/>
      <c r="G128" s="849"/>
      <c r="H128" s="837"/>
      <c r="I128" s="849">
        <v>1</v>
      </c>
      <c r="J128" s="849">
        <v>0</v>
      </c>
      <c r="K128" s="837"/>
      <c r="L128" s="849">
        <v>1</v>
      </c>
      <c r="M128" s="850">
        <v>0</v>
      </c>
    </row>
    <row r="129" spans="1:13" ht="14.4" customHeight="1" x14ac:dyDescent="0.3">
      <c r="A129" s="831" t="s">
        <v>2665</v>
      </c>
      <c r="B129" s="832" t="s">
        <v>2281</v>
      </c>
      <c r="C129" s="832" t="s">
        <v>2347</v>
      </c>
      <c r="D129" s="832" t="s">
        <v>1262</v>
      </c>
      <c r="E129" s="832" t="s">
        <v>2348</v>
      </c>
      <c r="F129" s="849"/>
      <c r="G129" s="849"/>
      <c r="H129" s="837"/>
      <c r="I129" s="849">
        <v>1</v>
      </c>
      <c r="J129" s="849">
        <v>0</v>
      </c>
      <c r="K129" s="837"/>
      <c r="L129" s="849">
        <v>1</v>
      </c>
      <c r="M129" s="850">
        <v>0</v>
      </c>
    </row>
    <row r="130" spans="1:13" ht="14.4" customHeight="1" x14ac:dyDescent="0.3">
      <c r="A130" s="831" t="s">
        <v>2665</v>
      </c>
      <c r="B130" s="832" t="s">
        <v>2349</v>
      </c>
      <c r="C130" s="832" t="s">
        <v>2350</v>
      </c>
      <c r="D130" s="832" t="s">
        <v>2351</v>
      </c>
      <c r="E130" s="832" t="s">
        <v>2352</v>
      </c>
      <c r="F130" s="849"/>
      <c r="G130" s="849"/>
      <c r="H130" s="837">
        <v>0</v>
      </c>
      <c r="I130" s="849">
        <v>1</v>
      </c>
      <c r="J130" s="849">
        <v>93.27</v>
      </c>
      <c r="K130" s="837">
        <v>1</v>
      </c>
      <c r="L130" s="849">
        <v>1</v>
      </c>
      <c r="M130" s="850">
        <v>93.27</v>
      </c>
    </row>
    <row r="131" spans="1:13" ht="14.4" customHeight="1" x14ac:dyDescent="0.3">
      <c r="A131" s="831" t="s">
        <v>2665</v>
      </c>
      <c r="B131" s="832" t="s">
        <v>2349</v>
      </c>
      <c r="C131" s="832" t="s">
        <v>2836</v>
      </c>
      <c r="D131" s="832" t="s">
        <v>2351</v>
      </c>
      <c r="E131" s="832" t="s">
        <v>2837</v>
      </c>
      <c r="F131" s="849"/>
      <c r="G131" s="849"/>
      <c r="H131" s="837">
        <v>0</v>
      </c>
      <c r="I131" s="849">
        <v>2</v>
      </c>
      <c r="J131" s="849">
        <v>373.1</v>
      </c>
      <c r="K131" s="837">
        <v>1</v>
      </c>
      <c r="L131" s="849">
        <v>2</v>
      </c>
      <c r="M131" s="850">
        <v>373.1</v>
      </c>
    </row>
    <row r="132" spans="1:13" ht="14.4" customHeight="1" x14ac:dyDescent="0.3">
      <c r="A132" s="831" t="s">
        <v>2665</v>
      </c>
      <c r="B132" s="832" t="s">
        <v>2349</v>
      </c>
      <c r="C132" s="832" t="s">
        <v>2421</v>
      </c>
      <c r="D132" s="832" t="s">
        <v>2351</v>
      </c>
      <c r="E132" s="832" t="s">
        <v>2354</v>
      </c>
      <c r="F132" s="849"/>
      <c r="G132" s="849"/>
      <c r="H132" s="837">
        <v>0</v>
      </c>
      <c r="I132" s="849">
        <v>5</v>
      </c>
      <c r="J132" s="849">
        <v>155.44999999999999</v>
      </c>
      <c r="K132" s="837">
        <v>1</v>
      </c>
      <c r="L132" s="849">
        <v>5</v>
      </c>
      <c r="M132" s="850">
        <v>155.44999999999999</v>
      </c>
    </row>
    <row r="133" spans="1:13" ht="14.4" customHeight="1" x14ac:dyDescent="0.3">
      <c r="A133" s="831" t="s">
        <v>2665</v>
      </c>
      <c r="B133" s="832" t="s">
        <v>2182</v>
      </c>
      <c r="C133" s="832" t="s">
        <v>3454</v>
      </c>
      <c r="D133" s="832" t="s">
        <v>3455</v>
      </c>
      <c r="E133" s="832" t="s">
        <v>3456</v>
      </c>
      <c r="F133" s="849">
        <v>1</v>
      </c>
      <c r="G133" s="849">
        <v>46.51</v>
      </c>
      <c r="H133" s="837">
        <v>1</v>
      </c>
      <c r="I133" s="849"/>
      <c r="J133" s="849"/>
      <c r="K133" s="837">
        <v>0</v>
      </c>
      <c r="L133" s="849">
        <v>1</v>
      </c>
      <c r="M133" s="850">
        <v>46.51</v>
      </c>
    </row>
    <row r="134" spans="1:13" ht="14.4" customHeight="1" x14ac:dyDescent="0.3">
      <c r="A134" s="831" t="s">
        <v>2665</v>
      </c>
      <c r="B134" s="832" t="s">
        <v>2182</v>
      </c>
      <c r="C134" s="832" t="s">
        <v>3457</v>
      </c>
      <c r="D134" s="832" t="s">
        <v>3455</v>
      </c>
      <c r="E134" s="832" t="s">
        <v>2352</v>
      </c>
      <c r="F134" s="849">
        <v>1</v>
      </c>
      <c r="G134" s="849">
        <v>143.09</v>
      </c>
      <c r="H134" s="837">
        <v>1</v>
      </c>
      <c r="I134" s="849"/>
      <c r="J134" s="849"/>
      <c r="K134" s="837">
        <v>0</v>
      </c>
      <c r="L134" s="849">
        <v>1</v>
      </c>
      <c r="M134" s="850">
        <v>143.09</v>
      </c>
    </row>
    <row r="135" spans="1:13" ht="14.4" customHeight="1" x14ac:dyDescent="0.3">
      <c r="A135" s="831" t="s">
        <v>2665</v>
      </c>
      <c r="B135" s="832" t="s">
        <v>2182</v>
      </c>
      <c r="C135" s="832" t="s">
        <v>2183</v>
      </c>
      <c r="D135" s="832" t="s">
        <v>2184</v>
      </c>
      <c r="E135" s="832" t="s">
        <v>2185</v>
      </c>
      <c r="F135" s="849"/>
      <c r="G135" s="849"/>
      <c r="H135" s="837">
        <v>0</v>
      </c>
      <c r="I135" s="849">
        <v>52</v>
      </c>
      <c r="J135" s="849">
        <v>537.68000000000006</v>
      </c>
      <c r="K135" s="837">
        <v>1</v>
      </c>
      <c r="L135" s="849">
        <v>52</v>
      </c>
      <c r="M135" s="850">
        <v>537.68000000000006</v>
      </c>
    </row>
    <row r="136" spans="1:13" ht="14.4" customHeight="1" x14ac:dyDescent="0.3">
      <c r="A136" s="831" t="s">
        <v>2665</v>
      </c>
      <c r="B136" s="832" t="s">
        <v>2182</v>
      </c>
      <c r="C136" s="832" t="s">
        <v>5134</v>
      </c>
      <c r="D136" s="832" t="s">
        <v>2184</v>
      </c>
      <c r="E136" s="832" t="s">
        <v>5135</v>
      </c>
      <c r="F136" s="849"/>
      <c r="G136" s="849"/>
      <c r="H136" s="837">
        <v>0</v>
      </c>
      <c r="I136" s="849">
        <v>35</v>
      </c>
      <c r="J136" s="849">
        <v>556.5</v>
      </c>
      <c r="K136" s="837">
        <v>1</v>
      </c>
      <c r="L136" s="849">
        <v>35</v>
      </c>
      <c r="M136" s="850">
        <v>556.5</v>
      </c>
    </row>
    <row r="137" spans="1:13" ht="14.4" customHeight="1" x14ac:dyDescent="0.3">
      <c r="A137" s="831" t="s">
        <v>2665</v>
      </c>
      <c r="B137" s="832" t="s">
        <v>2182</v>
      </c>
      <c r="C137" s="832" t="s">
        <v>2496</v>
      </c>
      <c r="D137" s="832" t="s">
        <v>2184</v>
      </c>
      <c r="E137" s="832" t="s">
        <v>2497</v>
      </c>
      <c r="F137" s="849"/>
      <c r="G137" s="849"/>
      <c r="H137" s="837">
        <v>0</v>
      </c>
      <c r="I137" s="849">
        <v>3</v>
      </c>
      <c r="J137" s="849">
        <v>476.97</v>
      </c>
      <c r="K137" s="837">
        <v>1</v>
      </c>
      <c r="L137" s="849">
        <v>3</v>
      </c>
      <c r="M137" s="850">
        <v>476.97</v>
      </c>
    </row>
    <row r="138" spans="1:13" ht="14.4" customHeight="1" x14ac:dyDescent="0.3">
      <c r="A138" s="831" t="s">
        <v>2665</v>
      </c>
      <c r="B138" s="832" t="s">
        <v>2182</v>
      </c>
      <c r="C138" s="832" t="s">
        <v>5305</v>
      </c>
      <c r="D138" s="832" t="s">
        <v>3455</v>
      </c>
      <c r="E138" s="832" t="s">
        <v>5306</v>
      </c>
      <c r="F138" s="849">
        <v>1</v>
      </c>
      <c r="G138" s="849">
        <v>71.55</v>
      </c>
      <c r="H138" s="837">
        <v>1</v>
      </c>
      <c r="I138" s="849"/>
      <c r="J138" s="849"/>
      <c r="K138" s="837">
        <v>0</v>
      </c>
      <c r="L138" s="849">
        <v>1</v>
      </c>
      <c r="M138" s="850">
        <v>71.55</v>
      </c>
    </row>
    <row r="139" spans="1:13" ht="14.4" customHeight="1" x14ac:dyDescent="0.3">
      <c r="A139" s="831" t="s">
        <v>2665</v>
      </c>
      <c r="B139" s="832" t="s">
        <v>2425</v>
      </c>
      <c r="C139" s="832" t="s">
        <v>2426</v>
      </c>
      <c r="D139" s="832" t="s">
        <v>2427</v>
      </c>
      <c r="E139" s="832" t="s">
        <v>2428</v>
      </c>
      <c r="F139" s="849"/>
      <c r="G139" s="849"/>
      <c r="H139" s="837">
        <v>0</v>
      </c>
      <c r="I139" s="849">
        <v>32</v>
      </c>
      <c r="J139" s="849">
        <v>409.28</v>
      </c>
      <c r="K139" s="837">
        <v>1</v>
      </c>
      <c r="L139" s="849">
        <v>32</v>
      </c>
      <c r="M139" s="850">
        <v>409.28</v>
      </c>
    </row>
    <row r="140" spans="1:13" ht="14.4" customHeight="1" x14ac:dyDescent="0.3">
      <c r="A140" s="831" t="s">
        <v>2665</v>
      </c>
      <c r="B140" s="832" t="s">
        <v>2425</v>
      </c>
      <c r="C140" s="832" t="s">
        <v>2429</v>
      </c>
      <c r="D140" s="832" t="s">
        <v>1472</v>
      </c>
      <c r="E140" s="832" t="s">
        <v>2430</v>
      </c>
      <c r="F140" s="849"/>
      <c r="G140" s="849"/>
      <c r="H140" s="837">
        <v>0</v>
      </c>
      <c r="I140" s="849">
        <v>2</v>
      </c>
      <c r="J140" s="849">
        <v>79.099999999999994</v>
      </c>
      <c r="K140" s="837">
        <v>1</v>
      </c>
      <c r="L140" s="849">
        <v>2</v>
      </c>
      <c r="M140" s="850">
        <v>79.099999999999994</v>
      </c>
    </row>
    <row r="141" spans="1:13" ht="14.4" customHeight="1" x14ac:dyDescent="0.3">
      <c r="A141" s="831" t="s">
        <v>2665</v>
      </c>
      <c r="B141" s="832" t="s">
        <v>2425</v>
      </c>
      <c r="C141" s="832" t="s">
        <v>3320</v>
      </c>
      <c r="D141" s="832" t="s">
        <v>1472</v>
      </c>
      <c r="E141" s="832" t="s">
        <v>3321</v>
      </c>
      <c r="F141" s="849"/>
      <c r="G141" s="849"/>
      <c r="H141" s="837">
        <v>0</v>
      </c>
      <c r="I141" s="849">
        <v>3</v>
      </c>
      <c r="J141" s="849">
        <v>355.95000000000005</v>
      </c>
      <c r="K141" s="837">
        <v>1</v>
      </c>
      <c r="L141" s="849">
        <v>3</v>
      </c>
      <c r="M141" s="850">
        <v>355.95000000000005</v>
      </c>
    </row>
    <row r="142" spans="1:13" ht="14.4" customHeight="1" x14ac:dyDescent="0.3">
      <c r="A142" s="831" t="s">
        <v>2665</v>
      </c>
      <c r="B142" s="832" t="s">
        <v>5737</v>
      </c>
      <c r="C142" s="832" t="s">
        <v>2973</v>
      </c>
      <c r="D142" s="832" t="s">
        <v>2974</v>
      </c>
      <c r="E142" s="832" t="s">
        <v>2975</v>
      </c>
      <c r="F142" s="849">
        <v>1</v>
      </c>
      <c r="G142" s="849">
        <v>196.2</v>
      </c>
      <c r="H142" s="837">
        <v>1</v>
      </c>
      <c r="I142" s="849"/>
      <c r="J142" s="849"/>
      <c r="K142" s="837">
        <v>0</v>
      </c>
      <c r="L142" s="849">
        <v>1</v>
      </c>
      <c r="M142" s="850">
        <v>196.2</v>
      </c>
    </row>
    <row r="143" spans="1:13" ht="14.4" customHeight="1" x14ac:dyDescent="0.3">
      <c r="A143" s="831" t="s">
        <v>2665</v>
      </c>
      <c r="B143" s="832" t="s">
        <v>2193</v>
      </c>
      <c r="C143" s="832" t="s">
        <v>2194</v>
      </c>
      <c r="D143" s="832" t="s">
        <v>1358</v>
      </c>
      <c r="E143" s="832" t="s">
        <v>2195</v>
      </c>
      <c r="F143" s="849"/>
      <c r="G143" s="849"/>
      <c r="H143" s="837">
        <v>0</v>
      </c>
      <c r="I143" s="849">
        <v>1</v>
      </c>
      <c r="J143" s="849">
        <v>154.36000000000001</v>
      </c>
      <c r="K143" s="837">
        <v>1</v>
      </c>
      <c r="L143" s="849">
        <v>1</v>
      </c>
      <c r="M143" s="850">
        <v>154.36000000000001</v>
      </c>
    </row>
    <row r="144" spans="1:13" ht="14.4" customHeight="1" x14ac:dyDescent="0.3">
      <c r="A144" s="831" t="s">
        <v>2665</v>
      </c>
      <c r="B144" s="832" t="s">
        <v>2193</v>
      </c>
      <c r="C144" s="832" t="s">
        <v>2199</v>
      </c>
      <c r="D144" s="832" t="s">
        <v>951</v>
      </c>
      <c r="E144" s="832" t="s">
        <v>2200</v>
      </c>
      <c r="F144" s="849"/>
      <c r="G144" s="849"/>
      <c r="H144" s="837">
        <v>0</v>
      </c>
      <c r="I144" s="849">
        <v>10</v>
      </c>
      <c r="J144" s="849">
        <v>757.30000000000007</v>
      </c>
      <c r="K144" s="837">
        <v>1</v>
      </c>
      <c r="L144" s="849">
        <v>10</v>
      </c>
      <c r="M144" s="850">
        <v>757.30000000000007</v>
      </c>
    </row>
    <row r="145" spans="1:13" ht="14.4" customHeight="1" x14ac:dyDescent="0.3">
      <c r="A145" s="831" t="s">
        <v>2665</v>
      </c>
      <c r="B145" s="832" t="s">
        <v>5745</v>
      </c>
      <c r="C145" s="832" t="s">
        <v>5324</v>
      </c>
      <c r="D145" s="832" t="s">
        <v>5325</v>
      </c>
      <c r="E145" s="832" t="s">
        <v>4248</v>
      </c>
      <c r="F145" s="849">
        <v>13</v>
      </c>
      <c r="G145" s="849">
        <v>13402.61</v>
      </c>
      <c r="H145" s="837">
        <v>1</v>
      </c>
      <c r="I145" s="849"/>
      <c r="J145" s="849"/>
      <c r="K145" s="837">
        <v>0</v>
      </c>
      <c r="L145" s="849">
        <v>13</v>
      </c>
      <c r="M145" s="850">
        <v>13402.61</v>
      </c>
    </row>
    <row r="146" spans="1:13" ht="14.4" customHeight="1" x14ac:dyDescent="0.3">
      <c r="A146" s="831" t="s">
        <v>2665</v>
      </c>
      <c r="B146" s="832" t="s">
        <v>5745</v>
      </c>
      <c r="C146" s="832" t="s">
        <v>5326</v>
      </c>
      <c r="D146" s="832" t="s">
        <v>5327</v>
      </c>
      <c r="E146" s="832" t="s">
        <v>3250</v>
      </c>
      <c r="F146" s="849"/>
      <c r="G146" s="849"/>
      <c r="H146" s="837">
        <v>0</v>
      </c>
      <c r="I146" s="849">
        <v>4</v>
      </c>
      <c r="J146" s="849">
        <v>5291.08</v>
      </c>
      <c r="K146" s="837">
        <v>1</v>
      </c>
      <c r="L146" s="849">
        <v>4</v>
      </c>
      <c r="M146" s="850">
        <v>5291.08</v>
      </c>
    </row>
    <row r="147" spans="1:13" ht="14.4" customHeight="1" x14ac:dyDescent="0.3">
      <c r="A147" s="831" t="s">
        <v>2665</v>
      </c>
      <c r="B147" s="832" t="s">
        <v>5745</v>
      </c>
      <c r="C147" s="832" t="s">
        <v>5328</v>
      </c>
      <c r="D147" s="832" t="s">
        <v>5327</v>
      </c>
      <c r="E147" s="832" t="s">
        <v>4248</v>
      </c>
      <c r="F147" s="849"/>
      <c r="G147" s="849"/>
      <c r="H147" s="837">
        <v>0</v>
      </c>
      <c r="I147" s="849">
        <v>4</v>
      </c>
      <c r="J147" s="849">
        <v>4123.88</v>
      </c>
      <c r="K147" s="837">
        <v>1</v>
      </c>
      <c r="L147" s="849">
        <v>4</v>
      </c>
      <c r="M147" s="850">
        <v>4123.88</v>
      </c>
    </row>
    <row r="148" spans="1:13" ht="14.4" customHeight="1" x14ac:dyDescent="0.3">
      <c r="A148" s="831" t="s">
        <v>2665</v>
      </c>
      <c r="B148" s="832" t="s">
        <v>2380</v>
      </c>
      <c r="C148" s="832" t="s">
        <v>2839</v>
      </c>
      <c r="D148" s="832" t="s">
        <v>2840</v>
      </c>
      <c r="E148" s="832" t="s">
        <v>1269</v>
      </c>
      <c r="F148" s="849">
        <v>2</v>
      </c>
      <c r="G148" s="849">
        <v>636.32000000000005</v>
      </c>
      <c r="H148" s="837">
        <v>1</v>
      </c>
      <c r="I148" s="849"/>
      <c r="J148" s="849"/>
      <c r="K148" s="837">
        <v>0</v>
      </c>
      <c r="L148" s="849">
        <v>2</v>
      </c>
      <c r="M148" s="850">
        <v>636.32000000000005</v>
      </c>
    </row>
    <row r="149" spans="1:13" ht="14.4" customHeight="1" x14ac:dyDescent="0.3">
      <c r="A149" s="831" t="s">
        <v>2665</v>
      </c>
      <c r="B149" s="832" t="s">
        <v>2517</v>
      </c>
      <c r="C149" s="832" t="s">
        <v>2519</v>
      </c>
      <c r="D149" s="832" t="s">
        <v>1670</v>
      </c>
      <c r="E149" s="832" t="s">
        <v>1672</v>
      </c>
      <c r="F149" s="849"/>
      <c r="G149" s="849"/>
      <c r="H149" s="837">
        <v>0</v>
      </c>
      <c r="I149" s="849">
        <v>10</v>
      </c>
      <c r="J149" s="849">
        <v>725.5</v>
      </c>
      <c r="K149" s="837">
        <v>1</v>
      </c>
      <c r="L149" s="849">
        <v>10</v>
      </c>
      <c r="M149" s="850">
        <v>725.5</v>
      </c>
    </row>
    <row r="150" spans="1:13" ht="14.4" customHeight="1" x14ac:dyDescent="0.3">
      <c r="A150" s="831" t="s">
        <v>2665</v>
      </c>
      <c r="B150" s="832" t="s">
        <v>5746</v>
      </c>
      <c r="C150" s="832" t="s">
        <v>5320</v>
      </c>
      <c r="D150" s="832" t="s">
        <v>3055</v>
      </c>
      <c r="E150" s="832" t="s">
        <v>5321</v>
      </c>
      <c r="F150" s="849"/>
      <c r="G150" s="849"/>
      <c r="H150" s="837"/>
      <c r="I150" s="849">
        <v>1</v>
      </c>
      <c r="J150" s="849">
        <v>0</v>
      </c>
      <c r="K150" s="837"/>
      <c r="L150" s="849">
        <v>1</v>
      </c>
      <c r="M150" s="850">
        <v>0</v>
      </c>
    </row>
    <row r="151" spans="1:13" ht="14.4" customHeight="1" x14ac:dyDescent="0.3">
      <c r="A151" s="831" t="s">
        <v>2665</v>
      </c>
      <c r="B151" s="832" t="s">
        <v>5746</v>
      </c>
      <c r="C151" s="832" t="s">
        <v>3054</v>
      </c>
      <c r="D151" s="832" t="s">
        <v>3055</v>
      </c>
      <c r="E151" s="832" t="s">
        <v>3056</v>
      </c>
      <c r="F151" s="849"/>
      <c r="G151" s="849"/>
      <c r="H151" s="837"/>
      <c r="I151" s="849">
        <v>1</v>
      </c>
      <c r="J151" s="849">
        <v>0</v>
      </c>
      <c r="K151" s="837"/>
      <c r="L151" s="849">
        <v>1</v>
      </c>
      <c r="M151" s="850">
        <v>0</v>
      </c>
    </row>
    <row r="152" spans="1:13" ht="14.4" customHeight="1" x14ac:dyDescent="0.3">
      <c r="A152" s="831" t="s">
        <v>2665</v>
      </c>
      <c r="B152" s="832" t="s">
        <v>2396</v>
      </c>
      <c r="C152" s="832" t="s">
        <v>2397</v>
      </c>
      <c r="D152" s="832" t="s">
        <v>2398</v>
      </c>
      <c r="E152" s="832" t="s">
        <v>2399</v>
      </c>
      <c r="F152" s="849"/>
      <c r="G152" s="849"/>
      <c r="H152" s="837">
        <v>0</v>
      </c>
      <c r="I152" s="849">
        <v>1</v>
      </c>
      <c r="J152" s="849">
        <v>141.25</v>
      </c>
      <c r="K152" s="837">
        <v>1</v>
      </c>
      <c r="L152" s="849">
        <v>1</v>
      </c>
      <c r="M152" s="850">
        <v>141.25</v>
      </c>
    </row>
    <row r="153" spans="1:13" ht="14.4" customHeight="1" x14ac:dyDescent="0.3">
      <c r="A153" s="831" t="s">
        <v>2665</v>
      </c>
      <c r="B153" s="832" t="s">
        <v>2322</v>
      </c>
      <c r="C153" s="832" t="s">
        <v>2323</v>
      </c>
      <c r="D153" s="832" t="s">
        <v>1132</v>
      </c>
      <c r="E153" s="832" t="s">
        <v>2324</v>
      </c>
      <c r="F153" s="849"/>
      <c r="G153" s="849"/>
      <c r="H153" s="837"/>
      <c r="I153" s="849">
        <v>1</v>
      </c>
      <c r="J153" s="849">
        <v>0</v>
      </c>
      <c r="K153" s="837"/>
      <c r="L153" s="849">
        <v>1</v>
      </c>
      <c r="M153" s="850">
        <v>0</v>
      </c>
    </row>
    <row r="154" spans="1:13" ht="14.4" customHeight="1" x14ac:dyDescent="0.3">
      <c r="A154" s="831" t="s">
        <v>2665</v>
      </c>
      <c r="B154" s="832" t="s">
        <v>2322</v>
      </c>
      <c r="C154" s="832" t="s">
        <v>2475</v>
      </c>
      <c r="D154" s="832" t="s">
        <v>1130</v>
      </c>
      <c r="E154" s="832" t="s">
        <v>2476</v>
      </c>
      <c r="F154" s="849"/>
      <c r="G154" s="849"/>
      <c r="H154" s="837">
        <v>0</v>
      </c>
      <c r="I154" s="849">
        <v>1</v>
      </c>
      <c r="J154" s="849">
        <v>58.77</v>
      </c>
      <c r="K154" s="837">
        <v>1</v>
      </c>
      <c r="L154" s="849">
        <v>1</v>
      </c>
      <c r="M154" s="850">
        <v>58.77</v>
      </c>
    </row>
    <row r="155" spans="1:13" ht="14.4" customHeight="1" x14ac:dyDescent="0.3">
      <c r="A155" s="831" t="s">
        <v>2665</v>
      </c>
      <c r="B155" s="832" t="s">
        <v>2322</v>
      </c>
      <c r="C155" s="832" t="s">
        <v>2325</v>
      </c>
      <c r="D155" s="832" t="s">
        <v>1130</v>
      </c>
      <c r="E155" s="832" t="s">
        <v>2326</v>
      </c>
      <c r="F155" s="849"/>
      <c r="G155" s="849"/>
      <c r="H155" s="837">
        <v>0</v>
      </c>
      <c r="I155" s="849">
        <v>2</v>
      </c>
      <c r="J155" s="849">
        <v>352.64</v>
      </c>
      <c r="K155" s="837">
        <v>1</v>
      </c>
      <c r="L155" s="849">
        <v>2</v>
      </c>
      <c r="M155" s="850">
        <v>352.64</v>
      </c>
    </row>
    <row r="156" spans="1:13" ht="14.4" customHeight="1" x14ac:dyDescent="0.3">
      <c r="A156" s="831" t="s">
        <v>2665</v>
      </c>
      <c r="B156" s="832" t="s">
        <v>5733</v>
      </c>
      <c r="C156" s="832" t="s">
        <v>2745</v>
      </c>
      <c r="D156" s="832" t="s">
        <v>2746</v>
      </c>
      <c r="E156" s="832" t="s">
        <v>2747</v>
      </c>
      <c r="F156" s="849"/>
      <c r="G156" s="849"/>
      <c r="H156" s="837">
        <v>0</v>
      </c>
      <c r="I156" s="849">
        <v>3</v>
      </c>
      <c r="J156" s="849">
        <v>176.31</v>
      </c>
      <c r="K156" s="837">
        <v>1</v>
      </c>
      <c r="L156" s="849">
        <v>3</v>
      </c>
      <c r="M156" s="850">
        <v>176.31</v>
      </c>
    </row>
    <row r="157" spans="1:13" ht="14.4" customHeight="1" x14ac:dyDescent="0.3">
      <c r="A157" s="831" t="s">
        <v>2665</v>
      </c>
      <c r="B157" s="832" t="s">
        <v>2254</v>
      </c>
      <c r="C157" s="832" t="s">
        <v>2334</v>
      </c>
      <c r="D157" s="832" t="s">
        <v>1139</v>
      </c>
      <c r="E157" s="832" t="s">
        <v>1135</v>
      </c>
      <c r="F157" s="849"/>
      <c r="G157" s="849"/>
      <c r="H157" s="837">
        <v>0</v>
      </c>
      <c r="I157" s="849">
        <v>5</v>
      </c>
      <c r="J157" s="849">
        <v>1194.4499999999998</v>
      </c>
      <c r="K157" s="837">
        <v>1</v>
      </c>
      <c r="L157" s="849">
        <v>5</v>
      </c>
      <c r="M157" s="850">
        <v>1194.4499999999998</v>
      </c>
    </row>
    <row r="158" spans="1:13" ht="14.4" customHeight="1" x14ac:dyDescent="0.3">
      <c r="A158" s="831" t="s">
        <v>2665</v>
      </c>
      <c r="B158" s="832" t="s">
        <v>5747</v>
      </c>
      <c r="C158" s="832" t="s">
        <v>3058</v>
      </c>
      <c r="D158" s="832" t="s">
        <v>3059</v>
      </c>
      <c r="E158" s="832" t="s">
        <v>3060</v>
      </c>
      <c r="F158" s="849"/>
      <c r="G158" s="849"/>
      <c r="H158" s="837">
        <v>0</v>
      </c>
      <c r="I158" s="849">
        <v>1</v>
      </c>
      <c r="J158" s="849">
        <v>327.49</v>
      </c>
      <c r="K158" s="837">
        <v>1</v>
      </c>
      <c r="L158" s="849">
        <v>1</v>
      </c>
      <c r="M158" s="850">
        <v>327.49</v>
      </c>
    </row>
    <row r="159" spans="1:13" ht="14.4" customHeight="1" x14ac:dyDescent="0.3">
      <c r="A159" s="831" t="s">
        <v>2666</v>
      </c>
      <c r="B159" s="832" t="s">
        <v>2193</v>
      </c>
      <c r="C159" s="832" t="s">
        <v>2199</v>
      </c>
      <c r="D159" s="832" t="s">
        <v>951</v>
      </c>
      <c r="E159" s="832" t="s">
        <v>2200</v>
      </c>
      <c r="F159" s="849"/>
      <c r="G159" s="849"/>
      <c r="H159" s="837">
        <v>0</v>
      </c>
      <c r="I159" s="849">
        <v>4</v>
      </c>
      <c r="J159" s="849">
        <v>302.92</v>
      </c>
      <c r="K159" s="837">
        <v>1</v>
      </c>
      <c r="L159" s="849">
        <v>4</v>
      </c>
      <c r="M159" s="850">
        <v>302.92</v>
      </c>
    </row>
    <row r="160" spans="1:13" ht="14.4" customHeight="1" x14ac:dyDescent="0.3">
      <c r="A160" s="831" t="s">
        <v>2666</v>
      </c>
      <c r="B160" s="832" t="s">
        <v>2248</v>
      </c>
      <c r="C160" s="832" t="s">
        <v>2249</v>
      </c>
      <c r="D160" s="832" t="s">
        <v>897</v>
      </c>
      <c r="E160" s="832" t="s">
        <v>2250</v>
      </c>
      <c r="F160" s="849"/>
      <c r="G160" s="849"/>
      <c r="H160" s="837">
        <v>0</v>
      </c>
      <c r="I160" s="849">
        <v>1</v>
      </c>
      <c r="J160" s="849">
        <v>63.75</v>
      </c>
      <c r="K160" s="837">
        <v>1</v>
      </c>
      <c r="L160" s="849">
        <v>1</v>
      </c>
      <c r="M160" s="850">
        <v>63.75</v>
      </c>
    </row>
    <row r="161" spans="1:13" ht="14.4" customHeight="1" x14ac:dyDescent="0.3">
      <c r="A161" s="831" t="s">
        <v>2666</v>
      </c>
      <c r="B161" s="832" t="s">
        <v>5748</v>
      </c>
      <c r="C161" s="832" t="s">
        <v>5335</v>
      </c>
      <c r="D161" s="832" t="s">
        <v>2252</v>
      </c>
      <c r="E161" s="832" t="s">
        <v>5336</v>
      </c>
      <c r="F161" s="849"/>
      <c r="G161" s="849"/>
      <c r="H161" s="837">
        <v>0</v>
      </c>
      <c r="I161" s="849">
        <v>2</v>
      </c>
      <c r="J161" s="849">
        <v>61</v>
      </c>
      <c r="K161" s="837">
        <v>1</v>
      </c>
      <c r="L161" s="849">
        <v>2</v>
      </c>
      <c r="M161" s="850">
        <v>61</v>
      </c>
    </row>
    <row r="162" spans="1:13" ht="14.4" customHeight="1" x14ac:dyDescent="0.3">
      <c r="A162" s="831" t="s">
        <v>2666</v>
      </c>
      <c r="B162" s="832" t="s">
        <v>2322</v>
      </c>
      <c r="C162" s="832" t="s">
        <v>2323</v>
      </c>
      <c r="D162" s="832" t="s">
        <v>1132</v>
      </c>
      <c r="E162" s="832" t="s">
        <v>2324</v>
      </c>
      <c r="F162" s="849"/>
      <c r="G162" s="849"/>
      <c r="H162" s="837"/>
      <c r="I162" s="849">
        <v>1</v>
      </c>
      <c r="J162" s="849">
        <v>0</v>
      </c>
      <c r="K162" s="837"/>
      <c r="L162" s="849">
        <v>1</v>
      </c>
      <c r="M162" s="850">
        <v>0</v>
      </c>
    </row>
    <row r="163" spans="1:13" ht="14.4" customHeight="1" x14ac:dyDescent="0.3">
      <c r="A163" s="831" t="s">
        <v>2667</v>
      </c>
      <c r="B163" s="832" t="s">
        <v>2212</v>
      </c>
      <c r="C163" s="832" t="s">
        <v>5592</v>
      </c>
      <c r="D163" s="832" t="s">
        <v>2214</v>
      </c>
      <c r="E163" s="832" t="s">
        <v>5593</v>
      </c>
      <c r="F163" s="849"/>
      <c r="G163" s="849"/>
      <c r="H163" s="837">
        <v>0</v>
      </c>
      <c r="I163" s="849">
        <v>1</v>
      </c>
      <c r="J163" s="849">
        <v>924.88</v>
      </c>
      <c r="K163" s="837">
        <v>1</v>
      </c>
      <c r="L163" s="849">
        <v>1</v>
      </c>
      <c r="M163" s="850">
        <v>924.88</v>
      </c>
    </row>
    <row r="164" spans="1:13" ht="14.4" customHeight="1" x14ac:dyDescent="0.3">
      <c r="A164" s="831" t="s">
        <v>2667</v>
      </c>
      <c r="B164" s="832" t="s">
        <v>5748</v>
      </c>
      <c r="C164" s="832" t="s">
        <v>5335</v>
      </c>
      <c r="D164" s="832" t="s">
        <v>2252</v>
      </c>
      <c r="E164" s="832" t="s">
        <v>5336</v>
      </c>
      <c r="F164" s="849"/>
      <c r="G164" s="849"/>
      <c r="H164" s="837">
        <v>0</v>
      </c>
      <c r="I164" s="849">
        <v>2</v>
      </c>
      <c r="J164" s="849">
        <v>61</v>
      </c>
      <c r="K164" s="837">
        <v>1</v>
      </c>
      <c r="L164" s="849">
        <v>2</v>
      </c>
      <c r="M164" s="850">
        <v>61</v>
      </c>
    </row>
    <row r="165" spans="1:13" ht="14.4" customHeight="1" x14ac:dyDescent="0.3">
      <c r="A165" s="831" t="s">
        <v>2667</v>
      </c>
      <c r="B165" s="832" t="s">
        <v>5733</v>
      </c>
      <c r="C165" s="832" t="s">
        <v>2745</v>
      </c>
      <c r="D165" s="832" t="s">
        <v>2746</v>
      </c>
      <c r="E165" s="832" t="s">
        <v>2747</v>
      </c>
      <c r="F165" s="849"/>
      <c r="G165" s="849"/>
      <c r="H165" s="837">
        <v>0</v>
      </c>
      <c r="I165" s="849">
        <v>1</v>
      </c>
      <c r="J165" s="849">
        <v>58.77</v>
      </c>
      <c r="K165" s="837">
        <v>1</v>
      </c>
      <c r="L165" s="849">
        <v>1</v>
      </c>
      <c r="M165" s="850">
        <v>58.77</v>
      </c>
    </row>
    <row r="166" spans="1:13" ht="14.4" customHeight="1" x14ac:dyDescent="0.3">
      <c r="A166" s="831" t="s">
        <v>2668</v>
      </c>
      <c r="B166" s="832" t="s">
        <v>5749</v>
      </c>
      <c r="C166" s="832" t="s">
        <v>3887</v>
      </c>
      <c r="D166" s="832" t="s">
        <v>1904</v>
      </c>
      <c r="E166" s="832" t="s">
        <v>3888</v>
      </c>
      <c r="F166" s="849"/>
      <c r="G166" s="849"/>
      <c r="H166" s="837">
        <v>0</v>
      </c>
      <c r="I166" s="849">
        <v>1</v>
      </c>
      <c r="J166" s="849">
        <v>58.52</v>
      </c>
      <c r="K166" s="837">
        <v>1</v>
      </c>
      <c r="L166" s="849">
        <v>1</v>
      </c>
      <c r="M166" s="850">
        <v>58.52</v>
      </c>
    </row>
    <row r="167" spans="1:13" ht="14.4" customHeight="1" x14ac:dyDescent="0.3">
      <c r="A167" s="831" t="s">
        <v>2668</v>
      </c>
      <c r="B167" s="832" t="s">
        <v>2182</v>
      </c>
      <c r="C167" s="832" t="s">
        <v>2496</v>
      </c>
      <c r="D167" s="832" t="s">
        <v>2184</v>
      </c>
      <c r="E167" s="832" t="s">
        <v>2497</v>
      </c>
      <c r="F167" s="849"/>
      <c r="G167" s="849"/>
      <c r="H167" s="837">
        <v>0</v>
      </c>
      <c r="I167" s="849">
        <v>1</v>
      </c>
      <c r="J167" s="849">
        <v>158.99</v>
      </c>
      <c r="K167" s="837">
        <v>1</v>
      </c>
      <c r="L167" s="849">
        <v>1</v>
      </c>
      <c r="M167" s="850">
        <v>158.99</v>
      </c>
    </row>
    <row r="168" spans="1:13" ht="14.4" customHeight="1" x14ac:dyDescent="0.3">
      <c r="A168" s="831" t="s">
        <v>2668</v>
      </c>
      <c r="B168" s="832" t="s">
        <v>2193</v>
      </c>
      <c r="C168" s="832" t="s">
        <v>2194</v>
      </c>
      <c r="D168" s="832" t="s">
        <v>1358</v>
      </c>
      <c r="E168" s="832" t="s">
        <v>2195</v>
      </c>
      <c r="F168" s="849"/>
      <c r="G168" s="849"/>
      <c r="H168" s="837">
        <v>0</v>
      </c>
      <c r="I168" s="849">
        <v>5</v>
      </c>
      <c r="J168" s="849">
        <v>771.80000000000007</v>
      </c>
      <c r="K168" s="837">
        <v>1</v>
      </c>
      <c r="L168" s="849">
        <v>5</v>
      </c>
      <c r="M168" s="850">
        <v>771.80000000000007</v>
      </c>
    </row>
    <row r="169" spans="1:13" ht="14.4" customHeight="1" x14ac:dyDescent="0.3">
      <c r="A169" s="831" t="s">
        <v>2668</v>
      </c>
      <c r="B169" s="832" t="s">
        <v>2193</v>
      </c>
      <c r="C169" s="832" t="s">
        <v>2290</v>
      </c>
      <c r="D169" s="832" t="s">
        <v>2291</v>
      </c>
      <c r="E169" s="832" t="s">
        <v>2292</v>
      </c>
      <c r="F169" s="849"/>
      <c r="G169" s="849"/>
      <c r="H169" s="837">
        <v>0</v>
      </c>
      <c r="I169" s="849">
        <v>1</v>
      </c>
      <c r="J169" s="849">
        <v>111.22</v>
      </c>
      <c r="K169" s="837">
        <v>1</v>
      </c>
      <c r="L169" s="849">
        <v>1</v>
      </c>
      <c r="M169" s="850">
        <v>111.22</v>
      </c>
    </row>
    <row r="170" spans="1:13" ht="14.4" customHeight="1" x14ac:dyDescent="0.3">
      <c r="A170" s="831" t="s">
        <v>2668</v>
      </c>
      <c r="B170" s="832" t="s">
        <v>2193</v>
      </c>
      <c r="C170" s="832" t="s">
        <v>2199</v>
      </c>
      <c r="D170" s="832" t="s">
        <v>951</v>
      </c>
      <c r="E170" s="832" t="s">
        <v>2200</v>
      </c>
      <c r="F170" s="849"/>
      <c r="G170" s="849"/>
      <c r="H170" s="837">
        <v>0</v>
      </c>
      <c r="I170" s="849">
        <v>8</v>
      </c>
      <c r="J170" s="849">
        <v>605.84</v>
      </c>
      <c r="K170" s="837">
        <v>1</v>
      </c>
      <c r="L170" s="849">
        <v>8</v>
      </c>
      <c r="M170" s="850">
        <v>605.84</v>
      </c>
    </row>
    <row r="171" spans="1:13" ht="14.4" customHeight="1" x14ac:dyDescent="0.3">
      <c r="A171" s="831" t="s">
        <v>2668</v>
      </c>
      <c r="B171" s="832" t="s">
        <v>2390</v>
      </c>
      <c r="C171" s="832" t="s">
        <v>2391</v>
      </c>
      <c r="D171" s="832" t="s">
        <v>2392</v>
      </c>
      <c r="E171" s="832" t="s">
        <v>2393</v>
      </c>
      <c r="F171" s="849"/>
      <c r="G171" s="849"/>
      <c r="H171" s="837">
        <v>0</v>
      </c>
      <c r="I171" s="849">
        <v>1</v>
      </c>
      <c r="J171" s="849">
        <v>122.96</v>
      </c>
      <c r="K171" s="837">
        <v>1</v>
      </c>
      <c r="L171" s="849">
        <v>1</v>
      </c>
      <c r="M171" s="850">
        <v>122.96</v>
      </c>
    </row>
    <row r="172" spans="1:13" ht="14.4" customHeight="1" x14ac:dyDescent="0.3">
      <c r="A172" s="831" t="s">
        <v>2668</v>
      </c>
      <c r="B172" s="832" t="s">
        <v>2322</v>
      </c>
      <c r="C172" s="832" t="s">
        <v>2323</v>
      </c>
      <c r="D172" s="832" t="s">
        <v>1132</v>
      </c>
      <c r="E172" s="832" t="s">
        <v>2324</v>
      </c>
      <c r="F172" s="849"/>
      <c r="G172" s="849"/>
      <c r="H172" s="837"/>
      <c r="I172" s="849">
        <v>1</v>
      </c>
      <c r="J172" s="849">
        <v>0</v>
      </c>
      <c r="K172" s="837"/>
      <c r="L172" s="849">
        <v>1</v>
      </c>
      <c r="M172" s="850">
        <v>0</v>
      </c>
    </row>
    <row r="173" spans="1:13" ht="14.4" customHeight="1" x14ac:dyDescent="0.3">
      <c r="A173" s="831" t="s">
        <v>2668</v>
      </c>
      <c r="B173" s="832" t="s">
        <v>5733</v>
      </c>
      <c r="C173" s="832" t="s">
        <v>3483</v>
      </c>
      <c r="D173" s="832" t="s">
        <v>2746</v>
      </c>
      <c r="E173" s="832" t="s">
        <v>3484</v>
      </c>
      <c r="F173" s="849"/>
      <c r="G173" s="849"/>
      <c r="H173" s="837">
        <v>0</v>
      </c>
      <c r="I173" s="849">
        <v>1</v>
      </c>
      <c r="J173" s="849">
        <v>97.96</v>
      </c>
      <c r="K173" s="837">
        <v>1</v>
      </c>
      <c r="L173" s="849">
        <v>1</v>
      </c>
      <c r="M173" s="850">
        <v>97.96</v>
      </c>
    </row>
    <row r="174" spans="1:13" ht="14.4" customHeight="1" x14ac:dyDescent="0.3">
      <c r="A174" s="831" t="s">
        <v>2669</v>
      </c>
      <c r="B174" s="832" t="s">
        <v>2193</v>
      </c>
      <c r="C174" s="832" t="s">
        <v>2290</v>
      </c>
      <c r="D174" s="832" t="s">
        <v>2291</v>
      </c>
      <c r="E174" s="832" t="s">
        <v>2292</v>
      </c>
      <c r="F174" s="849"/>
      <c r="G174" s="849"/>
      <c r="H174" s="837">
        <v>0</v>
      </c>
      <c r="I174" s="849">
        <v>1</v>
      </c>
      <c r="J174" s="849">
        <v>111.22</v>
      </c>
      <c r="K174" s="837">
        <v>1</v>
      </c>
      <c r="L174" s="849">
        <v>1</v>
      </c>
      <c r="M174" s="850">
        <v>111.22</v>
      </c>
    </row>
    <row r="175" spans="1:13" ht="14.4" customHeight="1" x14ac:dyDescent="0.3">
      <c r="A175" s="831" t="s">
        <v>2669</v>
      </c>
      <c r="B175" s="832" t="s">
        <v>2205</v>
      </c>
      <c r="C175" s="832" t="s">
        <v>2206</v>
      </c>
      <c r="D175" s="832" t="s">
        <v>2207</v>
      </c>
      <c r="E175" s="832" t="s">
        <v>1555</v>
      </c>
      <c r="F175" s="849"/>
      <c r="G175" s="849"/>
      <c r="H175" s="837">
        <v>0</v>
      </c>
      <c r="I175" s="849">
        <v>2</v>
      </c>
      <c r="J175" s="849">
        <v>170.54</v>
      </c>
      <c r="K175" s="837">
        <v>1</v>
      </c>
      <c r="L175" s="849">
        <v>2</v>
      </c>
      <c r="M175" s="850">
        <v>170.54</v>
      </c>
    </row>
    <row r="176" spans="1:13" ht="14.4" customHeight="1" x14ac:dyDescent="0.3">
      <c r="A176" s="831" t="s">
        <v>2669</v>
      </c>
      <c r="B176" s="832" t="s">
        <v>2205</v>
      </c>
      <c r="C176" s="832" t="s">
        <v>2436</v>
      </c>
      <c r="D176" s="832" t="s">
        <v>2207</v>
      </c>
      <c r="E176" s="832" t="s">
        <v>1365</v>
      </c>
      <c r="F176" s="849"/>
      <c r="G176" s="849"/>
      <c r="H176" s="837">
        <v>0</v>
      </c>
      <c r="I176" s="849">
        <v>1</v>
      </c>
      <c r="J176" s="849">
        <v>170.52</v>
      </c>
      <c r="K176" s="837">
        <v>1</v>
      </c>
      <c r="L176" s="849">
        <v>1</v>
      </c>
      <c r="M176" s="850">
        <v>170.52</v>
      </c>
    </row>
    <row r="177" spans="1:13" ht="14.4" customHeight="1" x14ac:dyDescent="0.3">
      <c r="A177" s="831" t="s">
        <v>2669</v>
      </c>
      <c r="B177" s="832" t="s">
        <v>2205</v>
      </c>
      <c r="C177" s="832" t="s">
        <v>3302</v>
      </c>
      <c r="D177" s="832" t="s">
        <v>2207</v>
      </c>
      <c r="E177" s="832" t="s">
        <v>3303</v>
      </c>
      <c r="F177" s="849"/>
      <c r="G177" s="849"/>
      <c r="H177" s="837">
        <v>0</v>
      </c>
      <c r="I177" s="849">
        <v>1</v>
      </c>
      <c r="J177" s="849">
        <v>272.83</v>
      </c>
      <c r="K177" s="837">
        <v>1</v>
      </c>
      <c r="L177" s="849">
        <v>1</v>
      </c>
      <c r="M177" s="850">
        <v>272.83</v>
      </c>
    </row>
    <row r="178" spans="1:13" ht="14.4" customHeight="1" x14ac:dyDescent="0.3">
      <c r="A178" s="831" t="s">
        <v>2669</v>
      </c>
      <c r="B178" s="832" t="s">
        <v>2212</v>
      </c>
      <c r="C178" s="832" t="s">
        <v>3242</v>
      </c>
      <c r="D178" s="832" t="s">
        <v>2438</v>
      </c>
      <c r="E178" s="832" t="s">
        <v>3243</v>
      </c>
      <c r="F178" s="849"/>
      <c r="G178" s="849"/>
      <c r="H178" s="837">
        <v>0</v>
      </c>
      <c r="I178" s="849">
        <v>1</v>
      </c>
      <c r="J178" s="849">
        <v>425.17</v>
      </c>
      <c r="K178" s="837">
        <v>1</v>
      </c>
      <c r="L178" s="849">
        <v>1</v>
      </c>
      <c r="M178" s="850">
        <v>425.17</v>
      </c>
    </row>
    <row r="179" spans="1:13" ht="14.4" customHeight="1" x14ac:dyDescent="0.3">
      <c r="A179" s="831" t="s">
        <v>2669</v>
      </c>
      <c r="B179" s="832" t="s">
        <v>2248</v>
      </c>
      <c r="C179" s="832" t="s">
        <v>2249</v>
      </c>
      <c r="D179" s="832" t="s">
        <v>897</v>
      </c>
      <c r="E179" s="832" t="s">
        <v>2250</v>
      </c>
      <c r="F179" s="849"/>
      <c r="G179" s="849"/>
      <c r="H179" s="837">
        <v>0</v>
      </c>
      <c r="I179" s="849">
        <v>1</v>
      </c>
      <c r="J179" s="849">
        <v>63.75</v>
      </c>
      <c r="K179" s="837">
        <v>1</v>
      </c>
      <c r="L179" s="849">
        <v>1</v>
      </c>
      <c r="M179" s="850">
        <v>63.75</v>
      </c>
    </row>
    <row r="180" spans="1:13" ht="14.4" customHeight="1" x14ac:dyDescent="0.3">
      <c r="A180" s="831" t="s">
        <v>2669</v>
      </c>
      <c r="B180" s="832" t="s">
        <v>5741</v>
      </c>
      <c r="C180" s="832" t="s">
        <v>3702</v>
      </c>
      <c r="D180" s="832" t="s">
        <v>3703</v>
      </c>
      <c r="E180" s="832" t="s">
        <v>3704</v>
      </c>
      <c r="F180" s="849"/>
      <c r="G180" s="849"/>
      <c r="H180" s="837">
        <v>0</v>
      </c>
      <c r="I180" s="849">
        <v>3</v>
      </c>
      <c r="J180" s="849">
        <v>2512.08</v>
      </c>
      <c r="K180" s="837">
        <v>1</v>
      </c>
      <c r="L180" s="849">
        <v>3</v>
      </c>
      <c r="M180" s="850">
        <v>2512.08</v>
      </c>
    </row>
    <row r="181" spans="1:13" ht="14.4" customHeight="1" x14ac:dyDescent="0.3">
      <c r="A181" s="831" t="s">
        <v>2669</v>
      </c>
      <c r="B181" s="832" t="s">
        <v>5733</v>
      </c>
      <c r="C181" s="832" t="s">
        <v>3678</v>
      </c>
      <c r="D181" s="832" t="s">
        <v>3613</v>
      </c>
      <c r="E181" s="832" t="s">
        <v>3169</v>
      </c>
      <c r="F181" s="849">
        <v>1</v>
      </c>
      <c r="G181" s="849">
        <v>176.32</v>
      </c>
      <c r="H181" s="837">
        <v>1</v>
      </c>
      <c r="I181" s="849"/>
      <c r="J181" s="849"/>
      <c r="K181" s="837">
        <v>0</v>
      </c>
      <c r="L181" s="849">
        <v>1</v>
      </c>
      <c r="M181" s="850">
        <v>176.32</v>
      </c>
    </row>
    <row r="182" spans="1:13" ht="14.4" customHeight="1" x14ac:dyDescent="0.3">
      <c r="A182" s="831" t="s">
        <v>2669</v>
      </c>
      <c r="B182" s="832" t="s">
        <v>2254</v>
      </c>
      <c r="C182" s="832" t="s">
        <v>2335</v>
      </c>
      <c r="D182" s="832" t="s">
        <v>1137</v>
      </c>
      <c r="E182" s="832" t="s">
        <v>1138</v>
      </c>
      <c r="F182" s="849"/>
      <c r="G182" s="849"/>
      <c r="H182" s="837">
        <v>0</v>
      </c>
      <c r="I182" s="849">
        <v>2</v>
      </c>
      <c r="J182" s="849">
        <v>5271.94</v>
      </c>
      <c r="K182" s="837">
        <v>1</v>
      </c>
      <c r="L182" s="849">
        <v>2</v>
      </c>
      <c r="M182" s="850">
        <v>5271.94</v>
      </c>
    </row>
    <row r="183" spans="1:13" ht="14.4" customHeight="1" x14ac:dyDescent="0.3">
      <c r="A183" s="831" t="s">
        <v>2670</v>
      </c>
      <c r="B183" s="832" t="s">
        <v>2193</v>
      </c>
      <c r="C183" s="832" t="s">
        <v>2553</v>
      </c>
      <c r="D183" s="832" t="s">
        <v>2554</v>
      </c>
      <c r="E183" s="832" t="s">
        <v>2555</v>
      </c>
      <c r="F183" s="849"/>
      <c r="G183" s="849"/>
      <c r="H183" s="837">
        <v>0</v>
      </c>
      <c r="I183" s="849">
        <v>1</v>
      </c>
      <c r="J183" s="849">
        <v>80.28</v>
      </c>
      <c r="K183" s="837">
        <v>1</v>
      </c>
      <c r="L183" s="849">
        <v>1</v>
      </c>
      <c r="M183" s="850">
        <v>80.28</v>
      </c>
    </row>
    <row r="184" spans="1:13" ht="14.4" customHeight="1" x14ac:dyDescent="0.3">
      <c r="A184" s="831" t="s">
        <v>2670</v>
      </c>
      <c r="B184" s="832" t="s">
        <v>5750</v>
      </c>
      <c r="C184" s="832" t="s">
        <v>4615</v>
      </c>
      <c r="D184" s="832" t="s">
        <v>4616</v>
      </c>
      <c r="E184" s="832" t="s">
        <v>4617</v>
      </c>
      <c r="F184" s="849"/>
      <c r="G184" s="849"/>
      <c r="H184" s="837">
        <v>0</v>
      </c>
      <c r="I184" s="849">
        <v>1</v>
      </c>
      <c r="J184" s="849">
        <v>434.19</v>
      </c>
      <c r="K184" s="837">
        <v>1</v>
      </c>
      <c r="L184" s="849">
        <v>1</v>
      </c>
      <c r="M184" s="850">
        <v>434.19</v>
      </c>
    </row>
    <row r="185" spans="1:13" ht="14.4" customHeight="1" x14ac:dyDescent="0.3">
      <c r="A185" s="831" t="s">
        <v>2670</v>
      </c>
      <c r="B185" s="832" t="s">
        <v>5750</v>
      </c>
      <c r="C185" s="832" t="s">
        <v>4618</v>
      </c>
      <c r="D185" s="832" t="s">
        <v>4616</v>
      </c>
      <c r="E185" s="832" t="s">
        <v>3326</v>
      </c>
      <c r="F185" s="849">
        <v>1</v>
      </c>
      <c r="G185" s="849">
        <v>868.37</v>
      </c>
      <c r="H185" s="837">
        <v>1</v>
      </c>
      <c r="I185" s="849"/>
      <c r="J185" s="849"/>
      <c r="K185" s="837">
        <v>0</v>
      </c>
      <c r="L185" s="849">
        <v>1</v>
      </c>
      <c r="M185" s="850">
        <v>868.37</v>
      </c>
    </row>
    <row r="186" spans="1:13" ht="14.4" customHeight="1" x14ac:dyDescent="0.3">
      <c r="A186" s="831" t="s">
        <v>2670</v>
      </c>
      <c r="B186" s="832" t="s">
        <v>2396</v>
      </c>
      <c r="C186" s="832" t="s">
        <v>4652</v>
      </c>
      <c r="D186" s="832" t="s">
        <v>4653</v>
      </c>
      <c r="E186" s="832" t="s">
        <v>4654</v>
      </c>
      <c r="F186" s="849">
        <v>2</v>
      </c>
      <c r="G186" s="849">
        <v>282.5</v>
      </c>
      <c r="H186" s="837">
        <v>1</v>
      </c>
      <c r="I186" s="849"/>
      <c r="J186" s="849"/>
      <c r="K186" s="837">
        <v>0</v>
      </c>
      <c r="L186" s="849">
        <v>2</v>
      </c>
      <c r="M186" s="850">
        <v>282.5</v>
      </c>
    </row>
    <row r="187" spans="1:13" ht="14.4" customHeight="1" x14ac:dyDescent="0.3">
      <c r="A187" s="831" t="s">
        <v>2670</v>
      </c>
      <c r="B187" s="832" t="s">
        <v>2396</v>
      </c>
      <c r="C187" s="832" t="s">
        <v>2397</v>
      </c>
      <c r="D187" s="832" t="s">
        <v>2398</v>
      </c>
      <c r="E187" s="832" t="s">
        <v>2399</v>
      </c>
      <c r="F187" s="849"/>
      <c r="G187" s="849"/>
      <c r="H187" s="837">
        <v>0</v>
      </c>
      <c r="I187" s="849">
        <v>20</v>
      </c>
      <c r="J187" s="849">
        <v>2825</v>
      </c>
      <c r="K187" s="837">
        <v>1</v>
      </c>
      <c r="L187" s="849">
        <v>20</v>
      </c>
      <c r="M187" s="850">
        <v>2825</v>
      </c>
    </row>
    <row r="188" spans="1:13" ht="14.4" customHeight="1" x14ac:dyDescent="0.3">
      <c r="A188" s="831" t="s">
        <v>2670</v>
      </c>
      <c r="B188" s="832" t="s">
        <v>2248</v>
      </c>
      <c r="C188" s="832" t="s">
        <v>2249</v>
      </c>
      <c r="D188" s="832" t="s">
        <v>897</v>
      </c>
      <c r="E188" s="832" t="s">
        <v>2250</v>
      </c>
      <c r="F188" s="849"/>
      <c r="G188" s="849"/>
      <c r="H188" s="837">
        <v>0</v>
      </c>
      <c r="I188" s="849">
        <v>27</v>
      </c>
      <c r="J188" s="849">
        <v>1721.25</v>
      </c>
      <c r="K188" s="837">
        <v>1</v>
      </c>
      <c r="L188" s="849">
        <v>27</v>
      </c>
      <c r="M188" s="850">
        <v>1721.25</v>
      </c>
    </row>
    <row r="189" spans="1:13" ht="14.4" customHeight="1" x14ac:dyDescent="0.3">
      <c r="A189" s="831" t="s">
        <v>2670</v>
      </c>
      <c r="B189" s="832" t="s">
        <v>2248</v>
      </c>
      <c r="C189" s="832" t="s">
        <v>2251</v>
      </c>
      <c r="D189" s="832" t="s">
        <v>2252</v>
      </c>
      <c r="E189" s="832" t="s">
        <v>2253</v>
      </c>
      <c r="F189" s="849"/>
      <c r="G189" s="849"/>
      <c r="H189" s="837">
        <v>0</v>
      </c>
      <c r="I189" s="849">
        <v>3</v>
      </c>
      <c r="J189" s="849">
        <v>76.5</v>
      </c>
      <c r="K189" s="837">
        <v>1</v>
      </c>
      <c r="L189" s="849">
        <v>3</v>
      </c>
      <c r="M189" s="850">
        <v>76.5</v>
      </c>
    </row>
    <row r="190" spans="1:13" ht="14.4" customHeight="1" x14ac:dyDescent="0.3">
      <c r="A190" s="831" t="s">
        <v>2670</v>
      </c>
      <c r="B190" s="832" t="s">
        <v>2248</v>
      </c>
      <c r="C190" s="832" t="s">
        <v>4674</v>
      </c>
      <c r="D190" s="832" t="s">
        <v>2252</v>
      </c>
      <c r="E190" s="832" t="s">
        <v>2253</v>
      </c>
      <c r="F190" s="849">
        <v>1</v>
      </c>
      <c r="G190" s="849">
        <v>25.5</v>
      </c>
      <c r="H190" s="837">
        <v>1</v>
      </c>
      <c r="I190" s="849"/>
      <c r="J190" s="849"/>
      <c r="K190" s="837">
        <v>0</v>
      </c>
      <c r="L190" s="849">
        <v>1</v>
      </c>
      <c r="M190" s="850">
        <v>25.5</v>
      </c>
    </row>
    <row r="191" spans="1:13" ht="14.4" customHeight="1" x14ac:dyDescent="0.3">
      <c r="A191" s="831" t="s">
        <v>2670</v>
      </c>
      <c r="B191" s="832" t="s">
        <v>5741</v>
      </c>
      <c r="C191" s="832" t="s">
        <v>4686</v>
      </c>
      <c r="D191" s="832" t="s">
        <v>3762</v>
      </c>
      <c r="E191" s="832" t="s">
        <v>4687</v>
      </c>
      <c r="F191" s="849">
        <v>18</v>
      </c>
      <c r="G191" s="849">
        <v>12738.059999999998</v>
      </c>
      <c r="H191" s="837">
        <v>1</v>
      </c>
      <c r="I191" s="849"/>
      <c r="J191" s="849"/>
      <c r="K191" s="837">
        <v>0</v>
      </c>
      <c r="L191" s="849">
        <v>18</v>
      </c>
      <c r="M191" s="850">
        <v>12738.059999999998</v>
      </c>
    </row>
    <row r="192" spans="1:13" ht="14.4" customHeight="1" x14ac:dyDescent="0.3">
      <c r="A192" s="831" t="s">
        <v>2670</v>
      </c>
      <c r="B192" s="832" t="s">
        <v>5751</v>
      </c>
      <c r="C192" s="832" t="s">
        <v>4689</v>
      </c>
      <c r="D192" s="832" t="s">
        <v>4690</v>
      </c>
      <c r="E192" s="832" t="s">
        <v>4691</v>
      </c>
      <c r="F192" s="849"/>
      <c r="G192" s="849"/>
      <c r="H192" s="837">
        <v>0</v>
      </c>
      <c r="I192" s="849">
        <v>2</v>
      </c>
      <c r="J192" s="849">
        <v>1381.82</v>
      </c>
      <c r="K192" s="837">
        <v>1</v>
      </c>
      <c r="L192" s="849">
        <v>2</v>
      </c>
      <c r="M192" s="850">
        <v>1381.82</v>
      </c>
    </row>
    <row r="193" spans="1:13" ht="14.4" customHeight="1" x14ac:dyDescent="0.3">
      <c r="A193" s="831" t="s">
        <v>2670</v>
      </c>
      <c r="B193" s="832" t="s">
        <v>2400</v>
      </c>
      <c r="C193" s="832" t="s">
        <v>2401</v>
      </c>
      <c r="D193" s="832" t="s">
        <v>1249</v>
      </c>
      <c r="E193" s="832" t="s">
        <v>2402</v>
      </c>
      <c r="F193" s="849"/>
      <c r="G193" s="849"/>
      <c r="H193" s="837">
        <v>0</v>
      </c>
      <c r="I193" s="849">
        <v>19</v>
      </c>
      <c r="J193" s="849">
        <v>2028.25</v>
      </c>
      <c r="K193" s="837">
        <v>1</v>
      </c>
      <c r="L193" s="849">
        <v>19</v>
      </c>
      <c r="M193" s="850">
        <v>2028.25</v>
      </c>
    </row>
    <row r="194" spans="1:13" ht="14.4" customHeight="1" x14ac:dyDescent="0.3">
      <c r="A194" s="831" t="s">
        <v>2670</v>
      </c>
      <c r="B194" s="832" t="s">
        <v>2400</v>
      </c>
      <c r="C194" s="832" t="s">
        <v>4605</v>
      </c>
      <c r="D194" s="832" t="s">
        <v>4606</v>
      </c>
      <c r="E194" s="832" t="s">
        <v>4607</v>
      </c>
      <c r="F194" s="849"/>
      <c r="G194" s="849"/>
      <c r="H194" s="837">
        <v>0</v>
      </c>
      <c r="I194" s="849">
        <v>28</v>
      </c>
      <c r="J194" s="849">
        <v>5732.16</v>
      </c>
      <c r="K194" s="837">
        <v>1</v>
      </c>
      <c r="L194" s="849">
        <v>28</v>
      </c>
      <c r="M194" s="850">
        <v>5732.16</v>
      </c>
    </row>
    <row r="195" spans="1:13" ht="14.4" customHeight="1" x14ac:dyDescent="0.3">
      <c r="A195" s="831" t="s">
        <v>2670</v>
      </c>
      <c r="B195" s="832" t="s">
        <v>2400</v>
      </c>
      <c r="C195" s="832" t="s">
        <v>4608</v>
      </c>
      <c r="D195" s="832" t="s">
        <v>4609</v>
      </c>
      <c r="E195" s="832" t="s">
        <v>4610</v>
      </c>
      <c r="F195" s="849"/>
      <c r="G195" s="849"/>
      <c r="H195" s="837">
        <v>0</v>
      </c>
      <c r="I195" s="849">
        <v>5</v>
      </c>
      <c r="J195" s="849">
        <v>1500.6</v>
      </c>
      <c r="K195" s="837">
        <v>1</v>
      </c>
      <c r="L195" s="849">
        <v>5</v>
      </c>
      <c r="M195" s="850">
        <v>1500.6</v>
      </c>
    </row>
    <row r="196" spans="1:13" ht="14.4" customHeight="1" x14ac:dyDescent="0.3">
      <c r="A196" s="831" t="s">
        <v>2670</v>
      </c>
      <c r="B196" s="832" t="s">
        <v>2400</v>
      </c>
      <c r="C196" s="832" t="s">
        <v>2598</v>
      </c>
      <c r="D196" s="832" t="s">
        <v>1951</v>
      </c>
      <c r="E196" s="832" t="s">
        <v>2599</v>
      </c>
      <c r="F196" s="849"/>
      <c r="G196" s="849"/>
      <c r="H196" s="837">
        <v>0</v>
      </c>
      <c r="I196" s="849">
        <v>29</v>
      </c>
      <c r="J196" s="849">
        <v>3484.3500000000004</v>
      </c>
      <c r="K196" s="837">
        <v>1</v>
      </c>
      <c r="L196" s="849">
        <v>29</v>
      </c>
      <c r="M196" s="850">
        <v>3484.3500000000004</v>
      </c>
    </row>
    <row r="197" spans="1:13" ht="14.4" customHeight="1" x14ac:dyDescent="0.3">
      <c r="A197" s="831" t="s">
        <v>2670</v>
      </c>
      <c r="B197" s="832" t="s">
        <v>2400</v>
      </c>
      <c r="C197" s="832" t="s">
        <v>4611</v>
      </c>
      <c r="D197" s="832" t="s">
        <v>4612</v>
      </c>
      <c r="E197" s="832" t="s">
        <v>4613</v>
      </c>
      <c r="F197" s="849"/>
      <c r="G197" s="849"/>
      <c r="H197" s="837">
        <v>0</v>
      </c>
      <c r="I197" s="849">
        <v>3</v>
      </c>
      <c r="J197" s="849">
        <v>640.47</v>
      </c>
      <c r="K197" s="837">
        <v>1</v>
      </c>
      <c r="L197" s="849">
        <v>3</v>
      </c>
      <c r="M197" s="850">
        <v>640.47</v>
      </c>
    </row>
    <row r="198" spans="1:13" ht="14.4" customHeight="1" x14ac:dyDescent="0.3">
      <c r="A198" s="831" t="s">
        <v>2670</v>
      </c>
      <c r="B198" s="832" t="s">
        <v>5752</v>
      </c>
      <c r="C198" s="832" t="s">
        <v>4647</v>
      </c>
      <c r="D198" s="832" t="s">
        <v>4648</v>
      </c>
      <c r="E198" s="832" t="s">
        <v>4649</v>
      </c>
      <c r="F198" s="849">
        <v>3</v>
      </c>
      <c r="G198" s="849">
        <v>1347.57</v>
      </c>
      <c r="H198" s="837">
        <v>1</v>
      </c>
      <c r="I198" s="849"/>
      <c r="J198" s="849"/>
      <c r="K198" s="837">
        <v>0</v>
      </c>
      <c r="L198" s="849">
        <v>3</v>
      </c>
      <c r="M198" s="850">
        <v>1347.57</v>
      </c>
    </row>
    <row r="199" spans="1:13" ht="14.4" customHeight="1" x14ac:dyDescent="0.3">
      <c r="A199" s="831" t="s">
        <v>2670</v>
      </c>
      <c r="B199" s="832" t="s">
        <v>5752</v>
      </c>
      <c r="C199" s="832" t="s">
        <v>4650</v>
      </c>
      <c r="D199" s="832" t="s">
        <v>4648</v>
      </c>
      <c r="E199" s="832" t="s">
        <v>4651</v>
      </c>
      <c r="F199" s="849">
        <v>1</v>
      </c>
      <c r="G199" s="849">
        <v>600.24</v>
      </c>
      <c r="H199" s="837">
        <v>1</v>
      </c>
      <c r="I199" s="849"/>
      <c r="J199" s="849"/>
      <c r="K199" s="837">
        <v>0</v>
      </c>
      <c r="L199" s="849">
        <v>1</v>
      </c>
      <c r="M199" s="850">
        <v>600.24</v>
      </c>
    </row>
    <row r="200" spans="1:13" ht="14.4" customHeight="1" x14ac:dyDescent="0.3">
      <c r="A200" s="831" t="s">
        <v>2670</v>
      </c>
      <c r="B200" s="832" t="s">
        <v>5742</v>
      </c>
      <c r="C200" s="832" t="s">
        <v>4655</v>
      </c>
      <c r="D200" s="832" t="s">
        <v>4656</v>
      </c>
      <c r="E200" s="832" t="s">
        <v>4657</v>
      </c>
      <c r="F200" s="849">
        <v>8</v>
      </c>
      <c r="G200" s="849">
        <v>11780.88</v>
      </c>
      <c r="H200" s="837">
        <v>1</v>
      </c>
      <c r="I200" s="849"/>
      <c r="J200" s="849"/>
      <c r="K200" s="837">
        <v>0</v>
      </c>
      <c r="L200" s="849">
        <v>8</v>
      </c>
      <c r="M200" s="850">
        <v>11780.88</v>
      </c>
    </row>
    <row r="201" spans="1:13" ht="14.4" customHeight="1" x14ac:dyDescent="0.3">
      <c r="A201" s="831" t="s">
        <v>2670</v>
      </c>
      <c r="B201" s="832" t="s">
        <v>5742</v>
      </c>
      <c r="C201" s="832" t="s">
        <v>3624</v>
      </c>
      <c r="D201" s="832" t="s">
        <v>3625</v>
      </c>
      <c r="E201" s="832" t="s">
        <v>3626</v>
      </c>
      <c r="F201" s="849"/>
      <c r="G201" s="849"/>
      <c r="H201" s="837">
        <v>0</v>
      </c>
      <c r="I201" s="849">
        <v>2</v>
      </c>
      <c r="J201" s="849">
        <v>2945.22</v>
      </c>
      <c r="K201" s="837">
        <v>1</v>
      </c>
      <c r="L201" s="849">
        <v>2</v>
      </c>
      <c r="M201" s="850">
        <v>2945.22</v>
      </c>
    </row>
    <row r="202" spans="1:13" ht="14.4" customHeight="1" x14ac:dyDescent="0.3">
      <c r="A202" s="831" t="s">
        <v>2670</v>
      </c>
      <c r="B202" s="832" t="s">
        <v>5742</v>
      </c>
      <c r="C202" s="832" t="s">
        <v>4658</v>
      </c>
      <c r="D202" s="832" t="s">
        <v>4659</v>
      </c>
      <c r="E202" s="832" t="s">
        <v>4660</v>
      </c>
      <c r="F202" s="849">
        <v>2</v>
      </c>
      <c r="G202" s="849">
        <v>841.5</v>
      </c>
      <c r="H202" s="837">
        <v>1</v>
      </c>
      <c r="I202" s="849"/>
      <c r="J202" s="849"/>
      <c r="K202" s="837">
        <v>0</v>
      </c>
      <c r="L202" s="849">
        <v>2</v>
      </c>
      <c r="M202" s="850">
        <v>841.5</v>
      </c>
    </row>
    <row r="203" spans="1:13" ht="14.4" customHeight="1" x14ac:dyDescent="0.3">
      <c r="A203" s="831" t="s">
        <v>2670</v>
      </c>
      <c r="B203" s="832" t="s">
        <v>5742</v>
      </c>
      <c r="C203" s="832" t="s">
        <v>4664</v>
      </c>
      <c r="D203" s="832" t="s">
        <v>3625</v>
      </c>
      <c r="E203" s="832" t="s">
        <v>4662</v>
      </c>
      <c r="F203" s="849"/>
      <c r="G203" s="849"/>
      <c r="H203" s="837">
        <v>0</v>
      </c>
      <c r="I203" s="849">
        <v>6</v>
      </c>
      <c r="J203" s="849">
        <v>8835.66</v>
      </c>
      <c r="K203" s="837">
        <v>1</v>
      </c>
      <c r="L203" s="849">
        <v>6</v>
      </c>
      <c r="M203" s="850">
        <v>8835.66</v>
      </c>
    </row>
    <row r="204" spans="1:13" ht="14.4" customHeight="1" x14ac:dyDescent="0.3">
      <c r="A204" s="831" t="s">
        <v>2670</v>
      </c>
      <c r="B204" s="832" t="s">
        <v>5742</v>
      </c>
      <c r="C204" s="832" t="s">
        <v>4663</v>
      </c>
      <c r="D204" s="832" t="s">
        <v>3625</v>
      </c>
      <c r="E204" s="832" t="s">
        <v>4657</v>
      </c>
      <c r="F204" s="849"/>
      <c r="G204" s="849"/>
      <c r="H204" s="837">
        <v>0</v>
      </c>
      <c r="I204" s="849">
        <v>3</v>
      </c>
      <c r="J204" s="849">
        <v>4417.83</v>
      </c>
      <c r="K204" s="837">
        <v>1</v>
      </c>
      <c r="L204" s="849">
        <v>3</v>
      </c>
      <c r="M204" s="850">
        <v>4417.83</v>
      </c>
    </row>
    <row r="205" spans="1:13" ht="14.4" customHeight="1" x14ac:dyDescent="0.3">
      <c r="A205" s="831" t="s">
        <v>2670</v>
      </c>
      <c r="B205" s="832" t="s">
        <v>5742</v>
      </c>
      <c r="C205" s="832" t="s">
        <v>4665</v>
      </c>
      <c r="D205" s="832" t="s">
        <v>3625</v>
      </c>
      <c r="E205" s="832" t="s">
        <v>4666</v>
      </c>
      <c r="F205" s="849"/>
      <c r="G205" s="849"/>
      <c r="H205" s="837">
        <v>0</v>
      </c>
      <c r="I205" s="849">
        <v>1</v>
      </c>
      <c r="J205" s="849">
        <v>420.75</v>
      </c>
      <c r="K205" s="837">
        <v>1</v>
      </c>
      <c r="L205" s="849">
        <v>1</v>
      </c>
      <c r="M205" s="850">
        <v>420.75</v>
      </c>
    </row>
    <row r="206" spans="1:13" ht="14.4" customHeight="1" x14ac:dyDescent="0.3">
      <c r="A206" s="831" t="s">
        <v>2670</v>
      </c>
      <c r="B206" s="832" t="s">
        <v>5742</v>
      </c>
      <c r="C206" s="832" t="s">
        <v>4667</v>
      </c>
      <c r="D206" s="832" t="s">
        <v>4656</v>
      </c>
      <c r="E206" s="832" t="s">
        <v>4666</v>
      </c>
      <c r="F206" s="849">
        <v>1</v>
      </c>
      <c r="G206" s="849">
        <v>420.75</v>
      </c>
      <c r="H206" s="837">
        <v>1</v>
      </c>
      <c r="I206" s="849"/>
      <c r="J206" s="849"/>
      <c r="K206" s="837">
        <v>0</v>
      </c>
      <c r="L206" s="849">
        <v>1</v>
      </c>
      <c r="M206" s="850">
        <v>420.75</v>
      </c>
    </row>
    <row r="207" spans="1:13" ht="14.4" customHeight="1" x14ac:dyDescent="0.3">
      <c r="A207" s="831" t="s">
        <v>2670</v>
      </c>
      <c r="B207" s="832" t="s">
        <v>2322</v>
      </c>
      <c r="C207" s="832" t="s">
        <v>2444</v>
      </c>
      <c r="D207" s="832" t="s">
        <v>1130</v>
      </c>
      <c r="E207" s="832" t="s">
        <v>2445</v>
      </c>
      <c r="F207" s="849"/>
      <c r="G207" s="849"/>
      <c r="H207" s="837">
        <v>0</v>
      </c>
      <c r="I207" s="849">
        <v>2</v>
      </c>
      <c r="J207" s="849">
        <v>235.1</v>
      </c>
      <c r="K207" s="837">
        <v>1</v>
      </c>
      <c r="L207" s="849">
        <v>2</v>
      </c>
      <c r="M207" s="850">
        <v>235.1</v>
      </c>
    </row>
    <row r="208" spans="1:13" ht="14.4" customHeight="1" x14ac:dyDescent="0.3">
      <c r="A208" s="831" t="s">
        <v>2670</v>
      </c>
      <c r="B208" s="832" t="s">
        <v>2322</v>
      </c>
      <c r="C208" s="832" t="s">
        <v>2323</v>
      </c>
      <c r="D208" s="832" t="s">
        <v>1132</v>
      </c>
      <c r="E208" s="832" t="s">
        <v>2324</v>
      </c>
      <c r="F208" s="849"/>
      <c r="G208" s="849"/>
      <c r="H208" s="837">
        <v>0</v>
      </c>
      <c r="I208" s="849">
        <v>2</v>
      </c>
      <c r="J208" s="849">
        <v>91.03</v>
      </c>
      <c r="K208" s="837">
        <v>1</v>
      </c>
      <c r="L208" s="849">
        <v>2</v>
      </c>
      <c r="M208" s="850">
        <v>91.03</v>
      </c>
    </row>
    <row r="209" spans="1:13" ht="14.4" customHeight="1" x14ac:dyDescent="0.3">
      <c r="A209" s="831" t="s">
        <v>2670</v>
      </c>
      <c r="B209" s="832" t="s">
        <v>2322</v>
      </c>
      <c r="C209" s="832" t="s">
        <v>2475</v>
      </c>
      <c r="D209" s="832" t="s">
        <v>1130</v>
      </c>
      <c r="E209" s="832" t="s">
        <v>2476</v>
      </c>
      <c r="F209" s="849"/>
      <c r="G209" s="849"/>
      <c r="H209" s="837">
        <v>0</v>
      </c>
      <c r="I209" s="849">
        <v>1</v>
      </c>
      <c r="J209" s="849">
        <v>58.77</v>
      </c>
      <c r="K209" s="837">
        <v>1</v>
      </c>
      <c r="L209" s="849">
        <v>1</v>
      </c>
      <c r="M209" s="850">
        <v>58.77</v>
      </c>
    </row>
    <row r="210" spans="1:13" ht="14.4" customHeight="1" x14ac:dyDescent="0.3">
      <c r="A210" s="831" t="s">
        <v>2670</v>
      </c>
      <c r="B210" s="832" t="s">
        <v>2322</v>
      </c>
      <c r="C210" s="832" t="s">
        <v>2325</v>
      </c>
      <c r="D210" s="832" t="s">
        <v>1130</v>
      </c>
      <c r="E210" s="832" t="s">
        <v>2326</v>
      </c>
      <c r="F210" s="849"/>
      <c r="G210" s="849"/>
      <c r="H210" s="837">
        <v>0</v>
      </c>
      <c r="I210" s="849">
        <v>12</v>
      </c>
      <c r="J210" s="849">
        <v>2115.84</v>
      </c>
      <c r="K210" s="837">
        <v>1</v>
      </c>
      <c r="L210" s="849">
        <v>12</v>
      </c>
      <c r="M210" s="850">
        <v>2115.84</v>
      </c>
    </row>
    <row r="211" spans="1:13" ht="14.4" customHeight="1" x14ac:dyDescent="0.3">
      <c r="A211" s="831" t="s">
        <v>2670</v>
      </c>
      <c r="B211" s="832" t="s">
        <v>2322</v>
      </c>
      <c r="C211" s="832" t="s">
        <v>4595</v>
      </c>
      <c r="D211" s="832" t="s">
        <v>1535</v>
      </c>
      <c r="E211" s="832" t="s">
        <v>3056</v>
      </c>
      <c r="F211" s="849">
        <v>1</v>
      </c>
      <c r="G211" s="849">
        <v>97.96</v>
      </c>
      <c r="H211" s="837">
        <v>1</v>
      </c>
      <c r="I211" s="849"/>
      <c r="J211" s="849"/>
      <c r="K211" s="837">
        <v>0</v>
      </c>
      <c r="L211" s="849">
        <v>1</v>
      </c>
      <c r="M211" s="850">
        <v>97.96</v>
      </c>
    </row>
    <row r="212" spans="1:13" ht="14.4" customHeight="1" x14ac:dyDescent="0.3">
      <c r="A212" s="831" t="s">
        <v>2670</v>
      </c>
      <c r="B212" s="832" t="s">
        <v>5733</v>
      </c>
      <c r="C212" s="832" t="s">
        <v>3612</v>
      </c>
      <c r="D212" s="832" t="s">
        <v>3613</v>
      </c>
      <c r="E212" s="832" t="s">
        <v>3614</v>
      </c>
      <c r="F212" s="849">
        <v>3</v>
      </c>
      <c r="G212" s="849">
        <v>293.88</v>
      </c>
      <c r="H212" s="837">
        <v>1</v>
      </c>
      <c r="I212" s="849"/>
      <c r="J212" s="849"/>
      <c r="K212" s="837">
        <v>0</v>
      </c>
      <c r="L212" s="849">
        <v>3</v>
      </c>
      <c r="M212" s="850">
        <v>293.88</v>
      </c>
    </row>
    <row r="213" spans="1:13" ht="14.4" customHeight="1" x14ac:dyDescent="0.3">
      <c r="A213" s="831" t="s">
        <v>2670</v>
      </c>
      <c r="B213" s="832" t="s">
        <v>5733</v>
      </c>
      <c r="C213" s="832" t="s">
        <v>3678</v>
      </c>
      <c r="D213" s="832" t="s">
        <v>3613</v>
      </c>
      <c r="E213" s="832" t="s">
        <v>3169</v>
      </c>
      <c r="F213" s="849">
        <v>38</v>
      </c>
      <c r="G213" s="849">
        <v>6700.1599999999989</v>
      </c>
      <c r="H213" s="837">
        <v>1</v>
      </c>
      <c r="I213" s="849"/>
      <c r="J213" s="849"/>
      <c r="K213" s="837">
        <v>0</v>
      </c>
      <c r="L213" s="849">
        <v>38</v>
      </c>
      <c r="M213" s="850">
        <v>6700.1599999999989</v>
      </c>
    </row>
    <row r="214" spans="1:13" ht="14.4" customHeight="1" x14ac:dyDescent="0.3">
      <c r="A214" s="831" t="s">
        <v>2670</v>
      </c>
      <c r="B214" s="832" t="s">
        <v>5733</v>
      </c>
      <c r="C214" s="832" t="s">
        <v>4596</v>
      </c>
      <c r="D214" s="832" t="s">
        <v>695</v>
      </c>
      <c r="E214" s="832" t="s">
        <v>3614</v>
      </c>
      <c r="F214" s="849">
        <v>5</v>
      </c>
      <c r="G214" s="849">
        <v>489.79999999999995</v>
      </c>
      <c r="H214" s="837">
        <v>1</v>
      </c>
      <c r="I214" s="849"/>
      <c r="J214" s="849"/>
      <c r="K214" s="837">
        <v>0</v>
      </c>
      <c r="L214" s="849">
        <v>5</v>
      </c>
      <c r="M214" s="850">
        <v>489.79999999999995</v>
      </c>
    </row>
    <row r="215" spans="1:13" ht="14.4" customHeight="1" x14ac:dyDescent="0.3">
      <c r="A215" s="831" t="s">
        <v>2670</v>
      </c>
      <c r="B215" s="832" t="s">
        <v>5733</v>
      </c>
      <c r="C215" s="832" t="s">
        <v>4597</v>
      </c>
      <c r="D215" s="832" t="s">
        <v>695</v>
      </c>
      <c r="E215" s="832" t="s">
        <v>3169</v>
      </c>
      <c r="F215" s="849">
        <v>24</v>
      </c>
      <c r="G215" s="849">
        <v>4231.6799999999994</v>
      </c>
      <c r="H215" s="837">
        <v>1</v>
      </c>
      <c r="I215" s="849"/>
      <c r="J215" s="849"/>
      <c r="K215" s="837">
        <v>0</v>
      </c>
      <c r="L215" s="849">
        <v>24</v>
      </c>
      <c r="M215" s="850">
        <v>4231.6799999999994</v>
      </c>
    </row>
    <row r="216" spans="1:13" ht="14.4" customHeight="1" x14ac:dyDescent="0.3">
      <c r="A216" s="831" t="s">
        <v>2670</v>
      </c>
      <c r="B216" s="832" t="s">
        <v>5733</v>
      </c>
      <c r="C216" s="832" t="s">
        <v>4598</v>
      </c>
      <c r="D216" s="832" t="s">
        <v>2746</v>
      </c>
      <c r="E216" s="832" t="s">
        <v>4599</v>
      </c>
      <c r="F216" s="849"/>
      <c r="G216" s="849"/>
      <c r="H216" s="837">
        <v>0</v>
      </c>
      <c r="I216" s="849">
        <v>3</v>
      </c>
      <c r="J216" s="849">
        <v>70.53</v>
      </c>
      <c r="K216" s="837">
        <v>1</v>
      </c>
      <c r="L216" s="849">
        <v>3</v>
      </c>
      <c r="M216" s="850">
        <v>70.53</v>
      </c>
    </row>
    <row r="217" spans="1:13" ht="14.4" customHeight="1" x14ac:dyDescent="0.3">
      <c r="A217" s="831" t="s">
        <v>2670</v>
      </c>
      <c r="B217" s="832" t="s">
        <v>5733</v>
      </c>
      <c r="C217" s="832" t="s">
        <v>3483</v>
      </c>
      <c r="D217" s="832" t="s">
        <v>2746</v>
      </c>
      <c r="E217" s="832" t="s">
        <v>3484</v>
      </c>
      <c r="F217" s="849"/>
      <c r="G217" s="849"/>
      <c r="H217" s="837">
        <v>0</v>
      </c>
      <c r="I217" s="849">
        <v>1</v>
      </c>
      <c r="J217" s="849">
        <v>97.96</v>
      </c>
      <c r="K217" s="837">
        <v>1</v>
      </c>
      <c r="L217" s="849">
        <v>1</v>
      </c>
      <c r="M217" s="850">
        <v>97.96</v>
      </c>
    </row>
    <row r="218" spans="1:13" ht="14.4" customHeight="1" x14ac:dyDescent="0.3">
      <c r="A218" s="831" t="s">
        <v>2670</v>
      </c>
      <c r="B218" s="832" t="s">
        <v>2254</v>
      </c>
      <c r="C218" s="832" t="s">
        <v>4716</v>
      </c>
      <c r="D218" s="832" t="s">
        <v>4717</v>
      </c>
      <c r="E218" s="832" t="s">
        <v>2268</v>
      </c>
      <c r="F218" s="849"/>
      <c r="G218" s="849"/>
      <c r="H218" s="837">
        <v>0</v>
      </c>
      <c r="I218" s="849">
        <v>10</v>
      </c>
      <c r="J218" s="849">
        <v>16149</v>
      </c>
      <c r="K218" s="837">
        <v>1</v>
      </c>
      <c r="L218" s="849">
        <v>10</v>
      </c>
      <c r="M218" s="850">
        <v>16149</v>
      </c>
    </row>
    <row r="219" spans="1:13" ht="14.4" customHeight="1" x14ac:dyDescent="0.3">
      <c r="A219" s="831" t="s">
        <v>2670</v>
      </c>
      <c r="B219" s="832" t="s">
        <v>2254</v>
      </c>
      <c r="C219" s="832" t="s">
        <v>2266</v>
      </c>
      <c r="D219" s="832" t="s">
        <v>920</v>
      </c>
      <c r="E219" s="832" t="s">
        <v>2265</v>
      </c>
      <c r="F219" s="849">
        <v>10</v>
      </c>
      <c r="G219" s="849">
        <v>3322.5</v>
      </c>
      <c r="H219" s="837">
        <v>1</v>
      </c>
      <c r="I219" s="849"/>
      <c r="J219" s="849"/>
      <c r="K219" s="837">
        <v>0</v>
      </c>
      <c r="L219" s="849">
        <v>10</v>
      </c>
      <c r="M219" s="850">
        <v>3322.5</v>
      </c>
    </row>
    <row r="220" spans="1:13" ht="14.4" customHeight="1" x14ac:dyDescent="0.3">
      <c r="A220" s="831" t="s">
        <v>2670</v>
      </c>
      <c r="B220" s="832" t="s">
        <v>2254</v>
      </c>
      <c r="C220" s="832" t="s">
        <v>4307</v>
      </c>
      <c r="D220" s="832" t="s">
        <v>4308</v>
      </c>
      <c r="E220" s="832" t="s">
        <v>1350</v>
      </c>
      <c r="F220" s="849"/>
      <c r="G220" s="849"/>
      <c r="H220" s="837">
        <v>0</v>
      </c>
      <c r="I220" s="849">
        <v>3</v>
      </c>
      <c r="J220" s="849">
        <v>382.02</v>
      </c>
      <c r="K220" s="837">
        <v>1</v>
      </c>
      <c r="L220" s="849">
        <v>3</v>
      </c>
      <c r="M220" s="850">
        <v>382.02</v>
      </c>
    </row>
    <row r="221" spans="1:13" ht="14.4" customHeight="1" x14ac:dyDescent="0.3">
      <c r="A221" s="831" t="s">
        <v>2670</v>
      </c>
      <c r="B221" s="832" t="s">
        <v>2254</v>
      </c>
      <c r="C221" s="832" t="s">
        <v>4718</v>
      </c>
      <c r="D221" s="832" t="s">
        <v>4719</v>
      </c>
      <c r="E221" s="832" t="s">
        <v>1350</v>
      </c>
      <c r="F221" s="849"/>
      <c r="G221" s="849"/>
      <c r="H221" s="837">
        <v>0</v>
      </c>
      <c r="I221" s="849">
        <v>3</v>
      </c>
      <c r="J221" s="849">
        <v>382.02</v>
      </c>
      <c r="K221" s="837">
        <v>1</v>
      </c>
      <c r="L221" s="849">
        <v>3</v>
      </c>
      <c r="M221" s="850">
        <v>382.02</v>
      </c>
    </row>
    <row r="222" spans="1:13" ht="14.4" customHeight="1" x14ac:dyDescent="0.3">
      <c r="A222" s="831" t="s">
        <v>2670</v>
      </c>
      <c r="B222" s="832" t="s">
        <v>2254</v>
      </c>
      <c r="C222" s="832" t="s">
        <v>2269</v>
      </c>
      <c r="D222" s="832" t="s">
        <v>930</v>
      </c>
      <c r="E222" s="832" t="s">
        <v>2265</v>
      </c>
      <c r="F222" s="849"/>
      <c r="G222" s="849"/>
      <c r="H222" s="837">
        <v>0</v>
      </c>
      <c r="I222" s="849">
        <v>40</v>
      </c>
      <c r="J222" s="849">
        <v>12988</v>
      </c>
      <c r="K222" s="837">
        <v>1</v>
      </c>
      <c r="L222" s="849">
        <v>40</v>
      </c>
      <c r="M222" s="850">
        <v>12988</v>
      </c>
    </row>
    <row r="223" spans="1:13" ht="14.4" customHeight="1" x14ac:dyDescent="0.3">
      <c r="A223" s="831" t="s">
        <v>2670</v>
      </c>
      <c r="B223" s="832" t="s">
        <v>2254</v>
      </c>
      <c r="C223" s="832" t="s">
        <v>3844</v>
      </c>
      <c r="D223" s="832" t="s">
        <v>3845</v>
      </c>
      <c r="E223" s="832" t="s">
        <v>2257</v>
      </c>
      <c r="F223" s="849">
        <v>60</v>
      </c>
      <c r="G223" s="849">
        <v>96894</v>
      </c>
      <c r="H223" s="837">
        <v>1</v>
      </c>
      <c r="I223" s="849"/>
      <c r="J223" s="849"/>
      <c r="K223" s="837">
        <v>0</v>
      </c>
      <c r="L223" s="849">
        <v>60</v>
      </c>
      <c r="M223" s="850">
        <v>96894</v>
      </c>
    </row>
    <row r="224" spans="1:13" ht="14.4" customHeight="1" x14ac:dyDescent="0.3">
      <c r="A224" s="831" t="s">
        <v>2670</v>
      </c>
      <c r="B224" s="832" t="s">
        <v>2254</v>
      </c>
      <c r="C224" s="832" t="s">
        <v>2270</v>
      </c>
      <c r="D224" s="832" t="s">
        <v>915</v>
      </c>
      <c r="E224" s="832" t="s">
        <v>2257</v>
      </c>
      <c r="F224" s="849"/>
      <c r="G224" s="849"/>
      <c r="H224" s="837">
        <v>0</v>
      </c>
      <c r="I224" s="849">
        <v>10</v>
      </c>
      <c r="J224" s="849">
        <v>16149</v>
      </c>
      <c r="K224" s="837">
        <v>1</v>
      </c>
      <c r="L224" s="849">
        <v>10</v>
      </c>
      <c r="M224" s="850">
        <v>16149</v>
      </c>
    </row>
    <row r="225" spans="1:13" ht="14.4" customHeight="1" x14ac:dyDescent="0.3">
      <c r="A225" s="831" t="s">
        <v>2670</v>
      </c>
      <c r="B225" s="832" t="s">
        <v>2594</v>
      </c>
      <c r="C225" s="832" t="s">
        <v>2595</v>
      </c>
      <c r="D225" s="832" t="s">
        <v>2596</v>
      </c>
      <c r="E225" s="832" t="s">
        <v>2597</v>
      </c>
      <c r="F225" s="849">
        <v>1</v>
      </c>
      <c r="G225" s="849">
        <v>659.87</v>
      </c>
      <c r="H225" s="837">
        <v>1</v>
      </c>
      <c r="I225" s="849"/>
      <c r="J225" s="849"/>
      <c r="K225" s="837">
        <v>0</v>
      </c>
      <c r="L225" s="849">
        <v>1</v>
      </c>
      <c r="M225" s="850">
        <v>659.87</v>
      </c>
    </row>
    <row r="226" spans="1:13" ht="14.4" customHeight="1" x14ac:dyDescent="0.3">
      <c r="A226" s="831" t="s">
        <v>2670</v>
      </c>
      <c r="B226" s="832" t="s">
        <v>2594</v>
      </c>
      <c r="C226" s="832" t="s">
        <v>4693</v>
      </c>
      <c r="D226" s="832" t="s">
        <v>2596</v>
      </c>
      <c r="E226" s="832" t="s">
        <v>4694</v>
      </c>
      <c r="F226" s="849">
        <v>3</v>
      </c>
      <c r="G226" s="849">
        <v>1699.59</v>
      </c>
      <c r="H226" s="837">
        <v>1</v>
      </c>
      <c r="I226" s="849"/>
      <c r="J226" s="849"/>
      <c r="K226" s="837">
        <v>0</v>
      </c>
      <c r="L226" s="849">
        <v>3</v>
      </c>
      <c r="M226" s="850">
        <v>1699.59</v>
      </c>
    </row>
    <row r="227" spans="1:13" ht="14.4" customHeight="1" x14ac:dyDescent="0.3">
      <c r="A227" s="831" t="s">
        <v>2671</v>
      </c>
      <c r="B227" s="832" t="s">
        <v>2492</v>
      </c>
      <c r="C227" s="832" t="s">
        <v>4194</v>
      </c>
      <c r="D227" s="832" t="s">
        <v>4195</v>
      </c>
      <c r="E227" s="832" t="s">
        <v>2495</v>
      </c>
      <c r="F227" s="849">
        <v>1</v>
      </c>
      <c r="G227" s="849">
        <v>42.51</v>
      </c>
      <c r="H227" s="837">
        <v>1</v>
      </c>
      <c r="I227" s="849"/>
      <c r="J227" s="849"/>
      <c r="K227" s="837">
        <v>0</v>
      </c>
      <c r="L227" s="849">
        <v>1</v>
      </c>
      <c r="M227" s="850">
        <v>42.51</v>
      </c>
    </row>
    <row r="228" spans="1:13" ht="14.4" customHeight="1" x14ac:dyDescent="0.3">
      <c r="A228" s="831" t="s">
        <v>2671</v>
      </c>
      <c r="B228" s="832" t="s">
        <v>2193</v>
      </c>
      <c r="C228" s="832" t="s">
        <v>2553</v>
      </c>
      <c r="D228" s="832" t="s">
        <v>2554</v>
      </c>
      <c r="E228" s="832" t="s">
        <v>2555</v>
      </c>
      <c r="F228" s="849"/>
      <c r="G228" s="849"/>
      <c r="H228" s="837">
        <v>0</v>
      </c>
      <c r="I228" s="849">
        <v>1</v>
      </c>
      <c r="J228" s="849">
        <v>80.28</v>
      </c>
      <c r="K228" s="837">
        <v>1</v>
      </c>
      <c r="L228" s="849">
        <v>1</v>
      </c>
      <c r="M228" s="850">
        <v>80.28</v>
      </c>
    </row>
    <row r="229" spans="1:13" ht="14.4" customHeight="1" x14ac:dyDescent="0.3">
      <c r="A229" s="831" t="s">
        <v>2671</v>
      </c>
      <c r="B229" s="832" t="s">
        <v>2193</v>
      </c>
      <c r="C229" s="832" t="s">
        <v>2365</v>
      </c>
      <c r="D229" s="832" t="s">
        <v>1358</v>
      </c>
      <c r="E229" s="832" t="s">
        <v>2366</v>
      </c>
      <c r="F229" s="849"/>
      <c r="G229" s="849"/>
      <c r="H229" s="837">
        <v>0</v>
      </c>
      <c r="I229" s="849">
        <v>1</v>
      </c>
      <c r="J229" s="849">
        <v>225.06</v>
      </c>
      <c r="K229" s="837">
        <v>1</v>
      </c>
      <c r="L229" s="849">
        <v>1</v>
      </c>
      <c r="M229" s="850">
        <v>225.06</v>
      </c>
    </row>
    <row r="230" spans="1:13" ht="14.4" customHeight="1" x14ac:dyDescent="0.3">
      <c r="A230" s="831" t="s">
        <v>2671</v>
      </c>
      <c r="B230" s="832" t="s">
        <v>2212</v>
      </c>
      <c r="C230" s="832" t="s">
        <v>2213</v>
      </c>
      <c r="D230" s="832" t="s">
        <v>2214</v>
      </c>
      <c r="E230" s="832" t="s">
        <v>2215</v>
      </c>
      <c r="F230" s="849">
        <v>4</v>
      </c>
      <c r="G230" s="849">
        <v>175.4</v>
      </c>
      <c r="H230" s="837">
        <v>1</v>
      </c>
      <c r="I230" s="849"/>
      <c r="J230" s="849"/>
      <c r="K230" s="837">
        <v>0</v>
      </c>
      <c r="L230" s="849">
        <v>4</v>
      </c>
      <c r="M230" s="850">
        <v>175.4</v>
      </c>
    </row>
    <row r="231" spans="1:13" ht="14.4" customHeight="1" x14ac:dyDescent="0.3">
      <c r="A231" s="831" t="s">
        <v>2671</v>
      </c>
      <c r="B231" s="832" t="s">
        <v>2212</v>
      </c>
      <c r="C231" s="832" t="s">
        <v>4159</v>
      </c>
      <c r="D231" s="832" t="s">
        <v>2214</v>
      </c>
      <c r="E231" s="832" t="s">
        <v>4160</v>
      </c>
      <c r="F231" s="849">
        <v>17</v>
      </c>
      <c r="G231" s="849">
        <v>1017.45</v>
      </c>
      <c r="H231" s="837">
        <v>1</v>
      </c>
      <c r="I231" s="849"/>
      <c r="J231" s="849"/>
      <c r="K231" s="837">
        <v>0</v>
      </c>
      <c r="L231" s="849">
        <v>17</v>
      </c>
      <c r="M231" s="850">
        <v>1017.45</v>
      </c>
    </row>
    <row r="232" spans="1:13" ht="14.4" customHeight="1" x14ac:dyDescent="0.3">
      <c r="A232" s="831" t="s">
        <v>2671</v>
      </c>
      <c r="B232" s="832" t="s">
        <v>2579</v>
      </c>
      <c r="C232" s="832" t="s">
        <v>4191</v>
      </c>
      <c r="D232" s="832" t="s">
        <v>2581</v>
      </c>
      <c r="E232" s="832" t="s">
        <v>4192</v>
      </c>
      <c r="F232" s="849">
        <v>6</v>
      </c>
      <c r="G232" s="849">
        <v>2908.5</v>
      </c>
      <c r="H232" s="837">
        <v>1</v>
      </c>
      <c r="I232" s="849"/>
      <c r="J232" s="849"/>
      <c r="K232" s="837">
        <v>0</v>
      </c>
      <c r="L232" s="849">
        <v>6</v>
      </c>
      <c r="M232" s="850">
        <v>2908.5</v>
      </c>
    </row>
    <row r="233" spans="1:13" ht="14.4" customHeight="1" x14ac:dyDescent="0.3">
      <c r="A233" s="831" t="s">
        <v>2671</v>
      </c>
      <c r="B233" s="832" t="s">
        <v>2237</v>
      </c>
      <c r="C233" s="832" t="s">
        <v>4214</v>
      </c>
      <c r="D233" s="832" t="s">
        <v>4215</v>
      </c>
      <c r="E233" s="832" t="s">
        <v>4216</v>
      </c>
      <c r="F233" s="849">
        <v>2</v>
      </c>
      <c r="G233" s="849">
        <v>109.9</v>
      </c>
      <c r="H233" s="837">
        <v>1</v>
      </c>
      <c r="I233" s="849"/>
      <c r="J233" s="849"/>
      <c r="K233" s="837">
        <v>0</v>
      </c>
      <c r="L233" s="849">
        <v>2</v>
      </c>
      <c r="M233" s="850">
        <v>109.9</v>
      </c>
    </row>
    <row r="234" spans="1:13" ht="14.4" customHeight="1" x14ac:dyDescent="0.3">
      <c r="A234" s="831" t="s">
        <v>2671</v>
      </c>
      <c r="B234" s="832" t="s">
        <v>2237</v>
      </c>
      <c r="C234" s="832" t="s">
        <v>4217</v>
      </c>
      <c r="D234" s="832" t="s">
        <v>4215</v>
      </c>
      <c r="E234" s="832" t="s">
        <v>4218</v>
      </c>
      <c r="F234" s="849">
        <v>4</v>
      </c>
      <c r="G234" s="849">
        <v>439.56</v>
      </c>
      <c r="H234" s="837">
        <v>1</v>
      </c>
      <c r="I234" s="849"/>
      <c r="J234" s="849"/>
      <c r="K234" s="837">
        <v>0</v>
      </c>
      <c r="L234" s="849">
        <v>4</v>
      </c>
      <c r="M234" s="850">
        <v>439.56</v>
      </c>
    </row>
    <row r="235" spans="1:13" ht="14.4" customHeight="1" x14ac:dyDescent="0.3">
      <c r="A235" s="831" t="s">
        <v>2671</v>
      </c>
      <c r="B235" s="832" t="s">
        <v>2237</v>
      </c>
      <c r="C235" s="832" t="s">
        <v>4225</v>
      </c>
      <c r="D235" s="832" t="s">
        <v>4215</v>
      </c>
      <c r="E235" s="832" t="s">
        <v>4226</v>
      </c>
      <c r="F235" s="849">
        <v>16</v>
      </c>
      <c r="G235" s="849">
        <v>2930.56</v>
      </c>
      <c r="H235" s="837">
        <v>1</v>
      </c>
      <c r="I235" s="849"/>
      <c r="J235" s="849"/>
      <c r="K235" s="837">
        <v>0</v>
      </c>
      <c r="L235" s="849">
        <v>16</v>
      </c>
      <c r="M235" s="850">
        <v>2930.56</v>
      </c>
    </row>
    <row r="236" spans="1:13" ht="14.4" customHeight="1" x14ac:dyDescent="0.3">
      <c r="A236" s="831" t="s">
        <v>2671</v>
      </c>
      <c r="B236" s="832" t="s">
        <v>2237</v>
      </c>
      <c r="C236" s="832" t="s">
        <v>4219</v>
      </c>
      <c r="D236" s="832" t="s">
        <v>2586</v>
      </c>
      <c r="E236" s="832" t="s">
        <v>4220</v>
      </c>
      <c r="F236" s="849"/>
      <c r="G236" s="849"/>
      <c r="H236" s="837">
        <v>0</v>
      </c>
      <c r="I236" s="849">
        <v>14</v>
      </c>
      <c r="J236" s="849">
        <v>5128.34</v>
      </c>
      <c r="K236" s="837">
        <v>1</v>
      </c>
      <c r="L236" s="849">
        <v>14</v>
      </c>
      <c r="M236" s="850">
        <v>5128.34</v>
      </c>
    </row>
    <row r="237" spans="1:13" ht="14.4" customHeight="1" x14ac:dyDescent="0.3">
      <c r="A237" s="831" t="s">
        <v>2671</v>
      </c>
      <c r="B237" s="832" t="s">
        <v>2237</v>
      </c>
      <c r="C237" s="832" t="s">
        <v>4221</v>
      </c>
      <c r="D237" s="832" t="s">
        <v>4215</v>
      </c>
      <c r="E237" s="832" t="s">
        <v>4222</v>
      </c>
      <c r="F237" s="849">
        <v>10</v>
      </c>
      <c r="G237" s="849">
        <v>549.5</v>
      </c>
      <c r="H237" s="837">
        <v>1</v>
      </c>
      <c r="I237" s="849"/>
      <c r="J237" s="849"/>
      <c r="K237" s="837">
        <v>0</v>
      </c>
      <c r="L237" s="849">
        <v>10</v>
      </c>
      <c r="M237" s="850">
        <v>549.5</v>
      </c>
    </row>
    <row r="238" spans="1:13" ht="14.4" customHeight="1" x14ac:dyDescent="0.3">
      <c r="A238" s="831" t="s">
        <v>2671</v>
      </c>
      <c r="B238" s="832" t="s">
        <v>2237</v>
      </c>
      <c r="C238" s="832" t="s">
        <v>4223</v>
      </c>
      <c r="D238" s="832" t="s">
        <v>4215</v>
      </c>
      <c r="E238" s="832" t="s">
        <v>4224</v>
      </c>
      <c r="F238" s="849">
        <v>25</v>
      </c>
      <c r="G238" s="849">
        <v>2747.2500000000005</v>
      </c>
      <c r="H238" s="837">
        <v>1</v>
      </c>
      <c r="I238" s="849"/>
      <c r="J238" s="849"/>
      <c r="K238" s="837">
        <v>0</v>
      </c>
      <c r="L238" s="849">
        <v>25</v>
      </c>
      <c r="M238" s="850">
        <v>2747.2500000000005</v>
      </c>
    </row>
    <row r="239" spans="1:13" ht="14.4" customHeight="1" x14ac:dyDescent="0.3">
      <c r="A239" s="831" t="s">
        <v>2671</v>
      </c>
      <c r="B239" s="832" t="s">
        <v>2237</v>
      </c>
      <c r="C239" s="832" t="s">
        <v>2238</v>
      </c>
      <c r="D239" s="832" t="s">
        <v>736</v>
      </c>
      <c r="E239" s="832" t="s">
        <v>2239</v>
      </c>
      <c r="F239" s="849"/>
      <c r="G239" s="849"/>
      <c r="H239" s="837">
        <v>0</v>
      </c>
      <c r="I239" s="849">
        <v>69</v>
      </c>
      <c r="J239" s="849">
        <v>4370.46</v>
      </c>
      <c r="K239" s="837">
        <v>1</v>
      </c>
      <c r="L239" s="849">
        <v>69</v>
      </c>
      <c r="M239" s="850">
        <v>4370.46</v>
      </c>
    </row>
    <row r="240" spans="1:13" ht="14.4" customHeight="1" x14ac:dyDescent="0.3">
      <c r="A240" s="831" t="s">
        <v>2671</v>
      </c>
      <c r="B240" s="832" t="s">
        <v>2237</v>
      </c>
      <c r="C240" s="832" t="s">
        <v>2383</v>
      </c>
      <c r="D240" s="832" t="s">
        <v>2384</v>
      </c>
      <c r="E240" s="832" t="s">
        <v>2385</v>
      </c>
      <c r="F240" s="849"/>
      <c r="G240" s="849"/>
      <c r="H240" s="837">
        <v>0</v>
      </c>
      <c r="I240" s="849">
        <v>8</v>
      </c>
      <c r="J240" s="849">
        <v>1758.2400000000002</v>
      </c>
      <c r="K240" s="837">
        <v>1</v>
      </c>
      <c r="L240" s="849">
        <v>8</v>
      </c>
      <c r="M240" s="850">
        <v>1758.2400000000002</v>
      </c>
    </row>
    <row r="241" spans="1:13" ht="14.4" customHeight="1" x14ac:dyDescent="0.3">
      <c r="A241" s="831" t="s">
        <v>2671</v>
      </c>
      <c r="B241" s="832" t="s">
        <v>2240</v>
      </c>
      <c r="C241" s="832" t="s">
        <v>4228</v>
      </c>
      <c r="D241" s="832" t="s">
        <v>2242</v>
      </c>
      <c r="E241" s="832" t="s">
        <v>4229</v>
      </c>
      <c r="F241" s="849"/>
      <c r="G241" s="849"/>
      <c r="H241" s="837">
        <v>0</v>
      </c>
      <c r="I241" s="849">
        <v>8</v>
      </c>
      <c r="J241" s="849">
        <v>4133.68</v>
      </c>
      <c r="K241" s="837">
        <v>1</v>
      </c>
      <c r="L241" s="849">
        <v>8</v>
      </c>
      <c r="M241" s="850">
        <v>4133.68</v>
      </c>
    </row>
    <row r="242" spans="1:13" ht="14.4" customHeight="1" x14ac:dyDescent="0.3">
      <c r="A242" s="831" t="s">
        <v>2671</v>
      </c>
      <c r="B242" s="832" t="s">
        <v>2240</v>
      </c>
      <c r="C242" s="832" t="s">
        <v>4230</v>
      </c>
      <c r="D242" s="832" t="s">
        <v>2242</v>
      </c>
      <c r="E242" s="832" t="s">
        <v>4231</v>
      </c>
      <c r="F242" s="849"/>
      <c r="G242" s="849"/>
      <c r="H242" s="837">
        <v>0</v>
      </c>
      <c r="I242" s="849">
        <v>37</v>
      </c>
      <c r="J242" s="849">
        <v>2048.69</v>
      </c>
      <c r="K242" s="837">
        <v>1</v>
      </c>
      <c r="L242" s="849">
        <v>37</v>
      </c>
      <c r="M242" s="850">
        <v>2048.69</v>
      </c>
    </row>
    <row r="243" spans="1:13" ht="14.4" customHeight="1" x14ac:dyDescent="0.3">
      <c r="A243" s="831" t="s">
        <v>2671</v>
      </c>
      <c r="B243" s="832" t="s">
        <v>2240</v>
      </c>
      <c r="C243" s="832" t="s">
        <v>4232</v>
      </c>
      <c r="D243" s="832" t="s">
        <v>2242</v>
      </c>
      <c r="E243" s="832" t="s">
        <v>4233</v>
      </c>
      <c r="F243" s="849"/>
      <c r="G243" s="849"/>
      <c r="H243" s="837">
        <v>0</v>
      </c>
      <c r="I243" s="849">
        <v>21</v>
      </c>
      <c r="J243" s="849">
        <v>2325.33</v>
      </c>
      <c r="K243" s="837">
        <v>1</v>
      </c>
      <c r="L243" s="849">
        <v>21</v>
      </c>
      <c r="M243" s="850">
        <v>2325.33</v>
      </c>
    </row>
    <row r="244" spans="1:13" ht="14.4" customHeight="1" x14ac:dyDescent="0.3">
      <c r="A244" s="831" t="s">
        <v>2671</v>
      </c>
      <c r="B244" s="832" t="s">
        <v>2240</v>
      </c>
      <c r="C244" s="832" t="s">
        <v>2241</v>
      </c>
      <c r="D244" s="832" t="s">
        <v>2242</v>
      </c>
      <c r="E244" s="832" t="s">
        <v>2243</v>
      </c>
      <c r="F244" s="849"/>
      <c r="G244" s="849"/>
      <c r="H244" s="837">
        <v>0</v>
      </c>
      <c r="I244" s="849">
        <v>12</v>
      </c>
      <c r="J244" s="849">
        <v>132.84</v>
      </c>
      <c r="K244" s="837">
        <v>1</v>
      </c>
      <c r="L244" s="849">
        <v>12</v>
      </c>
      <c r="M244" s="850">
        <v>132.84</v>
      </c>
    </row>
    <row r="245" spans="1:13" ht="14.4" customHeight="1" x14ac:dyDescent="0.3">
      <c r="A245" s="831" t="s">
        <v>2671</v>
      </c>
      <c r="B245" s="832" t="s">
        <v>2244</v>
      </c>
      <c r="C245" s="832" t="s">
        <v>2588</v>
      </c>
      <c r="D245" s="832" t="s">
        <v>2589</v>
      </c>
      <c r="E245" s="832" t="s">
        <v>2590</v>
      </c>
      <c r="F245" s="849"/>
      <c r="G245" s="849"/>
      <c r="H245" s="837">
        <v>0</v>
      </c>
      <c r="I245" s="849">
        <v>8</v>
      </c>
      <c r="J245" s="849">
        <v>7281.6</v>
      </c>
      <c r="K245" s="837">
        <v>1</v>
      </c>
      <c r="L245" s="849">
        <v>8</v>
      </c>
      <c r="M245" s="850">
        <v>7281.6</v>
      </c>
    </row>
    <row r="246" spans="1:13" ht="14.4" customHeight="1" x14ac:dyDescent="0.3">
      <c r="A246" s="831" t="s">
        <v>2671</v>
      </c>
      <c r="B246" s="832" t="s">
        <v>2244</v>
      </c>
      <c r="C246" s="832" t="s">
        <v>4237</v>
      </c>
      <c r="D246" s="832" t="s">
        <v>4238</v>
      </c>
      <c r="E246" s="832" t="s">
        <v>2247</v>
      </c>
      <c r="F246" s="849">
        <v>19</v>
      </c>
      <c r="G246" s="849">
        <v>4323.6399999999994</v>
      </c>
      <c r="H246" s="837">
        <v>1</v>
      </c>
      <c r="I246" s="849"/>
      <c r="J246" s="849"/>
      <c r="K246" s="837">
        <v>0</v>
      </c>
      <c r="L246" s="849">
        <v>19</v>
      </c>
      <c r="M246" s="850">
        <v>4323.6399999999994</v>
      </c>
    </row>
    <row r="247" spans="1:13" ht="14.4" customHeight="1" x14ac:dyDescent="0.3">
      <c r="A247" s="831" t="s">
        <v>2671</v>
      </c>
      <c r="B247" s="832" t="s">
        <v>2244</v>
      </c>
      <c r="C247" s="832" t="s">
        <v>4247</v>
      </c>
      <c r="D247" s="832" t="s">
        <v>4238</v>
      </c>
      <c r="E247" s="832" t="s">
        <v>4248</v>
      </c>
      <c r="F247" s="849">
        <v>8</v>
      </c>
      <c r="G247" s="849">
        <v>3640.8</v>
      </c>
      <c r="H247" s="837">
        <v>1</v>
      </c>
      <c r="I247" s="849"/>
      <c r="J247" s="849"/>
      <c r="K247" s="837">
        <v>0</v>
      </c>
      <c r="L247" s="849">
        <v>8</v>
      </c>
      <c r="M247" s="850">
        <v>3640.8</v>
      </c>
    </row>
    <row r="248" spans="1:13" ht="14.4" customHeight="1" x14ac:dyDescent="0.3">
      <c r="A248" s="831" t="s">
        <v>2671</v>
      </c>
      <c r="B248" s="832" t="s">
        <v>2244</v>
      </c>
      <c r="C248" s="832" t="s">
        <v>4239</v>
      </c>
      <c r="D248" s="832" t="s">
        <v>4238</v>
      </c>
      <c r="E248" s="832" t="s">
        <v>2590</v>
      </c>
      <c r="F248" s="849">
        <v>4</v>
      </c>
      <c r="G248" s="849">
        <v>3640.8</v>
      </c>
      <c r="H248" s="837">
        <v>1</v>
      </c>
      <c r="I248" s="849"/>
      <c r="J248" s="849"/>
      <c r="K248" s="837">
        <v>0</v>
      </c>
      <c r="L248" s="849">
        <v>4</v>
      </c>
      <c r="M248" s="850">
        <v>3640.8</v>
      </c>
    </row>
    <row r="249" spans="1:13" ht="14.4" customHeight="1" x14ac:dyDescent="0.3">
      <c r="A249" s="831" t="s">
        <v>2671</v>
      </c>
      <c r="B249" s="832" t="s">
        <v>2244</v>
      </c>
      <c r="C249" s="832" t="s">
        <v>4240</v>
      </c>
      <c r="D249" s="832" t="s">
        <v>4238</v>
      </c>
      <c r="E249" s="832" t="s">
        <v>4241</v>
      </c>
      <c r="F249" s="849">
        <v>8</v>
      </c>
      <c r="G249" s="849">
        <v>7281.6</v>
      </c>
      <c r="H249" s="837">
        <v>1</v>
      </c>
      <c r="I249" s="849"/>
      <c r="J249" s="849"/>
      <c r="K249" s="837">
        <v>0</v>
      </c>
      <c r="L249" s="849">
        <v>8</v>
      </c>
      <c r="M249" s="850">
        <v>7281.6</v>
      </c>
    </row>
    <row r="250" spans="1:13" ht="14.4" customHeight="1" x14ac:dyDescent="0.3">
      <c r="A250" s="831" t="s">
        <v>2671</v>
      </c>
      <c r="B250" s="832" t="s">
        <v>2244</v>
      </c>
      <c r="C250" s="832" t="s">
        <v>4244</v>
      </c>
      <c r="D250" s="832" t="s">
        <v>2589</v>
      </c>
      <c r="E250" s="832" t="s">
        <v>4245</v>
      </c>
      <c r="F250" s="849"/>
      <c r="G250" s="849"/>
      <c r="H250" s="837">
        <v>0</v>
      </c>
      <c r="I250" s="849">
        <v>2</v>
      </c>
      <c r="J250" s="849">
        <v>3640.8</v>
      </c>
      <c r="K250" s="837">
        <v>1</v>
      </c>
      <c r="L250" s="849">
        <v>2</v>
      </c>
      <c r="M250" s="850">
        <v>3640.8</v>
      </c>
    </row>
    <row r="251" spans="1:13" ht="14.4" customHeight="1" x14ac:dyDescent="0.3">
      <c r="A251" s="831" t="s">
        <v>2671</v>
      </c>
      <c r="B251" s="832" t="s">
        <v>2244</v>
      </c>
      <c r="C251" s="832" t="s">
        <v>4246</v>
      </c>
      <c r="D251" s="832" t="s">
        <v>2589</v>
      </c>
      <c r="E251" s="832" t="s">
        <v>2247</v>
      </c>
      <c r="F251" s="849"/>
      <c r="G251" s="849"/>
      <c r="H251" s="837">
        <v>0</v>
      </c>
      <c r="I251" s="849">
        <v>8</v>
      </c>
      <c r="J251" s="849">
        <v>1820.48</v>
      </c>
      <c r="K251" s="837">
        <v>1</v>
      </c>
      <c r="L251" s="849">
        <v>8</v>
      </c>
      <c r="M251" s="850">
        <v>1820.48</v>
      </c>
    </row>
    <row r="252" spans="1:13" ht="14.4" customHeight="1" x14ac:dyDescent="0.3">
      <c r="A252" s="831" t="s">
        <v>2671</v>
      </c>
      <c r="B252" s="832" t="s">
        <v>5753</v>
      </c>
      <c r="C252" s="832" t="s">
        <v>4304</v>
      </c>
      <c r="D252" s="832" t="s">
        <v>4305</v>
      </c>
      <c r="E252" s="832" t="s">
        <v>4306</v>
      </c>
      <c r="F252" s="849">
        <v>1</v>
      </c>
      <c r="G252" s="849">
        <v>212.45</v>
      </c>
      <c r="H252" s="837">
        <v>1</v>
      </c>
      <c r="I252" s="849"/>
      <c r="J252" s="849"/>
      <c r="K252" s="837">
        <v>0</v>
      </c>
      <c r="L252" s="849">
        <v>1</v>
      </c>
      <c r="M252" s="850">
        <v>212.45</v>
      </c>
    </row>
    <row r="253" spans="1:13" ht="14.4" customHeight="1" x14ac:dyDescent="0.3">
      <c r="A253" s="831" t="s">
        <v>2671</v>
      </c>
      <c r="B253" s="832" t="s">
        <v>5746</v>
      </c>
      <c r="C253" s="832" t="s">
        <v>3054</v>
      </c>
      <c r="D253" s="832" t="s">
        <v>3055</v>
      </c>
      <c r="E253" s="832" t="s">
        <v>3056</v>
      </c>
      <c r="F253" s="849"/>
      <c r="G253" s="849"/>
      <c r="H253" s="837"/>
      <c r="I253" s="849">
        <v>2</v>
      </c>
      <c r="J253" s="849">
        <v>0</v>
      </c>
      <c r="K253" s="837"/>
      <c r="L253" s="849">
        <v>2</v>
      </c>
      <c r="M253" s="850">
        <v>0</v>
      </c>
    </row>
    <row r="254" spans="1:13" ht="14.4" customHeight="1" x14ac:dyDescent="0.3">
      <c r="A254" s="831" t="s">
        <v>2671</v>
      </c>
      <c r="B254" s="832" t="s">
        <v>2396</v>
      </c>
      <c r="C254" s="832" t="s">
        <v>2397</v>
      </c>
      <c r="D254" s="832" t="s">
        <v>2398</v>
      </c>
      <c r="E254" s="832" t="s">
        <v>2399</v>
      </c>
      <c r="F254" s="849"/>
      <c r="G254" s="849"/>
      <c r="H254" s="837">
        <v>0</v>
      </c>
      <c r="I254" s="849">
        <v>3</v>
      </c>
      <c r="J254" s="849">
        <v>423.75</v>
      </c>
      <c r="K254" s="837">
        <v>1</v>
      </c>
      <c r="L254" s="849">
        <v>3</v>
      </c>
      <c r="M254" s="850">
        <v>423.75</v>
      </c>
    </row>
    <row r="255" spans="1:13" ht="14.4" customHeight="1" x14ac:dyDescent="0.3">
      <c r="A255" s="831" t="s">
        <v>2671</v>
      </c>
      <c r="B255" s="832" t="s">
        <v>2248</v>
      </c>
      <c r="C255" s="832" t="s">
        <v>2251</v>
      </c>
      <c r="D255" s="832" t="s">
        <v>2252</v>
      </c>
      <c r="E255" s="832" t="s">
        <v>2253</v>
      </c>
      <c r="F255" s="849"/>
      <c r="G255" s="849"/>
      <c r="H255" s="837">
        <v>0</v>
      </c>
      <c r="I255" s="849">
        <v>3</v>
      </c>
      <c r="J255" s="849">
        <v>76.5</v>
      </c>
      <c r="K255" s="837">
        <v>1</v>
      </c>
      <c r="L255" s="849">
        <v>3</v>
      </c>
      <c r="M255" s="850">
        <v>76.5</v>
      </c>
    </row>
    <row r="256" spans="1:13" ht="14.4" customHeight="1" x14ac:dyDescent="0.3">
      <c r="A256" s="831" t="s">
        <v>2671</v>
      </c>
      <c r="B256" s="832" t="s">
        <v>5733</v>
      </c>
      <c r="C256" s="832" t="s">
        <v>3481</v>
      </c>
      <c r="D256" s="832" t="s">
        <v>695</v>
      </c>
      <c r="E256" s="832" t="s">
        <v>3482</v>
      </c>
      <c r="F256" s="849">
        <v>5</v>
      </c>
      <c r="G256" s="849">
        <v>293.85000000000002</v>
      </c>
      <c r="H256" s="837">
        <v>1</v>
      </c>
      <c r="I256" s="849"/>
      <c r="J256" s="849"/>
      <c r="K256" s="837">
        <v>0</v>
      </c>
      <c r="L256" s="849">
        <v>5</v>
      </c>
      <c r="M256" s="850">
        <v>293.85000000000002</v>
      </c>
    </row>
    <row r="257" spans="1:13" ht="14.4" customHeight="1" x14ac:dyDescent="0.3">
      <c r="A257" s="831" t="s">
        <v>2671</v>
      </c>
      <c r="B257" s="832" t="s">
        <v>2254</v>
      </c>
      <c r="C257" s="832" t="s">
        <v>4307</v>
      </c>
      <c r="D257" s="832" t="s">
        <v>4308</v>
      </c>
      <c r="E257" s="832" t="s">
        <v>1350</v>
      </c>
      <c r="F257" s="849"/>
      <c r="G257" s="849"/>
      <c r="H257" s="837">
        <v>0</v>
      </c>
      <c r="I257" s="849">
        <v>5</v>
      </c>
      <c r="J257" s="849">
        <v>636.70000000000005</v>
      </c>
      <c r="K257" s="837">
        <v>1</v>
      </c>
      <c r="L257" s="849">
        <v>5</v>
      </c>
      <c r="M257" s="850">
        <v>636.70000000000005</v>
      </c>
    </row>
    <row r="258" spans="1:13" ht="14.4" customHeight="1" x14ac:dyDescent="0.3">
      <c r="A258" s="831" t="s">
        <v>2671</v>
      </c>
      <c r="B258" s="832" t="s">
        <v>2254</v>
      </c>
      <c r="C258" s="832" t="s">
        <v>2410</v>
      </c>
      <c r="D258" s="832" t="s">
        <v>1352</v>
      </c>
      <c r="E258" s="832" t="s">
        <v>2409</v>
      </c>
      <c r="F258" s="849"/>
      <c r="G258" s="849"/>
      <c r="H258" s="837">
        <v>0</v>
      </c>
      <c r="I258" s="849">
        <v>5</v>
      </c>
      <c r="J258" s="849">
        <v>424.45</v>
      </c>
      <c r="K258" s="837">
        <v>1</v>
      </c>
      <c r="L258" s="849">
        <v>5</v>
      </c>
      <c r="M258" s="850">
        <v>424.45</v>
      </c>
    </row>
    <row r="259" spans="1:13" ht="14.4" customHeight="1" x14ac:dyDescent="0.3">
      <c r="A259" s="831" t="s">
        <v>2671</v>
      </c>
      <c r="B259" s="832" t="s">
        <v>2254</v>
      </c>
      <c r="C259" s="832" t="s">
        <v>2460</v>
      </c>
      <c r="D259" s="832" t="s">
        <v>2461</v>
      </c>
      <c r="E259" s="832" t="s">
        <v>1545</v>
      </c>
      <c r="F259" s="849"/>
      <c r="G259" s="849"/>
      <c r="H259" s="837">
        <v>0</v>
      </c>
      <c r="I259" s="849">
        <v>15</v>
      </c>
      <c r="J259" s="849">
        <v>2913.8999999999996</v>
      </c>
      <c r="K259" s="837">
        <v>1</v>
      </c>
      <c r="L259" s="849">
        <v>15</v>
      </c>
      <c r="M259" s="850">
        <v>2913.8999999999996</v>
      </c>
    </row>
    <row r="260" spans="1:13" ht="14.4" customHeight="1" x14ac:dyDescent="0.3">
      <c r="A260" s="831" t="s">
        <v>2671</v>
      </c>
      <c r="B260" s="832" t="s">
        <v>2254</v>
      </c>
      <c r="C260" s="832" t="s">
        <v>2450</v>
      </c>
      <c r="D260" s="832" t="s">
        <v>2451</v>
      </c>
      <c r="E260" s="832" t="s">
        <v>1435</v>
      </c>
      <c r="F260" s="849"/>
      <c r="G260" s="849"/>
      <c r="H260" s="837">
        <v>0</v>
      </c>
      <c r="I260" s="849">
        <v>340</v>
      </c>
      <c r="J260" s="849">
        <v>24571.799999999996</v>
      </c>
      <c r="K260" s="837">
        <v>1</v>
      </c>
      <c r="L260" s="849">
        <v>340</v>
      </c>
      <c r="M260" s="850">
        <v>24571.799999999996</v>
      </c>
    </row>
    <row r="261" spans="1:13" ht="14.4" customHeight="1" x14ac:dyDescent="0.3">
      <c r="A261" s="831" t="s">
        <v>2671</v>
      </c>
      <c r="B261" s="832" t="s">
        <v>2254</v>
      </c>
      <c r="C261" s="832" t="s">
        <v>2456</v>
      </c>
      <c r="D261" s="832" t="s">
        <v>2457</v>
      </c>
      <c r="E261" s="832" t="s">
        <v>1435</v>
      </c>
      <c r="F261" s="849"/>
      <c r="G261" s="849"/>
      <c r="H261" s="837">
        <v>0</v>
      </c>
      <c r="I261" s="849">
        <v>192</v>
      </c>
      <c r="J261" s="849">
        <v>13875.84</v>
      </c>
      <c r="K261" s="837">
        <v>1</v>
      </c>
      <c r="L261" s="849">
        <v>192</v>
      </c>
      <c r="M261" s="850">
        <v>13875.84</v>
      </c>
    </row>
    <row r="262" spans="1:13" ht="14.4" customHeight="1" x14ac:dyDescent="0.3">
      <c r="A262" s="831" t="s">
        <v>2671</v>
      </c>
      <c r="B262" s="832" t="s">
        <v>2254</v>
      </c>
      <c r="C262" s="832" t="s">
        <v>2452</v>
      </c>
      <c r="D262" s="832" t="s">
        <v>2453</v>
      </c>
      <c r="E262" s="832" t="s">
        <v>1435</v>
      </c>
      <c r="F262" s="849"/>
      <c r="G262" s="849"/>
      <c r="H262" s="837">
        <v>0</v>
      </c>
      <c r="I262" s="849">
        <v>48</v>
      </c>
      <c r="J262" s="849">
        <v>3468.96</v>
      </c>
      <c r="K262" s="837">
        <v>1</v>
      </c>
      <c r="L262" s="849">
        <v>48</v>
      </c>
      <c r="M262" s="850">
        <v>3468.96</v>
      </c>
    </row>
    <row r="263" spans="1:13" ht="14.4" customHeight="1" x14ac:dyDescent="0.3">
      <c r="A263" s="831" t="s">
        <v>2671</v>
      </c>
      <c r="B263" s="832" t="s">
        <v>2254</v>
      </c>
      <c r="C263" s="832" t="s">
        <v>2458</v>
      </c>
      <c r="D263" s="832" t="s">
        <v>2459</v>
      </c>
      <c r="E263" s="832" t="s">
        <v>1435</v>
      </c>
      <c r="F263" s="849"/>
      <c r="G263" s="849"/>
      <c r="H263" s="837">
        <v>0</v>
      </c>
      <c r="I263" s="849">
        <v>24</v>
      </c>
      <c r="J263" s="849">
        <v>1734.48</v>
      </c>
      <c r="K263" s="837">
        <v>1</v>
      </c>
      <c r="L263" s="849">
        <v>24</v>
      </c>
      <c r="M263" s="850">
        <v>1734.48</v>
      </c>
    </row>
    <row r="264" spans="1:13" ht="14.4" customHeight="1" x14ac:dyDescent="0.3">
      <c r="A264" s="831" t="s">
        <v>2671</v>
      </c>
      <c r="B264" s="832" t="s">
        <v>2254</v>
      </c>
      <c r="C264" s="832" t="s">
        <v>2454</v>
      </c>
      <c r="D264" s="832" t="s">
        <v>2455</v>
      </c>
      <c r="E264" s="832" t="s">
        <v>1435</v>
      </c>
      <c r="F264" s="849"/>
      <c r="G264" s="849"/>
      <c r="H264" s="837">
        <v>0</v>
      </c>
      <c r="I264" s="849">
        <v>192</v>
      </c>
      <c r="J264" s="849">
        <v>13875.84</v>
      </c>
      <c r="K264" s="837">
        <v>1</v>
      </c>
      <c r="L264" s="849">
        <v>192</v>
      </c>
      <c r="M264" s="850">
        <v>13875.84</v>
      </c>
    </row>
    <row r="265" spans="1:13" ht="14.4" customHeight="1" x14ac:dyDescent="0.3">
      <c r="A265" s="831" t="s">
        <v>2671</v>
      </c>
      <c r="B265" s="832" t="s">
        <v>2254</v>
      </c>
      <c r="C265" s="832" t="s">
        <v>4312</v>
      </c>
      <c r="D265" s="832" t="s">
        <v>4313</v>
      </c>
      <c r="E265" s="832" t="s">
        <v>4311</v>
      </c>
      <c r="F265" s="849"/>
      <c r="G265" s="849"/>
      <c r="H265" s="837">
        <v>0</v>
      </c>
      <c r="I265" s="849">
        <v>5</v>
      </c>
      <c r="J265" s="849">
        <v>677.69999999999993</v>
      </c>
      <c r="K265" s="837">
        <v>1</v>
      </c>
      <c r="L265" s="849">
        <v>5</v>
      </c>
      <c r="M265" s="850">
        <v>677.69999999999993</v>
      </c>
    </row>
    <row r="266" spans="1:13" ht="14.4" customHeight="1" x14ac:dyDescent="0.3">
      <c r="A266" s="831" t="s">
        <v>2671</v>
      </c>
      <c r="B266" s="832" t="s">
        <v>2254</v>
      </c>
      <c r="C266" s="832" t="s">
        <v>4309</v>
      </c>
      <c r="D266" s="832" t="s">
        <v>4310</v>
      </c>
      <c r="E266" s="832" t="s">
        <v>4311</v>
      </c>
      <c r="F266" s="849"/>
      <c r="G266" s="849"/>
      <c r="H266" s="837">
        <v>0</v>
      </c>
      <c r="I266" s="849">
        <v>15</v>
      </c>
      <c r="J266" s="849">
        <v>2033.1</v>
      </c>
      <c r="K266" s="837">
        <v>1</v>
      </c>
      <c r="L266" s="849">
        <v>15</v>
      </c>
      <c r="M266" s="850">
        <v>2033.1</v>
      </c>
    </row>
    <row r="267" spans="1:13" ht="14.4" customHeight="1" x14ac:dyDescent="0.3">
      <c r="A267" s="831" t="s">
        <v>2671</v>
      </c>
      <c r="B267" s="832" t="s">
        <v>2254</v>
      </c>
      <c r="C267" s="832" t="s">
        <v>2335</v>
      </c>
      <c r="D267" s="832" t="s">
        <v>1137</v>
      </c>
      <c r="E267" s="832" t="s">
        <v>1138</v>
      </c>
      <c r="F267" s="849"/>
      <c r="G267" s="849"/>
      <c r="H267" s="837">
        <v>0</v>
      </c>
      <c r="I267" s="849">
        <v>33</v>
      </c>
      <c r="J267" s="849">
        <v>86987.01</v>
      </c>
      <c r="K267" s="837">
        <v>1</v>
      </c>
      <c r="L267" s="849">
        <v>33</v>
      </c>
      <c r="M267" s="850">
        <v>86987.01</v>
      </c>
    </row>
    <row r="268" spans="1:13" ht="14.4" customHeight="1" x14ac:dyDescent="0.3">
      <c r="A268" s="831" t="s">
        <v>2671</v>
      </c>
      <c r="B268" s="832" t="s">
        <v>2254</v>
      </c>
      <c r="C268" s="832" t="s">
        <v>4314</v>
      </c>
      <c r="D268" s="832" t="s">
        <v>4315</v>
      </c>
      <c r="E268" s="832" t="s">
        <v>1135</v>
      </c>
      <c r="F268" s="849">
        <v>10</v>
      </c>
      <c r="G268" s="849">
        <v>1764.6000000000001</v>
      </c>
      <c r="H268" s="837">
        <v>1</v>
      </c>
      <c r="I268" s="849"/>
      <c r="J268" s="849"/>
      <c r="K268" s="837">
        <v>0</v>
      </c>
      <c r="L268" s="849">
        <v>10</v>
      </c>
      <c r="M268" s="850">
        <v>1764.6000000000001</v>
      </c>
    </row>
    <row r="269" spans="1:13" ht="14.4" customHeight="1" x14ac:dyDescent="0.3">
      <c r="A269" s="831" t="s">
        <v>2671</v>
      </c>
      <c r="B269" s="832" t="s">
        <v>2254</v>
      </c>
      <c r="C269" s="832" t="s">
        <v>4316</v>
      </c>
      <c r="D269" s="832" t="s">
        <v>4317</v>
      </c>
      <c r="E269" s="832" t="s">
        <v>1135</v>
      </c>
      <c r="F269" s="849">
        <v>10</v>
      </c>
      <c r="G269" s="849">
        <v>1764.6000000000001</v>
      </c>
      <c r="H269" s="837">
        <v>1</v>
      </c>
      <c r="I269" s="849"/>
      <c r="J269" s="849"/>
      <c r="K269" s="837">
        <v>0</v>
      </c>
      <c r="L269" s="849">
        <v>10</v>
      </c>
      <c r="M269" s="850">
        <v>1764.6000000000001</v>
      </c>
    </row>
    <row r="270" spans="1:13" ht="14.4" customHeight="1" x14ac:dyDescent="0.3">
      <c r="A270" s="831" t="s">
        <v>2672</v>
      </c>
      <c r="B270" s="832" t="s">
        <v>5748</v>
      </c>
      <c r="C270" s="832" t="s">
        <v>5466</v>
      </c>
      <c r="D270" s="832" t="s">
        <v>2252</v>
      </c>
      <c r="E270" s="832" t="s">
        <v>3804</v>
      </c>
      <c r="F270" s="849">
        <v>1</v>
      </c>
      <c r="G270" s="849">
        <v>30.5</v>
      </c>
      <c r="H270" s="837">
        <v>1</v>
      </c>
      <c r="I270" s="849"/>
      <c r="J270" s="849"/>
      <c r="K270" s="837">
        <v>0</v>
      </c>
      <c r="L270" s="849">
        <v>1</v>
      </c>
      <c r="M270" s="850">
        <v>30.5</v>
      </c>
    </row>
    <row r="271" spans="1:13" ht="14.4" customHeight="1" x14ac:dyDescent="0.3">
      <c r="A271" s="831" t="s">
        <v>2673</v>
      </c>
      <c r="B271" s="832" t="s">
        <v>2193</v>
      </c>
      <c r="C271" s="832" t="s">
        <v>2194</v>
      </c>
      <c r="D271" s="832" t="s">
        <v>1358</v>
      </c>
      <c r="E271" s="832" t="s">
        <v>2195</v>
      </c>
      <c r="F271" s="849"/>
      <c r="G271" s="849"/>
      <c r="H271" s="837">
        <v>0</v>
      </c>
      <c r="I271" s="849">
        <v>1</v>
      </c>
      <c r="J271" s="849">
        <v>154.36000000000001</v>
      </c>
      <c r="K271" s="837">
        <v>1</v>
      </c>
      <c r="L271" s="849">
        <v>1</v>
      </c>
      <c r="M271" s="850">
        <v>154.36000000000001</v>
      </c>
    </row>
    <row r="272" spans="1:13" ht="14.4" customHeight="1" x14ac:dyDescent="0.3">
      <c r="A272" s="831" t="s">
        <v>2673</v>
      </c>
      <c r="B272" s="832" t="s">
        <v>2193</v>
      </c>
      <c r="C272" s="832" t="s">
        <v>2199</v>
      </c>
      <c r="D272" s="832" t="s">
        <v>951</v>
      </c>
      <c r="E272" s="832" t="s">
        <v>2200</v>
      </c>
      <c r="F272" s="849"/>
      <c r="G272" s="849"/>
      <c r="H272" s="837">
        <v>0</v>
      </c>
      <c r="I272" s="849">
        <v>2</v>
      </c>
      <c r="J272" s="849">
        <v>151.46</v>
      </c>
      <c r="K272" s="837">
        <v>1</v>
      </c>
      <c r="L272" s="849">
        <v>2</v>
      </c>
      <c r="M272" s="850">
        <v>151.46</v>
      </c>
    </row>
    <row r="273" spans="1:13" ht="14.4" customHeight="1" x14ac:dyDescent="0.3">
      <c r="A273" s="831" t="s">
        <v>2673</v>
      </c>
      <c r="B273" s="832" t="s">
        <v>2380</v>
      </c>
      <c r="C273" s="832" t="s">
        <v>2381</v>
      </c>
      <c r="D273" s="832" t="s">
        <v>1268</v>
      </c>
      <c r="E273" s="832" t="s">
        <v>1270</v>
      </c>
      <c r="F273" s="849"/>
      <c r="G273" s="849"/>
      <c r="H273" s="837">
        <v>0</v>
      </c>
      <c r="I273" s="849">
        <v>1</v>
      </c>
      <c r="J273" s="849">
        <v>159.08000000000001</v>
      </c>
      <c r="K273" s="837">
        <v>1</v>
      </c>
      <c r="L273" s="849">
        <v>1</v>
      </c>
      <c r="M273" s="850">
        <v>159.08000000000001</v>
      </c>
    </row>
    <row r="274" spans="1:13" ht="14.4" customHeight="1" x14ac:dyDescent="0.3">
      <c r="A274" s="831" t="s">
        <v>2673</v>
      </c>
      <c r="B274" s="832" t="s">
        <v>2322</v>
      </c>
      <c r="C274" s="832" t="s">
        <v>2475</v>
      </c>
      <c r="D274" s="832" t="s">
        <v>1130</v>
      </c>
      <c r="E274" s="832" t="s">
        <v>2476</v>
      </c>
      <c r="F274" s="849"/>
      <c r="G274" s="849"/>
      <c r="H274" s="837">
        <v>0</v>
      </c>
      <c r="I274" s="849">
        <v>1</v>
      </c>
      <c r="J274" s="849">
        <v>58.77</v>
      </c>
      <c r="K274" s="837">
        <v>1</v>
      </c>
      <c r="L274" s="849">
        <v>1</v>
      </c>
      <c r="M274" s="850">
        <v>58.77</v>
      </c>
    </row>
    <row r="275" spans="1:13" ht="14.4" customHeight="1" x14ac:dyDescent="0.3">
      <c r="A275" s="831" t="s">
        <v>2674</v>
      </c>
      <c r="B275" s="832" t="s">
        <v>2193</v>
      </c>
      <c r="C275" s="832" t="s">
        <v>2290</v>
      </c>
      <c r="D275" s="832" t="s">
        <v>2291</v>
      </c>
      <c r="E275" s="832" t="s">
        <v>2292</v>
      </c>
      <c r="F275" s="849"/>
      <c r="G275" s="849"/>
      <c r="H275" s="837">
        <v>0</v>
      </c>
      <c r="I275" s="849">
        <v>1</v>
      </c>
      <c r="J275" s="849">
        <v>111.22</v>
      </c>
      <c r="K275" s="837">
        <v>1</v>
      </c>
      <c r="L275" s="849">
        <v>1</v>
      </c>
      <c r="M275" s="850">
        <v>111.22</v>
      </c>
    </row>
    <row r="276" spans="1:13" ht="14.4" customHeight="1" x14ac:dyDescent="0.3">
      <c r="A276" s="831" t="s">
        <v>2674</v>
      </c>
      <c r="B276" s="832" t="s">
        <v>5748</v>
      </c>
      <c r="C276" s="832" t="s">
        <v>5335</v>
      </c>
      <c r="D276" s="832" t="s">
        <v>2252</v>
      </c>
      <c r="E276" s="832" t="s">
        <v>5336</v>
      </c>
      <c r="F276" s="849"/>
      <c r="G276" s="849"/>
      <c r="H276" s="837">
        <v>0</v>
      </c>
      <c r="I276" s="849">
        <v>4</v>
      </c>
      <c r="J276" s="849">
        <v>122</v>
      </c>
      <c r="K276" s="837">
        <v>1</v>
      </c>
      <c r="L276" s="849">
        <v>4</v>
      </c>
      <c r="M276" s="850">
        <v>122</v>
      </c>
    </row>
    <row r="277" spans="1:13" ht="14.4" customHeight="1" x14ac:dyDescent="0.3">
      <c r="A277" s="831" t="s">
        <v>2674</v>
      </c>
      <c r="B277" s="832" t="s">
        <v>2322</v>
      </c>
      <c r="C277" s="832" t="s">
        <v>2479</v>
      </c>
      <c r="D277" s="832" t="s">
        <v>1130</v>
      </c>
      <c r="E277" s="832" t="s">
        <v>2480</v>
      </c>
      <c r="F277" s="849"/>
      <c r="G277" s="849"/>
      <c r="H277" s="837"/>
      <c r="I277" s="849">
        <v>1</v>
      </c>
      <c r="J277" s="849">
        <v>0</v>
      </c>
      <c r="K277" s="837"/>
      <c r="L277" s="849">
        <v>1</v>
      </c>
      <c r="M277" s="850">
        <v>0</v>
      </c>
    </row>
    <row r="278" spans="1:13" ht="14.4" customHeight="1" x14ac:dyDescent="0.3">
      <c r="A278" s="831" t="s">
        <v>2674</v>
      </c>
      <c r="B278" s="832" t="s">
        <v>5733</v>
      </c>
      <c r="C278" s="832" t="s">
        <v>5467</v>
      </c>
      <c r="D278" s="832" t="s">
        <v>695</v>
      </c>
      <c r="E278" s="832" t="s">
        <v>3400</v>
      </c>
      <c r="F278" s="849">
        <v>1</v>
      </c>
      <c r="G278" s="849">
        <v>11.75</v>
      </c>
      <c r="H278" s="837">
        <v>1</v>
      </c>
      <c r="I278" s="849"/>
      <c r="J278" s="849"/>
      <c r="K278" s="837">
        <v>0</v>
      </c>
      <c r="L278" s="849">
        <v>1</v>
      </c>
      <c r="M278" s="850">
        <v>11.75</v>
      </c>
    </row>
    <row r="279" spans="1:13" ht="14.4" customHeight="1" x14ac:dyDescent="0.3">
      <c r="A279" s="831" t="s">
        <v>2675</v>
      </c>
      <c r="B279" s="832" t="s">
        <v>2193</v>
      </c>
      <c r="C279" s="832" t="s">
        <v>2194</v>
      </c>
      <c r="D279" s="832" t="s">
        <v>1358</v>
      </c>
      <c r="E279" s="832" t="s">
        <v>2195</v>
      </c>
      <c r="F279" s="849"/>
      <c r="G279" s="849"/>
      <c r="H279" s="837">
        <v>0</v>
      </c>
      <c r="I279" s="849">
        <v>1</v>
      </c>
      <c r="J279" s="849">
        <v>154.36000000000001</v>
      </c>
      <c r="K279" s="837">
        <v>1</v>
      </c>
      <c r="L279" s="849">
        <v>1</v>
      </c>
      <c r="M279" s="850">
        <v>154.36000000000001</v>
      </c>
    </row>
    <row r="280" spans="1:13" ht="14.4" customHeight="1" x14ac:dyDescent="0.3">
      <c r="A280" s="831" t="s">
        <v>2675</v>
      </c>
      <c r="B280" s="832" t="s">
        <v>2205</v>
      </c>
      <c r="C280" s="832" t="s">
        <v>2436</v>
      </c>
      <c r="D280" s="832" t="s">
        <v>2207</v>
      </c>
      <c r="E280" s="832" t="s">
        <v>1365</v>
      </c>
      <c r="F280" s="849"/>
      <c r="G280" s="849"/>
      <c r="H280" s="837">
        <v>0</v>
      </c>
      <c r="I280" s="849">
        <v>1</v>
      </c>
      <c r="J280" s="849">
        <v>170.52</v>
      </c>
      <c r="K280" s="837">
        <v>1</v>
      </c>
      <c r="L280" s="849">
        <v>1</v>
      </c>
      <c r="M280" s="850">
        <v>170.52</v>
      </c>
    </row>
    <row r="281" spans="1:13" ht="14.4" customHeight="1" x14ac:dyDescent="0.3">
      <c r="A281" s="831" t="s">
        <v>2676</v>
      </c>
      <c r="B281" s="832" t="s">
        <v>2212</v>
      </c>
      <c r="C281" s="832" t="s">
        <v>2213</v>
      </c>
      <c r="D281" s="832" t="s">
        <v>2214</v>
      </c>
      <c r="E281" s="832" t="s">
        <v>2215</v>
      </c>
      <c r="F281" s="849">
        <v>1</v>
      </c>
      <c r="G281" s="849">
        <v>43.85</v>
      </c>
      <c r="H281" s="837">
        <v>1</v>
      </c>
      <c r="I281" s="849"/>
      <c r="J281" s="849"/>
      <c r="K281" s="837">
        <v>0</v>
      </c>
      <c r="L281" s="849">
        <v>1</v>
      </c>
      <c r="M281" s="850">
        <v>43.85</v>
      </c>
    </row>
    <row r="282" spans="1:13" ht="14.4" customHeight="1" x14ac:dyDescent="0.3">
      <c r="A282" s="831" t="s">
        <v>2676</v>
      </c>
      <c r="B282" s="832" t="s">
        <v>2248</v>
      </c>
      <c r="C282" s="832" t="s">
        <v>2251</v>
      </c>
      <c r="D282" s="832" t="s">
        <v>2252</v>
      </c>
      <c r="E282" s="832" t="s">
        <v>2253</v>
      </c>
      <c r="F282" s="849"/>
      <c r="G282" s="849"/>
      <c r="H282" s="837">
        <v>0</v>
      </c>
      <c r="I282" s="849">
        <v>1</v>
      </c>
      <c r="J282" s="849">
        <v>25.5</v>
      </c>
      <c r="K282" s="837">
        <v>1</v>
      </c>
      <c r="L282" s="849">
        <v>1</v>
      </c>
      <c r="M282" s="850">
        <v>25.5</v>
      </c>
    </row>
    <row r="283" spans="1:13" ht="14.4" customHeight="1" x14ac:dyDescent="0.3">
      <c r="A283" s="831" t="s">
        <v>2676</v>
      </c>
      <c r="B283" s="832" t="s">
        <v>5748</v>
      </c>
      <c r="C283" s="832" t="s">
        <v>5335</v>
      </c>
      <c r="D283" s="832" t="s">
        <v>2252</v>
      </c>
      <c r="E283" s="832" t="s">
        <v>5336</v>
      </c>
      <c r="F283" s="849"/>
      <c r="G283" s="849"/>
      <c r="H283" s="837">
        <v>0</v>
      </c>
      <c r="I283" s="849">
        <v>4</v>
      </c>
      <c r="J283" s="849">
        <v>122</v>
      </c>
      <c r="K283" s="837">
        <v>1</v>
      </c>
      <c r="L283" s="849">
        <v>4</v>
      </c>
      <c r="M283" s="850">
        <v>122</v>
      </c>
    </row>
    <row r="284" spans="1:13" ht="14.4" customHeight="1" x14ac:dyDescent="0.3">
      <c r="A284" s="831" t="s">
        <v>2676</v>
      </c>
      <c r="B284" s="832" t="s">
        <v>5733</v>
      </c>
      <c r="C284" s="832" t="s">
        <v>4598</v>
      </c>
      <c r="D284" s="832" t="s">
        <v>2746</v>
      </c>
      <c r="E284" s="832" t="s">
        <v>4599</v>
      </c>
      <c r="F284" s="849"/>
      <c r="G284" s="849"/>
      <c r="H284" s="837">
        <v>0</v>
      </c>
      <c r="I284" s="849">
        <v>1</v>
      </c>
      <c r="J284" s="849">
        <v>23.51</v>
      </c>
      <c r="K284" s="837">
        <v>1</v>
      </c>
      <c r="L284" s="849">
        <v>1</v>
      </c>
      <c r="M284" s="850">
        <v>23.51</v>
      </c>
    </row>
    <row r="285" spans="1:13" ht="14.4" customHeight="1" x14ac:dyDescent="0.3">
      <c r="A285" s="831" t="s">
        <v>2677</v>
      </c>
      <c r="B285" s="832" t="s">
        <v>5749</v>
      </c>
      <c r="C285" s="832" t="s">
        <v>5158</v>
      </c>
      <c r="D285" s="832" t="s">
        <v>1904</v>
      </c>
      <c r="E285" s="832" t="s">
        <v>5159</v>
      </c>
      <c r="F285" s="849"/>
      <c r="G285" s="849"/>
      <c r="H285" s="837">
        <v>0</v>
      </c>
      <c r="I285" s="849">
        <v>1</v>
      </c>
      <c r="J285" s="849">
        <v>38.04</v>
      </c>
      <c r="K285" s="837">
        <v>1</v>
      </c>
      <c r="L285" s="849">
        <v>1</v>
      </c>
      <c r="M285" s="850">
        <v>38.04</v>
      </c>
    </row>
    <row r="286" spans="1:13" ht="14.4" customHeight="1" x14ac:dyDescent="0.3">
      <c r="A286" s="831" t="s">
        <v>2677</v>
      </c>
      <c r="B286" s="832" t="s">
        <v>2349</v>
      </c>
      <c r="C286" s="832" t="s">
        <v>2350</v>
      </c>
      <c r="D286" s="832" t="s">
        <v>2351</v>
      </c>
      <c r="E286" s="832" t="s">
        <v>2352</v>
      </c>
      <c r="F286" s="849"/>
      <c r="G286" s="849"/>
      <c r="H286" s="837">
        <v>0</v>
      </c>
      <c r="I286" s="849">
        <v>1</v>
      </c>
      <c r="J286" s="849">
        <v>93.27</v>
      </c>
      <c r="K286" s="837">
        <v>1</v>
      </c>
      <c r="L286" s="849">
        <v>1</v>
      </c>
      <c r="M286" s="850">
        <v>93.27</v>
      </c>
    </row>
    <row r="287" spans="1:13" ht="14.4" customHeight="1" x14ac:dyDescent="0.3">
      <c r="A287" s="831" t="s">
        <v>2677</v>
      </c>
      <c r="B287" s="832" t="s">
        <v>2349</v>
      </c>
      <c r="C287" s="832" t="s">
        <v>2421</v>
      </c>
      <c r="D287" s="832" t="s">
        <v>2351</v>
      </c>
      <c r="E287" s="832" t="s">
        <v>2354</v>
      </c>
      <c r="F287" s="849"/>
      <c r="G287" s="849"/>
      <c r="H287" s="837">
        <v>0</v>
      </c>
      <c r="I287" s="849">
        <v>1</v>
      </c>
      <c r="J287" s="849">
        <v>31.09</v>
      </c>
      <c r="K287" s="837">
        <v>1</v>
      </c>
      <c r="L287" s="849">
        <v>1</v>
      </c>
      <c r="M287" s="850">
        <v>31.09</v>
      </c>
    </row>
    <row r="288" spans="1:13" ht="14.4" customHeight="1" x14ac:dyDescent="0.3">
      <c r="A288" s="831" t="s">
        <v>2677</v>
      </c>
      <c r="B288" s="832" t="s">
        <v>2182</v>
      </c>
      <c r="C288" s="832" t="s">
        <v>2424</v>
      </c>
      <c r="D288" s="832" t="s">
        <v>2184</v>
      </c>
      <c r="E288" s="832" t="s">
        <v>2423</v>
      </c>
      <c r="F288" s="849"/>
      <c r="G288" s="849"/>
      <c r="H288" s="837">
        <v>0</v>
      </c>
      <c r="I288" s="849">
        <v>2</v>
      </c>
      <c r="J288" s="849">
        <v>190.78</v>
      </c>
      <c r="K288" s="837">
        <v>1</v>
      </c>
      <c r="L288" s="849">
        <v>2</v>
      </c>
      <c r="M288" s="850">
        <v>190.78</v>
      </c>
    </row>
    <row r="289" spans="1:13" ht="14.4" customHeight="1" x14ac:dyDescent="0.3">
      <c r="A289" s="831" t="s">
        <v>2677</v>
      </c>
      <c r="B289" s="832" t="s">
        <v>2182</v>
      </c>
      <c r="C289" s="832" t="s">
        <v>2183</v>
      </c>
      <c r="D289" s="832" t="s">
        <v>2184</v>
      </c>
      <c r="E289" s="832" t="s">
        <v>2185</v>
      </c>
      <c r="F289" s="849"/>
      <c r="G289" s="849"/>
      <c r="H289" s="837">
        <v>0</v>
      </c>
      <c r="I289" s="849">
        <v>9</v>
      </c>
      <c r="J289" s="849">
        <v>93.06</v>
      </c>
      <c r="K289" s="837">
        <v>1</v>
      </c>
      <c r="L289" s="849">
        <v>9</v>
      </c>
      <c r="M289" s="850">
        <v>93.06</v>
      </c>
    </row>
    <row r="290" spans="1:13" ht="14.4" customHeight="1" x14ac:dyDescent="0.3">
      <c r="A290" s="831" t="s">
        <v>2677</v>
      </c>
      <c r="B290" s="832" t="s">
        <v>2182</v>
      </c>
      <c r="C290" s="832" t="s">
        <v>2353</v>
      </c>
      <c r="D290" s="832" t="s">
        <v>2184</v>
      </c>
      <c r="E290" s="832" t="s">
        <v>2354</v>
      </c>
      <c r="F290" s="849"/>
      <c r="G290" s="849"/>
      <c r="H290" s="837">
        <v>0</v>
      </c>
      <c r="I290" s="849">
        <v>1</v>
      </c>
      <c r="J290" s="849">
        <v>47.7</v>
      </c>
      <c r="K290" s="837">
        <v>1</v>
      </c>
      <c r="L290" s="849">
        <v>1</v>
      </c>
      <c r="M290" s="850">
        <v>47.7</v>
      </c>
    </row>
    <row r="291" spans="1:13" ht="14.4" customHeight="1" x14ac:dyDescent="0.3">
      <c r="A291" s="831" t="s">
        <v>2677</v>
      </c>
      <c r="B291" s="832" t="s">
        <v>2182</v>
      </c>
      <c r="C291" s="832" t="s">
        <v>2496</v>
      </c>
      <c r="D291" s="832" t="s">
        <v>2184</v>
      </c>
      <c r="E291" s="832" t="s">
        <v>2497</v>
      </c>
      <c r="F291" s="849"/>
      <c r="G291" s="849"/>
      <c r="H291" s="837">
        <v>0</v>
      </c>
      <c r="I291" s="849">
        <v>3</v>
      </c>
      <c r="J291" s="849">
        <v>476.97</v>
      </c>
      <c r="K291" s="837">
        <v>1</v>
      </c>
      <c r="L291" s="849">
        <v>3</v>
      </c>
      <c r="M291" s="850">
        <v>476.97</v>
      </c>
    </row>
    <row r="292" spans="1:13" ht="14.4" customHeight="1" x14ac:dyDescent="0.3">
      <c r="A292" s="831" t="s">
        <v>2677</v>
      </c>
      <c r="B292" s="832" t="s">
        <v>5737</v>
      </c>
      <c r="C292" s="832" t="s">
        <v>3607</v>
      </c>
      <c r="D292" s="832" t="s">
        <v>3090</v>
      </c>
      <c r="E292" s="832" t="s">
        <v>3608</v>
      </c>
      <c r="F292" s="849"/>
      <c r="G292" s="849"/>
      <c r="H292" s="837">
        <v>0</v>
      </c>
      <c r="I292" s="849">
        <v>1</v>
      </c>
      <c r="J292" s="849">
        <v>139.77000000000001</v>
      </c>
      <c r="K292" s="837">
        <v>1</v>
      </c>
      <c r="L292" s="849">
        <v>1</v>
      </c>
      <c r="M292" s="850">
        <v>139.77000000000001</v>
      </c>
    </row>
    <row r="293" spans="1:13" ht="14.4" customHeight="1" x14ac:dyDescent="0.3">
      <c r="A293" s="831" t="s">
        <v>2677</v>
      </c>
      <c r="B293" s="832" t="s">
        <v>2193</v>
      </c>
      <c r="C293" s="832" t="s">
        <v>2194</v>
      </c>
      <c r="D293" s="832" t="s">
        <v>1358</v>
      </c>
      <c r="E293" s="832" t="s">
        <v>2195</v>
      </c>
      <c r="F293" s="849"/>
      <c r="G293" s="849"/>
      <c r="H293" s="837">
        <v>0</v>
      </c>
      <c r="I293" s="849">
        <v>3</v>
      </c>
      <c r="J293" s="849">
        <v>463.08000000000004</v>
      </c>
      <c r="K293" s="837">
        <v>1</v>
      </c>
      <c r="L293" s="849">
        <v>3</v>
      </c>
      <c r="M293" s="850">
        <v>463.08000000000004</v>
      </c>
    </row>
    <row r="294" spans="1:13" ht="14.4" customHeight="1" x14ac:dyDescent="0.3">
      <c r="A294" s="831" t="s">
        <v>2677</v>
      </c>
      <c r="B294" s="832" t="s">
        <v>2193</v>
      </c>
      <c r="C294" s="832" t="s">
        <v>2199</v>
      </c>
      <c r="D294" s="832" t="s">
        <v>951</v>
      </c>
      <c r="E294" s="832" t="s">
        <v>2200</v>
      </c>
      <c r="F294" s="849"/>
      <c r="G294" s="849"/>
      <c r="H294" s="837">
        <v>0</v>
      </c>
      <c r="I294" s="849">
        <v>2</v>
      </c>
      <c r="J294" s="849">
        <v>151.46</v>
      </c>
      <c r="K294" s="837">
        <v>1</v>
      </c>
      <c r="L294" s="849">
        <v>2</v>
      </c>
      <c r="M294" s="850">
        <v>151.46</v>
      </c>
    </row>
    <row r="295" spans="1:13" ht="14.4" customHeight="1" x14ac:dyDescent="0.3">
      <c r="A295" s="831" t="s">
        <v>2677</v>
      </c>
      <c r="B295" s="832" t="s">
        <v>2205</v>
      </c>
      <c r="C295" s="832" t="s">
        <v>2436</v>
      </c>
      <c r="D295" s="832" t="s">
        <v>2207</v>
      </c>
      <c r="E295" s="832" t="s">
        <v>1365</v>
      </c>
      <c r="F295" s="849"/>
      <c r="G295" s="849"/>
      <c r="H295" s="837">
        <v>0</v>
      </c>
      <c r="I295" s="849">
        <v>2</v>
      </c>
      <c r="J295" s="849">
        <v>341.04</v>
      </c>
      <c r="K295" s="837">
        <v>1</v>
      </c>
      <c r="L295" s="849">
        <v>2</v>
      </c>
      <c r="M295" s="850">
        <v>341.04</v>
      </c>
    </row>
    <row r="296" spans="1:13" ht="14.4" customHeight="1" x14ac:dyDescent="0.3">
      <c r="A296" s="831" t="s">
        <v>2677</v>
      </c>
      <c r="B296" s="832" t="s">
        <v>5754</v>
      </c>
      <c r="C296" s="832" t="s">
        <v>3628</v>
      </c>
      <c r="D296" s="832" t="s">
        <v>3629</v>
      </c>
      <c r="E296" s="832" t="s">
        <v>3630</v>
      </c>
      <c r="F296" s="849"/>
      <c r="G296" s="849"/>
      <c r="H296" s="837">
        <v>0</v>
      </c>
      <c r="I296" s="849">
        <v>1</v>
      </c>
      <c r="J296" s="849">
        <v>120.77</v>
      </c>
      <c r="K296" s="837">
        <v>1</v>
      </c>
      <c r="L296" s="849">
        <v>1</v>
      </c>
      <c r="M296" s="850">
        <v>120.77</v>
      </c>
    </row>
    <row r="297" spans="1:13" ht="14.4" customHeight="1" x14ac:dyDescent="0.3">
      <c r="A297" s="831" t="s">
        <v>2677</v>
      </c>
      <c r="B297" s="832" t="s">
        <v>2237</v>
      </c>
      <c r="C297" s="832" t="s">
        <v>2238</v>
      </c>
      <c r="D297" s="832" t="s">
        <v>736</v>
      </c>
      <c r="E297" s="832" t="s">
        <v>2239</v>
      </c>
      <c r="F297" s="849"/>
      <c r="G297" s="849"/>
      <c r="H297" s="837">
        <v>0</v>
      </c>
      <c r="I297" s="849">
        <v>1</v>
      </c>
      <c r="J297" s="849">
        <v>63.34</v>
      </c>
      <c r="K297" s="837">
        <v>1</v>
      </c>
      <c r="L297" s="849">
        <v>1</v>
      </c>
      <c r="M297" s="850">
        <v>63.34</v>
      </c>
    </row>
    <row r="298" spans="1:13" ht="14.4" customHeight="1" x14ac:dyDescent="0.3">
      <c r="A298" s="831" t="s">
        <v>2677</v>
      </c>
      <c r="B298" s="832" t="s">
        <v>2248</v>
      </c>
      <c r="C298" s="832" t="s">
        <v>2249</v>
      </c>
      <c r="D298" s="832" t="s">
        <v>897</v>
      </c>
      <c r="E298" s="832" t="s">
        <v>2250</v>
      </c>
      <c r="F298" s="849"/>
      <c r="G298" s="849"/>
      <c r="H298" s="837">
        <v>0</v>
      </c>
      <c r="I298" s="849">
        <v>1</v>
      </c>
      <c r="J298" s="849">
        <v>63.75</v>
      </c>
      <c r="K298" s="837">
        <v>1</v>
      </c>
      <c r="L298" s="849">
        <v>1</v>
      </c>
      <c r="M298" s="850">
        <v>63.75</v>
      </c>
    </row>
    <row r="299" spans="1:13" ht="14.4" customHeight="1" x14ac:dyDescent="0.3">
      <c r="A299" s="831" t="s">
        <v>2677</v>
      </c>
      <c r="B299" s="832" t="s">
        <v>5742</v>
      </c>
      <c r="C299" s="832" t="s">
        <v>3624</v>
      </c>
      <c r="D299" s="832" t="s">
        <v>3625</v>
      </c>
      <c r="E299" s="832" t="s">
        <v>3626</v>
      </c>
      <c r="F299" s="849"/>
      <c r="G299" s="849"/>
      <c r="H299" s="837">
        <v>0</v>
      </c>
      <c r="I299" s="849">
        <v>1</v>
      </c>
      <c r="J299" s="849">
        <v>1472.61</v>
      </c>
      <c r="K299" s="837">
        <v>1</v>
      </c>
      <c r="L299" s="849">
        <v>1</v>
      </c>
      <c r="M299" s="850">
        <v>1472.61</v>
      </c>
    </row>
    <row r="300" spans="1:13" ht="14.4" customHeight="1" x14ac:dyDescent="0.3">
      <c r="A300" s="831" t="s">
        <v>2677</v>
      </c>
      <c r="B300" s="832" t="s">
        <v>5733</v>
      </c>
      <c r="C300" s="832" t="s">
        <v>3612</v>
      </c>
      <c r="D300" s="832" t="s">
        <v>3613</v>
      </c>
      <c r="E300" s="832" t="s">
        <v>3614</v>
      </c>
      <c r="F300" s="849">
        <v>1</v>
      </c>
      <c r="G300" s="849">
        <v>97.96</v>
      </c>
      <c r="H300" s="837">
        <v>1</v>
      </c>
      <c r="I300" s="849"/>
      <c r="J300" s="849"/>
      <c r="K300" s="837">
        <v>0</v>
      </c>
      <c r="L300" s="849">
        <v>1</v>
      </c>
      <c r="M300" s="850">
        <v>97.96</v>
      </c>
    </row>
    <row r="301" spans="1:13" ht="14.4" customHeight="1" x14ac:dyDescent="0.3">
      <c r="A301" s="831" t="s">
        <v>2677</v>
      </c>
      <c r="B301" s="832" t="s">
        <v>5733</v>
      </c>
      <c r="C301" s="832" t="s">
        <v>3483</v>
      </c>
      <c r="D301" s="832" t="s">
        <v>2746</v>
      </c>
      <c r="E301" s="832" t="s">
        <v>3484</v>
      </c>
      <c r="F301" s="849"/>
      <c r="G301" s="849"/>
      <c r="H301" s="837">
        <v>0</v>
      </c>
      <c r="I301" s="849">
        <v>1</v>
      </c>
      <c r="J301" s="849">
        <v>97.96</v>
      </c>
      <c r="K301" s="837">
        <v>1</v>
      </c>
      <c r="L301" s="849">
        <v>1</v>
      </c>
      <c r="M301" s="850">
        <v>97.96</v>
      </c>
    </row>
    <row r="302" spans="1:13" ht="14.4" customHeight="1" x14ac:dyDescent="0.3">
      <c r="A302" s="831" t="s">
        <v>2677</v>
      </c>
      <c r="B302" s="832" t="s">
        <v>2254</v>
      </c>
      <c r="C302" s="832" t="s">
        <v>3631</v>
      </c>
      <c r="D302" s="832" t="s">
        <v>3632</v>
      </c>
      <c r="E302" s="832" t="s">
        <v>1350</v>
      </c>
      <c r="F302" s="849"/>
      <c r="G302" s="849"/>
      <c r="H302" s="837">
        <v>0</v>
      </c>
      <c r="I302" s="849">
        <v>8</v>
      </c>
      <c r="J302" s="849">
        <v>1036.08</v>
      </c>
      <c r="K302" s="837">
        <v>1</v>
      </c>
      <c r="L302" s="849">
        <v>8</v>
      </c>
      <c r="M302" s="850">
        <v>1036.08</v>
      </c>
    </row>
    <row r="303" spans="1:13" ht="14.4" customHeight="1" x14ac:dyDescent="0.3">
      <c r="A303" s="831" t="s">
        <v>2677</v>
      </c>
      <c r="B303" s="832" t="s">
        <v>2254</v>
      </c>
      <c r="C303" s="832" t="s">
        <v>2335</v>
      </c>
      <c r="D303" s="832" t="s">
        <v>1137</v>
      </c>
      <c r="E303" s="832" t="s">
        <v>1138</v>
      </c>
      <c r="F303" s="849"/>
      <c r="G303" s="849"/>
      <c r="H303" s="837">
        <v>0</v>
      </c>
      <c r="I303" s="849">
        <v>3</v>
      </c>
      <c r="J303" s="849">
        <v>7907.91</v>
      </c>
      <c r="K303" s="837">
        <v>1</v>
      </c>
      <c r="L303" s="849">
        <v>3</v>
      </c>
      <c r="M303" s="850">
        <v>7907.91</v>
      </c>
    </row>
    <row r="304" spans="1:13" ht="14.4" customHeight="1" x14ac:dyDescent="0.3">
      <c r="A304" s="831" t="s">
        <v>2678</v>
      </c>
      <c r="B304" s="832" t="s">
        <v>2533</v>
      </c>
      <c r="C304" s="832" t="s">
        <v>5177</v>
      </c>
      <c r="D304" s="832" t="s">
        <v>5178</v>
      </c>
      <c r="E304" s="832" t="s">
        <v>5179</v>
      </c>
      <c r="F304" s="849">
        <v>1</v>
      </c>
      <c r="G304" s="849">
        <v>56.45</v>
      </c>
      <c r="H304" s="837">
        <v>1</v>
      </c>
      <c r="I304" s="849"/>
      <c r="J304" s="849"/>
      <c r="K304" s="837">
        <v>0</v>
      </c>
      <c r="L304" s="849">
        <v>1</v>
      </c>
      <c r="M304" s="850">
        <v>56.45</v>
      </c>
    </row>
    <row r="305" spans="1:13" ht="14.4" customHeight="1" x14ac:dyDescent="0.3">
      <c r="A305" s="831" t="s">
        <v>2678</v>
      </c>
      <c r="B305" s="832" t="s">
        <v>5743</v>
      </c>
      <c r="C305" s="832" t="s">
        <v>5145</v>
      </c>
      <c r="D305" s="832" t="s">
        <v>3019</v>
      </c>
      <c r="E305" s="832" t="s">
        <v>5146</v>
      </c>
      <c r="F305" s="849"/>
      <c r="G305" s="849"/>
      <c r="H305" s="837">
        <v>0</v>
      </c>
      <c r="I305" s="849">
        <v>3</v>
      </c>
      <c r="J305" s="849">
        <v>193.5</v>
      </c>
      <c r="K305" s="837">
        <v>1</v>
      </c>
      <c r="L305" s="849">
        <v>3</v>
      </c>
      <c r="M305" s="850">
        <v>193.5</v>
      </c>
    </row>
    <row r="306" spans="1:13" ht="14.4" customHeight="1" x14ac:dyDescent="0.3">
      <c r="A306" s="831" t="s">
        <v>2678</v>
      </c>
      <c r="B306" s="832" t="s">
        <v>5749</v>
      </c>
      <c r="C306" s="832" t="s">
        <v>5174</v>
      </c>
      <c r="D306" s="832" t="s">
        <v>1904</v>
      </c>
      <c r="E306" s="832" t="s">
        <v>5175</v>
      </c>
      <c r="F306" s="849"/>
      <c r="G306" s="849"/>
      <c r="H306" s="837">
        <v>0</v>
      </c>
      <c r="I306" s="849">
        <v>1</v>
      </c>
      <c r="J306" s="849">
        <v>10.65</v>
      </c>
      <c r="K306" s="837">
        <v>1</v>
      </c>
      <c r="L306" s="849">
        <v>1</v>
      </c>
      <c r="M306" s="850">
        <v>10.65</v>
      </c>
    </row>
    <row r="307" spans="1:13" ht="14.4" customHeight="1" x14ac:dyDescent="0.3">
      <c r="A307" s="831" t="s">
        <v>2678</v>
      </c>
      <c r="B307" s="832" t="s">
        <v>2349</v>
      </c>
      <c r="C307" s="832" t="s">
        <v>2421</v>
      </c>
      <c r="D307" s="832" t="s">
        <v>2351</v>
      </c>
      <c r="E307" s="832" t="s">
        <v>2354</v>
      </c>
      <c r="F307" s="849"/>
      <c r="G307" s="849"/>
      <c r="H307" s="837">
        <v>0</v>
      </c>
      <c r="I307" s="849">
        <v>1</v>
      </c>
      <c r="J307" s="849">
        <v>31.09</v>
      </c>
      <c r="K307" s="837">
        <v>1</v>
      </c>
      <c r="L307" s="849">
        <v>1</v>
      </c>
      <c r="M307" s="850">
        <v>31.09</v>
      </c>
    </row>
    <row r="308" spans="1:13" ht="14.4" customHeight="1" x14ac:dyDescent="0.3">
      <c r="A308" s="831" t="s">
        <v>2678</v>
      </c>
      <c r="B308" s="832" t="s">
        <v>2380</v>
      </c>
      <c r="C308" s="832" t="s">
        <v>2382</v>
      </c>
      <c r="D308" s="832" t="s">
        <v>1268</v>
      </c>
      <c r="E308" s="832" t="s">
        <v>1269</v>
      </c>
      <c r="F308" s="849"/>
      <c r="G308" s="849"/>
      <c r="H308" s="837">
        <v>0</v>
      </c>
      <c r="I308" s="849">
        <v>14</v>
      </c>
      <c r="J308" s="849">
        <v>4812.1500000000005</v>
      </c>
      <c r="K308" s="837">
        <v>1</v>
      </c>
      <c r="L308" s="849">
        <v>14</v>
      </c>
      <c r="M308" s="850">
        <v>4812.1500000000005</v>
      </c>
    </row>
    <row r="309" spans="1:13" ht="14.4" customHeight="1" x14ac:dyDescent="0.3">
      <c r="A309" s="831" t="s">
        <v>2678</v>
      </c>
      <c r="B309" s="832" t="s">
        <v>2380</v>
      </c>
      <c r="C309" s="832" t="s">
        <v>2381</v>
      </c>
      <c r="D309" s="832" t="s">
        <v>1268</v>
      </c>
      <c r="E309" s="832" t="s">
        <v>1270</v>
      </c>
      <c r="F309" s="849"/>
      <c r="G309" s="849"/>
      <c r="H309" s="837">
        <v>0</v>
      </c>
      <c r="I309" s="849">
        <v>6</v>
      </c>
      <c r="J309" s="849">
        <v>1056.76</v>
      </c>
      <c r="K309" s="837">
        <v>1</v>
      </c>
      <c r="L309" s="849">
        <v>6</v>
      </c>
      <c r="M309" s="850">
        <v>1056.76</v>
      </c>
    </row>
    <row r="310" spans="1:13" ht="14.4" customHeight="1" x14ac:dyDescent="0.3">
      <c r="A310" s="831" t="s">
        <v>2678</v>
      </c>
      <c r="B310" s="832" t="s">
        <v>2380</v>
      </c>
      <c r="C310" s="832" t="s">
        <v>2839</v>
      </c>
      <c r="D310" s="832" t="s">
        <v>2840</v>
      </c>
      <c r="E310" s="832" t="s">
        <v>1269</v>
      </c>
      <c r="F310" s="849">
        <v>66</v>
      </c>
      <c r="G310" s="849">
        <v>22685.85</v>
      </c>
      <c r="H310" s="837">
        <v>1</v>
      </c>
      <c r="I310" s="849"/>
      <c r="J310" s="849"/>
      <c r="K310" s="837">
        <v>0</v>
      </c>
      <c r="L310" s="849">
        <v>66</v>
      </c>
      <c r="M310" s="850">
        <v>22685.85</v>
      </c>
    </row>
    <row r="311" spans="1:13" ht="14.4" customHeight="1" x14ac:dyDescent="0.3">
      <c r="A311" s="831" t="s">
        <v>2678</v>
      </c>
      <c r="B311" s="832" t="s">
        <v>2380</v>
      </c>
      <c r="C311" s="832" t="s">
        <v>2841</v>
      </c>
      <c r="D311" s="832" t="s">
        <v>2840</v>
      </c>
      <c r="E311" s="832" t="s">
        <v>1270</v>
      </c>
      <c r="F311" s="849">
        <v>23</v>
      </c>
      <c r="G311" s="849">
        <v>3888.9700000000003</v>
      </c>
      <c r="H311" s="837">
        <v>1</v>
      </c>
      <c r="I311" s="849"/>
      <c r="J311" s="849"/>
      <c r="K311" s="837">
        <v>0</v>
      </c>
      <c r="L311" s="849">
        <v>23</v>
      </c>
      <c r="M311" s="850">
        <v>3888.9700000000003</v>
      </c>
    </row>
    <row r="312" spans="1:13" ht="14.4" customHeight="1" x14ac:dyDescent="0.3">
      <c r="A312" s="831" t="s">
        <v>2678</v>
      </c>
      <c r="B312" s="832" t="s">
        <v>5735</v>
      </c>
      <c r="C312" s="832" t="s">
        <v>5171</v>
      </c>
      <c r="D312" s="832" t="s">
        <v>5172</v>
      </c>
      <c r="E312" s="832" t="s">
        <v>5173</v>
      </c>
      <c r="F312" s="849">
        <v>10</v>
      </c>
      <c r="G312" s="849">
        <v>5600.8000000000011</v>
      </c>
      <c r="H312" s="837">
        <v>1</v>
      </c>
      <c r="I312" s="849"/>
      <c r="J312" s="849"/>
      <c r="K312" s="837">
        <v>0</v>
      </c>
      <c r="L312" s="849">
        <v>10</v>
      </c>
      <c r="M312" s="850">
        <v>5600.8000000000011</v>
      </c>
    </row>
    <row r="313" spans="1:13" ht="14.4" customHeight="1" x14ac:dyDescent="0.3">
      <c r="A313" s="831" t="s">
        <v>2678</v>
      </c>
      <c r="B313" s="832" t="s">
        <v>5735</v>
      </c>
      <c r="C313" s="832" t="s">
        <v>2879</v>
      </c>
      <c r="D313" s="832" t="s">
        <v>2880</v>
      </c>
      <c r="E313" s="832" t="s">
        <v>2881</v>
      </c>
      <c r="F313" s="849"/>
      <c r="G313" s="849"/>
      <c r="H313" s="837">
        <v>0</v>
      </c>
      <c r="I313" s="849">
        <v>5</v>
      </c>
      <c r="J313" s="849">
        <v>10451.5</v>
      </c>
      <c r="K313" s="837">
        <v>1</v>
      </c>
      <c r="L313" s="849">
        <v>5</v>
      </c>
      <c r="M313" s="850">
        <v>10451.5</v>
      </c>
    </row>
    <row r="314" spans="1:13" ht="14.4" customHeight="1" x14ac:dyDescent="0.3">
      <c r="A314" s="831" t="s">
        <v>2678</v>
      </c>
      <c r="B314" s="832" t="s">
        <v>2517</v>
      </c>
      <c r="C314" s="832" t="s">
        <v>2519</v>
      </c>
      <c r="D314" s="832" t="s">
        <v>1670</v>
      </c>
      <c r="E314" s="832" t="s">
        <v>1672</v>
      </c>
      <c r="F314" s="849"/>
      <c r="G314" s="849"/>
      <c r="H314" s="837">
        <v>0</v>
      </c>
      <c r="I314" s="849">
        <v>1</v>
      </c>
      <c r="J314" s="849">
        <v>72.55</v>
      </c>
      <c r="K314" s="837">
        <v>1</v>
      </c>
      <c r="L314" s="849">
        <v>1</v>
      </c>
      <c r="M314" s="850">
        <v>72.55</v>
      </c>
    </row>
    <row r="315" spans="1:13" ht="14.4" customHeight="1" x14ac:dyDescent="0.3">
      <c r="A315" s="831" t="s">
        <v>2678</v>
      </c>
      <c r="B315" s="832" t="s">
        <v>2390</v>
      </c>
      <c r="C315" s="832" t="s">
        <v>2391</v>
      </c>
      <c r="D315" s="832" t="s">
        <v>2392</v>
      </c>
      <c r="E315" s="832" t="s">
        <v>2393</v>
      </c>
      <c r="F315" s="849"/>
      <c r="G315" s="849"/>
      <c r="H315" s="837">
        <v>0</v>
      </c>
      <c r="I315" s="849">
        <v>1</v>
      </c>
      <c r="J315" s="849">
        <v>122.96</v>
      </c>
      <c r="K315" s="837">
        <v>1</v>
      </c>
      <c r="L315" s="849">
        <v>1</v>
      </c>
      <c r="M315" s="850">
        <v>122.96</v>
      </c>
    </row>
    <row r="316" spans="1:13" ht="14.4" customHeight="1" x14ac:dyDescent="0.3">
      <c r="A316" s="831" t="s">
        <v>2678</v>
      </c>
      <c r="B316" s="832" t="s">
        <v>2254</v>
      </c>
      <c r="C316" s="832" t="s">
        <v>2255</v>
      </c>
      <c r="D316" s="832" t="s">
        <v>936</v>
      </c>
      <c r="E316" s="832" t="s">
        <v>939</v>
      </c>
      <c r="F316" s="849"/>
      <c r="G316" s="849"/>
      <c r="H316" s="837">
        <v>0</v>
      </c>
      <c r="I316" s="849">
        <v>346</v>
      </c>
      <c r="J316" s="849">
        <v>62854.36</v>
      </c>
      <c r="K316" s="837">
        <v>1</v>
      </c>
      <c r="L316" s="849">
        <v>346</v>
      </c>
      <c r="M316" s="850">
        <v>62854.36</v>
      </c>
    </row>
    <row r="317" spans="1:13" ht="14.4" customHeight="1" x14ac:dyDescent="0.3">
      <c r="A317" s="831" t="s">
        <v>2678</v>
      </c>
      <c r="B317" s="832" t="s">
        <v>2254</v>
      </c>
      <c r="C317" s="832" t="s">
        <v>5190</v>
      </c>
      <c r="D317" s="832" t="s">
        <v>1141</v>
      </c>
      <c r="E317" s="832" t="s">
        <v>1435</v>
      </c>
      <c r="F317" s="849"/>
      <c r="G317" s="849"/>
      <c r="H317" s="837">
        <v>0</v>
      </c>
      <c r="I317" s="849">
        <v>30</v>
      </c>
      <c r="J317" s="849">
        <v>978</v>
      </c>
      <c r="K317" s="837">
        <v>1</v>
      </c>
      <c r="L317" s="849">
        <v>30</v>
      </c>
      <c r="M317" s="850">
        <v>978</v>
      </c>
    </row>
    <row r="318" spans="1:13" ht="14.4" customHeight="1" x14ac:dyDescent="0.3">
      <c r="A318" s="831" t="s">
        <v>2678</v>
      </c>
      <c r="B318" s="832" t="s">
        <v>2254</v>
      </c>
      <c r="C318" s="832" t="s">
        <v>5191</v>
      </c>
      <c r="D318" s="832" t="s">
        <v>5192</v>
      </c>
      <c r="E318" s="832" t="s">
        <v>1435</v>
      </c>
      <c r="F318" s="849"/>
      <c r="G318" s="849"/>
      <c r="H318" s="837">
        <v>0</v>
      </c>
      <c r="I318" s="849">
        <v>20</v>
      </c>
      <c r="J318" s="849">
        <v>647.6</v>
      </c>
      <c r="K318" s="837">
        <v>1</v>
      </c>
      <c r="L318" s="849">
        <v>20</v>
      </c>
      <c r="M318" s="850">
        <v>647.6</v>
      </c>
    </row>
    <row r="319" spans="1:13" ht="14.4" customHeight="1" x14ac:dyDescent="0.3">
      <c r="A319" s="831" t="s">
        <v>2678</v>
      </c>
      <c r="B319" s="832" t="s">
        <v>2254</v>
      </c>
      <c r="C319" s="832" t="s">
        <v>5193</v>
      </c>
      <c r="D319" s="832" t="s">
        <v>5194</v>
      </c>
      <c r="E319" s="832" t="s">
        <v>1435</v>
      </c>
      <c r="F319" s="849"/>
      <c r="G319" s="849"/>
      <c r="H319" s="837">
        <v>0</v>
      </c>
      <c r="I319" s="849">
        <v>75</v>
      </c>
      <c r="J319" s="849">
        <v>2428.5</v>
      </c>
      <c r="K319" s="837">
        <v>1</v>
      </c>
      <c r="L319" s="849">
        <v>75</v>
      </c>
      <c r="M319" s="850">
        <v>2428.5</v>
      </c>
    </row>
    <row r="320" spans="1:13" ht="14.4" customHeight="1" x14ac:dyDescent="0.3">
      <c r="A320" s="831" t="s">
        <v>2678</v>
      </c>
      <c r="B320" s="832" t="s">
        <v>2254</v>
      </c>
      <c r="C320" s="832" t="s">
        <v>5195</v>
      </c>
      <c r="D320" s="832" t="s">
        <v>1544</v>
      </c>
      <c r="E320" s="832" t="s">
        <v>1545</v>
      </c>
      <c r="F320" s="849"/>
      <c r="G320" s="849"/>
      <c r="H320" s="837">
        <v>0</v>
      </c>
      <c r="I320" s="849">
        <v>45</v>
      </c>
      <c r="J320" s="849">
        <v>8741.7000000000007</v>
      </c>
      <c r="K320" s="837">
        <v>1</v>
      </c>
      <c r="L320" s="849">
        <v>45</v>
      </c>
      <c r="M320" s="850">
        <v>8741.7000000000007</v>
      </c>
    </row>
    <row r="321" spans="1:13" ht="14.4" customHeight="1" x14ac:dyDescent="0.3">
      <c r="A321" s="831" t="s">
        <v>2678</v>
      </c>
      <c r="B321" s="832" t="s">
        <v>2254</v>
      </c>
      <c r="C321" s="832" t="s">
        <v>5202</v>
      </c>
      <c r="D321" s="832" t="s">
        <v>5203</v>
      </c>
      <c r="E321" s="832" t="s">
        <v>1350</v>
      </c>
      <c r="F321" s="849"/>
      <c r="G321" s="849"/>
      <c r="H321" s="837">
        <v>0</v>
      </c>
      <c r="I321" s="849">
        <v>20</v>
      </c>
      <c r="J321" s="849">
        <v>2590.1999999999998</v>
      </c>
      <c r="K321" s="837">
        <v>1</v>
      </c>
      <c r="L321" s="849">
        <v>20</v>
      </c>
      <c r="M321" s="850">
        <v>2590.1999999999998</v>
      </c>
    </row>
    <row r="322" spans="1:13" ht="14.4" customHeight="1" x14ac:dyDescent="0.3">
      <c r="A322" s="831" t="s">
        <v>2678</v>
      </c>
      <c r="B322" s="832" t="s">
        <v>2254</v>
      </c>
      <c r="C322" s="832" t="s">
        <v>3229</v>
      </c>
      <c r="D322" s="832" t="s">
        <v>3230</v>
      </c>
      <c r="E322" s="832" t="s">
        <v>1350</v>
      </c>
      <c r="F322" s="849"/>
      <c r="G322" s="849"/>
      <c r="H322" s="837">
        <v>0</v>
      </c>
      <c r="I322" s="849">
        <v>31</v>
      </c>
      <c r="J322" s="849">
        <v>4014.81</v>
      </c>
      <c r="K322" s="837">
        <v>1</v>
      </c>
      <c r="L322" s="849">
        <v>31</v>
      </c>
      <c r="M322" s="850">
        <v>4014.81</v>
      </c>
    </row>
    <row r="323" spans="1:13" ht="14.4" customHeight="1" x14ac:dyDescent="0.3">
      <c r="A323" s="831" t="s">
        <v>2678</v>
      </c>
      <c r="B323" s="832" t="s">
        <v>2254</v>
      </c>
      <c r="C323" s="832" t="s">
        <v>5204</v>
      </c>
      <c r="D323" s="832" t="s">
        <v>5205</v>
      </c>
      <c r="E323" s="832" t="s">
        <v>5198</v>
      </c>
      <c r="F323" s="849"/>
      <c r="G323" s="849"/>
      <c r="H323" s="837">
        <v>0</v>
      </c>
      <c r="I323" s="849">
        <v>50</v>
      </c>
      <c r="J323" s="849">
        <v>3958.5</v>
      </c>
      <c r="K323" s="837">
        <v>1</v>
      </c>
      <c r="L323" s="849">
        <v>50</v>
      </c>
      <c r="M323" s="850">
        <v>3958.5</v>
      </c>
    </row>
    <row r="324" spans="1:13" ht="14.4" customHeight="1" x14ac:dyDescent="0.3">
      <c r="A324" s="831" t="s">
        <v>2678</v>
      </c>
      <c r="B324" s="832" t="s">
        <v>2254</v>
      </c>
      <c r="C324" s="832" t="s">
        <v>5196</v>
      </c>
      <c r="D324" s="832" t="s">
        <v>1355</v>
      </c>
      <c r="E324" s="832" t="s">
        <v>1435</v>
      </c>
      <c r="F324" s="849"/>
      <c r="G324" s="849"/>
      <c r="H324" s="837">
        <v>0</v>
      </c>
      <c r="I324" s="849">
        <v>3</v>
      </c>
      <c r="J324" s="849">
        <v>98.97</v>
      </c>
      <c r="K324" s="837">
        <v>1</v>
      </c>
      <c r="L324" s="849">
        <v>3</v>
      </c>
      <c r="M324" s="850">
        <v>98.97</v>
      </c>
    </row>
    <row r="325" spans="1:13" ht="14.4" customHeight="1" x14ac:dyDescent="0.3">
      <c r="A325" s="831" t="s">
        <v>2678</v>
      </c>
      <c r="B325" s="832" t="s">
        <v>2254</v>
      </c>
      <c r="C325" s="832" t="s">
        <v>5197</v>
      </c>
      <c r="D325" s="832" t="s">
        <v>1356</v>
      </c>
      <c r="E325" s="832" t="s">
        <v>5198</v>
      </c>
      <c r="F325" s="849"/>
      <c r="G325" s="849"/>
      <c r="H325" s="837">
        <v>0</v>
      </c>
      <c r="I325" s="849">
        <v>160</v>
      </c>
      <c r="J325" s="849">
        <v>23342.399999999998</v>
      </c>
      <c r="K325" s="837">
        <v>1</v>
      </c>
      <c r="L325" s="849">
        <v>160</v>
      </c>
      <c r="M325" s="850">
        <v>23342.399999999998</v>
      </c>
    </row>
    <row r="326" spans="1:13" ht="14.4" customHeight="1" x14ac:dyDescent="0.3">
      <c r="A326" s="831" t="s">
        <v>2678</v>
      </c>
      <c r="B326" s="832" t="s">
        <v>2254</v>
      </c>
      <c r="C326" s="832" t="s">
        <v>2600</v>
      </c>
      <c r="D326" s="832" t="s">
        <v>1356</v>
      </c>
      <c r="E326" s="832" t="s">
        <v>939</v>
      </c>
      <c r="F326" s="849"/>
      <c r="G326" s="849"/>
      <c r="H326" s="837">
        <v>0</v>
      </c>
      <c r="I326" s="849">
        <v>20</v>
      </c>
      <c r="J326" s="849">
        <v>1459</v>
      </c>
      <c r="K326" s="837">
        <v>1</v>
      </c>
      <c r="L326" s="849">
        <v>20</v>
      </c>
      <c r="M326" s="850">
        <v>1459</v>
      </c>
    </row>
    <row r="327" spans="1:13" ht="14.4" customHeight="1" x14ac:dyDescent="0.3">
      <c r="A327" s="831" t="s">
        <v>2678</v>
      </c>
      <c r="B327" s="832" t="s">
        <v>2254</v>
      </c>
      <c r="C327" s="832" t="s">
        <v>5199</v>
      </c>
      <c r="D327" s="832" t="s">
        <v>5200</v>
      </c>
      <c r="E327" s="832" t="s">
        <v>5198</v>
      </c>
      <c r="F327" s="849"/>
      <c r="G327" s="849"/>
      <c r="H327" s="837">
        <v>0</v>
      </c>
      <c r="I327" s="849">
        <v>156</v>
      </c>
      <c r="J327" s="849">
        <v>16080.48</v>
      </c>
      <c r="K327" s="837">
        <v>1</v>
      </c>
      <c r="L327" s="849">
        <v>156</v>
      </c>
      <c r="M327" s="850">
        <v>16080.48</v>
      </c>
    </row>
    <row r="328" spans="1:13" ht="14.4" customHeight="1" x14ac:dyDescent="0.3">
      <c r="A328" s="831" t="s">
        <v>2678</v>
      </c>
      <c r="B328" s="832" t="s">
        <v>2254</v>
      </c>
      <c r="C328" s="832" t="s">
        <v>4718</v>
      </c>
      <c r="D328" s="832" t="s">
        <v>4719</v>
      </c>
      <c r="E328" s="832" t="s">
        <v>1350</v>
      </c>
      <c r="F328" s="849"/>
      <c r="G328" s="849"/>
      <c r="H328" s="837">
        <v>0</v>
      </c>
      <c r="I328" s="849">
        <v>3</v>
      </c>
      <c r="J328" s="849">
        <v>382.02</v>
      </c>
      <c r="K328" s="837">
        <v>1</v>
      </c>
      <c r="L328" s="849">
        <v>3</v>
      </c>
      <c r="M328" s="850">
        <v>382.02</v>
      </c>
    </row>
    <row r="329" spans="1:13" ht="14.4" customHeight="1" x14ac:dyDescent="0.3">
      <c r="A329" s="831" t="s">
        <v>2678</v>
      </c>
      <c r="B329" s="832" t="s">
        <v>2254</v>
      </c>
      <c r="C329" s="832" t="s">
        <v>5201</v>
      </c>
      <c r="D329" s="832" t="s">
        <v>2060</v>
      </c>
      <c r="E329" s="832" t="s">
        <v>5198</v>
      </c>
      <c r="F329" s="849"/>
      <c r="G329" s="849"/>
      <c r="H329" s="837">
        <v>0</v>
      </c>
      <c r="I329" s="849">
        <v>5</v>
      </c>
      <c r="J329" s="849">
        <v>811.4</v>
      </c>
      <c r="K329" s="837">
        <v>1</v>
      </c>
      <c r="L329" s="849">
        <v>5</v>
      </c>
      <c r="M329" s="850">
        <v>811.4</v>
      </c>
    </row>
    <row r="330" spans="1:13" ht="14.4" customHeight="1" x14ac:dyDescent="0.3">
      <c r="A330" s="831" t="s">
        <v>2678</v>
      </c>
      <c r="B330" s="832" t="s">
        <v>2254</v>
      </c>
      <c r="C330" s="832" t="s">
        <v>2407</v>
      </c>
      <c r="D330" s="832" t="s">
        <v>1349</v>
      </c>
      <c r="E330" s="832" t="s">
        <v>1350</v>
      </c>
      <c r="F330" s="849"/>
      <c r="G330" s="849"/>
      <c r="H330" s="837">
        <v>0</v>
      </c>
      <c r="I330" s="849">
        <v>3</v>
      </c>
      <c r="J330" s="849">
        <v>388.53</v>
      </c>
      <c r="K330" s="837">
        <v>1</v>
      </c>
      <c r="L330" s="849">
        <v>3</v>
      </c>
      <c r="M330" s="850">
        <v>388.53</v>
      </c>
    </row>
    <row r="331" spans="1:13" ht="14.4" customHeight="1" x14ac:dyDescent="0.3">
      <c r="A331" s="831" t="s">
        <v>2678</v>
      </c>
      <c r="B331" s="832" t="s">
        <v>2254</v>
      </c>
      <c r="C331" s="832" t="s">
        <v>3631</v>
      </c>
      <c r="D331" s="832" t="s">
        <v>3632</v>
      </c>
      <c r="E331" s="832" t="s">
        <v>1350</v>
      </c>
      <c r="F331" s="849"/>
      <c r="G331" s="849"/>
      <c r="H331" s="837">
        <v>0</v>
      </c>
      <c r="I331" s="849">
        <v>5</v>
      </c>
      <c r="J331" s="849">
        <v>647.54999999999995</v>
      </c>
      <c r="K331" s="837">
        <v>1</v>
      </c>
      <c r="L331" s="849">
        <v>5</v>
      </c>
      <c r="M331" s="850">
        <v>647.54999999999995</v>
      </c>
    </row>
    <row r="332" spans="1:13" ht="14.4" customHeight="1" x14ac:dyDescent="0.3">
      <c r="A332" s="831" t="s">
        <v>2678</v>
      </c>
      <c r="B332" s="832" t="s">
        <v>2254</v>
      </c>
      <c r="C332" s="832" t="s">
        <v>2448</v>
      </c>
      <c r="D332" s="832" t="s">
        <v>2449</v>
      </c>
      <c r="E332" s="832" t="s">
        <v>2409</v>
      </c>
      <c r="F332" s="849"/>
      <c r="G332" s="849"/>
      <c r="H332" s="837">
        <v>0</v>
      </c>
      <c r="I332" s="849">
        <v>14</v>
      </c>
      <c r="J332" s="849">
        <v>1188.46</v>
      </c>
      <c r="K332" s="837">
        <v>1</v>
      </c>
      <c r="L332" s="849">
        <v>14</v>
      </c>
      <c r="M332" s="850">
        <v>1188.46</v>
      </c>
    </row>
    <row r="333" spans="1:13" ht="14.4" customHeight="1" x14ac:dyDescent="0.3">
      <c r="A333" s="831" t="s">
        <v>2678</v>
      </c>
      <c r="B333" s="832" t="s">
        <v>2254</v>
      </c>
      <c r="C333" s="832" t="s">
        <v>2269</v>
      </c>
      <c r="D333" s="832" t="s">
        <v>930</v>
      </c>
      <c r="E333" s="832" t="s">
        <v>2265</v>
      </c>
      <c r="F333" s="849"/>
      <c r="G333" s="849"/>
      <c r="H333" s="837">
        <v>0</v>
      </c>
      <c r="I333" s="849">
        <v>15</v>
      </c>
      <c r="J333" s="849">
        <v>4870.5</v>
      </c>
      <c r="K333" s="837">
        <v>1</v>
      </c>
      <c r="L333" s="849">
        <v>15</v>
      </c>
      <c r="M333" s="850">
        <v>4870.5</v>
      </c>
    </row>
    <row r="334" spans="1:13" ht="14.4" customHeight="1" x14ac:dyDescent="0.3">
      <c r="A334" s="831" t="s">
        <v>2678</v>
      </c>
      <c r="B334" s="832" t="s">
        <v>2254</v>
      </c>
      <c r="C334" s="832" t="s">
        <v>2410</v>
      </c>
      <c r="D334" s="832" t="s">
        <v>1352</v>
      </c>
      <c r="E334" s="832" t="s">
        <v>2409</v>
      </c>
      <c r="F334" s="849"/>
      <c r="G334" s="849"/>
      <c r="H334" s="837">
        <v>0</v>
      </c>
      <c r="I334" s="849">
        <v>84</v>
      </c>
      <c r="J334" s="849">
        <v>7130.7599999999993</v>
      </c>
      <c r="K334" s="837">
        <v>1</v>
      </c>
      <c r="L334" s="849">
        <v>84</v>
      </c>
      <c r="M334" s="850">
        <v>7130.7599999999993</v>
      </c>
    </row>
    <row r="335" spans="1:13" ht="14.4" customHeight="1" x14ac:dyDescent="0.3">
      <c r="A335" s="831" t="s">
        <v>2678</v>
      </c>
      <c r="B335" s="832" t="s">
        <v>2254</v>
      </c>
      <c r="C335" s="832" t="s">
        <v>3844</v>
      </c>
      <c r="D335" s="832" t="s">
        <v>3845</v>
      </c>
      <c r="E335" s="832" t="s">
        <v>2257</v>
      </c>
      <c r="F335" s="849">
        <v>70</v>
      </c>
      <c r="G335" s="849">
        <v>113043</v>
      </c>
      <c r="H335" s="837">
        <v>1</v>
      </c>
      <c r="I335" s="849"/>
      <c r="J335" s="849"/>
      <c r="K335" s="837">
        <v>0</v>
      </c>
      <c r="L335" s="849">
        <v>70</v>
      </c>
      <c r="M335" s="850">
        <v>113043</v>
      </c>
    </row>
    <row r="336" spans="1:13" ht="14.4" customHeight="1" x14ac:dyDescent="0.3">
      <c r="A336" s="831" t="s">
        <v>2678</v>
      </c>
      <c r="B336" s="832" t="s">
        <v>2254</v>
      </c>
      <c r="C336" s="832" t="s">
        <v>2447</v>
      </c>
      <c r="D336" s="832" t="s">
        <v>1546</v>
      </c>
      <c r="E336" s="832" t="s">
        <v>2409</v>
      </c>
      <c r="F336" s="849"/>
      <c r="G336" s="849"/>
      <c r="H336" s="837">
        <v>0</v>
      </c>
      <c r="I336" s="849">
        <v>13</v>
      </c>
      <c r="J336" s="849">
        <v>1103.57</v>
      </c>
      <c r="K336" s="837">
        <v>1</v>
      </c>
      <c r="L336" s="849">
        <v>13</v>
      </c>
      <c r="M336" s="850">
        <v>1103.57</v>
      </c>
    </row>
    <row r="337" spans="1:13" ht="14.4" customHeight="1" x14ac:dyDescent="0.3">
      <c r="A337" s="831" t="s">
        <v>2678</v>
      </c>
      <c r="B337" s="832" t="s">
        <v>2254</v>
      </c>
      <c r="C337" s="832" t="s">
        <v>2408</v>
      </c>
      <c r="D337" s="832" t="s">
        <v>1354</v>
      </c>
      <c r="E337" s="832" t="s">
        <v>2409</v>
      </c>
      <c r="F337" s="849"/>
      <c r="G337" s="849"/>
      <c r="H337" s="837">
        <v>0</v>
      </c>
      <c r="I337" s="849">
        <v>33</v>
      </c>
      <c r="J337" s="849">
        <v>2801.37</v>
      </c>
      <c r="K337" s="837">
        <v>1</v>
      </c>
      <c r="L337" s="849">
        <v>33</v>
      </c>
      <c r="M337" s="850">
        <v>2801.37</v>
      </c>
    </row>
    <row r="338" spans="1:13" ht="14.4" customHeight="1" x14ac:dyDescent="0.3">
      <c r="A338" s="831" t="s">
        <v>2678</v>
      </c>
      <c r="B338" s="832" t="s">
        <v>2254</v>
      </c>
      <c r="C338" s="832" t="s">
        <v>2270</v>
      </c>
      <c r="D338" s="832" t="s">
        <v>915</v>
      </c>
      <c r="E338" s="832" t="s">
        <v>2257</v>
      </c>
      <c r="F338" s="849"/>
      <c r="G338" s="849"/>
      <c r="H338" s="837">
        <v>0</v>
      </c>
      <c r="I338" s="849">
        <v>77</v>
      </c>
      <c r="J338" s="849">
        <v>124347.3</v>
      </c>
      <c r="K338" s="837">
        <v>1</v>
      </c>
      <c r="L338" s="849">
        <v>77</v>
      </c>
      <c r="M338" s="850">
        <v>124347.3</v>
      </c>
    </row>
    <row r="339" spans="1:13" ht="14.4" customHeight="1" x14ac:dyDescent="0.3">
      <c r="A339" s="831" t="s">
        <v>2678</v>
      </c>
      <c r="B339" s="832" t="s">
        <v>2254</v>
      </c>
      <c r="C339" s="832" t="s">
        <v>4145</v>
      </c>
      <c r="D339" s="832" t="s">
        <v>4146</v>
      </c>
      <c r="E339" s="832" t="s">
        <v>2268</v>
      </c>
      <c r="F339" s="849">
        <v>65</v>
      </c>
      <c r="G339" s="849">
        <v>13740.349999999999</v>
      </c>
      <c r="H339" s="837">
        <v>1</v>
      </c>
      <c r="I339" s="849"/>
      <c r="J339" s="849"/>
      <c r="K339" s="837">
        <v>0</v>
      </c>
      <c r="L339" s="849">
        <v>65</v>
      </c>
      <c r="M339" s="850">
        <v>13740.349999999999</v>
      </c>
    </row>
    <row r="340" spans="1:13" ht="14.4" customHeight="1" x14ac:dyDescent="0.3">
      <c r="A340" s="831" t="s">
        <v>2678</v>
      </c>
      <c r="B340" s="832" t="s">
        <v>2254</v>
      </c>
      <c r="C340" s="832" t="s">
        <v>2450</v>
      </c>
      <c r="D340" s="832" t="s">
        <v>2451</v>
      </c>
      <c r="E340" s="832" t="s">
        <v>1435</v>
      </c>
      <c r="F340" s="849"/>
      <c r="G340" s="849"/>
      <c r="H340" s="837">
        <v>0</v>
      </c>
      <c r="I340" s="849">
        <v>543</v>
      </c>
      <c r="J340" s="849">
        <v>39242.61</v>
      </c>
      <c r="K340" s="837">
        <v>1</v>
      </c>
      <c r="L340" s="849">
        <v>543</v>
      </c>
      <c r="M340" s="850">
        <v>39242.61</v>
      </c>
    </row>
    <row r="341" spans="1:13" ht="14.4" customHeight="1" x14ac:dyDescent="0.3">
      <c r="A341" s="831" t="s">
        <v>2678</v>
      </c>
      <c r="B341" s="832" t="s">
        <v>2254</v>
      </c>
      <c r="C341" s="832" t="s">
        <v>2456</v>
      </c>
      <c r="D341" s="832" t="s">
        <v>2457</v>
      </c>
      <c r="E341" s="832" t="s">
        <v>1435</v>
      </c>
      <c r="F341" s="849"/>
      <c r="G341" s="849"/>
      <c r="H341" s="837">
        <v>0</v>
      </c>
      <c r="I341" s="849">
        <v>176</v>
      </c>
      <c r="J341" s="849">
        <v>12719.52</v>
      </c>
      <c r="K341" s="837">
        <v>1</v>
      </c>
      <c r="L341" s="849">
        <v>176</v>
      </c>
      <c r="M341" s="850">
        <v>12719.52</v>
      </c>
    </row>
    <row r="342" spans="1:13" ht="14.4" customHeight="1" x14ac:dyDescent="0.3">
      <c r="A342" s="831" t="s">
        <v>2678</v>
      </c>
      <c r="B342" s="832" t="s">
        <v>2254</v>
      </c>
      <c r="C342" s="832" t="s">
        <v>5212</v>
      </c>
      <c r="D342" s="832" t="s">
        <v>5213</v>
      </c>
      <c r="E342" s="832" t="s">
        <v>1135</v>
      </c>
      <c r="F342" s="849"/>
      <c r="G342" s="849"/>
      <c r="H342" s="837">
        <v>0</v>
      </c>
      <c r="I342" s="849">
        <v>61</v>
      </c>
      <c r="J342" s="849">
        <v>7900.11</v>
      </c>
      <c r="K342" s="837">
        <v>1</v>
      </c>
      <c r="L342" s="849">
        <v>61</v>
      </c>
      <c r="M342" s="850">
        <v>7900.11</v>
      </c>
    </row>
    <row r="343" spans="1:13" ht="14.4" customHeight="1" x14ac:dyDescent="0.3">
      <c r="A343" s="831" t="s">
        <v>2678</v>
      </c>
      <c r="B343" s="832" t="s">
        <v>2254</v>
      </c>
      <c r="C343" s="832" t="s">
        <v>3846</v>
      </c>
      <c r="D343" s="832" t="s">
        <v>1549</v>
      </c>
      <c r="E343" s="832" t="s">
        <v>1135</v>
      </c>
      <c r="F343" s="849"/>
      <c r="G343" s="849"/>
      <c r="H343" s="837">
        <v>0</v>
      </c>
      <c r="I343" s="849">
        <v>46</v>
      </c>
      <c r="J343" s="849">
        <v>5957.4599999999991</v>
      </c>
      <c r="K343" s="837">
        <v>1</v>
      </c>
      <c r="L343" s="849">
        <v>46</v>
      </c>
      <c r="M343" s="850">
        <v>5957.4599999999991</v>
      </c>
    </row>
    <row r="344" spans="1:13" ht="14.4" customHeight="1" x14ac:dyDescent="0.3">
      <c r="A344" s="831" t="s">
        <v>2678</v>
      </c>
      <c r="B344" s="832" t="s">
        <v>2254</v>
      </c>
      <c r="C344" s="832" t="s">
        <v>2452</v>
      </c>
      <c r="D344" s="832" t="s">
        <v>2453</v>
      </c>
      <c r="E344" s="832" t="s">
        <v>1435</v>
      </c>
      <c r="F344" s="849"/>
      <c r="G344" s="849"/>
      <c r="H344" s="837">
        <v>0</v>
      </c>
      <c r="I344" s="849">
        <v>30</v>
      </c>
      <c r="J344" s="849">
        <v>2168.1</v>
      </c>
      <c r="K344" s="837">
        <v>1</v>
      </c>
      <c r="L344" s="849">
        <v>30</v>
      </c>
      <c r="M344" s="850">
        <v>2168.1</v>
      </c>
    </row>
    <row r="345" spans="1:13" ht="14.4" customHeight="1" x14ac:dyDescent="0.3">
      <c r="A345" s="831" t="s">
        <v>2678</v>
      </c>
      <c r="B345" s="832" t="s">
        <v>2254</v>
      </c>
      <c r="C345" s="832" t="s">
        <v>2331</v>
      </c>
      <c r="D345" s="832" t="s">
        <v>1142</v>
      </c>
      <c r="E345" s="832" t="s">
        <v>1135</v>
      </c>
      <c r="F345" s="849"/>
      <c r="G345" s="849"/>
      <c r="H345" s="837">
        <v>0</v>
      </c>
      <c r="I345" s="849">
        <v>73</v>
      </c>
      <c r="J345" s="849">
        <v>9454.23</v>
      </c>
      <c r="K345" s="837">
        <v>1</v>
      </c>
      <c r="L345" s="849">
        <v>73</v>
      </c>
      <c r="M345" s="850">
        <v>9454.23</v>
      </c>
    </row>
    <row r="346" spans="1:13" ht="14.4" customHeight="1" x14ac:dyDescent="0.3">
      <c r="A346" s="831" t="s">
        <v>2678</v>
      </c>
      <c r="B346" s="832" t="s">
        <v>2254</v>
      </c>
      <c r="C346" s="832" t="s">
        <v>2332</v>
      </c>
      <c r="D346" s="832" t="s">
        <v>1141</v>
      </c>
      <c r="E346" s="832" t="s">
        <v>1135</v>
      </c>
      <c r="F346" s="849"/>
      <c r="G346" s="849"/>
      <c r="H346" s="837">
        <v>0</v>
      </c>
      <c r="I346" s="849">
        <v>106</v>
      </c>
      <c r="J346" s="849">
        <v>13821.34</v>
      </c>
      <c r="K346" s="837">
        <v>1</v>
      </c>
      <c r="L346" s="849">
        <v>106</v>
      </c>
      <c r="M346" s="850">
        <v>13821.34</v>
      </c>
    </row>
    <row r="347" spans="1:13" ht="14.4" customHeight="1" x14ac:dyDescent="0.3">
      <c r="A347" s="831" t="s">
        <v>2678</v>
      </c>
      <c r="B347" s="832" t="s">
        <v>2254</v>
      </c>
      <c r="C347" s="832" t="s">
        <v>2458</v>
      </c>
      <c r="D347" s="832" t="s">
        <v>2459</v>
      </c>
      <c r="E347" s="832" t="s">
        <v>1435</v>
      </c>
      <c r="F347" s="849"/>
      <c r="G347" s="849"/>
      <c r="H347" s="837">
        <v>0</v>
      </c>
      <c r="I347" s="849">
        <v>90</v>
      </c>
      <c r="J347" s="849">
        <v>6504.2999999999993</v>
      </c>
      <c r="K347" s="837">
        <v>1</v>
      </c>
      <c r="L347" s="849">
        <v>90</v>
      </c>
      <c r="M347" s="850">
        <v>6504.2999999999993</v>
      </c>
    </row>
    <row r="348" spans="1:13" ht="14.4" customHeight="1" x14ac:dyDescent="0.3">
      <c r="A348" s="831" t="s">
        <v>2678</v>
      </c>
      <c r="B348" s="832" t="s">
        <v>2254</v>
      </c>
      <c r="C348" s="832" t="s">
        <v>2454</v>
      </c>
      <c r="D348" s="832" t="s">
        <v>2455</v>
      </c>
      <c r="E348" s="832" t="s">
        <v>1435</v>
      </c>
      <c r="F348" s="849"/>
      <c r="G348" s="849"/>
      <c r="H348" s="837">
        <v>0</v>
      </c>
      <c r="I348" s="849">
        <v>248</v>
      </c>
      <c r="J348" s="849">
        <v>17922.96</v>
      </c>
      <c r="K348" s="837">
        <v>1</v>
      </c>
      <c r="L348" s="849">
        <v>248</v>
      </c>
      <c r="M348" s="850">
        <v>17922.96</v>
      </c>
    </row>
    <row r="349" spans="1:13" ht="14.4" customHeight="1" x14ac:dyDescent="0.3">
      <c r="A349" s="831" t="s">
        <v>2678</v>
      </c>
      <c r="B349" s="832" t="s">
        <v>2254</v>
      </c>
      <c r="C349" s="832" t="s">
        <v>2334</v>
      </c>
      <c r="D349" s="832" t="s">
        <v>1139</v>
      </c>
      <c r="E349" s="832" t="s">
        <v>1135</v>
      </c>
      <c r="F349" s="849"/>
      <c r="G349" s="849"/>
      <c r="H349" s="837">
        <v>0</v>
      </c>
      <c r="I349" s="849">
        <v>13</v>
      </c>
      <c r="J349" s="849">
        <v>3105.5699999999997</v>
      </c>
      <c r="K349" s="837">
        <v>1</v>
      </c>
      <c r="L349" s="849">
        <v>13</v>
      </c>
      <c r="M349" s="850">
        <v>3105.5699999999997</v>
      </c>
    </row>
    <row r="350" spans="1:13" ht="14.4" customHeight="1" x14ac:dyDescent="0.3">
      <c r="A350" s="831" t="s">
        <v>2678</v>
      </c>
      <c r="B350" s="832" t="s">
        <v>2254</v>
      </c>
      <c r="C350" s="832" t="s">
        <v>4312</v>
      </c>
      <c r="D350" s="832" t="s">
        <v>4313</v>
      </c>
      <c r="E350" s="832" t="s">
        <v>4311</v>
      </c>
      <c r="F350" s="849"/>
      <c r="G350" s="849"/>
      <c r="H350" s="837">
        <v>0</v>
      </c>
      <c r="I350" s="849">
        <v>62</v>
      </c>
      <c r="J350" s="849">
        <v>8403.48</v>
      </c>
      <c r="K350" s="837">
        <v>1</v>
      </c>
      <c r="L350" s="849">
        <v>62</v>
      </c>
      <c r="M350" s="850">
        <v>8403.48</v>
      </c>
    </row>
    <row r="351" spans="1:13" ht="14.4" customHeight="1" x14ac:dyDescent="0.3">
      <c r="A351" s="831" t="s">
        <v>2678</v>
      </c>
      <c r="B351" s="832" t="s">
        <v>2254</v>
      </c>
      <c r="C351" s="832" t="s">
        <v>4309</v>
      </c>
      <c r="D351" s="832" t="s">
        <v>4310</v>
      </c>
      <c r="E351" s="832" t="s">
        <v>4311</v>
      </c>
      <c r="F351" s="849"/>
      <c r="G351" s="849"/>
      <c r="H351" s="837">
        <v>0</v>
      </c>
      <c r="I351" s="849">
        <v>29</v>
      </c>
      <c r="J351" s="849">
        <v>3930.66</v>
      </c>
      <c r="K351" s="837">
        <v>1</v>
      </c>
      <c r="L351" s="849">
        <v>29</v>
      </c>
      <c r="M351" s="850">
        <v>3930.66</v>
      </c>
    </row>
    <row r="352" spans="1:13" ht="14.4" customHeight="1" x14ac:dyDescent="0.3">
      <c r="A352" s="831" t="s">
        <v>2678</v>
      </c>
      <c r="B352" s="832" t="s">
        <v>2254</v>
      </c>
      <c r="C352" s="832" t="s">
        <v>2333</v>
      </c>
      <c r="D352" s="832" t="s">
        <v>1140</v>
      </c>
      <c r="E352" s="832" t="s">
        <v>1135</v>
      </c>
      <c r="F352" s="849"/>
      <c r="G352" s="849"/>
      <c r="H352" s="837">
        <v>0</v>
      </c>
      <c r="I352" s="849">
        <v>2</v>
      </c>
      <c r="J352" s="849">
        <v>477.78</v>
      </c>
      <c r="K352" s="837">
        <v>1</v>
      </c>
      <c r="L352" s="849">
        <v>2</v>
      </c>
      <c r="M352" s="850">
        <v>477.78</v>
      </c>
    </row>
    <row r="353" spans="1:13" ht="14.4" customHeight="1" x14ac:dyDescent="0.3">
      <c r="A353" s="831" t="s">
        <v>2678</v>
      </c>
      <c r="B353" s="832" t="s">
        <v>2254</v>
      </c>
      <c r="C353" s="832" t="s">
        <v>3465</v>
      </c>
      <c r="D353" s="832" t="s">
        <v>3466</v>
      </c>
      <c r="E353" s="832" t="s">
        <v>1135</v>
      </c>
      <c r="F353" s="849"/>
      <c r="G353" s="849"/>
      <c r="H353" s="837">
        <v>0</v>
      </c>
      <c r="I353" s="849">
        <v>5</v>
      </c>
      <c r="J353" s="849">
        <v>661.7</v>
      </c>
      <c r="K353" s="837">
        <v>1</v>
      </c>
      <c r="L353" s="849">
        <v>5</v>
      </c>
      <c r="M353" s="850">
        <v>661.7</v>
      </c>
    </row>
    <row r="354" spans="1:13" ht="14.4" customHeight="1" x14ac:dyDescent="0.3">
      <c r="A354" s="831" t="s">
        <v>2678</v>
      </c>
      <c r="B354" s="832" t="s">
        <v>2254</v>
      </c>
      <c r="C354" s="832" t="s">
        <v>5219</v>
      </c>
      <c r="D354" s="832" t="s">
        <v>5220</v>
      </c>
      <c r="E354" s="832" t="s">
        <v>1135</v>
      </c>
      <c r="F354" s="849"/>
      <c r="G354" s="849"/>
      <c r="H354" s="837">
        <v>0</v>
      </c>
      <c r="I354" s="849">
        <v>13</v>
      </c>
      <c r="J354" s="849">
        <v>1715.0900000000001</v>
      </c>
      <c r="K354" s="837">
        <v>1</v>
      </c>
      <c r="L354" s="849">
        <v>13</v>
      </c>
      <c r="M354" s="850">
        <v>1715.0900000000001</v>
      </c>
    </row>
    <row r="355" spans="1:13" ht="14.4" customHeight="1" x14ac:dyDescent="0.3">
      <c r="A355" s="831" t="s">
        <v>2678</v>
      </c>
      <c r="B355" s="832" t="s">
        <v>2254</v>
      </c>
      <c r="C355" s="832" t="s">
        <v>5206</v>
      </c>
      <c r="D355" s="832" t="s">
        <v>5207</v>
      </c>
      <c r="E355" s="832" t="s">
        <v>1350</v>
      </c>
      <c r="F355" s="849"/>
      <c r="G355" s="849"/>
      <c r="H355" s="837">
        <v>0</v>
      </c>
      <c r="I355" s="849">
        <v>28</v>
      </c>
      <c r="J355" s="849">
        <v>3626.2799999999997</v>
      </c>
      <c r="K355" s="837">
        <v>1</v>
      </c>
      <c r="L355" s="849">
        <v>28</v>
      </c>
      <c r="M355" s="850">
        <v>3626.2799999999997</v>
      </c>
    </row>
    <row r="356" spans="1:13" ht="14.4" customHeight="1" x14ac:dyDescent="0.3">
      <c r="A356" s="831" t="s">
        <v>2678</v>
      </c>
      <c r="B356" s="832" t="s">
        <v>2254</v>
      </c>
      <c r="C356" s="832" t="s">
        <v>2411</v>
      </c>
      <c r="D356" s="832" t="s">
        <v>1355</v>
      </c>
      <c r="E356" s="832" t="s">
        <v>1135</v>
      </c>
      <c r="F356" s="849"/>
      <c r="G356" s="849"/>
      <c r="H356" s="837">
        <v>0</v>
      </c>
      <c r="I356" s="849">
        <v>50</v>
      </c>
      <c r="J356" s="849">
        <v>6596.5000000000009</v>
      </c>
      <c r="K356" s="837">
        <v>1</v>
      </c>
      <c r="L356" s="849">
        <v>50</v>
      </c>
      <c r="M356" s="850">
        <v>6596.5000000000009</v>
      </c>
    </row>
    <row r="357" spans="1:13" ht="14.4" customHeight="1" x14ac:dyDescent="0.3">
      <c r="A357" s="831" t="s">
        <v>2678</v>
      </c>
      <c r="B357" s="832" t="s">
        <v>2254</v>
      </c>
      <c r="C357" s="832" t="s">
        <v>2335</v>
      </c>
      <c r="D357" s="832" t="s">
        <v>1137</v>
      </c>
      <c r="E357" s="832" t="s">
        <v>1138</v>
      </c>
      <c r="F357" s="849"/>
      <c r="G357" s="849"/>
      <c r="H357" s="837">
        <v>0</v>
      </c>
      <c r="I357" s="849">
        <v>2</v>
      </c>
      <c r="J357" s="849">
        <v>5271.94</v>
      </c>
      <c r="K357" s="837">
        <v>1</v>
      </c>
      <c r="L357" s="849">
        <v>2</v>
      </c>
      <c r="M357" s="850">
        <v>5271.94</v>
      </c>
    </row>
    <row r="358" spans="1:13" ht="14.4" customHeight="1" x14ac:dyDescent="0.3">
      <c r="A358" s="831" t="s">
        <v>2678</v>
      </c>
      <c r="B358" s="832" t="s">
        <v>2254</v>
      </c>
      <c r="C358" s="832" t="s">
        <v>5208</v>
      </c>
      <c r="D358" s="832" t="s">
        <v>5209</v>
      </c>
      <c r="E358" s="832" t="s">
        <v>1350</v>
      </c>
      <c r="F358" s="849"/>
      <c r="G358" s="849"/>
      <c r="H358" s="837">
        <v>0</v>
      </c>
      <c r="I358" s="849">
        <v>4</v>
      </c>
      <c r="J358" s="849">
        <v>518.04</v>
      </c>
      <c r="K358" s="837">
        <v>1</v>
      </c>
      <c r="L358" s="849">
        <v>4</v>
      </c>
      <c r="M358" s="850">
        <v>518.04</v>
      </c>
    </row>
    <row r="359" spans="1:13" ht="14.4" customHeight="1" x14ac:dyDescent="0.3">
      <c r="A359" s="831" t="s">
        <v>2678</v>
      </c>
      <c r="B359" s="832" t="s">
        <v>2254</v>
      </c>
      <c r="C359" s="832" t="s">
        <v>5210</v>
      </c>
      <c r="D359" s="832" t="s">
        <v>5211</v>
      </c>
      <c r="E359" s="832" t="s">
        <v>1350</v>
      </c>
      <c r="F359" s="849"/>
      <c r="G359" s="849"/>
      <c r="H359" s="837">
        <v>0</v>
      </c>
      <c r="I359" s="849">
        <v>7</v>
      </c>
      <c r="J359" s="849">
        <v>891.38000000000011</v>
      </c>
      <c r="K359" s="837">
        <v>1</v>
      </c>
      <c r="L359" s="849">
        <v>7</v>
      </c>
      <c r="M359" s="850">
        <v>891.38000000000011</v>
      </c>
    </row>
    <row r="360" spans="1:13" ht="14.4" customHeight="1" x14ac:dyDescent="0.3">
      <c r="A360" s="831" t="s">
        <v>2678</v>
      </c>
      <c r="B360" s="832" t="s">
        <v>2254</v>
      </c>
      <c r="C360" s="832" t="s">
        <v>2412</v>
      </c>
      <c r="D360" s="832" t="s">
        <v>1351</v>
      </c>
      <c r="E360" s="832" t="s">
        <v>1350</v>
      </c>
      <c r="F360" s="849"/>
      <c r="G360" s="849"/>
      <c r="H360" s="837">
        <v>0</v>
      </c>
      <c r="I360" s="849">
        <v>14</v>
      </c>
      <c r="J360" s="849">
        <v>1813.1399999999999</v>
      </c>
      <c r="K360" s="837">
        <v>1</v>
      </c>
      <c r="L360" s="849">
        <v>14</v>
      </c>
      <c r="M360" s="850">
        <v>1813.1399999999999</v>
      </c>
    </row>
    <row r="361" spans="1:13" ht="14.4" customHeight="1" x14ac:dyDescent="0.3">
      <c r="A361" s="831" t="s">
        <v>2678</v>
      </c>
      <c r="B361" s="832" t="s">
        <v>2254</v>
      </c>
      <c r="C361" s="832" t="s">
        <v>5215</v>
      </c>
      <c r="D361" s="832" t="s">
        <v>5216</v>
      </c>
      <c r="E361" s="832" t="s">
        <v>1135</v>
      </c>
      <c r="F361" s="849"/>
      <c r="G361" s="849"/>
      <c r="H361" s="837">
        <v>0</v>
      </c>
      <c r="I361" s="849">
        <v>29</v>
      </c>
      <c r="J361" s="849">
        <v>4593.6000000000004</v>
      </c>
      <c r="K361" s="837">
        <v>1</v>
      </c>
      <c r="L361" s="849">
        <v>29</v>
      </c>
      <c r="M361" s="850">
        <v>4593.6000000000004</v>
      </c>
    </row>
    <row r="362" spans="1:13" ht="14.4" customHeight="1" x14ac:dyDescent="0.3">
      <c r="A362" s="831" t="s">
        <v>2678</v>
      </c>
      <c r="B362" s="832" t="s">
        <v>2254</v>
      </c>
      <c r="C362" s="832" t="s">
        <v>5217</v>
      </c>
      <c r="D362" s="832" t="s">
        <v>5218</v>
      </c>
      <c r="E362" s="832" t="s">
        <v>1135</v>
      </c>
      <c r="F362" s="849"/>
      <c r="G362" s="849"/>
      <c r="H362" s="837">
        <v>0</v>
      </c>
      <c r="I362" s="849">
        <v>14</v>
      </c>
      <c r="J362" s="849">
        <v>1847.02</v>
      </c>
      <c r="K362" s="837">
        <v>1</v>
      </c>
      <c r="L362" s="849">
        <v>14</v>
      </c>
      <c r="M362" s="850">
        <v>1847.02</v>
      </c>
    </row>
    <row r="363" spans="1:13" ht="14.4" customHeight="1" x14ac:dyDescent="0.3">
      <c r="A363" s="831" t="s">
        <v>2678</v>
      </c>
      <c r="B363" s="832" t="s">
        <v>2254</v>
      </c>
      <c r="C363" s="832" t="s">
        <v>2446</v>
      </c>
      <c r="D363" s="832" t="s">
        <v>1542</v>
      </c>
      <c r="E363" s="832" t="s">
        <v>1543</v>
      </c>
      <c r="F363" s="849"/>
      <c r="G363" s="849"/>
      <c r="H363" s="837">
        <v>0</v>
      </c>
      <c r="I363" s="849">
        <v>3</v>
      </c>
      <c r="J363" s="849">
        <v>14224.86</v>
      </c>
      <c r="K363" s="837">
        <v>1</v>
      </c>
      <c r="L363" s="849">
        <v>3</v>
      </c>
      <c r="M363" s="850">
        <v>14224.86</v>
      </c>
    </row>
    <row r="364" spans="1:13" ht="14.4" customHeight="1" x14ac:dyDescent="0.3">
      <c r="A364" s="831" t="s">
        <v>2678</v>
      </c>
      <c r="B364" s="832" t="s">
        <v>2254</v>
      </c>
      <c r="C364" s="832" t="s">
        <v>5225</v>
      </c>
      <c r="D364" s="832" t="s">
        <v>5226</v>
      </c>
      <c r="E364" s="832" t="s">
        <v>5227</v>
      </c>
      <c r="F364" s="849">
        <v>3</v>
      </c>
      <c r="G364" s="849">
        <v>2884.77</v>
      </c>
      <c r="H364" s="837">
        <v>1</v>
      </c>
      <c r="I364" s="849"/>
      <c r="J364" s="849"/>
      <c r="K364" s="837">
        <v>0</v>
      </c>
      <c r="L364" s="849">
        <v>3</v>
      </c>
      <c r="M364" s="850">
        <v>2884.77</v>
      </c>
    </row>
    <row r="365" spans="1:13" ht="14.4" customHeight="1" x14ac:dyDescent="0.3">
      <c r="A365" s="831" t="s">
        <v>2679</v>
      </c>
      <c r="B365" s="832" t="s">
        <v>2275</v>
      </c>
      <c r="C365" s="832" t="s">
        <v>5132</v>
      </c>
      <c r="D365" s="832" t="s">
        <v>1063</v>
      </c>
      <c r="E365" s="832" t="s">
        <v>5133</v>
      </c>
      <c r="F365" s="849"/>
      <c r="G365" s="849"/>
      <c r="H365" s="837">
        <v>0</v>
      </c>
      <c r="I365" s="849">
        <v>9</v>
      </c>
      <c r="J365" s="849">
        <v>3313.44</v>
      </c>
      <c r="K365" s="837">
        <v>1</v>
      </c>
      <c r="L365" s="849">
        <v>9</v>
      </c>
      <c r="M365" s="850">
        <v>3313.44</v>
      </c>
    </row>
    <row r="366" spans="1:13" ht="14.4" customHeight="1" x14ac:dyDescent="0.3">
      <c r="A366" s="831" t="s">
        <v>2679</v>
      </c>
      <c r="B366" s="832" t="s">
        <v>2275</v>
      </c>
      <c r="C366" s="832" t="s">
        <v>2276</v>
      </c>
      <c r="D366" s="832" t="s">
        <v>1063</v>
      </c>
      <c r="E366" s="832" t="s">
        <v>2277</v>
      </c>
      <c r="F366" s="849"/>
      <c r="G366" s="849"/>
      <c r="H366" s="837">
        <v>0</v>
      </c>
      <c r="I366" s="849">
        <v>9</v>
      </c>
      <c r="J366" s="849">
        <v>4418.01</v>
      </c>
      <c r="K366" s="837">
        <v>1</v>
      </c>
      <c r="L366" s="849">
        <v>9</v>
      </c>
      <c r="M366" s="850">
        <v>4418.01</v>
      </c>
    </row>
    <row r="367" spans="1:13" ht="14.4" customHeight="1" x14ac:dyDescent="0.3">
      <c r="A367" s="831" t="s">
        <v>2679</v>
      </c>
      <c r="B367" s="832" t="s">
        <v>2492</v>
      </c>
      <c r="C367" s="832" t="s">
        <v>2494</v>
      </c>
      <c r="D367" s="832" t="s">
        <v>1750</v>
      </c>
      <c r="E367" s="832" t="s">
        <v>2495</v>
      </c>
      <c r="F367" s="849"/>
      <c r="G367" s="849"/>
      <c r="H367" s="837">
        <v>0</v>
      </c>
      <c r="I367" s="849">
        <v>2</v>
      </c>
      <c r="J367" s="849">
        <v>85.02</v>
      </c>
      <c r="K367" s="837">
        <v>1</v>
      </c>
      <c r="L367" s="849">
        <v>2</v>
      </c>
      <c r="M367" s="850">
        <v>85.02</v>
      </c>
    </row>
    <row r="368" spans="1:13" ht="14.4" customHeight="1" x14ac:dyDescent="0.3">
      <c r="A368" s="831" t="s">
        <v>2679</v>
      </c>
      <c r="B368" s="832" t="s">
        <v>2492</v>
      </c>
      <c r="C368" s="832" t="s">
        <v>5126</v>
      </c>
      <c r="D368" s="832" t="s">
        <v>1750</v>
      </c>
      <c r="E368" s="832" t="s">
        <v>5127</v>
      </c>
      <c r="F368" s="849"/>
      <c r="G368" s="849"/>
      <c r="H368" s="837">
        <v>0</v>
      </c>
      <c r="I368" s="849">
        <v>2</v>
      </c>
      <c r="J368" s="849">
        <v>170.04</v>
      </c>
      <c r="K368" s="837">
        <v>1</v>
      </c>
      <c r="L368" s="849">
        <v>2</v>
      </c>
      <c r="M368" s="850">
        <v>170.04</v>
      </c>
    </row>
    <row r="369" spans="1:13" ht="14.4" customHeight="1" x14ac:dyDescent="0.3">
      <c r="A369" s="831" t="s">
        <v>2679</v>
      </c>
      <c r="B369" s="832" t="s">
        <v>5755</v>
      </c>
      <c r="C369" s="832" t="s">
        <v>5120</v>
      </c>
      <c r="D369" s="832" t="s">
        <v>5121</v>
      </c>
      <c r="E369" s="832" t="s">
        <v>2393</v>
      </c>
      <c r="F369" s="849">
        <v>3</v>
      </c>
      <c r="G369" s="849">
        <v>138.84</v>
      </c>
      <c r="H369" s="837">
        <v>1</v>
      </c>
      <c r="I369" s="849"/>
      <c r="J369" s="849"/>
      <c r="K369" s="837">
        <v>0</v>
      </c>
      <c r="L369" s="849">
        <v>3</v>
      </c>
      <c r="M369" s="850">
        <v>138.84</v>
      </c>
    </row>
    <row r="370" spans="1:13" ht="14.4" customHeight="1" x14ac:dyDescent="0.3">
      <c r="A370" s="831" t="s">
        <v>2679</v>
      </c>
      <c r="B370" s="832" t="s">
        <v>2349</v>
      </c>
      <c r="C370" s="832" t="s">
        <v>2350</v>
      </c>
      <c r="D370" s="832" t="s">
        <v>2351</v>
      </c>
      <c r="E370" s="832" t="s">
        <v>2352</v>
      </c>
      <c r="F370" s="849"/>
      <c r="G370" s="849"/>
      <c r="H370" s="837">
        <v>0</v>
      </c>
      <c r="I370" s="849">
        <v>2</v>
      </c>
      <c r="J370" s="849">
        <v>186.54</v>
      </c>
      <c r="K370" s="837">
        <v>1</v>
      </c>
      <c r="L370" s="849">
        <v>2</v>
      </c>
      <c r="M370" s="850">
        <v>186.54</v>
      </c>
    </row>
    <row r="371" spans="1:13" ht="14.4" customHeight="1" x14ac:dyDescent="0.3">
      <c r="A371" s="831" t="s">
        <v>2679</v>
      </c>
      <c r="B371" s="832" t="s">
        <v>2182</v>
      </c>
      <c r="C371" s="832" t="s">
        <v>3337</v>
      </c>
      <c r="D371" s="832" t="s">
        <v>2184</v>
      </c>
      <c r="E371" s="832" t="s">
        <v>3161</v>
      </c>
      <c r="F371" s="849"/>
      <c r="G371" s="849"/>
      <c r="H371" s="837">
        <v>0</v>
      </c>
      <c r="I371" s="849">
        <v>1</v>
      </c>
      <c r="J371" s="849">
        <v>317.98</v>
      </c>
      <c r="K371" s="837">
        <v>1</v>
      </c>
      <c r="L371" s="849">
        <v>1</v>
      </c>
      <c r="M371" s="850">
        <v>317.98</v>
      </c>
    </row>
    <row r="372" spans="1:13" ht="14.4" customHeight="1" x14ac:dyDescent="0.3">
      <c r="A372" s="831" t="s">
        <v>2679</v>
      </c>
      <c r="B372" s="832" t="s">
        <v>2182</v>
      </c>
      <c r="C372" s="832" t="s">
        <v>2183</v>
      </c>
      <c r="D372" s="832" t="s">
        <v>2184</v>
      </c>
      <c r="E372" s="832" t="s">
        <v>2185</v>
      </c>
      <c r="F372" s="849"/>
      <c r="G372" s="849"/>
      <c r="H372" s="837">
        <v>0</v>
      </c>
      <c r="I372" s="849">
        <v>16</v>
      </c>
      <c r="J372" s="849">
        <v>165.44</v>
      </c>
      <c r="K372" s="837">
        <v>1</v>
      </c>
      <c r="L372" s="849">
        <v>16</v>
      </c>
      <c r="M372" s="850">
        <v>165.44</v>
      </c>
    </row>
    <row r="373" spans="1:13" ht="14.4" customHeight="1" x14ac:dyDescent="0.3">
      <c r="A373" s="831" t="s">
        <v>2679</v>
      </c>
      <c r="B373" s="832" t="s">
        <v>2182</v>
      </c>
      <c r="C373" s="832" t="s">
        <v>5134</v>
      </c>
      <c r="D373" s="832" t="s">
        <v>2184</v>
      </c>
      <c r="E373" s="832" t="s">
        <v>5135</v>
      </c>
      <c r="F373" s="849"/>
      <c r="G373" s="849"/>
      <c r="H373" s="837">
        <v>0</v>
      </c>
      <c r="I373" s="849">
        <v>37</v>
      </c>
      <c r="J373" s="849">
        <v>588.30000000000007</v>
      </c>
      <c r="K373" s="837">
        <v>1</v>
      </c>
      <c r="L373" s="849">
        <v>37</v>
      </c>
      <c r="M373" s="850">
        <v>588.30000000000007</v>
      </c>
    </row>
    <row r="374" spans="1:13" ht="14.4" customHeight="1" x14ac:dyDescent="0.3">
      <c r="A374" s="831" t="s">
        <v>2679</v>
      </c>
      <c r="B374" s="832" t="s">
        <v>2182</v>
      </c>
      <c r="C374" s="832" t="s">
        <v>2353</v>
      </c>
      <c r="D374" s="832" t="s">
        <v>2184</v>
      </c>
      <c r="E374" s="832" t="s">
        <v>2354</v>
      </c>
      <c r="F374" s="849"/>
      <c r="G374" s="849"/>
      <c r="H374" s="837">
        <v>0</v>
      </c>
      <c r="I374" s="849">
        <v>18</v>
      </c>
      <c r="J374" s="849">
        <v>858.60000000000014</v>
      </c>
      <c r="K374" s="837">
        <v>1</v>
      </c>
      <c r="L374" s="849">
        <v>18</v>
      </c>
      <c r="M374" s="850">
        <v>858.60000000000014</v>
      </c>
    </row>
    <row r="375" spans="1:13" ht="14.4" customHeight="1" x14ac:dyDescent="0.3">
      <c r="A375" s="831" t="s">
        <v>2679</v>
      </c>
      <c r="B375" s="832" t="s">
        <v>2182</v>
      </c>
      <c r="C375" s="832" t="s">
        <v>2496</v>
      </c>
      <c r="D375" s="832" t="s">
        <v>2184</v>
      </c>
      <c r="E375" s="832" t="s">
        <v>2497</v>
      </c>
      <c r="F375" s="849"/>
      <c r="G375" s="849"/>
      <c r="H375" s="837">
        <v>0</v>
      </c>
      <c r="I375" s="849">
        <v>4</v>
      </c>
      <c r="J375" s="849">
        <v>635.96</v>
      </c>
      <c r="K375" s="837">
        <v>1</v>
      </c>
      <c r="L375" s="849">
        <v>4</v>
      </c>
      <c r="M375" s="850">
        <v>635.96</v>
      </c>
    </row>
    <row r="376" spans="1:13" ht="14.4" customHeight="1" x14ac:dyDescent="0.3">
      <c r="A376" s="831" t="s">
        <v>2679</v>
      </c>
      <c r="B376" s="832" t="s">
        <v>2425</v>
      </c>
      <c r="C376" s="832" t="s">
        <v>2426</v>
      </c>
      <c r="D376" s="832" t="s">
        <v>2427</v>
      </c>
      <c r="E376" s="832" t="s">
        <v>2428</v>
      </c>
      <c r="F376" s="849"/>
      <c r="G376" s="849"/>
      <c r="H376" s="837">
        <v>0</v>
      </c>
      <c r="I376" s="849">
        <v>3</v>
      </c>
      <c r="J376" s="849">
        <v>38.369999999999997</v>
      </c>
      <c r="K376" s="837">
        <v>1</v>
      </c>
      <c r="L376" s="849">
        <v>3</v>
      </c>
      <c r="M376" s="850">
        <v>38.369999999999997</v>
      </c>
    </row>
    <row r="377" spans="1:13" ht="14.4" customHeight="1" x14ac:dyDescent="0.3">
      <c r="A377" s="831" t="s">
        <v>2679</v>
      </c>
      <c r="B377" s="832" t="s">
        <v>2193</v>
      </c>
      <c r="C377" s="832" t="s">
        <v>2199</v>
      </c>
      <c r="D377" s="832" t="s">
        <v>951</v>
      </c>
      <c r="E377" s="832" t="s">
        <v>2200</v>
      </c>
      <c r="F377" s="849"/>
      <c r="G377" s="849"/>
      <c r="H377" s="837">
        <v>0</v>
      </c>
      <c r="I377" s="849">
        <v>1</v>
      </c>
      <c r="J377" s="849">
        <v>75.73</v>
      </c>
      <c r="K377" s="837">
        <v>1</v>
      </c>
      <c r="L377" s="849">
        <v>1</v>
      </c>
      <c r="M377" s="850">
        <v>75.73</v>
      </c>
    </row>
    <row r="378" spans="1:13" ht="14.4" customHeight="1" x14ac:dyDescent="0.3">
      <c r="A378" s="831" t="s">
        <v>2679</v>
      </c>
      <c r="B378" s="832" t="s">
        <v>2205</v>
      </c>
      <c r="C378" s="832" t="s">
        <v>2436</v>
      </c>
      <c r="D378" s="832" t="s">
        <v>2207</v>
      </c>
      <c r="E378" s="832" t="s">
        <v>1365</v>
      </c>
      <c r="F378" s="849"/>
      <c r="G378" s="849"/>
      <c r="H378" s="837">
        <v>0</v>
      </c>
      <c r="I378" s="849">
        <v>2</v>
      </c>
      <c r="J378" s="849">
        <v>341.04</v>
      </c>
      <c r="K378" s="837">
        <v>1</v>
      </c>
      <c r="L378" s="849">
        <v>2</v>
      </c>
      <c r="M378" s="850">
        <v>341.04</v>
      </c>
    </row>
    <row r="379" spans="1:13" ht="14.4" customHeight="1" x14ac:dyDescent="0.3">
      <c r="A379" s="831" t="s">
        <v>2679</v>
      </c>
      <c r="B379" s="832" t="s">
        <v>2394</v>
      </c>
      <c r="C379" s="832" t="s">
        <v>4962</v>
      </c>
      <c r="D379" s="832" t="s">
        <v>1199</v>
      </c>
      <c r="E379" s="832" t="s">
        <v>4952</v>
      </c>
      <c r="F379" s="849">
        <v>1</v>
      </c>
      <c r="G379" s="849">
        <v>86.5</v>
      </c>
      <c r="H379" s="837">
        <v>1</v>
      </c>
      <c r="I379" s="849"/>
      <c r="J379" s="849"/>
      <c r="K379" s="837">
        <v>0</v>
      </c>
      <c r="L379" s="849">
        <v>1</v>
      </c>
      <c r="M379" s="850">
        <v>86.5</v>
      </c>
    </row>
    <row r="380" spans="1:13" ht="14.4" customHeight="1" x14ac:dyDescent="0.3">
      <c r="A380" s="831" t="s">
        <v>2680</v>
      </c>
      <c r="B380" s="832" t="s">
        <v>2193</v>
      </c>
      <c r="C380" s="832" t="s">
        <v>2194</v>
      </c>
      <c r="D380" s="832" t="s">
        <v>1358</v>
      </c>
      <c r="E380" s="832" t="s">
        <v>2195</v>
      </c>
      <c r="F380" s="849"/>
      <c r="G380" s="849"/>
      <c r="H380" s="837">
        <v>0</v>
      </c>
      <c r="I380" s="849">
        <v>8</v>
      </c>
      <c r="J380" s="849">
        <v>1234.8800000000001</v>
      </c>
      <c r="K380" s="837">
        <v>1</v>
      </c>
      <c r="L380" s="849">
        <v>8</v>
      </c>
      <c r="M380" s="850">
        <v>1234.8800000000001</v>
      </c>
    </row>
    <row r="381" spans="1:13" ht="14.4" customHeight="1" x14ac:dyDescent="0.3">
      <c r="A381" s="831" t="s">
        <v>2680</v>
      </c>
      <c r="B381" s="832" t="s">
        <v>2193</v>
      </c>
      <c r="C381" s="832" t="s">
        <v>2290</v>
      </c>
      <c r="D381" s="832" t="s">
        <v>2291</v>
      </c>
      <c r="E381" s="832" t="s">
        <v>2292</v>
      </c>
      <c r="F381" s="849"/>
      <c r="G381" s="849"/>
      <c r="H381" s="837">
        <v>0</v>
      </c>
      <c r="I381" s="849">
        <v>2</v>
      </c>
      <c r="J381" s="849">
        <v>222.44</v>
      </c>
      <c r="K381" s="837">
        <v>1</v>
      </c>
      <c r="L381" s="849">
        <v>2</v>
      </c>
      <c r="M381" s="850">
        <v>222.44</v>
      </c>
    </row>
    <row r="382" spans="1:13" ht="14.4" customHeight="1" x14ac:dyDescent="0.3">
      <c r="A382" s="831" t="s">
        <v>2680</v>
      </c>
      <c r="B382" s="832" t="s">
        <v>2193</v>
      </c>
      <c r="C382" s="832" t="s">
        <v>2199</v>
      </c>
      <c r="D382" s="832" t="s">
        <v>951</v>
      </c>
      <c r="E382" s="832" t="s">
        <v>2200</v>
      </c>
      <c r="F382" s="849"/>
      <c r="G382" s="849"/>
      <c r="H382" s="837">
        <v>0</v>
      </c>
      <c r="I382" s="849">
        <v>17</v>
      </c>
      <c r="J382" s="849">
        <v>1287.4100000000001</v>
      </c>
      <c r="K382" s="837">
        <v>1</v>
      </c>
      <c r="L382" s="849">
        <v>17</v>
      </c>
      <c r="M382" s="850">
        <v>1287.4100000000001</v>
      </c>
    </row>
    <row r="383" spans="1:13" ht="14.4" customHeight="1" x14ac:dyDescent="0.3">
      <c r="A383" s="831" t="s">
        <v>2680</v>
      </c>
      <c r="B383" s="832" t="s">
        <v>2193</v>
      </c>
      <c r="C383" s="832" t="s">
        <v>2365</v>
      </c>
      <c r="D383" s="832" t="s">
        <v>1358</v>
      </c>
      <c r="E383" s="832" t="s">
        <v>2366</v>
      </c>
      <c r="F383" s="849"/>
      <c r="G383" s="849"/>
      <c r="H383" s="837">
        <v>0</v>
      </c>
      <c r="I383" s="849">
        <v>1</v>
      </c>
      <c r="J383" s="849">
        <v>225.06</v>
      </c>
      <c r="K383" s="837">
        <v>1</v>
      </c>
      <c r="L383" s="849">
        <v>1</v>
      </c>
      <c r="M383" s="850">
        <v>225.06</v>
      </c>
    </row>
    <row r="384" spans="1:13" ht="14.4" customHeight="1" x14ac:dyDescent="0.3">
      <c r="A384" s="831" t="s">
        <v>2680</v>
      </c>
      <c r="B384" s="832" t="s">
        <v>2205</v>
      </c>
      <c r="C384" s="832" t="s">
        <v>2206</v>
      </c>
      <c r="D384" s="832" t="s">
        <v>2207</v>
      </c>
      <c r="E384" s="832" t="s">
        <v>1555</v>
      </c>
      <c r="F384" s="849"/>
      <c r="G384" s="849"/>
      <c r="H384" s="837">
        <v>0</v>
      </c>
      <c r="I384" s="849">
        <v>3</v>
      </c>
      <c r="J384" s="849">
        <v>255.81</v>
      </c>
      <c r="K384" s="837">
        <v>1</v>
      </c>
      <c r="L384" s="849">
        <v>3</v>
      </c>
      <c r="M384" s="850">
        <v>255.81</v>
      </c>
    </row>
    <row r="385" spans="1:13" ht="14.4" customHeight="1" x14ac:dyDescent="0.3">
      <c r="A385" s="831" t="s">
        <v>2680</v>
      </c>
      <c r="B385" s="832" t="s">
        <v>2205</v>
      </c>
      <c r="C385" s="832" t="s">
        <v>2436</v>
      </c>
      <c r="D385" s="832" t="s">
        <v>2207</v>
      </c>
      <c r="E385" s="832" t="s">
        <v>1365</v>
      </c>
      <c r="F385" s="849"/>
      <c r="G385" s="849"/>
      <c r="H385" s="837">
        <v>0</v>
      </c>
      <c r="I385" s="849">
        <v>1</v>
      </c>
      <c r="J385" s="849">
        <v>170.52</v>
      </c>
      <c r="K385" s="837">
        <v>1</v>
      </c>
      <c r="L385" s="849">
        <v>1</v>
      </c>
      <c r="M385" s="850">
        <v>170.52</v>
      </c>
    </row>
    <row r="386" spans="1:13" ht="14.4" customHeight="1" x14ac:dyDescent="0.3">
      <c r="A386" s="831" t="s">
        <v>2680</v>
      </c>
      <c r="B386" s="832" t="s">
        <v>2230</v>
      </c>
      <c r="C386" s="832" t="s">
        <v>2305</v>
      </c>
      <c r="D386" s="832" t="s">
        <v>832</v>
      </c>
      <c r="E386" s="832" t="s">
        <v>1105</v>
      </c>
      <c r="F386" s="849"/>
      <c r="G386" s="849"/>
      <c r="H386" s="837"/>
      <c r="I386" s="849">
        <v>1</v>
      </c>
      <c r="J386" s="849">
        <v>0</v>
      </c>
      <c r="K386" s="837"/>
      <c r="L386" s="849">
        <v>1</v>
      </c>
      <c r="M386" s="850">
        <v>0</v>
      </c>
    </row>
    <row r="387" spans="1:13" ht="14.4" customHeight="1" x14ac:dyDescent="0.3">
      <c r="A387" s="831" t="s">
        <v>2680</v>
      </c>
      <c r="B387" s="832" t="s">
        <v>2308</v>
      </c>
      <c r="C387" s="832" t="s">
        <v>2312</v>
      </c>
      <c r="D387" s="832" t="s">
        <v>2310</v>
      </c>
      <c r="E387" s="832" t="s">
        <v>2313</v>
      </c>
      <c r="F387" s="849"/>
      <c r="G387" s="849"/>
      <c r="H387" s="837">
        <v>0</v>
      </c>
      <c r="I387" s="849">
        <v>1</v>
      </c>
      <c r="J387" s="849">
        <v>4.7</v>
      </c>
      <c r="K387" s="837">
        <v>1</v>
      </c>
      <c r="L387" s="849">
        <v>1</v>
      </c>
      <c r="M387" s="850">
        <v>4.7</v>
      </c>
    </row>
    <row r="388" spans="1:13" ht="14.4" customHeight="1" x14ac:dyDescent="0.3">
      <c r="A388" s="831" t="s">
        <v>2680</v>
      </c>
      <c r="B388" s="832" t="s">
        <v>2314</v>
      </c>
      <c r="C388" s="832" t="s">
        <v>2318</v>
      </c>
      <c r="D388" s="832" t="s">
        <v>1080</v>
      </c>
      <c r="E388" s="832" t="s">
        <v>2319</v>
      </c>
      <c r="F388" s="849"/>
      <c r="G388" s="849"/>
      <c r="H388" s="837"/>
      <c r="I388" s="849">
        <v>1</v>
      </c>
      <c r="J388" s="849">
        <v>0</v>
      </c>
      <c r="K388" s="837"/>
      <c r="L388" s="849">
        <v>1</v>
      </c>
      <c r="M388" s="850">
        <v>0</v>
      </c>
    </row>
    <row r="389" spans="1:13" ht="14.4" customHeight="1" x14ac:dyDescent="0.3">
      <c r="A389" s="831" t="s">
        <v>2680</v>
      </c>
      <c r="B389" s="832" t="s">
        <v>2396</v>
      </c>
      <c r="C389" s="832" t="s">
        <v>2397</v>
      </c>
      <c r="D389" s="832" t="s">
        <v>2398</v>
      </c>
      <c r="E389" s="832" t="s">
        <v>2399</v>
      </c>
      <c r="F389" s="849"/>
      <c r="G389" s="849"/>
      <c r="H389" s="837">
        <v>0</v>
      </c>
      <c r="I389" s="849">
        <v>1</v>
      </c>
      <c r="J389" s="849">
        <v>141.25</v>
      </c>
      <c r="K389" s="837">
        <v>1</v>
      </c>
      <c r="L389" s="849">
        <v>1</v>
      </c>
      <c r="M389" s="850">
        <v>141.25</v>
      </c>
    </row>
    <row r="390" spans="1:13" ht="14.4" customHeight="1" x14ac:dyDescent="0.3">
      <c r="A390" s="831" t="s">
        <v>2680</v>
      </c>
      <c r="B390" s="832" t="s">
        <v>2248</v>
      </c>
      <c r="C390" s="832" t="s">
        <v>2249</v>
      </c>
      <c r="D390" s="832" t="s">
        <v>897</v>
      </c>
      <c r="E390" s="832" t="s">
        <v>2250</v>
      </c>
      <c r="F390" s="849"/>
      <c r="G390" s="849"/>
      <c r="H390" s="837">
        <v>0</v>
      </c>
      <c r="I390" s="849">
        <v>1</v>
      </c>
      <c r="J390" s="849">
        <v>63.75</v>
      </c>
      <c r="K390" s="837">
        <v>1</v>
      </c>
      <c r="L390" s="849">
        <v>1</v>
      </c>
      <c r="M390" s="850">
        <v>63.75</v>
      </c>
    </row>
    <row r="391" spans="1:13" ht="14.4" customHeight="1" x14ac:dyDescent="0.3">
      <c r="A391" s="831" t="s">
        <v>2680</v>
      </c>
      <c r="B391" s="832" t="s">
        <v>2248</v>
      </c>
      <c r="C391" s="832" t="s">
        <v>2251</v>
      </c>
      <c r="D391" s="832" t="s">
        <v>2252</v>
      </c>
      <c r="E391" s="832" t="s">
        <v>2253</v>
      </c>
      <c r="F391" s="849"/>
      <c r="G391" s="849"/>
      <c r="H391" s="837">
        <v>0</v>
      </c>
      <c r="I391" s="849">
        <v>3</v>
      </c>
      <c r="J391" s="849">
        <v>76.5</v>
      </c>
      <c r="K391" s="837">
        <v>1</v>
      </c>
      <c r="L391" s="849">
        <v>3</v>
      </c>
      <c r="M391" s="850">
        <v>76.5</v>
      </c>
    </row>
    <row r="392" spans="1:13" ht="14.4" customHeight="1" x14ac:dyDescent="0.3">
      <c r="A392" s="831" t="s">
        <v>2680</v>
      </c>
      <c r="B392" s="832" t="s">
        <v>5748</v>
      </c>
      <c r="C392" s="832" t="s">
        <v>5335</v>
      </c>
      <c r="D392" s="832" t="s">
        <v>2252</v>
      </c>
      <c r="E392" s="832" t="s">
        <v>5336</v>
      </c>
      <c r="F392" s="849"/>
      <c r="G392" s="849"/>
      <c r="H392" s="837">
        <v>0</v>
      </c>
      <c r="I392" s="849">
        <v>1</v>
      </c>
      <c r="J392" s="849">
        <v>30.5</v>
      </c>
      <c r="K392" s="837">
        <v>1</v>
      </c>
      <c r="L392" s="849">
        <v>1</v>
      </c>
      <c r="M392" s="850">
        <v>30.5</v>
      </c>
    </row>
    <row r="393" spans="1:13" ht="14.4" customHeight="1" x14ac:dyDescent="0.3">
      <c r="A393" s="831" t="s">
        <v>2680</v>
      </c>
      <c r="B393" s="832" t="s">
        <v>2322</v>
      </c>
      <c r="C393" s="832" t="s">
        <v>2444</v>
      </c>
      <c r="D393" s="832" t="s">
        <v>1130</v>
      </c>
      <c r="E393" s="832" t="s">
        <v>2445</v>
      </c>
      <c r="F393" s="849"/>
      <c r="G393" s="849"/>
      <c r="H393" s="837">
        <v>0</v>
      </c>
      <c r="I393" s="849">
        <v>1</v>
      </c>
      <c r="J393" s="849">
        <v>117.55</v>
      </c>
      <c r="K393" s="837">
        <v>1</v>
      </c>
      <c r="L393" s="849">
        <v>1</v>
      </c>
      <c r="M393" s="850">
        <v>117.55</v>
      </c>
    </row>
    <row r="394" spans="1:13" ht="14.4" customHeight="1" x14ac:dyDescent="0.3">
      <c r="A394" s="831" t="s">
        <v>2680</v>
      </c>
      <c r="B394" s="832" t="s">
        <v>2322</v>
      </c>
      <c r="C394" s="832" t="s">
        <v>2475</v>
      </c>
      <c r="D394" s="832" t="s">
        <v>1130</v>
      </c>
      <c r="E394" s="832" t="s">
        <v>2476</v>
      </c>
      <c r="F394" s="849"/>
      <c r="G394" s="849"/>
      <c r="H394" s="837">
        <v>0</v>
      </c>
      <c r="I394" s="849">
        <v>1</v>
      </c>
      <c r="J394" s="849">
        <v>58.77</v>
      </c>
      <c r="K394" s="837">
        <v>1</v>
      </c>
      <c r="L394" s="849">
        <v>1</v>
      </c>
      <c r="M394" s="850">
        <v>58.77</v>
      </c>
    </row>
    <row r="395" spans="1:13" ht="14.4" customHeight="1" x14ac:dyDescent="0.3">
      <c r="A395" s="831" t="s">
        <v>2680</v>
      </c>
      <c r="B395" s="832" t="s">
        <v>2254</v>
      </c>
      <c r="C395" s="832" t="s">
        <v>3389</v>
      </c>
      <c r="D395" s="832" t="s">
        <v>3390</v>
      </c>
      <c r="E395" s="832" t="s">
        <v>2268</v>
      </c>
      <c r="F395" s="849"/>
      <c r="G395" s="849"/>
      <c r="H395" s="837">
        <v>0</v>
      </c>
      <c r="I395" s="849">
        <v>3</v>
      </c>
      <c r="J395" s="849">
        <v>4844.7000000000007</v>
      </c>
      <c r="K395" s="837">
        <v>1</v>
      </c>
      <c r="L395" s="849">
        <v>3</v>
      </c>
      <c r="M395" s="850">
        <v>4844.7000000000007</v>
      </c>
    </row>
    <row r="396" spans="1:13" ht="14.4" customHeight="1" x14ac:dyDescent="0.3">
      <c r="A396" s="831" t="s">
        <v>2680</v>
      </c>
      <c r="B396" s="832" t="s">
        <v>2254</v>
      </c>
      <c r="C396" s="832" t="s">
        <v>2267</v>
      </c>
      <c r="D396" s="832" t="s">
        <v>926</v>
      </c>
      <c r="E396" s="832" t="s">
        <v>2268</v>
      </c>
      <c r="F396" s="849"/>
      <c r="G396" s="849"/>
      <c r="H396" s="837">
        <v>0</v>
      </c>
      <c r="I396" s="849">
        <v>1</v>
      </c>
      <c r="J396" s="849">
        <v>294.81</v>
      </c>
      <c r="K396" s="837">
        <v>1</v>
      </c>
      <c r="L396" s="849">
        <v>1</v>
      </c>
      <c r="M396" s="850">
        <v>294.81</v>
      </c>
    </row>
    <row r="397" spans="1:13" ht="14.4" customHeight="1" x14ac:dyDescent="0.3">
      <c r="A397" s="831" t="s">
        <v>2680</v>
      </c>
      <c r="B397" s="832" t="s">
        <v>2254</v>
      </c>
      <c r="C397" s="832" t="s">
        <v>3821</v>
      </c>
      <c r="D397" s="832" t="s">
        <v>3822</v>
      </c>
      <c r="E397" s="832" t="s">
        <v>2268</v>
      </c>
      <c r="F397" s="849">
        <v>1</v>
      </c>
      <c r="G397" s="849">
        <v>294.81</v>
      </c>
      <c r="H397" s="837">
        <v>1</v>
      </c>
      <c r="I397" s="849"/>
      <c r="J397" s="849"/>
      <c r="K397" s="837">
        <v>0</v>
      </c>
      <c r="L397" s="849">
        <v>1</v>
      </c>
      <c r="M397" s="850">
        <v>294.81</v>
      </c>
    </row>
    <row r="398" spans="1:13" ht="14.4" customHeight="1" x14ac:dyDescent="0.3">
      <c r="A398" s="831" t="s">
        <v>2681</v>
      </c>
      <c r="B398" s="832" t="s">
        <v>2193</v>
      </c>
      <c r="C398" s="832" t="s">
        <v>2199</v>
      </c>
      <c r="D398" s="832" t="s">
        <v>951</v>
      </c>
      <c r="E398" s="832" t="s">
        <v>2200</v>
      </c>
      <c r="F398" s="849"/>
      <c r="G398" s="849"/>
      <c r="H398" s="837">
        <v>0</v>
      </c>
      <c r="I398" s="849">
        <v>2</v>
      </c>
      <c r="J398" s="849">
        <v>151.46</v>
      </c>
      <c r="K398" s="837">
        <v>1</v>
      </c>
      <c r="L398" s="849">
        <v>2</v>
      </c>
      <c r="M398" s="850">
        <v>151.46</v>
      </c>
    </row>
    <row r="399" spans="1:13" ht="14.4" customHeight="1" x14ac:dyDescent="0.3">
      <c r="A399" s="831" t="s">
        <v>2681</v>
      </c>
      <c r="B399" s="832" t="s">
        <v>5733</v>
      </c>
      <c r="C399" s="832" t="s">
        <v>5403</v>
      </c>
      <c r="D399" s="832" t="s">
        <v>695</v>
      </c>
      <c r="E399" s="832" t="s">
        <v>5404</v>
      </c>
      <c r="F399" s="849">
        <v>1</v>
      </c>
      <c r="G399" s="849">
        <v>19.59</v>
      </c>
      <c r="H399" s="837">
        <v>1</v>
      </c>
      <c r="I399" s="849"/>
      <c r="J399" s="849"/>
      <c r="K399" s="837">
        <v>0</v>
      </c>
      <c r="L399" s="849">
        <v>1</v>
      </c>
      <c r="M399" s="850">
        <v>19.59</v>
      </c>
    </row>
    <row r="400" spans="1:13" ht="14.4" customHeight="1" x14ac:dyDescent="0.3">
      <c r="A400" s="831" t="s">
        <v>2682</v>
      </c>
      <c r="B400" s="832" t="s">
        <v>5743</v>
      </c>
      <c r="C400" s="832" t="s">
        <v>4770</v>
      </c>
      <c r="D400" s="832" t="s">
        <v>3019</v>
      </c>
      <c r="E400" s="832" t="s">
        <v>4771</v>
      </c>
      <c r="F400" s="849"/>
      <c r="G400" s="849"/>
      <c r="H400" s="837">
        <v>0</v>
      </c>
      <c r="I400" s="849">
        <v>2</v>
      </c>
      <c r="J400" s="849">
        <v>32.24</v>
      </c>
      <c r="K400" s="837">
        <v>1</v>
      </c>
      <c r="L400" s="849">
        <v>2</v>
      </c>
      <c r="M400" s="850">
        <v>32.24</v>
      </c>
    </row>
    <row r="401" spans="1:13" ht="14.4" customHeight="1" x14ac:dyDescent="0.3">
      <c r="A401" s="831" t="s">
        <v>2682</v>
      </c>
      <c r="B401" s="832" t="s">
        <v>2286</v>
      </c>
      <c r="C401" s="832" t="s">
        <v>3353</v>
      </c>
      <c r="D401" s="832" t="s">
        <v>2432</v>
      </c>
      <c r="E401" s="832" t="s">
        <v>3354</v>
      </c>
      <c r="F401" s="849"/>
      <c r="G401" s="849"/>
      <c r="H401" s="837">
        <v>0</v>
      </c>
      <c r="I401" s="849">
        <v>2</v>
      </c>
      <c r="J401" s="849">
        <v>210.46</v>
      </c>
      <c r="K401" s="837">
        <v>1</v>
      </c>
      <c r="L401" s="849">
        <v>2</v>
      </c>
      <c r="M401" s="850">
        <v>210.46</v>
      </c>
    </row>
    <row r="402" spans="1:13" ht="14.4" customHeight="1" x14ac:dyDescent="0.3">
      <c r="A402" s="831" t="s">
        <v>2682</v>
      </c>
      <c r="B402" s="832" t="s">
        <v>2193</v>
      </c>
      <c r="C402" s="832" t="s">
        <v>2365</v>
      </c>
      <c r="D402" s="832" t="s">
        <v>1358</v>
      </c>
      <c r="E402" s="832" t="s">
        <v>2366</v>
      </c>
      <c r="F402" s="849"/>
      <c r="G402" s="849"/>
      <c r="H402" s="837">
        <v>0</v>
      </c>
      <c r="I402" s="849">
        <v>1</v>
      </c>
      <c r="J402" s="849">
        <v>225.06</v>
      </c>
      <c r="K402" s="837">
        <v>1</v>
      </c>
      <c r="L402" s="849">
        <v>1</v>
      </c>
      <c r="M402" s="850">
        <v>225.06</v>
      </c>
    </row>
    <row r="403" spans="1:13" ht="14.4" customHeight="1" x14ac:dyDescent="0.3">
      <c r="A403" s="831" t="s">
        <v>2682</v>
      </c>
      <c r="B403" s="832" t="s">
        <v>2212</v>
      </c>
      <c r="C403" s="832" t="s">
        <v>4737</v>
      </c>
      <c r="D403" s="832" t="s">
        <v>4738</v>
      </c>
      <c r="E403" s="832" t="s">
        <v>3536</v>
      </c>
      <c r="F403" s="849">
        <v>10</v>
      </c>
      <c r="G403" s="849">
        <v>1196.9000000000001</v>
      </c>
      <c r="H403" s="837">
        <v>1</v>
      </c>
      <c r="I403" s="849"/>
      <c r="J403" s="849"/>
      <c r="K403" s="837">
        <v>0</v>
      </c>
      <c r="L403" s="849">
        <v>10</v>
      </c>
      <c r="M403" s="850">
        <v>1196.9000000000001</v>
      </c>
    </row>
    <row r="404" spans="1:13" ht="14.4" customHeight="1" x14ac:dyDescent="0.3">
      <c r="A404" s="831" t="s">
        <v>2682</v>
      </c>
      <c r="B404" s="832" t="s">
        <v>2212</v>
      </c>
      <c r="C404" s="832" t="s">
        <v>2556</v>
      </c>
      <c r="D404" s="832" t="s">
        <v>2557</v>
      </c>
      <c r="E404" s="832" t="s">
        <v>2558</v>
      </c>
      <c r="F404" s="849">
        <v>9</v>
      </c>
      <c r="G404" s="849">
        <v>861.84</v>
      </c>
      <c r="H404" s="837">
        <v>1</v>
      </c>
      <c r="I404" s="849"/>
      <c r="J404" s="849"/>
      <c r="K404" s="837">
        <v>0</v>
      </c>
      <c r="L404" s="849">
        <v>9</v>
      </c>
      <c r="M404" s="850">
        <v>861.84</v>
      </c>
    </row>
    <row r="405" spans="1:13" ht="14.4" customHeight="1" x14ac:dyDescent="0.3">
      <c r="A405" s="831" t="s">
        <v>2682</v>
      </c>
      <c r="B405" s="832" t="s">
        <v>2212</v>
      </c>
      <c r="C405" s="832" t="s">
        <v>4159</v>
      </c>
      <c r="D405" s="832" t="s">
        <v>2214</v>
      </c>
      <c r="E405" s="832" t="s">
        <v>4160</v>
      </c>
      <c r="F405" s="849">
        <v>15</v>
      </c>
      <c r="G405" s="849">
        <v>897.75</v>
      </c>
      <c r="H405" s="837">
        <v>1</v>
      </c>
      <c r="I405" s="849"/>
      <c r="J405" s="849"/>
      <c r="K405" s="837">
        <v>0</v>
      </c>
      <c r="L405" s="849">
        <v>15</v>
      </c>
      <c r="M405" s="850">
        <v>897.75</v>
      </c>
    </row>
    <row r="406" spans="1:13" ht="14.4" customHeight="1" x14ac:dyDescent="0.3">
      <c r="A406" s="831" t="s">
        <v>2682</v>
      </c>
      <c r="B406" s="832" t="s">
        <v>5750</v>
      </c>
      <c r="C406" s="832" t="s">
        <v>4615</v>
      </c>
      <c r="D406" s="832" t="s">
        <v>4616</v>
      </c>
      <c r="E406" s="832" t="s">
        <v>4617</v>
      </c>
      <c r="F406" s="849"/>
      <c r="G406" s="849"/>
      <c r="H406" s="837">
        <v>0</v>
      </c>
      <c r="I406" s="849">
        <v>1</v>
      </c>
      <c r="J406" s="849">
        <v>434.19</v>
      </c>
      <c r="K406" s="837">
        <v>1</v>
      </c>
      <c r="L406" s="849">
        <v>1</v>
      </c>
      <c r="M406" s="850">
        <v>434.19</v>
      </c>
    </row>
    <row r="407" spans="1:13" ht="14.4" customHeight="1" x14ac:dyDescent="0.3">
      <c r="A407" s="831" t="s">
        <v>2682</v>
      </c>
      <c r="B407" s="832" t="s">
        <v>2471</v>
      </c>
      <c r="C407" s="832" t="s">
        <v>2474</v>
      </c>
      <c r="D407" s="832" t="s">
        <v>1585</v>
      </c>
      <c r="E407" s="832" t="s">
        <v>1586</v>
      </c>
      <c r="F407" s="849"/>
      <c r="G407" s="849"/>
      <c r="H407" s="837">
        <v>0</v>
      </c>
      <c r="I407" s="849">
        <v>2</v>
      </c>
      <c r="J407" s="849">
        <v>2669.96</v>
      </c>
      <c r="K407" s="837">
        <v>1</v>
      </c>
      <c r="L407" s="849">
        <v>2</v>
      </c>
      <c r="M407" s="850">
        <v>2669.96</v>
      </c>
    </row>
    <row r="408" spans="1:13" ht="14.4" customHeight="1" x14ac:dyDescent="0.3">
      <c r="A408" s="831" t="s">
        <v>2682</v>
      </c>
      <c r="B408" s="832" t="s">
        <v>2471</v>
      </c>
      <c r="C408" s="832" t="s">
        <v>2472</v>
      </c>
      <c r="D408" s="832" t="s">
        <v>1585</v>
      </c>
      <c r="E408" s="832" t="s">
        <v>2473</v>
      </c>
      <c r="F408" s="849"/>
      <c r="G408" s="849"/>
      <c r="H408" s="837">
        <v>0</v>
      </c>
      <c r="I408" s="849">
        <v>1</v>
      </c>
      <c r="J408" s="849">
        <v>4449.93</v>
      </c>
      <c r="K408" s="837">
        <v>1</v>
      </c>
      <c r="L408" s="849">
        <v>1</v>
      </c>
      <c r="M408" s="850">
        <v>4449.93</v>
      </c>
    </row>
    <row r="409" spans="1:13" ht="14.4" customHeight="1" x14ac:dyDescent="0.3">
      <c r="A409" s="831" t="s">
        <v>2682</v>
      </c>
      <c r="B409" s="832" t="s">
        <v>2230</v>
      </c>
      <c r="C409" s="832" t="s">
        <v>2305</v>
      </c>
      <c r="D409" s="832" t="s">
        <v>832</v>
      </c>
      <c r="E409" s="832" t="s">
        <v>1105</v>
      </c>
      <c r="F409" s="849"/>
      <c r="G409" s="849"/>
      <c r="H409" s="837"/>
      <c r="I409" s="849">
        <v>10</v>
      </c>
      <c r="J409" s="849">
        <v>0</v>
      </c>
      <c r="K409" s="837"/>
      <c r="L409" s="849">
        <v>10</v>
      </c>
      <c r="M409" s="850">
        <v>0</v>
      </c>
    </row>
    <row r="410" spans="1:13" ht="14.4" customHeight="1" x14ac:dyDescent="0.3">
      <c r="A410" s="831" t="s">
        <v>2682</v>
      </c>
      <c r="B410" s="832" t="s">
        <v>2394</v>
      </c>
      <c r="C410" s="832" t="s">
        <v>4951</v>
      </c>
      <c r="D410" s="832" t="s">
        <v>1199</v>
      </c>
      <c r="E410" s="832" t="s">
        <v>4952</v>
      </c>
      <c r="F410" s="849">
        <v>1</v>
      </c>
      <c r="G410" s="849">
        <v>86.5</v>
      </c>
      <c r="H410" s="837">
        <v>1</v>
      </c>
      <c r="I410" s="849"/>
      <c r="J410" s="849"/>
      <c r="K410" s="837">
        <v>0</v>
      </c>
      <c r="L410" s="849">
        <v>1</v>
      </c>
      <c r="M410" s="850">
        <v>86.5</v>
      </c>
    </row>
    <row r="411" spans="1:13" ht="14.4" customHeight="1" x14ac:dyDescent="0.3">
      <c r="A411" s="831" t="s">
        <v>2682</v>
      </c>
      <c r="B411" s="832" t="s">
        <v>5756</v>
      </c>
      <c r="C411" s="832" t="s">
        <v>4767</v>
      </c>
      <c r="D411" s="832" t="s">
        <v>4768</v>
      </c>
      <c r="E411" s="832" t="s">
        <v>4769</v>
      </c>
      <c r="F411" s="849">
        <v>4</v>
      </c>
      <c r="G411" s="849">
        <v>414.8</v>
      </c>
      <c r="H411" s="837">
        <v>1</v>
      </c>
      <c r="I411" s="849"/>
      <c r="J411" s="849"/>
      <c r="K411" s="837">
        <v>0</v>
      </c>
      <c r="L411" s="849">
        <v>4</v>
      </c>
      <c r="M411" s="850">
        <v>414.8</v>
      </c>
    </row>
    <row r="412" spans="1:13" ht="14.4" customHeight="1" x14ac:dyDescent="0.3">
      <c r="A412" s="831" t="s">
        <v>2682</v>
      </c>
      <c r="B412" s="832" t="s">
        <v>2396</v>
      </c>
      <c r="C412" s="832" t="s">
        <v>4652</v>
      </c>
      <c r="D412" s="832" t="s">
        <v>4653</v>
      </c>
      <c r="E412" s="832" t="s">
        <v>4654</v>
      </c>
      <c r="F412" s="849">
        <v>6</v>
      </c>
      <c r="G412" s="849">
        <v>847.5</v>
      </c>
      <c r="H412" s="837">
        <v>1</v>
      </c>
      <c r="I412" s="849"/>
      <c r="J412" s="849"/>
      <c r="K412" s="837">
        <v>0</v>
      </c>
      <c r="L412" s="849">
        <v>6</v>
      </c>
      <c r="M412" s="850">
        <v>847.5</v>
      </c>
    </row>
    <row r="413" spans="1:13" ht="14.4" customHeight="1" x14ac:dyDescent="0.3">
      <c r="A413" s="831" t="s">
        <v>2682</v>
      </c>
      <c r="B413" s="832" t="s">
        <v>2396</v>
      </c>
      <c r="C413" s="832" t="s">
        <v>2397</v>
      </c>
      <c r="D413" s="832" t="s">
        <v>2398</v>
      </c>
      <c r="E413" s="832" t="s">
        <v>2399</v>
      </c>
      <c r="F413" s="849"/>
      <c r="G413" s="849"/>
      <c r="H413" s="837">
        <v>0</v>
      </c>
      <c r="I413" s="849">
        <v>4</v>
      </c>
      <c r="J413" s="849">
        <v>565</v>
      </c>
      <c r="K413" s="837">
        <v>1</v>
      </c>
      <c r="L413" s="849">
        <v>4</v>
      </c>
      <c r="M413" s="850">
        <v>565</v>
      </c>
    </row>
    <row r="414" spans="1:13" ht="14.4" customHeight="1" x14ac:dyDescent="0.3">
      <c r="A414" s="831" t="s">
        <v>2682</v>
      </c>
      <c r="B414" s="832" t="s">
        <v>2248</v>
      </c>
      <c r="C414" s="832" t="s">
        <v>2249</v>
      </c>
      <c r="D414" s="832" t="s">
        <v>897</v>
      </c>
      <c r="E414" s="832" t="s">
        <v>2250</v>
      </c>
      <c r="F414" s="849"/>
      <c r="G414" s="849"/>
      <c r="H414" s="837">
        <v>0</v>
      </c>
      <c r="I414" s="849">
        <v>23</v>
      </c>
      <c r="J414" s="849">
        <v>1466.25</v>
      </c>
      <c r="K414" s="837">
        <v>1</v>
      </c>
      <c r="L414" s="849">
        <v>23</v>
      </c>
      <c r="M414" s="850">
        <v>1466.25</v>
      </c>
    </row>
    <row r="415" spans="1:13" ht="14.4" customHeight="1" x14ac:dyDescent="0.3">
      <c r="A415" s="831" t="s">
        <v>2682</v>
      </c>
      <c r="B415" s="832" t="s">
        <v>2248</v>
      </c>
      <c r="C415" s="832" t="s">
        <v>2251</v>
      </c>
      <c r="D415" s="832" t="s">
        <v>2252</v>
      </c>
      <c r="E415" s="832" t="s">
        <v>2253</v>
      </c>
      <c r="F415" s="849"/>
      <c r="G415" s="849"/>
      <c r="H415" s="837">
        <v>0</v>
      </c>
      <c r="I415" s="849">
        <v>1</v>
      </c>
      <c r="J415" s="849">
        <v>25.5</v>
      </c>
      <c r="K415" s="837">
        <v>1</v>
      </c>
      <c r="L415" s="849">
        <v>1</v>
      </c>
      <c r="M415" s="850">
        <v>25.5</v>
      </c>
    </row>
    <row r="416" spans="1:13" ht="14.4" customHeight="1" x14ac:dyDescent="0.3">
      <c r="A416" s="831" t="s">
        <v>2682</v>
      </c>
      <c r="B416" s="832" t="s">
        <v>5741</v>
      </c>
      <c r="C416" s="832" t="s">
        <v>4810</v>
      </c>
      <c r="D416" s="832" t="s">
        <v>3762</v>
      </c>
      <c r="E416" s="832" t="s">
        <v>4811</v>
      </c>
      <c r="F416" s="849">
        <v>1</v>
      </c>
      <c r="G416" s="849">
        <v>2358.91</v>
      </c>
      <c r="H416" s="837">
        <v>1</v>
      </c>
      <c r="I416" s="849"/>
      <c r="J416" s="849"/>
      <c r="K416" s="837">
        <v>0</v>
      </c>
      <c r="L416" s="849">
        <v>1</v>
      </c>
      <c r="M416" s="850">
        <v>2358.91</v>
      </c>
    </row>
    <row r="417" spans="1:13" ht="14.4" customHeight="1" x14ac:dyDescent="0.3">
      <c r="A417" s="831" t="s">
        <v>2682</v>
      </c>
      <c r="B417" s="832" t="s">
        <v>5741</v>
      </c>
      <c r="C417" s="832" t="s">
        <v>4686</v>
      </c>
      <c r="D417" s="832" t="s">
        <v>3762</v>
      </c>
      <c r="E417" s="832" t="s">
        <v>4687</v>
      </c>
      <c r="F417" s="849">
        <v>4</v>
      </c>
      <c r="G417" s="849">
        <v>2830.68</v>
      </c>
      <c r="H417" s="837">
        <v>1</v>
      </c>
      <c r="I417" s="849"/>
      <c r="J417" s="849"/>
      <c r="K417" s="837">
        <v>0</v>
      </c>
      <c r="L417" s="849">
        <v>4</v>
      </c>
      <c r="M417" s="850">
        <v>2830.68</v>
      </c>
    </row>
    <row r="418" spans="1:13" ht="14.4" customHeight="1" x14ac:dyDescent="0.3">
      <c r="A418" s="831" t="s">
        <v>2682</v>
      </c>
      <c r="B418" s="832" t="s">
        <v>5741</v>
      </c>
      <c r="C418" s="832" t="s">
        <v>4812</v>
      </c>
      <c r="D418" s="832" t="s">
        <v>3762</v>
      </c>
      <c r="E418" s="832" t="s">
        <v>4813</v>
      </c>
      <c r="F418" s="849">
        <v>1</v>
      </c>
      <c r="G418" s="849">
        <v>2034.38</v>
      </c>
      <c r="H418" s="837">
        <v>1</v>
      </c>
      <c r="I418" s="849"/>
      <c r="J418" s="849"/>
      <c r="K418" s="837">
        <v>0</v>
      </c>
      <c r="L418" s="849">
        <v>1</v>
      </c>
      <c r="M418" s="850">
        <v>2034.38</v>
      </c>
    </row>
    <row r="419" spans="1:13" ht="14.4" customHeight="1" x14ac:dyDescent="0.3">
      <c r="A419" s="831" t="s">
        <v>2682</v>
      </c>
      <c r="B419" s="832" t="s">
        <v>5741</v>
      </c>
      <c r="C419" s="832" t="s">
        <v>4814</v>
      </c>
      <c r="D419" s="832" t="s">
        <v>1309</v>
      </c>
      <c r="E419" s="832" t="s">
        <v>3699</v>
      </c>
      <c r="F419" s="849">
        <v>6</v>
      </c>
      <c r="G419" s="849">
        <v>3417.24</v>
      </c>
      <c r="H419" s="837">
        <v>1</v>
      </c>
      <c r="I419" s="849"/>
      <c r="J419" s="849"/>
      <c r="K419" s="837">
        <v>0</v>
      </c>
      <c r="L419" s="849">
        <v>6</v>
      </c>
      <c r="M419" s="850">
        <v>3417.24</v>
      </c>
    </row>
    <row r="420" spans="1:13" ht="14.4" customHeight="1" x14ac:dyDescent="0.3">
      <c r="A420" s="831" t="s">
        <v>2682</v>
      </c>
      <c r="B420" s="832" t="s">
        <v>5751</v>
      </c>
      <c r="C420" s="832" t="s">
        <v>4815</v>
      </c>
      <c r="D420" s="832" t="s">
        <v>4816</v>
      </c>
      <c r="E420" s="832" t="s">
        <v>4817</v>
      </c>
      <c r="F420" s="849"/>
      <c r="G420" s="849"/>
      <c r="H420" s="837">
        <v>0</v>
      </c>
      <c r="I420" s="849">
        <v>4</v>
      </c>
      <c r="J420" s="849">
        <v>3209.92</v>
      </c>
      <c r="K420" s="837">
        <v>1</v>
      </c>
      <c r="L420" s="849">
        <v>4</v>
      </c>
      <c r="M420" s="850">
        <v>3209.92</v>
      </c>
    </row>
    <row r="421" spans="1:13" ht="14.4" customHeight="1" x14ac:dyDescent="0.3">
      <c r="A421" s="831" t="s">
        <v>2682</v>
      </c>
      <c r="B421" s="832" t="s">
        <v>5751</v>
      </c>
      <c r="C421" s="832" t="s">
        <v>4689</v>
      </c>
      <c r="D421" s="832" t="s">
        <v>4690</v>
      </c>
      <c r="E421" s="832" t="s">
        <v>4691</v>
      </c>
      <c r="F421" s="849"/>
      <c r="G421" s="849"/>
      <c r="H421" s="837">
        <v>0</v>
      </c>
      <c r="I421" s="849">
        <v>9</v>
      </c>
      <c r="J421" s="849">
        <v>8353.2899999999991</v>
      </c>
      <c r="K421" s="837">
        <v>1</v>
      </c>
      <c r="L421" s="849">
        <v>9</v>
      </c>
      <c r="M421" s="850">
        <v>8353.2899999999991</v>
      </c>
    </row>
    <row r="422" spans="1:13" ht="14.4" customHeight="1" x14ac:dyDescent="0.3">
      <c r="A422" s="831" t="s">
        <v>2682</v>
      </c>
      <c r="B422" s="832" t="s">
        <v>2400</v>
      </c>
      <c r="C422" s="832" t="s">
        <v>2401</v>
      </c>
      <c r="D422" s="832" t="s">
        <v>1249</v>
      </c>
      <c r="E422" s="832" t="s">
        <v>2402</v>
      </c>
      <c r="F422" s="849"/>
      <c r="G422" s="849"/>
      <c r="H422" s="837">
        <v>0</v>
      </c>
      <c r="I422" s="849">
        <v>8</v>
      </c>
      <c r="J422" s="849">
        <v>854</v>
      </c>
      <c r="K422" s="837">
        <v>1</v>
      </c>
      <c r="L422" s="849">
        <v>8</v>
      </c>
      <c r="M422" s="850">
        <v>854</v>
      </c>
    </row>
    <row r="423" spans="1:13" ht="14.4" customHeight="1" x14ac:dyDescent="0.3">
      <c r="A423" s="831" t="s">
        <v>2682</v>
      </c>
      <c r="B423" s="832" t="s">
        <v>2400</v>
      </c>
      <c r="C423" s="832" t="s">
        <v>4605</v>
      </c>
      <c r="D423" s="832" t="s">
        <v>4606</v>
      </c>
      <c r="E423" s="832" t="s">
        <v>4607</v>
      </c>
      <c r="F423" s="849"/>
      <c r="G423" s="849"/>
      <c r="H423" s="837">
        <v>0</v>
      </c>
      <c r="I423" s="849">
        <v>20</v>
      </c>
      <c r="J423" s="849">
        <v>4094.4</v>
      </c>
      <c r="K423" s="837">
        <v>1</v>
      </c>
      <c r="L423" s="849">
        <v>20</v>
      </c>
      <c r="M423" s="850">
        <v>4094.4</v>
      </c>
    </row>
    <row r="424" spans="1:13" ht="14.4" customHeight="1" x14ac:dyDescent="0.3">
      <c r="A424" s="831" t="s">
        <v>2682</v>
      </c>
      <c r="B424" s="832" t="s">
        <v>2400</v>
      </c>
      <c r="C424" s="832" t="s">
        <v>2598</v>
      </c>
      <c r="D424" s="832" t="s">
        <v>1951</v>
      </c>
      <c r="E424" s="832" t="s">
        <v>2599</v>
      </c>
      <c r="F424" s="849"/>
      <c r="G424" s="849"/>
      <c r="H424" s="837">
        <v>0</v>
      </c>
      <c r="I424" s="849">
        <v>16</v>
      </c>
      <c r="J424" s="849">
        <v>1922.4</v>
      </c>
      <c r="K424" s="837">
        <v>1</v>
      </c>
      <c r="L424" s="849">
        <v>16</v>
      </c>
      <c r="M424" s="850">
        <v>1922.4</v>
      </c>
    </row>
    <row r="425" spans="1:13" ht="14.4" customHeight="1" x14ac:dyDescent="0.3">
      <c r="A425" s="831" t="s">
        <v>2682</v>
      </c>
      <c r="B425" s="832" t="s">
        <v>2400</v>
      </c>
      <c r="C425" s="832" t="s">
        <v>4753</v>
      </c>
      <c r="D425" s="832" t="s">
        <v>1951</v>
      </c>
      <c r="E425" s="832" t="s">
        <v>2599</v>
      </c>
      <c r="F425" s="849">
        <v>1</v>
      </c>
      <c r="G425" s="849">
        <v>120.15</v>
      </c>
      <c r="H425" s="837">
        <v>1</v>
      </c>
      <c r="I425" s="849"/>
      <c r="J425" s="849"/>
      <c r="K425" s="837">
        <v>0</v>
      </c>
      <c r="L425" s="849">
        <v>1</v>
      </c>
      <c r="M425" s="850">
        <v>120.15</v>
      </c>
    </row>
    <row r="426" spans="1:13" ht="14.4" customHeight="1" x14ac:dyDescent="0.3">
      <c r="A426" s="831" t="s">
        <v>2682</v>
      </c>
      <c r="B426" s="832" t="s">
        <v>5757</v>
      </c>
      <c r="C426" s="832" t="s">
        <v>4807</v>
      </c>
      <c r="D426" s="832" t="s">
        <v>4808</v>
      </c>
      <c r="E426" s="832" t="s">
        <v>4809</v>
      </c>
      <c r="F426" s="849">
        <v>5</v>
      </c>
      <c r="G426" s="849">
        <v>4807.0999999999995</v>
      </c>
      <c r="H426" s="837">
        <v>1</v>
      </c>
      <c r="I426" s="849"/>
      <c r="J426" s="849"/>
      <c r="K426" s="837">
        <v>0</v>
      </c>
      <c r="L426" s="849">
        <v>5</v>
      </c>
      <c r="M426" s="850">
        <v>4807.0999999999995</v>
      </c>
    </row>
    <row r="427" spans="1:13" ht="14.4" customHeight="1" x14ac:dyDescent="0.3">
      <c r="A427" s="831" t="s">
        <v>2682</v>
      </c>
      <c r="B427" s="832" t="s">
        <v>5742</v>
      </c>
      <c r="C427" s="832" t="s">
        <v>4655</v>
      </c>
      <c r="D427" s="832" t="s">
        <v>4656</v>
      </c>
      <c r="E427" s="832" t="s">
        <v>4657</v>
      </c>
      <c r="F427" s="849">
        <v>4</v>
      </c>
      <c r="G427" s="849">
        <v>5890.44</v>
      </c>
      <c r="H427" s="837">
        <v>1</v>
      </c>
      <c r="I427" s="849"/>
      <c r="J427" s="849"/>
      <c r="K427" s="837">
        <v>0</v>
      </c>
      <c r="L427" s="849">
        <v>4</v>
      </c>
      <c r="M427" s="850">
        <v>5890.44</v>
      </c>
    </row>
    <row r="428" spans="1:13" ht="14.4" customHeight="1" x14ac:dyDescent="0.3">
      <c r="A428" s="831" t="s">
        <v>2682</v>
      </c>
      <c r="B428" s="832" t="s">
        <v>5742</v>
      </c>
      <c r="C428" s="832" t="s">
        <v>4783</v>
      </c>
      <c r="D428" s="832" t="s">
        <v>3666</v>
      </c>
      <c r="E428" s="832" t="s">
        <v>3626</v>
      </c>
      <c r="F428" s="849">
        <v>3</v>
      </c>
      <c r="G428" s="849">
        <v>4417.83</v>
      </c>
      <c r="H428" s="837">
        <v>1</v>
      </c>
      <c r="I428" s="849"/>
      <c r="J428" s="849"/>
      <c r="K428" s="837">
        <v>0</v>
      </c>
      <c r="L428" s="849">
        <v>3</v>
      </c>
      <c r="M428" s="850">
        <v>4417.83</v>
      </c>
    </row>
    <row r="429" spans="1:13" ht="14.4" customHeight="1" x14ac:dyDescent="0.3">
      <c r="A429" s="831" t="s">
        <v>2682</v>
      </c>
      <c r="B429" s="832" t="s">
        <v>5742</v>
      </c>
      <c r="C429" s="832" t="s">
        <v>4788</v>
      </c>
      <c r="D429" s="832" t="s">
        <v>3701</v>
      </c>
      <c r="E429" s="832" t="s">
        <v>3691</v>
      </c>
      <c r="F429" s="849">
        <v>1</v>
      </c>
      <c r="G429" s="849">
        <v>420.75</v>
      </c>
      <c r="H429" s="837">
        <v>1</v>
      </c>
      <c r="I429" s="849"/>
      <c r="J429" s="849"/>
      <c r="K429" s="837">
        <v>0</v>
      </c>
      <c r="L429" s="849">
        <v>1</v>
      </c>
      <c r="M429" s="850">
        <v>420.75</v>
      </c>
    </row>
    <row r="430" spans="1:13" ht="14.4" customHeight="1" x14ac:dyDescent="0.3">
      <c r="A430" s="831" t="s">
        <v>2682</v>
      </c>
      <c r="B430" s="832" t="s">
        <v>5742</v>
      </c>
      <c r="C430" s="832" t="s">
        <v>4784</v>
      </c>
      <c r="D430" s="832" t="s">
        <v>3701</v>
      </c>
      <c r="E430" s="832" t="s">
        <v>3626</v>
      </c>
      <c r="F430" s="849">
        <v>8</v>
      </c>
      <c r="G430" s="849">
        <v>11780.88</v>
      </c>
      <c r="H430" s="837">
        <v>1</v>
      </c>
      <c r="I430" s="849"/>
      <c r="J430" s="849"/>
      <c r="K430" s="837">
        <v>0</v>
      </c>
      <c r="L430" s="849">
        <v>8</v>
      </c>
      <c r="M430" s="850">
        <v>11780.88</v>
      </c>
    </row>
    <row r="431" spans="1:13" ht="14.4" customHeight="1" x14ac:dyDescent="0.3">
      <c r="A431" s="831" t="s">
        <v>2682</v>
      </c>
      <c r="B431" s="832" t="s">
        <v>5742</v>
      </c>
      <c r="C431" s="832" t="s">
        <v>4785</v>
      </c>
      <c r="D431" s="832" t="s">
        <v>4659</v>
      </c>
      <c r="E431" s="832" t="s">
        <v>4662</v>
      </c>
      <c r="F431" s="849">
        <v>46</v>
      </c>
      <c r="G431" s="849">
        <v>67740.060000000012</v>
      </c>
      <c r="H431" s="837">
        <v>1</v>
      </c>
      <c r="I431" s="849"/>
      <c r="J431" s="849"/>
      <c r="K431" s="837">
        <v>0</v>
      </c>
      <c r="L431" s="849">
        <v>46</v>
      </c>
      <c r="M431" s="850">
        <v>67740.060000000012</v>
      </c>
    </row>
    <row r="432" spans="1:13" ht="14.4" customHeight="1" x14ac:dyDescent="0.3">
      <c r="A432" s="831" t="s">
        <v>2682</v>
      </c>
      <c r="B432" s="832" t="s">
        <v>5742</v>
      </c>
      <c r="C432" s="832" t="s">
        <v>3624</v>
      </c>
      <c r="D432" s="832" t="s">
        <v>3625</v>
      </c>
      <c r="E432" s="832" t="s">
        <v>3626</v>
      </c>
      <c r="F432" s="849"/>
      <c r="G432" s="849"/>
      <c r="H432" s="837">
        <v>0</v>
      </c>
      <c r="I432" s="849">
        <v>1</v>
      </c>
      <c r="J432" s="849">
        <v>1472.61</v>
      </c>
      <c r="K432" s="837">
        <v>1</v>
      </c>
      <c r="L432" s="849">
        <v>1</v>
      </c>
      <c r="M432" s="850">
        <v>1472.61</v>
      </c>
    </row>
    <row r="433" spans="1:13" ht="14.4" customHeight="1" x14ac:dyDescent="0.3">
      <c r="A433" s="831" t="s">
        <v>2682</v>
      </c>
      <c r="B433" s="832" t="s">
        <v>5742</v>
      </c>
      <c r="C433" s="832" t="s">
        <v>4664</v>
      </c>
      <c r="D433" s="832" t="s">
        <v>3625</v>
      </c>
      <c r="E433" s="832" t="s">
        <v>4662</v>
      </c>
      <c r="F433" s="849"/>
      <c r="G433" s="849"/>
      <c r="H433" s="837">
        <v>0</v>
      </c>
      <c r="I433" s="849">
        <v>1</v>
      </c>
      <c r="J433" s="849">
        <v>1472.61</v>
      </c>
      <c r="K433" s="837">
        <v>1</v>
      </c>
      <c r="L433" s="849">
        <v>1</v>
      </c>
      <c r="M433" s="850">
        <v>1472.61</v>
      </c>
    </row>
    <row r="434" spans="1:13" ht="14.4" customHeight="1" x14ac:dyDescent="0.3">
      <c r="A434" s="831" t="s">
        <v>2682</v>
      </c>
      <c r="B434" s="832" t="s">
        <v>5742</v>
      </c>
      <c r="C434" s="832" t="s">
        <v>4786</v>
      </c>
      <c r="D434" s="832" t="s">
        <v>4659</v>
      </c>
      <c r="E434" s="832" t="s">
        <v>4662</v>
      </c>
      <c r="F434" s="849">
        <v>2</v>
      </c>
      <c r="G434" s="849">
        <v>2945.22</v>
      </c>
      <c r="H434" s="837">
        <v>1</v>
      </c>
      <c r="I434" s="849"/>
      <c r="J434" s="849"/>
      <c r="K434" s="837">
        <v>0</v>
      </c>
      <c r="L434" s="849">
        <v>2</v>
      </c>
      <c r="M434" s="850">
        <v>2945.22</v>
      </c>
    </row>
    <row r="435" spans="1:13" ht="14.4" customHeight="1" x14ac:dyDescent="0.3">
      <c r="A435" s="831" t="s">
        <v>2682</v>
      </c>
      <c r="B435" s="832" t="s">
        <v>5742</v>
      </c>
      <c r="C435" s="832" t="s">
        <v>4789</v>
      </c>
      <c r="D435" s="832" t="s">
        <v>3701</v>
      </c>
      <c r="E435" s="832" t="s">
        <v>3691</v>
      </c>
      <c r="F435" s="849">
        <v>2</v>
      </c>
      <c r="G435" s="849">
        <v>841.5</v>
      </c>
      <c r="H435" s="837">
        <v>1</v>
      </c>
      <c r="I435" s="849"/>
      <c r="J435" s="849"/>
      <c r="K435" s="837">
        <v>0</v>
      </c>
      <c r="L435" s="849">
        <v>2</v>
      </c>
      <c r="M435" s="850">
        <v>841.5</v>
      </c>
    </row>
    <row r="436" spans="1:13" ht="14.4" customHeight="1" x14ac:dyDescent="0.3">
      <c r="A436" s="831" t="s">
        <v>2682</v>
      </c>
      <c r="B436" s="832" t="s">
        <v>5742</v>
      </c>
      <c r="C436" s="832" t="s">
        <v>4667</v>
      </c>
      <c r="D436" s="832" t="s">
        <v>4656</v>
      </c>
      <c r="E436" s="832" t="s">
        <v>4666</v>
      </c>
      <c r="F436" s="849">
        <v>1</v>
      </c>
      <c r="G436" s="849">
        <v>420.75</v>
      </c>
      <c r="H436" s="837">
        <v>1</v>
      </c>
      <c r="I436" s="849"/>
      <c r="J436" s="849"/>
      <c r="K436" s="837">
        <v>0</v>
      </c>
      <c r="L436" s="849">
        <v>1</v>
      </c>
      <c r="M436" s="850">
        <v>420.75</v>
      </c>
    </row>
    <row r="437" spans="1:13" ht="14.4" customHeight="1" x14ac:dyDescent="0.3">
      <c r="A437" s="831" t="s">
        <v>2682</v>
      </c>
      <c r="B437" s="832" t="s">
        <v>5742</v>
      </c>
      <c r="C437" s="832" t="s">
        <v>4787</v>
      </c>
      <c r="D437" s="832" t="s">
        <v>4659</v>
      </c>
      <c r="E437" s="832" t="s">
        <v>4660</v>
      </c>
      <c r="F437" s="849">
        <v>1</v>
      </c>
      <c r="G437" s="849">
        <v>420.75</v>
      </c>
      <c r="H437" s="837">
        <v>1</v>
      </c>
      <c r="I437" s="849"/>
      <c r="J437" s="849"/>
      <c r="K437" s="837">
        <v>0</v>
      </c>
      <c r="L437" s="849">
        <v>1</v>
      </c>
      <c r="M437" s="850">
        <v>420.75</v>
      </c>
    </row>
    <row r="438" spans="1:13" ht="14.4" customHeight="1" x14ac:dyDescent="0.3">
      <c r="A438" s="831" t="s">
        <v>2682</v>
      </c>
      <c r="B438" s="832" t="s">
        <v>2322</v>
      </c>
      <c r="C438" s="832" t="s">
        <v>4739</v>
      </c>
      <c r="D438" s="832" t="s">
        <v>1535</v>
      </c>
      <c r="E438" s="832" t="s">
        <v>2326</v>
      </c>
      <c r="F438" s="849">
        <v>5</v>
      </c>
      <c r="G438" s="849">
        <v>881.59999999999991</v>
      </c>
      <c r="H438" s="837">
        <v>1</v>
      </c>
      <c r="I438" s="849"/>
      <c r="J438" s="849"/>
      <c r="K438" s="837">
        <v>0</v>
      </c>
      <c r="L438" s="849">
        <v>5</v>
      </c>
      <c r="M438" s="850">
        <v>881.59999999999991</v>
      </c>
    </row>
    <row r="439" spans="1:13" ht="14.4" customHeight="1" x14ac:dyDescent="0.3">
      <c r="A439" s="831" t="s">
        <v>2682</v>
      </c>
      <c r="B439" s="832" t="s">
        <v>2322</v>
      </c>
      <c r="C439" s="832" t="s">
        <v>2323</v>
      </c>
      <c r="D439" s="832" t="s">
        <v>1132</v>
      </c>
      <c r="E439" s="832" t="s">
        <v>2324</v>
      </c>
      <c r="F439" s="849"/>
      <c r="G439" s="849"/>
      <c r="H439" s="837"/>
      <c r="I439" s="849">
        <v>3</v>
      </c>
      <c r="J439" s="849">
        <v>0</v>
      </c>
      <c r="K439" s="837"/>
      <c r="L439" s="849">
        <v>3</v>
      </c>
      <c r="M439" s="850">
        <v>0</v>
      </c>
    </row>
    <row r="440" spans="1:13" ht="14.4" customHeight="1" x14ac:dyDescent="0.3">
      <c r="A440" s="831" t="s">
        <v>2682</v>
      </c>
      <c r="B440" s="832" t="s">
        <v>2322</v>
      </c>
      <c r="C440" s="832" t="s">
        <v>2325</v>
      </c>
      <c r="D440" s="832" t="s">
        <v>1130</v>
      </c>
      <c r="E440" s="832" t="s">
        <v>2326</v>
      </c>
      <c r="F440" s="849"/>
      <c r="G440" s="849"/>
      <c r="H440" s="837">
        <v>0</v>
      </c>
      <c r="I440" s="849">
        <v>15</v>
      </c>
      <c r="J440" s="849">
        <v>2644.7999999999997</v>
      </c>
      <c r="K440" s="837">
        <v>1</v>
      </c>
      <c r="L440" s="849">
        <v>15</v>
      </c>
      <c r="M440" s="850">
        <v>2644.7999999999997</v>
      </c>
    </row>
    <row r="441" spans="1:13" ht="14.4" customHeight="1" x14ac:dyDescent="0.3">
      <c r="A441" s="831" t="s">
        <v>2682</v>
      </c>
      <c r="B441" s="832" t="s">
        <v>2322</v>
      </c>
      <c r="C441" s="832" t="s">
        <v>4595</v>
      </c>
      <c r="D441" s="832" t="s">
        <v>1535</v>
      </c>
      <c r="E441" s="832" t="s">
        <v>3056</v>
      </c>
      <c r="F441" s="849">
        <v>1</v>
      </c>
      <c r="G441" s="849">
        <v>97.96</v>
      </c>
      <c r="H441" s="837">
        <v>1</v>
      </c>
      <c r="I441" s="849"/>
      <c r="J441" s="849"/>
      <c r="K441" s="837">
        <v>0</v>
      </c>
      <c r="L441" s="849">
        <v>1</v>
      </c>
      <c r="M441" s="850">
        <v>97.96</v>
      </c>
    </row>
    <row r="442" spans="1:13" ht="14.4" customHeight="1" x14ac:dyDescent="0.3">
      <c r="A442" s="831" t="s">
        <v>2682</v>
      </c>
      <c r="B442" s="832" t="s">
        <v>5758</v>
      </c>
      <c r="C442" s="832" t="s">
        <v>4780</v>
      </c>
      <c r="D442" s="832" t="s">
        <v>4781</v>
      </c>
      <c r="E442" s="832" t="s">
        <v>2837</v>
      </c>
      <c r="F442" s="849"/>
      <c r="G442" s="849"/>
      <c r="H442" s="837">
        <v>0</v>
      </c>
      <c r="I442" s="849">
        <v>2</v>
      </c>
      <c r="J442" s="849">
        <v>352.64</v>
      </c>
      <c r="K442" s="837">
        <v>1</v>
      </c>
      <c r="L442" s="849">
        <v>2</v>
      </c>
      <c r="M442" s="850">
        <v>352.64</v>
      </c>
    </row>
    <row r="443" spans="1:13" ht="14.4" customHeight="1" x14ac:dyDescent="0.3">
      <c r="A443" s="831" t="s">
        <v>2682</v>
      </c>
      <c r="B443" s="832" t="s">
        <v>5759</v>
      </c>
      <c r="C443" s="832" t="s">
        <v>4764</v>
      </c>
      <c r="D443" s="832" t="s">
        <v>4765</v>
      </c>
      <c r="E443" s="832" t="s">
        <v>4766</v>
      </c>
      <c r="F443" s="849"/>
      <c r="G443" s="849"/>
      <c r="H443" s="837">
        <v>0</v>
      </c>
      <c r="I443" s="849">
        <v>2</v>
      </c>
      <c r="J443" s="849">
        <v>136.38</v>
      </c>
      <c r="K443" s="837">
        <v>1</v>
      </c>
      <c r="L443" s="849">
        <v>2</v>
      </c>
      <c r="M443" s="850">
        <v>136.38</v>
      </c>
    </row>
    <row r="444" spans="1:13" ht="14.4" customHeight="1" x14ac:dyDescent="0.3">
      <c r="A444" s="831" t="s">
        <v>2682</v>
      </c>
      <c r="B444" s="832" t="s">
        <v>5733</v>
      </c>
      <c r="C444" s="832" t="s">
        <v>3612</v>
      </c>
      <c r="D444" s="832" t="s">
        <v>3613</v>
      </c>
      <c r="E444" s="832" t="s">
        <v>3614</v>
      </c>
      <c r="F444" s="849">
        <v>2</v>
      </c>
      <c r="G444" s="849">
        <v>195.92</v>
      </c>
      <c r="H444" s="837">
        <v>1</v>
      </c>
      <c r="I444" s="849"/>
      <c r="J444" s="849"/>
      <c r="K444" s="837">
        <v>0</v>
      </c>
      <c r="L444" s="849">
        <v>2</v>
      </c>
      <c r="M444" s="850">
        <v>195.92</v>
      </c>
    </row>
    <row r="445" spans="1:13" ht="14.4" customHeight="1" x14ac:dyDescent="0.3">
      <c r="A445" s="831" t="s">
        <v>2682</v>
      </c>
      <c r="B445" s="832" t="s">
        <v>5733</v>
      </c>
      <c r="C445" s="832" t="s">
        <v>3678</v>
      </c>
      <c r="D445" s="832" t="s">
        <v>3613</v>
      </c>
      <c r="E445" s="832" t="s">
        <v>3169</v>
      </c>
      <c r="F445" s="849">
        <v>23</v>
      </c>
      <c r="G445" s="849">
        <v>4055.3599999999992</v>
      </c>
      <c r="H445" s="837">
        <v>1</v>
      </c>
      <c r="I445" s="849"/>
      <c r="J445" s="849"/>
      <c r="K445" s="837">
        <v>0</v>
      </c>
      <c r="L445" s="849">
        <v>23</v>
      </c>
      <c r="M445" s="850">
        <v>4055.3599999999992</v>
      </c>
    </row>
    <row r="446" spans="1:13" ht="14.4" customHeight="1" x14ac:dyDescent="0.3">
      <c r="A446" s="831" t="s">
        <v>2682</v>
      </c>
      <c r="B446" s="832" t="s">
        <v>5733</v>
      </c>
      <c r="C446" s="832" t="s">
        <v>4740</v>
      </c>
      <c r="D446" s="832" t="s">
        <v>4741</v>
      </c>
      <c r="E446" s="832" t="s">
        <v>3169</v>
      </c>
      <c r="F446" s="849">
        <v>1</v>
      </c>
      <c r="G446" s="849">
        <v>176.32</v>
      </c>
      <c r="H446" s="837">
        <v>1</v>
      </c>
      <c r="I446" s="849"/>
      <c r="J446" s="849"/>
      <c r="K446" s="837">
        <v>0</v>
      </c>
      <c r="L446" s="849">
        <v>1</v>
      </c>
      <c r="M446" s="850">
        <v>176.32</v>
      </c>
    </row>
    <row r="447" spans="1:13" ht="14.4" customHeight="1" x14ac:dyDescent="0.3">
      <c r="A447" s="831" t="s">
        <v>2682</v>
      </c>
      <c r="B447" s="832" t="s">
        <v>5733</v>
      </c>
      <c r="C447" s="832" t="s">
        <v>4596</v>
      </c>
      <c r="D447" s="832" t="s">
        <v>695</v>
      </c>
      <c r="E447" s="832" t="s">
        <v>3614</v>
      </c>
      <c r="F447" s="849">
        <v>1</v>
      </c>
      <c r="G447" s="849">
        <v>97.96</v>
      </c>
      <c r="H447" s="837">
        <v>1</v>
      </c>
      <c r="I447" s="849"/>
      <c r="J447" s="849"/>
      <c r="K447" s="837">
        <v>0</v>
      </c>
      <c r="L447" s="849">
        <v>1</v>
      </c>
      <c r="M447" s="850">
        <v>97.96</v>
      </c>
    </row>
    <row r="448" spans="1:13" ht="14.4" customHeight="1" x14ac:dyDescent="0.3">
      <c r="A448" s="831" t="s">
        <v>2682</v>
      </c>
      <c r="B448" s="832" t="s">
        <v>5733</v>
      </c>
      <c r="C448" s="832" t="s">
        <v>4597</v>
      </c>
      <c r="D448" s="832" t="s">
        <v>695</v>
      </c>
      <c r="E448" s="832" t="s">
        <v>3169</v>
      </c>
      <c r="F448" s="849">
        <v>23</v>
      </c>
      <c r="G448" s="849">
        <v>4055.3599999999997</v>
      </c>
      <c r="H448" s="837">
        <v>1</v>
      </c>
      <c r="I448" s="849"/>
      <c r="J448" s="849"/>
      <c r="K448" s="837">
        <v>0</v>
      </c>
      <c r="L448" s="849">
        <v>23</v>
      </c>
      <c r="M448" s="850">
        <v>4055.3599999999997</v>
      </c>
    </row>
    <row r="449" spans="1:13" ht="14.4" customHeight="1" x14ac:dyDescent="0.3">
      <c r="A449" s="831" t="s">
        <v>2682</v>
      </c>
      <c r="B449" s="832" t="s">
        <v>5733</v>
      </c>
      <c r="C449" s="832" t="s">
        <v>4742</v>
      </c>
      <c r="D449" s="832" t="s">
        <v>695</v>
      </c>
      <c r="E449" s="832" t="s">
        <v>4743</v>
      </c>
      <c r="F449" s="849">
        <v>2</v>
      </c>
      <c r="G449" s="849">
        <v>352.64</v>
      </c>
      <c r="H449" s="837">
        <v>1</v>
      </c>
      <c r="I449" s="849"/>
      <c r="J449" s="849"/>
      <c r="K449" s="837">
        <v>0</v>
      </c>
      <c r="L449" s="849">
        <v>2</v>
      </c>
      <c r="M449" s="850">
        <v>352.64</v>
      </c>
    </row>
    <row r="450" spans="1:13" ht="14.4" customHeight="1" x14ac:dyDescent="0.3">
      <c r="A450" s="831" t="s">
        <v>2682</v>
      </c>
      <c r="B450" s="832" t="s">
        <v>2254</v>
      </c>
      <c r="C450" s="832" t="s">
        <v>4716</v>
      </c>
      <c r="D450" s="832" t="s">
        <v>4717</v>
      </c>
      <c r="E450" s="832" t="s">
        <v>2268</v>
      </c>
      <c r="F450" s="849"/>
      <c r="G450" s="849"/>
      <c r="H450" s="837">
        <v>0</v>
      </c>
      <c r="I450" s="849">
        <v>10</v>
      </c>
      <c r="J450" s="849">
        <v>16149</v>
      </c>
      <c r="K450" s="837">
        <v>1</v>
      </c>
      <c r="L450" s="849">
        <v>10</v>
      </c>
      <c r="M450" s="850">
        <v>16149</v>
      </c>
    </row>
    <row r="451" spans="1:13" ht="14.4" customHeight="1" x14ac:dyDescent="0.3">
      <c r="A451" s="831" t="s">
        <v>2682</v>
      </c>
      <c r="B451" s="832" t="s">
        <v>2254</v>
      </c>
      <c r="C451" s="832" t="s">
        <v>4718</v>
      </c>
      <c r="D451" s="832" t="s">
        <v>4719</v>
      </c>
      <c r="E451" s="832" t="s">
        <v>1350</v>
      </c>
      <c r="F451" s="849"/>
      <c r="G451" s="849"/>
      <c r="H451" s="837">
        <v>0</v>
      </c>
      <c r="I451" s="849">
        <v>3</v>
      </c>
      <c r="J451" s="849">
        <v>382.02</v>
      </c>
      <c r="K451" s="837">
        <v>1</v>
      </c>
      <c r="L451" s="849">
        <v>3</v>
      </c>
      <c r="M451" s="850">
        <v>382.02</v>
      </c>
    </row>
    <row r="452" spans="1:13" ht="14.4" customHeight="1" x14ac:dyDescent="0.3">
      <c r="A452" s="831" t="s">
        <v>2682</v>
      </c>
      <c r="B452" s="832" t="s">
        <v>2254</v>
      </c>
      <c r="C452" s="832" t="s">
        <v>2269</v>
      </c>
      <c r="D452" s="832" t="s">
        <v>930</v>
      </c>
      <c r="E452" s="832" t="s">
        <v>2265</v>
      </c>
      <c r="F452" s="849"/>
      <c r="G452" s="849"/>
      <c r="H452" s="837">
        <v>0</v>
      </c>
      <c r="I452" s="849">
        <v>40</v>
      </c>
      <c r="J452" s="849">
        <v>12988</v>
      </c>
      <c r="K452" s="837">
        <v>1</v>
      </c>
      <c r="L452" s="849">
        <v>40</v>
      </c>
      <c r="M452" s="850">
        <v>12988</v>
      </c>
    </row>
    <row r="453" spans="1:13" ht="14.4" customHeight="1" x14ac:dyDescent="0.3">
      <c r="A453" s="831" t="s">
        <v>2682</v>
      </c>
      <c r="B453" s="832" t="s">
        <v>2254</v>
      </c>
      <c r="C453" s="832" t="s">
        <v>2270</v>
      </c>
      <c r="D453" s="832" t="s">
        <v>915</v>
      </c>
      <c r="E453" s="832" t="s">
        <v>2257</v>
      </c>
      <c r="F453" s="849"/>
      <c r="G453" s="849"/>
      <c r="H453" s="837">
        <v>0</v>
      </c>
      <c r="I453" s="849">
        <v>10</v>
      </c>
      <c r="J453" s="849">
        <v>16149</v>
      </c>
      <c r="K453" s="837">
        <v>1</v>
      </c>
      <c r="L453" s="849">
        <v>10</v>
      </c>
      <c r="M453" s="850">
        <v>16149</v>
      </c>
    </row>
    <row r="454" spans="1:13" ht="14.4" customHeight="1" x14ac:dyDescent="0.3">
      <c r="A454" s="831" t="s">
        <v>2682</v>
      </c>
      <c r="B454" s="832" t="s">
        <v>2254</v>
      </c>
      <c r="C454" s="832" t="s">
        <v>2450</v>
      </c>
      <c r="D454" s="832" t="s">
        <v>2451</v>
      </c>
      <c r="E454" s="832" t="s">
        <v>1435</v>
      </c>
      <c r="F454" s="849"/>
      <c r="G454" s="849"/>
      <c r="H454" s="837">
        <v>0</v>
      </c>
      <c r="I454" s="849">
        <v>20</v>
      </c>
      <c r="J454" s="849">
        <v>1445.3999999999999</v>
      </c>
      <c r="K454" s="837">
        <v>1</v>
      </c>
      <c r="L454" s="849">
        <v>20</v>
      </c>
      <c r="M454" s="850">
        <v>1445.3999999999999</v>
      </c>
    </row>
    <row r="455" spans="1:13" ht="14.4" customHeight="1" x14ac:dyDescent="0.3">
      <c r="A455" s="831" t="s">
        <v>2682</v>
      </c>
      <c r="B455" s="832" t="s">
        <v>2254</v>
      </c>
      <c r="C455" s="832" t="s">
        <v>2456</v>
      </c>
      <c r="D455" s="832" t="s">
        <v>2457</v>
      </c>
      <c r="E455" s="832" t="s">
        <v>1435</v>
      </c>
      <c r="F455" s="849"/>
      <c r="G455" s="849"/>
      <c r="H455" s="837">
        <v>0</v>
      </c>
      <c r="I455" s="849">
        <v>10</v>
      </c>
      <c r="J455" s="849">
        <v>722.69999999999993</v>
      </c>
      <c r="K455" s="837">
        <v>1</v>
      </c>
      <c r="L455" s="849">
        <v>10</v>
      </c>
      <c r="M455" s="850">
        <v>722.69999999999993</v>
      </c>
    </row>
    <row r="456" spans="1:13" ht="14.4" customHeight="1" x14ac:dyDescent="0.3">
      <c r="A456" s="831" t="s">
        <v>2682</v>
      </c>
      <c r="B456" s="832" t="s">
        <v>2254</v>
      </c>
      <c r="C456" s="832" t="s">
        <v>2452</v>
      </c>
      <c r="D456" s="832" t="s">
        <v>2453</v>
      </c>
      <c r="E456" s="832" t="s">
        <v>1435</v>
      </c>
      <c r="F456" s="849"/>
      <c r="G456" s="849"/>
      <c r="H456" s="837">
        <v>0</v>
      </c>
      <c r="I456" s="849">
        <v>10</v>
      </c>
      <c r="J456" s="849">
        <v>722.69999999999993</v>
      </c>
      <c r="K456" s="837">
        <v>1</v>
      </c>
      <c r="L456" s="849">
        <v>10</v>
      </c>
      <c r="M456" s="850">
        <v>722.69999999999993</v>
      </c>
    </row>
    <row r="457" spans="1:13" ht="14.4" customHeight="1" x14ac:dyDescent="0.3">
      <c r="A457" s="831" t="s">
        <v>2682</v>
      </c>
      <c r="B457" s="832" t="s">
        <v>2254</v>
      </c>
      <c r="C457" s="832" t="s">
        <v>2458</v>
      </c>
      <c r="D457" s="832" t="s">
        <v>2459</v>
      </c>
      <c r="E457" s="832" t="s">
        <v>1435</v>
      </c>
      <c r="F457" s="849"/>
      <c r="G457" s="849"/>
      <c r="H457" s="837">
        <v>0</v>
      </c>
      <c r="I457" s="849">
        <v>10</v>
      </c>
      <c r="J457" s="849">
        <v>722.69999999999993</v>
      </c>
      <c r="K457" s="837">
        <v>1</v>
      </c>
      <c r="L457" s="849">
        <v>10</v>
      </c>
      <c r="M457" s="850">
        <v>722.69999999999993</v>
      </c>
    </row>
    <row r="458" spans="1:13" ht="14.4" customHeight="1" x14ac:dyDescent="0.3">
      <c r="A458" s="831" t="s">
        <v>2682</v>
      </c>
      <c r="B458" s="832" t="s">
        <v>2254</v>
      </c>
      <c r="C458" s="832" t="s">
        <v>4836</v>
      </c>
      <c r="D458" s="832" t="s">
        <v>930</v>
      </c>
      <c r="E458" s="832" t="s">
        <v>2265</v>
      </c>
      <c r="F458" s="849">
        <v>20</v>
      </c>
      <c r="G458" s="849">
        <v>6384</v>
      </c>
      <c r="H458" s="837">
        <v>1</v>
      </c>
      <c r="I458" s="849"/>
      <c r="J458" s="849"/>
      <c r="K458" s="837">
        <v>0</v>
      </c>
      <c r="L458" s="849">
        <v>20</v>
      </c>
      <c r="M458" s="850">
        <v>6384</v>
      </c>
    </row>
    <row r="459" spans="1:13" ht="14.4" customHeight="1" x14ac:dyDescent="0.3">
      <c r="A459" s="831" t="s">
        <v>2682</v>
      </c>
      <c r="B459" s="832" t="s">
        <v>2594</v>
      </c>
      <c r="C459" s="832" t="s">
        <v>2595</v>
      </c>
      <c r="D459" s="832" t="s">
        <v>2596</v>
      </c>
      <c r="E459" s="832" t="s">
        <v>2597</v>
      </c>
      <c r="F459" s="849">
        <v>32</v>
      </c>
      <c r="G459" s="849">
        <v>21115.84</v>
      </c>
      <c r="H459" s="837">
        <v>1</v>
      </c>
      <c r="I459" s="849"/>
      <c r="J459" s="849"/>
      <c r="K459" s="837">
        <v>0</v>
      </c>
      <c r="L459" s="849">
        <v>32</v>
      </c>
      <c r="M459" s="850">
        <v>21115.84</v>
      </c>
    </row>
    <row r="460" spans="1:13" ht="14.4" customHeight="1" x14ac:dyDescent="0.3">
      <c r="A460" s="831" t="s">
        <v>2682</v>
      </c>
      <c r="B460" s="832" t="s">
        <v>2594</v>
      </c>
      <c r="C460" s="832" t="s">
        <v>4818</v>
      </c>
      <c r="D460" s="832" t="s">
        <v>2596</v>
      </c>
      <c r="E460" s="832" t="s">
        <v>4819</v>
      </c>
      <c r="F460" s="849">
        <v>5</v>
      </c>
      <c r="G460" s="849">
        <v>6321.05</v>
      </c>
      <c r="H460" s="837">
        <v>1</v>
      </c>
      <c r="I460" s="849"/>
      <c r="J460" s="849"/>
      <c r="K460" s="837">
        <v>0</v>
      </c>
      <c r="L460" s="849">
        <v>5</v>
      </c>
      <c r="M460" s="850">
        <v>6321.05</v>
      </c>
    </row>
    <row r="461" spans="1:13" ht="14.4" customHeight="1" x14ac:dyDescent="0.3">
      <c r="A461" s="831" t="s">
        <v>2682</v>
      </c>
      <c r="B461" s="832" t="s">
        <v>2594</v>
      </c>
      <c r="C461" s="832" t="s">
        <v>4693</v>
      </c>
      <c r="D461" s="832" t="s">
        <v>2596</v>
      </c>
      <c r="E461" s="832" t="s">
        <v>4694</v>
      </c>
      <c r="F461" s="849">
        <v>2</v>
      </c>
      <c r="G461" s="849">
        <v>1133.06</v>
      </c>
      <c r="H461" s="837">
        <v>1</v>
      </c>
      <c r="I461" s="849"/>
      <c r="J461" s="849"/>
      <c r="K461" s="837">
        <v>0</v>
      </c>
      <c r="L461" s="849">
        <v>2</v>
      </c>
      <c r="M461" s="850">
        <v>1133.06</v>
      </c>
    </row>
    <row r="462" spans="1:13" ht="14.4" customHeight="1" x14ac:dyDescent="0.3">
      <c r="A462" s="831" t="s">
        <v>2682</v>
      </c>
      <c r="B462" s="832" t="s">
        <v>5760</v>
      </c>
      <c r="C462" s="832" t="s">
        <v>4824</v>
      </c>
      <c r="D462" s="832" t="s">
        <v>4584</v>
      </c>
      <c r="E462" s="832" t="s">
        <v>4825</v>
      </c>
      <c r="F462" s="849">
        <v>1</v>
      </c>
      <c r="G462" s="849">
        <v>50.32</v>
      </c>
      <c r="H462" s="837">
        <v>1</v>
      </c>
      <c r="I462" s="849"/>
      <c r="J462" s="849"/>
      <c r="K462" s="837">
        <v>0</v>
      </c>
      <c r="L462" s="849">
        <v>1</v>
      </c>
      <c r="M462" s="850">
        <v>50.32</v>
      </c>
    </row>
    <row r="463" spans="1:13" ht="14.4" customHeight="1" x14ac:dyDescent="0.3">
      <c r="A463" s="831" t="s">
        <v>2683</v>
      </c>
      <c r="B463" s="832" t="s">
        <v>2193</v>
      </c>
      <c r="C463" s="832" t="s">
        <v>2194</v>
      </c>
      <c r="D463" s="832" t="s">
        <v>1358</v>
      </c>
      <c r="E463" s="832" t="s">
        <v>2195</v>
      </c>
      <c r="F463" s="849"/>
      <c r="G463" s="849"/>
      <c r="H463" s="837">
        <v>0</v>
      </c>
      <c r="I463" s="849">
        <v>4</v>
      </c>
      <c r="J463" s="849">
        <v>617.44000000000005</v>
      </c>
      <c r="K463" s="837">
        <v>1</v>
      </c>
      <c r="L463" s="849">
        <v>4</v>
      </c>
      <c r="M463" s="850">
        <v>617.44000000000005</v>
      </c>
    </row>
    <row r="464" spans="1:13" ht="14.4" customHeight="1" x14ac:dyDescent="0.3">
      <c r="A464" s="831" t="s">
        <v>2683</v>
      </c>
      <c r="B464" s="832" t="s">
        <v>2193</v>
      </c>
      <c r="C464" s="832" t="s">
        <v>2199</v>
      </c>
      <c r="D464" s="832" t="s">
        <v>951</v>
      </c>
      <c r="E464" s="832" t="s">
        <v>2200</v>
      </c>
      <c r="F464" s="849"/>
      <c r="G464" s="849"/>
      <c r="H464" s="837">
        <v>0</v>
      </c>
      <c r="I464" s="849">
        <v>4</v>
      </c>
      <c r="J464" s="849">
        <v>302.92</v>
      </c>
      <c r="K464" s="837">
        <v>1</v>
      </c>
      <c r="L464" s="849">
        <v>4</v>
      </c>
      <c r="M464" s="850">
        <v>302.92</v>
      </c>
    </row>
    <row r="465" spans="1:13" ht="14.4" customHeight="1" x14ac:dyDescent="0.3">
      <c r="A465" s="831" t="s">
        <v>2683</v>
      </c>
      <c r="B465" s="832" t="s">
        <v>5761</v>
      </c>
      <c r="C465" s="832" t="s">
        <v>4987</v>
      </c>
      <c r="D465" s="832" t="s">
        <v>4999</v>
      </c>
      <c r="E465" s="832" t="s">
        <v>5000</v>
      </c>
      <c r="F465" s="849"/>
      <c r="G465" s="849"/>
      <c r="H465" s="837">
        <v>0</v>
      </c>
      <c r="I465" s="849">
        <v>1</v>
      </c>
      <c r="J465" s="849">
        <v>34334.31</v>
      </c>
      <c r="K465" s="837">
        <v>1</v>
      </c>
      <c r="L465" s="849">
        <v>1</v>
      </c>
      <c r="M465" s="850">
        <v>34334.31</v>
      </c>
    </row>
    <row r="466" spans="1:13" ht="14.4" customHeight="1" x14ac:dyDescent="0.3">
      <c r="A466" s="831" t="s">
        <v>2683</v>
      </c>
      <c r="B466" s="832" t="s">
        <v>5750</v>
      </c>
      <c r="C466" s="832" t="s">
        <v>4618</v>
      </c>
      <c r="D466" s="832" t="s">
        <v>4616</v>
      </c>
      <c r="E466" s="832" t="s">
        <v>3326</v>
      </c>
      <c r="F466" s="849">
        <v>2</v>
      </c>
      <c r="G466" s="849">
        <v>1736.74</v>
      </c>
      <c r="H466" s="837">
        <v>1</v>
      </c>
      <c r="I466" s="849"/>
      <c r="J466" s="849"/>
      <c r="K466" s="837">
        <v>0</v>
      </c>
      <c r="L466" s="849">
        <v>2</v>
      </c>
      <c r="M466" s="850">
        <v>1736.74</v>
      </c>
    </row>
    <row r="467" spans="1:13" ht="14.4" customHeight="1" x14ac:dyDescent="0.3">
      <c r="A467" s="831" t="s">
        <v>2683</v>
      </c>
      <c r="B467" s="832" t="s">
        <v>2308</v>
      </c>
      <c r="C467" s="832" t="s">
        <v>2386</v>
      </c>
      <c r="D467" s="832" t="s">
        <v>2310</v>
      </c>
      <c r="E467" s="832" t="s">
        <v>2387</v>
      </c>
      <c r="F467" s="849"/>
      <c r="G467" s="849"/>
      <c r="H467" s="837">
        <v>0</v>
      </c>
      <c r="I467" s="849">
        <v>1</v>
      </c>
      <c r="J467" s="849">
        <v>9.4</v>
      </c>
      <c r="K467" s="837">
        <v>1</v>
      </c>
      <c r="L467" s="849">
        <v>1</v>
      </c>
      <c r="M467" s="850">
        <v>9.4</v>
      </c>
    </row>
    <row r="468" spans="1:13" ht="14.4" customHeight="1" x14ac:dyDescent="0.3">
      <c r="A468" s="831" t="s">
        <v>2683</v>
      </c>
      <c r="B468" s="832" t="s">
        <v>5756</v>
      </c>
      <c r="C468" s="832" t="s">
        <v>4864</v>
      </c>
      <c r="D468" s="832" t="s">
        <v>4865</v>
      </c>
      <c r="E468" s="832" t="s">
        <v>4866</v>
      </c>
      <c r="F468" s="849"/>
      <c r="G468" s="849"/>
      <c r="H468" s="837">
        <v>0</v>
      </c>
      <c r="I468" s="849">
        <v>4</v>
      </c>
      <c r="J468" s="849">
        <v>414.8</v>
      </c>
      <c r="K468" s="837">
        <v>1</v>
      </c>
      <c r="L468" s="849">
        <v>4</v>
      </c>
      <c r="M468" s="850">
        <v>414.8</v>
      </c>
    </row>
    <row r="469" spans="1:13" ht="14.4" customHeight="1" x14ac:dyDescent="0.3">
      <c r="A469" s="831" t="s">
        <v>2683</v>
      </c>
      <c r="B469" s="832" t="s">
        <v>2396</v>
      </c>
      <c r="C469" s="832" t="s">
        <v>4652</v>
      </c>
      <c r="D469" s="832" t="s">
        <v>4653</v>
      </c>
      <c r="E469" s="832" t="s">
        <v>4654</v>
      </c>
      <c r="F469" s="849">
        <v>1</v>
      </c>
      <c r="G469" s="849">
        <v>141.25</v>
      </c>
      <c r="H469" s="837">
        <v>1</v>
      </c>
      <c r="I469" s="849"/>
      <c r="J469" s="849"/>
      <c r="K469" s="837">
        <v>0</v>
      </c>
      <c r="L469" s="849">
        <v>1</v>
      </c>
      <c r="M469" s="850">
        <v>141.25</v>
      </c>
    </row>
    <row r="470" spans="1:13" ht="14.4" customHeight="1" x14ac:dyDescent="0.3">
      <c r="A470" s="831" t="s">
        <v>2683</v>
      </c>
      <c r="B470" s="832" t="s">
        <v>2396</v>
      </c>
      <c r="C470" s="832" t="s">
        <v>2397</v>
      </c>
      <c r="D470" s="832" t="s">
        <v>2398</v>
      </c>
      <c r="E470" s="832" t="s">
        <v>2399</v>
      </c>
      <c r="F470" s="849"/>
      <c r="G470" s="849"/>
      <c r="H470" s="837">
        <v>0</v>
      </c>
      <c r="I470" s="849">
        <v>30</v>
      </c>
      <c r="J470" s="849">
        <v>4237.5</v>
      </c>
      <c r="K470" s="837">
        <v>1</v>
      </c>
      <c r="L470" s="849">
        <v>30</v>
      </c>
      <c r="M470" s="850">
        <v>4237.5</v>
      </c>
    </row>
    <row r="471" spans="1:13" ht="14.4" customHeight="1" x14ac:dyDescent="0.3">
      <c r="A471" s="831" t="s">
        <v>2683</v>
      </c>
      <c r="B471" s="832" t="s">
        <v>2248</v>
      </c>
      <c r="C471" s="832" t="s">
        <v>2249</v>
      </c>
      <c r="D471" s="832" t="s">
        <v>897</v>
      </c>
      <c r="E471" s="832" t="s">
        <v>2250</v>
      </c>
      <c r="F471" s="849"/>
      <c r="G471" s="849"/>
      <c r="H471" s="837">
        <v>0</v>
      </c>
      <c r="I471" s="849">
        <v>68</v>
      </c>
      <c r="J471" s="849">
        <v>4335</v>
      </c>
      <c r="K471" s="837">
        <v>1</v>
      </c>
      <c r="L471" s="849">
        <v>68</v>
      </c>
      <c r="M471" s="850">
        <v>4335</v>
      </c>
    </row>
    <row r="472" spans="1:13" ht="14.4" customHeight="1" x14ac:dyDescent="0.3">
      <c r="A472" s="831" t="s">
        <v>2683</v>
      </c>
      <c r="B472" s="832" t="s">
        <v>5741</v>
      </c>
      <c r="C472" s="832" t="s">
        <v>4810</v>
      </c>
      <c r="D472" s="832" t="s">
        <v>3762</v>
      </c>
      <c r="E472" s="832" t="s">
        <v>4811</v>
      </c>
      <c r="F472" s="849">
        <v>1</v>
      </c>
      <c r="G472" s="849">
        <v>2358.91</v>
      </c>
      <c r="H472" s="837">
        <v>1</v>
      </c>
      <c r="I472" s="849"/>
      <c r="J472" s="849"/>
      <c r="K472" s="837">
        <v>0</v>
      </c>
      <c r="L472" s="849">
        <v>1</v>
      </c>
      <c r="M472" s="850">
        <v>2358.91</v>
      </c>
    </row>
    <row r="473" spans="1:13" ht="14.4" customHeight="1" x14ac:dyDescent="0.3">
      <c r="A473" s="831" t="s">
        <v>2683</v>
      </c>
      <c r="B473" s="832" t="s">
        <v>5741</v>
      </c>
      <c r="C473" s="832" t="s">
        <v>4686</v>
      </c>
      <c r="D473" s="832" t="s">
        <v>3762</v>
      </c>
      <c r="E473" s="832" t="s">
        <v>4687</v>
      </c>
      <c r="F473" s="849">
        <v>4</v>
      </c>
      <c r="G473" s="849">
        <v>2830.68</v>
      </c>
      <c r="H473" s="837">
        <v>1</v>
      </c>
      <c r="I473" s="849"/>
      <c r="J473" s="849"/>
      <c r="K473" s="837">
        <v>0</v>
      </c>
      <c r="L473" s="849">
        <v>4</v>
      </c>
      <c r="M473" s="850">
        <v>2830.68</v>
      </c>
    </row>
    <row r="474" spans="1:13" ht="14.4" customHeight="1" x14ac:dyDescent="0.3">
      <c r="A474" s="831" t="s">
        <v>2683</v>
      </c>
      <c r="B474" s="832" t="s">
        <v>5741</v>
      </c>
      <c r="C474" s="832" t="s">
        <v>4935</v>
      </c>
      <c r="D474" s="832" t="s">
        <v>4936</v>
      </c>
      <c r="E474" s="832" t="s">
        <v>4937</v>
      </c>
      <c r="F474" s="849"/>
      <c r="G474" s="849"/>
      <c r="H474" s="837">
        <v>0</v>
      </c>
      <c r="I474" s="849">
        <v>2</v>
      </c>
      <c r="J474" s="849">
        <v>1401.4</v>
      </c>
      <c r="K474" s="837">
        <v>1</v>
      </c>
      <c r="L474" s="849">
        <v>2</v>
      </c>
      <c r="M474" s="850">
        <v>1401.4</v>
      </c>
    </row>
    <row r="475" spans="1:13" ht="14.4" customHeight="1" x14ac:dyDescent="0.3">
      <c r="A475" s="831" t="s">
        <v>2683</v>
      </c>
      <c r="B475" s="832" t="s">
        <v>5741</v>
      </c>
      <c r="C475" s="832" t="s">
        <v>4938</v>
      </c>
      <c r="D475" s="832" t="s">
        <v>4936</v>
      </c>
      <c r="E475" s="832" t="s">
        <v>4939</v>
      </c>
      <c r="F475" s="849"/>
      <c r="G475" s="849"/>
      <c r="H475" s="837">
        <v>0</v>
      </c>
      <c r="I475" s="849">
        <v>2</v>
      </c>
      <c r="J475" s="849">
        <v>1780.8</v>
      </c>
      <c r="K475" s="837">
        <v>1</v>
      </c>
      <c r="L475" s="849">
        <v>2</v>
      </c>
      <c r="M475" s="850">
        <v>1780.8</v>
      </c>
    </row>
    <row r="476" spans="1:13" ht="14.4" customHeight="1" x14ac:dyDescent="0.3">
      <c r="A476" s="831" t="s">
        <v>2683</v>
      </c>
      <c r="B476" s="832" t="s">
        <v>5741</v>
      </c>
      <c r="C476" s="832" t="s">
        <v>4940</v>
      </c>
      <c r="D476" s="832" t="s">
        <v>3762</v>
      </c>
      <c r="E476" s="832" t="s">
        <v>4811</v>
      </c>
      <c r="F476" s="849">
        <v>1</v>
      </c>
      <c r="G476" s="849">
        <v>2358.91</v>
      </c>
      <c r="H476" s="837">
        <v>1</v>
      </c>
      <c r="I476" s="849"/>
      <c r="J476" s="849"/>
      <c r="K476" s="837">
        <v>0</v>
      </c>
      <c r="L476" s="849">
        <v>1</v>
      </c>
      <c r="M476" s="850">
        <v>2358.91</v>
      </c>
    </row>
    <row r="477" spans="1:13" ht="14.4" customHeight="1" x14ac:dyDescent="0.3">
      <c r="A477" s="831" t="s">
        <v>2683</v>
      </c>
      <c r="B477" s="832" t="s">
        <v>5751</v>
      </c>
      <c r="C477" s="832" t="s">
        <v>4815</v>
      </c>
      <c r="D477" s="832" t="s">
        <v>4816</v>
      </c>
      <c r="E477" s="832" t="s">
        <v>4817</v>
      </c>
      <c r="F477" s="849"/>
      <c r="G477" s="849"/>
      <c r="H477" s="837">
        <v>0</v>
      </c>
      <c r="I477" s="849">
        <v>1</v>
      </c>
      <c r="J477" s="849">
        <v>1179.5</v>
      </c>
      <c r="K477" s="837">
        <v>1</v>
      </c>
      <c r="L477" s="849">
        <v>1</v>
      </c>
      <c r="M477" s="850">
        <v>1179.5</v>
      </c>
    </row>
    <row r="478" spans="1:13" ht="14.4" customHeight="1" x14ac:dyDescent="0.3">
      <c r="A478" s="831" t="s">
        <v>2683</v>
      </c>
      <c r="B478" s="832" t="s">
        <v>2400</v>
      </c>
      <c r="C478" s="832" t="s">
        <v>2401</v>
      </c>
      <c r="D478" s="832" t="s">
        <v>1249</v>
      </c>
      <c r="E478" s="832" t="s">
        <v>2402</v>
      </c>
      <c r="F478" s="849"/>
      <c r="G478" s="849"/>
      <c r="H478" s="837">
        <v>0</v>
      </c>
      <c r="I478" s="849">
        <v>3</v>
      </c>
      <c r="J478" s="849">
        <v>320.25</v>
      </c>
      <c r="K478" s="837">
        <v>1</v>
      </c>
      <c r="L478" s="849">
        <v>3</v>
      </c>
      <c r="M478" s="850">
        <v>320.25</v>
      </c>
    </row>
    <row r="479" spans="1:13" ht="14.4" customHeight="1" x14ac:dyDescent="0.3">
      <c r="A479" s="831" t="s">
        <v>2683</v>
      </c>
      <c r="B479" s="832" t="s">
        <v>2400</v>
      </c>
      <c r="C479" s="832" t="s">
        <v>4605</v>
      </c>
      <c r="D479" s="832" t="s">
        <v>4606</v>
      </c>
      <c r="E479" s="832" t="s">
        <v>4607</v>
      </c>
      <c r="F479" s="849"/>
      <c r="G479" s="849"/>
      <c r="H479" s="837">
        <v>0</v>
      </c>
      <c r="I479" s="849">
        <v>42</v>
      </c>
      <c r="J479" s="849">
        <v>8598.239999999998</v>
      </c>
      <c r="K479" s="837">
        <v>1</v>
      </c>
      <c r="L479" s="849">
        <v>42</v>
      </c>
      <c r="M479" s="850">
        <v>8598.239999999998</v>
      </c>
    </row>
    <row r="480" spans="1:13" ht="14.4" customHeight="1" x14ac:dyDescent="0.3">
      <c r="A480" s="831" t="s">
        <v>2683</v>
      </c>
      <c r="B480" s="832" t="s">
        <v>2400</v>
      </c>
      <c r="C480" s="832" t="s">
        <v>2598</v>
      </c>
      <c r="D480" s="832" t="s">
        <v>1951</v>
      </c>
      <c r="E480" s="832" t="s">
        <v>2599</v>
      </c>
      <c r="F480" s="849"/>
      <c r="G480" s="849"/>
      <c r="H480" s="837">
        <v>0</v>
      </c>
      <c r="I480" s="849">
        <v>36</v>
      </c>
      <c r="J480" s="849">
        <v>4325.3999999999996</v>
      </c>
      <c r="K480" s="837">
        <v>1</v>
      </c>
      <c r="L480" s="849">
        <v>36</v>
      </c>
      <c r="M480" s="850">
        <v>4325.3999999999996</v>
      </c>
    </row>
    <row r="481" spans="1:13" ht="14.4" customHeight="1" x14ac:dyDescent="0.3">
      <c r="A481" s="831" t="s">
        <v>2683</v>
      </c>
      <c r="B481" s="832" t="s">
        <v>5752</v>
      </c>
      <c r="C481" s="832" t="s">
        <v>4647</v>
      </c>
      <c r="D481" s="832" t="s">
        <v>4648</v>
      </c>
      <c r="E481" s="832" t="s">
        <v>4649</v>
      </c>
      <c r="F481" s="849">
        <v>5</v>
      </c>
      <c r="G481" s="849">
        <v>2245.9499999999998</v>
      </c>
      <c r="H481" s="837">
        <v>1</v>
      </c>
      <c r="I481" s="849"/>
      <c r="J481" s="849"/>
      <c r="K481" s="837">
        <v>0</v>
      </c>
      <c r="L481" s="849">
        <v>5</v>
      </c>
      <c r="M481" s="850">
        <v>2245.9499999999998</v>
      </c>
    </row>
    <row r="482" spans="1:13" ht="14.4" customHeight="1" x14ac:dyDescent="0.3">
      <c r="A482" s="831" t="s">
        <v>2683</v>
      </c>
      <c r="B482" s="832" t="s">
        <v>5748</v>
      </c>
      <c r="C482" s="832" t="s">
        <v>5335</v>
      </c>
      <c r="D482" s="832" t="s">
        <v>2252</v>
      </c>
      <c r="E482" s="832" t="s">
        <v>5336</v>
      </c>
      <c r="F482" s="849"/>
      <c r="G482" s="849"/>
      <c r="H482" s="837">
        <v>0</v>
      </c>
      <c r="I482" s="849">
        <v>1</v>
      </c>
      <c r="J482" s="849">
        <v>30.5</v>
      </c>
      <c r="K482" s="837">
        <v>1</v>
      </c>
      <c r="L482" s="849">
        <v>1</v>
      </c>
      <c r="M482" s="850">
        <v>30.5</v>
      </c>
    </row>
    <row r="483" spans="1:13" ht="14.4" customHeight="1" x14ac:dyDescent="0.3">
      <c r="A483" s="831" t="s">
        <v>2683</v>
      </c>
      <c r="B483" s="832" t="s">
        <v>5742</v>
      </c>
      <c r="C483" s="832" t="s">
        <v>4655</v>
      </c>
      <c r="D483" s="832" t="s">
        <v>4656</v>
      </c>
      <c r="E483" s="832" t="s">
        <v>4657</v>
      </c>
      <c r="F483" s="849">
        <v>3</v>
      </c>
      <c r="G483" s="849">
        <v>4417.83</v>
      </c>
      <c r="H483" s="837">
        <v>1</v>
      </c>
      <c r="I483" s="849"/>
      <c r="J483" s="849"/>
      <c r="K483" s="837">
        <v>0</v>
      </c>
      <c r="L483" s="849">
        <v>3</v>
      </c>
      <c r="M483" s="850">
        <v>4417.83</v>
      </c>
    </row>
    <row r="484" spans="1:13" ht="14.4" customHeight="1" x14ac:dyDescent="0.3">
      <c r="A484" s="831" t="s">
        <v>2683</v>
      </c>
      <c r="B484" s="832" t="s">
        <v>5742</v>
      </c>
      <c r="C484" s="832" t="s">
        <v>3624</v>
      </c>
      <c r="D484" s="832" t="s">
        <v>3625</v>
      </c>
      <c r="E484" s="832" t="s">
        <v>3626</v>
      </c>
      <c r="F484" s="849"/>
      <c r="G484" s="849"/>
      <c r="H484" s="837">
        <v>0</v>
      </c>
      <c r="I484" s="849">
        <v>3</v>
      </c>
      <c r="J484" s="849">
        <v>4417.83</v>
      </c>
      <c r="K484" s="837">
        <v>1</v>
      </c>
      <c r="L484" s="849">
        <v>3</v>
      </c>
      <c r="M484" s="850">
        <v>4417.83</v>
      </c>
    </row>
    <row r="485" spans="1:13" ht="14.4" customHeight="1" x14ac:dyDescent="0.3">
      <c r="A485" s="831" t="s">
        <v>2683</v>
      </c>
      <c r="B485" s="832" t="s">
        <v>5742</v>
      </c>
      <c r="C485" s="832" t="s">
        <v>4664</v>
      </c>
      <c r="D485" s="832" t="s">
        <v>3625</v>
      </c>
      <c r="E485" s="832" t="s">
        <v>4662</v>
      </c>
      <c r="F485" s="849"/>
      <c r="G485" s="849"/>
      <c r="H485" s="837">
        <v>0</v>
      </c>
      <c r="I485" s="849">
        <v>8</v>
      </c>
      <c r="J485" s="849">
        <v>11780.880000000001</v>
      </c>
      <c r="K485" s="837">
        <v>1</v>
      </c>
      <c r="L485" s="849">
        <v>8</v>
      </c>
      <c r="M485" s="850">
        <v>11780.880000000001</v>
      </c>
    </row>
    <row r="486" spans="1:13" ht="14.4" customHeight="1" x14ac:dyDescent="0.3">
      <c r="A486" s="831" t="s">
        <v>2683</v>
      </c>
      <c r="B486" s="832" t="s">
        <v>5742</v>
      </c>
      <c r="C486" s="832" t="s">
        <v>4663</v>
      </c>
      <c r="D486" s="832" t="s">
        <v>3625</v>
      </c>
      <c r="E486" s="832" t="s">
        <v>4657</v>
      </c>
      <c r="F486" s="849"/>
      <c r="G486" s="849"/>
      <c r="H486" s="837">
        <v>0</v>
      </c>
      <c r="I486" s="849">
        <v>5</v>
      </c>
      <c r="J486" s="849">
        <v>7363.0499999999993</v>
      </c>
      <c r="K486" s="837">
        <v>1</v>
      </c>
      <c r="L486" s="849">
        <v>5</v>
      </c>
      <c r="M486" s="850">
        <v>7363.0499999999993</v>
      </c>
    </row>
    <row r="487" spans="1:13" ht="14.4" customHeight="1" x14ac:dyDescent="0.3">
      <c r="A487" s="831" t="s">
        <v>2683</v>
      </c>
      <c r="B487" s="832" t="s">
        <v>2322</v>
      </c>
      <c r="C487" s="832" t="s">
        <v>2323</v>
      </c>
      <c r="D487" s="832" t="s">
        <v>1132</v>
      </c>
      <c r="E487" s="832" t="s">
        <v>2324</v>
      </c>
      <c r="F487" s="849"/>
      <c r="G487" s="849"/>
      <c r="H487" s="837"/>
      <c r="I487" s="849">
        <v>2</v>
      </c>
      <c r="J487" s="849">
        <v>0</v>
      </c>
      <c r="K487" s="837"/>
      <c r="L487" s="849">
        <v>2</v>
      </c>
      <c r="M487" s="850">
        <v>0</v>
      </c>
    </row>
    <row r="488" spans="1:13" ht="14.4" customHeight="1" x14ac:dyDescent="0.3">
      <c r="A488" s="831" t="s">
        <v>2683</v>
      </c>
      <c r="B488" s="832" t="s">
        <v>2322</v>
      </c>
      <c r="C488" s="832" t="s">
        <v>2325</v>
      </c>
      <c r="D488" s="832" t="s">
        <v>1130</v>
      </c>
      <c r="E488" s="832" t="s">
        <v>2326</v>
      </c>
      <c r="F488" s="849"/>
      <c r="G488" s="849"/>
      <c r="H488" s="837">
        <v>0</v>
      </c>
      <c r="I488" s="849">
        <v>11</v>
      </c>
      <c r="J488" s="849">
        <v>1939.5199999999998</v>
      </c>
      <c r="K488" s="837">
        <v>1</v>
      </c>
      <c r="L488" s="849">
        <v>11</v>
      </c>
      <c r="M488" s="850">
        <v>1939.5199999999998</v>
      </c>
    </row>
    <row r="489" spans="1:13" ht="14.4" customHeight="1" x14ac:dyDescent="0.3">
      <c r="A489" s="831" t="s">
        <v>2683</v>
      </c>
      <c r="B489" s="832" t="s">
        <v>5758</v>
      </c>
      <c r="C489" s="832" t="s">
        <v>4780</v>
      </c>
      <c r="D489" s="832" t="s">
        <v>4781</v>
      </c>
      <c r="E489" s="832" t="s">
        <v>2837</v>
      </c>
      <c r="F489" s="849"/>
      <c r="G489" s="849"/>
      <c r="H489" s="837">
        <v>0</v>
      </c>
      <c r="I489" s="849">
        <v>2</v>
      </c>
      <c r="J489" s="849">
        <v>352.64</v>
      </c>
      <c r="K489" s="837">
        <v>1</v>
      </c>
      <c r="L489" s="849">
        <v>2</v>
      </c>
      <c r="M489" s="850">
        <v>352.64</v>
      </c>
    </row>
    <row r="490" spans="1:13" ht="14.4" customHeight="1" x14ac:dyDescent="0.3">
      <c r="A490" s="831" t="s">
        <v>2683</v>
      </c>
      <c r="B490" s="832" t="s">
        <v>5758</v>
      </c>
      <c r="C490" s="832" t="s">
        <v>4914</v>
      </c>
      <c r="D490" s="832" t="s">
        <v>4915</v>
      </c>
      <c r="E490" s="832" t="s">
        <v>4916</v>
      </c>
      <c r="F490" s="849"/>
      <c r="G490" s="849"/>
      <c r="H490" s="837">
        <v>0</v>
      </c>
      <c r="I490" s="849">
        <v>2</v>
      </c>
      <c r="J490" s="849">
        <v>117.54</v>
      </c>
      <c r="K490" s="837">
        <v>1</v>
      </c>
      <c r="L490" s="849">
        <v>2</v>
      </c>
      <c r="M490" s="850">
        <v>117.54</v>
      </c>
    </row>
    <row r="491" spans="1:13" ht="14.4" customHeight="1" x14ac:dyDescent="0.3">
      <c r="A491" s="831" t="s">
        <v>2683</v>
      </c>
      <c r="B491" s="832" t="s">
        <v>5759</v>
      </c>
      <c r="C491" s="832" t="s">
        <v>4764</v>
      </c>
      <c r="D491" s="832" t="s">
        <v>4765</v>
      </c>
      <c r="E491" s="832" t="s">
        <v>4766</v>
      </c>
      <c r="F491" s="849"/>
      <c r="G491" s="849"/>
      <c r="H491" s="837">
        <v>0</v>
      </c>
      <c r="I491" s="849">
        <v>3</v>
      </c>
      <c r="J491" s="849">
        <v>204.57</v>
      </c>
      <c r="K491" s="837">
        <v>1</v>
      </c>
      <c r="L491" s="849">
        <v>3</v>
      </c>
      <c r="M491" s="850">
        <v>204.57</v>
      </c>
    </row>
    <row r="492" spans="1:13" ht="14.4" customHeight="1" x14ac:dyDescent="0.3">
      <c r="A492" s="831" t="s">
        <v>2683</v>
      </c>
      <c r="B492" s="832" t="s">
        <v>5733</v>
      </c>
      <c r="C492" s="832" t="s">
        <v>3678</v>
      </c>
      <c r="D492" s="832" t="s">
        <v>3613</v>
      </c>
      <c r="E492" s="832" t="s">
        <v>3169</v>
      </c>
      <c r="F492" s="849">
        <v>54</v>
      </c>
      <c r="G492" s="849">
        <v>9521.2800000000007</v>
      </c>
      <c r="H492" s="837">
        <v>1</v>
      </c>
      <c r="I492" s="849"/>
      <c r="J492" s="849"/>
      <c r="K492" s="837">
        <v>0</v>
      </c>
      <c r="L492" s="849">
        <v>54</v>
      </c>
      <c r="M492" s="850">
        <v>9521.2800000000007</v>
      </c>
    </row>
    <row r="493" spans="1:13" ht="14.4" customHeight="1" x14ac:dyDescent="0.3">
      <c r="A493" s="831" t="s">
        <v>2683</v>
      </c>
      <c r="B493" s="832" t="s">
        <v>5733</v>
      </c>
      <c r="C493" s="832" t="s">
        <v>4597</v>
      </c>
      <c r="D493" s="832" t="s">
        <v>695</v>
      </c>
      <c r="E493" s="832" t="s">
        <v>3169</v>
      </c>
      <c r="F493" s="849">
        <v>27</v>
      </c>
      <c r="G493" s="849">
        <v>4760.6399999999994</v>
      </c>
      <c r="H493" s="837">
        <v>1</v>
      </c>
      <c r="I493" s="849"/>
      <c r="J493" s="849"/>
      <c r="K493" s="837">
        <v>0</v>
      </c>
      <c r="L493" s="849">
        <v>27</v>
      </c>
      <c r="M493" s="850">
        <v>4760.6399999999994</v>
      </c>
    </row>
    <row r="494" spans="1:13" ht="14.4" customHeight="1" x14ac:dyDescent="0.3">
      <c r="A494" s="831" t="s">
        <v>2683</v>
      </c>
      <c r="B494" s="832" t="s">
        <v>5733</v>
      </c>
      <c r="C494" s="832" t="s">
        <v>3640</v>
      </c>
      <c r="D494" s="832" t="s">
        <v>2746</v>
      </c>
      <c r="E494" s="832" t="s">
        <v>3641</v>
      </c>
      <c r="F494" s="849"/>
      <c r="G494" s="849"/>
      <c r="H494" s="837">
        <v>0</v>
      </c>
      <c r="I494" s="849">
        <v>5</v>
      </c>
      <c r="J494" s="849">
        <v>881.6</v>
      </c>
      <c r="K494" s="837">
        <v>1</v>
      </c>
      <c r="L494" s="849">
        <v>5</v>
      </c>
      <c r="M494" s="850">
        <v>881.6</v>
      </c>
    </row>
    <row r="495" spans="1:13" ht="14.4" customHeight="1" x14ac:dyDescent="0.3">
      <c r="A495" s="831" t="s">
        <v>2683</v>
      </c>
      <c r="B495" s="832" t="s">
        <v>5733</v>
      </c>
      <c r="C495" s="832" t="s">
        <v>4904</v>
      </c>
      <c r="D495" s="832" t="s">
        <v>4905</v>
      </c>
      <c r="E495" s="832" t="s">
        <v>3169</v>
      </c>
      <c r="F495" s="849">
        <v>1</v>
      </c>
      <c r="G495" s="849">
        <v>176.32</v>
      </c>
      <c r="H495" s="837">
        <v>1</v>
      </c>
      <c r="I495" s="849"/>
      <c r="J495" s="849"/>
      <c r="K495" s="837">
        <v>0</v>
      </c>
      <c r="L495" s="849">
        <v>1</v>
      </c>
      <c r="M495" s="850">
        <v>176.32</v>
      </c>
    </row>
    <row r="496" spans="1:13" ht="14.4" customHeight="1" x14ac:dyDescent="0.3">
      <c r="A496" s="831" t="s">
        <v>2683</v>
      </c>
      <c r="B496" s="832" t="s">
        <v>2254</v>
      </c>
      <c r="C496" s="832" t="s">
        <v>5264</v>
      </c>
      <c r="D496" s="832" t="s">
        <v>5265</v>
      </c>
      <c r="E496" s="832" t="s">
        <v>1435</v>
      </c>
      <c r="F496" s="849"/>
      <c r="G496" s="849"/>
      <c r="H496" s="837">
        <v>0</v>
      </c>
      <c r="I496" s="849">
        <v>10</v>
      </c>
      <c r="J496" s="849">
        <v>323.8</v>
      </c>
      <c r="K496" s="837">
        <v>1</v>
      </c>
      <c r="L496" s="849">
        <v>10</v>
      </c>
      <c r="M496" s="850">
        <v>323.8</v>
      </c>
    </row>
    <row r="497" spans="1:13" ht="14.4" customHeight="1" x14ac:dyDescent="0.3">
      <c r="A497" s="831" t="s">
        <v>2683</v>
      </c>
      <c r="B497" s="832" t="s">
        <v>2254</v>
      </c>
      <c r="C497" s="832" t="s">
        <v>2269</v>
      </c>
      <c r="D497" s="832" t="s">
        <v>930</v>
      </c>
      <c r="E497" s="832" t="s">
        <v>2265</v>
      </c>
      <c r="F497" s="849"/>
      <c r="G497" s="849"/>
      <c r="H497" s="837">
        <v>0</v>
      </c>
      <c r="I497" s="849">
        <v>30</v>
      </c>
      <c r="J497" s="849">
        <v>9741</v>
      </c>
      <c r="K497" s="837">
        <v>1</v>
      </c>
      <c r="L497" s="849">
        <v>30</v>
      </c>
      <c r="M497" s="850">
        <v>9741</v>
      </c>
    </row>
    <row r="498" spans="1:13" ht="14.4" customHeight="1" x14ac:dyDescent="0.3">
      <c r="A498" s="831" t="s">
        <v>2683</v>
      </c>
      <c r="B498" s="832" t="s">
        <v>2254</v>
      </c>
      <c r="C498" s="832" t="s">
        <v>3844</v>
      </c>
      <c r="D498" s="832" t="s">
        <v>3845</v>
      </c>
      <c r="E498" s="832" t="s">
        <v>2257</v>
      </c>
      <c r="F498" s="849">
        <v>11</v>
      </c>
      <c r="G498" s="849">
        <v>17763.900000000001</v>
      </c>
      <c r="H498" s="837">
        <v>1</v>
      </c>
      <c r="I498" s="849"/>
      <c r="J498" s="849"/>
      <c r="K498" s="837">
        <v>0</v>
      </c>
      <c r="L498" s="849">
        <v>11</v>
      </c>
      <c r="M498" s="850">
        <v>17763.900000000001</v>
      </c>
    </row>
    <row r="499" spans="1:13" ht="14.4" customHeight="1" x14ac:dyDescent="0.3">
      <c r="A499" s="831" t="s">
        <v>2683</v>
      </c>
      <c r="B499" s="832" t="s">
        <v>2254</v>
      </c>
      <c r="C499" s="832" t="s">
        <v>2270</v>
      </c>
      <c r="D499" s="832" t="s">
        <v>915</v>
      </c>
      <c r="E499" s="832" t="s">
        <v>2257</v>
      </c>
      <c r="F499" s="849"/>
      <c r="G499" s="849"/>
      <c r="H499" s="837">
        <v>0</v>
      </c>
      <c r="I499" s="849">
        <v>22</v>
      </c>
      <c r="J499" s="849">
        <v>35527.800000000003</v>
      </c>
      <c r="K499" s="837">
        <v>1</v>
      </c>
      <c r="L499" s="849">
        <v>22</v>
      </c>
      <c r="M499" s="850">
        <v>35527.800000000003</v>
      </c>
    </row>
    <row r="500" spans="1:13" ht="14.4" customHeight="1" x14ac:dyDescent="0.3">
      <c r="A500" s="831" t="s">
        <v>2683</v>
      </c>
      <c r="B500" s="832" t="s">
        <v>2254</v>
      </c>
      <c r="C500" s="832" t="s">
        <v>2331</v>
      </c>
      <c r="D500" s="832" t="s">
        <v>1142</v>
      </c>
      <c r="E500" s="832" t="s">
        <v>1135</v>
      </c>
      <c r="F500" s="849"/>
      <c r="G500" s="849"/>
      <c r="H500" s="837">
        <v>0</v>
      </c>
      <c r="I500" s="849">
        <v>2</v>
      </c>
      <c r="J500" s="849">
        <v>259.02</v>
      </c>
      <c r="K500" s="837">
        <v>1</v>
      </c>
      <c r="L500" s="849">
        <v>2</v>
      </c>
      <c r="M500" s="850">
        <v>259.02</v>
      </c>
    </row>
    <row r="501" spans="1:13" ht="14.4" customHeight="1" x14ac:dyDescent="0.3">
      <c r="A501" s="831" t="s">
        <v>2683</v>
      </c>
      <c r="B501" s="832" t="s">
        <v>2254</v>
      </c>
      <c r="C501" s="832" t="s">
        <v>2446</v>
      </c>
      <c r="D501" s="832" t="s">
        <v>1542</v>
      </c>
      <c r="E501" s="832" t="s">
        <v>1543</v>
      </c>
      <c r="F501" s="849"/>
      <c r="G501" s="849"/>
      <c r="H501" s="837">
        <v>0</v>
      </c>
      <c r="I501" s="849">
        <v>1</v>
      </c>
      <c r="J501" s="849">
        <v>4741.62</v>
      </c>
      <c r="K501" s="837">
        <v>1</v>
      </c>
      <c r="L501" s="849">
        <v>1</v>
      </c>
      <c r="M501" s="850">
        <v>4741.62</v>
      </c>
    </row>
    <row r="502" spans="1:13" ht="14.4" customHeight="1" x14ac:dyDescent="0.3">
      <c r="A502" s="831" t="s">
        <v>2683</v>
      </c>
      <c r="B502" s="832" t="s">
        <v>2254</v>
      </c>
      <c r="C502" s="832" t="s">
        <v>4941</v>
      </c>
      <c r="D502" s="832" t="s">
        <v>4942</v>
      </c>
      <c r="E502" s="832" t="s">
        <v>4943</v>
      </c>
      <c r="F502" s="849"/>
      <c r="G502" s="849"/>
      <c r="H502" s="837">
        <v>0</v>
      </c>
      <c r="I502" s="849">
        <v>10</v>
      </c>
      <c r="J502" s="849">
        <v>16149</v>
      </c>
      <c r="K502" s="837">
        <v>1</v>
      </c>
      <c r="L502" s="849">
        <v>10</v>
      </c>
      <c r="M502" s="850">
        <v>16149</v>
      </c>
    </row>
    <row r="503" spans="1:13" ht="14.4" customHeight="1" x14ac:dyDescent="0.3">
      <c r="A503" s="831" t="s">
        <v>2683</v>
      </c>
      <c r="B503" s="832" t="s">
        <v>2594</v>
      </c>
      <c r="C503" s="832" t="s">
        <v>2595</v>
      </c>
      <c r="D503" s="832" t="s">
        <v>2596</v>
      </c>
      <c r="E503" s="832" t="s">
        <v>2597</v>
      </c>
      <c r="F503" s="849">
        <v>9</v>
      </c>
      <c r="G503" s="849">
        <v>5938.83</v>
      </c>
      <c r="H503" s="837">
        <v>1</v>
      </c>
      <c r="I503" s="849"/>
      <c r="J503" s="849"/>
      <c r="K503" s="837">
        <v>0</v>
      </c>
      <c r="L503" s="849">
        <v>9</v>
      </c>
      <c r="M503" s="850">
        <v>5938.83</v>
      </c>
    </row>
    <row r="504" spans="1:13" ht="14.4" customHeight="1" x14ac:dyDescent="0.3">
      <c r="A504" s="831" t="s">
        <v>2683</v>
      </c>
      <c r="B504" s="832" t="s">
        <v>2594</v>
      </c>
      <c r="C504" s="832" t="s">
        <v>4818</v>
      </c>
      <c r="D504" s="832" t="s">
        <v>2596</v>
      </c>
      <c r="E504" s="832" t="s">
        <v>4819</v>
      </c>
      <c r="F504" s="849">
        <v>4</v>
      </c>
      <c r="G504" s="849">
        <v>5056.84</v>
      </c>
      <c r="H504" s="837">
        <v>1</v>
      </c>
      <c r="I504" s="849"/>
      <c r="J504" s="849"/>
      <c r="K504" s="837">
        <v>0</v>
      </c>
      <c r="L504" s="849">
        <v>4</v>
      </c>
      <c r="M504" s="850">
        <v>5056.84</v>
      </c>
    </row>
    <row r="505" spans="1:13" ht="14.4" customHeight="1" x14ac:dyDescent="0.3">
      <c r="A505" s="831" t="s">
        <v>2683</v>
      </c>
      <c r="B505" s="832" t="s">
        <v>2594</v>
      </c>
      <c r="C505" s="832" t="s">
        <v>4693</v>
      </c>
      <c r="D505" s="832" t="s">
        <v>2596</v>
      </c>
      <c r="E505" s="832" t="s">
        <v>4694</v>
      </c>
      <c r="F505" s="849">
        <v>11</v>
      </c>
      <c r="G505" s="849">
        <v>6231.83</v>
      </c>
      <c r="H505" s="837">
        <v>1</v>
      </c>
      <c r="I505" s="849"/>
      <c r="J505" s="849"/>
      <c r="K505" s="837">
        <v>0</v>
      </c>
      <c r="L505" s="849">
        <v>11</v>
      </c>
      <c r="M505" s="850">
        <v>6231.83</v>
      </c>
    </row>
    <row r="506" spans="1:13" ht="14.4" customHeight="1" x14ac:dyDescent="0.3">
      <c r="A506" s="831" t="s">
        <v>2684</v>
      </c>
      <c r="B506" s="832" t="s">
        <v>2193</v>
      </c>
      <c r="C506" s="832" t="s">
        <v>2816</v>
      </c>
      <c r="D506" s="832" t="s">
        <v>2817</v>
      </c>
      <c r="E506" s="832" t="s">
        <v>2818</v>
      </c>
      <c r="F506" s="849">
        <v>4</v>
      </c>
      <c r="G506" s="849">
        <v>617.44000000000005</v>
      </c>
      <c r="H506" s="837">
        <v>1</v>
      </c>
      <c r="I506" s="849"/>
      <c r="J506" s="849"/>
      <c r="K506" s="837">
        <v>0</v>
      </c>
      <c r="L506" s="849">
        <v>4</v>
      </c>
      <c r="M506" s="850">
        <v>617.44000000000005</v>
      </c>
    </row>
    <row r="507" spans="1:13" ht="14.4" customHeight="1" x14ac:dyDescent="0.3">
      <c r="A507" s="831" t="s">
        <v>2684</v>
      </c>
      <c r="B507" s="832" t="s">
        <v>2193</v>
      </c>
      <c r="C507" s="832" t="s">
        <v>2290</v>
      </c>
      <c r="D507" s="832" t="s">
        <v>2291</v>
      </c>
      <c r="E507" s="832" t="s">
        <v>2292</v>
      </c>
      <c r="F507" s="849"/>
      <c r="G507" s="849"/>
      <c r="H507" s="837">
        <v>0</v>
      </c>
      <c r="I507" s="849">
        <v>21</v>
      </c>
      <c r="J507" s="849">
        <v>2335.62</v>
      </c>
      <c r="K507" s="837">
        <v>1</v>
      </c>
      <c r="L507" s="849">
        <v>21</v>
      </c>
      <c r="M507" s="850">
        <v>2335.62</v>
      </c>
    </row>
    <row r="508" spans="1:13" ht="14.4" customHeight="1" x14ac:dyDescent="0.3">
      <c r="A508" s="831" t="s">
        <v>2684</v>
      </c>
      <c r="B508" s="832" t="s">
        <v>5762</v>
      </c>
      <c r="C508" s="832" t="s">
        <v>5561</v>
      </c>
      <c r="D508" s="832" t="s">
        <v>1379</v>
      </c>
      <c r="E508" s="832" t="s">
        <v>2771</v>
      </c>
      <c r="F508" s="849">
        <v>1</v>
      </c>
      <c r="G508" s="849">
        <v>111.72</v>
      </c>
      <c r="H508" s="837">
        <v>1</v>
      </c>
      <c r="I508" s="849"/>
      <c r="J508" s="849"/>
      <c r="K508" s="837">
        <v>0</v>
      </c>
      <c r="L508" s="849">
        <v>1</v>
      </c>
      <c r="M508" s="850">
        <v>111.72</v>
      </c>
    </row>
    <row r="509" spans="1:13" ht="14.4" customHeight="1" x14ac:dyDescent="0.3">
      <c r="A509" s="831" t="s">
        <v>2684</v>
      </c>
      <c r="B509" s="832" t="s">
        <v>2212</v>
      </c>
      <c r="C509" s="832" t="s">
        <v>2556</v>
      </c>
      <c r="D509" s="832" t="s">
        <v>2557</v>
      </c>
      <c r="E509" s="832" t="s">
        <v>2558</v>
      </c>
      <c r="F509" s="849">
        <v>18</v>
      </c>
      <c r="G509" s="849">
        <v>1723.68</v>
      </c>
      <c r="H509" s="837">
        <v>1</v>
      </c>
      <c r="I509" s="849"/>
      <c r="J509" s="849"/>
      <c r="K509" s="837">
        <v>0</v>
      </c>
      <c r="L509" s="849">
        <v>18</v>
      </c>
      <c r="M509" s="850">
        <v>1723.68</v>
      </c>
    </row>
    <row r="510" spans="1:13" ht="14.4" customHeight="1" x14ac:dyDescent="0.3">
      <c r="A510" s="831" t="s">
        <v>2684</v>
      </c>
      <c r="B510" s="832" t="s">
        <v>2212</v>
      </c>
      <c r="C510" s="832" t="s">
        <v>2213</v>
      </c>
      <c r="D510" s="832" t="s">
        <v>2214</v>
      </c>
      <c r="E510" s="832" t="s">
        <v>2215</v>
      </c>
      <c r="F510" s="849">
        <v>11</v>
      </c>
      <c r="G510" s="849">
        <v>482.35</v>
      </c>
      <c r="H510" s="837">
        <v>1</v>
      </c>
      <c r="I510" s="849"/>
      <c r="J510" s="849"/>
      <c r="K510" s="837">
        <v>0</v>
      </c>
      <c r="L510" s="849">
        <v>11</v>
      </c>
      <c r="M510" s="850">
        <v>482.35</v>
      </c>
    </row>
    <row r="511" spans="1:13" ht="14.4" customHeight="1" x14ac:dyDescent="0.3">
      <c r="A511" s="831" t="s">
        <v>2684</v>
      </c>
      <c r="B511" s="832" t="s">
        <v>2212</v>
      </c>
      <c r="C511" s="832" t="s">
        <v>5494</v>
      </c>
      <c r="D511" s="832" t="s">
        <v>2214</v>
      </c>
      <c r="E511" s="832" t="s">
        <v>5495</v>
      </c>
      <c r="F511" s="849">
        <v>3</v>
      </c>
      <c r="G511" s="849">
        <v>359.1</v>
      </c>
      <c r="H511" s="837">
        <v>1</v>
      </c>
      <c r="I511" s="849"/>
      <c r="J511" s="849"/>
      <c r="K511" s="837">
        <v>0</v>
      </c>
      <c r="L511" s="849">
        <v>3</v>
      </c>
      <c r="M511" s="850">
        <v>359.1</v>
      </c>
    </row>
    <row r="512" spans="1:13" ht="14.4" customHeight="1" x14ac:dyDescent="0.3">
      <c r="A512" s="831" t="s">
        <v>2684</v>
      </c>
      <c r="B512" s="832" t="s">
        <v>2212</v>
      </c>
      <c r="C512" s="832" t="s">
        <v>4159</v>
      </c>
      <c r="D512" s="832" t="s">
        <v>2214</v>
      </c>
      <c r="E512" s="832" t="s">
        <v>4160</v>
      </c>
      <c r="F512" s="849">
        <v>7</v>
      </c>
      <c r="G512" s="849">
        <v>418.95</v>
      </c>
      <c r="H512" s="837">
        <v>1</v>
      </c>
      <c r="I512" s="849"/>
      <c r="J512" s="849"/>
      <c r="K512" s="837">
        <v>0</v>
      </c>
      <c r="L512" s="849">
        <v>7</v>
      </c>
      <c r="M512" s="850">
        <v>418.95</v>
      </c>
    </row>
    <row r="513" spans="1:13" ht="14.4" customHeight="1" x14ac:dyDescent="0.3">
      <c r="A513" s="831" t="s">
        <v>2684</v>
      </c>
      <c r="B513" s="832" t="s">
        <v>2237</v>
      </c>
      <c r="C513" s="832" t="s">
        <v>2238</v>
      </c>
      <c r="D513" s="832" t="s">
        <v>736</v>
      </c>
      <c r="E513" s="832" t="s">
        <v>2239</v>
      </c>
      <c r="F513" s="849"/>
      <c r="G513" s="849"/>
      <c r="H513" s="837">
        <v>0</v>
      </c>
      <c r="I513" s="849">
        <v>1</v>
      </c>
      <c r="J513" s="849">
        <v>63.34</v>
      </c>
      <c r="K513" s="837">
        <v>1</v>
      </c>
      <c r="L513" s="849">
        <v>1</v>
      </c>
      <c r="M513" s="850">
        <v>63.34</v>
      </c>
    </row>
    <row r="514" spans="1:13" ht="14.4" customHeight="1" x14ac:dyDescent="0.3">
      <c r="A514" s="831" t="s">
        <v>2684</v>
      </c>
      <c r="B514" s="832" t="s">
        <v>2248</v>
      </c>
      <c r="C514" s="832" t="s">
        <v>2249</v>
      </c>
      <c r="D514" s="832" t="s">
        <v>897</v>
      </c>
      <c r="E514" s="832" t="s">
        <v>2250</v>
      </c>
      <c r="F514" s="849"/>
      <c r="G514" s="849"/>
      <c r="H514" s="837">
        <v>0</v>
      </c>
      <c r="I514" s="849">
        <v>1</v>
      </c>
      <c r="J514" s="849">
        <v>63.75</v>
      </c>
      <c r="K514" s="837">
        <v>1</v>
      </c>
      <c r="L514" s="849">
        <v>1</v>
      </c>
      <c r="M514" s="850">
        <v>63.75</v>
      </c>
    </row>
    <row r="515" spans="1:13" ht="14.4" customHeight="1" x14ac:dyDescent="0.3">
      <c r="A515" s="831" t="s">
        <v>2684</v>
      </c>
      <c r="B515" s="832" t="s">
        <v>5748</v>
      </c>
      <c r="C515" s="832" t="s">
        <v>5335</v>
      </c>
      <c r="D515" s="832" t="s">
        <v>2252</v>
      </c>
      <c r="E515" s="832" t="s">
        <v>5336</v>
      </c>
      <c r="F515" s="849"/>
      <c r="G515" s="849"/>
      <c r="H515" s="837">
        <v>0</v>
      </c>
      <c r="I515" s="849">
        <v>1</v>
      </c>
      <c r="J515" s="849">
        <v>30.5</v>
      </c>
      <c r="K515" s="837">
        <v>1</v>
      </c>
      <c r="L515" s="849">
        <v>1</v>
      </c>
      <c r="M515" s="850">
        <v>30.5</v>
      </c>
    </row>
    <row r="516" spans="1:13" ht="14.4" customHeight="1" x14ac:dyDescent="0.3">
      <c r="A516" s="831" t="s">
        <v>2684</v>
      </c>
      <c r="B516" s="832" t="s">
        <v>5733</v>
      </c>
      <c r="C516" s="832" t="s">
        <v>5403</v>
      </c>
      <c r="D516" s="832" t="s">
        <v>695</v>
      </c>
      <c r="E516" s="832" t="s">
        <v>5404</v>
      </c>
      <c r="F516" s="849">
        <v>11</v>
      </c>
      <c r="G516" s="849">
        <v>215.49</v>
      </c>
      <c r="H516" s="837">
        <v>1</v>
      </c>
      <c r="I516" s="849"/>
      <c r="J516" s="849"/>
      <c r="K516" s="837">
        <v>0</v>
      </c>
      <c r="L516" s="849">
        <v>11</v>
      </c>
      <c r="M516" s="850">
        <v>215.49</v>
      </c>
    </row>
    <row r="517" spans="1:13" ht="14.4" customHeight="1" x14ac:dyDescent="0.3">
      <c r="A517" s="831" t="s">
        <v>2684</v>
      </c>
      <c r="B517" s="832" t="s">
        <v>5733</v>
      </c>
      <c r="C517" s="832" t="s">
        <v>3481</v>
      </c>
      <c r="D517" s="832" t="s">
        <v>695</v>
      </c>
      <c r="E517" s="832" t="s">
        <v>3482</v>
      </c>
      <c r="F517" s="849">
        <v>2</v>
      </c>
      <c r="G517" s="849">
        <v>117.54</v>
      </c>
      <c r="H517" s="837">
        <v>1</v>
      </c>
      <c r="I517" s="849"/>
      <c r="J517" s="849"/>
      <c r="K517" s="837">
        <v>0</v>
      </c>
      <c r="L517" s="849">
        <v>2</v>
      </c>
      <c r="M517" s="850">
        <v>117.54</v>
      </c>
    </row>
    <row r="518" spans="1:13" ht="14.4" customHeight="1" x14ac:dyDescent="0.3">
      <c r="A518" s="831" t="s">
        <v>2685</v>
      </c>
      <c r="B518" s="832" t="s">
        <v>2485</v>
      </c>
      <c r="C518" s="832" t="s">
        <v>2489</v>
      </c>
      <c r="D518" s="832" t="s">
        <v>2490</v>
      </c>
      <c r="E518" s="832" t="s">
        <v>2491</v>
      </c>
      <c r="F518" s="849"/>
      <c r="G518" s="849"/>
      <c r="H518" s="837">
        <v>0</v>
      </c>
      <c r="I518" s="849">
        <v>1</v>
      </c>
      <c r="J518" s="849">
        <v>120.61</v>
      </c>
      <c r="K518" s="837">
        <v>1</v>
      </c>
      <c r="L518" s="849">
        <v>1</v>
      </c>
      <c r="M518" s="850">
        <v>120.61</v>
      </c>
    </row>
    <row r="519" spans="1:13" ht="14.4" customHeight="1" x14ac:dyDescent="0.3">
      <c r="A519" s="831" t="s">
        <v>2685</v>
      </c>
      <c r="B519" s="832" t="s">
        <v>5763</v>
      </c>
      <c r="C519" s="832" t="s">
        <v>3117</v>
      </c>
      <c r="D519" s="832" t="s">
        <v>3118</v>
      </c>
      <c r="E519" s="832" t="s">
        <v>3119</v>
      </c>
      <c r="F519" s="849">
        <v>2</v>
      </c>
      <c r="G519" s="849">
        <v>600.66</v>
      </c>
      <c r="H519" s="837">
        <v>1</v>
      </c>
      <c r="I519" s="849"/>
      <c r="J519" s="849"/>
      <c r="K519" s="837">
        <v>0</v>
      </c>
      <c r="L519" s="849">
        <v>2</v>
      </c>
      <c r="M519" s="850">
        <v>600.66</v>
      </c>
    </row>
    <row r="520" spans="1:13" ht="14.4" customHeight="1" x14ac:dyDescent="0.3">
      <c r="A520" s="831" t="s">
        <v>2685</v>
      </c>
      <c r="B520" s="832" t="s">
        <v>5736</v>
      </c>
      <c r="C520" s="832" t="s">
        <v>3140</v>
      </c>
      <c r="D520" s="832" t="s">
        <v>3141</v>
      </c>
      <c r="E520" s="832" t="s">
        <v>3142</v>
      </c>
      <c r="F520" s="849"/>
      <c r="G520" s="849"/>
      <c r="H520" s="837">
        <v>0</v>
      </c>
      <c r="I520" s="849">
        <v>1</v>
      </c>
      <c r="J520" s="849">
        <v>263.68</v>
      </c>
      <c r="K520" s="837">
        <v>1</v>
      </c>
      <c r="L520" s="849">
        <v>1</v>
      </c>
      <c r="M520" s="850">
        <v>263.68</v>
      </c>
    </row>
    <row r="521" spans="1:13" ht="14.4" customHeight="1" x14ac:dyDescent="0.3">
      <c r="A521" s="831" t="s">
        <v>2685</v>
      </c>
      <c r="B521" s="832" t="s">
        <v>5737</v>
      </c>
      <c r="C521" s="832" t="s">
        <v>3089</v>
      </c>
      <c r="D521" s="832" t="s">
        <v>3090</v>
      </c>
      <c r="E521" s="832" t="s">
        <v>3091</v>
      </c>
      <c r="F521" s="849"/>
      <c r="G521" s="849"/>
      <c r="H521" s="837">
        <v>0</v>
      </c>
      <c r="I521" s="849">
        <v>1</v>
      </c>
      <c r="J521" s="849">
        <v>279.52999999999997</v>
      </c>
      <c r="K521" s="837">
        <v>1</v>
      </c>
      <c r="L521" s="849">
        <v>1</v>
      </c>
      <c r="M521" s="850">
        <v>279.52999999999997</v>
      </c>
    </row>
    <row r="522" spans="1:13" ht="14.4" customHeight="1" x14ac:dyDescent="0.3">
      <c r="A522" s="831" t="s">
        <v>2685</v>
      </c>
      <c r="B522" s="832" t="s">
        <v>2193</v>
      </c>
      <c r="C522" s="832" t="s">
        <v>2194</v>
      </c>
      <c r="D522" s="832" t="s">
        <v>1358</v>
      </c>
      <c r="E522" s="832" t="s">
        <v>2195</v>
      </c>
      <c r="F522" s="849"/>
      <c r="G522" s="849"/>
      <c r="H522" s="837">
        <v>0</v>
      </c>
      <c r="I522" s="849">
        <v>1</v>
      </c>
      <c r="J522" s="849">
        <v>154.36000000000001</v>
      </c>
      <c r="K522" s="837">
        <v>1</v>
      </c>
      <c r="L522" s="849">
        <v>1</v>
      </c>
      <c r="M522" s="850">
        <v>154.36000000000001</v>
      </c>
    </row>
    <row r="523" spans="1:13" ht="14.4" customHeight="1" x14ac:dyDescent="0.3">
      <c r="A523" s="831" t="s">
        <v>2685</v>
      </c>
      <c r="B523" s="832" t="s">
        <v>2193</v>
      </c>
      <c r="C523" s="832" t="s">
        <v>2199</v>
      </c>
      <c r="D523" s="832" t="s">
        <v>951</v>
      </c>
      <c r="E523" s="832" t="s">
        <v>2200</v>
      </c>
      <c r="F523" s="849"/>
      <c r="G523" s="849"/>
      <c r="H523" s="837">
        <v>0</v>
      </c>
      <c r="I523" s="849">
        <v>1</v>
      </c>
      <c r="J523" s="849">
        <v>75.73</v>
      </c>
      <c r="K523" s="837">
        <v>1</v>
      </c>
      <c r="L523" s="849">
        <v>1</v>
      </c>
      <c r="M523" s="850">
        <v>75.73</v>
      </c>
    </row>
    <row r="524" spans="1:13" ht="14.4" customHeight="1" x14ac:dyDescent="0.3">
      <c r="A524" s="831" t="s">
        <v>2685</v>
      </c>
      <c r="B524" s="832" t="s">
        <v>2205</v>
      </c>
      <c r="C524" s="832" t="s">
        <v>2206</v>
      </c>
      <c r="D524" s="832" t="s">
        <v>2207</v>
      </c>
      <c r="E524" s="832" t="s">
        <v>1555</v>
      </c>
      <c r="F524" s="849"/>
      <c r="G524" s="849"/>
      <c r="H524" s="837">
        <v>0</v>
      </c>
      <c r="I524" s="849">
        <v>1</v>
      </c>
      <c r="J524" s="849">
        <v>85.27</v>
      </c>
      <c r="K524" s="837">
        <v>1</v>
      </c>
      <c r="L524" s="849">
        <v>1</v>
      </c>
      <c r="M524" s="850">
        <v>85.27</v>
      </c>
    </row>
    <row r="525" spans="1:13" ht="14.4" customHeight="1" x14ac:dyDescent="0.3">
      <c r="A525" s="831" t="s">
        <v>2685</v>
      </c>
      <c r="B525" s="832" t="s">
        <v>2230</v>
      </c>
      <c r="C525" s="832" t="s">
        <v>2305</v>
      </c>
      <c r="D525" s="832" t="s">
        <v>832</v>
      </c>
      <c r="E525" s="832" t="s">
        <v>1105</v>
      </c>
      <c r="F525" s="849"/>
      <c r="G525" s="849"/>
      <c r="H525" s="837"/>
      <c r="I525" s="849">
        <v>1</v>
      </c>
      <c r="J525" s="849">
        <v>0</v>
      </c>
      <c r="K525" s="837"/>
      <c r="L525" s="849">
        <v>1</v>
      </c>
      <c r="M525" s="850">
        <v>0</v>
      </c>
    </row>
    <row r="526" spans="1:13" ht="14.4" customHeight="1" x14ac:dyDescent="0.3">
      <c r="A526" s="831" t="s">
        <v>2685</v>
      </c>
      <c r="B526" s="832" t="s">
        <v>2237</v>
      </c>
      <c r="C526" s="832" t="s">
        <v>2383</v>
      </c>
      <c r="D526" s="832" t="s">
        <v>2384</v>
      </c>
      <c r="E526" s="832" t="s">
        <v>2385</v>
      </c>
      <c r="F526" s="849"/>
      <c r="G526" s="849"/>
      <c r="H526" s="837">
        <v>0</v>
      </c>
      <c r="I526" s="849">
        <v>2</v>
      </c>
      <c r="J526" s="849">
        <v>439.56</v>
      </c>
      <c r="K526" s="837">
        <v>1</v>
      </c>
      <c r="L526" s="849">
        <v>2</v>
      </c>
      <c r="M526" s="850">
        <v>439.56</v>
      </c>
    </row>
    <row r="527" spans="1:13" ht="14.4" customHeight="1" x14ac:dyDescent="0.3">
      <c r="A527" s="831" t="s">
        <v>2685</v>
      </c>
      <c r="B527" s="832" t="s">
        <v>2390</v>
      </c>
      <c r="C527" s="832" t="s">
        <v>2391</v>
      </c>
      <c r="D527" s="832" t="s">
        <v>2392</v>
      </c>
      <c r="E527" s="832" t="s">
        <v>2393</v>
      </c>
      <c r="F527" s="849"/>
      <c r="G527" s="849"/>
      <c r="H527" s="837">
        <v>0</v>
      </c>
      <c r="I527" s="849">
        <v>1</v>
      </c>
      <c r="J527" s="849">
        <v>122.96</v>
      </c>
      <c r="K527" s="837">
        <v>1</v>
      </c>
      <c r="L527" s="849">
        <v>1</v>
      </c>
      <c r="M527" s="850">
        <v>122.96</v>
      </c>
    </row>
    <row r="528" spans="1:13" ht="14.4" customHeight="1" x14ac:dyDescent="0.3">
      <c r="A528" s="831" t="s">
        <v>2685</v>
      </c>
      <c r="B528" s="832" t="s">
        <v>2394</v>
      </c>
      <c r="C528" s="832" t="s">
        <v>3093</v>
      </c>
      <c r="D528" s="832" t="s">
        <v>1199</v>
      </c>
      <c r="E528" s="832" t="s">
        <v>1200</v>
      </c>
      <c r="F528" s="849">
        <v>4</v>
      </c>
      <c r="G528" s="849">
        <v>415.2</v>
      </c>
      <c r="H528" s="837">
        <v>1</v>
      </c>
      <c r="I528" s="849"/>
      <c r="J528" s="849"/>
      <c r="K528" s="837">
        <v>0</v>
      </c>
      <c r="L528" s="849">
        <v>4</v>
      </c>
      <c r="M528" s="850">
        <v>415.2</v>
      </c>
    </row>
    <row r="529" spans="1:13" ht="14.4" customHeight="1" x14ac:dyDescent="0.3">
      <c r="A529" s="831" t="s">
        <v>2685</v>
      </c>
      <c r="B529" s="832" t="s">
        <v>2254</v>
      </c>
      <c r="C529" s="832" t="s">
        <v>3229</v>
      </c>
      <c r="D529" s="832" t="s">
        <v>3230</v>
      </c>
      <c r="E529" s="832" t="s">
        <v>1350</v>
      </c>
      <c r="F529" s="849"/>
      <c r="G529" s="849"/>
      <c r="H529" s="837">
        <v>0</v>
      </c>
      <c r="I529" s="849">
        <v>3</v>
      </c>
      <c r="J529" s="849">
        <v>388.53</v>
      </c>
      <c r="K529" s="837">
        <v>1</v>
      </c>
      <c r="L529" s="849">
        <v>3</v>
      </c>
      <c r="M529" s="850">
        <v>388.53</v>
      </c>
    </row>
    <row r="530" spans="1:13" ht="14.4" customHeight="1" x14ac:dyDescent="0.3">
      <c r="A530" s="831" t="s">
        <v>2686</v>
      </c>
      <c r="B530" s="832" t="s">
        <v>2286</v>
      </c>
      <c r="C530" s="832" t="s">
        <v>2820</v>
      </c>
      <c r="D530" s="832" t="s">
        <v>2288</v>
      </c>
      <c r="E530" s="832" t="s">
        <v>2821</v>
      </c>
      <c r="F530" s="849"/>
      <c r="G530" s="849"/>
      <c r="H530" s="837">
        <v>0</v>
      </c>
      <c r="I530" s="849">
        <v>2</v>
      </c>
      <c r="J530" s="849">
        <v>188.56</v>
      </c>
      <c r="K530" s="837">
        <v>1</v>
      </c>
      <c r="L530" s="849">
        <v>2</v>
      </c>
      <c r="M530" s="850">
        <v>188.56</v>
      </c>
    </row>
    <row r="531" spans="1:13" ht="14.4" customHeight="1" x14ac:dyDescent="0.3">
      <c r="A531" s="831" t="s">
        <v>2686</v>
      </c>
      <c r="B531" s="832" t="s">
        <v>2193</v>
      </c>
      <c r="C531" s="832" t="s">
        <v>2199</v>
      </c>
      <c r="D531" s="832" t="s">
        <v>951</v>
      </c>
      <c r="E531" s="832" t="s">
        <v>2200</v>
      </c>
      <c r="F531" s="849"/>
      <c r="G531" s="849"/>
      <c r="H531" s="837">
        <v>0</v>
      </c>
      <c r="I531" s="849">
        <v>1</v>
      </c>
      <c r="J531" s="849">
        <v>75.73</v>
      </c>
      <c r="K531" s="837">
        <v>1</v>
      </c>
      <c r="L531" s="849">
        <v>1</v>
      </c>
      <c r="M531" s="850">
        <v>75.73</v>
      </c>
    </row>
    <row r="532" spans="1:13" ht="14.4" customHeight="1" x14ac:dyDescent="0.3">
      <c r="A532" s="831" t="s">
        <v>2686</v>
      </c>
      <c r="B532" s="832" t="s">
        <v>2205</v>
      </c>
      <c r="C532" s="832" t="s">
        <v>3302</v>
      </c>
      <c r="D532" s="832" t="s">
        <v>2207</v>
      </c>
      <c r="E532" s="832" t="s">
        <v>3303</v>
      </c>
      <c r="F532" s="849"/>
      <c r="G532" s="849"/>
      <c r="H532" s="837">
        <v>0</v>
      </c>
      <c r="I532" s="849">
        <v>3</v>
      </c>
      <c r="J532" s="849">
        <v>818.49</v>
      </c>
      <c r="K532" s="837">
        <v>1</v>
      </c>
      <c r="L532" s="849">
        <v>3</v>
      </c>
      <c r="M532" s="850">
        <v>818.49</v>
      </c>
    </row>
    <row r="533" spans="1:13" ht="14.4" customHeight="1" x14ac:dyDescent="0.3">
      <c r="A533" s="831" t="s">
        <v>2686</v>
      </c>
      <c r="B533" s="832" t="s">
        <v>2230</v>
      </c>
      <c r="C533" s="832" t="s">
        <v>2305</v>
      </c>
      <c r="D533" s="832" t="s">
        <v>832</v>
      </c>
      <c r="E533" s="832" t="s">
        <v>1105</v>
      </c>
      <c r="F533" s="849"/>
      <c r="G533" s="849"/>
      <c r="H533" s="837"/>
      <c r="I533" s="849">
        <v>1</v>
      </c>
      <c r="J533" s="849">
        <v>0</v>
      </c>
      <c r="K533" s="837"/>
      <c r="L533" s="849">
        <v>1</v>
      </c>
      <c r="M533" s="850">
        <v>0</v>
      </c>
    </row>
    <row r="534" spans="1:13" ht="14.4" customHeight="1" x14ac:dyDescent="0.3">
      <c r="A534" s="831" t="s">
        <v>2686</v>
      </c>
      <c r="B534" s="832" t="s">
        <v>2396</v>
      </c>
      <c r="C534" s="832" t="s">
        <v>2397</v>
      </c>
      <c r="D534" s="832" t="s">
        <v>2398</v>
      </c>
      <c r="E534" s="832" t="s">
        <v>2399</v>
      </c>
      <c r="F534" s="849"/>
      <c r="G534" s="849"/>
      <c r="H534" s="837">
        <v>0</v>
      </c>
      <c r="I534" s="849">
        <v>1</v>
      </c>
      <c r="J534" s="849">
        <v>141.25</v>
      </c>
      <c r="K534" s="837">
        <v>1</v>
      </c>
      <c r="L534" s="849">
        <v>1</v>
      </c>
      <c r="M534" s="850">
        <v>141.25</v>
      </c>
    </row>
    <row r="535" spans="1:13" ht="14.4" customHeight="1" x14ac:dyDescent="0.3">
      <c r="A535" s="831" t="s">
        <v>2686</v>
      </c>
      <c r="B535" s="832" t="s">
        <v>2248</v>
      </c>
      <c r="C535" s="832" t="s">
        <v>2249</v>
      </c>
      <c r="D535" s="832" t="s">
        <v>897</v>
      </c>
      <c r="E535" s="832" t="s">
        <v>2250</v>
      </c>
      <c r="F535" s="849"/>
      <c r="G535" s="849"/>
      <c r="H535" s="837">
        <v>0</v>
      </c>
      <c r="I535" s="849">
        <v>4</v>
      </c>
      <c r="J535" s="849">
        <v>255</v>
      </c>
      <c r="K535" s="837">
        <v>1</v>
      </c>
      <c r="L535" s="849">
        <v>4</v>
      </c>
      <c r="M535" s="850">
        <v>255</v>
      </c>
    </row>
    <row r="536" spans="1:13" ht="14.4" customHeight="1" x14ac:dyDescent="0.3">
      <c r="A536" s="831" t="s">
        <v>2686</v>
      </c>
      <c r="B536" s="832" t="s">
        <v>5733</v>
      </c>
      <c r="C536" s="832" t="s">
        <v>3678</v>
      </c>
      <c r="D536" s="832" t="s">
        <v>3613</v>
      </c>
      <c r="E536" s="832" t="s">
        <v>3169</v>
      </c>
      <c r="F536" s="849">
        <v>1</v>
      </c>
      <c r="G536" s="849">
        <v>176.32</v>
      </c>
      <c r="H536" s="837">
        <v>1</v>
      </c>
      <c r="I536" s="849"/>
      <c r="J536" s="849"/>
      <c r="K536" s="837">
        <v>0</v>
      </c>
      <c r="L536" s="849">
        <v>1</v>
      </c>
      <c r="M536" s="850">
        <v>176.32</v>
      </c>
    </row>
    <row r="537" spans="1:13" ht="14.4" customHeight="1" x14ac:dyDescent="0.3">
      <c r="A537" s="831" t="s">
        <v>2686</v>
      </c>
      <c r="B537" s="832" t="s">
        <v>5733</v>
      </c>
      <c r="C537" s="832" t="s">
        <v>5341</v>
      </c>
      <c r="D537" s="832" t="s">
        <v>2746</v>
      </c>
      <c r="E537" s="832" t="s">
        <v>5342</v>
      </c>
      <c r="F537" s="849"/>
      <c r="G537" s="849"/>
      <c r="H537" s="837">
        <v>0</v>
      </c>
      <c r="I537" s="849">
        <v>1</v>
      </c>
      <c r="J537" s="849">
        <v>19.59</v>
      </c>
      <c r="K537" s="837">
        <v>1</v>
      </c>
      <c r="L537" s="849">
        <v>1</v>
      </c>
      <c r="M537" s="850">
        <v>19.59</v>
      </c>
    </row>
    <row r="538" spans="1:13" ht="14.4" customHeight="1" x14ac:dyDescent="0.3">
      <c r="A538" s="831" t="s">
        <v>2687</v>
      </c>
      <c r="B538" s="832" t="s">
        <v>5744</v>
      </c>
      <c r="C538" s="832" t="s">
        <v>3188</v>
      </c>
      <c r="D538" s="832" t="s">
        <v>3189</v>
      </c>
      <c r="E538" s="832" t="s">
        <v>3190</v>
      </c>
      <c r="F538" s="849">
        <v>1</v>
      </c>
      <c r="G538" s="849">
        <v>140.59</v>
      </c>
      <c r="H538" s="837">
        <v>1</v>
      </c>
      <c r="I538" s="849"/>
      <c r="J538" s="849"/>
      <c r="K538" s="837">
        <v>0</v>
      </c>
      <c r="L538" s="849">
        <v>1</v>
      </c>
      <c r="M538" s="850">
        <v>140.59</v>
      </c>
    </row>
    <row r="539" spans="1:13" ht="14.4" customHeight="1" x14ac:dyDescent="0.3">
      <c r="A539" s="831" t="s">
        <v>2687</v>
      </c>
      <c r="B539" s="832" t="s">
        <v>5764</v>
      </c>
      <c r="C539" s="832" t="s">
        <v>3167</v>
      </c>
      <c r="D539" s="832" t="s">
        <v>3168</v>
      </c>
      <c r="E539" s="832" t="s">
        <v>3169</v>
      </c>
      <c r="F539" s="849">
        <v>1</v>
      </c>
      <c r="G539" s="849">
        <v>105.32</v>
      </c>
      <c r="H539" s="837">
        <v>1</v>
      </c>
      <c r="I539" s="849"/>
      <c r="J539" s="849"/>
      <c r="K539" s="837">
        <v>0</v>
      </c>
      <c r="L539" s="849">
        <v>1</v>
      </c>
      <c r="M539" s="850">
        <v>105.32</v>
      </c>
    </row>
    <row r="540" spans="1:13" ht="14.4" customHeight="1" x14ac:dyDescent="0.3">
      <c r="A540" s="831" t="s">
        <v>2687</v>
      </c>
      <c r="B540" s="832" t="s">
        <v>2349</v>
      </c>
      <c r="C540" s="832" t="s">
        <v>3159</v>
      </c>
      <c r="D540" s="832" t="s">
        <v>3160</v>
      </c>
      <c r="E540" s="832" t="s">
        <v>3161</v>
      </c>
      <c r="F540" s="849">
        <v>1</v>
      </c>
      <c r="G540" s="849">
        <v>207.27</v>
      </c>
      <c r="H540" s="837">
        <v>1</v>
      </c>
      <c r="I540" s="849"/>
      <c r="J540" s="849"/>
      <c r="K540" s="837">
        <v>0</v>
      </c>
      <c r="L540" s="849">
        <v>1</v>
      </c>
      <c r="M540" s="850">
        <v>207.27</v>
      </c>
    </row>
    <row r="541" spans="1:13" ht="14.4" customHeight="1" x14ac:dyDescent="0.3">
      <c r="A541" s="831" t="s">
        <v>2687</v>
      </c>
      <c r="B541" s="832" t="s">
        <v>2380</v>
      </c>
      <c r="C541" s="832" t="s">
        <v>2382</v>
      </c>
      <c r="D541" s="832" t="s">
        <v>1268</v>
      </c>
      <c r="E541" s="832" t="s">
        <v>1269</v>
      </c>
      <c r="F541" s="849"/>
      <c r="G541" s="849"/>
      <c r="H541" s="837">
        <v>0</v>
      </c>
      <c r="I541" s="849">
        <v>2</v>
      </c>
      <c r="J541" s="849">
        <v>687.45</v>
      </c>
      <c r="K541" s="837">
        <v>1</v>
      </c>
      <c r="L541" s="849">
        <v>2</v>
      </c>
      <c r="M541" s="850">
        <v>687.45</v>
      </c>
    </row>
    <row r="542" spans="1:13" ht="14.4" customHeight="1" x14ac:dyDescent="0.3">
      <c r="A542" s="831" t="s">
        <v>2687</v>
      </c>
      <c r="B542" s="832" t="s">
        <v>5765</v>
      </c>
      <c r="C542" s="832" t="s">
        <v>3175</v>
      </c>
      <c r="D542" s="832" t="s">
        <v>3176</v>
      </c>
      <c r="E542" s="832" t="s">
        <v>2476</v>
      </c>
      <c r="F542" s="849"/>
      <c r="G542" s="849"/>
      <c r="H542" s="837">
        <v>0</v>
      </c>
      <c r="I542" s="849">
        <v>4</v>
      </c>
      <c r="J542" s="849">
        <v>263.95999999999998</v>
      </c>
      <c r="K542" s="837">
        <v>1</v>
      </c>
      <c r="L542" s="849">
        <v>4</v>
      </c>
      <c r="M542" s="850">
        <v>263.95999999999998</v>
      </c>
    </row>
    <row r="543" spans="1:13" ht="14.4" customHeight="1" x14ac:dyDescent="0.3">
      <c r="A543" s="831" t="s">
        <v>2687</v>
      </c>
      <c r="B543" s="832" t="s">
        <v>2248</v>
      </c>
      <c r="C543" s="832" t="s">
        <v>2249</v>
      </c>
      <c r="D543" s="832" t="s">
        <v>897</v>
      </c>
      <c r="E543" s="832" t="s">
        <v>2250</v>
      </c>
      <c r="F543" s="849"/>
      <c r="G543" s="849"/>
      <c r="H543" s="837">
        <v>0</v>
      </c>
      <c r="I543" s="849">
        <v>5</v>
      </c>
      <c r="J543" s="849">
        <v>318.75</v>
      </c>
      <c r="K543" s="837">
        <v>1</v>
      </c>
      <c r="L543" s="849">
        <v>5</v>
      </c>
      <c r="M543" s="850">
        <v>318.75</v>
      </c>
    </row>
    <row r="544" spans="1:13" ht="14.4" customHeight="1" x14ac:dyDescent="0.3">
      <c r="A544" s="831" t="s">
        <v>2687</v>
      </c>
      <c r="B544" s="832" t="s">
        <v>2248</v>
      </c>
      <c r="C544" s="832" t="s">
        <v>3196</v>
      </c>
      <c r="D544" s="832" t="s">
        <v>897</v>
      </c>
      <c r="E544" s="832" t="s">
        <v>2250</v>
      </c>
      <c r="F544" s="849">
        <v>1</v>
      </c>
      <c r="G544" s="849">
        <v>63.75</v>
      </c>
      <c r="H544" s="837">
        <v>1</v>
      </c>
      <c r="I544" s="849"/>
      <c r="J544" s="849"/>
      <c r="K544" s="837">
        <v>0</v>
      </c>
      <c r="L544" s="849">
        <v>1</v>
      </c>
      <c r="M544" s="850">
        <v>63.75</v>
      </c>
    </row>
    <row r="545" spans="1:13" ht="14.4" customHeight="1" x14ac:dyDescent="0.3">
      <c r="A545" s="831" t="s">
        <v>2688</v>
      </c>
      <c r="B545" s="832" t="s">
        <v>2182</v>
      </c>
      <c r="C545" s="832" t="s">
        <v>2353</v>
      </c>
      <c r="D545" s="832" t="s">
        <v>2184</v>
      </c>
      <c r="E545" s="832" t="s">
        <v>2354</v>
      </c>
      <c r="F545" s="849"/>
      <c r="G545" s="849"/>
      <c r="H545" s="837">
        <v>0</v>
      </c>
      <c r="I545" s="849">
        <v>1</v>
      </c>
      <c r="J545" s="849">
        <v>47.7</v>
      </c>
      <c r="K545" s="837">
        <v>1</v>
      </c>
      <c r="L545" s="849">
        <v>1</v>
      </c>
      <c r="M545" s="850">
        <v>47.7</v>
      </c>
    </row>
    <row r="546" spans="1:13" ht="14.4" customHeight="1" x14ac:dyDescent="0.3">
      <c r="A546" s="831" t="s">
        <v>2688</v>
      </c>
      <c r="B546" s="832" t="s">
        <v>2193</v>
      </c>
      <c r="C546" s="832" t="s">
        <v>2196</v>
      </c>
      <c r="D546" s="832" t="s">
        <v>2197</v>
      </c>
      <c r="E546" s="832" t="s">
        <v>2198</v>
      </c>
      <c r="F546" s="849"/>
      <c r="G546" s="849"/>
      <c r="H546" s="837">
        <v>0</v>
      </c>
      <c r="I546" s="849">
        <v>1</v>
      </c>
      <c r="J546" s="849">
        <v>149.52000000000001</v>
      </c>
      <c r="K546" s="837">
        <v>1</v>
      </c>
      <c r="L546" s="849">
        <v>1</v>
      </c>
      <c r="M546" s="850">
        <v>149.52000000000001</v>
      </c>
    </row>
    <row r="547" spans="1:13" ht="14.4" customHeight="1" x14ac:dyDescent="0.3">
      <c r="A547" s="831" t="s">
        <v>2688</v>
      </c>
      <c r="B547" s="832" t="s">
        <v>2193</v>
      </c>
      <c r="C547" s="832" t="s">
        <v>2199</v>
      </c>
      <c r="D547" s="832" t="s">
        <v>951</v>
      </c>
      <c r="E547" s="832" t="s">
        <v>2200</v>
      </c>
      <c r="F547" s="849"/>
      <c r="G547" s="849"/>
      <c r="H547" s="837">
        <v>0</v>
      </c>
      <c r="I547" s="849">
        <v>18</v>
      </c>
      <c r="J547" s="849">
        <v>1363.14</v>
      </c>
      <c r="K547" s="837">
        <v>1</v>
      </c>
      <c r="L547" s="849">
        <v>18</v>
      </c>
      <c r="M547" s="850">
        <v>1363.14</v>
      </c>
    </row>
    <row r="548" spans="1:13" ht="14.4" customHeight="1" x14ac:dyDescent="0.3">
      <c r="A548" s="831" t="s">
        <v>2688</v>
      </c>
      <c r="B548" s="832" t="s">
        <v>2205</v>
      </c>
      <c r="C548" s="832" t="s">
        <v>2206</v>
      </c>
      <c r="D548" s="832" t="s">
        <v>2207</v>
      </c>
      <c r="E548" s="832" t="s">
        <v>1555</v>
      </c>
      <c r="F548" s="849"/>
      <c r="G548" s="849"/>
      <c r="H548" s="837">
        <v>0</v>
      </c>
      <c r="I548" s="849">
        <v>5</v>
      </c>
      <c r="J548" s="849">
        <v>426.35</v>
      </c>
      <c r="K548" s="837">
        <v>1</v>
      </c>
      <c r="L548" s="849">
        <v>5</v>
      </c>
      <c r="M548" s="850">
        <v>426.35</v>
      </c>
    </row>
    <row r="549" spans="1:13" ht="14.4" customHeight="1" x14ac:dyDescent="0.3">
      <c r="A549" s="831" t="s">
        <v>2688</v>
      </c>
      <c r="B549" s="832" t="s">
        <v>2205</v>
      </c>
      <c r="C549" s="832" t="s">
        <v>3302</v>
      </c>
      <c r="D549" s="832" t="s">
        <v>2207</v>
      </c>
      <c r="E549" s="832" t="s">
        <v>3303</v>
      </c>
      <c r="F549" s="849"/>
      <c r="G549" s="849"/>
      <c r="H549" s="837">
        <v>0</v>
      </c>
      <c r="I549" s="849">
        <v>2</v>
      </c>
      <c r="J549" s="849">
        <v>545.66</v>
      </c>
      <c r="K549" s="837">
        <v>1</v>
      </c>
      <c r="L549" s="849">
        <v>2</v>
      </c>
      <c r="M549" s="850">
        <v>545.66</v>
      </c>
    </row>
    <row r="550" spans="1:13" ht="14.4" customHeight="1" x14ac:dyDescent="0.3">
      <c r="A550" s="831" t="s">
        <v>2688</v>
      </c>
      <c r="B550" s="832" t="s">
        <v>2237</v>
      </c>
      <c r="C550" s="832" t="s">
        <v>2238</v>
      </c>
      <c r="D550" s="832" t="s">
        <v>736</v>
      </c>
      <c r="E550" s="832" t="s">
        <v>2239</v>
      </c>
      <c r="F550" s="849"/>
      <c r="G550" s="849"/>
      <c r="H550" s="837">
        <v>0</v>
      </c>
      <c r="I550" s="849">
        <v>1</v>
      </c>
      <c r="J550" s="849">
        <v>63.34</v>
      </c>
      <c r="K550" s="837">
        <v>1</v>
      </c>
      <c r="L550" s="849">
        <v>1</v>
      </c>
      <c r="M550" s="850">
        <v>63.34</v>
      </c>
    </row>
    <row r="551" spans="1:13" ht="14.4" customHeight="1" x14ac:dyDescent="0.3">
      <c r="A551" s="831" t="s">
        <v>2688</v>
      </c>
      <c r="B551" s="832" t="s">
        <v>2248</v>
      </c>
      <c r="C551" s="832" t="s">
        <v>2249</v>
      </c>
      <c r="D551" s="832" t="s">
        <v>897</v>
      </c>
      <c r="E551" s="832" t="s">
        <v>2250</v>
      </c>
      <c r="F551" s="849"/>
      <c r="G551" s="849"/>
      <c r="H551" s="837">
        <v>0</v>
      </c>
      <c r="I551" s="849">
        <v>4</v>
      </c>
      <c r="J551" s="849">
        <v>255</v>
      </c>
      <c r="K551" s="837">
        <v>1</v>
      </c>
      <c r="L551" s="849">
        <v>4</v>
      </c>
      <c r="M551" s="850">
        <v>255</v>
      </c>
    </row>
    <row r="552" spans="1:13" ht="14.4" customHeight="1" x14ac:dyDescent="0.3">
      <c r="A552" s="831" t="s">
        <v>2688</v>
      </c>
      <c r="B552" s="832" t="s">
        <v>2400</v>
      </c>
      <c r="C552" s="832" t="s">
        <v>2598</v>
      </c>
      <c r="D552" s="832" t="s">
        <v>1951</v>
      </c>
      <c r="E552" s="832" t="s">
        <v>2599</v>
      </c>
      <c r="F552" s="849"/>
      <c r="G552" s="849"/>
      <c r="H552" s="837">
        <v>0</v>
      </c>
      <c r="I552" s="849">
        <v>4</v>
      </c>
      <c r="J552" s="849">
        <v>480.6</v>
      </c>
      <c r="K552" s="837">
        <v>1</v>
      </c>
      <c r="L552" s="849">
        <v>4</v>
      </c>
      <c r="M552" s="850">
        <v>480.6</v>
      </c>
    </row>
    <row r="553" spans="1:13" ht="14.4" customHeight="1" x14ac:dyDescent="0.3">
      <c r="A553" s="831" t="s">
        <v>2688</v>
      </c>
      <c r="B553" s="832" t="s">
        <v>2322</v>
      </c>
      <c r="C553" s="832" t="s">
        <v>2323</v>
      </c>
      <c r="D553" s="832" t="s">
        <v>1132</v>
      </c>
      <c r="E553" s="832" t="s">
        <v>2324</v>
      </c>
      <c r="F553" s="849"/>
      <c r="G553" s="849"/>
      <c r="H553" s="837"/>
      <c r="I553" s="849">
        <v>1</v>
      </c>
      <c r="J553" s="849">
        <v>0</v>
      </c>
      <c r="K553" s="837"/>
      <c r="L553" s="849">
        <v>1</v>
      </c>
      <c r="M553" s="850">
        <v>0</v>
      </c>
    </row>
    <row r="554" spans="1:13" ht="14.4" customHeight="1" x14ac:dyDescent="0.3">
      <c r="A554" s="831" t="s">
        <v>2688</v>
      </c>
      <c r="B554" s="832" t="s">
        <v>2254</v>
      </c>
      <c r="C554" s="832" t="s">
        <v>2270</v>
      </c>
      <c r="D554" s="832" t="s">
        <v>915</v>
      </c>
      <c r="E554" s="832" t="s">
        <v>2257</v>
      </c>
      <c r="F554" s="849"/>
      <c r="G554" s="849"/>
      <c r="H554" s="837">
        <v>0</v>
      </c>
      <c r="I554" s="849">
        <v>10</v>
      </c>
      <c r="J554" s="849">
        <v>16149</v>
      </c>
      <c r="K554" s="837">
        <v>1</v>
      </c>
      <c r="L554" s="849">
        <v>10</v>
      </c>
      <c r="M554" s="850">
        <v>16149</v>
      </c>
    </row>
    <row r="555" spans="1:13" ht="14.4" customHeight="1" x14ac:dyDescent="0.3">
      <c r="A555" s="831" t="s">
        <v>2688</v>
      </c>
      <c r="B555" s="832" t="s">
        <v>2254</v>
      </c>
      <c r="C555" s="832" t="s">
        <v>2264</v>
      </c>
      <c r="D555" s="832" t="s">
        <v>922</v>
      </c>
      <c r="E555" s="832" t="s">
        <v>2265</v>
      </c>
      <c r="F555" s="849">
        <v>6</v>
      </c>
      <c r="G555" s="849">
        <v>2958.96</v>
      </c>
      <c r="H555" s="837">
        <v>1</v>
      </c>
      <c r="I555" s="849"/>
      <c r="J555" s="849"/>
      <c r="K555" s="837">
        <v>0</v>
      </c>
      <c r="L555" s="849">
        <v>6</v>
      </c>
      <c r="M555" s="850">
        <v>2958.96</v>
      </c>
    </row>
    <row r="556" spans="1:13" ht="14.4" customHeight="1" x14ac:dyDescent="0.3">
      <c r="A556" s="831" t="s">
        <v>2689</v>
      </c>
      <c r="B556" s="832" t="s">
        <v>2193</v>
      </c>
      <c r="C556" s="832" t="s">
        <v>2365</v>
      </c>
      <c r="D556" s="832" t="s">
        <v>1358</v>
      </c>
      <c r="E556" s="832" t="s">
        <v>2366</v>
      </c>
      <c r="F556" s="849"/>
      <c r="G556" s="849"/>
      <c r="H556" s="837">
        <v>0</v>
      </c>
      <c r="I556" s="849">
        <v>1</v>
      </c>
      <c r="J556" s="849">
        <v>225.06</v>
      </c>
      <c r="K556" s="837">
        <v>1</v>
      </c>
      <c r="L556" s="849">
        <v>1</v>
      </c>
      <c r="M556" s="850">
        <v>225.06</v>
      </c>
    </row>
    <row r="557" spans="1:13" ht="14.4" customHeight="1" x14ac:dyDescent="0.3">
      <c r="A557" s="831" t="s">
        <v>2689</v>
      </c>
      <c r="B557" s="832" t="s">
        <v>2205</v>
      </c>
      <c r="C557" s="832" t="s">
        <v>3302</v>
      </c>
      <c r="D557" s="832" t="s">
        <v>2207</v>
      </c>
      <c r="E557" s="832" t="s">
        <v>3303</v>
      </c>
      <c r="F557" s="849"/>
      <c r="G557" s="849"/>
      <c r="H557" s="837">
        <v>0</v>
      </c>
      <c r="I557" s="849">
        <v>1</v>
      </c>
      <c r="J557" s="849">
        <v>272.83</v>
      </c>
      <c r="K557" s="837">
        <v>1</v>
      </c>
      <c r="L557" s="849">
        <v>1</v>
      </c>
      <c r="M557" s="850">
        <v>272.83</v>
      </c>
    </row>
    <row r="558" spans="1:13" ht="14.4" customHeight="1" x14ac:dyDescent="0.3">
      <c r="A558" s="831" t="s">
        <v>2689</v>
      </c>
      <c r="B558" s="832" t="s">
        <v>2237</v>
      </c>
      <c r="C558" s="832" t="s">
        <v>4543</v>
      </c>
      <c r="D558" s="832" t="s">
        <v>4544</v>
      </c>
      <c r="E558" s="832" t="s">
        <v>4545</v>
      </c>
      <c r="F558" s="849">
        <v>1</v>
      </c>
      <c r="G558" s="849">
        <v>219.78</v>
      </c>
      <c r="H558" s="837">
        <v>1</v>
      </c>
      <c r="I558" s="849"/>
      <c r="J558" s="849"/>
      <c r="K558" s="837">
        <v>0</v>
      </c>
      <c r="L558" s="849">
        <v>1</v>
      </c>
      <c r="M558" s="850">
        <v>219.78</v>
      </c>
    </row>
    <row r="559" spans="1:13" ht="14.4" customHeight="1" x14ac:dyDescent="0.3">
      <c r="A559" s="831" t="s">
        <v>2689</v>
      </c>
      <c r="B559" s="832" t="s">
        <v>2237</v>
      </c>
      <c r="C559" s="832" t="s">
        <v>4214</v>
      </c>
      <c r="D559" s="832" t="s">
        <v>4215</v>
      </c>
      <c r="E559" s="832" t="s">
        <v>4216</v>
      </c>
      <c r="F559" s="849">
        <v>6</v>
      </c>
      <c r="G559" s="849">
        <v>329.70000000000005</v>
      </c>
      <c r="H559" s="837">
        <v>1</v>
      </c>
      <c r="I559" s="849"/>
      <c r="J559" s="849"/>
      <c r="K559" s="837">
        <v>0</v>
      </c>
      <c r="L559" s="849">
        <v>6</v>
      </c>
      <c r="M559" s="850">
        <v>329.70000000000005</v>
      </c>
    </row>
    <row r="560" spans="1:13" ht="14.4" customHeight="1" x14ac:dyDescent="0.3">
      <c r="A560" s="831" t="s">
        <v>2689</v>
      </c>
      <c r="B560" s="832" t="s">
        <v>2237</v>
      </c>
      <c r="C560" s="832" t="s">
        <v>4217</v>
      </c>
      <c r="D560" s="832" t="s">
        <v>4215</v>
      </c>
      <c r="E560" s="832" t="s">
        <v>4218</v>
      </c>
      <c r="F560" s="849">
        <v>2</v>
      </c>
      <c r="G560" s="849">
        <v>219.78</v>
      </c>
      <c r="H560" s="837">
        <v>1</v>
      </c>
      <c r="I560" s="849"/>
      <c r="J560" s="849"/>
      <c r="K560" s="837">
        <v>0</v>
      </c>
      <c r="L560" s="849">
        <v>2</v>
      </c>
      <c r="M560" s="850">
        <v>219.78</v>
      </c>
    </row>
    <row r="561" spans="1:13" ht="14.4" customHeight="1" x14ac:dyDescent="0.3">
      <c r="A561" s="831" t="s">
        <v>2689</v>
      </c>
      <c r="B561" s="832" t="s">
        <v>2237</v>
      </c>
      <c r="C561" s="832" t="s">
        <v>4225</v>
      </c>
      <c r="D561" s="832" t="s">
        <v>4215</v>
      </c>
      <c r="E561" s="832" t="s">
        <v>4226</v>
      </c>
      <c r="F561" s="849">
        <v>11</v>
      </c>
      <c r="G561" s="849">
        <v>2014.7599999999998</v>
      </c>
      <c r="H561" s="837">
        <v>1</v>
      </c>
      <c r="I561" s="849"/>
      <c r="J561" s="849"/>
      <c r="K561" s="837">
        <v>0</v>
      </c>
      <c r="L561" s="849">
        <v>11</v>
      </c>
      <c r="M561" s="850">
        <v>2014.7599999999998</v>
      </c>
    </row>
    <row r="562" spans="1:13" ht="14.4" customHeight="1" x14ac:dyDescent="0.3">
      <c r="A562" s="831" t="s">
        <v>2689</v>
      </c>
      <c r="B562" s="832" t="s">
        <v>2237</v>
      </c>
      <c r="C562" s="832" t="s">
        <v>4219</v>
      </c>
      <c r="D562" s="832" t="s">
        <v>2586</v>
      </c>
      <c r="E562" s="832" t="s">
        <v>4220</v>
      </c>
      <c r="F562" s="849"/>
      <c r="G562" s="849"/>
      <c r="H562" s="837">
        <v>0</v>
      </c>
      <c r="I562" s="849">
        <v>23</v>
      </c>
      <c r="J562" s="849">
        <v>8425.1299999999992</v>
      </c>
      <c r="K562" s="837">
        <v>1</v>
      </c>
      <c r="L562" s="849">
        <v>23</v>
      </c>
      <c r="M562" s="850">
        <v>8425.1299999999992</v>
      </c>
    </row>
    <row r="563" spans="1:13" ht="14.4" customHeight="1" x14ac:dyDescent="0.3">
      <c r="A563" s="831" t="s">
        <v>2689</v>
      </c>
      <c r="B563" s="832" t="s">
        <v>2237</v>
      </c>
      <c r="C563" s="832" t="s">
        <v>4221</v>
      </c>
      <c r="D563" s="832" t="s">
        <v>4215</v>
      </c>
      <c r="E563" s="832" t="s">
        <v>4222</v>
      </c>
      <c r="F563" s="849">
        <v>12</v>
      </c>
      <c r="G563" s="849">
        <v>659.4</v>
      </c>
      <c r="H563" s="837">
        <v>1</v>
      </c>
      <c r="I563" s="849"/>
      <c r="J563" s="849"/>
      <c r="K563" s="837">
        <v>0</v>
      </c>
      <c r="L563" s="849">
        <v>12</v>
      </c>
      <c r="M563" s="850">
        <v>659.4</v>
      </c>
    </row>
    <row r="564" spans="1:13" ht="14.4" customHeight="1" x14ac:dyDescent="0.3">
      <c r="A564" s="831" t="s">
        <v>2689</v>
      </c>
      <c r="B564" s="832" t="s">
        <v>2237</v>
      </c>
      <c r="C564" s="832" t="s">
        <v>4223</v>
      </c>
      <c r="D564" s="832" t="s">
        <v>4215</v>
      </c>
      <c r="E564" s="832" t="s">
        <v>4224</v>
      </c>
      <c r="F564" s="849">
        <v>35</v>
      </c>
      <c r="G564" s="849">
        <v>3846.1499999999996</v>
      </c>
      <c r="H564" s="837">
        <v>1</v>
      </c>
      <c r="I564" s="849"/>
      <c r="J564" s="849"/>
      <c r="K564" s="837">
        <v>0</v>
      </c>
      <c r="L564" s="849">
        <v>35</v>
      </c>
      <c r="M564" s="850">
        <v>3846.1499999999996</v>
      </c>
    </row>
    <row r="565" spans="1:13" ht="14.4" customHeight="1" x14ac:dyDescent="0.3">
      <c r="A565" s="831" t="s">
        <v>2689</v>
      </c>
      <c r="B565" s="832" t="s">
        <v>2237</v>
      </c>
      <c r="C565" s="832" t="s">
        <v>2238</v>
      </c>
      <c r="D565" s="832" t="s">
        <v>736</v>
      </c>
      <c r="E565" s="832" t="s">
        <v>2239</v>
      </c>
      <c r="F565" s="849"/>
      <c r="G565" s="849"/>
      <c r="H565" s="837">
        <v>0</v>
      </c>
      <c r="I565" s="849">
        <v>89</v>
      </c>
      <c r="J565" s="849">
        <v>5637.26</v>
      </c>
      <c r="K565" s="837">
        <v>1</v>
      </c>
      <c r="L565" s="849">
        <v>89</v>
      </c>
      <c r="M565" s="850">
        <v>5637.26</v>
      </c>
    </row>
    <row r="566" spans="1:13" ht="14.4" customHeight="1" x14ac:dyDescent="0.3">
      <c r="A566" s="831" t="s">
        <v>2689</v>
      </c>
      <c r="B566" s="832" t="s">
        <v>2237</v>
      </c>
      <c r="C566" s="832" t="s">
        <v>2383</v>
      </c>
      <c r="D566" s="832" t="s">
        <v>2384</v>
      </c>
      <c r="E566" s="832" t="s">
        <v>2385</v>
      </c>
      <c r="F566" s="849"/>
      <c r="G566" s="849"/>
      <c r="H566" s="837">
        <v>0</v>
      </c>
      <c r="I566" s="849">
        <v>9</v>
      </c>
      <c r="J566" s="849">
        <v>1978.02</v>
      </c>
      <c r="K566" s="837">
        <v>1</v>
      </c>
      <c r="L566" s="849">
        <v>9</v>
      </c>
      <c r="M566" s="850">
        <v>1978.02</v>
      </c>
    </row>
    <row r="567" spans="1:13" ht="14.4" customHeight="1" x14ac:dyDescent="0.3">
      <c r="A567" s="831" t="s">
        <v>2689</v>
      </c>
      <c r="B567" s="832" t="s">
        <v>2237</v>
      </c>
      <c r="C567" s="832" t="s">
        <v>4546</v>
      </c>
      <c r="D567" s="832" t="s">
        <v>4547</v>
      </c>
      <c r="E567" s="832" t="s">
        <v>4548</v>
      </c>
      <c r="F567" s="849">
        <v>2</v>
      </c>
      <c r="G567" s="849">
        <v>109.9</v>
      </c>
      <c r="H567" s="837">
        <v>1</v>
      </c>
      <c r="I567" s="849"/>
      <c r="J567" s="849"/>
      <c r="K567" s="837">
        <v>0</v>
      </c>
      <c r="L567" s="849">
        <v>2</v>
      </c>
      <c r="M567" s="850">
        <v>109.9</v>
      </c>
    </row>
    <row r="568" spans="1:13" ht="14.4" customHeight="1" x14ac:dyDescent="0.3">
      <c r="A568" s="831" t="s">
        <v>2689</v>
      </c>
      <c r="B568" s="832" t="s">
        <v>2240</v>
      </c>
      <c r="C568" s="832" t="s">
        <v>4228</v>
      </c>
      <c r="D568" s="832" t="s">
        <v>2242</v>
      </c>
      <c r="E568" s="832" t="s">
        <v>4229</v>
      </c>
      <c r="F568" s="849"/>
      <c r="G568" s="849"/>
      <c r="H568" s="837">
        <v>0</v>
      </c>
      <c r="I568" s="849">
        <v>34</v>
      </c>
      <c r="J568" s="849">
        <v>17568.14</v>
      </c>
      <c r="K568" s="837">
        <v>1</v>
      </c>
      <c r="L568" s="849">
        <v>34</v>
      </c>
      <c r="M568" s="850">
        <v>17568.14</v>
      </c>
    </row>
    <row r="569" spans="1:13" ht="14.4" customHeight="1" x14ac:dyDescent="0.3">
      <c r="A569" s="831" t="s">
        <v>2689</v>
      </c>
      <c r="B569" s="832" t="s">
        <v>2240</v>
      </c>
      <c r="C569" s="832" t="s">
        <v>4230</v>
      </c>
      <c r="D569" s="832" t="s">
        <v>2242</v>
      </c>
      <c r="E569" s="832" t="s">
        <v>4231</v>
      </c>
      <c r="F569" s="849"/>
      <c r="G569" s="849"/>
      <c r="H569" s="837">
        <v>0</v>
      </c>
      <c r="I569" s="849">
        <v>28</v>
      </c>
      <c r="J569" s="849">
        <v>1550.36</v>
      </c>
      <c r="K569" s="837">
        <v>1</v>
      </c>
      <c r="L569" s="849">
        <v>28</v>
      </c>
      <c r="M569" s="850">
        <v>1550.36</v>
      </c>
    </row>
    <row r="570" spans="1:13" ht="14.4" customHeight="1" x14ac:dyDescent="0.3">
      <c r="A570" s="831" t="s">
        <v>2689</v>
      </c>
      <c r="B570" s="832" t="s">
        <v>2240</v>
      </c>
      <c r="C570" s="832" t="s">
        <v>4232</v>
      </c>
      <c r="D570" s="832" t="s">
        <v>2242</v>
      </c>
      <c r="E570" s="832" t="s">
        <v>4233</v>
      </c>
      <c r="F570" s="849"/>
      <c r="G570" s="849"/>
      <c r="H570" s="837">
        <v>0</v>
      </c>
      <c r="I570" s="849">
        <v>58</v>
      </c>
      <c r="J570" s="849">
        <v>6422.34</v>
      </c>
      <c r="K570" s="837">
        <v>1</v>
      </c>
      <c r="L570" s="849">
        <v>58</v>
      </c>
      <c r="M570" s="850">
        <v>6422.34</v>
      </c>
    </row>
    <row r="571" spans="1:13" ht="14.4" customHeight="1" x14ac:dyDescent="0.3">
      <c r="A571" s="831" t="s">
        <v>2689</v>
      </c>
      <c r="B571" s="832" t="s">
        <v>2244</v>
      </c>
      <c r="C571" s="832" t="s">
        <v>2588</v>
      </c>
      <c r="D571" s="832" t="s">
        <v>2589</v>
      </c>
      <c r="E571" s="832" t="s">
        <v>2590</v>
      </c>
      <c r="F571" s="849"/>
      <c r="G571" s="849"/>
      <c r="H571" s="837">
        <v>0</v>
      </c>
      <c r="I571" s="849">
        <v>10</v>
      </c>
      <c r="J571" s="849">
        <v>9102</v>
      </c>
      <c r="K571" s="837">
        <v>1</v>
      </c>
      <c r="L571" s="849">
        <v>10</v>
      </c>
      <c r="M571" s="850">
        <v>9102</v>
      </c>
    </row>
    <row r="572" spans="1:13" ht="14.4" customHeight="1" x14ac:dyDescent="0.3">
      <c r="A572" s="831" t="s">
        <v>2689</v>
      </c>
      <c r="B572" s="832" t="s">
        <v>2244</v>
      </c>
      <c r="C572" s="832" t="s">
        <v>2245</v>
      </c>
      <c r="D572" s="832" t="s">
        <v>2246</v>
      </c>
      <c r="E572" s="832" t="s">
        <v>2247</v>
      </c>
      <c r="F572" s="849">
        <v>4</v>
      </c>
      <c r="G572" s="849">
        <v>910.24</v>
      </c>
      <c r="H572" s="837">
        <v>1</v>
      </c>
      <c r="I572" s="849"/>
      <c r="J572" s="849"/>
      <c r="K572" s="837">
        <v>0</v>
      </c>
      <c r="L572" s="849">
        <v>4</v>
      </c>
      <c r="M572" s="850">
        <v>910.24</v>
      </c>
    </row>
    <row r="573" spans="1:13" ht="14.4" customHeight="1" x14ac:dyDescent="0.3">
      <c r="A573" s="831" t="s">
        <v>2689</v>
      </c>
      <c r="B573" s="832" t="s">
        <v>2244</v>
      </c>
      <c r="C573" s="832" t="s">
        <v>4549</v>
      </c>
      <c r="D573" s="832" t="s">
        <v>2246</v>
      </c>
      <c r="E573" s="832" t="s">
        <v>2590</v>
      </c>
      <c r="F573" s="849">
        <v>12</v>
      </c>
      <c r="G573" s="849">
        <v>10922.4</v>
      </c>
      <c r="H573" s="837">
        <v>1</v>
      </c>
      <c r="I573" s="849"/>
      <c r="J573" s="849"/>
      <c r="K573" s="837">
        <v>0</v>
      </c>
      <c r="L573" s="849">
        <v>12</v>
      </c>
      <c r="M573" s="850">
        <v>10922.4</v>
      </c>
    </row>
    <row r="574" spans="1:13" ht="14.4" customHeight="1" x14ac:dyDescent="0.3">
      <c r="A574" s="831" t="s">
        <v>2689</v>
      </c>
      <c r="B574" s="832" t="s">
        <v>2244</v>
      </c>
      <c r="C574" s="832" t="s">
        <v>4237</v>
      </c>
      <c r="D574" s="832" t="s">
        <v>4238</v>
      </c>
      <c r="E574" s="832" t="s">
        <v>2247</v>
      </c>
      <c r="F574" s="849">
        <v>19</v>
      </c>
      <c r="G574" s="849">
        <v>4323.6399999999994</v>
      </c>
      <c r="H574" s="837">
        <v>1</v>
      </c>
      <c r="I574" s="849"/>
      <c r="J574" s="849"/>
      <c r="K574" s="837">
        <v>0</v>
      </c>
      <c r="L574" s="849">
        <v>19</v>
      </c>
      <c r="M574" s="850">
        <v>4323.6399999999994</v>
      </c>
    </row>
    <row r="575" spans="1:13" ht="14.4" customHeight="1" x14ac:dyDescent="0.3">
      <c r="A575" s="831" t="s">
        <v>2689</v>
      </c>
      <c r="B575" s="832" t="s">
        <v>2244</v>
      </c>
      <c r="C575" s="832" t="s">
        <v>4239</v>
      </c>
      <c r="D575" s="832" t="s">
        <v>4238</v>
      </c>
      <c r="E575" s="832" t="s">
        <v>2590</v>
      </c>
      <c r="F575" s="849">
        <v>9</v>
      </c>
      <c r="G575" s="849">
        <v>8191.8</v>
      </c>
      <c r="H575" s="837">
        <v>1</v>
      </c>
      <c r="I575" s="849"/>
      <c r="J575" s="849"/>
      <c r="K575" s="837">
        <v>0</v>
      </c>
      <c r="L575" s="849">
        <v>9</v>
      </c>
      <c r="M575" s="850">
        <v>8191.8</v>
      </c>
    </row>
    <row r="576" spans="1:13" ht="14.4" customHeight="1" x14ac:dyDescent="0.3">
      <c r="A576" s="831" t="s">
        <v>2689</v>
      </c>
      <c r="B576" s="832" t="s">
        <v>2244</v>
      </c>
      <c r="C576" s="832" t="s">
        <v>4240</v>
      </c>
      <c r="D576" s="832" t="s">
        <v>4238</v>
      </c>
      <c r="E576" s="832" t="s">
        <v>4241</v>
      </c>
      <c r="F576" s="849">
        <v>4</v>
      </c>
      <c r="G576" s="849">
        <v>3640.8</v>
      </c>
      <c r="H576" s="837">
        <v>1</v>
      </c>
      <c r="I576" s="849"/>
      <c r="J576" s="849"/>
      <c r="K576" s="837">
        <v>0</v>
      </c>
      <c r="L576" s="849">
        <v>4</v>
      </c>
      <c r="M576" s="850">
        <v>3640.8</v>
      </c>
    </row>
    <row r="577" spans="1:13" ht="14.4" customHeight="1" x14ac:dyDescent="0.3">
      <c r="A577" s="831" t="s">
        <v>2689</v>
      </c>
      <c r="B577" s="832" t="s">
        <v>2244</v>
      </c>
      <c r="C577" s="832" t="s">
        <v>4244</v>
      </c>
      <c r="D577" s="832" t="s">
        <v>2589</v>
      </c>
      <c r="E577" s="832" t="s">
        <v>4245</v>
      </c>
      <c r="F577" s="849"/>
      <c r="G577" s="849"/>
      <c r="H577" s="837">
        <v>0</v>
      </c>
      <c r="I577" s="849">
        <v>4</v>
      </c>
      <c r="J577" s="849">
        <v>7281.6</v>
      </c>
      <c r="K577" s="837">
        <v>1</v>
      </c>
      <c r="L577" s="849">
        <v>4</v>
      </c>
      <c r="M577" s="850">
        <v>7281.6</v>
      </c>
    </row>
    <row r="578" spans="1:13" ht="14.4" customHeight="1" x14ac:dyDescent="0.3">
      <c r="A578" s="831" t="s">
        <v>2689</v>
      </c>
      <c r="B578" s="832" t="s">
        <v>2244</v>
      </c>
      <c r="C578" s="832" t="s">
        <v>4246</v>
      </c>
      <c r="D578" s="832" t="s">
        <v>2589</v>
      </c>
      <c r="E578" s="832" t="s">
        <v>2247</v>
      </c>
      <c r="F578" s="849"/>
      <c r="G578" s="849"/>
      <c r="H578" s="837">
        <v>0</v>
      </c>
      <c r="I578" s="849">
        <v>12</v>
      </c>
      <c r="J578" s="849">
        <v>2730.7200000000003</v>
      </c>
      <c r="K578" s="837">
        <v>1</v>
      </c>
      <c r="L578" s="849">
        <v>12</v>
      </c>
      <c r="M578" s="850">
        <v>2730.7200000000003</v>
      </c>
    </row>
    <row r="579" spans="1:13" ht="14.4" customHeight="1" x14ac:dyDescent="0.3">
      <c r="A579" s="831" t="s">
        <v>2689</v>
      </c>
      <c r="B579" s="832" t="s">
        <v>2244</v>
      </c>
      <c r="C579" s="832" t="s">
        <v>4550</v>
      </c>
      <c r="D579" s="832" t="s">
        <v>2589</v>
      </c>
      <c r="E579" s="832" t="s">
        <v>4241</v>
      </c>
      <c r="F579" s="849"/>
      <c r="G579" s="849"/>
      <c r="H579" s="837">
        <v>0</v>
      </c>
      <c r="I579" s="849">
        <v>4</v>
      </c>
      <c r="J579" s="849">
        <v>4683.72</v>
      </c>
      <c r="K579" s="837">
        <v>1</v>
      </c>
      <c r="L579" s="849">
        <v>4</v>
      </c>
      <c r="M579" s="850">
        <v>4683.72</v>
      </c>
    </row>
    <row r="580" spans="1:13" ht="14.4" customHeight="1" x14ac:dyDescent="0.3">
      <c r="A580" s="831" t="s">
        <v>2689</v>
      </c>
      <c r="B580" s="832" t="s">
        <v>2244</v>
      </c>
      <c r="C580" s="832" t="s">
        <v>4551</v>
      </c>
      <c r="D580" s="832" t="s">
        <v>4250</v>
      </c>
      <c r="E580" s="832" t="s">
        <v>4241</v>
      </c>
      <c r="F580" s="849">
        <v>6</v>
      </c>
      <c r="G580" s="849">
        <v>5461.2000000000007</v>
      </c>
      <c r="H580" s="837">
        <v>1</v>
      </c>
      <c r="I580" s="849"/>
      <c r="J580" s="849"/>
      <c r="K580" s="837">
        <v>0</v>
      </c>
      <c r="L580" s="849">
        <v>6</v>
      </c>
      <c r="M580" s="850">
        <v>5461.2000000000007</v>
      </c>
    </row>
    <row r="581" spans="1:13" ht="14.4" customHeight="1" x14ac:dyDescent="0.3">
      <c r="A581" s="831" t="s">
        <v>2689</v>
      </c>
      <c r="B581" s="832" t="s">
        <v>5766</v>
      </c>
      <c r="C581" s="832" t="s">
        <v>4565</v>
      </c>
      <c r="D581" s="832" t="s">
        <v>4566</v>
      </c>
      <c r="E581" s="832" t="s">
        <v>4567</v>
      </c>
      <c r="F581" s="849"/>
      <c r="G581" s="849"/>
      <c r="H581" s="837">
        <v>0</v>
      </c>
      <c r="I581" s="849">
        <v>2</v>
      </c>
      <c r="J581" s="849">
        <v>5146.4399999999996</v>
      </c>
      <c r="K581" s="837">
        <v>1</v>
      </c>
      <c r="L581" s="849">
        <v>2</v>
      </c>
      <c r="M581" s="850">
        <v>5146.4399999999996</v>
      </c>
    </row>
    <row r="582" spans="1:13" ht="14.4" customHeight="1" x14ac:dyDescent="0.3">
      <c r="A582" s="831" t="s">
        <v>2689</v>
      </c>
      <c r="B582" s="832" t="s">
        <v>5767</v>
      </c>
      <c r="C582" s="832" t="s">
        <v>4568</v>
      </c>
      <c r="D582" s="832" t="s">
        <v>4273</v>
      </c>
      <c r="E582" s="832" t="s">
        <v>4569</v>
      </c>
      <c r="F582" s="849">
        <v>3</v>
      </c>
      <c r="G582" s="849">
        <v>1014</v>
      </c>
      <c r="H582" s="837">
        <v>1</v>
      </c>
      <c r="I582" s="849"/>
      <c r="J582" s="849"/>
      <c r="K582" s="837">
        <v>0</v>
      </c>
      <c r="L582" s="849">
        <v>3</v>
      </c>
      <c r="M582" s="850">
        <v>1014</v>
      </c>
    </row>
    <row r="583" spans="1:13" ht="14.4" customHeight="1" x14ac:dyDescent="0.3">
      <c r="A583" s="831" t="s">
        <v>2689</v>
      </c>
      <c r="B583" s="832" t="s">
        <v>2308</v>
      </c>
      <c r="C583" s="832" t="s">
        <v>2312</v>
      </c>
      <c r="D583" s="832" t="s">
        <v>2310</v>
      </c>
      <c r="E583" s="832" t="s">
        <v>2313</v>
      </c>
      <c r="F583" s="849"/>
      <c r="G583" s="849"/>
      <c r="H583" s="837">
        <v>0</v>
      </c>
      <c r="I583" s="849">
        <v>2</v>
      </c>
      <c r="J583" s="849">
        <v>9.4</v>
      </c>
      <c r="K583" s="837">
        <v>1</v>
      </c>
      <c r="L583" s="849">
        <v>2</v>
      </c>
      <c r="M583" s="850">
        <v>9.4</v>
      </c>
    </row>
    <row r="584" spans="1:13" ht="14.4" customHeight="1" x14ac:dyDescent="0.3">
      <c r="A584" s="831" t="s">
        <v>2691</v>
      </c>
      <c r="B584" s="832" t="s">
        <v>2481</v>
      </c>
      <c r="C584" s="832" t="s">
        <v>5033</v>
      </c>
      <c r="D584" s="832" t="s">
        <v>3215</v>
      </c>
      <c r="E584" s="832" t="s">
        <v>5034</v>
      </c>
      <c r="F584" s="849"/>
      <c r="G584" s="849"/>
      <c r="H584" s="837">
        <v>0</v>
      </c>
      <c r="I584" s="849">
        <v>3</v>
      </c>
      <c r="J584" s="849">
        <v>1359.54</v>
      </c>
      <c r="K584" s="837">
        <v>1</v>
      </c>
      <c r="L584" s="849">
        <v>3</v>
      </c>
      <c r="M584" s="850">
        <v>1359.54</v>
      </c>
    </row>
    <row r="585" spans="1:13" ht="14.4" customHeight="1" x14ac:dyDescent="0.3">
      <c r="A585" s="831" t="s">
        <v>2691</v>
      </c>
      <c r="B585" s="832" t="s">
        <v>2481</v>
      </c>
      <c r="C585" s="832" t="s">
        <v>3214</v>
      </c>
      <c r="D585" s="832" t="s">
        <v>3215</v>
      </c>
      <c r="E585" s="832" t="s">
        <v>3216</v>
      </c>
      <c r="F585" s="849"/>
      <c r="G585" s="849"/>
      <c r="H585" s="837">
        <v>0</v>
      </c>
      <c r="I585" s="849">
        <v>1</v>
      </c>
      <c r="J585" s="849">
        <v>453.18</v>
      </c>
      <c r="K585" s="837">
        <v>1</v>
      </c>
      <c r="L585" s="849">
        <v>1</v>
      </c>
      <c r="M585" s="850">
        <v>453.18</v>
      </c>
    </row>
    <row r="586" spans="1:13" ht="14.4" customHeight="1" x14ac:dyDescent="0.3">
      <c r="A586" s="831" t="s">
        <v>2691</v>
      </c>
      <c r="B586" s="832" t="s">
        <v>2485</v>
      </c>
      <c r="C586" s="832" t="s">
        <v>2486</v>
      </c>
      <c r="D586" s="832" t="s">
        <v>2487</v>
      </c>
      <c r="E586" s="832" t="s">
        <v>2488</v>
      </c>
      <c r="F586" s="849"/>
      <c r="G586" s="849"/>
      <c r="H586" s="837">
        <v>0</v>
      </c>
      <c r="I586" s="849">
        <v>2</v>
      </c>
      <c r="J586" s="849">
        <v>187.5</v>
      </c>
      <c r="K586" s="837">
        <v>1</v>
      </c>
      <c r="L586" s="849">
        <v>2</v>
      </c>
      <c r="M586" s="850">
        <v>187.5</v>
      </c>
    </row>
    <row r="587" spans="1:13" ht="14.4" customHeight="1" x14ac:dyDescent="0.3">
      <c r="A587" s="831" t="s">
        <v>2691</v>
      </c>
      <c r="B587" s="832" t="s">
        <v>2485</v>
      </c>
      <c r="C587" s="832" t="s">
        <v>5063</v>
      </c>
      <c r="D587" s="832" t="s">
        <v>2487</v>
      </c>
      <c r="E587" s="832" t="s">
        <v>5064</v>
      </c>
      <c r="F587" s="849"/>
      <c r="G587" s="849"/>
      <c r="H587" s="837">
        <v>0</v>
      </c>
      <c r="I587" s="849">
        <v>2</v>
      </c>
      <c r="J587" s="849">
        <v>369.48</v>
      </c>
      <c r="K587" s="837">
        <v>1</v>
      </c>
      <c r="L587" s="849">
        <v>2</v>
      </c>
      <c r="M587" s="850">
        <v>369.48</v>
      </c>
    </row>
    <row r="588" spans="1:13" ht="14.4" customHeight="1" x14ac:dyDescent="0.3">
      <c r="A588" s="831" t="s">
        <v>2691</v>
      </c>
      <c r="B588" s="832" t="s">
        <v>2485</v>
      </c>
      <c r="C588" s="832" t="s">
        <v>2489</v>
      </c>
      <c r="D588" s="832" t="s">
        <v>2490</v>
      </c>
      <c r="E588" s="832" t="s">
        <v>2491</v>
      </c>
      <c r="F588" s="849"/>
      <c r="G588" s="849"/>
      <c r="H588" s="837">
        <v>0</v>
      </c>
      <c r="I588" s="849">
        <v>1</v>
      </c>
      <c r="J588" s="849">
        <v>120.61</v>
      </c>
      <c r="K588" s="837">
        <v>1</v>
      </c>
      <c r="L588" s="849">
        <v>1</v>
      </c>
      <c r="M588" s="850">
        <v>120.61</v>
      </c>
    </row>
    <row r="589" spans="1:13" ht="14.4" customHeight="1" x14ac:dyDescent="0.3">
      <c r="A589" s="831" t="s">
        <v>2691</v>
      </c>
      <c r="B589" s="832" t="s">
        <v>2275</v>
      </c>
      <c r="C589" s="832" t="s">
        <v>2345</v>
      </c>
      <c r="D589" s="832" t="s">
        <v>1063</v>
      </c>
      <c r="E589" s="832" t="s">
        <v>2346</v>
      </c>
      <c r="F589" s="849"/>
      <c r="G589" s="849"/>
      <c r="H589" s="837">
        <v>0</v>
      </c>
      <c r="I589" s="849">
        <v>1</v>
      </c>
      <c r="J589" s="849">
        <v>736.33</v>
      </c>
      <c r="K589" s="837">
        <v>1</v>
      </c>
      <c r="L589" s="849">
        <v>1</v>
      </c>
      <c r="M589" s="850">
        <v>736.33</v>
      </c>
    </row>
    <row r="590" spans="1:13" ht="14.4" customHeight="1" x14ac:dyDescent="0.3">
      <c r="A590" s="831" t="s">
        <v>2691</v>
      </c>
      <c r="B590" s="832" t="s">
        <v>2275</v>
      </c>
      <c r="C590" s="832" t="s">
        <v>5052</v>
      </c>
      <c r="D590" s="832" t="s">
        <v>1063</v>
      </c>
      <c r="E590" s="832" t="s">
        <v>5053</v>
      </c>
      <c r="F590" s="849">
        <v>1</v>
      </c>
      <c r="G590" s="849">
        <v>147.26</v>
      </c>
      <c r="H590" s="837">
        <v>1</v>
      </c>
      <c r="I590" s="849"/>
      <c r="J590" s="849"/>
      <c r="K590" s="837">
        <v>0</v>
      </c>
      <c r="L590" s="849">
        <v>1</v>
      </c>
      <c r="M590" s="850">
        <v>147.26</v>
      </c>
    </row>
    <row r="591" spans="1:13" ht="14.4" customHeight="1" x14ac:dyDescent="0.3">
      <c r="A591" s="831" t="s">
        <v>2691</v>
      </c>
      <c r="B591" s="832" t="s">
        <v>2193</v>
      </c>
      <c r="C591" s="832" t="s">
        <v>2194</v>
      </c>
      <c r="D591" s="832" t="s">
        <v>1358</v>
      </c>
      <c r="E591" s="832" t="s">
        <v>2195</v>
      </c>
      <c r="F591" s="849"/>
      <c r="G591" s="849"/>
      <c r="H591" s="837">
        <v>0</v>
      </c>
      <c r="I591" s="849">
        <v>5</v>
      </c>
      <c r="J591" s="849">
        <v>771.80000000000007</v>
      </c>
      <c r="K591" s="837">
        <v>1</v>
      </c>
      <c r="L591" s="849">
        <v>5</v>
      </c>
      <c r="M591" s="850">
        <v>771.80000000000007</v>
      </c>
    </row>
    <row r="592" spans="1:13" ht="14.4" customHeight="1" x14ac:dyDescent="0.3">
      <c r="A592" s="831" t="s">
        <v>2691</v>
      </c>
      <c r="B592" s="832" t="s">
        <v>2205</v>
      </c>
      <c r="C592" s="832" t="s">
        <v>2206</v>
      </c>
      <c r="D592" s="832" t="s">
        <v>2207</v>
      </c>
      <c r="E592" s="832" t="s">
        <v>1555</v>
      </c>
      <c r="F592" s="849"/>
      <c r="G592" s="849"/>
      <c r="H592" s="837">
        <v>0</v>
      </c>
      <c r="I592" s="849">
        <v>5</v>
      </c>
      <c r="J592" s="849">
        <v>426.35</v>
      </c>
      <c r="K592" s="837">
        <v>1</v>
      </c>
      <c r="L592" s="849">
        <v>5</v>
      </c>
      <c r="M592" s="850">
        <v>426.35</v>
      </c>
    </row>
    <row r="593" spans="1:13" ht="14.4" customHeight="1" x14ac:dyDescent="0.3">
      <c r="A593" s="831" t="s">
        <v>2691</v>
      </c>
      <c r="B593" s="832" t="s">
        <v>2205</v>
      </c>
      <c r="C593" s="832" t="s">
        <v>2436</v>
      </c>
      <c r="D593" s="832" t="s">
        <v>2207</v>
      </c>
      <c r="E593" s="832" t="s">
        <v>1365</v>
      </c>
      <c r="F593" s="849"/>
      <c r="G593" s="849"/>
      <c r="H593" s="837">
        <v>0</v>
      </c>
      <c r="I593" s="849">
        <v>1</v>
      </c>
      <c r="J593" s="849">
        <v>170.52</v>
      </c>
      <c r="K593" s="837">
        <v>1</v>
      </c>
      <c r="L593" s="849">
        <v>1</v>
      </c>
      <c r="M593" s="850">
        <v>170.52</v>
      </c>
    </row>
    <row r="594" spans="1:13" ht="14.4" customHeight="1" x14ac:dyDescent="0.3">
      <c r="A594" s="831" t="s">
        <v>2691</v>
      </c>
      <c r="B594" s="832" t="s">
        <v>2301</v>
      </c>
      <c r="C594" s="832" t="s">
        <v>2375</v>
      </c>
      <c r="D594" s="832" t="s">
        <v>1390</v>
      </c>
      <c r="E594" s="832" t="s">
        <v>2376</v>
      </c>
      <c r="F594" s="849"/>
      <c r="G594" s="849"/>
      <c r="H594" s="837">
        <v>0</v>
      </c>
      <c r="I594" s="849">
        <v>1</v>
      </c>
      <c r="J594" s="849">
        <v>3231.81</v>
      </c>
      <c r="K594" s="837">
        <v>1</v>
      </c>
      <c r="L594" s="849">
        <v>1</v>
      </c>
      <c r="M594" s="850">
        <v>3231.81</v>
      </c>
    </row>
    <row r="595" spans="1:13" ht="14.4" customHeight="1" x14ac:dyDescent="0.3">
      <c r="A595" s="831" t="s">
        <v>2691</v>
      </c>
      <c r="B595" s="832" t="s">
        <v>5745</v>
      </c>
      <c r="C595" s="832" t="s">
        <v>5068</v>
      </c>
      <c r="D595" s="832" t="s">
        <v>5069</v>
      </c>
      <c r="E595" s="832" t="s">
        <v>4248</v>
      </c>
      <c r="F595" s="849"/>
      <c r="G595" s="849"/>
      <c r="H595" s="837">
        <v>0</v>
      </c>
      <c r="I595" s="849">
        <v>2</v>
      </c>
      <c r="J595" s="849">
        <v>2061.94</v>
      </c>
      <c r="K595" s="837">
        <v>1</v>
      </c>
      <c r="L595" s="849">
        <v>2</v>
      </c>
      <c r="M595" s="850">
        <v>2061.94</v>
      </c>
    </row>
    <row r="596" spans="1:13" ht="14.4" customHeight="1" x14ac:dyDescent="0.3">
      <c r="A596" s="831" t="s">
        <v>2691</v>
      </c>
      <c r="B596" s="832" t="s">
        <v>2237</v>
      </c>
      <c r="C596" s="832" t="s">
        <v>2383</v>
      </c>
      <c r="D596" s="832" t="s">
        <v>2384</v>
      </c>
      <c r="E596" s="832" t="s">
        <v>2385</v>
      </c>
      <c r="F596" s="849"/>
      <c r="G596" s="849"/>
      <c r="H596" s="837">
        <v>0</v>
      </c>
      <c r="I596" s="849">
        <v>3</v>
      </c>
      <c r="J596" s="849">
        <v>659.34</v>
      </c>
      <c r="K596" s="837">
        <v>1</v>
      </c>
      <c r="L596" s="849">
        <v>3</v>
      </c>
      <c r="M596" s="850">
        <v>659.34</v>
      </c>
    </row>
    <row r="597" spans="1:13" ht="14.4" customHeight="1" x14ac:dyDescent="0.3">
      <c r="A597" s="831" t="s">
        <v>2691</v>
      </c>
      <c r="B597" s="832" t="s">
        <v>2390</v>
      </c>
      <c r="C597" s="832" t="s">
        <v>2391</v>
      </c>
      <c r="D597" s="832" t="s">
        <v>2392</v>
      </c>
      <c r="E597" s="832" t="s">
        <v>2393</v>
      </c>
      <c r="F597" s="849"/>
      <c r="G597" s="849"/>
      <c r="H597" s="837">
        <v>0</v>
      </c>
      <c r="I597" s="849">
        <v>3</v>
      </c>
      <c r="J597" s="849">
        <v>368.88</v>
      </c>
      <c r="K597" s="837">
        <v>1</v>
      </c>
      <c r="L597" s="849">
        <v>3</v>
      </c>
      <c r="M597" s="850">
        <v>368.88</v>
      </c>
    </row>
    <row r="598" spans="1:13" ht="14.4" customHeight="1" x14ac:dyDescent="0.3">
      <c r="A598" s="831" t="s">
        <v>2691</v>
      </c>
      <c r="B598" s="832" t="s">
        <v>5740</v>
      </c>
      <c r="C598" s="832" t="s">
        <v>5032</v>
      </c>
      <c r="D598" s="832" t="s">
        <v>3106</v>
      </c>
      <c r="E598" s="832" t="s">
        <v>3691</v>
      </c>
      <c r="F598" s="849"/>
      <c r="G598" s="849"/>
      <c r="H598" s="837">
        <v>0</v>
      </c>
      <c r="I598" s="849">
        <v>3</v>
      </c>
      <c r="J598" s="849">
        <v>369.6</v>
      </c>
      <c r="K598" s="837">
        <v>1</v>
      </c>
      <c r="L598" s="849">
        <v>3</v>
      </c>
      <c r="M598" s="850">
        <v>369.6</v>
      </c>
    </row>
    <row r="599" spans="1:13" ht="14.4" customHeight="1" x14ac:dyDescent="0.3">
      <c r="A599" s="831" t="s">
        <v>2691</v>
      </c>
      <c r="B599" s="832" t="s">
        <v>2396</v>
      </c>
      <c r="C599" s="832" t="s">
        <v>2397</v>
      </c>
      <c r="D599" s="832" t="s">
        <v>2398</v>
      </c>
      <c r="E599" s="832" t="s">
        <v>2399</v>
      </c>
      <c r="F599" s="849"/>
      <c r="G599" s="849"/>
      <c r="H599" s="837">
        <v>0</v>
      </c>
      <c r="I599" s="849">
        <v>1</v>
      </c>
      <c r="J599" s="849">
        <v>141.25</v>
      </c>
      <c r="K599" s="837">
        <v>1</v>
      </c>
      <c r="L599" s="849">
        <v>1</v>
      </c>
      <c r="M599" s="850">
        <v>141.25</v>
      </c>
    </row>
    <row r="600" spans="1:13" ht="14.4" customHeight="1" x14ac:dyDescent="0.3">
      <c r="A600" s="831" t="s">
        <v>2691</v>
      </c>
      <c r="B600" s="832" t="s">
        <v>5742</v>
      </c>
      <c r="C600" s="832" t="s">
        <v>4869</v>
      </c>
      <c r="D600" s="832" t="s">
        <v>3625</v>
      </c>
      <c r="E600" s="832" t="s">
        <v>4660</v>
      </c>
      <c r="F600" s="849"/>
      <c r="G600" s="849"/>
      <c r="H600" s="837">
        <v>0</v>
      </c>
      <c r="I600" s="849">
        <v>1</v>
      </c>
      <c r="J600" s="849">
        <v>420.75</v>
      </c>
      <c r="K600" s="837">
        <v>1</v>
      </c>
      <c r="L600" s="849">
        <v>1</v>
      </c>
      <c r="M600" s="850">
        <v>420.75</v>
      </c>
    </row>
    <row r="601" spans="1:13" ht="14.4" customHeight="1" x14ac:dyDescent="0.3">
      <c r="A601" s="831" t="s">
        <v>2691</v>
      </c>
      <c r="B601" s="832" t="s">
        <v>2403</v>
      </c>
      <c r="C601" s="832" t="s">
        <v>2404</v>
      </c>
      <c r="D601" s="832" t="s">
        <v>1184</v>
      </c>
      <c r="E601" s="832" t="s">
        <v>2405</v>
      </c>
      <c r="F601" s="849"/>
      <c r="G601" s="849"/>
      <c r="H601" s="837"/>
      <c r="I601" s="849">
        <v>1</v>
      </c>
      <c r="J601" s="849">
        <v>0</v>
      </c>
      <c r="K601" s="837"/>
      <c r="L601" s="849">
        <v>1</v>
      </c>
      <c r="M601" s="850">
        <v>0</v>
      </c>
    </row>
    <row r="602" spans="1:13" ht="14.4" customHeight="1" x14ac:dyDescent="0.3">
      <c r="A602" s="831" t="s">
        <v>2692</v>
      </c>
      <c r="B602" s="832" t="s">
        <v>2193</v>
      </c>
      <c r="C602" s="832" t="s">
        <v>2196</v>
      </c>
      <c r="D602" s="832" t="s">
        <v>2197</v>
      </c>
      <c r="E602" s="832" t="s">
        <v>2198</v>
      </c>
      <c r="F602" s="849"/>
      <c r="G602" s="849"/>
      <c r="H602" s="837">
        <v>0</v>
      </c>
      <c r="I602" s="849">
        <v>1</v>
      </c>
      <c r="J602" s="849">
        <v>149.52000000000001</v>
      </c>
      <c r="K602" s="837">
        <v>1</v>
      </c>
      <c r="L602" s="849">
        <v>1</v>
      </c>
      <c r="M602" s="850">
        <v>149.52000000000001</v>
      </c>
    </row>
    <row r="603" spans="1:13" ht="14.4" customHeight="1" x14ac:dyDescent="0.3">
      <c r="A603" s="831" t="s">
        <v>2693</v>
      </c>
      <c r="B603" s="832" t="s">
        <v>2485</v>
      </c>
      <c r="C603" s="832" t="s">
        <v>2486</v>
      </c>
      <c r="D603" s="832" t="s">
        <v>2487</v>
      </c>
      <c r="E603" s="832" t="s">
        <v>2488</v>
      </c>
      <c r="F603" s="849"/>
      <c r="G603" s="849"/>
      <c r="H603" s="837">
        <v>0</v>
      </c>
      <c r="I603" s="849">
        <v>1</v>
      </c>
      <c r="J603" s="849">
        <v>93.75</v>
      </c>
      <c r="K603" s="837">
        <v>1</v>
      </c>
      <c r="L603" s="849">
        <v>1</v>
      </c>
      <c r="M603" s="850">
        <v>93.75</v>
      </c>
    </row>
    <row r="604" spans="1:13" ht="14.4" customHeight="1" x14ac:dyDescent="0.3">
      <c r="A604" s="831" t="s">
        <v>2693</v>
      </c>
      <c r="B604" s="832" t="s">
        <v>2485</v>
      </c>
      <c r="C604" s="832" t="s">
        <v>2489</v>
      </c>
      <c r="D604" s="832" t="s">
        <v>2490</v>
      </c>
      <c r="E604" s="832" t="s">
        <v>2491</v>
      </c>
      <c r="F604" s="849"/>
      <c r="G604" s="849"/>
      <c r="H604" s="837">
        <v>0</v>
      </c>
      <c r="I604" s="849">
        <v>1</v>
      </c>
      <c r="J604" s="849">
        <v>120.61</v>
      </c>
      <c r="K604" s="837">
        <v>1</v>
      </c>
      <c r="L604" s="849">
        <v>1</v>
      </c>
      <c r="M604" s="850">
        <v>120.61</v>
      </c>
    </row>
    <row r="605" spans="1:13" ht="14.4" customHeight="1" x14ac:dyDescent="0.3">
      <c r="A605" s="831" t="s">
        <v>2693</v>
      </c>
      <c r="B605" s="832" t="s">
        <v>2193</v>
      </c>
      <c r="C605" s="832" t="s">
        <v>2194</v>
      </c>
      <c r="D605" s="832" t="s">
        <v>1358</v>
      </c>
      <c r="E605" s="832" t="s">
        <v>2195</v>
      </c>
      <c r="F605" s="849"/>
      <c r="G605" s="849"/>
      <c r="H605" s="837">
        <v>0</v>
      </c>
      <c r="I605" s="849">
        <v>1</v>
      </c>
      <c r="J605" s="849">
        <v>154.36000000000001</v>
      </c>
      <c r="K605" s="837">
        <v>1</v>
      </c>
      <c r="L605" s="849">
        <v>1</v>
      </c>
      <c r="M605" s="850">
        <v>154.36000000000001</v>
      </c>
    </row>
    <row r="606" spans="1:13" ht="14.4" customHeight="1" x14ac:dyDescent="0.3">
      <c r="A606" s="831" t="s">
        <v>2693</v>
      </c>
      <c r="B606" s="832" t="s">
        <v>2193</v>
      </c>
      <c r="C606" s="832" t="s">
        <v>2199</v>
      </c>
      <c r="D606" s="832" t="s">
        <v>951</v>
      </c>
      <c r="E606" s="832" t="s">
        <v>2200</v>
      </c>
      <c r="F606" s="849"/>
      <c r="G606" s="849"/>
      <c r="H606" s="837">
        <v>0</v>
      </c>
      <c r="I606" s="849">
        <v>3</v>
      </c>
      <c r="J606" s="849">
        <v>227.19</v>
      </c>
      <c r="K606" s="837">
        <v>1</v>
      </c>
      <c r="L606" s="849">
        <v>3</v>
      </c>
      <c r="M606" s="850">
        <v>227.19</v>
      </c>
    </row>
    <row r="607" spans="1:13" ht="14.4" customHeight="1" x14ac:dyDescent="0.3">
      <c r="A607" s="831" t="s">
        <v>2693</v>
      </c>
      <c r="B607" s="832" t="s">
        <v>2205</v>
      </c>
      <c r="C607" s="832" t="s">
        <v>5079</v>
      </c>
      <c r="D607" s="832" t="s">
        <v>2737</v>
      </c>
      <c r="E607" s="832" t="s">
        <v>2771</v>
      </c>
      <c r="F607" s="849">
        <v>2</v>
      </c>
      <c r="G607" s="849">
        <v>477.44</v>
      </c>
      <c r="H607" s="837">
        <v>1</v>
      </c>
      <c r="I607" s="849"/>
      <c r="J607" s="849"/>
      <c r="K607" s="837">
        <v>0</v>
      </c>
      <c r="L607" s="849">
        <v>2</v>
      </c>
      <c r="M607" s="850">
        <v>477.44</v>
      </c>
    </row>
    <row r="608" spans="1:13" ht="14.4" customHeight="1" x14ac:dyDescent="0.3">
      <c r="A608" s="831" t="s">
        <v>2693</v>
      </c>
      <c r="B608" s="832" t="s">
        <v>2205</v>
      </c>
      <c r="C608" s="832" t="s">
        <v>2206</v>
      </c>
      <c r="D608" s="832" t="s">
        <v>2207</v>
      </c>
      <c r="E608" s="832" t="s">
        <v>1555</v>
      </c>
      <c r="F608" s="849"/>
      <c r="G608" s="849"/>
      <c r="H608" s="837">
        <v>0</v>
      </c>
      <c r="I608" s="849">
        <v>1</v>
      </c>
      <c r="J608" s="849">
        <v>85.27</v>
      </c>
      <c r="K608" s="837">
        <v>1</v>
      </c>
      <c r="L608" s="849">
        <v>1</v>
      </c>
      <c r="M608" s="850">
        <v>85.27</v>
      </c>
    </row>
    <row r="609" spans="1:13" ht="14.4" customHeight="1" x14ac:dyDescent="0.3">
      <c r="A609" s="831" t="s">
        <v>2693</v>
      </c>
      <c r="B609" s="832" t="s">
        <v>5745</v>
      </c>
      <c r="C609" s="832" t="s">
        <v>5068</v>
      </c>
      <c r="D609" s="832" t="s">
        <v>5069</v>
      </c>
      <c r="E609" s="832" t="s">
        <v>4248</v>
      </c>
      <c r="F609" s="849"/>
      <c r="G609" s="849"/>
      <c r="H609" s="837">
        <v>0</v>
      </c>
      <c r="I609" s="849">
        <v>3</v>
      </c>
      <c r="J609" s="849">
        <v>3092.91</v>
      </c>
      <c r="K609" s="837">
        <v>1</v>
      </c>
      <c r="L609" s="849">
        <v>3</v>
      </c>
      <c r="M609" s="850">
        <v>3092.91</v>
      </c>
    </row>
    <row r="610" spans="1:13" ht="14.4" customHeight="1" x14ac:dyDescent="0.3">
      <c r="A610" s="831" t="s">
        <v>2693</v>
      </c>
      <c r="B610" s="832" t="s">
        <v>2400</v>
      </c>
      <c r="C610" s="832" t="s">
        <v>2598</v>
      </c>
      <c r="D610" s="832" t="s">
        <v>1951</v>
      </c>
      <c r="E610" s="832" t="s">
        <v>2599</v>
      </c>
      <c r="F610" s="849"/>
      <c r="G610" s="849"/>
      <c r="H610" s="837">
        <v>0</v>
      </c>
      <c r="I610" s="849">
        <v>1</v>
      </c>
      <c r="J610" s="849">
        <v>120.15</v>
      </c>
      <c r="K610" s="837">
        <v>1</v>
      </c>
      <c r="L610" s="849">
        <v>1</v>
      </c>
      <c r="M610" s="850">
        <v>120.15</v>
      </c>
    </row>
    <row r="611" spans="1:13" ht="14.4" customHeight="1" x14ac:dyDescent="0.3">
      <c r="A611" s="831" t="s">
        <v>2693</v>
      </c>
      <c r="B611" s="832" t="s">
        <v>2322</v>
      </c>
      <c r="C611" s="832" t="s">
        <v>2325</v>
      </c>
      <c r="D611" s="832" t="s">
        <v>1130</v>
      </c>
      <c r="E611" s="832" t="s">
        <v>2326</v>
      </c>
      <c r="F611" s="849"/>
      <c r="G611" s="849"/>
      <c r="H611" s="837">
        <v>0</v>
      </c>
      <c r="I611" s="849">
        <v>1</v>
      </c>
      <c r="J611" s="849">
        <v>176.32</v>
      </c>
      <c r="K611" s="837">
        <v>1</v>
      </c>
      <c r="L611" s="849">
        <v>1</v>
      </c>
      <c r="M611" s="850">
        <v>176.32</v>
      </c>
    </row>
    <row r="612" spans="1:13" ht="14.4" customHeight="1" x14ac:dyDescent="0.3">
      <c r="A612" s="831" t="s">
        <v>2694</v>
      </c>
      <c r="B612" s="832" t="s">
        <v>2481</v>
      </c>
      <c r="C612" s="832" t="s">
        <v>3214</v>
      </c>
      <c r="D612" s="832" t="s">
        <v>3215</v>
      </c>
      <c r="E612" s="832" t="s">
        <v>3216</v>
      </c>
      <c r="F612" s="849"/>
      <c r="G612" s="849"/>
      <c r="H612" s="837">
        <v>0</v>
      </c>
      <c r="I612" s="849">
        <v>1</v>
      </c>
      <c r="J612" s="849">
        <v>453.18</v>
      </c>
      <c r="K612" s="837">
        <v>1</v>
      </c>
      <c r="L612" s="849">
        <v>1</v>
      </c>
      <c r="M612" s="850">
        <v>453.18</v>
      </c>
    </row>
    <row r="613" spans="1:13" ht="14.4" customHeight="1" x14ac:dyDescent="0.3">
      <c r="A613" s="831" t="s">
        <v>2694</v>
      </c>
      <c r="B613" s="832" t="s">
        <v>2492</v>
      </c>
      <c r="C613" s="832" t="s">
        <v>2494</v>
      </c>
      <c r="D613" s="832" t="s">
        <v>1750</v>
      </c>
      <c r="E613" s="832" t="s">
        <v>2495</v>
      </c>
      <c r="F613" s="849"/>
      <c r="G613" s="849"/>
      <c r="H613" s="837">
        <v>0</v>
      </c>
      <c r="I613" s="849">
        <v>1</v>
      </c>
      <c r="J613" s="849">
        <v>42.51</v>
      </c>
      <c r="K613" s="837">
        <v>1</v>
      </c>
      <c r="L613" s="849">
        <v>1</v>
      </c>
      <c r="M613" s="850">
        <v>42.51</v>
      </c>
    </row>
    <row r="614" spans="1:13" ht="14.4" customHeight="1" x14ac:dyDescent="0.3">
      <c r="A614" s="831" t="s">
        <v>2694</v>
      </c>
      <c r="B614" s="832" t="s">
        <v>5749</v>
      </c>
      <c r="C614" s="832" t="s">
        <v>5104</v>
      </c>
      <c r="D614" s="832" t="s">
        <v>5105</v>
      </c>
      <c r="E614" s="832" t="s">
        <v>1672</v>
      </c>
      <c r="F614" s="849">
        <v>1</v>
      </c>
      <c r="G614" s="849">
        <v>165.25</v>
      </c>
      <c r="H614" s="837">
        <v>1</v>
      </c>
      <c r="I614" s="849"/>
      <c r="J614" s="849"/>
      <c r="K614" s="837">
        <v>0</v>
      </c>
      <c r="L614" s="849">
        <v>1</v>
      </c>
      <c r="M614" s="850">
        <v>165.25</v>
      </c>
    </row>
    <row r="615" spans="1:13" ht="14.4" customHeight="1" x14ac:dyDescent="0.3">
      <c r="A615" s="831" t="s">
        <v>2694</v>
      </c>
      <c r="B615" s="832" t="s">
        <v>5736</v>
      </c>
      <c r="C615" s="832" t="s">
        <v>3140</v>
      </c>
      <c r="D615" s="832" t="s">
        <v>3141</v>
      </c>
      <c r="E615" s="832" t="s">
        <v>3142</v>
      </c>
      <c r="F615" s="849"/>
      <c r="G615" s="849"/>
      <c r="H615" s="837">
        <v>0</v>
      </c>
      <c r="I615" s="849">
        <v>1</v>
      </c>
      <c r="J615" s="849">
        <v>263.68</v>
      </c>
      <c r="K615" s="837">
        <v>1</v>
      </c>
      <c r="L615" s="849">
        <v>1</v>
      </c>
      <c r="M615" s="850">
        <v>263.68</v>
      </c>
    </row>
    <row r="616" spans="1:13" ht="14.4" customHeight="1" x14ac:dyDescent="0.3">
      <c r="A616" s="831" t="s">
        <v>2694</v>
      </c>
      <c r="B616" s="832" t="s">
        <v>2186</v>
      </c>
      <c r="C616" s="832" t="s">
        <v>5099</v>
      </c>
      <c r="D616" s="832" t="s">
        <v>5100</v>
      </c>
      <c r="E616" s="832" t="s">
        <v>5101</v>
      </c>
      <c r="F616" s="849"/>
      <c r="G616" s="849"/>
      <c r="H616" s="837">
        <v>0</v>
      </c>
      <c r="I616" s="849">
        <v>1</v>
      </c>
      <c r="J616" s="849">
        <v>219.18</v>
      </c>
      <c r="K616" s="837">
        <v>1</v>
      </c>
      <c r="L616" s="849">
        <v>1</v>
      </c>
      <c r="M616" s="850">
        <v>219.18</v>
      </c>
    </row>
    <row r="617" spans="1:13" ht="14.4" customHeight="1" x14ac:dyDescent="0.3">
      <c r="A617" s="831" t="s">
        <v>2694</v>
      </c>
      <c r="B617" s="832" t="s">
        <v>2193</v>
      </c>
      <c r="C617" s="832" t="s">
        <v>2194</v>
      </c>
      <c r="D617" s="832" t="s">
        <v>1358</v>
      </c>
      <c r="E617" s="832" t="s">
        <v>2195</v>
      </c>
      <c r="F617" s="849"/>
      <c r="G617" s="849"/>
      <c r="H617" s="837">
        <v>0</v>
      </c>
      <c r="I617" s="849">
        <v>1</v>
      </c>
      <c r="J617" s="849">
        <v>154.36000000000001</v>
      </c>
      <c r="K617" s="837">
        <v>1</v>
      </c>
      <c r="L617" s="849">
        <v>1</v>
      </c>
      <c r="M617" s="850">
        <v>154.36000000000001</v>
      </c>
    </row>
    <row r="618" spans="1:13" ht="14.4" customHeight="1" x14ac:dyDescent="0.3">
      <c r="A618" s="831" t="s">
        <v>2694</v>
      </c>
      <c r="B618" s="832" t="s">
        <v>2390</v>
      </c>
      <c r="C618" s="832" t="s">
        <v>2391</v>
      </c>
      <c r="D618" s="832" t="s">
        <v>2392</v>
      </c>
      <c r="E618" s="832" t="s">
        <v>2393</v>
      </c>
      <c r="F618" s="849"/>
      <c r="G618" s="849"/>
      <c r="H618" s="837">
        <v>0</v>
      </c>
      <c r="I618" s="849">
        <v>2</v>
      </c>
      <c r="J618" s="849">
        <v>245.92</v>
      </c>
      <c r="K618" s="837">
        <v>1</v>
      </c>
      <c r="L618" s="849">
        <v>2</v>
      </c>
      <c r="M618" s="850">
        <v>245.92</v>
      </c>
    </row>
    <row r="619" spans="1:13" ht="14.4" customHeight="1" x14ac:dyDescent="0.3">
      <c r="A619" s="831" t="s">
        <v>2694</v>
      </c>
      <c r="B619" s="832" t="s">
        <v>2248</v>
      </c>
      <c r="C619" s="832" t="s">
        <v>2249</v>
      </c>
      <c r="D619" s="832" t="s">
        <v>897</v>
      </c>
      <c r="E619" s="832" t="s">
        <v>2250</v>
      </c>
      <c r="F619" s="849"/>
      <c r="G619" s="849"/>
      <c r="H619" s="837">
        <v>0</v>
      </c>
      <c r="I619" s="849">
        <v>1</v>
      </c>
      <c r="J619" s="849">
        <v>63.75</v>
      </c>
      <c r="K619" s="837">
        <v>1</v>
      </c>
      <c r="L619" s="849">
        <v>1</v>
      </c>
      <c r="M619" s="850">
        <v>63.75</v>
      </c>
    </row>
    <row r="620" spans="1:13" ht="14.4" customHeight="1" x14ac:dyDescent="0.3">
      <c r="A620" s="831" t="s">
        <v>2694</v>
      </c>
      <c r="B620" s="832" t="s">
        <v>2403</v>
      </c>
      <c r="C620" s="832" t="s">
        <v>2404</v>
      </c>
      <c r="D620" s="832" t="s">
        <v>1184</v>
      </c>
      <c r="E620" s="832" t="s">
        <v>2405</v>
      </c>
      <c r="F620" s="849"/>
      <c r="G620" s="849"/>
      <c r="H620" s="837"/>
      <c r="I620" s="849">
        <v>1</v>
      </c>
      <c r="J620" s="849">
        <v>0</v>
      </c>
      <c r="K620" s="837"/>
      <c r="L620" s="849">
        <v>1</v>
      </c>
      <c r="M620" s="850">
        <v>0</v>
      </c>
    </row>
    <row r="621" spans="1:13" ht="14.4" customHeight="1" x14ac:dyDescent="0.3">
      <c r="A621" s="831" t="s">
        <v>2694</v>
      </c>
      <c r="B621" s="832" t="s">
        <v>5733</v>
      </c>
      <c r="C621" s="832" t="s">
        <v>5096</v>
      </c>
      <c r="D621" s="832" t="s">
        <v>695</v>
      </c>
      <c r="E621" s="832" t="s">
        <v>3592</v>
      </c>
      <c r="F621" s="849">
        <v>2</v>
      </c>
      <c r="G621" s="849">
        <v>461.02</v>
      </c>
      <c r="H621" s="837">
        <v>1</v>
      </c>
      <c r="I621" s="849"/>
      <c r="J621" s="849"/>
      <c r="K621" s="837">
        <v>0</v>
      </c>
      <c r="L621" s="849">
        <v>2</v>
      </c>
      <c r="M621" s="850">
        <v>461.02</v>
      </c>
    </row>
    <row r="622" spans="1:13" ht="14.4" customHeight="1" x14ac:dyDescent="0.3">
      <c r="A622" s="831" t="s">
        <v>2694</v>
      </c>
      <c r="B622" s="832" t="s">
        <v>2254</v>
      </c>
      <c r="C622" s="832" t="s">
        <v>3846</v>
      </c>
      <c r="D622" s="832" t="s">
        <v>1549</v>
      </c>
      <c r="E622" s="832" t="s">
        <v>1135</v>
      </c>
      <c r="F622" s="849"/>
      <c r="G622" s="849"/>
      <c r="H622" s="837">
        <v>0</v>
      </c>
      <c r="I622" s="849">
        <v>1</v>
      </c>
      <c r="J622" s="849">
        <v>129.51</v>
      </c>
      <c r="K622" s="837">
        <v>1</v>
      </c>
      <c r="L622" s="849">
        <v>1</v>
      </c>
      <c r="M622" s="850">
        <v>129.51</v>
      </c>
    </row>
    <row r="623" spans="1:13" ht="14.4" customHeight="1" x14ac:dyDescent="0.3">
      <c r="A623" s="831" t="s">
        <v>2694</v>
      </c>
      <c r="B623" s="832" t="s">
        <v>2254</v>
      </c>
      <c r="C623" s="832" t="s">
        <v>2332</v>
      </c>
      <c r="D623" s="832" t="s">
        <v>1141</v>
      </c>
      <c r="E623" s="832" t="s">
        <v>1135</v>
      </c>
      <c r="F623" s="849"/>
      <c r="G623" s="849"/>
      <c r="H623" s="837">
        <v>0</v>
      </c>
      <c r="I623" s="849">
        <v>6</v>
      </c>
      <c r="J623" s="849">
        <v>782.33999999999992</v>
      </c>
      <c r="K623" s="837">
        <v>1</v>
      </c>
      <c r="L623" s="849">
        <v>6</v>
      </c>
      <c r="M623" s="850">
        <v>782.33999999999992</v>
      </c>
    </row>
    <row r="624" spans="1:13" ht="14.4" customHeight="1" x14ac:dyDescent="0.3">
      <c r="A624" s="831" t="s">
        <v>2694</v>
      </c>
      <c r="B624" s="832" t="s">
        <v>2502</v>
      </c>
      <c r="C624" s="832" t="s">
        <v>2503</v>
      </c>
      <c r="D624" s="832" t="s">
        <v>2504</v>
      </c>
      <c r="E624" s="832" t="s">
        <v>2505</v>
      </c>
      <c r="F624" s="849"/>
      <c r="G624" s="849"/>
      <c r="H624" s="837">
        <v>0</v>
      </c>
      <c r="I624" s="849">
        <v>1</v>
      </c>
      <c r="J624" s="849">
        <v>11717.43</v>
      </c>
      <c r="K624" s="837">
        <v>1</v>
      </c>
      <c r="L624" s="849">
        <v>1</v>
      </c>
      <c r="M624" s="850">
        <v>11717.43</v>
      </c>
    </row>
    <row r="625" spans="1:13" ht="14.4" customHeight="1" x14ac:dyDescent="0.3">
      <c r="A625" s="831" t="s">
        <v>2695</v>
      </c>
      <c r="B625" s="832" t="s">
        <v>2182</v>
      </c>
      <c r="C625" s="832" t="s">
        <v>2496</v>
      </c>
      <c r="D625" s="832" t="s">
        <v>2184</v>
      </c>
      <c r="E625" s="832" t="s">
        <v>2497</v>
      </c>
      <c r="F625" s="849"/>
      <c r="G625" s="849"/>
      <c r="H625" s="837">
        <v>0</v>
      </c>
      <c r="I625" s="849">
        <v>1</v>
      </c>
      <c r="J625" s="849">
        <v>158.99</v>
      </c>
      <c r="K625" s="837">
        <v>1</v>
      </c>
      <c r="L625" s="849">
        <v>1</v>
      </c>
      <c r="M625" s="850">
        <v>158.99</v>
      </c>
    </row>
    <row r="626" spans="1:13" ht="14.4" customHeight="1" x14ac:dyDescent="0.3">
      <c r="A626" s="831" t="s">
        <v>2695</v>
      </c>
      <c r="B626" s="832" t="s">
        <v>2193</v>
      </c>
      <c r="C626" s="832" t="s">
        <v>2194</v>
      </c>
      <c r="D626" s="832" t="s">
        <v>1358</v>
      </c>
      <c r="E626" s="832" t="s">
        <v>2195</v>
      </c>
      <c r="F626" s="849"/>
      <c r="G626" s="849"/>
      <c r="H626" s="837">
        <v>0</v>
      </c>
      <c r="I626" s="849">
        <v>6</v>
      </c>
      <c r="J626" s="849">
        <v>926.16000000000008</v>
      </c>
      <c r="K626" s="837">
        <v>1</v>
      </c>
      <c r="L626" s="849">
        <v>6</v>
      </c>
      <c r="M626" s="850">
        <v>926.16000000000008</v>
      </c>
    </row>
    <row r="627" spans="1:13" ht="14.4" customHeight="1" x14ac:dyDescent="0.3">
      <c r="A627" s="831" t="s">
        <v>2695</v>
      </c>
      <c r="B627" s="832" t="s">
        <v>2193</v>
      </c>
      <c r="C627" s="832" t="s">
        <v>2290</v>
      </c>
      <c r="D627" s="832" t="s">
        <v>2291</v>
      </c>
      <c r="E627" s="832" t="s">
        <v>2292</v>
      </c>
      <c r="F627" s="849"/>
      <c r="G627" s="849"/>
      <c r="H627" s="837">
        <v>0</v>
      </c>
      <c r="I627" s="849">
        <v>1</v>
      </c>
      <c r="J627" s="849">
        <v>111.22</v>
      </c>
      <c r="K627" s="837">
        <v>1</v>
      </c>
      <c r="L627" s="849">
        <v>1</v>
      </c>
      <c r="M627" s="850">
        <v>111.22</v>
      </c>
    </row>
    <row r="628" spans="1:13" ht="14.4" customHeight="1" x14ac:dyDescent="0.3">
      <c r="A628" s="831" t="s">
        <v>2695</v>
      </c>
      <c r="B628" s="832" t="s">
        <v>2193</v>
      </c>
      <c r="C628" s="832" t="s">
        <v>2199</v>
      </c>
      <c r="D628" s="832" t="s">
        <v>951</v>
      </c>
      <c r="E628" s="832" t="s">
        <v>2200</v>
      </c>
      <c r="F628" s="849"/>
      <c r="G628" s="849"/>
      <c r="H628" s="837">
        <v>0</v>
      </c>
      <c r="I628" s="849">
        <v>7</v>
      </c>
      <c r="J628" s="849">
        <v>530.11</v>
      </c>
      <c r="K628" s="837">
        <v>1</v>
      </c>
      <c r="L628" s="849">
        <v>7</v>
      </c>
      <c r="M628" s="850">
        <v>530.11</v>
      </c>
    </row>
    <row r="629" spans="1:13" ht="14.4" customHeight="1" x14ac:dyDescent="0.3">
      <c r="A629" s="831" t="s">
        <v>2695</v>
      </c>
      <c r="B629" s="832" t="s">
        <v>2193</v>
      </c>
      <c r="C629" s="832" t="s">
        <v>2365</v>
      </c>
      <c r="D629" s="832" t="s">
        <v>1358</v>
      </c>
      <c r="E629" s="832" t="s">
        <v>2366</v>
      </c>
      <c r="F629" s="849"/>
      <c r="G629" s="849"/>
      <c r="H629" s="837">
        <v>0</v>
      </c>
      <c r="I629" s="849">
        <v>1</v>
      </c>
      <c r="J629" s="849">
        <v>225.06</v>
      </c>
      <c r="K629" s="837">
        <v>1</v>
      </c>
      <c r="L629" s="849">
        <v>1</v>
      </c>
      <c r="M629" s="850">
        <v>225.06</v>
      </c>
    </row>
    <row r="630" spans="1:13" ht="14.4" customHeight="1" x14ac:dyDescent="0.3">
      <c r="A630" s="831" t="s">
        <v>2695</v>
      </c>
      <c r="B630" s="832" t="s">
        <v>2230</v>
      </c>
      <c r="C630" s="832" t="s">
        <v>2305</v>
      </c>
      <c r="D630" s="832" t="s">
        <v>832</v>
      </c>
      <c r="E630" s="832" t="s">
        <v>1105</v>
      </c>
      <c r="F630" s="849"/>
      <c r="G630" s="849"/>
      <c r="H630" s="837"/>
      <c r="I630" s="849">
        <v>1</v>
      </c>
      <c r="J630" s="849">
        <v>0</v>
      </c>
      <c r="K630" s="837"/>
      <c r="L630" s="849">
        <v>1</v>
      </c>
      <c r="M630" s="850">
        <v>0</v>
      </c>
    </row>
    <row r="631" spans="1:13" ht="14.4" customHeight="1" x14ac:dyDescent="0.3">
      <c r="A631" s="831" t="s">
        <v>2695</v>
      </c>
      <c r="B631" s="832" t="s">
        <v>2396</v>
      </c>
      <c r="C631" s="832" t="s">
        <v>2397</v>
      </c>
      <c r="D631" s="832" t="s">
        <v>2398</v>
      </c>
      <c r="E631" s="832" t="s">
        <v>2399</v>
      </c>
      <c r="F631" s="849"/>
      <c r="G631" s="849"/>
      <c r="H631" s="837">
        <v>0</v>
      </c>
      <c r="I631" s="849">
        <v>1</v>
      </c>
      <c r="J631" s="849">
        <v>141.25</v>
      </c>
      <c r="K631" s="837">
        <v>1</v>
      </c>
      <c r="L631" s="849">
        <v>1</v>
      </c>
      <c r="M631" s="850">
        <v>141.25</v>
      </c>
    </row>
    <row r="632" spans="1:13" ht="14.4" customHeight="1" x14ac:dyDescent="0.3">
      <c r="A632" s="831" t="s">
        <v>2695</v>
      </c>
      <c r="B632" s="832" t="s">
        <v>2254</v>
      </c>
      <c r="C632" s="832" t="s">
        <v>3844</v>
      </c>
      <c r="D632" s="832" t="s">
        <v>3845</v>
      </c>
      <c r="E632" s="832" t="s">
        <v>2257</v>
      </c>
      <c r="F632" s="849">
        <v>10</v>
      </c>
      <c r="G632" s="849">
        <v>16149</v>
      </c>
      <c r="H632" s="837">
        <v>1</v>
      </c>
      <c r="I632" s="849"/>
      <c r="J632" s="849"/>
      <c r="K632" s="837">
        <v>0</v>
      </c>
      <c r="L632" s="849">
        <v>10</v>
      </c>
      <c r="M632" s="850">
        <v>16149</v>
      </c>
    </row>
    <row r="633" spans="1:13" ht="14.4" customHeight="1" x14ac:dyDescent="0.3">
      <c r="A633" s="831" t="s">
        <v>2695</v>
      </c>
      <c r="B633" s="832" t="s">
        <v>2254</v>
      </c>
      <c r="C633" s="832" t="s">
        <v>3846</v>
      </c>
      <c r="D633" s="832" t="s">
        <v>1549</v>
      </c>
      <c r="E633" s="832" t="s">
        <v>1135</v>
      </c>
      <c r="F633" s="849"/>
      <c r="G633" s="849"/>
      <c r="H633" s="837">
        <v>0</v>
      </c>
      <c r="I633" s="849">
        <v>2</v>
      </c>
      <c r="J633" s="849">
        <v>259.02</v>
      </c>
      <c r="K633" s="837">
        <v>1</v>
      </c>
      <c r="L633" s="849">
        <v>2</v>
      </c>
      <c r="M633" s="850">
        <v>259.02</v>
      </c>
    </row>
    <row r="634" spans="1:13" ht="14.4" customHeight="1" x14ac:dyDescent="0.3">
      <c r="A634" s="831" t="s">
        <v>2695</v>
      </c>
      <c r="B634" s="832" t="s">
        <v>2254</v>
      </c>
      <c r="C634" s="832" t="s">
        <v>2332</v>
      </c>
      <c r="D634" s="832" t="s">
        <v>1141</v>
      </c>
      <c r="E634" s="832" t="s">
        <v>1135</v>
      </c>
      <c r="F634" s="849"/>
      <c r="G634" s="849"/>
      <c r="H634" s="837">
        <v>0</v>
      </c>
      <c r="I634" s="849">
        <v>7</v>
      </c>
      <c r="J634" s="849">
        <v>912.7299999999999</v>
      </c>
      <c r="K634" s="837">
        <v>1</v>
      </c>
      <c r="L634" s="849">
        <v>7</v>
      </c>
      <c r="M634" s="850">
        <v>912.7299999999999</v>
      </c>
    </row>
    <row r="635" spans="1:13" ht="14.4" customHeight="1" x14ac:dyDescent="0.3">
      <c r="A635" s="831" t="s">
        <v>2695</v>
      </c>
      <c r="B635" s="832" t="s">
        <v>2254</v>
      </c>
      <c r="C635" s="832" t="s">
        <v>2411</v>
      </c>
      <c r="D635" s="832" t="s">
        <v>1355</v>
      </c>
      <c r="E635" s="832" t="s">
        <v>1135</v>
      </c>
      <c r="F635" s="849"/>
      <c r="G635" s="849"/>
      <c r="H635" s="837">
        <v>0</v>
      </c>
      <c r="I635" s="849">
        <v>2</v>
      </c>
      <c r="J635" s="849">
        <v>263.86</v>
      </c>
      <c r="K635" s="837">
        <v>1</v>
      </c>
      <c r="L635" s="849">
        <v>2</v>
      </c>
      <c r="M635" s="850">
        <v>263.86</v>
      </c>
    </row>
    <row r="636" spans="1:13" ht="14.4" customHeight="1" x14ac:dyDescent="0.3">
      <c r="A636" s="831" t="s">
        <v>2695</v>
      </c>
      <c r="B636" s="832" t="s">
        <v>2254</v>
      </c>
      <c r="C636" s="832" t="s">
        <v>2267</v>
      </c>
      <c r="D636" s="832" t="s">
        <v>926</v>
      </c>
      <c r="E636" s="832" t="s">
        <v>2268</v>
      </c>
      <c r="F636" s="849"/>
      <c r="G636" s="849"/>
      <c r="H636" s="837">
        <v>0</v>
      </c>
      <c r="I636" s="849">
        <v>8</v>
      </c>
      <c r="J636" s="849">
        <v>2358.48</v>
      </c>
      <c r="K636" s="837">
        <v>1</v>
      </c>
      <c r="L636" s="849">
        <v>8</v>
      </c>
      <c r="M636" s="850">
        <v>2358.48</v>
      </c>
    </row>
    <row r="637" spans="1:13" ht="14.4" customHeight="1" x14ac:dyDescent="0.3">
      <c r="A637" s="831" t="s">
        <v>2696</v>
      </c>
      <c r="B637" s="832" t="s">
        <v>2349</v>
      </c>
      <c r="C637" s="832" t="s">
        <v>2350</v>
      </c>
      <c r="D637" s="832" t="s">
        <v>2351</v>
      </c>
      <c r="E637" s="832" t="s">
        <v>2352</v>
      </c>
      <c r="F637" s="849"/>
      <c r="G637" s="849"/>
      <c r="H637" s="837">
        <v>0</v>
      </c>
      <c r="I637" s="849">
        <v>1</v>
      </c>
      <c r="J637" s="849">
        <v>93.27</v>
      </c>
      <c r="K637" s="837">
        <v>1</v>
      </c>
      <c r="L637" s="849">
        <v>1</v>
      </c>
      <c r="M637" s="850">
        <v>93.27</v>
      </c>
    </row>
    <row r="638" spans="1:13" ht="14.4" customHeight="1" x14ac:dyDescent="0.3">
      <c r="A638" s="831" t="s">
        <v>2696</v>
      </c>
      <c r="B638" s="832" t="s">
        <v>2182</v>
      </c>
      <c r="C638" s="832" t="s">
        <v>2183</v>
      </c>
      <c r="D638" s="832" t="s">
        <v>2184</v>
      </c>
      <c r="E638" s="832" t="s">
        <v>2185</v>
      </c>
      <c r="F638" s="849"/>
      <c r="G638" s="849"/>
      <c r="H638" s="837">
        <v>0</v>
      </c>
      <c r="I638" s="849">
        <v>15</v>
      </c>
      <c r="J638" s="849">
        <v>155.10000000000002</v>
      </c>
      <c r="K638" s="837">
        <v>1</v>
      </c>
      <c r="L638" s="849">
        <v>15</v>
      </c>
      <c r="M638" s="850">
        <v>155.10000000000002</v>
      </c>
    </row>
    <row r="639" spans="1:13" ht="14.4" customHeight="1" x14ac:dyDescent="0.3">
      <c r="A639" s="831" t="s">
        <v>2696</v>
      </c>
      <c r="B639" s="832" t="s">
        <v>2182</v>
      </c>
      <c r="C639" s="832" t="s">
        <v>5134</v>
      </c>
      <c r="D639" s="832" t="s">
        <v>2184</v>
      </c>
      <c r="E639" s="832" t="s">
        <v>5135</v>
      </c>
      <c r="F639" s="849"/>
      <c r="G639" s="849"/>
      <c r="H639" s="837">
        <v>0</v>
      </c>
      <c r="I639" s="849">
        <v>5</v>
      </c>
      <c r="J639" s="849">
        <v>79.5</v>
      </c>
      <c r="K639" s="837">
        <v>1</v>
      </c>
      <c r="L639" s="849">
        <v>5</v>
      </c>
      <c r="M639" s="850">
        <v>79.5</v>
      </c>
    </row>
    <row r="640" spans="1:13" ht="14.4" customHeight="1" x14ac:dyDescent="0.3">
      <c r="A640" s="831" t="s">
        <v>2696</v>
      </c>
      <c r="B640" s="832" t="s">
        <v>2182</v>
      </c>
      <c r="C640" s="832" t="s">
        <v>2496</v>
      </c>
      <c r="D640" s="832" t="s">
        <v>2184</v>
      </c>
      <c r="E640" s="832" t="s">
        <v>2497</v>
      </c>
      <c r="F640" s="849"/>
      <c r="G640" s="849"/>
      <c r="H640" s="837">
        <v>0</v>
      </c>
      <c r="I640" s="849">
        <v>1</v>
      </c>
      <c r="J640" s="849">
        <v>158.99</v>
      </c>
      <c r="K640" s="837">
        <v>1</v>
      </c>
      <c r="L640" s="849">
        <v>1</v>
      </c>
      <c r="M640" s="850">
        <v>158.99</v>
      </c>
    </row>
    <row r="641" spans="1:13" ht="14.4" customHeight="1" x14ac:dyDescent="0.3">
      <c r="A641" s="831" t="s">
        <v>2696</v>
      </c>
      <c r="B641" s="832" t="s">
        <v>2425</v>
      </c>
      <c r="C641" s="832" t="s">
        <v>2426</v>
      </c>
      <c r="D641" s="832" t="s">
        <v>2427</v>
      </c>
      <c r="E641" s="832" t="s">
        <v>2428</v>
      </c>
      <c r="F641" s="849"/>
      <c r="G641" s="849"/>
      <c r="H641" s="837">
        <v>0</v>
      </c>
      <c r="I641" s="849">
        <v>9</v>
      </c>
      <c r="J641" s="849">
        <v>115.11</v>
      </c>
      <c r="K641" s="837">
        <v>1</v>
      </c>
      <c r="L641" s="849">
        <v>9</v>
      </c>
      <c r="M641" s="850">
        <v>115.11</v>
      </c>
    </row>
    <row r="642" spans="1:13" ht="14.4" customHeight="1" x14ac:dyDescent="0.3">
      <c r="A642" s="831" t="s">
        <v>2696</v>
      </c>
      <c r="B642" s="832" t="s">
        <v>2425</v>
      </c>
      <c r="C642" s="832" t="s">
        <v>3320</v>
      </c>
      <c r="D642" s="832" t="s">
        <v>1472</v>
      </c>
      <c r="E642" s="832" t="s">
        <v>3321</v>
      </c>
      <c r="F642" s="849"/>
      <c r="G642" s="849"/>
      <c r="H642" s="837">
        <v>0</v>
      </c>
      <c r="I642" s="849">
        <v>3</v>
      </c>
      <c r="J642" s="849">
        <v>355.95000000000005</v>
      </c>
      <c r="K642" s="837">
        <v>1</v>
      </c>
      <c r="L642" s="849">
        <v>3</v>
      </c>
      <c r="M642" s="850">
        <v>355.95000000000005</v>
      </c>
    </row>
    <row r="643" spans="1:13" ht="14.4" customHeight="1" x14ac:dyDescent="0.3">
      <c r="A643" s="831" t="s">
        <v>2696</v>
      </c>
      <c r="B643" s="832" t="s">
        <v>2193</v>
      </c>
      <c r="C643" s="832" t="s">
        <v>2553</v>
      </c>
      <c r="D643" s="832" t="s">
        <v>2554</v>
      </c>
      <c r="E643" s="832" t="s">
        <v>2555</v>
      </c>
      <c r="F643" s="849"/>
      <c r="G643" s="849"/>
      <c r="H643" s="837">
        <v>0</v>
      </c>
      <c r="I643" s="849">
        <v>1</v>
      </c>
      <c r="J643" s="849">
        <v>80.28</v>
      </c>
      <c r="K643" s="837">
        <v>1</v>
      </c>
      <c r="L643" s="849">
        <v>1</v>
      </c>
      <c r="M643" s="850">
        <v>80.28</v>
      </c>
    </row>
    <row r="644" spans="1:13" ht="14.4" customHeight="1" x14ac:dyDescent="0.3">
      <c r="A644" s="831" t="s">
        <v>2696</v>
      </c>
      <c r="B644" s="832" t="s">
        <v>2517</v>
      </c>
      <c r="C644" s="832" t="s">
        <v>2519</v>
      </c>
      <c r="D644" s="832" t="s">
        <v>1670</v>
      </c>
      <c r="E644" s="832" t="s">
        <v>1672</v>
      </c>
      <c r="F644" s="849"/>
      <c r="G644" s="849"/>
      <c r="H644" s="837">
        <v>0</v>
      </c>
      <c r="I644" s="849">
        <v>2</v>
      </c>
      <c r="J644" s="849">
        <v>145.1</v>
      </c>
      <c r="K644" s="837">
        <v>1</v>
      </c>
      <c r="L644" s="849">
        <v>2</v>
      </c>
      <c r="M644" s="850">
        <v>145.1</v>
      </c>
    </row>
    <row r="645" spans="1:13" ht="14.4" customHeight="1" x14ac:dyDescent="0.3">
      <c r="A645" s="831" t="s">
        <v>2696</v>
      </c>
      <c r="B645" s="832" t="s">
        <v>2248</v>
      </c>
      <c r="C645" s="832" t="s">
        <v>2251</v>
      </c>
      <c r="D645" s="832" t="s">
        <v>2252</v>
      </c>
      <c r="E645" s="832" t="s">
        <v>2253</v>
      </c>
      <c r="F645" s="849"/>
      <c r="G645" s="849"/>
      <c r="H645" s="837">
        <v>0</v>
      </c>
      <c r="I645" s="849">
        <v>1</v>
      </c>
      <c r="J645" s="849">
        <v>25.5</v>
      </c>
      <c r="K645" s="837">
        <v>1</v>
      </c>
      <c r="L645" s="849">
        <v>1</v>
      </c>
      <c r="M645" s="850">
        <v>25.5</v>
      </c>
    </row>
    <row r="646" spans="1:13" ht="14.4" customHeight="1" x14ac:dyDescent="0.3">
      <c r="A646" s="831" t="s">
        <v>2696</v>
      </c>
      <c r="B646" s="832" t="s">
        <v>5733</v>
      </c>
      <c r="C646" s="832" t="s">
        <v>3640</v>
      </c>
      <c r="D646" s="832" t="s">
        <v>2746</v>
      </c>
      <c r="E646" s="832" t="s">
        <v>3641</v>
      </c>
      <c r="F646" s="849"/>
      <c r="G646" s="849"/>
      <c r="H646" s="837">
        <v>0</v>
      </c>
      <c r="I646" s="849">
        <v>1</v>
      </c>
      <c r="J646" s="849">
        <v>176.32</v>
      </c>
      <c r="K646" s="837">
        <v>1</v>
      </c>
      <c r="L646" s="849">
        <v>1</v>
      </c>
      <c r="M646" s="850">
        <v>176.32</v>
      </c>
    </row>
    <row r="647" spans="1:13" ht="14.4" customHeight="1" x14ac:dyDescent="0.3">
      <c r="A647" s="831" t="s">
        <v>2696</v>
      </c>
      <c r="B647" s="832" t="s">
        <v>2254</v>
      </c>
      <c r="C647" s="832" t="s">
        <v>5193</v>
      </c>
      <c r="D647" s="832" t="s">
        <v>5194</v>
      </c>
      <c r="E647" s="832" t="s">
        <v>1435</v>
      </c>
      <c r="F647" s="849"/>
      <c r="G647" s="849"/>
      <c r="H647" s="837">
        <v>0</v>
      </c>
      <c r="I647" s="849">
        <v>8</v>
      </c>
      <c r="J647" s="849">
        <v>259.04000000000002</v>
      </c>
      <c r="K647" s="837">
        <v>1</v>
      </c>
      <c r="L647" s="849">
        <v>8</v>
      </c>
      <c r="M647" s="850">
        <v>259.04000000000002</v>
      </c>
    </row>
    <row r="648" spans="1:13" ht="14.4" customHeight="1" x14ac:dyDescent="0.3">
      <c r="A648" s="831" t="s">
        <v>2696</v>
      </c>
      <c r="B648" s="832" t="s">
        <v>2254</v>
      </c>
      <c r="C648" s="832" t="s">
        <v>3229</v>
      </c>
      <c r="D648" s="832" t="s">
        <v>3230</v>
      </c>
      <c r="E648" s="832" t="s">
        <v>1350</v>
      </c>
      <c r="F648" s="849"/>
      <c r="G648" s="849"/>
      <c r="H648" s="837">
        <v>0</v>
      </c>
      <c r="I648" s="849">
        <v>8</v>
      </c>
      <c r="J648" s="849">
        <v>1036.08</v>
      </c>
      <c r="K648" s="837">
        <v>1</v>
      </c>
      <c r="L648" s="849">
        <v>8</v>
      </c>
      <c r="M648" s="850">
        <v>1036.08</v>
      </c>
    </row>
    <row r="649" spans="1:13" ht="14.4" customHeight="1" x14ac:dyDescent="0.3">
      <c r="A649" s="831" t="s">
        <v>2696</v>
      </c>
      <c r="B649" s="832" t="s">
        <v>2254</v>
      </c>
      <c r="C649" s="832" t="s">
        <v>2448</v>
      </c>
      <c r="D649" s="832" t="s">
        <v>2449</v>
      </c>
      <c r="E649" s="832" t="s">
        <v>2409</v>
      </c>
      <c r="F649" s="849"/>
      <c r="G649" s="849"/>
      <c r="H649" s="837">
        <v>0</v>
      </c>
      <c r="I649" s="849">
        <v>10</v>
      </c>
      <c r="J649" s="849">
        <v>848.9</v>
      </c>
      <c r="K649" s="837">
        <v>1</v>
      </c>
      <c r="L649" s="849">
        <v>10</v>
      </c>
      <c r="M649" s="850">
        <v>848.9</v>
      </c>
    </row>
    <row r="650" spans="1:13" ht="14.4" customHeight="1" x14ac:dyDescent="0.3">
      <c r="A650" s="831" t="s">
        <v>2696</v>
      </c>
      <c r="B650" s="832" t="s">
        <v>2254</v>
      </c>
      <c r="C650" s="832" t="s">
        <v>2269</v>
      </c>
      <c r="D650" s="832" t="s">
        <v>930</v>
      </c>
      <c r="E650" s="832" t="s">
        <v>2265</v>
      </c>
      <c r="F650" s="849"/>
      <c r="G650" s="849"/>
      <c r="H650" s="837">
        <v>0</v>
      </c>
      <c r="I650" s="849">
        <v>2</v>
      </c>
      <c r="J650" s="849">
        <v>649.4</v>
      </c>
      <c r="K650" s="837">
        <v>1</v>
      </c>
      <c r="L650" s="849">
        <v>2</v>
      </c>
      <c r="M650" s="850">
        <v>649.4</v>
      </c>
    </row>
    <row r="651" spans="1:13" ht="14.4" customHeight="1" x14ac:dyDescent="0.3">
      <c r="A651" s="831" t="s">
        <v>2696</v>
      </c>
      <c r="B651" s="832" t="s">
        <v>2254</v>
      </c>
      <c r="C651" s="832" t="s">
        <v>2410</v>
      </c>
      <c r="D651" s="832" t="s">
        <v>1352</v>
      </c>
      <c r="E651" s="832" t="s">
        <v>2409</v>
      </c>
      <c r="F651" s="849"/>
      <c r="G651" s="849"/>
      <c r="H651" s="837">
        <v>0</v>
      </c>
      <c r="I651" s="849">
        <v>5</v>
      </c>
      <c r="J651" s="849">
        <v>424.45</v>
      </c>
      <c r="K651" s="837">
        <v>1</v>
      </c>
      <c r="L651" s="849">
        <v>5</v>
      </c>
      <c r="M651" s="850">
        <v>424.45</v>
      </c>
    </row>
    <row r="652" spans="1:13" ht="14.4" customHeight="1" x14ac:dyDescent="0.3">
      <c r="A652" s="831" t="s">
        <v>2696</v>
      </c>
      <c r="B652" s="832" t="s">
        <v>2254</v>
      </c>
      <c r="C652" s="832" t="s">
        <v>2408</v>
      </c>
      <c r="D652" s="832" t="s">
        <v>1354</v>
      </c>
      <c r="E652" s="832" t="s">
        <v>2409</v>
      </c>
      <c r="F652" s="849"/>
      <c r="G652" s="849"/>
      <c r="H652" s="837">
        <v>0</v>
      </c>
      <c r="I652" s="849">
        <v>8</v>
      </c>
      <c r="J652" s="849">
        <v>679.12</v>
      </c>
      <c r="K652" s="837">
        <v>1</v>
      </c>
      <c r="L652" s="849">
        <v>8</v>
      </c>
      <c r="M652" s="850">
        <v>679.12</v>
      </c>
    </row>
    <row r="653" spans="1:13" ht="14.4" customHeight="1" x14ac:dyDescent="0.3">
      <c r="A653" s="831" t="s">
        <v>2697</v>
      </c>
      <c r="B653" s="832" t="s">
        <v>2193</v>
      </c>
      <c r="C653" s="832" t="s">
        <v>2194</v>
      </c>
      <c r="D653" s="832" t="s">
        <v>1358</v>
      </c>
      <c r="E653" s="832" t="s">
        <v>2195</v>
      </c>
      <c r="F653" s="849"/>
      <c r="G653" s="849"/>
      <c r="H653" s="837">
        <v>0</v>
      </c>
      <c r="I653" s="849">
        <v>2</v>
      </c>
      <c r="J653" s="849">
        <v>308.72000000000003</v>
      </c>
      <c r="K653" s="837">
        <v>1</v>
      </c>
      <c r="L653" s="849">
        <v>2</v>
      </c>
      <c r="M653" s="850">
        <v>308.72000000000003</v>
      </c>
    </row>
    <row r="654" spans="1:13" ht="14.4" customHeight="1" x14ac:dyDescent="0.3">
      <c r="A654" s="831" t="s">
        <v>2697</v>
      </c>
      <c r="B654" s="832" t="s">
        <v>2193</v>
      </c>
      <c r="C654" s="832" t="s">
        <v>2199</v>
      </c>
      <c r="D654" s="832" t="s">
        <v>951</v>
      </c>
      <c r="E654" s="832" t="s">
        <v>2200</v>
      </c>
      <c r="F654" s="849"/>
      <c r="G654" s="849"/>
      <c r="H654" s="837">
        <v>0</v>
      </c>
      <c r="I654" s="849">
        <v>1</v>
      </c>
      <c r="J654" s="849">
        <v>75.73</v>
      </c>
      <c r="K654" s="837">
        <v>1</v>
      </c>
      <c r="L654" s="849">
        <v>1</v>
      </c>
      <c r="M654" s="850">
        <v>75.73</v>
      </c>
    </row>
    <row r="655" spans="1:13" ht="14.4" customHeight="1" x14ac:dyDescent="0.3">
      <c r="A655" s="831" t="s">
        <v>2698</v>
      </c>
      <c r="B655" s="832" t="s">
        <v>2205</v>
      </c>
      <c r="C655" s="832" t="s">
        <v>2436</v>
      </c>
      <c r="D655" s="832" t="s">
        <v>2207</v>
      </c>
      <c r="E655" s="832" t="s">
        <v>1365</v>
      </c>
      <c r="F655" s="849"/>
      <c r="G655" s="849"/>
      <c r="H655" s="837">
        <v>0</v>
      </c>
      <c r="I655" s="849">
        <v>2</v>
      </c>
      <c r="J655" s="849">
        <v>341.04</v>
      </c>
      <c r="K655" s="837">
        <v>1</v>
      </c>
      <c r="L655" s="849">
        <v>2</v>
      </c>
      <c r="M655" s="850">
        <v>341.04</v>
      </c>
    </row>
    <row r="656" spans="1:13" ht="14.4" customHeight="1" x14ac:dyDescent="0.3">
      <c r="A656" s="831" t="s">
        <v>2698</v>
      </c>
      <c r="B656" s="832" t="s">
        <v>2212</v>
      </c>
      <c r="C656" s="832" t="s">
        <v>3242</v>
      </c>
      <c r="D656" s="832" t="s">
        <v>2438</v>
      </c>
      <c r="E656" s="832" t="s">
        <v>3243</v>
      </c>
      <c r="F656" s="849"/>
      <c r="G656" s="849"/>
      <c r="H656" s="837">
        <v>0</v>
      </c>
      <c r="I656" s="849">
        <v>1</v>
      </c>
      <c r="J656" s="849">
        <v>425.17</v>
      </c>
      <c r="K656" s="837">
        <v>1</v>
      </c>
      <c r="L656" s="849">
        <v>1</v>
      </c>
      <c r="M656" s="850">
        <v>425.17</v>
      </c>
    </row>
    <row r="657" spans="1:13" ht="14.4" customHeight="1" x14ac:dyDescent="0.3">
      <c r="A657" s="831" t="s">
        <v>2698</v>
      </c>
      <c r="B657" s="832" t="s">
        <v>2380</v>
      </c>
      <c r="C657" s="832" t="s">
        <v>2382</v>
      </c>
      <c r="D657" s="832" t="s">
        <v>1268</v>
      </c>
      <c r="E657" s="832" t="s">
        <v>1269</v>
      </c>
      <c r="F657" s="849"/>
      <c r="G657" s="849"/>
      <c r="H657" s="837">
        <v>0</v>
      </c>
      <c r="I657" s="849">
        <v>4</v>
      </c>
      <c r="J657" s="849">
        <v>1374.9</v>
      </c>
      <c r="K657" s="837">
        <v>1</v>
      </c>
      <c r="L657" s="849">
        <v>4</v>
      </c>
      <c r="M657" s="850">
        <v>1374.9</v>
      </c>
    </row>
    <row r="658" spans="1:13" ht="14.4" customHeight="1" x14ac:dyDescent="0.3">
      <c r="A658" s="831" t="s">
        <v>2698</v>
      </c>
      <c r="B658" s="832" t="s">
        <v>2380</v>
      </c>
      <c r="C658" s="832" t="s">
        <v>2381</v>
      </c>
      <c r="D658" s="832" t="s">
        <v>1268</v>
      </c>
      <c r="E658" s="832" t="s">
        <v>1270</v>
      </c>
      <c r="F658" s="849"/>
      <c r="G658" s="849"/>
      <c r="H658" s="837">
        <v>0</v>
      </c>
      <c r="I658" s="849">
        <v>1</v>
      </c>
      <c r="J658" s="849">
        <v>184.65</v>
      </c>
      <c r="K658" s="837">
        <v>1</v>
      </c>
      <c r="L658" s="849">
        <v>1</v>
      </c>
      <c r="M658" s="850">
        <v>184.65</v>
      </c>
    </row>
    <row r="659" spans="1:13" ht="14.4" customHeight="1" x14ac:dyDescent="0.3">
      <c r="A659" s="831" t="s">
        <v>2698</v>
      </c>
      <c r="B659" s="832" t="s">
        <v>2380</v>
      </c>
      <c r="C659" s="832" t="s">
        <v>2839</v>
      </c>
      <c r="D659" s="832" t="s">
        <v>2840</v>
      </c>
      <c r="E659" s="832" t="s">
        <v>1269</v>
      </c>
      <c r="F659" s="849">
        <v>2</v>
      </c>
      <c r="G659" s="849">
        <v>738.58</v>
      </c>
      <c r="H659" s="837">
        <v>1</v>
      </c>
      <c r="I659" s="849"/>
      <c r="J659" s="849"/>
      <c r="K659" s="837">
        <v>0</v>
      </c>
      <c r="L659" s="849">
        <v>2</v>
      </c>
      <c r="M659" s="850">
        <v>738.58</v>
      </c>
    </row>
    <row r="660" spans="1:13" ht="14.4" customHeight="1" x14ac:dyDescent="0.3">
      <c r="A660" s="831" t="s">
        <v>2698</v>
      </c>
      <c r="B660" s="832" t="s">
        <v>2517</v>
      </c>
      <c r="C660" s="832" t="s">
        <v>2519</v>
      </c>
      <c r="D660" s="832" t="s">
        <v>1670</v>
      </c>
      <c r="E660" s="832" t="s">
        <v>1672</v>
      </c>
      <c r="F660" s="849"/>
      <c r="G660" s="849"/>
      <c r="H660" s="837">
        <v>0</v>
      </c>
      <c r="I660" s="849">
        <v>2</v>
      </c>
      <c r="J660" s="849">
        <v>145.1</v>
      </c>
      <c r="K660" s="837">
        <v>1</v>
      </c>
      <c r="L660" s="849">
        <v>2</v>
      </c>
      <c r="M660" s="850">
        <v>145.1</v>
      </c>
    </row>
    <row r="661" spans="1:13" ht="14.4" customHeight="1" x14ac:dyDescent="0.3">
      <c r="A661" s="831" t="s">
        <v>2698</v>
      </c>
      <c r="B661" s="832" t="s">
        <v>2254</v>
      </c>
      <c r="C661" s="832" t="s">
        <v>2264</v>
      </c>
      <c r="D661" s="832" t="s">
        <v>922</v>
      </c>
      <c r="E661" s="832" t="s">
        <v>2265</v>
      </c>
      <c r="F661" s="849">
        <v>6</v>
      </c>
      <c r="G661" s="849">
        <v>2958.96</v>
      </c>
      <c r="H661" s="837">
        <v>1</v>
      </c>
      <c r="I661" s="849"/>
      <c r="J661" s="849"/>
      <c r="K661" s="837">
        <v>0</v>
      </c>
      <c r="L661" s="849">
        <v>6</v>
      </c>
      <c r="M661" s="850">
        <v>2958.96</v>
      </c>
    </row>
    <row r="662" spans="1:13" ht="14.4" customHeight="1" x14ac:dyDescent="0.3">
      <c r="A662" s="831" t="s">
        <v>2698</v>
      </c>
      <c r="B662" s="832" t="s">
        <v>2254</v>
      </c>
      <c r="C662" s="832" t="s">
        <v>3275</v>
      </c>
      <c r="D662" s="832" t="s">
        <v>3276</v>
      </c>
      <c r="E662" s="832" t="s">
        <v>1135</v>
      </c>
      <c r="F662" s="849">
        <v>2</v>
      </c>
      <c r="G662" s="849">
        <v>345.34</v>
      </c>
      <c r="H662" s="837">
        <v>1</v>
      </c>
      <c r="I662" s="849"/>
      <c r="J662" s="849"/>
      <c r="K662" s="837">
        <v>0</v>
      </c>
      <c r="L662" s="849">
        <v>2</v>
      </c>
      <c r="M662" s="850">
        <v>345.34</v>
      </c>
    </row>
    <row r="663" spans="1:13" ht="14.4" customHeight="1" x14ac:dyDescent="0.3">
      <c r="A663" s="831" t="s">
        <v>2699</v>
      </c>
      <c r="B663" s="832" t="s">
        <v>2205</v>
      </c>
      <c r="C663" s="832" t="s">
        <v>2206</v>
      </c>
      <c r="D663" s="832" t="s">
        <v>2207</v>
      </c>
      <c r="E663" s="832" t="s">
        <v>1555</v>
      </c>
      <c r="F663" s="849"/>
      <c r="G663" s="849"/>
      <c r="H663" s="837">
        <v>0</v>
      </c>
      <c r="I663" s="849">
        <v>1</v>
      </c>
      <c r="J663" s="849">
        <v>85.27</v>
      </c>
      <c r="K663" s="837">
        <v>1</v>
      </c>
      <c r="L663" s="849">
        <v>1</v>
      </c>
      <c r="M663" s="850">
        <v>85.27</v>
      </c>
    </row>
    <row r="664" spans="1:13" ht="14.4" customHeight="1" x14ac:dyDescent="0.3">
      <c r="A664" s="831" t="s">
        <v>2700</v>
      </c>
      <c r="B664" s="832" t="s">
        <v>2193</v>
      </c>
      <c r="C664" s="832" t="s">
        <v>2199</v>
      </c>
      <c r="D664" s="832" t="s">
        <v>951</v>
      </c>
      <c r="E664" s="832" t="s">
        <v>2200</v>
      </c>
      <c r="F664" s="849"/>
      <c r="G664" s="849"/>
      <c r="H664" s="837">
        <v>0</v>
      </c>
      <c r="I664" s="849">
        <v>1</v>
      </c>
      <c r="J664" s="849">
        <v>75.73</v>
      </c>
      <c r="K664" s="837">
        <v>1</v>
      </c>
      <c r="L664" s="849">
        <v>1</v>
      </c>
      <c r="M664" s="850">
        <v>75.73</v>
      </c>
    </row>
    <row r="665" spans="1:13" ht="14.4" customHeight="1" x14ac:dyDescent="0.3">
      <c r="A665" s="831" t="s">
        <v>2700</v>
      </c>
      <c r="B665" s="832" t="s">
        <v>2205</v>
      </c>
      <c r="C665" s="832" t="s">
        <v>2206</v>
      </c>
      <c r="D665" s="832" t="s">
        <v>2207</v>
      </c>
      <c r="E665" s="832" t="s">
        <v>1555</v>
      </c>
      <c r="F665" s="849"/>
      <c r="G665" s="849"/>
      <c r="H665" s="837">
        <v>0</v>
      </c>
      <c r="I665" s="849">
        <v>4</v>
      </c>
      <c r="J665" s="849">
        <v>341.08</v>
      </c>
      <c r="K665" s="837">
        <v>1</v>
      </c>
      <c r="L665" s="849">
        <v>4</v>
      </c>
      <c r="M665" s="850">
        <v>341.08</v>
      </c>
    </row>
    <row r="666" spans="1:13" ht="14.4" customHeight="1" x14ac:dyDescent="0.3">
      <c r="A666" s="831" t="s">
        <v>2700</v>
      </c>
      <c r="B666" s="832" t="s">
        <v>2205</v>
      </c>
      <c r="C666" s="832" t="s">
        <v>2436</v>
      </c>
      <c r="D666" s="832" t="s">
        <v>2207</v>
      </c>
      <c r="E666" s="832" t="s">
        <v>1365</v>
      </c>
      <c r="F666" s="849"/>
      <c r="G666" s="849"/>
      <c r="H666" s="837">
        <v>0</v>
      </c>
      <c r="I666" s="849">
        <v>1</v>
      </c>
      <c r="J666" s="849">
        <v>170.52</v>
      </c>
      <c r="K666" s="837">
        <v>1</v>
      </c>
      <c r="L666" s="849">
        <v>1</v>
      </c>
      <c r="M666" s="850">
        <v>170.52</v>
      </c>
    </row>
    <row r="667" spans="1:13" ht="14.4" customHeight="1" x14ac:dyDescent="0.3">
      <c r="A667" s="831" t="s">
        <v>2700</v>
      </c>
      <c r="B667" s="832" t="s">
        <v>2396</v>
      </c>
      <c r="C667" s="832" t="s">
        <v>2397</v>
      </c>
      <c r="D667" s="832" t="s">
        <v>2398</v>
      </c>
      <c r="E667" s="832" t="s">
        <v>2399</v>
      </c>
      <c r="F667" s="849"/>
      <c r="G667" s="849"/>
      <c r="H667" s="837">
        <v>0</v>
      </c>
      <c r="I667" s="849">
        <v>3</v>
      </c>
      <c r="J667" s="849">
        <v>423.75</v>
      </c>
      <c r="K667" s="837">
        <v>1</v>
      </c>
      <c r="L667" s="849">
        <v>3</v>
      </c>
      <c r="M667" s="850">
        <v>423.75</v>
      </c>
    </row>
    <row r="668" spans="1:13" ht="14.4" customHeight="1" x14ac:dyDescent="0.3">
      <c r="A668" s="831" t="s">
        <v>2700</v>
      </c>
      <c r="B668" s="832" t="s">
        <v>5748</v>
      </c>
      <c r="C668" s="832" t="s">
        <v>5335</v>
      </c>
      <c r="D668" s="832" t="s">
        <v>2252</v>
      </c>
      <c r="E668" s="832" t="s">
        <v>5336</v>
      </c>
      <c r="F668" s="849"/>
      <c r="G668" s="849"/>
      <c r="H668" s="837">
        <v>0</v>
      </c>
      <c r="I668" s="849">
        <v>1</v>
      </c>
      <c r="J668" s="849">
        <v>30.5</v>
      </c>
      <c r="K668" s="837">
        <v>1</v>
      </c>
      <c r="L668" s="849">
        <v>1</v>
      </c>
      <c r="M668" s="850">
        <v>30.5</v>
      </c>
    </row>
    <row r="669" spans="1:13" ht="14.4" customHeight="1" x14ac:dyDescent="0.3">
      <c r="A669" s="831" t="s">
        <v>2701</v>
      </c>
      <c r="B669" s="832" t="s">
        <v>2349</v>
      </c>
      <c r="C669" s="832" t="s">
        <v>2834</v>
      </c>
      <c r="D669" s="832" t="s">
        <v>2835</v>
      </c>
      <c r="E669" s="832" t="s">
        <v>2497</v>
      </c>
      <c r="F669" s="849">
        <v>1</v>
      </c>
      <c r="G669" s="849">
        <v>103.64</v>
      </c>
      <c r="H669" s="837">
        <v>1</v>
      </c>
      <c r="I669" s="849"/>
      <c r="J669" s="849"/>
      <c r="K669" s="837">
        <v>0</v>
      </c>
      <c r="L669" s="849">
        <v>1</v>
      </c>
      <c r="M669" s="850">
        <v>103.64</v>
      </c>
    </row>
    <row r="670" spans="1:13" ht="14.4" customHeight="1" x14ac:dyDescent="0.3">
      <c r="A670" s="831" t="s">
        <v>2701</v>
      </c>
      <c r="B670" s="832" t="s">
        <v>2182</v>
      </c>
      <c r="C670" s="832" t="s">
        <v>3337</v>
      </c>
      <c r="D670" s="832" t="s">
        <v>2184</v>
      </c>
      <c r="E670" s="832" t="s">
        <v>3161</v>
      </c>
      <c r="F670" s="849"/>
      <c r="G670" s="849"/>
      <c r="H670" s="837">
        <v>0</v>
      </c>
      <c r="I670" s="849">
        <v>1</v>
      </c>
      <c r="J670" s="849">
        <v>317.98</v>
      </c>
      <c r="K670" s="837">
        <v>1</v>
      </c>
      <c r="L670" s="849">
        <v>1</v>
      </c>
      <c r="M670" s="850">
        <v>317.98</v>
      </c>
    </row>
    <row r="671" spans="1:13" ht="14.4" customHeight="1" x14ac:dyDescent="0.3">
      <c r="A671" s="831" t="s">
        <v>2701</v>
      </c>
      <c r="B671" s="832" t="s">
        <v>2182</v>
      </c>
      <c r="C671" s="832" t="s">
        <v>2183</v>
      </c>
      <c r="D671" s="832" t="s">
        <v>2184</v>
      </c>
      <c r="E671" s="832" t="s">
        <v>2185</v>
      </c>
      <c r="F671" s="849"/>
      <c r="G671" s="849"/>
      <c r="H671" s="837">
        <v>0</v>
      </c>
      <c r="I671" s="849">
        <v>35</v>
      </c>
      <c r="J671" s="849">
        <v>361.9</v>
      </c>
      <c r="K671" s="837">
        <v>1</v>
      </c>
      <c r="L671" s="849">
        <v>35</v>
      </c>
      <c r="M671" s="850">
        <v>361.9</v>
      </c>
    </row>
    <row r="672" spans="1:13" ht="14.4" customHeight="1" x14ac:dyDescent="0.3">
      <c r="A672" s="831" t="s">
        <v>2701</v>
      </c>
      <c r="B672" s="832" t="s">
        <v>2425</v>
      </c>
      <c r="C672" s="832" t="s">
        <v>2426</v>
      </c>
      <c r="D672" s="832" t="s">
        <v>2427</v>
      </c>
      <c r="E672" s="832" t="s">
        <v>2428</v>
      </c>
      <c r="F672" s="849"/>
      <c r="G672" s="849"/>
      <c r="H672" s="837">
        <v>0</v>
      </c>
      <c r="I672" s="849">
        <v>3</v>
      </c>
      <c r="J672" s="849">
        <v>38.369999999999997</v>
      </c>
      <c r="K672" s="837">
        <v>1</v>
      </c>
      <c r="L672" s="849">
        <v>3</v>
      </c>
      <c r="M672" s="850">
        <v>38.369999999999997</v>
      </c>
    </row>
    <row r="673" spans="1:13" ht="14.4" customHeight="1" x14ac:dyDescent="0.3">
      <c r="A673" s="831" t="s">
        <v>2701</v>
      </c>
      <c r="B673" s="832" t="s">
        <v>2425</v>
      </c>
      <c r="C673" s="832" t="s">
        <v>3320</v>
      </c>
      <c r="D673" s="832" t="s">
        <v>1472</v>
      </c>
      <c r="E673" s="832" t="s">
        <v>3321</v>
      </c>
      <c r="F673" s="849"/>
      <c r="G673" s="849"/>
      <c r="H673" s="837">
        <v>0</v>
      </c>
      <c r="I673" s="849">
        <v>1</v>
      </c>
      <c r="J673" s="849">
        <v>118.65</v>
      </c>
      <c r="K673" s="837">
        <v>1</v>
      </c>
      <c r="L673" s="849">
        <v>1</v>
      </c>
      <c r="M673" s="850">
        <v>118.65</v>
      </c>
    </row>
    <row r="674" spans="1:13" ht="14.4" customHeight="1" x14ac:dyDescent="0.3">
      <c r="A674" s="831" t="s">
        <v>2701</v>
      </c>
      <c r="B674" s="832" t="s">
        <v>2286</v>
      </c>
      <c r="C674" s="832" t="s">
        <v>3353</v>
      </c>
      <c r="D674" s="832" t="s">
        <v>2432</v>
      </c>
      <c r="E674" s="832" t="s">
        <v>3354</v>
      </c>
      <c r="F674" s="849"/>
      <c r="G674" s="849"/>
      <c r="H674" s="837">
        <v>0</v>
      </c>
      <c r="I674" s="849">
        <v>1</v>
      </c>
      <c r="J674" s="849">
        <v>105.23</v>
      </c>
      <c r="K674" s="837">
        <v>1</v>
      </c>
      <c r="L674" s="849">
        <v>1</v>
      </c>
      <c r="M674" s="850">
        <v>105.23</v>
      </c>
    </row>
    <row r="675" spans="1:13" ht="14.4" customHeight="1" x14ac:dyDescent="0.3">
      <c r="A675" s="831" t="s">
        <v>2701</v>
      </c>
      <c r="B675" s="832" t="s">
        <v>2193</v>
      </c>
      <c r="C675" s="832" t="s">
        <v>2199</v>
      </c>
      <c r="D675" s="832" t="s">
        <v>951</v>
      </c>
      <c r="E675" s="832" t="s">
        <v>2200</v>
      </c>
      <c r="F675" s="849"/>
      <c r="G675" s="849"/>
      <c r="H675" s="837">
        <v>0</v>
      </c>
      <c r="I675" s="849">
        <v>6</v>
      </c>
      <c r="J675" s="849">
        <v>454.38</v>
      </c>
      <c r="K675" s="837">
        <v>1</v>
      </c>
      <c r="L675" s="849">
        <v>6</v>
      </c>
      <c r="M675" s="850">
        <v>454.38</v>
      </c>
    </row>
    <row r="676" spans="1:13" ht="14.4" customHeight="1" x14ac:dyDescent="0.3">
      <c r="A676" s="831" t="s">
        <v>2701</v>
      </c>
      <c r="B676" s="832" t="s">
        <v>2205</v>
      </c>
      <c r="C676" s="832" t="s">
        <v>3302</v>
      </c>
      <c r="D676" s="832" t="s">
        <v>2207</v>
      </c>
      <c r="E676" s="832" t="s">
        <v>3303</v>
      </c>
      <c r="F676" s="849"/>
      <c r="G676" s="849"/>
      <c r="H676" s="837">
        <v>0</v>
      </c>
      <c r="I676" s="849">
        <v>1</v>
      </c>
      <c r="J676" s="849">
        <v>272.83</v>
      </c>
      <c r="K676" s="837">
        <v>1</v>
      </c>
      <c r="L676" s="849">
        <v>1</v>
      </c>
      <c r="M676" s="850">
        <v>272.83</v>
      </c>
    </row>
    <row r="677" spans="1:13" ht="14.4" customHeight="1" x14ac:dyDescent="0.3">
      <c r="A677" s="831" t="s">
        <v>2701</v>
      </c>
      <c r="B677" s="832" t="s">
        <v>2380</v>
      </c>
      <c r="C677" s="832" t="s">
        <v>2382</v>
      </c>
      <c r="D677" s="832" t="s">
        <v>1268</v>
      </c>
      <c r="E677" s="832" t="s">
        <v>1269</v>
      </c>
      <c r="F677" s="849"/>
      <c r="G677" s="849"/>
      <c r="H677" s="837">
        <v>0</v>
      </c>
      <c r="I677" s="849">
        <v>8</v>
      </c>
      <c r="J677" s="849">
        <v>2954.32</v>
      </c>
      <c r="K677" s="837">
        <v>1</v>
      </c>
      <c r="L677" s="849">
        <v>8</v>
      </c>
      <c r="M677" s="850">
        <v>2954.32</v>
      </c>
    </row>
    <row r="678" spans="1:13" ht="14.4" customHeight="1" x14ac:dyDescent="0.3">
      <c r="A678" s="831" t="s">
        <v>2701</v>
      </c>
      <c r="B678" s="832" t="s">
        <v>2380</v>
      </c>
      <c r="C678" s="832" t="s">
        <v>2381</v>
      </c>
      <c r="D678" s="832" t="s">
        <v>1268</v>
      </c>
      <c r="E678" s="832" t="s">
        <v>1270</v>
      </c>
      <c r="F678" s="849"/>
      <c r="G678" s="849"/>
      <c r="H678" s="837">
        <v>0</v>
      </c>
      <c r="I678" s="849">
        <v>7</v>
      </c>
      <c r="J678" s="849">
        <v>1292.55</v>
      </c>
      <c r="K678" s="837">
        <v>1</v>
      </c>
      <c r="L678" s="849">
        <v>7</v>
      </c>
      <c r="M678" s="850">
        <v>1292.55</v>
      </c>
    </row>
    <row r="679" spans="1:13" ht="14.4" customHeight="1" x14ac:dyDescent="0.3">
      <c r="A679" s="831" t="s">
        <v>2701</v>
      </c>
      <c r="B679" s="832" t="s">
        <v>2380</v>
      </c>
      <c r="C679" s="832" t="s">
        <v>2839</v>
      </c>
      <c r="D679" s="832" t="s">
        <v>2840</v>
      </c>
      <c r="E679" s="832" t="s">
        <v>1269</v>
      </c>
      <c r="F679" s="849">
        <v>2</v>
      </c>
      <c r="G679" s="849">
        <v>738.58</v>
      </c>
      <c r="H679" s="837">
        <v>1</v>
      </c>
      <c r="I679" s="849"/>
      <c r="J679" s="849"/>
      <c r="K679" s="837">
        <v>0</v>
      </c>
      <c r="L679" s="849">
        <v>2</v>
      </c>
      <c r="M679" s="850">
        <v>738.58</v>
      </c>
    </row>
    <row r="680" spans="1:13" ht="14.4" customHeight="1" x14ac:dyDescent="0.3">
      <c r="A680" s="831" t="s">
        <v>2701</v>
      </c>
      <c r="B680" s="832" t="s">
        <v>2517</v>
      </c>
      <c r="C680" s="832" t="s">
        <v>3293</v>
      </c>
      <c r="D680" s="832" t="s">
        <v>3294</v>
      </c>
      <c r="E680" s="832" t="s">
        <v>2522</v>
      </c>
      <c r="F680" s="849">
        <v>2</v>
      </c>
      <c r="G680" s="849">
        <v>72.540000000000006</v>
      </c>
      <c r="H680" s="837">
        <v>1</v>
      </c>
      <c r="I680" s="849"/>
      <c r="J680" s="849"/>
      <c r="K680" s="837">
        <v>0</v>
      </c>
      <c r="L680" s="849">
        <v>2</v>
      </c>
      <c r="M680" s="850">
        <v>72.540000000000006</v>
      </c>
    </row>
    <row r="681" spans="1:13" ht="14.4" customHeight="1" x14ac:dyDescent="0.3">
      <c r="A681" s="831" t="s">
        <v>2701</v>
      </c>
      <c r="B681" s="832" t="s">
        <v>2517</v>
      </c>
      <c r="C681" s="832" t="s">
        <v>2519</v>
      </c>
      <c r="D681" s="832" t="s">
        <v>1670</v>
      </c>
      <c r="E681" s="832" t="s">
        <v>1672</v>
      </c>
      <c r="F681" s="849"/>
      <c r="G681" s="849"/>
      <c r="H681" s="837">
        <v>0</v>
      </c>
      <c r="I681" s="849">
        <v>3</v>
      </c>
      <c r="J681" s="849">
        <v>217.64999999999998</v>
      </c>
      <c r="K681" s="837">
        <v>1</v>
      </c>
      <c r="L681" s="849">
        <v>3</v>
      </c>
      <c r="M681" s="850">
        <v>217.64999999999998</v>
      </c>
    </row>
    <row r="682" spans="1:13" ht="14.4" customHeight="1" x14ac:dyDescent="0.3">
      <c r="A682" s="831" t="s">
        <v>2701</v>
      </c>
      <c r="B682" s="832" t="s">
        <v>2254</v>
      </c>
      <c r="C682" s="832" t="s">
        <v>5190</v>
      </c>
      <c r="D682" s="832" t="s">
        <v>1141</v>
      </c>
      <c r="E682" s="832" t="s">
        <v>1435</v>
      </c>
      <c r="F682" s="849"/>
      <c r="G682" s="849"/>
      <c r="H682" s="837">
        <v>0</v>
      </c>
      <c r="I682" s="849">
        <v>12</v>
      </c>
      <c r="J682" s="849">
        <v>391.20000000000005</v>
      </c>
      <c r="K682" s="837">
        <v>1</v>
      </c>
      <c r="L682" s="849">
        <v>12</v>
      </c>
      <c r="M682" s="850">
        <v>391.20000000000005</v>
      </c>
    </row>
    <row r="683" spans="1:13" ht="14.4" customHeight="1" x14ac:dyDescent="0.3">
      <c r="A683" s="831" t="s">
        <v>2701</v>
      </c>
      <c r="B683" s="832" t="s">
        <v>2254</v>
      </c>
      <c r="C683" s="832" t="s">
        <v>4145</v>
      </c>
      <c r="D683" s="832" t="s">
        <v>4146</v>
      </c>
      <c r="E683" s="832" t="s">
        <v>2268</v>
      </c>
      <c r="F683" s="849">
        <v>3</v>
      </c>
      <c r="G683" s="849">
        <v>634.16999999999996</v>
      </c>
      <c r="H683" s="837">
        <v>1</v>
      </c>
      <c r="I683" s="849"/>
      <c r="J683" s="849"/>
      <c r="K683" s="837">
        <v>0</v>
      </c>
      <c r="L683" s="849">
        <v>3</v>
      </c>
      <c r="M683" s="850">
        <v>634.16999999999996</v>
      </c>
    </row>
    <row r="684" spans="1:13" ht="14.4" customHeight="1" x14ac:dyDescent="0.3">
      <c r="A684" s="831" t="s">
        <v>2702</v>
      </c>
      <c r="B684" s="832" t="s">
        <v>2485</v>
      </c>
      <c r="C684" s="832" t="s">
        <v>2486</v>
      </c>
      <c r="D684" s="832" t="s">
        <v>2487</v>
      </c>
      <c r="E684" s="832" t="s">
        <v>2488</v>
      </c>
      <c r="F684" s="849"/>
      <c r="G684" s="849"/>
      <c r="H684" s="837">
        <v>0</v>
      </c>
      <c r="I684" s="849">
        <v>1</v>
      </c>
      <c r="J684" s="849">
        <v>93.75</v>
      </c>
      <c r="K684" s="837">
        <v>1</v>
      </c>
      <c r="L684" s="849">
        <v>1</v>
      </c>
      <c r="M684" s="850">
        <v>93.75</v>
      </c>
    </row>
    <row r="685" spans="1:13" ht="14.4" customHeight="1" x14ac:dyDescent="0.3">
      <c r="A685" s="831" t="s">
        <v>2702</v>
      </c>
      <c r="B685" s="832" t="s">
        <v>2286</v>
      </c>
      <c r="C685" s="832" t="s">
        <v>2287</v>
      </c>
      <c r="D685" s="832" t="s">
        <v>2288</v>
      </c>
      <c r="E685" s="832" t="s">
        <v>2289</v>
      </c>
      <c r="F685" s="849"/>
      <c r="G685" s="849"/>
      <c r="H685" s="837">
        <v>0</v>
      </c>
      <c r="I685" s="849">
        <v>1</v>
      </c>
      <c r="J685" s="849">
        <v>49.08</v>
      </c>
      <c r="K685" s="837">
        <v>1</v>
      </c>
      <c r="L685" s="849">
        <v>1</v>
      </c>
      <c r="M685" s="850">
        <v>49.08</v>
      </c>
    </row>
    <row r="686" spans="1:13" ht="14.4" customHeight="1" x14ac:dyDescent="0.3">
      <c r="A686" s="831" t="s">
        <v>2702</v>
      </c>
      <c r="B686" s="832" t="s">
        <v>2193</v>
      </c>
      <c r="C686" s="832" t="s">
        <v>2290</v>
      </c>
      <c r="D686" s="832" t="s">
        <v>2291</v>
      </c>
      <c r="E686" s="832" t="s">
        <v>2292</v>
      </c>
      <c r="F686" s="849"/>
      <c r="G686" s="849"/>
      <c r="H686" s="837">
        <v>0</v>
      </c>
      <c r="I686" s="849">
        <v>1</v>
      </c>
      <c r="J686" s="849">
        <v>111.22</v>
      </c>
      <c r="K686" s="837">
        <v>1</v>
      </c>
      <c r="L686" s="849">
        <v>1</v>
      </c>
      <c r="M686" s="850">
        <v>111.22</v>
      </c>
    </row>
    <row r="687" spans="1:13" ht="14.4" customHeight="1" x14ac:dyDescent="0.3">
      <c r="A687" s="831" t="s">
        <v>2702</v>
      </c>
      <c r="B687" s="832" t="s">
        <v>2193</v>
      </c>
      <c r="C687" s="832" t="s">
        <v>2199</v>
      </c>
      <c r="D687" s="832" t="s">
        <v>951</v>
      </c>
      <c r="E687" s="832" t="s">
        <v>2200</v>
      </c>
      <c r="F687" s="849"/>
      <c r="G687" s="849"/>
      <c r="H687" s="837">
        <v>0</v>
      </c>
      <c r="I687" s="849">
        <v>1</v>
      </c>
      <c r="J687" s="849">
        <v>75.73</v>
      </c>
      <c r="K687" s="837">
        <v>1</v>
      </c>
      <c r="L687" s="849">
        <v>1</v>
      </c>
      <c r="M687" s="850">
        <v>75.73</v>
      </c>
    </row>
    <row r="688" spans="1:13" ht="14.4" customHeight="1" x14ac:dyDescent="0.3">
      <c r="A688" s="831" t="s">
        <v>2702</v>
      </c>
      <c r="B688" s="832" t="s">
        <v>2205</v>
      </c>
      <c r="C688" s="832" t="s">
        <v>2206</v>
      </c>
      <c r="D688" s="832" t="s">
        <v>2207</v>
      </c>
      <c r="E688" s="832" t="s">
        <v>1555</v>
      </c>
      <c r="F688" s="849"/>
      <c r="G688" s="849"/>
      <c r="H688" s="837">
        <v>0</v>
      </c>
      <c r="I688" s="849">
        <v>4</v>
      </c>
      <c r="J688" s="849">
        <v>341.08</v>
      </c>
      <c r="K688" s="837">
        <v>1</v>
      </c>
      <c r="L688" s="849">
        <v>4</v>
      </c>
      <c r="M688" s="850">
        <v>341.08</v>
      </c>
    </row>
    <row r="689" spans="1:13" ht="14.4" customHeight="1" x14ac:dyDescent="0.3">
      <c r="A689" s="831" t="s">
        <v>2702</v>
      </c>
      <c r="B689" s="832" t="s">
        <v>2205</v>
      </c>
      <c r="C689" s="832" t="s">
        <v>2436</v>
      </c>
      <c r="D689" s="832" t="s">
        <v>2207</v>
      </c>
      <c r="E689" s="832" t="s">
        <v>1365</v>
      </c>
      <c r="F689" s="849"/>
      <c r="G689" s="849"/>
      <c r="H689" s="837">
        <v>0</v>
      </c>
      <c r="I689" s="849">
        <v>1</v>
      </c>
      <c r="J689" s="849">
        <v>170.52</v>
      </c>
      <c r="K689" s="837">
        <v>1</v>
      </c>
      <c r="L689" s="849">
        <v>1</v>
      </c>
      <c r="M689" s="850">
        <v>170.52</v>
      </c>
    </row>
    <row r="690" spans="1:13" ht="14.4" customHeight="1" x14ac:dyDescent="0.3">
      <c r="A690" s="831" t="s">
        <v>2702</v>
      </c>
      <c r="B690" s="832" t="s">
        <v>2380</v>
      </c>
      <c r="C690" s="832" t="s">
        <v>2839</v>
      </c>
      <c r="D690" s="832" t="s">
        <v>2840</v>
      </c>
      <c r="E690" s="832" t="s">
        <v>1269</v>
      </c>
      <c r="F690" s="849">
        <v>2</v>
      </c>
      <c r="G690" s="849">
        <v>738.58</v>
      </c>
      <c r="H690" s="837">
        <v>1</v>
      </c>
      <c r="I690" s="849"/>
      <c r="J690" s="849"/>
      <c r="K690" s="837">
        <v>0</v>
      </c>
      <c r="L690" s="849">
        <v>2</v>
      </c>
      <c r="M690" s="850">
        <v>738.58</v>
      </c>
    </row>
    <row r="691" spans="1:13" ht="14.4" customHeight="1" x14ac:dyDescent="0.3">
      <c r="A691" s="831" t="s">
        <v>2702</v>
      </c>
      <c r="B691" s="832" t="s">
        <v>2237</v>
      </c>
      <c r="C691" s="832" t="s">
        <v>2238</v>
      </c>
      <c r="D691" s="832" t="s">
        <v>736</v>
      </c>
      <c r="E691" s="832" t="s">
        <v>2239</v>
      </c>
      <c r="F691" s="849"/>
      <c r="G691" s="849"/>
      <c r="H691" s="837">
        <v>0</v>
      </c>
      <c r="I691" s="849">
        <v>1</v>
      </c>
      <c r="J691" s="849">
        <v>63.34</v>
      </c>
      <c r="K691" s="837">
        <v>1</v>
      </c>
      <c r="L691" s="849">
        <v>1</v>
      </c>
      <c r="M691" s="850">
        <v>63.34</v>
      </c>
    </row>
    <row r="692" spans="1:13" ht="14.4" customHeight="1" x14ac:dyDescent="0.3">
      <c r="A692" s="831" t="s">
        <v>2702</v>
      </c>
      <c r="B692" s="832" t="s">
        <v>2248</v>
      </c>
      <c r="C692" s="832" t="s">
        <v>2249</v>
      </c>
      <c r="D692" s="832" t="s">
        <v>897</v>
      </c>
      <c r="E692" s="832" t="s">
        <v>2250</v>
      </c>
      <c r="F692" s="849"/>
      <c r="G692" s="849"/>
      <c r="H692" s="837">
        <v>0</v>
      </c>
      <c r="I692" s="849">
        <v>3</v>
      </c>
      <c r="J692" s="849">
        <v>191.25</v>
      </c>
      <c r="K692" s="837">
        <v>1</v>
      </c>
      <c r="L692" s="849">
        <v>3</v>
      </c>
      <c r="M692" s="850">
        <v>191.25</v>
      </c>
    </row>
    <row r="693" spans="1:13" ht="14.4" customHeight="1" x14ac:dyDescent="0.3">
      <c r="A693" s="831" t="s">
        <v>2702</v>
      </c>
      <c r="B693" s="832" t="s">
        <v>2254</v>
      </c>
      <c r="C693" s="832" t="s">
        <v>2266</v>
      </c>
      <c r="D693" s="832" t="s">
        <v>920</v>
      </c>
      <c r="E693" s="832" t="s">
        <v>2265</v>
      </c>
      <c r="F693" s="849">
        <v>6</v>
      </c>
      <c r="G693" s="849">
        <v>1993.5</v>
      </c>
      <c r="H693" s="837">
        <v>1</v>
      </c>
      <c r="I693" s="849"/>
      <c r="J693" s="849"/>
      <c r="K693" s="837">
        <v>0</v>
      </c>
      <c r="L693" s="849">
        <v>6</v>
      </c>
      <c r="M693" s="850">
        <v>1993.5</v>
      </c>
    </row>
    <row r="694" spans="1:13" ht="14.4" customHeight="1" x14ac:dyDescent="0.3">
      <c r="A694" s="831" t="s">
        <v>2702</v>
      </c>
      <c r="B694" s="832" t="s">
        <v>2254</v>
      </c>
      <c r="C694" s="832" t="s">
        <v>3389</v>
      </c>
      <c r="D694" s="832" t="s">
        <v>3390</v>
      </c>
      <c r="E694" s="832" t="s">
        <v>2268</v>
      </c>
      <c r="F694" s="849"/>
      <c r="G694" s="849"/>
      <c r="H694" s="837">
        <v>0</v>
      </c>
      <c r="I694" s="849">
        <v>1</v>
      </c>
      <c r="J694" s="849">
        <v>1614.9</v>
      </c>
      <c r="K694" s="837">
        <v>1</v>
      </c>
      <c r="L694" s="849">
        <v>1</v>
      </c>
      <c r="M694" s="850">
        <v>1614.9</v>
      </c>
    </row>
    <row r="695" spans="1:13" ht="14.4" customHeight="1" x14ac:dyDescent="0.3">
      <c r="A695" s="831" t="s">
        <v>2704</v>
      </c>
      <c r="B695" s="832" t="s">
        <v>2533</v>
      </c>
      <c r="C695" s="832" t="s">
        <v>5177</v>
      </c>
      <c r="D695" s="832" t="s">
        <v>5178</v>
      </c>
      <c r="E695" s="832" t="s">
        <v>5179</v>
      </c>
      <c r="F695" s="849">
        <v>1</v>
      </c>
      <c r="G695" s="849">
        <v>56.45</v>
      </c>
      <c r="H695" s="837">
        <v>1</v>
      </c>
      <c r="I695" s="849"/>
      <c r="J695" s="849"/>
      <c r="K695" s="837">
        <v>0</v>
      </c>
      <c r="L695" s="849">
        <v>1</v>
      </c>
      <c r="M695" s="850">
        <v>56.45</v>
      </c>
    </row>
    <row r="696" spans="1:13" ht="14.4" customHeight="1" x14ac:dyDescent="0.3">
      <c r="A696" s="831" t="s">
        <v>2704</v>
      </c>
      <c r="B696" s="832" t="s">
        <v>5737</v>
      </c>
      <c r="C696" s="832" t="s">
        <v>3607</v>
      </c>
      <c r="D696" s="832" t="s">
        <v>3090</v>
      </c>
      <c r="E696" s="832" t="s">
        <v>3608</v>
      </c>
      <c r="F696" s="849"/>
      <c r="G696" s="849"/>
      <c r="H696" s="837">
        <v>0</v>
      </c>
      <c r="I696" s="849">
        <v>1</v>
      </c>
      <c r="J696" s="849">
        <v>139.77000000000001</v>
      </c>
      <c r="K696" s="837">
        <v>1</v>
      </c>
      <c r="L696" s="849">
        <v>1</v>
      </c>
      <c r="M696" s="850">
        <v>139.77000000000001</v>
      </c>
    </row>
    <row r="697" spans="1:13" ht="14.4" customHeight="1" x14ac:dyDescent="0.3">
      <c r="A697" s="831" t="s">
        <v>2704</v>
      </c>
      <c r="B697" s="832" t="s">
        <v>5737</v>
      </c>
      <c r="C697" s="832" t="s">
        <v>2973</v>
      </c>
      <c r="D697" s="832" t="s">
        <v>2974</v>
      </c>
      <c r="E697" s="832" t="s">
        <v>2975</v>
      </c>
      <c r="F697" s="849">
        <v>4</v>
      </c>
      <c r="G697" s="849">
        <v>703</v>
      </c>
      <c r="H697" s="837">
        <v>1</v>
      </c>
      <c r="I697" s="849"/>
      <c r="J697" s="849"/>
      <c r="K697" s="837">
        <v>0</v>
      </c>
      <c r="L697" s="849">
        <v>4</v>
      </c>
      <c r="M697" s="850">
        <v>703</v>
      </c>
    </row>
    <row r="698" spans="1:13" ht="14.4" customHeight="1" x14ac:dyDescent="0.3">
      <c r="A698" s="831" t="s">
        <v>2704</v>
      </c>
      <c r="B698" s="832" t="s">
        <v>2286</v>
      </c>
      <c r="C698" s="832" t="s">
        <v>2287</v>
      </c>
      <c r="D698" s="832" t="s">
        <v>2288</v>
      </c>
      <c r="E698" s="832" t="s">
        <v>2289</v>
      </c>
      <c r="F698" s="849"/>
      <c r="G698" s="849"/>
      <c r="H698" s="837">
        <v>0</v>
      </c>
      <c r="I698" s="849">
        <v>1</v>
      </c>
      <c r="J698" s="849">
        <v>49.08</v>
      </c>
      <c r="K698" s="837">
        <v>1</v>
      </c>
      <c r="L698" s="849">
        <v>1</v>
      </c>
      <c r="M698" s="850">
        <v>49.08</v>
      </c>
    </row>
    <row r="699" spans="1:13" ht="14.4" customHeight="1" x14ac:dyDescent="0.3">
      <c r="A699" s="831" t="s">
        <v>2704</v>
      </c>
      <c r="B699" s="832" t="s">
        <v>2193</v>
      </c>
      <c r="C699" s="832" t="s">
        <v>2199</v>
      </c>
      <c r="D699" s="832" t="s">
        <v>951</v>
      </c>
      <c r="E699" s="832" t="s">
        <v>2200</v>
      </c>
      <c r="F699" s="849"/>
      <c r="G699" s="849"/>
      <c r="H699" s="837">
        <v>0</v>
      </c>
      <c r="I699" s="849">
        <v>5</v>
      </c>
      <c r="J699" s="849">
        <v>378.65000000000003</v>
      </c>
      <c r="K699" s="837">
        <v>1</v>
      </c>
      <c r="L699" s="849">
        <v>5</v>
      </c>
      <c r="M699" s="850">
        <v>378.65000000000003</v>
      </c>
    </row>
    <row r="700" spans="1:13" ht="14.4" customHeight="1" x14ac:dyDescent="0.3">
      <c r="A700" s="831" t="s">
        <v>2704</v>
      </c>
      <c r="B700" s="832" t="s">
        <v>2205</v>
      </c>
      <c r="C700" s="832" t="s">
        <v>3302</v>
      </c>
      <c r="D700" s="832" t="s">
        <v>2207</v>
      </c>
      <c r="E700" s="832" t="s">
        <v>3303</v>
      </c>
      <c r="F700" s="849"/>
      <c r="G700" s="849"/>
      <c r="H700" s="837">
        <v>0</v>
      </c>
      <c r="I700" s="849">
        <v>2</v>
      </c>
      <c r="J700" s="849">
        <v>545.66</v>
      </c>
      <c r="K700" s="837">
        <v>1</v>
      </c>
      <c r="L700" s="849">
        <v>2</v>
      </c>
      <c r="M700" s="850">
        <v>545.66</v>
      </c>
    </row>
    <row r="701" spans="1:13" ht="14.4" customHeight="1" x14ac:dyDescent="0.3">
      <c r="A701" s="831" t="s">
        <v>2704</v>
      </c>
      <c r="B701" s="832" t="s">
        <v>2380</v>
      </c>
      <c r="C701" s="832" t="s">
        <v>2382</v>
      </c>
      <c r="D701" s="832" t="s">
        <v>1268</v>
      </c>
      <c r="E701" s="832" t="s">
        <v>1269</v>
      </c>
      <c r="F701" s="849"/>
      <c r="G701" s="849"/>
      <c r="H701" s="837">
        <v>0</v>
      </c>
      <c r="I701" s="849">
        <v>4</v>
      </c>
      <c r="J701" s="849">
        <v>1426.0300000000002</v>
      </c>
      <c r="K701" s="837">
        <v>1</v>
      </c>
      <c r="L701" s="849">
        <v>4</v>
      </c>
      <c r="M701" s="850">
        <v>1426.0300000000002</v>
      </c>
    </row>
    <row r="702" spans="1:13" ht="14.4" customHeight="1" x14ac:dyDescent="0.3">
      <c r="A702" s="831" t="s">
        <v>2704</v>
      </c>
      <c r="B702" s="832" t="s">
        <v>2380</v>
      </c>
      <c r="C702" s="832" t="s">
        <v>2381</v>
      </c>
      <c r="D702" s="832" t="s">
        <v>1268</v>
      </c>
      <c r="E702" s="832" t="s">
        <v>1270</v>
      </c>
      <c r="F702" s="849"/>
      <c r="G702" s="849"/>
      <c r="H702" s="837">
        <v>0</v>
      </c>
      <c r="I702" s="849">
        <v>2</v>
      </c>
      <c r="J702" s="849">
        <v>369.3</v>
      </c>
      <c r="K702" s="837">
        <v>1</v>
      </c>
      <c r="L702" s="849">
        <v>2</v>
      </c>
      <c r="M702" s="850">
        <v>369.3</v>
      </c>
    </row>
    <row r="703" spans="1:13" ht="14.4" customHeight="1" x14ac:dyDescent="0.3">
      <c r="A703" s="831" t="s">
        <v>2704</v>
      </c>
      <c r="B703" s="832" t="s">
        <v>2380</v>
      </c>
      <c r="C703" s="832" t="s">
        <v>2839</v>
      </c>
      <c r="D703" s="832" t="s">
        <v>2840</v>
      </c>
      <c r="E703" s="832" t="s">
        <v>1269</v>
      </c>
      <c r="F703" s="849">
        <v>28</v>
      </c>
      <c r="G703" s="849">
        <v>9726.5600000000013</v>
      </c>
      <c r="H703" s="837">
        <v>1</v>
      </c>
      <c r="I703" s="849"/>
      <c r="J703" s="849"/>
      <c r="K703" s="837">
        <v>0</v>
      </c>
      <c r="L703" s="849">
        <v>28</v>
      </c>
      <c r="M703" s="850">
        <v>9726.5600000000013</v>
      </c>
    </row>
    <row r="704" spans="1:13" ht="14.4" customHeight="1" x14ac:dyDescent="0.3">
      <c r="A704" s="831" t="s">
        <v>2704</v>
      </c>
      <c r="B704" s="832" t="s">
        <v>2380</v>
      </c>
      <c r="C704" s="832" t="s">
        <v>2841</v>
      </c>
      <c r="D704" s="832" t="s">
        <v>2840</v>
      </c>
      <c r="E704" s="832" t="s">
        <v>1270</v>
      </c>
      <c r="F704" s="849">
        <v>11</v>
      </c>
      <c r="G704" s="849">
        <v>1877.73</v>
      </c>
      <c r="H704" s="837">
        <v>1</v>
      </c>
      <c r="I704" s="849"/>
      <c r="J704" s="849"/>
      <c r="K704" s="837">
        <v>0</v>
      </c>
      <c r="L704" s="849">
        <v>11</v>
      </c>
      <c r="M704" s="850">
        <v>1877.73</v>
      </c>
    </row>
    <row r="705" spans="1:13" ht="14.4" customHeight="1" x14ac:dyDescent="0.3">
      <c r="A705" s="831" t="s">
        <v>2704</v>
      </c>
      <c r="B705" s="832" t="s">
        <v>2230</v>
      </c>
      <c r="C705" s="832" t="s">
        <v>2305</v>
      </c>
      <c r="D705" s="832" t="s">
        <v>832</v>
      </c>
      <c r="E705" s="832" t="s">
        <v>1105</v>
      </c>
      <c r="F705" s="849"/>
      <c r="G705" s="849"/>
      <c r="H705" s="837"/>
      <c r="I705" s="849">
        <v>1</v>
      </c>
      <c r="J705" s="849">
        <v>0</v>
      </c>
      <c r="K705" s="837"/>
      <c r="L705" s="849">
        <v>1</v>
      </c>
      <c r="M705" s="850">
        <v>0</v>
      </c>
    </row>
    <row r="706" spans="1:13" ht="14.4" customHeight="1" x14ac:dyDescent="0.3">
      <c r="A706" s="831" t="s">
        <v>2704</v>
      </c>
      <c r="B706" s="832" t="s">
        <v>2390</v>
      </c>
      <c r="C706" s="832" t="s">
        <v>2391</v>
      </c>
      <c r="D706" s="832" t="s">
        <v>2392</v>
      </c>
      <c r="E706" s="832" t="s">
        <v>2393</v>
      </c>
      <c r="F706" s="849"/>
      <c r="G706" s="849"/>
      <c r="H706" s="837">
        <v>0</v>
      </c>
      <c r="I706" s="849">
        <v>1</v>
      </c>
      <c r="J706" s="849">
        <v>122.96</v>
      </c>
      <c r="K706" s="837">
        <v>1</v>
      </c>
      <c r="L706" s="849">
        <v>1</v>
      </c>
      <c r="M706" s="850">
        <v>122.96</v>
      </c>
    </row>
    <row r="707" spans="1:13" ht="14.4" customHeight="1" x14ac:dyDescent="0.3">
      <c r="A707" s="831" t="s">
        <v>2704</v>
      </c>
      <c r="B707" s="832" t="s">
        <v>2248</v>
      </c>
      <c r="C707" s="832" t="s">
        <v>2249</v>
      </c>
      <c r="D707" s="832" t="s">
        <v>897</v>
      </c>
      <c r="E707" s="832" t="s">
        <v>2250</v>
      </c>
      <c r="F707" s="849"/>
      <c r="G707" s="849"/>
      <c r="H707" s="837">
        <v>0</v>
      </c>
      <c r="I707" s="849">
        <v>2</v>
      </c>
      <c r="J707" s="849">
        <v>127.5</v>
      </c>
      <c r="K707" s="837">
        <v>1</v>
      </c>
      <c r="L707" s="849">
        <v>2</v>
      </c>
      <c r="M707" s="850">
        <v>127.5</v>
      </c>
    </row>
    <row r="708" spans="1:13" ht="14.4" customHeight="1" x14ac:dyDescent="0.3">
      <c r="A708" s="831" t="s">
        <v>2704</v>
      </c>
      <c r="B708" s="832" t="s">
        <v>2322</v>
      </c>
      <c r="C708" s="832" t="s">
        <v>2323</v>
      </c>
      <c r="D708" s="832" t="s">
        <v>1132</v>
      </c>
      <c r="E708" s="832" t="s">
        <v>2324</v>
      </c>
      <c r="F708" s="849"/>
      <c r="G708" s="849"/>
      <c r="H708" s="837"/>
      <c r="I708" s="849">
        <v>5</v>
      </c>
      <c r="J708" s="849">
        <v>0</v>
      </c>
      <c r="K708" s="837"/>
      <c r="L708" s="849">
        <v>5</v>
      </c>
      <c r="M708" s="850">
        <v>0</v>
      </c>
    </row>
    <row r="709" spans="1:13" ht="14.4" customHeight="1" x14ac:dyDescent="0.3">
      <c r="A709" s="831" t="s">
        <v>2704</v>
      </c>
      <c r="B709" s="832" t="s">
        <v>2322</v>
      </c>
      <c r="C709" s="832" t="s">
        <v>2479</v>
      </c>
      <c r="D709" s="832" t="s">
        <v>1130</v>
      </c>
      <c r="E709" s="832" t="s">
        <v>2480</v>
      </c>
      <c r="F709" s="849"/>
      <c r="G709" s="849"/>
      <c r="H709" s="837"/>
      <c r="I709" s="849">
        <v>2</v>
      </c>
      <c r="J709" s="849">
        <v>0</v>
      </c>
      <c r="K709" s="837"/>
      <c r="L709" s="849">
        <v>2</v>
      </c>
      <c r="M709" s="850">
        <v>0</v>
      </c>
    </row>
    <row r="710" spans="1:13" ht="14.4" customHeight="1" x14ac:dyDescent="0.3">
      <c r="A710" s="831" t="s">
        <v>2704</v>
      </c>
      <c r="B710" s="832" t="s">
        <v>5733</v>
      </c>
      <c r="C710" s="832" t="s">
        <v>4597</v>
      </c>
      <c r="D710" s="832" t="s">
        <v>695</v>
      </c>
      <c r="E710" s="832" t="s">
        <v>3169</v>
      </c>
      <c r="F710" s="849">
        <v>1</v>
      </c>
      <c r="G710" s="849">
        <v>176.32</v>
      </c>
      <c r="H710" s="837">
        <v>1</v>
      </c>
      <c r="I710" s="849"/>
      <c r="J710" s="849"/>
      <c r="K710" s="837">
        <v>0</v>
      </c>
      <c r="L710" s="849">
        <v>1</v>
      </c>
      <c r="M710" s="850">
        <v>176.32</v>
      </c>
    </row>
    <row r="711" spans="1:13" ht="14.4" customHeight="1" x14ac:dyDescent="0.3">
      <c r="A711" s="831" t="s">
        <v>2704</v>
      </c>
      <c r="B711" s="832" t="s">
        <v>2254</v>
      </c>
      <c r="C711" s="832" t="s">
        <v>2255</v>
      </c>
      <c r="D711" s="832" t="s">
        <v>936</v>
      </c>
      <c r="E711" s="832" t="s">
        <v>939</v>
      </c>
      <c r="F711" s="849"/>
      <c r="G711" s="849"/>
      <c r="H711" s="837">
        <v>0</v>
      </c>
      <c r="I711" s="849">
        <v>95</v>
      </c>
      <c r="J711" s="849">
        <v>17257.699999999997</v>
      </c>
      <c r="K711" s="837">
        <v>1</v>
      </c>
      <c r="L711" s="849">
        <v>95</v>
      </c>
      <c r="M711" s="850">
        <v>17257.699999999997</v>
      </c>
    </row>
    <row r="712" spans="1:13" ht="14.4" customHeight="1" x14ac:dyDescent="0.3">
      <c r="A712" s="831" t="s">
        <v>2704</v>
      </c>
      <c r="B712" s="832" t="s">
        <v>2254</v>
      </c>
      <c r="C712" s="832" t="s">
        <v>5202</v>
      </c>
      <c r="D712" s="832" t="s">
        <v>5203</v>
      </c>
      <c r="E712" s="832" t="s">
        <v>1350</v>
      </c>
      <c r="F712" s="849"/>
      <c r="G712" s="849"/>
      <c r="H712" s="837">
        <v>0</v>
      </c>
      <c r="I712" s="849">
        <v>3</v>
      </c>
      <c r="J712" s="849">
        <v>388.53</v>
      </c>
      <c r="K712" s="837">
        <v>1</v>
      </c>
      <c r="L712" s="849">
        <v>3</v>
      </c>
      <c r="M712" s="850">
        <v>388.53</v>
      </c>
    </row>
    <row r="713" spans="1:13" ht="14.4" customHeight="1" x14ac:dyDescent="0.3">
      <c r="A713" s="831" t="s">
        <v>2704</v>
      </c>
      <c r="B713" s="832" t="s">
        <v>2254</v>
      </c>
      <c r="C713" s="832" t="s">
        <v>5204</v>
      </c>
      <c r="D713" s="832" t="s">
        <v>5205</v>
      </c>
      <c r="E713" s="832" t="s">
        <v>5198</v>
      </c>
      <c r="F713" s="849"/>
      <c r="G713" s="849"/>
      <c r="H713" s="837">
        <v>0</v>
      </c>
      <c r="I713" s="849">
        <v>50</v>
      </c>
      <c r="J713" s="849">
        <v>3958.5</v>
      </c>
      <c r="K713" s="837">
        <v>1</v>
      </c>
      <c r="L713" s="849">
        <v>50</v>
      </c>
      <c r="M713" s="850">
        <v>3958.5</v>
      </c>
    </row>
    <row r="714" spans="1:13" ht="14.4" customHeight="1" x14ac:dyDescent="0.3">
      <c r="A714" s="831" t="s">
        <v>2704</v>
      </c>
      <c r="B714" s="832" t="s">
        <v>2254</v>
      </c>
      <c r="C714" s="832" t="s">
        <v>5197</v>
      </c>
      <c r="D714" s="832" t="s">
        <v>1356</v>
      </c>
      <c r="E714" s="832" t="s">
        <v>5198</v>
      </c>
      <c r="F714" s="849"/>
      <c r="G714" s="849"/>
      <c r="H714" s="837">
        <v>0</v>
      </c>
      <c r="I714" s="849">
        <v>15</v>
      </c>
      <c r="J714" s="849">
        <v>2188.35</v>
      </c>
      <c r="K714" s="837">
        <v>1</v>
      </c>
      <c r="L714" s="849">
        <v>15</v>
      </c>
      <c r="M714" s="850">
        <v>2188.35</v>
      </c>
    </row>
    <row r="715" spans="1:13" ht="14.4" customHeight="1" x14ac:dyDescent="0.3">
      <c r="A715" s="831" t="s">
        <v>2704</v>
      </c>
      <c r="B715" s="832" t="s">
        <v>2254</v>
      </c>
      <c r="C715" s="832" t="s">
        <v>2600</v>
      </c>
      <c r="D715" s="832" t="s">
        <v>1356</v>
      </c>
      <c r="E715" s="832" t="s">
        <v>939</v>
      </c>
      <c r="F715" s="849"/>
      <c r="G715" s="849"/>
      <c r="H715" s="837">
        <v>0</v>
      </c>
      <c r="I715" s="849">
        <v>30</v>
      </c>
      <c r="J715" s="849">
        <v>2188.5</v>
      </c>
      <c r="K715" s="837">
        <v>1</v>
      </c>
      <c r="L715" s="849">
        <v>30</v>
      </c>
      <c r="M715" s="850">
        <v>2188.5</v>
      </c>
    </row>
    <row r="716" spans="1:13" ht="14.4" customHeight="1" x14ac:dyDescent="0.3">
      <c r="A716" s="831" t="s">
        <v>2704</v>
      </c>
      <c r="B716" s="832" t="s">
        <v>2254</v>
      </c>
      <c r="C716" s="832" t="s">
        <v>3389</v>
      </c>
      <c r="D716" s="832" t="s">
        <v>3390</v>
      </c>
      <c r="E716" s="832" t="s">
        <v>2268</v>
      </c>
      <c r="F716" s="849"/>
      <c r="G716" s="849"/>
      <c r="H716" s="837">
        <v>0</v>
      </c>
      <c r="I716" s="849">
        <v>20</v>
      </c>
      <c r="J716" s="849">
        <v>32298</v>
      </c>
      <c r="K716" s="837">
        <v>1</v>
      </c>
      <c r="L716" s="849">
        <v>20</v>
      </c>
      <c r="M716" s="850">
        <v>32298</v>
      </c>
    </row>
    <row r="717" spans="1:13" ht="14.4" customHeight="1" x14ac:dyDescent="0.3">
      <c r="A717" s="831" t="s">
        <v>2704</v>
      </c>
      <c r="B717" s="832" t="s">
        <v>2254</v>
      </c>
      <c r="C717" s="832" t="s">
        <v>3631</v>
      </c>
      <c r="D717" s="832" t="s">
        <v>3632</v>
      </c>
      <c r="E717" s="832" t="s">
        <v>1350</v>
      </c>
      <c r="F717" s="849"/>
      <c r="G717" s="849"/>
      <c r="H717" s="837">
        <v>0</v>
      </c>
      <c r="I717" s="849">
        <v>8</v>
      </c>
      <c r="J717" s="849">
        <v>1036.08</v>
      </c>
      <c r="K717" s="837">
        <v>1</v>
      </c>
      <c r="L717" s="849">
        <v>8</v>
      </c>
      <c r="M717" s="850">
        <v>1036.08</v>
      </c>
    </row>
    <row r="718" spans="1:13" ht="14.4" customHeight="1" x14ac:dyDescent="0.3">
      <c r="A718" s="831" t="s">
        <v>2704</v>
      </c>
      <c r="B718" s="832" t="s">
        <v>2254</v>
      </c>
      <c r="C718" s="832" t="s">
        <v>2448</v>
      </c>
      <c r="D718" s="832" t="s">
        <v>2449</v>
      </c>
      <c r="E718" s="832" t="s">
        <v>2409</v>
      </c>
      <c r="F718" s="849"/>
      <c r="G718" s="849"/>
      <c r="H718" s="837">
        <v>0</v>
      </c>
      <c r="I718" s="849">
        <v>4</v>
      </c>
      <c r="J718" s="849">
        <v>339.56</v>
      </c>
      <c r="K718" s="837">
        <v>1</v>
      </c>
      <c r="L718" s="849">
        <v>4</v>
      </c>
      <c r="M718" s="850">
        <v>339.56</v>
      </c>
    </row>
    <row r="719" spans="1:13" ht="14.4" customHeight="1" x14ac:dyDescent="0.3">
      <c r="A719" s="831" t="s">
        <v>2704</v>
      </c>
      <c r="B719" s="832" t="s">
        <v>2254</v>
      </c>
      <c r="C719" s="832" t="s">
        <v>2410</v>
      </c>
      <c r="D719" s="832" t="s">
        <v>1352</v>
      </c>
      <c r="E719" s="832" t="s">
        <v>2409</v>
      </c>
      <c r="F719" s="849"/>
      <c r="G719" s="849"/>
      <c r="H719" s="837">
        <v>0</v>
      </c>
      <c r="I719" s="849">
        <v>4</v>
      </c>
      <c r="J719" s="849">
        <v>339.56</v>
      </c>
      <c r="K719" s="837">
        <v>1</v>
      </c>
      <c r="L719" s="849">
        <v>4</v>
      </c>
      <c r="M719" s="850">
        <v>339.56</v>
      </c>
    </row>
    <row r="720" spans="1:13" ht="14.4" customHeight="1" x14ac:dyDescent="0.3">
      <c r="A720" s="831" t="s">
        <v>2704</v>
      </c>
      <c r="B720" s="832" t="s">
        <v>2254</v>
      </c>
      <c r="C720" s="832" t="s">
        <v>3844</v>
      </c>
      <c r="D720" s="832" t="s">
        <v>3845</v>
      </c>
      <c r="E720" s="832" t="s">
        <v>2257</v>
      </c>
      <c r="F720" s="849">
        <v>51</v>
      </c>
      <c r="G720" s="849">
        <v>82359.899999999994</v>
      </c>
      <c r="H720" s="837">
        <v>1</v>
      </c>
      <c r="I720" s="849"/>
      <c r="J720" s="849"/>
      <c r="K720" s="837">
        <v>0</v>
      </c>
      <c r="L720" s="849">
        <v>51</v>
      </c>
      <c r="M720" s="850">
        <v>82359.899999999994</v>
      </c>
    </row>
    <row r="721" spans="1:13" ht="14.4" customHeight="1" x14ac:dyDescent="0.3">
      <c r="A721" s="831" t="s">
        <v>2704</v>
      </c>
      <c r="B721" s="832" t="s">
        <v>2254</v>
      </c>
      <c r="C721" s="832" t="s">
        <v>2447</v>
      </c>
      <c r="D721" s="832" t="s">
        <v>1546</v>
      </c>
      <c r="E721" s="832" t="s">
        <v>2409</v>
      </c>
      <c r="F721" s="849"/>
      <c r="G721" s="849"/>
      <c r="H721" s="837">
        <v>0</v>
      </c>
      <c r="I721" s="849">
        <v>1</v>
      </c>
      <c r="J721" s="849">
        <v>84.89</v>
      </c>
      <c r="K721" s="837">
        <v>1</v>
      </c>
      <c r="L721" s="849">
        <v>1</v>
      </c>
      <c r="M721" s="850">
        <v>84.89</v>
      </c>
    </row>
    <row r="722" spans="1:13" ht="14.4" customHeight="1" x14ac:dyDescent="0.3">
      <c r="A722" s="831" t="s">
        <v>2704</v>
      </c>
      <c r="B722" s="832" t="s">
        <v>2254</v>
      </c>
      <c r="C722" s="832" t="s">
        <v>2408</v>
      </c>
      <c r="D722" s="832" t="s">
        <v>1354</v>
      </c>
      <c r="E722" s="832" t="s">
        <v>2409</v>
      </c>
      <c r="F722" s="849"/>
      <c r="G722" s="849"/>
      <c r="H722" s="837">
        <v>0</v>
      </c>
      <c r="I722" s="849">
        <v>4</v>
      </c>
      <c r="J722" s="849">
        <v>339.56</v>
      </c>
      <c r="K722" s="837">
        <v>1</v>
      </c>
      <c r="L722" s="849">
        <v>4</v>
      </c>
      <c r="M722" s="850">
        <v>339.56</v>
      </c>
    </row>
    <row r="723" spans="1:13" ht="14.4" customHeight="1" x14ac:dyDescent="0.3">
      <c r="A723" s="831" t="s">
        <v>2704</v>
      </c>
      <c r="B723" s="832" t="s">
        <v>2254</v>
      </c>
      <c r="C723" s="832" t="s">
        <v>2460</v>
      </c>
      <c r="D723" s="832" t="s">
        <v>2461</v>
      </c>
      <c r="E723" s="832" t="s">
        <v>1545</v>
      </c>
      <c r="F723" s="849"/>
      <c r="G723" s="849"/>
      <c r="H723" s="837">
        <v>0</v>
      </c>
      <c r="I723" s="849">
        <v>15</v>
      </c>
      <c r="J723" s="849">
        <v>2913.8999999999996</v>
      </c>
      <c r="K723" s="837">
        <v>1</v>
      </c>
      <c r="L723" s="849">
        <v>15</v>
      </c>
      <c r="M723" s="850">
        <v>2913.8999999999996</v>
      </c>
    </row>
    <row r="724" spans="1:13" ht="14.4" customHeight="1" x14ac:dyDescent="0.3">
      <c r="A724" s="831" t="s">
        <v>2704</v>
      </c>
      <c r="B724" s="832" t="s">
        <v>2254</v>
      </c>
      <c r="C724" s="832" t="s">
        <v>4145</v>
      </c>
      <c r="D724" s="832" t="s">
        <v>4146</v>
      </c>
      <c r="E724" s="832" t="s">
        <v>2268</v>
      </c>
      <c r="F724" s="849">
        <v>1</v>
      </c>
      <c r="G724" s="849">
        <v>211.39</v>
      </c>
      <c r="H724" s="837">
        <v>1</v>
      </c>
      <c r="I724" s="849"/>
      <c r="J724" s="849"/>
      <c r="K724" s="837">
        <v>0</v>
      </c>
      <c r="L724" s="849">
        <v>1</v>
      </c>
      <c r="M724" s="850">
        <v>211.39</v>
      </c>
    </row>
    <row r="725" spans="1:13" ht="14.4" customHeight="1" x14ac:dyDescent="0.3">
      <c r="A725" s="831" t="s">
        <v>2704</v>
      </c>
      <c r="B725" s="832" t="s">
        <v>2254</v>
      </c>
      <c r="C725" s="832" t="s">
        <v>2450</v>
      </c>
      <c r="D725" s="832" t="s">
        <v>2451</v>
      </c>
      <c r="E725" s="832" t="s">
        <v>1435</v>
      </c>
      <c r="F725" s="849"/>
      <c r="G725" s="849"/>
      <c r="H725" s="837">
        <v>0</v>
      </c>
      <c r="I725" s="849">
        <v>180</v>
      </c>
      <c r="J725" s="849">
        <v>13008.599999999999</v>
      </c>
      <c r="K725" s="837">
        <v>1</v>
      </c>
      <c r="L725" s="849">
        <v>180</v>
      </c>
      <c r="M725" s="850">
        <v>13008.599999999999</v>
      </c>
    </row>
    <row r="726" spans="1:13" ht="14.4" customHeight="1" x14ac:dyDescent="0.3">
      <c r="A726" s="831" t="s">
        <v>2704</v>
      </c>
      <c r="B726" s="832" t="s">
        <v>2254</v>
      </c>
      <c r="C726" s="832" t="s">
        <v>5212</v>
      </c>
      <c r="D726" s="832" t="s">
        <v>5213</v>
      </c>
      <c r="E726" s="832" t="s">
        <v>1135</v>
      </c>
      <c r="F726" s="849"/>
      <c r="G726" s="849"/>
      <c r="H726" s="837">
        <v>0</v>
      </c>
      <c r="I726" s="849">
        <v>28</v>
      </c>
      <c r="J726" s="849">
        <v>3626.2799999999997</v>
      </c>
      <c r="K726" s="837">
        <v>1</v>
      </c>
      <c r="L726" s="849">
        <v>28</v>
      </c>
      <c r="M726" s="850">
        <v>3626.2799999999997</v>
      </c>
    </row>
    <row r="727" spans="1:13" ht="14.4" customHeight="1" x14ac:dyDescent="0.3">
      <c r="A727" s="831" t="s">
        <v>2704</v>
      </c>
      <c r="B727" s="832" t="s">
        <v>2254</v>
      </c>
      <c r="C727" s="832" t="s">
        <v>3846</v>
      </c>
      <c r="D727" s="832" t="s">
        <v>1549</v>
      </c>
      <c r="E727" s="832" t="s">
        <v>1135</v>
      </c>
      <c r="F727" s="849"/>
      <c r="G727" s="849"/>
      <c r="H727" s="837">
        <v>0</v>
      </c>
      <c r="I727" s="849">
        <v>36</v>
      </c>
      <c r="J727" s="849">
        <v>4662.3599999999997</v>
      </c>
      <c r="K727" s="837">
        <v>1</v>
      </c>
      <c r="L727" s="849">
        <v>36</v>
      </c>
      <c r="M727" s="850">
        <v>4662.3599999999997</v>
      </c>
    </row>
    <row r="728" spans="1:13" ht="14.4" customHeight="1" x14ac:dyDescent="0.3">
      <c r="A728" s="831" t="s">
        <v>2704</v>
      </c>
      <c r="B728" s="832" t="s">
        <v>2254</v>
      </c>
      <c r="C728" s="832" t="s">
        <v>2331</v>
      </c>
      <c r="D728" s="832" t="s">
        <v>1142</v>
      </c>
      <c r="E728" s="832" t="s">
        <v>1135</v>
      </c>
      <c r="F728" s="849"/>
      <c r="G728" s="849"/>
      <c r="H728" s="837">
        <v>0</v>
      </c>
      <c r="I728" s="849">
        <v>54</v>
      </c>
      <c r="J728" s="849">
        <v>6993.5399999999991</v>
      </c>
      <c r="K728" s="837">
        <v>1</v>
      </c>
      <c r="L728" s="849">
        <v>54</v>
      </c>
      <c r="M728" s="850">
        <v>6993.5399999999991</v>
      </c>
    </row>
    <row r="729" spans="1:13" ht="14.4" customHeight="1" x14ac:dyDescent="0.3">
      <c r="A729" s="831" t="s">
        <v>2704</v>
      </c>
      <c r="B729" s="832" t="s">
        <v>2254</v>
      </c>
      <c r="C729" s="832" t="s">
        <v>2332</v>
      </c>
      <c r="D729" s="832" t="s">
        <v>1141</v>
      </c>
      <c r="E729" s="832" t="s">
        <v>1135</v>
      </c>
      <c r="F729" s="849"/>
      <c r="G729" s="849"/>
      <c r="H729" s="837">
        <v>0</v>
      </c>
      <c r="I729" s="849">
        <v>59</v>
      </c>
      <c r="J729" s="849">
        <v>7693.0099999999993</v>
      </c>
      <c r="K729" s="837">
        <v>1</v>
      </c>
      <c r="L729" s="849">
        <v>59</v>
      </c>
      <c r="M729" s="850">
        <v>7693.0099999999993</v>
      </c>
    </row>
    <row r="730" spans="1:13" ht="14.4" customHeight="1" x14ac:dyDescent="0.3">
      <c r="A730" s="831" t="s">
        <v>2704</v>
      </c>
      <c r="B730" s="832" t="s">
        <v>2254</v>
      </c>
      <c r="C730" s="832" t="s">
        <v>2334</v>
      </c>
      <c r="D730" s="832" t="s">
        <v>1139</v>
      </c>
      <c r="E730" s="832" t="s">
        <v>1135</v>
      </c>
      <c r="F730" s="849"/>
      <c r="G730" s="849"/>
      <c r="H730" s="837">
        <v>0</v>
      </c>
      <c r="I730" s="849">
        <v>47</v>
      </c>
      <c r="J730" s="849">
        <v>11227.829999999998</v>
      </c>
      <c r="K730" s="837">
        <v>1</v>
      </c>
      <c r="L730" s="849">
        <v>47</v>
      </c>
      <c r="M730" s="850">
        <v>11227.829999999998</v>
      </c>
    </row>
    <row r="731" spans="1:13" ht="14.4" customHeight="1" x14ac:dyDescent="0.3">
      <c r="A731" s="831" t="s">
        <v>2704</v>
      </c>
      <c r="B731" s="832" t="s">
        <v>2254</v>
      </c>
      <c r="C731" s="832" t="s">
        <v>4312</v>
      </c>
      <c r="D731" s="832" t="s">
        <v>4313</v>
      </c>
      <c r="E731" s="832" t="s">
        <v>4311</v>
      </c>
      <c r="F731" s="849"/>
      <c r="G731" s="849"/>
      <c r="H731" s="837">
        <v>0</v>
      </c>
      <c r="I731" s="849">
        <v>1</v>
      </c>
      <c r="J731" s="849">
        <v>135.54</v>
      </c>
      <c r="K731" s="837">
        <v>1</v>
      </c>
      <c r="L731" s="849">
        <v>1</v>
      </c>
      <c r="M731" s="850">
        <v>135.54</v>
      </c>
    </row>
    <row r="732" spans="1:13" ht="14.4" customHeight="1" x14ac:dyDescent="0.3">
      <c r="A732" s="831" t="s">
        <v>2704</v>
      </c>
      <c r="B732" s="832" t="s">
        <v>2254</v>
      </c>
      <c r="C732" s="832" t="s">
        <v>4309</v>
      </c>
      <c r="D732" s="832" t="s">
        <v>4310</v>
      </c>
      <c r="E732" s="832" t="s">
        <v>4311</v>
      </c>
      <c r="F732" s="849"/>
      <c r="G732" s="849"/>
      <c r="H732" s="837">
        <v>0</v>
      </c>
      <c r="I732" s="849">
        <v>21</v>
      </c>
      <c r="J732" s="849">
        <v>2846.3399999999997</v>
      </c>
      <c r="K732" s="837">
        <v>1</v>
      </c>
      <c r="L732" s="849">
        <v>21</v>
      </c>
      <c r="M732" s="850">
        <v>2846.3399999999997</v>
      </c>
    </row>
    <row r="733" spans="1:13" ht="14.4" customHeight="1" x14ac:dyDescent="0.3">
      <c r="A733" s="831" t="s">
        <v>2704</v>
      </c>
      <c r="B733" s="832" t="s">
        <v>2254</v>
      </c>
      <c r="C733" s="832" t="s">
        <v>2333</v>
      </c>
      <c r="D733" s="832" t="s">
        <v>1140</v>
      </c>
      <c r="E733" s="832" t="s">
        <v>1135</v>
      </c>
      <c r="F733" s="849"/>
      <c r="G733" s="849"/>
      <c r="H733" s="837">
        <v>0</v>
      </c>
      <c r="I733" s="849">
        <v>26</v>
      </c>
      <c r="J733" s="849">
        <v>6211.1399999999994</v>
      </c>
      <c r="K733" s="837">
        <v>1</v>
      </c>
      <c r="L733" s="849">
        <v>26</v>
      </c>
      <c r="M733" s="850">
        <v>6211.1399999999994</v>
      </c>
    </row>
    <row r="734" spans="1:13" ht="14.4" customHeight="1" x14ac:dyDescent="0.3">
      <c r="A734" s="831" t="s">
        <v>2704</v>
      </c>
      <c r="B734" s="832" t="s">
        <v>2254</v>
      </c>
      <c r="C734" s="832" t="s">
        <v>5206</v>
      </c>
      <c r="D734" s="832" t="s">
        <v>5207</v>
      </c>
      <c r="E734" s="832" t="s">
        <v>1350</v>
      </c>
      <c r="F734" s="849"/>
      <c r="G734" s="849"/>
      <c r="H734" s="837">
        <v>0</v>
      </c>
      <c r="I734" s="849">
        <v>16</v>
      </c>
      <c r="J734" s="849">
        <v>2072.16</v>
      </c>
      <c r="K734" s="837">
        <v>1</v>
      </c>
      <c r="L734" s="849">
        <v>16</v>
      </c>
      <c r="M734" s="850">
        <v>2072.16</v>
      </c>
    </row>
    <row r="735" spans="1:13" ht="14.4" customHeight="1" x14ac:dyDescent="0.3">
      <c r="A735" s="831" t="s">
        <v>2704</v>
      </c>
      <c r="B735" s="832" t="s">
        <v>2254</v>
      </c>
      <c r="C735" s="832" t="s">
        <v>5208</v>
      </c>
      <c r="D735" s="832" t="s">
        <v>5209</v>
      </c>
      <c r="E735" s="832" t="s">
        <v>1350</v>
      </c>
      <c r="F735" s="849"/>
      <c r="G735" s="849"/>
      <c r="H735" s="837">
        <v>0</v>
      </c>
      <c r="I735" s="849">
        <v>3</v>
      </c>
      <c r="J735" s="849">
        <v>388.53</v>
      </c>
      <c r="K735" s="837">
        <v>1</v>
      </c>
      <c r="L735" s="849">
        <v>3</v>
      </c>
      <c r="M735" s="850">
        <v>388.53</v>
      </c>
    </row>
    <row r="736" spans="1:13" ht="14.4" customHeight="1" x14ac:dyDescent="0.3">
      <c r="A736" s="831" t="s">
        <v>2704</v>
      </c>
      <c r="B736" s="832" t="s">
        <v>2254</v>
      </c>
      <c r="C736" s="832" t="s">
        <v>5244</v>
      </c>
      <c r="D736" s="832" t="s">
        <v>5245</v>
      </c>
      <c r="E736" s="832" t="s">
        <v>1135</v>
      </c>
      <c r="F736" s="849"/>
      <c r="G736" s="849"/>
      <c r="H736" s="837">
        <v>0</v>
      </c>
      <c r="I736" s="849">
        <v>3</v>
      </c>
      <c r="J736" s="849">
        <v>575.70000000000005</v>
      </c>
      <c r="K736" s="837">
        <v>1</v>
      </c>
      <c r="L736" s="849">
        <v>3</v>
      </c>
      <c r="M736" s="850">
        <v>575.70000000000005</v>
      </c>
    </row>
    <row r="737" spans="1:13" ht="14.4" customHeight="1" x14ac:dyDescent="0.3">
      <c r="A737" s="831" t="s">
        <v>2704</v>
      </c>
      <c r="B737" s="832" t="s">
        <v>2254</v>
      </c>
      <c r="C737" s="832" t="s">
        <v>2412</v>
      </c>
      <c r="D737" s="832" t="s">
        <v>1351</v>
      </c>
      <c r="E737" s="832" t="s">
        <v>1350</v>
      </c>
      <c r="F737" s="849"/>
      <c r="G737" s="849"/>
      <c r="H737" s="837">
        <v>0</v>
      </c>
      <c r="I737" s="849">
        <v>5</v>
      </c>
      <c r="J737" s="849">
        <v>647.54999999999995</v>
      </c>
      <c r="K737" s="837">
        <v>1</v>
      </c>
      <c r="L737" s="849">
        <v>5</v>
      </c>
      <c r="M737" s="850">
        <v>647.54999999999995</v>
      </c>
    </row>
    <row r="738" spans="1:13" ht="14.4" customHeight="1" x14ac:dyDescent="0.3">
      <c r="A738" s="831" t="s">
        <v>2704</v>
      </c>
      <c r="B738" s="832" t="s">
        <v>2254</v>
      </c>
      <c r="C738" s="832" t="s">
        <v>5215</v>
      </c>
      <c r="D738" s="832" t="s">
        <v>5216</v>
      </c>
      <c r="E738" s="832" t="s">
        <v>1135</v>
      </c>
      <c r="F738" s="849"/>
      <c r="G738" s="849"/>
      <c r="H738" s="837">
        <v>0</v>
      </c>
      <c r="I738" s="849">
        <v>3</v>
      </c>
      <c r="J738" s="849">
        <v>575.70000000000005</v>
      </c>
      <c r="K738" s="837">
        <v>1</v>
      </c>
      <c r="L738" s="849">
        <v>3</v>
      </c>
      <c r="M738" s="850">
        <v>575.70000000000005</v>
      </c>
    </row>
    <row r="739" spans="1:13" ht="14.4" customHeight="1" x14ac:dyDescent="0.3">
      <c r="A739" s="831" t="s">
        <v>2704</v>
      </c>
      <c r="B739" s="832" t="s">
        <v>2254</v>
      </c>
      <c r="C739" s="832" t="s">
        <v>5217</v>
      </c>
      <c r="D739" s="832" t="s">
        <v>5218</v>
      </c>
      <c r="E739" s="832" t="s">
        <v>1135</v>
      </c>
      <c r="F739" s="849"/>
      <c r="G739" s="849"/>
      <c r="H739" s="837">
        <v>0</v>
      </c>
      <c r="I739" s="849">
        <v>7</v>
      </c>
      <c r="J739" s="849">
        <v>923.51</v>
      </c>
      <c r="K739" s="837">
        <v>1</v>
      </c>
      <c r="L739" s="849">
        <v>7</v>
      </c>
      <c r="M739" s="850">
        <v>923.51</v>
      </c>
    </row>
    <row r="740" spans="1:13" ht="14.4" customHeight="1" x14ac:dyDescent="0.3">
      <c r="A740" s="831" t="s">
        <v>2704</v>
      </c>
      <c r="B740" s="832" t="s">
        <v>2254</v>
      </c>
      <c r="C740" s="832" t="s">
        <v>2446</v>
      </c>
      <c r="D740" s="832" t="s">
        <v>1542</v>
      </c>
      <c r="E740" s="832" t="s">
        <v>1543</v>
      </c>
      <c r="F740" s="849"/>
      <c r="G740" s="849"/>
      <c r="H740" s="837">
        <v>0</v>
      </c>
      <c r="I740" s="849">
        <v>1</v>
      </c>
      <c r="J740" s="849">
        <v>4741.62</v>
      </c>
      <c r="K740" s="837">
        <v>1</v>
      </c>
      <c r="L740" s="849">
        <v>1</v>
      </c>
      <c r="M740" s="850">
        <v>4741.62</v>
      </c>
    </row>
    <row r="741" spans="1:13" ht="14.4" customHeight="1" x14ac:dyDescent="0.3">
      <c r="A741" s="831" t="s">
        <v>2704</v>
      </c>
      <c r="B741" s="832" t="s">
        <v>2254</v>
      </c>
      <c r="C741" s="832" t="s">
        <v>5254</v>
      </c>
      <c r="D741" s="832" t="s">
        <v>5255</v>
      </c>
      <c r="E741" s="832" t="s">
        <v>5256</v>
      </c>
      <c r="F741" s="849"/>
      <c r="G741" s="849"/>
      <c r="H741" s="837">
        <v>0</v>
      </c>
      <c r="I741" s="849">
        <v>1</v>
      </c>
      <c r="J741" s="849">
        <v>215.64</v>
      </c>
      <c r="K741" s="837">
        <v>1</v>
      </c>
      <c r="L741" s="849">
        <v>1</v>
      </c>
      <c r="M741" s="850">
        <v>215.64</v>
      </c>
    </row>
    <row r="742" spans="1:13" ht="14.4" customHeight="1" x14ac:dyDescent="0.3">
      <c r="A742" s="831" t="s">
        <v>2705</v>
      </c>
      <c r="B742" s="832" t="s">
        <v>2193</v>
      </c>
      <c r="C742" s="832" t="s">
        <v>2194</v>
      </c>
      <c r="D742" s="832" t="s">
        <v>1358</v>
      </c>
      <c r="E742" s="832" t="s">
        <v>2195</v>
      </c>
      <c r="F742" s="849"/>
      <c r="G742" s="849"/>
      <c r="H742" s="837">
        <v>0</v>
      </c>
      <c r="I742" s="849">
        <v>1</v>
      </c>
      <c r="J742" s="849">
        <v>154.36000000000001</v>
      </c>
      <c r="K742" s="837">
        <v>1</v>
      </c>
      <c r="L742" s="849">
        <v>1</v>
      </c>
      <c r="M742" s="850">
        <v>154.36000000000001</v>
      </c>
    </row>
    <row r="743" spans="1:13" ht="14.4" customHeight="1" x14ac:dyDescent="0.3">
      <c r="A743" s="831" t="s">
        <v>2705</v>
      </c>
      <c r="B743" s="832" t="s">
        <v>2193</v>
      </c>
      <c r="C743" s="832" t="s">
        <v>2199</v>
      </c>
      <c r="D743" s="832" t="s">
        <v>951</v>
      </c>
      <c r="E743" s="832" t="s">
        <v>2200</v>
      </c>
      <c r="F743" s="849"/>
      <c r="G743" s="849"/>
      <c r="H743" s="837">
        <v>0</v>
      </c>
      <c r="I743" s="849">
        <v>3</v>
      </c>
      <c r="J743" s="849">
        <v>227.19</v>
      </c>
      <c r="K743" s="837">
        <v>1</v>
      </c>
      <c r="L743" s="849">
        <v>3</v>
      </c>
      <c r="M743" s="850">
        <v>227.19</v>
      </c>
    </row>
    <row r="744" spans="1:13" ht="14.4" customHeight="1" x14ac:dyDescent="0.3">
      <c r="A744" s="831" t="s">
        <v>2705</v>
      </c>
      <c r="B744" s="832" t="s">
        <v>2230</v>
      </c>
      <c r="C744" s="832" t="s">
        <v>2231</v>
      </c>
      <c r="D744" s="832" t="s">
        <v>832</v>
      </c>
      <c r="E744" s="832" t="s">
        <v>2232</v>
      </c>
      <c r="F744" s="849"/>
      <c r="G744" s="849"/>
      <c r="H744" s="837">
        <v>0</v>
      </c>
      <c r="I744" s="849">
        <v>1</v>
      </c>
      <c r="J744" s="849">
        <v>61.49</v>
      </c>
      <c r="K744" s="837">
        <v>1</v>
      </c>
      <c r="L744" s="849">
        <v>1</v>
      </c>
      <c r="M744" s="850">
        <v>61.49</v>
      </c>
    </row>
    <row r="745" spans="1:13" ht="14.4" customHeight="1" x14ac:dyDescent="0.3">
      <c r="A745" s="831" t="s">
        <v>2705</v>
      </c>
      <c r="B745" s="832" t="s">
        <v>2248</v>
      </c>
      <c r="C745" s="832" t="s">
        <v>2249</v>
      </c>
      <c r="D745" s="832" t="s">
        <v>897</v>
      </c>
      <c r="E745" s="832" t="s">
        <v>2250</v>
      </c>
      <c r="F745" s="849"/>
      <c r="G745" s="849"/>
      <c r="H745" s="837">
        <v>0</v>
      </c>
      <c r="I745" s="849">
        <v>4</v>
      </c>
      <c r="J745" s="849">
        <v>255</v>
      </c>
      <c r="K745" s="837">
        <v>1</v>
      </c>
      <c r="L745" s="849">
        <v>4</v>
      </c>
      <c r="M745" s="850">
        <v>255</v>
      </c>
    </row>
    <row r="746" spans="1:13" ht="14.4" customHeight="1" x14ac:dyDescent="0.3">
      <c r="A746" s="831" t="s">
        <v>2705</v>
      </c>
      <c r="B746" s="832" t="s">
        <v>2400</v>
      </c>
      <c r="C746" s="832" t="s">
        <v>2598</v>
      </c>
      <c r="D746" s="832" t="s">
        <v>1951</v>
      </c>
      <c r="E746" s="832" t="s">
        <v>2599</v>
      </c>
      <c r="F746" s="849"/>
      <c r="G746" s="849"/>
      <c r="H746" s="837">
        <v>0</v>
      </c>
      <c r="I746" s="849">
        <v>1</v>
      </c>
      <c r="J746" s="849">
        <v>120.15</v>
      </c>
      <c r="K746" s="837">
        <v>1</v>
      </c>
      <c r="L746" s="849">
        <v>1</v>
      </c>
      <c r="M746" s="850">
        <v>120.15</v>
      </c>
    </row>
    <row r="747" spans="1:13" ht="14.4" customHeight="1" x14ac:dyDescent="0.3">
      <c r="A747" s="831" t="s">
        <v>2706</v>
      </c>
      <c r="B747" s="832" t="s">
        <v>2182</v>
      </c>
      <c r="C747" s="832" t="s">
        <v>3454</v>
      </c>
      <c r="D747" s="832" t="s">
        <v>3455</v>
      </c>
      <c r="E747" s="832" t="s">
        <v>3456</v>
      </c>
      <c r="F747" s="849">
        <v>1</v>
      </c>
      <c r="G747" s="849">
        <v>46.51</v>
      </c>
      <c r="H747" s="837">
        <v>1</v>
      </c>
      <c r="I747" s="849"/>
      <c r="J747" s="849"/>
      <c r="K747" s="837">
        <v>0</v>
      </c>
      <c r="L747" s="849">
        <v>1</v>
      </c>
      <c r="M747" s="850">
        <v>46.51</v>
      </c>
    </row>
    <row r="748" spans="1:13" ht="14.4" customHeight="1" x14ac:dyDescent="0.3">
      <c r="A748" s="831" t="s">
        <v>2706</v>
      </c>
      <c r="B748" s="832" t="s">
        <v>2182</v>
      </c>
      <c r="C748" s="832" t="s">
        <v>3457</v>
      </c>
      <c r="D748" s="832" t="s">
        <v>3455</v>
      </c>
      <c r="E748" s="832" t="s">
        <v>2352</v>
      </c>
      <c r="F748" s="849">
        <v>1</v>
      </c>
      <c r="G748" s="849">
        <v>143.09</v>
      </c>
      <c r="H748" s="837">
        <v>1</v>
      </c>
      <c r="I748" s="849"/>
      <c r="J748" s="849"/>
      <c r="K748" s="837">
        <v>0</v>
      </c>
      <c r="L748" s="849">
        <v>1</v>
      </c>
      <c r="M748" s="850">
        <v>143.09</v>
      </c>
    </row>
    <row r="749" spans="1:13" ht="14.4" customHeight="1" x14ac:dyDescent="0.3">
      <c r="A749" s="831" t="s">
        <v>2706</v>
      </c>
      <c r="B749" s="832" t="s">
        <v>2286</v>
      </c>
      <c r="C749" s="832" t="s">
        <v>3460</v>
      </c>
      <c r="D749" s="832" t="s">
        <v>2432</v>
      </c>
      <c r="E749" s="832" t="s">
        <v>3461</v>
      </c>
      <c r="F749" s="849"/>
      <c r="G749" s="849"/>
      <c r="H749" s="837">
        <v>0</v>
      </c>
      <c r="I749" s="849">
        <v>1</v>
      </c>
      <c r="J749" s="849">
        <v>49.08</v>
      </c>
      <c r="K749" s="837">
        <v>1</v>
      </c>
      <c r="L749" s="849">
        <v>1</v>
      </c>
      <c r="M749" s="850">
        <v>49.08</v>
      </c>
    </row>
    <row r="750" spans="1:13" ht="14.4" customHeight="1" x14ac:dyDescent="0.3">
      <c r="A750" s="831" t="s">
        <v>2706</v>
      </c>
      <c r="B750" s="832" t="s">
        <v>2193</v>
      </c>
      <c r="C750" s="832" t="s">
        <v>2553</v>
      </c>
      <c r="D750" s="832" t="s">
        <v>2554</v>
      </c>
      <c r="E750" s="832" t="s">
        <v>2555</v>
      </c>
      <c r="F750" s="849"/>
      <c r="G750" s="849"/>
      <c r="H750" s="837">
        <v>0</v>
      </c>
      <c r="I750" s="849">
        <v>1</v>
      </c>
      <c r="J750" s="849">
        <v>80.28</v>
      </c>
      <c r="K750" s="837">
        <v>1</v>
      </c>
      <c r="L750" s="849">
        <v>1</v>
      </c>
      <c r="M750" s="850">
        <v>80.28</v>
      </c>
    </row>
    <row r="751" spans="1:13" ht="14.4" customHeight="1" x14ac:dyDescent="0.3">
      <c r="A751" s="831" t="s">
        <v>2706</v>
      </c>
      <c r="B751" s="832" t="s">
        <v>2193</v>
      </c>
      <c r="C751" s="832" t="s">
        <v>2199</v>
      </c>
      <c r="D751" s="832" t="s">
        <v>951</v>
      </c>
      <c r="E751" s="832" t="s">
        <v>2200</v>
      </c>
      <c r="F751" s="849"/>
      <c r="G751" s="849"/>
      <c r="H751" s="837">
        <v>0</v>
      </c>
      <c r="I751" s="849">
        <v>4</v>
      </c>
      <c r="J751" s="849">
        <v>302.92</v>
      </c>
      <c r="K751" s="837">
        <v>1</v>
      </c>
      <c r="L751" s="849">
        <v>4</v>
      </c>
      <c r="M751" s="850">
        <v>302.92</v>
      </c>
    </row>
    <row r="752" spans="1:13" ht="14.4" customHeight="1" x14ac:dyDescent="0.3">
      <c r="A752" s="831" t="s">
        <v>2706</v>
      </c>
      <c r="B752" s="832" t="s">
        <v>2380</v>
      </c>
      <c r="C752" s="832" t="s">
        <v>2382</v>
      </c>
      <c r="D752" s="832" t="s">
        <v>1268</v>
      </c>
      <c r="E752" s="832" t="s">
        <v>1269</v>
      </c>
      <c r="F752" s="849"/>
      <c r="G752" s="849"/>
      <c r="H752" s="837">
        <v>0</v>
      </c>
      <c r="I752" s="849">
        <v>2</v>
      </c>
      <c r="J752" s="849">
        <v>636.32000000000005</v>
      </c>
      <c r="K752" s="837">
        <v>1</v>
      </c>
      <c r="L752" s="849">
        <v>2</v>
      </c>
      <c r="M752" s="850">
        <v>636.32000000000005</v>
      </c>
    </row>
    <row r="753" spans="1:13" ht="14.4" customHeight="1" x14ac:dyDescent="0.3">
      <c r="A753" s="831" t="s">
        <v>2706</v>
      </c>
      <c r="B753" s="832" t="s">
        <v>2380</v>
      </c>
      <c r="C753" s="832" t="s">
        <v>2839</v>
      </c>
      <c r="D753" s="832" t="s">
        <v>2840</v>
      </c>
      <c r="E753" s="832" t="s">
        <v>1269</v>
      </c>
      <c r="F753" s="849">
        <v>1</v>
      </c>
      <c r="G753" s="849">
        <v>318.16000000000003</v>
      </c>
      <c r="H753" s="837">
        <v>1</v>
      </c>
      <c r="I753" s="849"/>
      <c r="J753" s="849"/>
      <c r="K753" s="837">
        <v>0</v>
      </c>
      <c r="L753" s="849">
        <v>1</v>
      </c>
      <c r="M753" s="850">
        <v>318.16000000000003</v>
      </c>
    </row>
    <row r="754" spans="1:13" ht="14.4" customHeight="1" x14ac:dyDescent="0.3">
      <c r="A754" s="831" t="s">
        <v>2706</v>
      </c>
      <c r="B754" s="832" t="s">
        <v>2254</v>
      </c>
      <c r="C754" s="832" t="s">
        <v>3467</v>
      </c>
      <c r="D754" s="832" t="s">
        <v>1611</v>
      </c>
      <c r="E754" s="832" t="s">
        <v>2478</v>
      </c>
      <c r="F754" s="849"/>
      <c r="G754" s="849"/>
      <c r="H754" s="837">
        <v>0</v>
      </c>
      <c r="I754" s="849">
        <v>8</v>
      </c>
      <c r="J754" s="849">
        <v>48380.08</v>
      </c>
      <c r="K754" s="837">
        <v>1</v>
      </c>
      <c r="L754" s="849">
        <v>8</v>
      </c>
      <c r="M754" s="850">
        <v>48380.08</v>
      </c>
    </row>
    <row r="755" spans="1:13" ht="14.4" customHeight="1" x14ac:dyDescent="0.3">
      <c r="A755" s="831" t="s">
        <v>2706</v>
      </c>
      <c r="B755" s="832" t="s">
        <v>2254</v>
      </c>
      <c r="C755" s="832" t="s">
        <v>3465</v>
      </c>
      <c r="D755" s="832" t="s">
        <v>3466</v>
      </c>
      <c r="E755" s="832" t="s">
        <v>1135</v>
      </c>
      <c r="F755" s="849"/>
      <c r="G755" s="849"/>
      <c r="H755" s="837">
        <v>0</v>
      </c>
      <c r="I755" s="849">
        <v>20</v>
      </c>
      <c r="J755" s="849">
        <v>2646.8</v>
      </c>
      <c r="K755" s="837">
        <v>1</v>
      </c>
      <c r="L755" s="849">
        <v>20</v>
      </c>
      <c r="M755" s="850">
        <v>2646.8</v>
      </c>
    </row>
    <row r="756" spans="1:13" ht="14.4" customHeight="1" x14ac:dyDescent="0.3">
      <c r="A756" s="831" t="s">
        <v>2706</v>
      </c>
      <c r="B756" s="832" t="s">
        <v>2254</v>
      </c>
      <c r="C756" s="832" t="s">
        <v>2264</v>
      </c>
      <c r="D756" s="832" t="s">
        <v>922</v>
      </c>
      <c r="E756" s="832" t="s">
        <v>2265</v>
      </c>
      <c r="F756" s="849">
        <v>14</v>
      </c>
      <c r="G756" s="849">
        <v>6904.24</v>
      </c>
      <c r="H756" s="837">
        <v>1</v>
      </c>
      <c r="I756" s="849"/>
      <c r="J756" s="849"/>
      <c r="K756" s="837">
        <v>0</v>
      </c>
      <c r="L756" s="849">
        <v>14</v>
      </c>
      <c r="M756" s="850">
        <v>6904.24</v>
      </c>
    </row>
    <row r="757" spans="1:13" ht="14.4" customHeight="1" x14ac:dyDescent="0.3">
      <c r="A757" s="831" t="s">
        <v>2707</v>
      </c>
      <c r="B757" s="832" t="s">
        <v>2193</v>
      </c>
      <c r="C757" s="832" t="s">
        <v>2194</v>
      </c>
      <c r="D757" s="832" t="s">
        <v>1358</v>
      </c>
      <c r="E757" s="832" t="s">
        <v>2195</v>
      </c>
      <c r="F757" s="849"/>
      <c r="G757" s="849"/>
      <c r="H757" s="837">
        <v>0</v>
      </c>
      <c r="I757" s="849">
        <v>1</v>
      </c>
      <c r="J757" s="849">
        <v>154.36000000000001</v>
      </c>
      <c r="K757" s="837">
        <v>1</v>
      </c>
      <c r="L757" s="849">
        <v>1</v>
      </c>
      <c r="M757" s="850">
        <v>154.36000000000001</v>
      </c>
    </row>
    <row r="758" spans="1:13" ht="14.4" customHeight="1" x14ac:dyDescent="0.3">
      <c r="A758" s="831" t="s">
        <v>2707</v>
      </c>
      <c r="B758" s="832" t="s">
        <v>2193</v>
      </c>
      <c r="C758" s="832" t="s">
        <v>2196</v>
      </c>
      <c r="D758" s="832" t="s">
        <v>2197</v>
      </c>
      <c r="E758" s="832" t="s">
        <v>2198</v>
      </c>
      <c r="F758" s="849"/>
      <c r="G758" s="849"/>
      <c r="H758" s="837">
        <v>0</v>
      </c>
      <c r="I758" s="849">
        <v>1</v>
      </c>
      <c r="J758" s="849">
        <v>149.52000000000001</v>
      </c>
      <c r="K758" s="837">
        <v>1</v>
      </c>
      <c r="L758" s="849">
        <v>1</v>
      </c>
      <c r="M758" s="850">
        <v>149.52000000000001</v>
      </c>
    </row>
    <row r="759" spans="1:13" ht="14.4" customHeight="1" x14ac:dyDescent="0.3">
      <c r="A759" s="831" t="s">
        <v>2707</v>
      </c>
      <c r="B759" s="832" t="s">
        <v>2193</v>
      </c>
      <c r="C759" s="832" t="s">
        <v>2199</v>
      </c>
      <c r="D759" s="832" t="s">
        <v>951</v>
      </c>
      <c r="E759" s="832" t="s">
        <v>2200</v>
      </c>
      <c r="F759" s="849"/>
      <c r="G759" s="849"/>
      <c r="H759" s="837">
        <v>0</v>
      </c>
      <c r="I759" s="849">
        <v>4</v>
      </c>
      <c r="J759" s="849">
        <v>302.92</v>
      </c>
      <c r="K759" s="837">
        <v>1</v>
      </c>
      <c r="L759" s="849">
        <v>4</v>
      </c>
      <c r="M759" s="850">
        <v>302.92</v>
      </c>
    </row>
    <row r="760" spans="1:13" ht="14.4" customHeight="1" x14ac:dyDescent="0.3">
      <c r="A760" s="831" t="s">
        <v>2707</v>
      </c>
      <c r="B760" s="832" t="s">
        <v>2212</v>
      </c>
      <c r="C760" s="832" t="s">
        <v>2556</v>
      </c>
      <c r="D760" s="832" t="s">
        <v>2557</v>
      </c>
      <c r="E760" s="832" t="s">
        <v>2558</v>
      </c>
      <c r="F760" s="849">
        <v>1</v>
      </c>
      <c r="G760" s="849">
        <v>95.76</v>
      </c>
      <c r="H760" s="837">
        <v>1</v>
      </c>
      <c r="I760" s="849"/>
      <c r="J760" s="849"/>
      <c r="K760" s="837">
        <v>0</v>
      </c>
      <c r="L760" s="849">
        <v>1</v>
      </c>
      <c r="M760" s="850">
        <v>95.76</v>
      </c>
    </row>
    <row r="761" spans="1:13" ht="14.4" customHeight="1" x14ac:dyDescent="0.3">
      <c r="A761" s="831" t="s">
        <v>2707</v>
      </c>
      <c r="B761" s="832" t="s">
        <v>2517</v>
      </c>
      <c r="C761" s="832" t="s">
        <v>2518</v>
      </c>
      <c r="D761" s="832" t="s">
        <v>1670</v>
      </c>
      <c r="E761" s="832" t="s">
        <v>1671</v>
      </c>
      <c r="F761" s="849"/>
      <c r="G761" s="849"/>
      <c r="H761" s="837">
        <v>0</v>
      </c>
      <c r="I761" s="849">
        <v>1</v>
      </c>
      <c r="J761" s="849">
        <v>21.76</v>
      </c>
      <c r="K761" s="837">
        <v>1</v>
      </c>
      <c r="L761" s="849">
        <v>1</v>
      </c>
      <c r="M761" s="850">
        <v>21.76</v>
      </c>
    </row>
    <row r="762" spans="1:13" ht="14.4" customHeight="1" x14ac:dyDescent="0.3">
      <c r="A762" s="831" t="s">
        <v>2707</v>
      </c>
      <c r="B762" s="832" t="s">
        <v>2230</v>
      </c>
      <c r="C762" s="832" t="s">
        <v>2305</v>
      </c>
      <c r="D762" s="832" t="s">
        <v>832</v>
      </c>
      <c r="E762" s="832" t="s">
        <v>1105</v>
      </c>
      <c r="F762" s="849"/>
      <c r="G762" s="849"/>
      <c r="H762" s="837"/>
      <c r="I762" s="849">
        <v>2</v>
      </c>
      <c r="J762" s="849">
        <v>0</v>
      </c>
      <c r="K762" s="837"/>
      <c r="L762" s="849">
        <v>2</v>
      </c>
      <c r="M762" s="850">
        <v>0</v>
      </c>
    </row>
    <row r="763" spans="1:13" ht="14.4" customHeight="1" x14ac:dyDescent="0.3">
      <c r="A763" s="831" t="s">
        <v>2707</v>
      </c>
      <c r="B763" s="832" t="s">
        <v>2308</v>
      </c>
      <c r="C763" s="832" t="s">
        <v>2312</v>
      </c>
      <c r="D763" s="832" t="s">
        <v>2310</v>
      </c>
      <c r="E763" s="832" t="s">
        <v>2313</v>
      </c>
      <c r="F763" s="849"/>
      <c r="G763" s="849"/>
      <c r="H763" s="837">
        <v>0</v>
      </c>
      <c r="I763" s="849">
        <v>1</v>
      </c>
      <c r="J763" s="849">
        <v>4.7</v>
      </c>
      <c r="K763" s="837">
        <v>1</v>
      </c>
      <c r="L763" s="849">
        <v>1</v>
      </c>
      <c r="M763" s="850">
        <v>4.7</v>
      </c>
    </row>
    <row r="764" spans="1:13" ht="14.4" customHeight="1" x14ac:dyDescent="0.3">
      <c r="A764" s="831" t="s">
        <v>2707</v>
      </c>
      <c r="B764" s="832" t="s">
        <v>2396</v>
      </c>
      <c r="C764" s="832" t="s">
        <v>2397</v>
      </c>
      <c r="D764" s="832" t="s">
        <v>2398</v>
      </c>
      <c r="E764" s="832" t="s">
        <v>2399</v>
      </c>
      <c r="F764" s="849"/>
      <c r="G764" s="849"/>
      <c r="H764" s="837">
        <v>0</v>
      </c>
      <c r="I764" s="849">
        <v>2</v>
      </c>
      <c r="J764" s="849">
        <v>282.5</v>
      </c>
      <c r="K764" s="837">
        <v>1</v>
      </c>
      <c r="L764" s="849">
        <v>2</v>
      </c>
      <c r="M764" s="850">
        <v>282.5</v>
      </c>
    </row>
    <row r="765" spans="1:13" ht="14.4" customHeight="1" x14ac:dyDescent="0.3">
      <c r="A765" s="831" t="s">
        <v>2707</v>
      </c>
      <c r="B765" s="832" t="s">
        <v>2248</v>
      </c>
      <c r="C765" s="832" t="s">
        <v>2249</v>
      </c>
      <c r="D765" s="832" t="s">
        <v>897</v>
      </c>
      <c r="E765" s="832" t="s">
        <v>2250</v>
      </c>
      <c r="F765" s="849"/>
      <c r="G765" s="849"/>
      <c r="H765" s="837">
        <v>0</v>
      </c>
      <c r="I765" s="849">
        <v>1</v>
      </c>
      <c r="J765" s="849">
        <v>63.75</v>
      </c>
      <c r="K765" s="837">
        <v>1</v>
      </c>
      <c r="L765" s="849">
        <v>1</v>
      </c>
      <c r="M765" s="850">
        <v>63.75</v>
      </c>
    </row>
    <row r="766" spans="1:13" ht="14.4" customHeight="1" x14ac:dyDescent="0.3">
      <c r="A766" s="831" t="s">
        <v>2707</v>
      </c>
      <c r="B766" s="832" t="s">
        <v>2248</v>
      </c>
      <c r="C766" s="832" t="s">
        <v>2251</v>
      </c>
      <c r="D766" s="832" t="s">
        <v>2252</v>
      </c>
      <c r="E766" s="832" t="s">
        <v>2253</v>
      </c>
      <c r="F766" s="849"/>
      <c r="G766" s="849"/>
      <c r="H766" s="837">
        <v>0</v>
      </c>
      <c r="I766" s="849">
        <v>1</v>
      </c>
      <c r="J766" s="849">
        <v>25.5</v>
      </c>
      <c r="K766" s="837">
        <v>1</v>
      </c>
      <c r="L766" s="849">
        <v>1</v>
      </c>
      <c r="M766" s="850">
        <v>25.5</v>
      </c>
    </row>
    <row r="767" spans="1:13" ht="14.4" customHeight="1" x14ac:dyDescent="0.3">
      <c r="A767" s="831" t="s">
        <v>2707</v>
      </c>
      <c r="B767" s="832" t="s">
        <v>2400</v>
      </c>
      <c r="C767" s="832" t="s">
        <v>2598</v>
      </c>
      <c r="D767" s="832" t="s">
        <v>1951</v>
      </c>
      <c r="E767" s="832" t="s">
        <v>2599</v>
      </c>
      <c r="F767" s="849"/>
      <c r="G767" s="849"/>
      <c r="H767" s="837">
        <v>0</v>
      </c>
      <c r="I767" s="849">
        <v>1</v>
      </c>
      <c r="J767" s="849">
        <v>120.15</v>
      </c>
      <c r="K767" s="837">
        <v>1</v>
      </c>
      <c r="L767" s="849">
        <v>1</v>
      </c>
      <c r="M767" s="850">
        <v>120.15</v>
      </c>
    </row>
    <row r="768" spans="1:13" ht="14.4" customHeight="1" x14ac:dyDescent="0.3">
      <c r="A768" s="831" t="s">
        <v>2707</v>
      </c>
      <c r="B768" s="832" t="s">
        <v>5748</v>
      </c>
      <c r="C768" s="832" t="s">
        <v>5335</v>
      </c>
      <c r="D768" s="832" t="s">
        <v>2252</v>
      </c>
      <c r="E768" s="832" t="s">
        <v>5336</v>
      </c>
      <c r="F768" s="849"/>
      <c r="G768" s="849"/>
      <c r="H768" s="837">
        <v>0</v>
      </c>
      <c r="I768" s="849">
        <v>1</v>
      </c>
      <c r="J768" s="849">
        <v>30.5</v>
      </c>
      <c r="K768" s="837">
        <v>1</v>
      </c>
      <c r="L768" s="849">
        <v>1</v>
      </c>
      <c r="M768" s="850">
        <v>30.5</v>
      </c>
    </row>
    <row r="769" spans="1:13" ht="14.4" customHeight="1" x14ac:dyDescent="0.3">
      <c r="A769" s="831" t="s">
        <v>2707</v>
      </c>
      <c r="B769" s="832" t="s">
        <v>5733</v>
      </c>
      <c r="C769" s="832" t="s">
        <v>3640</v>
      </c>
      <c r="D769" s="832" t="s">
        <v>2746</v>
      </c>
      <c r="E769" s="832" t="s">
        <v>3641</v>
      </c>
      <c r="F769" s="849"/>
      <c r="G769" s="849"/>
      <c r="H769" s="837">
        <v>0</v>
      </c>
      <c r="I769" s="849">
        <v>1</v>
      </c>
      <c r="J769" s="849">
        <v>176.32</v>
      </c>
      <c r="K769" s="837">
        <v>1</v>
      </c>
      <c r="L769" s="849">
        <v>1</v>
      </c>
      <c r="M769" s="850">
        <v>176.32</v>
      </c>
    </row>
    <row r="770" spans="1:13" ht="14.4" customHeight="1" x14ac:dyDescent="0.3">
      <c r="A770" s="831" t="s">
        <v>2707</v>
      </c>
      <c r="B770" s="832" t="s">
        <v>2254</v>
      </c>
      <c r="C770" s="832" t="s">
        <v>2332</v>
      </c>
      <c r="D770" s="832" t="s">
        <v>1141</v>
      </c>
      <c r="E770" s="832" t="s">
        <v>1135</v>
      </c>
      <c r="F770" s="849"/>
      <c r="G770" s="849"/>
      <c r="H770" s="837">
        <v>0</v>
      </c>
      <c r="I770" s="849">
        <v>2</v>
      </c>
      <c r="J770" s="849">
        <v>260.77999999999997</v>
      </c>
      <c r="K770" s="837">
        <v>1</v>
      </c>
      <c r="L770" s="849">
        <v>2</v>
      </c>
      <c r="M770" s="850">
        <v>260.77999999999997</v>
      </c>
    </row>
    <row r="771" spans="1:13" ht="14.4" customHeight="1" x14ac:dyDescent="0.3">
      <c r="A771" s="831" t="s">
        <v>2707</v>
      </c>
      <c r="B771" s="832" t="s">
        <v>2254</v>
      </c>
      <c r="C771" s="832" t="s">
        <v>2334</v>
      </c>
      <c r="D771" s="832" t="s">
        <v>1139</v>
      </c>
      <c r="E771" s="832" t="s">
        <v>1135</v>
      </c>
      <c r="F771" s="849"/>
      <c r="G771" s="849"/>
      <c r="H771" s="837">
        <v>0</v>
      </c>
      <c r="I771" s="849">
        <v>7</v>
      </c>
      <c r="J771" s="849">
        <v>1672.2299999999998</v>
      </c>
      <c r="K771" s="837">
        <v>1</v>
      </c>
      <c r="L771" s="849">
        <v>7</v>
      </c>
      <c r="M771" s="850">
        <v>1672.2299999999998</v>
      </c>
    </row>
    <row r="772" spans="1:13" ht="14.4" customHeight="1" x14ac:dyDescent="0.3">
      <c r="A772" s="831" t="s">
        <v>2708</v>
      </c>
      <c r="B772" s="832" t="s">
        <v>2380</v>
      </c>
      <c r="C772" s="832" t="s">
        <v>2382</v>
      </c>
      <c r="D772" s="832" t="s">
        <v>1268</v>
      </c>
      <c r="E772" s="832" t="s">
        <v>1269</v>
      </c>
      <c r="F772" s="849"/>
      <c r="G772" s="849"/>
      <c r="H772" s="837">
        <v>0</v>
      </c>
      <c r="I772" s="849">
        <v>18</v>
      </c>
      <c r="J772" s="849">
        <v>6135.92</v>
      </c>
      <c r="K772" s="837">
        <v>1</v>
      </c>
      <c r="L772" s="849">
        <v>18</v>
      </c>
      <c r="M772" s="850">
        <v>6135.92</v>
      </c>
    </row>
    <row r="773" spans="1:13" ht="14.4" customHeight="1" x14ac:dyDescent="0.3">
      <c r="A773" s="831" t="s">
        <v>2708</v>
      </c>
      <c r="B773" s="832" t="s">
        <v>2380</v>
      </c>
      <c r="C773" s="832" t="s">
        <v>2381</v>
      </c>
      <c r="D773" s="832" t="s">
        <v>1268</v>
      </c>
      <c r="E773" s="832" t="s">
        <v>1270</v>
      </c>
      <c r="F773" s="849"/>
      <c r="G773" s="849"/>
      <c r="H773" s="837">
        <v>0</v>
      </c>
      <c r="I773" s="849">
        <v>7</v>
      </c>
      <c r="J773" s="849">
        <v>1215.8400000000001</v>
      </c>
      <c r="K773" s="837">
        <v>1</v>
      </c>
      <c r="L773" s="849">
        <v>7</v>
      </c>
      <c r="M773" s="850">
        <v>1215.8400000000001</v>
      </c>
    </row>
    <row r="774" spans="1:13" ht="14.4" customHeight="1" x14ac:dyDescent="0.3">
      <c r="A774" s="831" t="s">
        <v>2708</v>
      </c>
      <c r="B774" s="832" t="s">
        <v>2380</v>
      </c>
      <c r="C774" s="832" t="s">
        <v>2839</v>
      </c>
      <c r="D774" s="832" t="s">
        <v>2840</v>
      </c>
      <c r="E774" s="832" t="s">
        <v>1269</v>
      </c>
      <c r="F774" s="849">
        <v>4</v>
      </c>
      <c r="G774" s="849">
        <v>1477.16</v>
      </c>
      <c r="H774" s="837">
        <v>1</v>
      </c>
      <c r="I774" s="849"/>
      <c r="J774" s="849"/>
      <c r="K774" s="837">
        <v>0</v>
      </c>
      <c r="L774" s="849">
        <v>4</v>
      </c>
      <c r="M774" s="850">
        <v>1477.16</v>
      </c>
    </row>
    <row r="775" spans="1:13" ht="14.4" customHeight="1" x14ac:dyDescent="0.3">
      <c r="A775" s="831" t="s">
        <v>2708</v>
      </c>
      <c r="B775" s="832" t="s">
        <v>2390</v>
      </c>
      <c r="C775" s="832" t="s">
        <v>2391</v>
      </c>
      <c r="D775" s="832" t="s">
        <v>2392</v>
      </c>
      <c r="E775" s="832" t="s">
        <v>2393</v>
      </c>
      <c r="F775" s="849"/>
      <c r="G775" s="849"/>
      <c r="H775" s="837">
        <v>0</v>
      </c>
      <c r="I775" s="849">
        <v>3</v>
      </c>
      <c r="J775" s="849">
        <v>368.88</v>
      </c>
      <c r="K775" s="837">
        <v>1</v>
      </c>
      <c r="L775" s="849">
        <v>3</v>
      </c>
      <c r="M775" s="850">
        <v>368.88</v>
      </c>
    </row>
    <row r="776" spans="1:13" ht="14.4" customHeight="1" x14ac:dyDescent="0.3">
      <c r="A776" s="831" t="s">
        <v>2708</v>
      </c>
      <c r="B776" s="832" t="s">
        <v>2254</v>
      </c>
      <c r="C776" s="832" t="s">
        <v>2255</v>
      </c>
      <c r="D776" s="832" t="s">
        <v>936</v>
      </c>
      <c r="E776" s="832" t="s">
        <v>939</v>
      </c>
      <c r="F776" s="849"/>
      <c r="G776" s="849"/>
      <c r="H776" s="837">
        <v>0</v>
      </c>
      <c r="I776" s="849">
        <v>542</v>
      </c>
      <c r="J776" s="849">
        <v>98459.719999999987</v>
      </c>
      <c r="K776" s="837">
        <v>1</v>
      </c>
      <c r="L776" s="849">
        <v>542</v>
      </c>
      <c r="M776" s="850">
        <v>98459.719999999987</v>
      </c>
    </row>
    <row r="777" spans="1:13" ht="14.4" customHeight="1" x14ac:dyDescent="0.3">
      <c r="A777" s="831" t="s">
        <v>2708</v>
      </c>
      <c r="B777" s="832" t="s">
        <v>2254</v>
      </c>
      <c r="C777" s="832" t="s">
        <v>5190</v>
      </c>
      <c r="D777" s="832" t="s">
        <v>1141</v>
      </c>
      <c r="E777" s="832" t="s">
        <v>1435</v>
      </c>
      <c r="F777" s="849"/>
      <c r="G777" s="849"/>
      <c r="H777" s="837">
        <v>0</v>
      </c>
      <c r="I777" s="849">
        <v>460</v>
      </c>
      <c r="J777" s="849">
        <v>14996</v>
      </c>
      <c r="K777" s="837">
        <v>1</v>
      </c>
      <c r="L777" s="849">
        <v>460</v>
      </c>
      <c r="M777" s="850">
        <v>14996</v>
      </c>
    </row>
    <row r="778" spans="1:13" ht="14.4" customHeight="1" x14ac:dyDescent="0.3">
      <c r="A778" s="831" t="s">
        <v>2708</v>
      </c>
      <c r="B778" s="832" t="s">
        <v>2254</v>
      </c>
      <c r="C778" s="832" t="s">
        <v>5191</v>
      </c>
      <c r="D778" s="832" t="s">
        <v>5192</v>
      </c>
      <c r="E778" s="832" t="s">
        <v>1435</v>
      </c>
      <c r="F778" s="849"/>
      <c r="G778" s="849"/>
      <c r="H778" s="837">
        <v>0</v>
      </c>
      <c r="I778" s="849">
        <v>30</v>
      </c>
      <c r="J778" s="849">
        <v>971.40000000000009</v>
      </c>
      <c r="K778" s="837">
        <v>1</v>
      </c>
      <c r="L778" s="849">
        <v>30</v>
      </c>
      <c r="M778" s="850">
        <v>971.40000000000009</v>
      </c>
    </row>
    <row r="779" spans="1:13" ht="14.4" customHeight="1" x14ac:dyDescent="0.3">
      <c r="A779" s="831" t="s">
        <v>2708</v>
      </c>
      <c r="B779" s="832" t="s">
        <v>2254</v>
      </c>
      <c r="C779" s="832" t="s">
        <v>5193</v>
      </c>
      <c r="D779" s="832" t="s">
        <v>5194</v>
      </c>
      <c r="E779" s="832" t="s">
        <v>1435</v>
      </c>
      <c r="F779" s="849"/>
      <c r="G779" s="849"/>
      <c r="H779" s="837">
        <v>0</v>
      </c>
      <c r="I779" s="849">
        <v>67</v>
      </c>
      <c r="J779" s="849">
        <v>2169.46</v>
      </c>
      <c r="K779" s="837">
        <v>1</v>
      </c>
      <c r="L779" s="849">
        <v>67</v>
      </c>
      <c r="M779" s="850">
        <v>2169.46</v>
      </c>
    </row>
    <row r="780" spans="1:13" ht="14.4" customHeight="1" x14ac:dyDescent="0.3">
      <c r="A780" s="831" t="s">
        <v>2708</v>
      </c>
      <c r="B780" s="832" t="s">
        <v>2254</v>
      </c>
      <c r="C780" s="832" t="s">
        <v>5264</v>
      </c>
      <c r="D780" s="832" t="s">
        <v>5265</v>
      </c>
      <c r="E780" s="832" t="s">
        <v>1435</v>
      </c>
      <c r="F780" s="849"/>
      <c r="G780" s="849"/>
      <c r="H780" s="837">
        <v>0</v>
      </c>
      <c r="I780" s="849">
        <v>30</v>
      </c>
      <c r="J780" s="849">
        <v>971.40000000000009</v>
      </c>
      <c r="K780" s="837">
        <v>1</v>
      </c>
      <c r="L780" s="849">
        <v>30</v>
      </c>
      <c r="M780" s="850">
        <v>971.40000000000009</v>
      </c>
    </row>
    <row r="781" spans="1:13" ht="14.4" customHeight="1" x14ac:dyDescent="0.3">
      <c r="A781" s="831" t="s">
        <v>2708</v>
      </c>
      <c r="B781" s="832" t="s">
        <v>2254</v>
      </c>
      <c r="C781" s="832" t="s">
        <v>5275</v>
      </c>
      <c r="D781" s="832" t="s">
        <v>5216</v>
      </c>
      <c r="E781" s="832" t="s">
        <v>1435</v>
      </c>
      <c r="F781" s="849"/>
      <c r="G781" s="849"/>
      <c r="H781" s="837">
        <v>0</v>
      </c>
      <c r="I781" s="849">
        <v>65</v>
      </c>
      <c r="J781" s="849">
        <v>2992.65</v>
      </c>
      <c r="K781" s="837">
        <v>1</v>
      </c>
      <c r="L781" s="849">
        <v>65</v>
      </c>
      <c r="M781" s="850">
        <v>2992.65</v>
      </c>
    </row>
    <row r="782" spans="1:13" ht="14.4" customHeight="1" x14ac:dyDescent="0.3">
      <c r="A782" s="831" t="s">
        <v>2708</v>
      </c>
      <c r="B782" s="832" t="s">
        <v>2254</v>
      </c>
      <c r="C782" s="832" t="s">
        <v>5195</v>
      </c>
      <c r="D782" s="832" t="s">
        <v>1544</v>
      </c>
      <c r="E782" s="832" t="s">
        <v>1545</v>
      </c>
      <c r="F782" s="849"/>
      <c r="G782" s="849"/>
      <c r="H782" s="837">
        <v>0</v>
      </c>
      <c r="I782" s="849">
        <v>10</v>
      </c>
      <c r="J782" s="849">
        <v>1942.6</v>
      </c>
      <c r="K782" s="837">
        <v>1</v>
      </c>
      <c r="L782" s="849">
        <v>10</v>
      </c>
      <c r="M782" s="850">
        <v>1942.6</v>
      </c>
    </row>
    <row r="783" spans="1:13" ht="14.4" customHeight="1" x14ac:dyDescent="0.3">
      <c r="A783" s="831" t="s">
        <v>2708</v>
      </c>
      <c r="B783" s="832" t="s">
        <v>2254</v>
      </c>
      <c r="C783" s="832" t="s">
        <v>5266</v>
      </c>
      <c r="D783" s="832" t="s">
        <v>1140</v>
      </c>
      <c r="E783" s="832" t="s">
        <v>1435</v>
      </c>
      <c r="F783" s="849"/>
      <c r="G783" s="849"/>
      <c r="H783" s="837">
        <v>0</v>
      </c>
      <c r="I783" s="849">
        <v>320</v>
      </c>
      <c r="J783" s="849">
        <v>19110.400000000001</v>
      </c>
      <c r="K783" s="837">
        <v>1</v>
      </c>
      <c r="L783" s="849">
        <v>320</v>
      </c>
      <c r="M783" s="850">
        <v>19110.400000000001</v>
      </c>
    </row>
    <row r="784" spans="1:13" ht="14.4" customHeight="1" x14ac:dyDescent="0.3">
      <c r="A784" s="831" t="s">
        <v>2708</v>
      </c>
      <c r="B784" s="832" t="s">
        <v>2254</v>
      </c>
      <c r="C784" s="832" t="s">
        <v>5267</v>
      </c>
      <c r="D784" s="832" t="s">
        <v>1139</v>
      </c>
      <c r="E784" s="832" t="s">
        <v>1435</v>
      </c>
      <c r="F784" s="849"/>
      <c r="G784" s="849"/>
      <c r="H784" s="837">
        <v>0</v>
      </c>
      <c r="I784" s="849">
        <v>206</v>
      </c>
      <c r="J784" s="849">
        <v>12302.32</v>
      </c>
      <c r="K784" s="837">
        <v>1</v>
      </c>
      <c r="L784" s="849">
        <v>206</v>
      </c>
      <c r="M784" s="850">
        <v>12302.32</v>
      </c>
    </row>
    <row r="785" spans="1:13" ht="14.4" customHeight="1" x14ac:dyDescent="0.3">
      <c r="A785" s="831" t="s">
        <v>2708</v>
      </c>
      <c r="B785" s="832" t="s">
        <v>2254</v>
      </c>
      <c r="C785" s="832" t="s">
        <v>5196</v>
      </c>
      <c r="D785" s="832" t="s">
        <v>1355</v>
      </c>
      <c r="E785" s="832" t="s">
        <v>1435</v>
      </c>
      <c r="F785" s="849"/>
      <c r="G785" s="849"/>
      <c r="H785" s="837">
        <v>0</v>
      </c>
      <c r="I785" s="849">
        <v>54</v>
      </c>
      <c r="J785" s="849">
        <v>1781.46</v>
      </c>
      <c r="K785" s="837">
        <v>1</v>
      </c>
      <c r="L785" s="849">
        <v>54</v>
      </c>
      <c r="M785" s="850">
        <v>1781.46</v>
      </c>
    </row>
    <row r="786" spans="1:13" ht="14.4" customHeight="1" x14ac:dyDescent="0.3">
      <c r="A786" s="831" t="s">
        <v>2708</v>
      </c>
      <c r="B786" s="832" t="s">
        <v>2254</v>
      </c>
      <c r="C786" s="832" t="s">
        <v>5197</v>
      </c>
      <c r="D786" s="832" t="s">
        <v>1356</v>
      </c>
      <c r="E786" s="832" t="s">
        <v>5198</v>
      </c>
      <c r="F786" s="849"/>
      <c r="G786" s="849"/>
      <c r="H786" s="837">
        <v>0</v>
      </c>
      <c r="I786" s="849">
        <v>90</v>
      </c>
      <c r="J786" s="849">
        <v>13130.099999999999</v>
      </c>
      <c r="K786" s="837">
        <v>1</v>
      </c>
      <c r="L786" s="849">
        <v>90</v>
      </c>
      <c r="M786" s="850">
        <v>13130.099999999999</v>
      </c>
    </row>
    <row r="787" spans="1:13" ht="14.4" customHeight="1" x14ac:dyDescent="0.3">
      <c r="A787" s="831" t="s">
        <v>2708</v>
      </c>
      <c r="B787" s="832" t="s">
        <v>2254</v>
      </c>
      <c r="C787" s="832" t="s">
        <v>5199</v>
      </c>
      <c r="D787" s="832" t="s">
        <v>5200</v>
      </c>
      <c r="E787" s="832" t="s">
        <v>5198</v>
      </c>
      <c r="F787" s="849"/>
      <c r="G787" s="849"/>
      <c r="H787" s="837">
        <v>0</v>
      </c>
      <c r="I787" s="849">
        <v>144</v>
      </c>
      <c r="J787" s="849">
        <v>14843.52</v>
      </c>
      <c r="K787" s="837">
        <v>1</v>
      </c>
      <c r="L787" s="849">
        <v>144</v>
      </c>
      <c r="M787" s="850">
        <v>14843.52</v>
      </c>
    </row>
    <row r="788" spans="1:13" ht="14.4" customHeight="1" x14ac:dyDescent="0.3">
      <c r="A788" s="831" t="s">
        <v>2708</v>
      </c>
      <c r="B788" s="832" t="s">
        <v>2254</v>
      </c>
      <c r="C788" s="832" t="s">
        <v>5270</v>
      </c>
      <c r="D788" s="832" t="s">
        <v>5271</v>
      </c>
      <c r="E788" s="832" t="s">
        <v>1350</v>
      </c>
      <c r="F788" s="849"/>
      <c r="G788" s="849"/>
      <c r="H788" s="837">
        <v>0</v>
      </c>
      <c r="I788" s="849">
        <v>12</v>
      </c>
      <c r="J788" s="849">
        <v>1528.08</v>
      </c>
      <c r="K788" s="837">
        <v>1</v>
      </c>
      <c r="L788" s="849">
        <v>12</v>
      </c>
      <c r="M788" s="850">
        <v>1528.08</v>
      </c>
    </row>
    <row r="789" spans="1:13" ht="14.4" customHeight="1" x14ac:dyDescent="0.3">
      <c r="A789" s="831" t="s">
        <v>2708</v>
      </c>
      <c r="B789" s="832" t="s">
        <v>2254</v>
      </c>
      <c r="C789" s="832" t="s">
        <v>3389</v>
      </c>
      <c r="D789" s="832" t="s">
        <v>3390</v>
      </c>
      <c r="E789" s="832" t="s">
        <v>2268</v>
      </c>
      <c r="F789" s="849"/>
      <c r="G789" s="849"/>
      <c r="H789" s="837">
        <v>0</v>
      </c>
      <c r="I789" s="849">
        <v>100</v>
      </c>
      <c r="J789" s="849">
        <v>161490</v>
      </c>
      <c r="K789" s="837">
        <v>1</v>
      </c>
      <c r="L789" s="849">
        <v>100</v>
      </c>
      <c r="M789" s="850">
        <v>161490</v>
      </c>
    </row>
    <row r="790" spans="1:13" ht="14.4" customHeight="1" x14ac:dyDescent="0.3">
      <c r="A790" s="831" t="s">
        <v>2708</v>
      </c>
      <c r="B790" s="832" t="s">
        <v>2254</v>
      </c>
      <c r="C790" s="832" t="s">
        <v>2448</v>
      </c>
      <c r="D790" s="832" t="s">
        <v>2449</v>
      </c>
      <c r="E790" s="832" t="s">
        <v>2409</v>
      </c>
      <c r="F790" s="849"/>
      <c r="G790" s="849"/>
      <c r="H790" s="837">
        <v>0</v>
      </c>
      <c r="I790" s="849">
        <v>9</v>
      </c>
      <c r="J790" s="849">
        <v>764.01</v>
      </c>
      <c r="K790" s="837">
        <v>1</v>
      </c>
      <c r="L790" s="849">
        <v>9</v>
      </c>
      <c r="M790" s="850">
        <v>764.01</v>
      </c>
    </row>
    <row r="791" spans="1:13" ht="14.4" customHeight="1" x14ac:dyDescent="0.3">
      <c r="A791" s="831" t="s">
        <v>2708</v>
      </c>
      <c r="B791" s="832" t="s">
        <v>2254</v>
      </c>
      <c r="C791" s="832" t="s">
        <v>2269</v>
      </c>
      <c r="D791" s="832" t="s">
        <v>930</v>
      </c>
      <c r="E791" s="832" t="s">
        <v>2265</v>
      </c>
      <c r="F791" s="849"/>
      <c r="G791" s="849"/>
      <c r="H791" s="837">
        <v>0</v>
      </c>
      <c r="I791" s="849">
        <v>10</v>
      </c>
      <c r="J791" s="849">
        <v>3247</v>
      </c>
      <c r="K791" s="837">
        <v>1</v>
      </c>
      <c r="L791" s="849">
        <v>10</v>
      </c>
      <c r="M791" s="850">
        <v>3247</v>
      </c>
    </row>
    <row r="792" spans="1:13" ht="14.4" customHeight="1" x14ac:dyDescent="0.3">
      <c r="A792" s="831" t="s">
        <v>2708</v>
      </c>
      <c r="B792" s="832" t="s">
        <v>2254</v>
      </c>
      <c r="C792" s="832" t="s">
        <v>2410</v>
      </c>
      <c r="D792" s="832" t="s">
        <v>1352</v>
      </c>
      <c r="E792" s="832" t="s">
        <v>2409</v>
      </c>
      <c r="F792" s="849"/>
      <c r="G792" s="849"/>
      <c r="H792" s="837">
        <v>0</v>
      </c>
      <c r="I792" s="849">
        <v>2</v>
      </c>
      <c r="J792" s="849">
        <v>169.78</v>
      </c>
      <c r="K792" s="837">
        <v>1</v>
      </c>
      <c r="L792" s="849">
        <v>2</v>
      </c>
      <c r="M792" s="850">
        <v>169.78</v>
      </c>
    </row>
    <row r="793" spans="1:13" ht="14.4" customHeight="1" x14ac:dyDescent="0.3">
      <c r="A793" s="831" t="s">
        <v>2708</v>
      </c>
      <c r="B793" s="832" t="s">
        <v>2254</v>
      </c>
      <c r="C793" s="832" t="s">
        <v>5268</v>
      </c>
      <c r="D793" s="832" t="s">
        <v>5269</v>
      </c>
      <c r="E793" s="832" t="s">
        <v>1350</v>
      </c>
      <c r="F793" s="849"/>
      <c r="G793" s="849"/>
      <c r="H793" s="837">
        <v>0</v>
      </c>
      <c r="I793" s="849">
        <v>2</v>
      </c>
      <c r="J793" s="849">
        <v>254.68</v>
      </c>
      <c r="K793" s="837">
        <v>1</v>
      </c>
      <c r="L793" s="849">
        <v>2</v>
      </c>
      <c r="M793" s="850">
        <v>254.68</v>
      </c>
    </row>
    <row r="794" spans="1:13" ht="14.4" customHeight="1" x14ac:dyDescent="0.3">
      <c r="A794" s="831" t="s">
        <v>2708</v>
      </c>
      <c r="B794" s="832" t="s">
        <v>2254</v>
      </c>
      <c r="C794" s="832" t="s">
        <v>3844</v>
      </c>
      <c r="D794" s="832" t="s">
        <v>3845</v>
      </c>
      <c r="E794" s="832" t="s">
        <v>2257</v>
      </c>
      <c r="F794" s="849">
        <v>40</v>
      </c>
      <c r="G794" s="849">
        <v>64596</v>
      </c>
      <c r="H794" s="837">
        <v>1</v>
      </c>
      <c r="I794" s="849"/>
      <c r="J794" s="849"/>
      <c r="K794" s="837">
        <v>0</v>
      </c>
      <c r="L794" s="849">
        <v>40</v>
      </c>
      <c r="M794" s="850">
        <v>64596</v>
      </c>
    </row>
    <row r="795" spans="1:13" ht="14.4" customHeight="1" x14ac:dyDescent="0.3">
      <c r="A795" s="831" t="s">
        <v>2708</v>
      </c>
      <c r="B795" s="832" t="s">
        <v>2254</v>
      </c>
      <c r="C795" s="832" t="s">
        <v>2447</v>
      </c>
      <c r="D795" s="832" t="s">
        <v>1546</v>
      </c>
      <c r="E795" s="832" t="s">
        <v>2409</v>
      </c>
      <c r="F795" s="849"/>
      <c r="G795" s="849"/>
      <c r="H795" s="837">
        <v>0</v>
      </c>
      <c r="I795" s="849">
        <v>9</v>
      </c>
      <c r="J795" s="849">
        <v>764.01</v>
      </c>
      <c r="K795" s="837">
        <v>1</v>
      </c>
      <c r="L795" s="849">
        <v>9</v>
      </c>
      <c r="M795" s="850">
        <v>764.01</v>
      </c>
    </row>
    <row r="796" spans="1:13" ht="14.4" customHeight="1" x14ac:dyDescent="0.3">
      <c r="A796" s="831" t="s">
        <v>2708</v>
      </c>
      <c r="B796" s="832" t="s">
        <v>2254</v>
      </c>
      <c r="C796" s="832" t="s">
        <v>2408</v>
      </c>
      <c r="D796" s="832" t="s">
        <v>1354</v>
      </c>
      <c r="E796" s="832" t="s">
        <v>2409</v>
      </c>
      <c r="F796" s="849"/>
      <c r="G796" s="849"/>
      <c r="H796" s="837">
        <v>0</v>
      </c>
      <c r="I796" s="849">
        <v>15</v>
      </c>
      <c r="J796" s="849">
        <v>1273.3499999999999</v>
      </c>
      <c r="K796" s="837">
        <v>1</v>
      </c>
      <c r="L796" s="849">
        <v>15</v>
      </c>
      <c r="M796" s="850">
        <v>1273.3499999999999</v>
      </c>
    </row>
    <row r="797" spans="1:13" ht="14.4" customHeight="1" x14ac:dyDescent="0.3">
      <c r="A797" s="831" t="s">
        <v>2708</v>
      </c>
      <c r="B797" s="832" t="s">
        <v>2254</v>
      </c>
      <c r="C797" s="832" t="s">
        <v>2270</v>
      </c>
      <c r="D797" s="832" t="s">
        <v>915</v>
      </c>
      <c r="E797" s="832" t="s">
        <v>2257</v>
      </c>
      <c r="F797" s="849"/>
      <c r="G797" s="849"/>
      <c r="H797" s="837">
        <v>0</v>
      </c>
      <c r="I797" s="849">
        <v>10</v>
      </c>
      <c r="J797" s="849">
        <v>16149</v>
      </c>
      <c r="K797" s="837">
        <v>1</v>
      </c>
      <c r="L797" s="849">
        <v>10</v>
      </c>
      <c r="M797" s="850">
        <v>16149</v>
      </c>
    </row>
    <row r="798" spans="1:13" ht="14.4" customHeight="1" x14ac:dyDescent="0.3">
      <c r="A798" s="831" t="s">
        <v>2708</v>
      </c>
      <c r="B798" s="832" t="s">
        <v>2254</v>
      </c>
      <c r="C798" s="832" t="s">
        <v>2460</v>
      </c>
      <c r="D798" s="832" t="s">
        <v>2461</v>
      </c>
      <c r="E798" s="832" t="s">
        <v>1545</v>
      </c>
      <c r="F798" s="849"/>
      <c r="G798" s="849"/>
      <c r="H798" s="837">
        <v>0</v>
      </c>
      <c r="I798" s="849">
        <v>208</v>
      </c>
      <c r="J798" s="849">
        <v>40406.079999999994</v>
      </c>
      <c r="K798" s="837">
        <v>1</v>
      </c>
      <c r="L798" s="849">
        <v>208</v>
      </c>
      <c r="M798" s="850">
        <v>40406.079999999994</v>
      </c>
    </row>
    <row r="799" spans="1:13" ht="14.4" customHeight="1" x14ac:dyDescent="0.3">
      <c r="A799" s="831" t="s">
        <v>2708</v>
      </c>
      <c r="B799" s="832" t="s">
        <v>2254</v>
      </c>
      <c r="C799" s="832" t="s">
        <v>4145</v>
      </c>
      <c r="D799" s="832" t="s">
        <v>4146</v>
      </c>
      <c r="E799" s="832" t="s">
        <v>2268</v>
      </c>
      <c r="F799" s="849">
        <v>19</v>
      </c>
      <c r="G799" s="849">
        <v>4016.4099999999994</v>
      </c>
      <c r="H799" s="837">
        <v>1</v>
      </c>
      <c r="I799" s="849"/>
      <c r="J799" s="849"/>
      <c r="K799" s="837">
        <v>0</v>
      </c>
      <c r="L799" s="849">
        <v>19</v>
      </c>
      <c r="M799" s="850">
        <v>4016.4099999999994</v>
      </c>
    </row>
    <row r="800" spans="1:13" ht="14.4" customHeight="1" x14ac:dyDescent="0.3">
      <c r="A800" s="831" t="s">
        <v>2708</v>
      </c>
      <c r="B800" s="832" t="s">
        <v>2254</v>
      </c>
      <c r="C800" s="832" t="s">
        <v>2450</v>
      </c>
      <c r="D800" s="832" t="s">
        <v>2451</v>
      </c>
      <c r="E800" s="832" t="s">
        <v>1435</v>
      </c>
      <c r="F800" s="849"/>
      <c r="G800" s="849"/>
      <c r="H800" s="837">
        <v>0</v>
      </c>
      <c r="I800" s="849">
        <v>398</v>
      </c>
      <c r="J800" s="849">
        <v>28763.459999999995</v>
      </c>
      <c r="K800" s="837">
        <v>1</v>
      </c>
      <c r="L800" s="849">
        <v>398</v>
      </c>
      <c r="M800" s="850">
        <v>28763.459999999995</v>
      </c>
    </row>
    <row r="801" spans="1:13" ht="14.4" customHeight="1" x14ac:dyDescent="0.3">
      <c r="A801" s="831" t="s">
        <v>2708</v>
      </c>
      <c r="B801" s="832" t="s">
        <v>2254</v>
      </c>
      <c r="C801" s="832" t="s">
        <v>2456</v>
      </c>
      <c r="D801" s="832" t="s">
        <v>2457</v>
      </c>
      <c r="E801" s="832" t="s">
        <v>1435</v>
      </c>
      <c r="F801" s="849"/>
      <c r="G801" s="849"/>
      <c r="H801" s="837">
        <v>0</v>
      </c>
      <c r="I801" s="849">
        <v>134</v>
      </c>
      <c r="J801" s="849">
        <v>9684.18</v>
      </c>
      <c r="K801" s="837">
        <v>1</v>
      </c>
      <c r="L801" s="849">
        <v>134</v>
      </c>
      <c r="M801" s="850">
        <v>9684.18</v>
      </c>
    </row>
    <row r="802" spans="1:13" ht="14.4" customHeight="1" x14ac:dyDescent="0.3">
      <c r="A802" s="831" t="s">
        <v>2708</v>
      </c>
      <c r="B802" s="832" t="s">
        <v>2254</v>
      </c>
      <c r="C802" s="832" t="s">
        <v>3846</v>
      </c>
      <c r="D802" s="832" t="s">
        <v>1549</v>
      </c>
      <c r="E802" s="832" t="s">
        <v>1135</v>
      </c>
      <c r="F802" s="849"/>
      <c r="G802" s="849"/>
      <c r="H802" s="837">
        <v>0</v>
      </c>
      <c r="I802" s="849">
        <v>4</v>
      </c>
      <c r="J802" s="849">
        <v>518.04</v>
      </c>
      <c r="K802" s="837">
        <v>1</v>
      </c>
      <c r="L802" s="849">
        <v>4</v>
      </c>
      <c r="M802" s="850">
        <v>518.04</v>
      </c>
    </row>
    <row r="803" spans="1:13" ht="14.4" customHeight="1" x14ac:dyDescent="0.3">
      <c r="A803" s="831" t="s">
        <v>2708</v>
      </c>
      <c r="B803" s="832" t="s">
        <v>2254</v>
      </c>
      <c r="C803" s="832" t="s">
        <v>2452</v>
      </c>
      <c r="D803" s="832" t="s">
        <v>2453</v>
      </c>
      <c r="E803" s="832" t="s">
        <v>1435</v>
      </c>
      <c r="F803" s="849"/>
      <c r="G803" s="849"/>
      <c r="H803" s="837">
        <v>0</v>
      </c>
      <c r="I803" s="849">
        <v>154</v>
      </c>
      <c r="J803" s="849">
        <v>11129.58</v>
      </c>
      <c r="K803" s="837">
        <v>1</v>
      </c>
      <c r="L803" s="849">
        <v>154</v>
      </c>
      <c r="M803" s="850">
        <v>11129.58</v>
      </c>
    </row>
    <row r="804" spans="1:13" ht="14.4" customHeight="1" x14ac:dyDescent="0.3">
      <c r="A804" s="831" t="s">
        <v>2708</v>
      </c>
      <c r="B804" s="832" t="s">
        <v>2254</v>
      </c>
      <c r="C804" s="832" t="s">
        <v>2332</v>
      </c>
      <c r="D804" s="832" t="s">
        <v>1141</v>
      </c>
      <c r="E804" s="832" t="s">
        <v>1135</v>
      </c>
      <c r="F804" s="849"/>
      <c r="G804" s="849"/>
      <c r="H804" s="837">
        <v>0</v>
      </c>
      <c r="I804" s="849">
        <v>2</v>
      </c>
      <c r="J804" s="849">
        <v>260.77999999999997</v>
      </c>
      <c r="K804" s="837">
        <v>1</v>
      </c>
      <c r="L804" s="849">
        <v>2</v>
      </c>
      <c r="M804" s="850">
        <v>260.77999999999997</v>
      </c>
    </row>
    <row r="805" spans="1:13" ht="14.4" customHeight="1" x14ac:dyDescent="0.3">
      <c r="A805" s="831" t="s">
        <v>2708</v>
      </c>
      <c r="B805" s="832" t="s">
        <v>2254</v>
      </c>
      <c r="C805" s="832" t="s">
        <v>2458</v>
      </c>
      <c r="D805" s="832" t="s">
        <v>2459</v>
      </c>
      <c r="E805" s="832" t="s">
        <v>1435</v>
      </c>
      <c r="F805" s="849"/>
      <c r="G805" s="849"/>
      <c r="H805" s="837">
        <v>0</v>
      </c>
      <c r="I805" s="849">
        <v>84</v>
      </c>
      <c r="J805" s="849">
        <v>6070.68</v>
      </c>
      <c r="K805" s="837">
        <v>1</v>
      </c>
      <c r="L805" s="849">
        <v>84</v>
      </c>
      <c r="M805" s="850">
        <v>6070.68</v>
      </c>
    </row>
    <row r="806" spans="1:13" ht="14.4" customHeight="1" x14ac:dyDescent="0.3">
      <c r="A806" s="831" t="s">
        <v>2708</v>
      </c>
      <c r="B806" s="832" t="s">
        <v>2254</v>
      </c>
      <c r="C806" s="832" t="s">
        <v>2454</v>
      </c>
      <c r="D806" s="832" t="s">
        <v>2455</v>
      </c>
      <c r="E806" s="832" t="s">
        <v>1435</v>
      </c>
      <c r="F806" s="849"/>
      <c r="G806" s="849"/>
      <c r="H806" s="837">
        <v>0</v>
      </c>
      <c r="I806" s="849">
        <v>1098</v>
      </c>
      <c r="J806" s="849">
        <v>79352.459999999992</v>
      </c>
      <c r="K806" s="837">
        <v>1</v>
      </c>
      <c r="L806" s="849">
        <v>1098</v>
      </c>
      <c r="M806" s="850">
        <v>79352.459999999992</v>
      </c>
    </row>
    <row r="807" spans="1:13" ht="14.4" customHeight="1" x14ac:dyDescent="0.3">
      <c r="A807" s="831" t="s">
        <v>2708</v>
      </c>
      <c r="B807" s="832" t="s">
        <v>2254</v>
      </c>
      <c r="C807" s="832" t="s">
        <v>2334</v>
      </c>
      <c r="D807" s="832" t="s">
        <v>1139</v>
      </c>
      <c r="E807" s="832" t="s">
        <v>1135</v>
      </c>
      <c r="F807" s="849"/>
      <c r="G807" s="849"/>
      <c r="H807" s="837">
        <v>0</v>
      </c>
      <c r="I807" s="849">
        <v>8</v>
      </c>
      <c r="J807" s="849">
        <v>1911.12</v>
      </c>
      <c r="K807" s="837">
        <v>1</v>
      </c>
      <c r="L807" s="849">
        <v>8</v>
      </c>
      <c r="M807" s="850">
        <v>1911.12</v>
      </c>
    </row>
    <row r="808" spans="1:13" ht="14.4" customHeight="1" x14ac:dyDescent="0.3">
      <c r="A808" s="831" t="s">
        <v>2708</v>
      </c>
      <c r="B808" s="832" t="s">
        <v>2254</v>
      </c>
      <c r="C808" s="832" t="s">
        <v>4312</v>
      </c>
      <c r="D808" s="832" t="s">
        <v>4313</v>
      </c>
      <c r="E808" s="832" t="s">
        <v>4311</v>
      </c>
      <c r="F808" s="849"/>
      <c r="G808" s="849"/>
      <c r="H808" s="837">
        <v>0</v>
      </c>
      <c r="I808" s="849">
        <v>2</v>
      </c>
      <c r="J808" s="849">
        <v>271.08</v>
      </c>
      <c r="K808" s="837">
        <v>1</v>
      </c>
      <c r="L808" s="849">
        <v>2</v>
      </c>
      <c r="M808" s="850">
        <v>271.08</v>
      </c>
    </row>
    <row r="809" spans="1:13" ht="14.4" customHeight="1" x14ac:dyDescent="0.3">
      <c r="A809" s="831" t="s">
        <v>2708</v>
      </c>
      <c r="B809" s="832" t="s">
        <v>2254</v>
      </c>
      <c r="C809" s="832" t="s">
        <v>4309</v>
      </c>
      <c r="D809" s="832" t="s">
        <v>4310</v>
      </c>
      <c r="E809" s="832" t="s">
        <v>4311</v>
      </c>
      <c r="F809" s="849"/>
      <c r="G809" s="849"/>
      <c r="H809" s="837">
        <v>0</v>
      </c>
      <c r="I809" s="849">
        <v>27</v>
      </c>
      <c r="J809" s="849">
        <v>3659.58</v>
      </c>
      <c r="K809" s="837">
        <v>1</v>
      </c>
      <c r="L809" s="849">
        <v>27</v>
      </c>
      <c r="M809" s="850">
        <v>3659.58</v>
      </c>
    </row>
    <row r="810" spans="1:13" ht="14.4" customHeight="1" x14ac:dyDescent="0.3">
      <c r="A810" s="831" t="s">
        <v>2708</v>
      </c>
      <c r="B810" s="832" t="s">
        <v>2254</v>
      </c>
      <c r="C810" s="832" t="s">
        <v>2333</v>
      </c>
      <c r="D810" s="832" t="s">
        <v>1140</v>
      </c>
      <c r="E810" s="832" t="s">
        <v>1135</v>
      </c>
      <c r="F810" s="849"/>
      <c r="G810" s="849"/>
      <c r="H810" s="837">
        <v>0</v>
      </c>
      <c r="I810" s="849">
        <v>31</v>
      </c>
      <c r="J810" s="849">
        <v>7405.5899999999992</v>
      </c>
      <c r="K810" s="837">
        <v>1</v>
      </c>
      <c r="L810" s="849">
        <v>31</v>
      </c>
      <c r="M810" s="850">
        <v>7405.5899999999992</v>
      </c>
    </row>
    <row r="811" spans="1:13" ht="14.4" customHeight="1" x14ac:dyDescent="0.3">
      <c r="A811" s="831" t="s">
        <v>2708</v>
      </c>
      <c r="B811" s="832" t="s">
        <v>2254</v>
      </c>
      <c r="C811" s="832" t="s">
        <v>5206</v>
      </c>
      <c r="D811" s="832" t="s">
        <v>5207</v>
      </c>
      <c r="E811" s="832" t="s">
        <v>1350</v>
      </c>
      <c r="F811" s="849"/>
      <c r="G811" s="849"/>
      <c r="H811" s="837">
        <v>0</v>
      </c>
      <c r="I811" s="849">
        <v>12</v>
      </c>
      <c r="J811" s="849">
        <v>1554.12</v>
      </c>
      <c r="K811" s="837">
        <v>1</v>
      </c>
      <c r="L811" s="849">
        <v>12</v>
      </c>
      <c r="M811" s="850">
        <v>1554.12</v>
      </c>
    </row>
    <row r="812" spans="1:13" ht="14.4" customHeight="1" x14ac:dyDescent="0.3">
      <c r="A812" s="831" t="s">
        <v>2708</v>
      </c>
      <c r="B812" s="832" t="s">
        <v>2254</v>
      </c>
      <c r="C812" s="832" t="s">
        <v>2335</v>
      </c>
      <c r="D812" s="832" t="s">
        <v>1137</v>
      </c>
      <c r="E812" s="832" t="s">
        <v>1138</v>
      </c>
      <c r="F812" s="849"/>
      <c r="G812" s="849"/>
      <c r="H812" s="837">
        <v>0</v>
      </c>
      <c r="I812" s="849">
        <v>2</v>
      </c>
      <c r="J812" s="849">
        <v>5271.94</v>
      </c>
      <c r="K812" s="837">
        <v>1</v>
      </c>
      <c r="L812" s="849">
        <v>2</v>
      </c>
      <c r="M812" s="850">
        <v>5271.94</v>
      </c>
    </row>
    <row r="813" spans="1:13" ht="14.4" customHeight="1" x14ac:dyDescent="0.3">
      <c r="A813" s="831" t="s">
        <v>2708</v>
      </c>
      <c r="B813" s="832" t="s">
        <v>2254</v>
      </c>
      <c r="C813" s="832" t="s">
        <v>5208</v>
      </c>
      <c r="D813" s="832" t="s">
        <v>5209</v>
      </c>
      <c r="E813" s="832" t="s">
        <v>1350</v>
      </c>
      <c r="F813" s="849"/>
      <c r="G813" s="849"/>
      <c r="H813" s="837">
        <v>0</v>
      </c>
      <c r="I813" s="849">
        <v>11</v>
      </c>
      <c r="J813" s="849">
        <v>1424.61</v>
      </c>
      <c r="K813" s="837">
        <v>1</v>
      </c>
      <c r="L813" s="849">
        <v>11</v>
      </c>
      <c r="M813" s="850">
        <v>1424.61</v>
      </c>
    </row>
    <row r="814" spans="1:13" ht="14.4" customHeight="1" x14ac:dyDescent="0.3">
      <c r="A814" s="831" t="s">
        <v>2708</v>
      </c>
      <c r="B814" s="832" t="s">
        <v>2254</v>
      </c>
      <c r="C814" s="832" t="s">
        <v>5210</v>
      </c>
      <c r="D814" s="832" t="s">
        <v>5211</v>
      </c>
      <c r="E814" s="832" t="s">
        <v>1350</v>
      </c>
      <c r="F814" s="849"/>
      <c r="G814" s="849"/>
      <c r="H814" s="837">
        <v>0</v>
      </c>
      <c r="I814" s="849">
        <v>18</v>
      </c>
      <c r="J814" s="849">
        <v>2292.12</v>
      </c>
      <c r="K814" s="837">
        <v>1</v>
      </c>
      <c r="L814" s="849">
        <v>18</v>
      </c>
      <c r="M814" s="850">
        <v>2292.12</v>
      </c>
    </row>
    <row r="815" spans="1:13" ht="14.4" customHeight="1" x14ac:dyDescent="0.3">
      <c r="A815" s="831" t="s">
        <v>2708</v>
      </c>
      <c r="B815" s="832" t="s">
        <v>2254</v>
      </c>
      <c r="C815" s="832" t="s">
        <v>2462</v>
      </c>
      <c r="D815" s="832" t="s">
        <v>1549</v>
      </c>
      <c r="E815" s="832" t="s">
        <v>1435</v>
      </c>
      <c r="F815" s="849"/>
      <c r="G815" s="849"/>
      <c r="H815" s="837">
        <v>0</v>
      </c>
      <c r="I815" s="849">
        <v>101</v>
      </c>
      <c r="J815" s="849">
        <v>3270.3800000000006</v>
      </c>
      <c r="K815" s="837">
        <v>1</v>
      </c>
      <c r="L815" s="849">
        <v>101</v>
      </c>
      <c r="M815" s="850">
        <v>3270.3800000000006</v>
      </c>
    </row>
    <row r="816" spans="1:13" ht="14.4" customHeight="1" x14ac:dyDescent="0.3">
      <c r="A816" s="831" t="s">
        <v>2708</v>
      </c>
      <c r="B816" s="832" t="s">
        <v>2254</v>
      </c>
      <c r="C816" s="832" t="s">
        <v>5272</v>
      </c>
      <c r="D816" s="832" t="s">
        <v>5273</v>
      </c>
      <c r="E816" s="832" t="s">
        <v>1135</v>
      </c>
      <c r="F816" s="849">
        <v>50</v>
      </c>
      <c r="G816" s="849">
        <v>11944.5</v>
      </c>
      <c r="H816" s="837">
        <v>1</v>
      </c>
      <c r="I816" s="849"/>
      <c r="J816" s="849"/>
      <c r="K816" s="837">
        <v>0</v>
      </c>
      <c r="L816" s="849">
        <v>50</v>
      </c>
      <c r="M816" s="850">
        <v>11944.5</v>
      </c>
    </row>
    <row r="817" spans="1:13" ht="14.4" customHeight="1" x14ac:dyDescent="0.3">
      <c r="A817" s="831" t="s">
        <v>2708</v>
      </c>
      <c r="B817" s="832" t="s">
        <v>2254</v>
      </c>
      <c r="C817" s="832" t="s">
        <v>2412</v>
      </c>
      <c r="D817" s="832" t="s">
        <v>1351</v>
      </c>
      <c r="E817" s="832" t="s">
        <v>1350</v>
      </c>
      <c r="F817" s="849"/>
      <c r="G817" s="849"/>
      <c r="H817" s="837">
        <v>0</v>
      </c>
      <c r="I817" s="849">
        <v>5</v>
      </c>
      <c r="J817" s="849">
        <v>647.54999999999995</v>
      </c>
      <c r="K817" s="837">
        <v>1</v>
      </c>
      <c r="L817" s="849">
        <v>5</v>
      </c>
      <c r="M817" s="850">
        <v>647.54999999999995</v>
      </c>
    </row>
    <row r="818" spans="1:13" ht="14.4" customHeight="1" x14ac:dyDescent="0.3">
      <c r="A818" s="831" t="s">
        <v>2708</v>
      </c>
      <c r="B818" s="832" t="s">
        <v>2254</v>
      </c>
      <c r="C818" s="832" t="s">
        <v>5281</v>
      </c>
      <c r="D818" s="832" t="s">
        <v>3466</v>
      </c>
      <c r="E818" s="832" t="s">
        <v>1435</v>
      </c>
      <c r="F818" s="849"/>
      <c r="G818" s="849"/>
      <c r="H818" s="837">
        <v>0</v>
      </c>
      <c r="I818" s="849">
        <v>48</v>
      </c>
      <c r="J818" s="849">
        <v>1588.3200000000002</v>
      </c>
      <c r="K818" s="837">
        <v>1</v>
      </c>
      <c r="L818" s="849">
        <v>48</v>
      </c>
      <c r="M818" s="850">
        <v>1588.3200000000002</v>
      </c>
    </row>
    <row r="819" spans="1:13" ht="14.4" customHeight="1" x14ac:dyDescent="0.3">
      <c r="A819" s="831" t="s">
        <v>2708</v>
      </c>
      <c r="B819" s="832" t="s">
        <v>2254</v>
      </c>
      <c r="C819" s="832" t="s">
        <v>5285</v>
      </c>
      <c r="D819" s="832" t="s">
        <v>5218</v>
      </c>
      <c r="E819" s="832" t="s">
        <v>1435</v>
      </c>
      <c r="F819" s="849"/>
      <c r="G819" s="849"/>
      <c r="H819" s="837">
        <v>0</v>
      </c>
      <c r="I819" s="849">
        <v>50</v>
      </c>
      <c r="J819" s="849">
        <v>1649.5</v>
      </c>
      <c r="K819" s="837">
        <v>1</v>
      </c>
      <c r="L819" s="849">
        <v>50</v>
      </c>
      <c r="M819" s="850">
        <v>1649.5</v>
      </c>
    </row>
    <row r="820" spans="1:13" ht="14.4" customHeight="1" x14ac:dyDescent="0.3">
      <c r="A820" s="831" t="s">
        <v>2708</v>
      </c>
      <c r="B820" s="832" t="s">
        <v>2254</v>
      </c>
      <c r="C820" s="832" t="s">
        <v>5274</v>
      </c>
      <c r="D820" s="832" t="s">
        <v>1142</v>
      </c>
      <c r="E820" s="832" t="s">
        <v>1435</v>
      </c>
      <c r="F820" s="849"/>
      <c r="G820" s="849"/>
      <c r="H820" s="837">
        <v>0</v>
      </c>
      <c r="I820" s="849">
        <v>220</v>
      </c>
      <c r="J820" s="849">
        <v>7123.6000000000013</v>
      </c>
      <c r="K820" s="837">
        <v>1</v>
      </c>
      <c r="L820" s="849">
        <v>220</v>
      </c>
      <c r="M820" s="850">
        <v>7123.6000000000013</v>
      </c>
    </row>
    <row r="821" spans="1:13" ht="14.4" customHeight="1" x14ac:dyDescent="0.3">
      <c r="A821" s="831" t="s">
        <v>2708</v>
      </c>
      <c r="B821" s="832" t="s">
        <v>2254</v>
      </c>
      <c r="C821" s="832" t="s">
        <v>5215</v>
      </c>
      <c r="D821" s="832" t="s">
        <v>5216</v>
      </c>
      <c r="E821" s="832" t="s">
        <v>1135</v>
      </c>
      <c r="F821" s="849"/>
      <c r="G821" s="849"/>
      <c r="H821" s="837">
        <v>0</v>
      </c>
      <c r="I821" s="849">
        <v>1</v>
      </c>
      <c r="J821" s="849">
        <v>158.4</v>
      </c>
      <c r="K821" s="837">
        <v>1</v>
      </c>
      <c r="L821" s="849">
        <v>1</v>
      </c>
      <c r="M821" s="850">
        <v>158.4</v>
      </c>
    </row>
    <row r="822" spans="1:13" ht="14.4" customHeight="1" x14ac:dyDescent="0.3">
      <c r="A822" s="831" t="s">
        <v>2708</v>
      </c>
      <c r="B822" s="832" t="s">
        <v>2254</v>
      </c>
      <c r="C822" s="832" t="s">
        <v>5289</v>
      </c>
      <c r="D822" s="832" t="s">
        <v>5290</v>
      </c>
      <c r="E822" s="832" t="s">
        <v>1435</v>
      </c>
      <c r="F822" s="849"/>
      <c r="G822" s="849"/>
      <c r="H822" s="837">
        <v>0</v>
      </c>
      <c r="I822" s="849">
        <v>48</v>
      </c>
      <c r="J822" s="849">
        <v>1588.3200000000002</v>
      </c>
      <c r="K822" s="837">
        <v>1</v>
      </c>
      <c r="L822" s="849">
        <v>48</v>
      </c>
      <c r="M822" s="850">
        <v>1588.3200000000002</v>
      </c>
    </row>
    <row r="823" spans="1:13" ht="14.4" customHeight="1" x14ac:dyDescent="0.3">
      <c r="A823" s="831" t="s">
        <v>2708</v>
      </c>
      <c r="B823" s="832" t="s">
        <v>2254</v>
      </c>
      <c r="C823" s="832" t="s">
        <v>5278</v>
      </c>
      <c r="D823" s="832" t="s">
        <v>5279</v>
      </c>
      <c r="E823" s="832" t="s">
        <v>1135</v>
      </c>
      <c r="F823" s="849">
        <v>5</v>
      </c>
      <c r="G823" s="849">
        <v>863.34999999999991</v>
      </c>
      <c r="H823" s="837">
        <v>1</v>
      </c>
      <c r="I823" s="849"/>
      <c r="J823" s="849"/>
      <c r="K823" s="837">
        <v>0</v>
      </c>
      <c r="L823" s="849">
        <v>5</v>
      </c>
      <c r="M823" s="850">
        <v>863.34999999999991</v>
      </c>
    </row>
    <row r="824" spans="1:13" ht="14.4" customHeight="1" x14ac:dyDescent="0.3">
      <c r="A824" s="831" t="s">
        <v>2708</v>
      </c>
      <c r="B824" s="832" t="s">
        <v>2254</v>
      </c>
      <c r="C824" s="832" t="s">
        <v>5280</v>
      </c>
      <c r="D824" s="832" t="s">
        <v>1142</v>
      </c>
      <c r="E824" s="832" t="s">
        <v>1543</v>
      </c>
      <c r="F824" s="849">
        <v>1</v>
      </c>
      <c r="G824" s="849">
        <v>777.04</v>
      </c>
      <c r="H824" s="837">
        <v>1</v>
      </c>
      <c r="I824" s="849"/>
      <c r="J824" s="849"/>
      <c r="K824" s="837">
        <v>0</v>
      </c>
      <c r="L824" s="849">
        <v>1</v>
      </c>
      <c r="M824" s="850">
        <v>777.04</v>
      </c>
    </row>
    <row r="825" spans="1:13" ht="14.4" customHeight="1" x14ac:dyDescent="0.3">
      <c r="A825" s="831" t="s">
        <v>2708</v>
      </c>
      <c r="B825" s="832" t="s">
        <v>2254</v>
      </c>
      <c r="C825" s="832" t="s">
        <v>5282</v>
      </c>
      <c r="D825" s="832" t="s">
        <v>5283</v>
      </c>
      <c r="E825" s="832" t="s">
        <v>1135</v>
      </c>
      <c r="F825" s="849">
        <v>50</v>
      </c>
      <c r="G825" s="849">
        <v>11944.5</v>
      </c>
      <c r="H825" s="837">
        <v>1</v>
      </c>
      <c r="I825" s="849"/>
      <c r="J825" s="849"/>
      <c r="K825" s="837">
        <v>0</v>
      </c>
      <c r="L825" s="849">
        <v>50</v>
      </c>
      <c r="M825" s="850">
        <v>11944.5</v>
      </c>
    </row>
    <row r="826" spans="1:13" ht="14.4" customHeight="1" x14ac:dyDescent="0.3">
      <c r="A826" s="831" t="s">
        <v>2708</v>
      </c>
      <c r="B826" s="832" t="s">
        <v>2254</v>
      </c>
      <c r="C826" s="832" t="s">
        <v>5284</v>
      </c>
      <c r="D826" s="832" t="s">
        <v>5213</v>
      </c>
      <c r="E826" s="832" t="s">
        <v>1435</v>
      </c>
      <c r="F826" s="849"/>
      <c r="G826" s="849"/>
      <c r="H826" s="837">
        <v>0</v>
      </c>
      <c r="I826" s="849">
        <v>4</v>
      </c>
      <c r="J826" s="849">
        <v>129.52000000000001</v>
      </c>
      <c r="K826" s="837">
        <v>1</v>
      </c>
      <c r="L826" s="849">
        <v>4</v>
      </c>
      <c r="M826" s="850">
        <v>129.52000000000001</v>
      </c>
    </row>
    <row r="827" spans="1:13" ht="14.4" customHeight="1" x14ac:dyDescent="0.3">
      <c r="A827" s="831" t="s">
        <v>2708</v>
      </c>
      <c r="B827" s="832" t="s">
        <v>2254</v>
      </c>
      <c r="C827" s="832" t="s">
        <v>5286</v>
      </c>
      <c r="D827" s="832" t="s">
        <v>5220</v>
      </c>
      <c r="E827" s="832" t="s">
        <v>1435</v>
      </c>
      <c r="F827" s="849"/>
      <c r="G827" s="849"/>
      <c r="H827" s="837">
        <v>0</v>
      </c>
      <c r="I827" s="849">
        <v>24</v>
      </c>
      <c r="J827" s="849">
        <v>791.7600000000001</v>
      </c>
      <c r="K827" s="837">
        <v>1</v>
      </c>
      <c r="L827" s="849">
        <v>24</v>
      </c>
      <c r="M827" s="850">
        <v>791.7600000000001</v>
      </c>
    </row>
    <row r="828" spans="1:13" ht="14.4" customHeight="1" x14ac:dyDescent="0.3">
      <c r="A828" s="831" t="s">
        <v>2708</v>
      </c>
      <c r="B828" s="832" t="s">
        <v>2254</v>
      </c>
      <c r="C828" s="832" t="s">
        <v>5287</v>
      </c>
      <c r="D828" s="832" t="s">
        <v>5288</v>
      </c>
      <c r="E828" s="832" t="s">
        <v>1135</v>
      </c>
      <c r="F828" s="849">
        <v>5</v>
      </c>
      <c r="G828" s="849">
        <v>863.34999999999991</v>
      </c>
      <c r="H828" s="837">
        <v>1</v>
      </c>
      <c r="I828" s="849"/>
      <c r="J828" s="849"/>
      <c r="K828" s="837">
        <v>0</v>
      </c>
      <c r="L828" s="849">
        <v>5</v>
      </c>
      <c r="M828" s="850">
        <v>863.34999999999991</v>
      </c>
    </row>
    <row r="829" spans="1:13" ht="14.4" customHeight="1" x14ac:dyDescent="0.3">
      <c r="A829" s="831" t="s">
        <v>2709</v>
      </c>
      <c r="B829" s="832" t="s">
        <v>2286</v>
      </c>
      <c r="C829" s="832" t="s">
        <v>2434</v>
      </c>
      <c r="D829" s="832" t="s">
        <v>2288</v>
      </c>
      <c r="E829" s="832" t="s">
        <v>2435</v>
      </c>
      <c r="F829" s="849"/>
      <c r="G829" s="849"/>
      <c r="H829" s="837">
        <v>0</v>
      </c>
      <c r="I829" s="849">
        <v>1</v>
      </c>
      <c r="J829" s="849">
        <v>63.14</v>
      </c>
      <c r="K829" s="837">
        <v>1</v>
      </c>
      <c r="L829" s="849">
        <v>1</v>
      </c>
      <c r="M829" s="850">
        <v>63.14</v>
      </c>
    </row>
    <row r="830" spans="1:13" ht="14.4" customHeight="1" x14ac:dyDescent="0.3">
      <c r="A830" s="831" t="s">
        <v>2710</v>
      </c>
      <c r="B830" s="832" t="s">
        <v>2271</v>
      </c>
      <c r="C830" s="832" t="s">
        <v>2272</v>
      </c>
      <c r="D830" s="832" t="s">
        <v>2273</v>
      </c>
      <c r="E830" s="832" t="s">
        <v>2274</v>
      </c>
      <c r="F830" s="849"/>
      <c r="G830" s="849"/>
      <c r="H830" s="837">
        <v>0</v>
      </c>
      <c r="I830" s="849">
        <v>342</v>
      </c>
      <c r="J830" s="849">
        <v>230148.9</v>
      </c>
      <c r="K830" s="837">
        <v>1</v>
      </c>
      <c r="L830" s="849">
        <v>342</v>
      </c>
      <c r="M830" s="850">
        <v>230148.9</v>
      </c>
    </row>
    <row r="831" spans="1:13" ht="14.4" customHeight="1" x14ac:dyDescent="0.3">
      <c r="A831" s="831" t="s">
        <v>2710</v>
      </c>
      <c r="B831" s="832" t="s">
        <v>2336</v>
      </c>
      <c r="C831" s="832" t="s">
        <v>2340</v>
      </c>
      <c r="D831" s="832" t="s">
        <v>2341</v>
      </c>
      <c r="E831" s="832" t="s">
        <v>2342</v>
      </c>
      <c r="F831" s="849"/>
      <c r="G831" s="849"/>
      <c r="H831" s="837">
        <v>0</v>
      </c>
      <c r="I831" s="849">
        <v>460</v>
      </c>
      <c r="J831" s="849">
        <v>243744.80000000002</v>
      </c>
      <c r="K831" s="837">
        <v>1</v>
      </c>
      <c r="L831" s="849">
        <v>460</v>
      </c>
      <c r="M831" s="850">
        <v>243744.80000000002</v>
      </c>
    </row>
    <row r="832" spans="1:13" ht="14.4" customHeight="1" x14ac:dyDescent="0.3">
      <c r="A832" s="831" t="s">
        <v>2710</v>
      </c>
      <c r="B832" s="832" t="s">
        <v>2336</v>
      </c>
      <c r="C832" s="832" t="s">
        <v>2343</v>
      </c>
      <c r="D832" s="832" t="s">
        <v>2344</v>
      </c>
      <c r="E832" s="832" t="s">
        <v>1325</v>
      </c>
      <c r="F832" s="849"/>
      <c r="G832" s="849"/>
      <c r="H832" s="837">
        <v>0</v>
      </c>
      <c r="I832" s="849">
        <v>156</v>
      </c>
      <c r="J832" s="849">
        <v>129494.03999999998</v>
      </c>
      <c r="K832" s="837">
        <v>1</v>
      </c>
      <c r="L832" s="849">
        <v>156</v>
      </c>
      <c r="M832" s="850">
        <v>129494.03999999998</v>
      </c>
    </row>
    <row r="833" spans="1:13" ht="14.4" customHeight="1" x14ac:dyDescent="0.3">
      <c r="A833" s="831" t="s">
        <v>2710</v>
      </c>
      <c r="B833" s="832" t="s">
        <v>2336</v>
      </c>
      <c r="C833" s="832" t="s">
        <v>3925</v>
      </c>
      <c r="D833" s="832" t="s">
        <v>3926</v>
      </c>
      <c r="E833" s="832" t="s">
        <v>1325</v>
      </c>
      <c r="F833" s="849"/>
      <c r="G833" s="849"/>
      <c r="H833" s="837">
        <v>0</v>
      </c>
      <c r="I833" s="849">
        <v>2</v>
      </c>
      <c r="J833" s="849">
        <v>1660.18</v>
      </c>
      <c r="K833" s="837">
        <v>1</v>
      </c>
      <c r="L833" s="849">
        <v>2</v>
      </c>
      <c r="M833" s="850">
        <v>1660.18</v>
      </c>
    </row>
    <row r="834" spans="1:13" ht="14.4" customHeight="1" x14ac:dyDescent="0.3">
      <c r="A834" s="831" t="s">
        <v>2710</v>
      </c>
      <c r="B834" s="832" t="s">
        <v>2336</v>
      </c>
      <c r="C834" s="832" t="s">
        <v>2337</v>
      </c>
      <c r="D834" s="832" t="s">
        <v>2338</v>
      </c>
      <c r="E834" s="832" t="s">
        <v>2339</v>
      </c>
      <c r="F834" s="849"/>
      <c r="G834" s="849"/>
      <c r="H834" s="837">
        <v>0</v>
      </c>
      <c r="I834" s="849">
        <v>95</v>
      </c>
      <c r="J834" s="849">
        <v>40270.499999999993</v>
      </c>
      <c r="K834" s="837">
        <v>1</v>
      </c>
      <c r="L834" s="849">
        <v>95</v>
      </c>
      <c r="M834" s="850">
        <v>40270.499999999993</v>
      </c>
    </row>
    <row r="835" spans="1:13" ht="14.4" customHeight="1" x14ac:dyDescent="0.3">
      <c r="A835" s="831" t="s">
        <v>2710</v>
      </c>
      <c r="B835" s="832" t="s">
        <v>2336</v>
      </c>
      <c r="C835" s="832" t="s">
        <v>3930</v>
      </c>
      <c r="D835" s="832" t="s">
        <v>3931</v>
      </c>
      <c r="E835" s="832" t="s">
        <v>3932</v>
      </c>
      <c r="F835" s="849"/>
      <c r="G835" s="849"/>
      <c r="H835" s="837">
        <v>0</v>
      </c>
      <c r="I835" s="849">
        <v>1</v>
      </c>
      <c r="J835" s="849">
        <v>830.09</v>
      </c>
      <c r="K835" s="837">
        <v>1</v>
      </c>
      <c r="L835" s="849">
        <v>1</v>
      </c>
      <c r="M835" s="850">
        <v>830.09</v>
      </c>
    </row>
    <row r="836" spans="1:13" ht="14.4" customHeight="1" x14ac:dyDescent="0.3">
      <c r="A836" s="831" t="s">
        <v>2710</v>
      </c>
      <c r="B836" s="832" t="s">
        <v>2336</v>
      </c>
      <c r="C836" s="832" t="s">
        <v>3933</v>
      </c>
      <c r="D836" s="832" t="s">
        <v>3931</v>
      </c>
      <c r="E836" s="832" t="s">
        <v>2342</v>
      </c>
      <c r="F836" s="849"/>
      <c r="G836" s="849"/>
      <c r="H836" s="837">
        <v>0</v>
      </c>
      <c r="I836" s="849">
        <v>10</v>
      </c>
      <c r="J836" s="849">
        <v>5298.8</v>
      </c>
      <c r="K836" s="837">
        <v>1</v>
      </c>
      <c r="L836" s="849">
        <v>10</v>
      </c>
      <c r="M836" s="850">
        <v>5298.8</v>
      </c>
    </row>
    <row r="837" spans="1:13" ht="14.4" customHeight="1" x14ac:dyDescent="0.3">
      <c r="A837" s="831" t="s">
        <v>2710</v>
      </c>
      <c r="B837" s="832" t="s">
        <v>2336</v>
      </c>
      <c r="C837" s="832" t="s">
        <v>3934</v>
      </c>
      <c r="D837" s="832" t="s">
        <v>3931</v>
      </c>
      <c r="E837" s="832" t="s">
        <v>3935</v>
      </c>
      <c r="F837" s="849"/>
      <c r="G837" s="849"/>
      <c r="H837" s="837">
        <v>0</v>
      </c>
      <c r="I837" s="849">
        <v>2</v>
      </c>
      <c r="J837" s="849">
        <v>1660.18</v>
      </c>
      <c r="K837" s="837">
        <v>1</v>
      </c>
      <c r="L837" s="849">
        <v>2</v>
      </c>
      <c r="M837" s="850">
        <v>1660.18</v>
      </c>
    </row>
    <row r="838" spans="1:13" ht="14.4" customHeight="1" x14ac:dyDescent="0.3">
      <c r="A838" s="831" t="s">
        <v>2710</v>
      </c>
      <c r="B838" s="832" t="s">
        <v>5768</v>
      </c>
      <c r="C838" s="832" t="s">
        <v>3927</v>
      </c>
      <c r="D838" s="832" t="s">
        <v>3928</v>
      </c>
      <c r="E838" s="832" t="s">
        <v>3929</v>
      </c>
      <c r="F838" s="849"/>
      <c r="G838" s="849"/>
      <c r="H838" s="837">
        <v>0</v>
      </c>
      <c r="I838" s="849">
        <v>3</v>
      </c>
      <c r="J838" s="849">
        <v>2545.0500000000002</v>
      </c>
      <c r="K838" s="837">
        <v>1</v>
      </c>
      <c r="L838" s="849">
        <v>3</v>
      </c>
      <c r="M838" s="850">
        <v>2545.0500000000002</v>
      </c>
    </row>
    <row r="839" spans="1:13" ht="14.4" customHeight="1" x14ac:dyDescent="0.3">
      <c r="A839" s="831" t="s">
        <v>2710</v>
      </c>
      <c r="B839" s="832" t="s">
        <v>2182</v>
      </c>
      <c r="C839" s="832" t="s">
        <v>2496</v>
      </c>
      <c r="D839" s="832" t="s">
        <v>2184</v>
      </c>
      <c r="E839" s="832" t="s">
        <v>2497</v>
      </c>
      <c r="F839" s="849"/>
      <c r="G839" s="849"/>
      <c r="H839" s="837">
        <v>0</v>
      </c>
      <c r="I839" s="849">
        <v>1</v>
      </c>
      <c r="J839" s="849">
        <v>158.99</v>
      </c>
      <c r="K839" s="837">
        <v>1</v>
      </c>
      <c r="L839" s="849">
        <v>1</v>
      </c>
      <c r="M839" s="850">
        <v>158.99</v>
      </c>
    </row>
    <row r="840" spans="1:13" ht="14.4" customHeight="1" x14ac:dyDescent="0.3">
      <c r="A840" s="831" t="s">
        <v>2710</v>
      </c>
      <c r="B840" s="832" t="s">
        <v>5737</v>
      </c>
      <c r="C840" s="832" t="s">
        <v>3089</v>
      </c>
      <c r="D840" s="832" t="s">
        <v>3090</v>
      </c>
      <c r="E840" s="832" t="s">
        <v>3091</v>
      </c>
      <c r="F840" s="849"/>
      <c r="G840" s="849"/>
      <c r="H840" s="837">
        <v>0</v>
      </c>
      <c r="I840" s="849">
        <v>1</v>
      </c>
      <c r="J840" s="849">
        <v>279.52999999999997</v>
      </c>
      <c r="K840" s="837">
        <v>1</v>
      </c>
      <c r="L840" s="849">
        <v>1</v>
      </c>
      <c r="M840" s="850">
        <v>279.52999999999997</v>
      </c>
    </row>
    <row r="841" spans="1:13" ht="14.4" customHeight="1" x14ac:dyDescent="0.3">
      <c r="A841" s="831" t="s">
        <v>2710</v>
      </c>
      <c r="B841" s="832" t="s">
        <v>5769</v>
      </c>
      <c r="C841" s="832" t="s">
        <v>5362</v>
      </c>
      <c r="D841" s="832" t="s">
        <v>5363</v>
      </c>
      <c r="E841" s="832" t="s">
        <v>5364</v>
      </c>
      <c r="F841" s="849"/>
      <c r="G841" s="849"/>
      <c r="H841" s="837">
        <v>0</v>
      </c>
      <c r="I841" s="849">
        <v>16</v>
      </c>
      <c r="J841" s="849">
        <v>117637.28</v>
      </c>
      <c r="K841" s="837">
        <v>1</v>
      </c>
      <c r="L841" s="849">
        <v>16</v>
      </c>
      <c r="M841" s="850">
        <v>117637.28</v>
      </c>
    </row>
    <row r="842" spans="1:13" ht="14.4" customHeight="1" x14ac:dyDescent="0.3">
      <c r="A842" s="831" t="s">
        <v>2710</v>
      </c>
      <c r="B842" s="832" t="s">
        <v>5769</v>
      </c>
      <c r="C842" s="832" t="s">
        <v>5365</v>
      </c>
      <c r="D842" s="832" t="s">
        <v>5366</v>
      </c>
      <c r="E842" s="832" t="s">
        <v>5367</v>
      </c>
      <c r="F842" s="849">
        <v>15</v>
      </c>
      <c r="G842" s="849">
        <v>88228.05</v>
      </c>
      <c r="H842" s="837">
        <v>1</v>
      </c>
      <c r="I842" s="849"/>
      <c r="J842" s="849"/>
      <c r="K842" s="837">
        <v>0</v>
      </c>
      <c r="L842" s="849">
        <v>15</v>
      </c>
      <c r="M842" s="850">
        <v>88228.05</v>
      </c>
    </row>
    <row r="843" spans="1:13" ht="14.4" customHeight="1" x14ac:dyDescent="0.3">
      <c r="A843" s="831" t="s">
        <v>2710</v>
      </c>
      <c r="B843" s="832" t="s">
        <v>2286</v>
      </c>
      <c r="C843" s="832" t="s">
        <v>3949</v>
      </c>
      <c r="D843" s="832" t="s">
        <v>2288</v>
      </c>
      <c r="E843" s="832" t="s">
        <v>3950</v>
      </c>
      <c r="F843" s="849"/>
      <c r="G843" s="849"/>
      <c r="H843" s="837">
        <v>0</v>
      </c>
      <c r="I843" s="849">
        <v>3</v>
      </c>
      <c r="J843" s="849">
        <v>222.24</v>
      </c>
      <c r="K843" s="837">
        <v>1</v>
      </c>
      <c r="L843" s="849">
        <v>3</v>
      </c>
      <c r="M843" s="850">
        <v>222.24</v>
      </c>
    </row>
    <row r="844" spans="1:13" ht="14.4" customHeight="1" x14ac:dyDescent="0.3">
      <c r="A844" s="831" t="s">
        <v>2710</v>
      </c>
      <c r="B844" s="832" t="s">
        <v>2286</v>
      </c>
      <c r="C844" s="832" t="s">
        <v>3353</v>
      </c>
      <c r="D844" s="832" t="s">
        <v>2432</v>
      </c>
      <c r="E844" s="832" t="s">
        <v>3354</v>
      </c>
      <c r="F844" s="849"/>
      <c r="G844" s="849"/>
      <c r="H844" s="837">
        <v>0</v>
      </c>
      <c r="I844" s="849">
        <v>2</v>
      </c>
      <c r="J844" s="849">
        <v>210.46</v>
      </c>
      <c r="K844" s="837">
        <v>1</v>
      </c>
      <c r="L844" s="849">
        <v>2</v>
      </c>
      <c r="M844" s="850">
        <v>210.46</v>
      </c>
    </row>
    <row r="845" spans="1:13" ht="14.4" customHeight="1" x14ac:dyDescent="0.3">
      <c r="A845" s="831" t="s">
        <v>2710</v>
      </c>
      <c r="B845" s="832" t="s">
        <v>2286</v>
      </c>
      <c r="C845" s="832" t="s">
        <v>3951</v>
      </c>
      <c r="D845" s="832" t="s">
        <v>2432</v>
      </c>
      <c r="E845" s="832" t="s">
        <v>3952</v>
      </c>
      <c r="F845" s="849"/>
      <c r="G845" s="849"/>
      <c r="H845" s="837">
        <v>0</v>
      </c>
      <c r="I845" s="849">
        <v>11</v>
      </c>
      <c r="J845" s="849">
        <v>925.98</v>
      </c>
      <c r="K845" s="837">
        <v>1</v>
      </c>
      <c r="L845" s="849">
        <v>11</v>
      </c>
      <c r="M845" s="850">
        <v>925.98</v>
      </c>
    </row>
    <row r="846" spans="1:13" ht="14.4" customHeight="1" x14ac:dyDescent="0.3">
      <c r="A846" s="831" t="s">
        <v>2710</v>
      </c>
      <c r="B846" s="832" t="s">
        <v>2286</v>
      </c>
      <c r="C846" s="832" t="s">
        <v>2434</v>
      </c>
      <c r="D846" s="832" t="s">
        <v>2288</v>
      </c>
      <c r="E846" s="832" t="s">
        <v>2435</v>
      </c>
      <c r="F846" s="849"/>
      <c r="G846" s="849"/>
      <c r="H846" s="837">
        <v>0</v>
      </c>
      <c r="I846" s="849">
        <v>6</v>
      </c>
      <c r="J846" s="849">
        <v>378.84000000000003</v>
      </c>
      <c r="K846" s="837">
        <v>1</v>
      </c>
      <c r="L846" s="849">
        <v>6</v>
      </c>
      <c r="M846" s="850">
        <v>378.84000000000003</v>
      </c>
    </row>
    <row r="847" spans="1:13" ht="14.4" customHeight="1" x14ac:dyDescent="0.3">
      <c r="A847" s="831" t="s">
        <v>2710</v>
      </c>
      <c r="B847" s="832" t="s">
        <v>2286</v>
      </c>
      <c r="C847" s="832" t="s">
        <v>5386</v>
      </c>
      <c r="D847" s="832" t="s">
        <v>2288</v>
      </c>
      <c r="E847" s="832" t="s">
        <v>5387</v>
      </c>
      <c r="F847" s="849">
        <v>1</v>
      </c>
      <c r="G847" s="849">
        <v>105.23</v>
      </c>
      <c r="H847" s="837">
        <v>1</v>
      </c>
      <c r="I847" s="849"/>
      <c r="J847" s="849"/>
      <c r="K847" s="837">
        <v>0</v>
      </c>
      <c r="L847" s="849">
        <v>1</v>
      </c>
      <c r="M847" s="850">
        <v>105.23</v>
      </c>
    </row>
    <row r="848" spans="1:13" ht="14.4" customHeight="1" x14ac:dyDescent="0.3">
      <c r="A848" s="831" t="s">
        <v>2710</v>
      </c>
      <c r="B848" s="832" t="s">
        <v>2286</v>
      </c>
      <c r="C848" s="832" t="s">
        <v>2287</v>
      </c>
      <c r="D848" s="832" t="s">
        <v>2288</v>
      </c>
      <c r="E848" s="832" t="s">
        <v>2289</v>
      </c>
      <c r="F848" s="849"/>
      <c r="G848" s="849"/>
      <c r="H848" s="837">
        <v>0</v>
      </c>
      <c r="I848" s="849">
        <v>23</v>
      </c>
      <c r="J848" s="849">
        <v>1128.8399999999999</v>
      </c>
      <c r="K848" s="837">
        <v>1</v>
      </c>
      <c r="L848" s="849">
        <v>23</v>
      </c>
      <c r="M848" s="850">
        <v>1128.8399999999999</v>
      </c>
    </row>
    <row r="849" spans="1:13" ht="14.4" customHeight="1" x14ac:dyDescent="0.3">
      <c r="A849" s="831" t="s">
        <v>2710</v>
      </c>
      <c r="B849" s="832" t="s">
        <v>2286</v>
      </c>
      <c r="C849" s="832" t="s">
        <v>5388</v>
      </c>
      <c r="D849" s="832" t="s">
        <v>2288</v>
      </c>
      <c r="E849" s="832" t="s">
        <v>5389</v>
      </c>
      <c r="F849" s="849"/>
      <c r="G849" s="849"/>
      <c r="H849" s="837">
        <v>0</v>
      </c>
      <c r="I849" s="849">
        <v>1</v>
      </c>
      <c r="J849" s="849">
        <v>126.27</v>
      </c>
      <c r="K849" s="837">
        <v>1</v>
      </c>
      <c r="L849" s="849">
        <v>1</v>
      </c>
      <c r="M849" s="850">
        <v>126.27</v>
      </c>
    </row>
    <row r="850" spans="1:13" ht="14.4" customHeight="1" x14ac:dyDescent="0.3">
      <c r="A850" s="831" t="s">
        <v>2710</v>
      </c>
      <c r="B850" s="832" t="s">
        <v>2286</v>
      </c>
      <c r="C850" s="832" t="s">
        <v>3953</v>
      </c>
      <c r="D850" s="832" t="s">
        <v>2288</v>
      </c>
      <c r="E850" s="832" t="s">
        <v>3954</v>
      </c>
      <c r="F850" s="849">
        <v>2</v>
      </c>
      <c r="G850" s="849">
        <v>168.36</v>
      </c>
      <c r="H850" s="837">
        <v>1</v>
      </c>
      <c r="I850" s="849"/>
      <c r="J850" s="849"/>
      <c r="K850" s="837">
        <v>0</v>
      </c>
      <c r="L850" s="849">
        <v>2</v>
      </c>
      <c r="M850" s="850">
        <v>168.36</v>
      </c>
    </row>
    <row r="851" spans="1:13" ht="14.4" customHeight="1" x14ac:dyDescent="0.3">
      <c r="A851" s="831" t="s">
        <v>2710</v>
      </c>
      <c r="B851" s="832" t="s">
        <v>2286</v>
      </c>
      <c r="C851" s="832" t="s">
        <v>2431</v>
      </c>
      <c r="D851" s="832" t="s">
        <v>2432</v>
      </c>
      <c r="E851" s="832" t="s">
        <v>2433</v>
      </c>
      <c r="F851" s="849"/>
      <c r="G851" s="849"/>
      <c r="H851" s="837">
        <v>0</v>
      </c>
      <c r="I851" s="849">
        <v>5</v>
      </c>
      <c r="J851" s="849">
        <v>631.35</v>
      </c>
      <c r="K851" s="837">
        <v>1</v>
      </c>
      <c r="L851" s="849">
        <v>5</v>
      </c>
      <c r="M851" s="850">
        <v>631.35</v>
      </c>
    </row>
    <row r="852" spans="1:13" ht="14.4" customHeight="1" x14ac:dyDescent="0.3">
      <c r="A852" s="831" t="s">
        <v>2710</v>
      </c>
      <c r="B852" s="832" t="s">
        <v>2286</v>
      </c>
      <c r="C852" s="832" t="s">
        <v>5384</v>
      </c>
      <c r="D852" s="832" t="s">
        <v>2432</v>
      </c>
      <c r="E852" s="832" t="s">
        <v>5385</v>
      </c>
      <c r="F852" s="849"/>
      <c r="G852" s="849"/>
      <c r="H852" s="837">
        <v>0</v>
      </c>
      <c r="I852" s="849">
        <v>4</v>
      </c>
      <c r="J852" s="849">
        <v>252.56</v>
      </c>
      <c r="K852" s="837">
        <v>1</v>
      </c>
      <c r="L852" s="849">
        <v>4</v>
      </c>
      <c r="M852" s="850">
        <v>252.56</v>
      </c>
    </row>
    <row r="853" spans="1:13" ht="14.4" customHeight="1" x14ac:dyDescent="0.3">
      <c r="A853" s="831" t="s">
        <v>2710</v>
      </c>
      <c r="B853" s="832" t="s">
        <v>2286</v>
      </c>
      <c r="C853" s="832" t="s">
        <v>3460</v>
      </c>
      <c r="D853" s="832" t="s">
        <v>2432</v>
      </c>
      <c r="E853" s="832" t="s">
        <v>3461</v>
      </c>
      <c r="F853" s="849"/>
      <c r="G853" s="849"/>
      <c r="H853" s="837">
        <v>0</v>
      </c>
      <c r="I853" s="849">
        <v>18</v>
      </c>
      <c r="J853" s="849">
        <v>883.43999999999994</v>
      </c>
      <c r="K853" s="837">
        <v>1</v>
      </c>
      <c r="L853" s="849">
        <v>18</v>
      </c>
      <c r="M853" s="850">
        <v>883.43999999999994</v>
      </c>
    </row>
    <row r="854" spans="1:13" ht="14.4" customHeight="1" x14ac:dyDescent="0.3">
      <c r="A854" s="831" t="s">
        <v>2710</v>
      </c>
      <c r="B854" s="832" t="s">
        <v>2396</v>
      </c>
      <c r="C854" s="832" t="s">
        <v>2397</v>
      </c>
      <c r="D854" s="832" t="s">
        <v>2398</v>
      </c>
      <c r="E854" s="832" t="s">
        <v>2399</v>
      </c>
      <c r="F854" s="849"/>
      <c r="G854" s="849"/>
      <c r="H854" s="837">
        <v>0</v>
      </c>
      <c r="I854" s="849">
        <v>1</v>
      </c>
      <c r="J854" s="849">
        <v>141.25</v>
      </c>
      <c r="K854" s="837">
        <v>1</v>
      </c>
      <c r="L854" s="849">
        <v>1</v>
      </c>
      <c r="M854" s="850">
        <v>141.25</v>
      </c>
    </row>
    <row r="855" spans="1:13" ht="14.4" customHeight="1" x14ac:dyDescent="0.3">
      <c r="A855" s="831" t="s">
        <v>2710</v>
      </c>
      <c r="B855" s="832" t="s">
        <v>2322</v>
      </c>
      <c r="C855" s="832" t="s">
        <v>2479</v>
      </c>
      <c r="D855" s="832" t="s">
        <v>1130</v>
      </c>
      <c r="E855" s="832" t="s">
        <v>2480</v>
      </c>
      <c r="F855" s="849"/>
      <c r="G855" s="849"/>
      <c r="H855" s="837">
        <v>0</v>
      </c>
      <c r="I855" s="849">
        <v>1</v>
      </c>
      <c r="J855" s="849">
        <v>45.51</v>
      </c>
      <c r="K855" s="837">
        <v>1</v>
      </c>
      <c r="L855" s="849">
        <v>1</v>
      </c>
      <c r="M855" s="850">
        <v>45.51</v>
      </c>
    </row>
    <row r="856" spans="1:13" ht="14.4" customHeight="1" x14ac:dyDescent="0.3">
      <c r="A856" s="831" t="s">
        <v>2710</v>
      </c>
      <c r="B856" s="832" t="s">
        <v>2254</v>
      </c>
      <c r="C856" s="832" t="s">
        <v>2332</v>
      </c>
      <c r="D856" s="832" t="s">
        <v>1141</v>
      </c>
      <c r="E856" s="832" t="s">
        <v>1135</v>
      </c>
      <c r="F856" s="849"/>
      <c r="G856" s="849"/>
      <c r="H856" s="837">
        <v>0</v>
      </c>
      <c r="I856" s="849">
        <v>5</v>
      </c>
      <c r="J856" s="849">
        <v>651.94999999999993</v>
      </c>
      <c r="K856" s="837">
        <v>1</v>
      </c>
      <c r="L856" s="849">
        <v>5</v>
      </c>
      <c r="M856" s="850">
        <v>651.94999999999993</v>
      </c>
    </row>
    <row r="857" spans="1:13" ht="14.4" customHeight="1" x14ac:dyDescent="0.3">
      <c r="A857" s="831" t="s">
        <v>2710</v>
      </c>
      <c r="B857" s="832" t="s">
        <v>2254</v>
      </c>
      <c r="C857" s="832" t="s">
        <v>2334</v>
      </c>
      <c r="D857" s="832" t="s">
        <v>1139</v>
      </c>
      <c r="E857" s="832" t="s">
        <v>1135</v>
      </c>
      <c r="F857" s="849"/>
      <c r="G857" s="849"/>
      <c r="H857" s="837">
        <v>0</v>
      </c>
      <c r="I857" s="849">
        <v>5</v>
      </c>
      <c r="J857" s="849">
        <v>1194.4499999999998</v>
      </c>
      <c r="K857" s="837">
        <v>1</v>
      </c>
      <c r="L857" s="849">
        <v>5</v>
      </c>
      <c r="M857" s="850">
        <v>1194.4499999999998</v>
      </c>
    </row>
    <row r="858" spans="1:13" ht="14.4" customHeight="1" x14ac:dyDescent="0.3">
      <c r="A858" s="831" t="s">
        <v>2710</v>
      </c>
      <c r="B858" s="832" t="s">
        <v>2254</v>
      </c>
      <c r="C858" s="832" t="s">
        <v>5284</v>
      </c>
      <c r="D858" s="832" t="s">
        <v>5213</v>
      </c>
      <c r="E858" s="832" t="s">
        <v>1435</v>
      </c>
      <c r="F858" s="849"/>
      <c r="G858" s="849"/>
      <c r="H858" s="837">
        <v>0</v>
      </c>
      <c r="I858" s="849">
        <v>20</v>
      </c>
      <c r="J858" s="849">
        <v>647.6</v>
      </c>
      <c r="K858" s="837">
        <v>1</v>
      </c>
      <c r="L858" s="849">
        <v>20</v>
      </c>
      <c r="M858" s="850">
        <v>647.6</v>
      </c>
    </row>
    <row r="859" spans="1:13" ht="14.4" customHeight="1" x14ac:dyDescent="0.3">
      <c r="A859" s="831" t="s">
        <v>2711</v>
      </c>
      <c r="B859" s="832" t="s">
        <v>5770</v>
      </c>
      <c r="C859" s="832" t="s">
        <v>5392</v>
      </c>
      <c r="D859" s="832" t="s">
        <v>5393</v>
      </c>
      <c r="E859" s="832" t="s">
        <v>5394</v>
      </c>
      <c r="F859" s="849"/>
      <c r="G859" s="849"/>
      <c r="H859" s="837">
        <v>0</v>
      </c>
      <c r="I859" s="849">
        <v>3</v>
      </c>
      <c r="J859" s="849">
        <v>1963.8000000000002</v>
      </c>
      <c r="K859" s="837">
        <v>1</v>
      </c>
      <c r="L859" s="849">
        <v>3</v>
      </c>
      <c r="M859" s="850">
        <v>1963.8000000000002</v>
      </c>
    </row>
    <row r="860" spans="1:13" ht="14.4" customHeight="1" x14ac:dyDescent="0.3">
      <c r="A860" s="831" t="s">
        <v>2711</v>
      </c>
      <c r="B860" s="832" t="s">
        <v>5769</v>
      </c>
      <c r="C860" s="832" t="s">
        <v>5362</v>
      </c>
      <c r="D860" s="832" t="s">
        <v>5363</v>
      </c>
      <c r="E860" s="832" t="s">
        <v>5364</v>
      </c>
      <c r="F860" s="849"/>
      <c r="G860" s="849"/>
      <c r="H860" s="837">
        <v>0</v>
      </c>
      <c r="I860" s="849">
        <v>6</v>
      </c>
      <c r="J860" s="849">
        <v>44113.979999999996</v>
      </c>
      <c r="K860" s="837">
        <v>1</v>
      </c>
      <c r="L860" s="849">
        <v>6</v>
      </c>
      <c r="M860" s="850">
        <v>44113.979999999996</v>
      </c>
    </row>
    <row r="861" spans="1:13" ht="14.4" customHeight="1" x14ac:dyDescent="0.3">
      <c r="A861" s="831" t="s">
        <v>2711</v>
      </c>
      <c r="B861" s="832" t="s">
        <v>2286</v>
      </c>
      <c r="C861" s="832" t="s">
        <v>2434</v>
      </c>
      <c r="D861" s="832" t="s">
        <v>2288</v>
      </c>
      <c r="E861" s="832" t="s">
        <v>2435</v>
      </c>
      <c r="F861" s="849"/>
      <c r="G861" s="849"/>
      <c r="H861" s="837">
        <v>0</v>
      </c>
      <c r="I861" s="849">
        <v>2</v>
      </c>
      <c r="J861" s="849">
        <v>126.28</v>
      </c>
      <c r="K861" s="837">
        <v>1</v>
      </c>
      <c r="L861" s="849">
        <v>2</v>
      </c>
      <c r="M861" s="850">
        <v>126.28</v>
      </c>
    </row>
    <row r="862" spans="1:13" ht="14.4" customHeight="1" x14ac:dyDescent="0.3">
      <c r="A862" s="831" t="s">
        <v>2711</v>
      </c>
      <c r="B862" s="832" t="s">
        <v>2286</v>
      </c>
      <c r="C862" s="832" t="s">
        <v>2287</v>
      </c>
      <c r="D862" s="832" t="s">
        <v>2288</v>
      </c>
      <c r="E862" s="832" t="s">
        <v>2289</v>
      </c>
      <c r="F862" s="849"/>
      <c r="G862" s="849"/>
      <c r="H862" s="837">
        <v>0</v>
      </c>
      <c r="I862" s="849">
        <v>12</v>
      </c>
      <c r="J862" s="849">
        <v>588.96</v>
      </c>
      <c r="K862" s="837">
        <v>1</v>
      </c>
      <c r="L862" s="849">
        <v>12</v>
      </c>
      <c r="M862" s="850">
        <v>588.96</v>
      </c>
    </row>
    <row r="863" spans="1:13" ht="14.4" customHeight="1" x14ac:dyDescent="0.3">
      <c r="A863" s="831" t="s">
        <v>2711</v>
      </c>
      <c r="B863" s="832" t="s">
        <v>2286</v>
      </c>
      <c r="C863" s="832" t="s">
        <v>2431</v>
      </c>
      <c r="D863" s="832" t="s">
        <v>2432</v>
      </c>
      <c r="E863" s="832" t="s">
        <v>2433</v>
      </c>
      <c r="F863" s="849"/>
      <c r="G863" s="849"/>
      <c r="H863" s="837">
        <v>0</v>
      </c>
      <c r="I863" s="849">
        <v>1</v>
      </c>
      <c r="J863" s="849">
        <v>126.27</v>
      </c>
      <c r="K863" s="837">
        <v>1</v>
      </c>
      <c r="L863" s="849">
        <v>1</v>
      </c>
      <c r="M863" s="850">
        <v>126.27</v>
      </c>
    </row>
    <row r="864" spans="1:13" ht="14.4" customHeight="1" x14ac:dyDescent="0.3">
      <c r="A864" s="831" t="s">
        <v>2711</v>
      </c>
      <c r="B864" s="832" t="s">
        <v>5733</v>
      </c>
      <c r="C864" s="832" t="s">
        <v>5484</v>
      </c>
      <c r="D864" s="832" t="s">
        <v>3613</v>
      </c>
      <c r="E864" s="832" t="s">
        <v>5404</v>
      </c>
      <c r="F864" s="849">
        <v>1</v>
      </c>
      <c r="G864" s="849">
        <v>19.59</v>
      </c>
      <c r="H864" s="837">
        <v>1</v>
      </c>
      <c r="I864" s="849"/>
      <c r="J864" s="849"/>
      <c r="K864" s="837">
        <v>0</v>
      </c>
      <c r="L864" s="849">
        <v>1</v>
      </c>
      <c r="M864" s="850">
        <v>19.59</v>
      </c>
    </row>
    <row r="865" spans="1:13" ht="14.4" customHeight="1" x14ac:dyDescent="0.3">
      <c r="A865" s="831" t="s">
        <v>2712</v>
      </c>
      <c r="B865" s="832" t="s">
        <v>2308</v>
      </c>
      <c r="C865" s="832" t="s">
        <v>2309</v>
      </c>
      <c r="D865" s="832" t="s">
        <v>2310</v>
      </c>
      <c r="E865" s="832" t="s">
        <v>2311</v>
      </c>
      <c r="F865" s="849"/>
      <c r="G865" s="849"/>
      <c r="H865" s="837">
        <v>0</v>
      </c>
      <c r="I865" s="849">
        <v>1</v>
      </c>
      <c r="J865" s="849">
        <v>18.809999999999999</v>
      </c>
      <c r="K865" s="837">
        <v>1</v>
      </c>
      <c r="L865" s="849">
        <v>1</v>
      </c>
      <c r="M865" s="850">
        <v>18.809999999999999</v>
      </c>
    </row>
    <row r="866" spans="1:13" ht="14.4" customHeight="1" x14ac:dyDescent="0.3">
      <c r="A866" s="831" t="s">
        <v>2713</v>
      </c>
      <c r="B866" s="832" t="s">
        <v>2205</v>
      </c>
      <c r="C866" s="832" t="s">
        <v>5488</v>
      </c>
      <c r="D866" s="832" t="s">
        <v>2737</v>
      </c>
      <c r="E866" s="832" t="s">
        <v>2738</v>
      </c>
      <c r="F866" s="849">
        <v>1</v>
      </c>
      <c r="G866" s="849">
        <v>42.63</v>
      </c>
      <c r="H866" s="837">
        <v>1</v>
      </c>
      <c r="I866" s="849"/>
      <c r="J866" s="849"/>
      <c r="K866" s="837">
        <v>0</v>
      </c>
      <c r="L866" s="849">
        <v>1</v>
      </c>
      <c r="M866" s="850">
        <v>42.63</v>
      </c>
    </row>
    <row r="867" spans="1:13" ht="14.4" customHeight="1" x14ac:dyDescent="0.3">
      <c r="A867" s="831" t="s">
        <v>2713</v>
      </c>
      <c r="B867" s="832" t="s">
        <v>2248</v>
      </c>
      <c r="C867" s="832" t="s">
        <v>2251</v>
      </c>
      <c r="D867" s="832" t="s">
        <v>2252</v>
      </c>
      <c r="E867" s="832" t="s">
        <v>2253</v>
      </c>
      <c r="F867" s="849"/>
      <c r="G867" s="849"/>
      <c r="H867" s="837">
        <v>0</v>
      </c>
      <c r="I867" s="849">
        <v>1</v>
      </c>
      <c r="J867" s="849">
        <v>25.5</v>
      </c>
      <c r="K867" s="837">
        <v>1</v>
      </c>
      <c r="L867" s="849">
        <v>1</v>
      </c>
      <c r="M867" s="850">
        <v>25.5</v>
      </c>
    </row>
    <row r="868" spans="1:13" ht="14.4" customHeight="1" x14ac:dyDescent="0.3">
      <c r="A868" s="831" t="s">
        <v>2713</v>
      </c>
      <c r="B868" s="832" t="s">
        <v>2322</v>
      </c>
      <c r="C868" s="832" t="s">
        <v>2479</v>
      </c>
      <c r="D868" s="832" t="s">
        <v>1130</v>
      </c>
      <c r="E868" s="832" t="s">
        <v>2480</v>
      </c>
      <c r="F868" s="849"/>
      <c r="G868" s="849"/>
      <c r="H868" s="837"/>
      <c r="I868" s="849">
        <v>1</v>
      </c>
      <c r="J868" s="849">
        <v>0</v>
      </c>
      <c r="K868" s="837"/>
      <c r="L868" s="849">
        <v>1</v>
      </c>
      <c r="M868" s="850">
        <v>0</v>
      </c>
    </row>
    <row r="869" spans="1:13" ht="14.4" customHeight="1" x14ac:dyDescent="0.3">
      <c r="A869" s="831" t="s">
        <v>2714</v>
      </c>
      <c r="B869" s="832" t="s">
        <v>5743</v>
      </c>
      <c r="C869" s="832" t="s">
        <v>5145</v>
      </c>
      <c r="D869" s="832" t="s">
        <v>3019</v>
      </c>
      <c r="E869" s="832" t="s">
        <v>5146</v>
      </c>
      <c r="F869" s="849"/>
      <c r="G869" s="849"/>
      <c r="H869" s="837">
        <v>0</v>
      </c>
      <c r="I869" s="849">
        <v>3</v>
      </c>
      <c r="J869" s="849">
        <v>193.5</v>
      </c>
      <c r="K869" s="837">
        <v>1</v>
      </c>
      <c r="L869" s="849">
        <v>3</v>
      </c>
      <c r="M869" s="850">
        <v>193.5</v>
      </c>
    </row>
    <row r="870" spans="1:13" ht="14.4" customHeight="1" x14ac:dyDescent="0.3">
      <c r="A870" s="831" t="s">
        <v>2714</v>
      </c>
      <c r="B870" s="832" t="s">
        <v>2275</v>
      </c>
      <c r="C870" s="832" t="s">
        <v>2345</v>
      </c>
      <c r="D870" s="832" t="s">
        <v>1063</v>
      </c>
      <c r="E870" s="832" t="s">
        <v>2346</v>
      </c>
      <c r="F870" s="849"/>
      <c r="G870" s="849"/>
      <c r="H870" s="837">
        <v>0</v>
      </c>
      <c r="I870" s="849">
        <v>1</v>
      </c>
      <c r="J870" s="849">
        <v>736.33</v>
      </c>
      <c r="K870" s="837">
        <v>1</v>
      </c>
      <c r="L870" s="849">
        <v>1</v>
      </c>
      <c r="M870" s="850">
        <v>736.33</v>
      </c>
    </row>
    <row r="871" spans="1:13" ht="14.4" customHeight="1" x14ac:dyDescent="0.3">
      <c r="A871" s="831" t="s">
        <v>2714</v>
      </c>
      <c r="B871" s="832" t="s">
        <v>5749</v>
      </c>
      <c r="C871" s="832" t="s">
        <v>5147</v>
      </c>
      <c r="D871" s="832" t="s">
        <v>1904</v>
      </c>
      <c r="E871" s="832" t="s">
        <v>2897</v>
      </c>
      <c r="F871" s="849"/>
      <c r="G871" s="849"/>
      <c r="H871" s="837">
        <v>0</v>
      </c>
      <c r="I871" s="849">
        <v>2</v>
      </c>
      <c r="J871" s="849">
        <v>234.06</v>
      </c>
      <c r="K871" s="837">
        <v>1</v>
      </c>
      <c r="L871" s="849">
        <v>2</v>
      </c>
      <c r="M871" s="850">
        <v>234.06</v>
      </c>
    </row>
    <row r="872" spans="1:13" ht="14.4" customHeight="1" x14ac:dyDescent="0.3">
      <c r="A872" s="831" t="s">
        <v>2714</v>
      </c>
      <c r="B872" s="832" t="s">
        <v>2349</v>
      </c>
      <c r="C872" s="832" t="s">
        <v>5141</v>
      </c>
      <c r="D872" s="832" t="s">
        <v>2835</v>
      </c>
      <c r="E872" s="832" t="s">
        <v>3161</v>
      </c>
      <c r="F872" s="849">
        <v>1</v>
      </c>
      <c r="G872" s="849">
        <v>207.27</v>
      </c>
      <c r="H872" s="837">
        <v>1</v>
      </c>
      <c r="I872" s="849"/>
      <c r="J872" s="849"/>
      <c r="K872" s="837">
        <v>0</v>
      </c>
      <c r="L872" s="849">
        <v>1</v>
      </c>
      <c r="M872" s="850">
        <v>207.27</v>
      </c>
    </row>
    <row r="873" spans="1:13" ht="14.4" customHeight="1" x14ac:dyDescent="0.3">
      <c r="A873" s="831" t="s">
        <v>2714</v>
      </c>
      <c r="B873" s="832" t="s">
        <v>2349</v>
      </c>
      <c r="C873" s="832" t="s">
        <v>2834</v>
      </c>
      <c r="D873" s="832" t="s">
        <v>2835</v>
      </c>
      <c r="E873" s="832" t="s">
        <v>2497</v>
      </c>
      <c r="F873" s="849">
        <v>1</v>
      </c>
      <c r="G873" s="849">
        <v>103.64</v>
      </c>
      <c r="H873" s="837">
        <v>1</v>
      </c>
      <c r="I873" s="849"/>
      <c r="J873" s="849"/>
      <c r="K873" s="837">
        <v>0</v>
      </c>
      <c r="L873" s="849">
        <v>1</v>
      </c>
      <c r="M873" s="850">
        <v>103.64</v>
      </c>
    </row>
    <row r="874" spans="1:13" ht="14.4" customHeight="1" x14ac:dyDescent="0.3">
      <c r="A874" s="831" t="s">
        <v>2714</v>
      </c>
      <c r="B874" s="832" t="s">
        <v>2182</v>
      </c>
      <c r="C874" s="832" t="s">
        <v>5134</v>
      </c>
      <c r="D874" s="832" t="s">
        <v>2184</v>
      </c>
      <c r="E874" s="832" t="s">
        <v>5135</v>
      </c>
      <c r="F874" s="849"/>
      <c r="G874" s="849"/>
      <c r="H874" s="837">
        <v>0</v>
      </c>
      <c r="I874" s="849">
        <v>15</v>
      </c>
      <c r="J874" s="849">
        <v>238.5</v>
      </c>
      <c r="K874" s="837">
        <v>1</v>
      </c>
      <c r="L874" s="849">
        <v>15</v>
      </c>
      <c r="M874" s="850">
        <v>238.5</v>
      </c>
    </row>
    <row r="875" spans="1:13" ht="14.4" customHeight="1" x14ac:dyDescent="0.3">
      <c r="A875" s="831" t="s">
        <v>2714</v>
      </c>
      <c r="B875" s="832" t="s">
        <v>2544</v>
      </c>
      <c r="C875" s="832" t="s">
        <v>5155</v>
      </c>
      <c r="D875" s="832" t="s">
        <v>5156</v>
      </c>
      <c r="E875" s="832" t="s">
        <v>5157</v>
      </c>
      <c r="F875" s="849">
        <v>6</v>
      </c>
      <c r="G875" s="849">
        <v>580.79999999999995</v>
      </c>
      <c r="H875" s="837">
        <v>1</v>
      </c>
      <c r="I875" s="849"/>
      <c r="J875" s="849"/>
      <c r="K875" s="837">
        <v>0</v>
      </c>
      <c r="L875" s="849">
        <v>6</v>
      </c>
      <c r="M875" s="850">
        <v>580.79999999999995</v>
      </c>
    </row>
    <row r="876" spans="1:13" ht="14.4" customHeight="1" x14ac:dyDescent="0.3">
      <c r="A876" s="831" t="s">
        <v>2714</v>
      </c>
      <c r="B876" s="832" t="s">
        <v>5771</v>
      </c>
      <c r="C876" s="832" t="s">
        <v>5151</v>
      </c>
      <c r="D876" s="832" t="s">
        <v>5152</v>
      </c>
      <c r="E876" s="832" t="s">
        <v>3713</v>
      </c>
      <c r="F876" s="849">
        <v>3</v>
      </c>
      <c r="G876" s="849">
        <v>430.04999999999995</v>
      </c>
      <c r="H876" s="837">
        <v>1</v>
      </c>
      <c r="I876" s="849"/>
      <c r="J876" s="849"/>
      <c r="K876" s="837">
        <v>0</v>
      </c>
      <c r="L876" s="849">
        <v>3</v>
      </c>
      <c r="M876" s="850">
        <v>430.04999999999995</v>
      </c>
    </row>
    <row r="877" spans="1:13" ht="14.4" customHeight="1" x14ac:dyDescent="0.3">
      <c r="A877" s="831" t="s">
        <v>2714</v>
      </c>
      <c r="B877" s="832" t="s">
        <v>5771</v>
      </c>
      <c r="C877" s="832" t="s">
        <v>5153</v>
      </c>
      <c r="D877" s="832" t="s">
        <v>5152</v>
      </c>
      <c r="E877" s="832" t="s">
        <v>3301</v>
      </c>
      <c r="F877" s="849">
        <v>1</v>
      </c>
      <c r="G877" s="849">
        <v>430.05</v>
      </c>
      <c r="H877" s="837">
        <v>1</v>
      </c>
      <c r="I877" s="849"/>
      <c r="J877" s="849"/>
      <c r="K877" s="837">
        <v>0</v>
      </c>
      <c r="L877" s="849">
        <v>1</v>
      </c>
      <c r="M877" s="850">
        <v>430.05</v>
      </c>
    </row>
    <row r="878" spans="1:13" ht="14.4" customHeight="1" x14ac:dyDescent="0.3">
      <c r="A878" s="831" t="s">
        <v>2714</v>
      </c>
      <c r="B878" s="832" t="s">
        <v>2193</v>
      </c>
      <c r="C878" s="832" t="s">
        <v>2194</v>
      </c>
      <c r="D878" s="832" t="s">
        <v>1358</v>
      </c>
      <c r="E878" s="832" t="s">
        <v>2195</v>
      </c>
      <c r="F878" s="849"/>
      <c r="G878" s="849"/>
      <c r="H878" s="837">
        <v>0</v>
      </c>
      <c r="I878" s="849">
        <v>1</v>
      </c>
      <c r="J878" s="849">
        <v>154.36000000000001</v>
      </c>
      <c r="K878" s="837">
        <v>1</v>
      </c>
      <c r="L878" s="849">
        <v>1</v>
      </c>
      <c r="M878" s="850">
        <v>154.36000000000001</v>
      </c>
    </row>
    <row r="879" spans="1:13" ht="14.4" customHeight="1" x14ac:dyDescent="0.3">
      <c r="A879" s="831" t="s">
        <v>2714</v>
      </c>
      <c r="B879" s="832" t="s">
        <v>2396</v>
      </c>
      <c r="C879" s="832" t="s">
        <v>5148</v>
      </c>
      <c r="D879" s="832" t="s">
        <v>5149</v>
      </c>
      <c r="E879" s="832" t="s">
        <v>5150</v>
      </c>
      <c r="F879" s="849">
        <v>1</v>
      </c>
      <c r="G879" s="849">
        <v>141.25</v>
      </c>
      <c r="H879" s="837">
        <v>1</v>
      </c>
      <c r="I879" s="849"/>
      <c r="J879" s="849"/>
      <c r="K879" s="837">
        <v>0</v>
      </c>
      <c r="L879" s="849">
        <v>1</v>
      </c>
      <c r="M879" s="850">
        <v>141.25</v>
      </c>
    </row>
    <row r="880" spans="1:13" ht="14.4" customHeight="1" x14ac:dyDescent="0.3">
      <c r="A880" s="831" t="s">
        <v>2715</v>
      </c>
      <c r="B880" s="832" t="s">
        <v>2193</v>
      </c>
      <c r="C880" s="832" t="s">
        <v>2194</v>
      </c>
      <c r="D880" s="832" t="s">
        <v>1358</v>
      </c>
      <c r="E880" s="832" t="s">
        <v>2195</v>
      </c>
      <c r="F880" s="849"/>
      <c r="G880" s="849"/>
      <c r="H880" s="837">
        <v>0</v>
      </c>
      <c r="I880" s="849">
        <v>2</v>
      </c>
      <c r="J880" s="849">
        <v>308.72000000000003</v>
      </c>
      <c r="K880" s="837">
        <v>1</v>
      </c>
      <c r="L880" s="849">
        <v>2</v>
      </c>
      <c r="M880" s="850">
        <v>308.72000000000003</v>
      </c>
    </row>
    <row r="881" spans="1:13" ht="14.4" customHeight="1" x14ac:dyDescent="0.3">
      <c r="A881" s="831" t="s">
        <v>2715</v>
      </c>
      <c r="B881" s="832" t="s">
        <v>2193</v>
      </c>
      <c r="C881" s="832" t="s">
        <v>2199</v>
      </c>
      <c r="D881" s="832" t="s">
        <v>951</v>
      </c>
      <c r="E881" s="832" t="s">
        <v>2200</v>
      </c>
      <c r="F881" s="849"/>
      <c r="G881" s="849"/>
      <c r="H881" s="837">
        <v>0</v>
      </c>
      <c r="I881" s="849">
        <v>3</v>
      </c>
      <c r="J881" s="849">
        <v>227.19</v>
      </c>
      <c r="K881" s="837">
        <v>1</v>
      </c>
      <c r="L881" s="849">
        <v>3</v>
      </c>
      <c r="M881" s="850">
        <v>227.19</v>
      </c>
    </row>
    <row r="882" spans="1:13" ht="14.4" customHeight="1" x14ac:dyDescent="0.3">
      <c r="A882" s="831" t="s">
        <v>2715</v>
      </c>
      <c r="B882" s="832" t="s">
        <v>2380</v>
      </c>
      <c r="C882" s="832" t="s">
        <v>2381</v>
      </c>
      <c r="D882" s="832" t="s">
        <v>1268</v>
      </c>
      <c r="E882" s="832" t="s">
        <v>1270</v>
      </c>
      <c r="F882" s="849"/>
      <c r="G882" s="849"/>
      <c r="H882" s="837">
        <v>0</v>
      </c>
      <c r="I882" s="849">
        <v>1</v>
      </c>
      <c r="J882" s="849">
        <v>159.08000000000001</v>
      </c>
      <c r="K882" s="837">
        <v>1</v>
      </c>
      <c r="L882" s="849">
        <v>1</v>
      </c>
      <c r="M882" s="850">
        <v>159.08000000000001</v>
      </c>
    </row>
    <row r="883" spans="1:13" ht="14.4" customHeight="1" x14ac:dyDescent="0.3">
      <c r="A883" s="831" t="s">
        <v>2715</v>
      </c>
      <c r="B883" s="832" t="s">
        <v>2380</v>
      </c>
      <c r="C883" s="832" t="s">
        <v>2839</v>
      </c>
      <c r="D883" s="832" t="s">
        <v>2840</v>
      </c>
      <c r="E883" s="832" t="s">
        <v>1269</v>
      </c>
      <c r="F883" s="849">
        <v>1</v>
      </c>
      <c r="G883" s="849">
        <v>318.16000000000003</v>
      </c>
      <c r="H883" s="837">
        <v>1</v>
      </c>
      <c r="I883" s="849"/>
      <c r="J883" s="849"/>
      <c r="K883" s="837">
        <v>0</v>
      </c>
      <c r="L883" s="849">
        <v>1</v>
      </c>
      <c r="M883" s="850">
        <v>318.16000000000003</v>
      </c>
    </row>
    <row r="884" spans="1:13" ht="14.4" customHeight="1" x14ac:dyDescent="0.3">
      <c r="A884" s="831" t="s">
        <v>2715</v>
      </c>
      <c r="B884" s="832" t="s">
        <v>2254</v>
      </c>
      <c r="C884" s="832" t="s">
        <v>2334</v>
      </c>
      <c r="D884" s="832" t="s">
        <v>1139</v>
      </c>
      <c r="E884" s="832" t="s">
        <v>1135</v>
      </c>
      <c r="F884" s="849"/>
      <c r="G884" s="849"/>
      <c r="H884" s="837">
        <v>0</v>
      </c>
      <c r="I884" s="849">
        <v>18</v>
      </c>
      <c r="J884" s="849">
        <v>4300.0199999999995</v>
      </c>
      <c r="K884" s="837">
        <v>1</v>
      </c>
      <c r="L884" s="849">
        <v>18</v>
      </c>
      <c r="M884" s="850">
        <v>4300.0199999999995</v>
      </c>
    </row>
    <row r="885" spans="1:13" ht="14.4" customHeight="1" x14ac:dyDescent="0.3">
      <c r="A885" s="831" t="s">
        <v>2717</v>
      </c>
      <c r="B885" s="832" t="s">
        <v>2182</v>
      </c>
      <c r="C885" s="832" t="s">
        <v>5134</v>
      </c>
      <c r="D885" s="832" t="s">
        <v>2184</v>
      </c>
      <c r="E885" s="832" t="s">
        <v>5135</v>
      </c>
      <c r="F885" s="849"/>
      <c r="G885" s="849"/>
      <c r="H885" s="837">
        <v>0</v>
      </c>
      <c r="I885" s="849">
        <v>3</v>
      </c>
      <c r="J885" s="849">
        <v>47.7</v>
      </c>
      <c r="K885" s="837">
        <v>1</v>
      </c>
      <c r="L885" s="849">
        <v>3</v>
      </c>
      <c r="M885" s="850">
        <v>47.7</v>
      </c>
    </row>
    <row r="886" spans="1:13" ht="14.4" customHeight="1" x14ac:dyDescent="0.3">
      <c r="A886" s="831" t="s">
        <v>2717</v>
      </c>
      <c r="B886" s="832" t="s">
        <v>2286</v>
      </c>
      <c r="C886" s="832" t="s">
        <v>2287</v>
      </c>
      <c r="D886" s="832" t="s">
        <v>2288</v>
      </c>
      <c r="E886" s="832" t="s">
        <v>2289</v>
      </c>
      <c r="F886" s="849"/>
      <c r="G886" s="849"/>
      <c r="H886" s="837">
        <v>0</v>
      </c>
      <c r="I886" s="849">
        <v>1</v>
      </c>
      <c r="J886" s="849">
        <v>49.08</v>
      </c>
      <c r="K886" s="837">
        <v>1</v>
      </c>
      <c r="L886" s="849">
        <v>1</v>
      </c>
      <c r="M886" s="850">
        <v>49.08</v>
      </c>
    </row>
    <row r="887" spans="1:13" ht="14.4" customHeight="1" x14ac:dyDescent="0.3">
      <c r="A887" s="831" t="s">
        <v>2717</v>
      </c>
      <c r="B887" s="832" t="s">
        <v>2193</v>
      </c>
      <c r="C887" s="832" t="s">
        <v>2816</v>
      </c>
      <c r="D887" s="832" t="s">
        <v>2817</v>
      </c>
      <c r="E887" s="832" t="s">
        <v>2818</v>
      </c>
      <c r="F887" s="849">
        <v>1</v>
      </c>
      <c r="G887" s="849">
        <v>154.36000000000001</v>
      </c>
      <c r="H887" s="837">
        <v>1</v>
      </c>
      <c r="I887" s="849"/>
      <c r="J887" s="849"/>
      <c r="K887" s="837">
        <v>0</v>
      </c>
      <c r="L887" s="849">
        <v>1</v>
      </c>
      <c r="M887" s="850">
        <v>154.36000000000001</v>
      </c>
    </row>
    <row r="888" spans="1:13" ht="14.4" customHeight="1" x14ac:dyDescent="0.3">
      <c r="A888" s="831" t="s">
        <v>2717</v>
      </c>
      <c r="B888" s="832" t="s">
        <v>2193</v>
      </c>
      <c r="C888" s="832" t="s">
        <v>2194</v>
      </c>
      <c r="D888" s="832" t="s">
        <v>1358</v>
      </c>
      <c r="E888" s="832" t="s">
        <v>2195</v>
      </c>
      <c r="F888" s="849"/>
      <c r="G888" s="849"/>
      <c r="H888" s="837">
        <v>0</v>
      </c>
      <c r="I888" s="849">
        <v>2</v>
      </c>
      <c r="J888" s="849">
        <v>308.72000000000003</v>
      </c>
      <c r="K888" s="837">
        <v>1</v>
      </c>
      <c r="L888" s="849">
        <v>2</v>
      </c>
      <c r="M888" s="850">
        <v>308.72000000000003</v>
      </c>
    </row>
    <row r="889" spans="1:13" ht="14.4" customHeight="1" x14ac:dyDescent="0.3">
      <c r="A889" s="831" t="s">
        <v>2717</v>
      </c>
      <c r="B889" s="832" t="s">
        <v>2193</v>
      </c>
      <c r="C889" s="832" t="s">
        <v>2199</v>
      </c>
      <c r="D889" s="832" t="s">
        <v>951</v>
      </c>
      <c r="E889" s="832" t="s">
        <v>2200</v>
      </c>
      <c r="F889" s="849"/>
      <c r="G889" s="849"/>
      <c r="H889" s="837">
        <v>0</v>
      </c>
      <c r="I889" s="849">
        <v>20</v>
      </c>
      <c r="J889" s="849">
        <v>1514.6000000000001</v>
      </c>
      <c r="K889" s="837">
        <v>1</v>
      </c>
      <c r="L889" s="849">
        <v>20</v>
      </c>
      <c r="M889" s="850">
        <v>1514.6000000000001</v>
      </c>
    </row>
    <row r="890" spans="1:13" ht="14.4" customHeight="1" x14ac:dyDescent="0.3">
      <c r="A890" s="831" t="s">
        <v>2717</v>
      </c>
      <c r="B890" s="832" t="s">
        <v>2205</v>
      </c>
      <c r="C890" s="832" t="s">
        <v>2739</v>
      </c>
      <c r="D890" s="832" t="s">
        <v>2737</v>
      </c>
      <c r="E890" s="832" t="s">
        <v>1555</v>
      </c>
      <c r="F890" s="849">
        <v>9</v>
      </c>
      <c r="G890" s="849">
        <v>767.43</v>
      </c>
      <c r="H890" s="837">
        <v>1</v>
      </c>
      <c r="I890" s="849"/>
      <c r="J890" s="849"/>
      <c r="K890" s="837">
        <v>0</v>
      </c>
      <c r="L890" s="849">
        <v>9</v>
      </c>
      <c r="M890" s="850">
        <v>767.43</v>
      </c>
    </row>
    <row r="891" spans="1:13" ht="14.4" customHeight="1" x14ac:dyDescent="0.3">
      <c r="A891" s="831" t="s">
        <v>2717</v>
      </c>
      <c r="B891" s="832" t="s">
        <v>2205</v>
      </c>
      <c r="C891" s="832" t="s">
        <v>5612</v>
      </c>
      <c r="D891" s="832" t="s">
        <v>2737</v>
      </c>
      <c r="E891" s="832" t="s">
        <v>1365</v>
      </c>
      <c r="F891" s="849">
        <v>2</v>
      </c>
      <c r="G891" s="849">
        <v>341.04</v>
      </c>
      <c r="H891" s="837">
        <v>1</v>
      </c>
      <c r="I891" s="849"/>
      <c r="J891" s="849"/>
      <c r="K891" s="837">
        <v>0</v>
      </c>
      <c r="L891" s="849">
        <v>2</v>
      </c>
      <c r="M891" s="850">
        <v>341.04</v>
      </c>
    </row>
    <row r="892" spans="1:13" ht="14.4" customHeight="1" x14ac:dyDescent="0.3">
      <c r="A892" s="831" t="s">
        <v>2717</v>
      </c>
      <c r="B892" s="832" t="s">
        <v>2205</v>
      </c>
      <c r="C892" s="832" t="s">
        <v>5496</v>
      </c>
      <c r="D892" s="832" t="s">
        <v>2737</v>
      </c>
      <c r="E892" s="832" t="s">
        <v>1555</v>
      </c>
      <c r="F892" s="849">
        <v>3</v>
      </c>
      <c r="G892" s="849">
        <v>255.81</v>
      </c>
      <c r="H892" s="837">
        <v>1</v>
      </c>
      <c r="I892" s="849"/>
      <c r="J892" s="849"/>
      <c r="K892" s="837">
        <v>0</v>
      </c>
      <c r="L892" s="849">
        <v>3</v>
      </c>
      <c r="M892" s="850">
        <v>255.81</v>
      </c>
    </row>
    <row r="893" spans="1:13" ht="14.4" customHeight="1" x14ac:dyDescent="0.3">
      <c r="A893" s="831" t="s">
        <v>2717</v>
      </c>
      <c r="B893" s="832" t="s">
        <v>2205</v>
      </c>
      <c r="C893" s="832" t="s">
        <v>3479</v>
      </c>
      <c r="D893" s="832" t="s">
        <v>2737</v>
      </c>
      <c r="E893" s="832" t="s">
        <v>1365</v>
      </c>
      <c r="F893" s="849">
        <v>5</v>
      </c>
      <c r="G893" s="849">
        <v>852.60000000000014</v>
      </c>
      <c r="H893" s="837">
        <v>1</v>
      </c>
      <c r="I893" s="849"/>
      <c r="J893" s="849"/>
      <c r="K893" s="837">
        <v>0</v>
      </c>
      <c r="L893" s="849">
        <v>5</v>
      </c>
      <c r="M893" s="850">
        <v>852.60000000000014</v>
      </c>
    </row>
    <row r="894" spans="1:13" ht="14.4" customHeight="1" x14ac:dyDescent="0.3">
      <c r="A894" s="831" t="s">
        <v>2717</v>
      </c>
      <c r="B894" s="832" t="s">
        <v>5762</v>
      </c>
      <c r="C894" s="832" t="s">
        <v>5510</v>
      </c>
      <c r="D894" s="832" t="s">
        <v>1379</v>
      </c>
      <c r="E894" s="832" t="s">
        <v>2771</v>
      </c>
      <c r="F894" s="849">
        <v>2</v>
      </c>
      <c r="G894" s="849">
        <v>223.44</v>
      </c>
      <c r="H894" s="837">
        <v>1</v>
      </c>
      <c r="I894" s="849"/>
      <c r="J894" s="849"/>
      <c r="K894" s="837">
        <v>0</v>
      </c>
      <c r="L894" s="849">
        <v>2</v>
      </c>
      <c r="M894" s="850">
        <v>223.44</v>
      </c>
    </row>
    <row r="895" spans="1:13" ht="14.4" customHeight="1" x14ac:dyDescent="0.3">
      <c r="A895" s="831" t="s">
        <v>2717</v>
      </c>
      <c r="B895" s="832" t="s">
        <v>2212</v>
      </c>
      <c r="C895" s="832" t="s">
        <v>5609</v>
      </c>
      <c r="D895" s="832" t="s">
        <v>5610</v>
      </c>
      <c r="E895" s="832" t="s">
        <v>3536</v>
      </c>
      <c r="F895" s="849">
        <v>2</v>
      </c>
      <c r="G895" s="849">
        <v>239.4</v>
      </c>
      <c r="H895" s="837">
        <v>1</v>
      </c>
      <c r="I895" s="849"/>
      <c r="J895" s="849"/>
      <c r="K895" s="837">
        <v>0</v>
      </c>
      <c r="L895" s="849">
        <v>2</v>
      </c>
      <c r="M895" s="850">
        <v>239.4</v>
      </c>
    </row>
    <row r="896" spans="1:13" ht="14.4" customHeight="1" x14ac:dyDescent="0.3">
      <c r="A896" s="831" t="s">
        <v>2717</v>
      </c>
      <c r="B896" s="832" t="s">
        <v>2212</v>
      </c>
      <c r="C896" s="832" t="s">
        <v>5493</v>
      </c>
      <c r="D896" s="832" t="s">
        <v>2214</v>
      </c>
      <c r="E896" s="832" t="s">
        <v>3536</v>
      </c>
      <c r="F896" s="849">
        <v>2</v>
      </c>
      <c r="G896" s="849">
        <v>239.4</v>
      </c>
      <c r="H896" s="837">
        <v>1</v>
      </c>
      <c r="I896" s="849"/>
      <c r="J896" s="849"/>
      <c r="K896" s="837">
        <v>0</v>
      </c>
      <c r="L896" s="849">
        <v>2</v>
      </c>
      <c r="M896" s="850">
        <v>239.4</v>
      </c>
    </row>
    <row r="897" spans="1:13" ht="14.4" customHeight="1" x14ac:dyDescent="0.3">
      <c r="A897" s="831" t="s">
        <v>2717</v>
      </c>
      <c r="B897" s="832" t="s">
        <v>2212</v>
      </c>
      <c r="C897" s="832" t="s">
        <v>2556</v>
      </c>
      <c r="D897" s="832" t="s">
        <v>2557</v>
      </c>
      <c r="E897" s="832" t="s">
        <v>2558</v>
      </c>
      <c r="F897" s="849">
        <v>8</v>
      </c>
      <c r="G897" s="849">
        <v>766.08000000000015</v>
      </c>
      <c r="H897" s="837">
        <v>1</v>
      </c>
      <c r="I897" s="849"/>
      <c r="J897" s="849"/>
      <c r="K897" s="837">
        <v>0</v>
      </c>
      <c r="L897" s="849">
        <v>8</v>
      </c>
      <c r="M897" s="850">
        <v>766.08000000000015</v>
      </c>
    </row>
    <row r="898" spans="1:13" ht="14.4" customHeight="1" x14ac:dyDescent="0.3">
      <c r="A898" s="831" t="s">
        <v>2717</v>
      </c>
      <c r="B898" s="832" t="s">
        <v>2212</v>
      </c>
      <c r="C898" s="832" t="s">
        <v>2213</v>
      </c>
      <c r="D898" s="832" t="s">
        <v>2214</v>
      </c>
      <c r="E898" s="832" t="s">
        <v>2215</v>
      </c>
      <c r="F898" s="849">
        <v>11</v>
      </c>
      <c r="G898" s="849">
        <v>482.35</v>
      </c>
      <c r="H898" s="837">
        <v>1</v>
      </c>
      <c r="I898" s="849"/>
      <c r="J898" s="849"/>
      <c r="K898" s="837">
        <v>0</v>
      </c>
      <c r="L898" s="849">
        <v>11</v>
      </c>
      <c r="M898" s="850">
        <v>482.35</v>
      </c>
    </row>
    <row r="899" spans="1:13" ht="14.4" customHeight="1" x14ac:dyDescent="0.3">
      <c r="A899" s="831" t="s">
        <v>2717</v>
      </c>
      <c r="B899" s="832" t="s">
        <v>2212</v>
      </c>
      <c r="C899" s="832" t="s">
        <v>5494</v>
      </c>
      <c r="D899" s="832" t="s">
        <v>2214</v>
      </c>
      <c r="E899" s="832" t="s">
        <v>5495</v>
      </c>
      <c r="F899" s="849">
        <v>12</v>
      </c>
      <c r="G899" s="849">
        <v>1436.4</v>
      </c>
      <c r="H899" s="837">
        <v>1</v>
      </c>
      <c r="I899" s="849"/>
      <c r="J899" s="849"/>
      <c r="K899" s="837">
        <v>0</v>
      </c>
      <c r="L899" s="849">
        <v>12</v>
      </c>
      <c r="M899" s="850">
        <v>1436.4</v>
      </c>
    </row>
    <row r="900" spans="1:13" ht="14.4" customHeight="1" x14ac:dyDescent="0.3">
      <c r="A900" s="831" t="s">
        <v>2717</v>
      </c>
      <c r="B900" s="832" t="s">
        <v>2212</v>
      </c>
      <c r="C900" s="832" t="s">
        <v>4159</v>
      </c>
      <c r="D900" s="832" t="s">
        <v>2214</v>
      </c>
      <c r="E900" s="832" t="s">
        <v>4160</v>
      </c>
      <c r="F900" s="849">
        <v>3</v>
      </c>
      <c r="G900" s="849">
        <v>179.55</v>
      </c>
      <c r="H900" s="837">
        <v>1</v>
      </c>
      <c r="I900" s="849"/>
      <c r="J900" s="849"/>
      <c r="K900" s="837">
        <v>0</v>
      </c>
      <c r="L900" s="849">
        <v>3</v>
      </c>
      <c r="M900" s="850">
        <v>179.55</v>
      </c>
    </row>
    <row r="901" spans="1:13" ht="14.4" customHeight="1" x14ac:dyDescent="0.3">
      <c r="A901" s="831" t="s">
        <v>2717</v>
      </c>
      <c r="B901" s="832" t="s">
        <v>2212</v>
      </c>
      <c r="C901" s="832" t="s">
        <v>5611</v>
      </c>
      <c r="D901" s="832" t="s">
        <v>2824</v>
      </c>
      <c r="E901" s="832"/>
      <c r="F901" s="849">
        <v>4</v>
      </c>
      <c r="G901" s="849">
        <v>478.8</v>
      </c>
      <c r="H901" s="837">
        <v>1</v>
      </c>
      <c r="I901" s="849"/>
      <c r="J901" s="849"/>
      <c r="K901" s="837">
        <v>0</v>
      </c>
      <c r="L901" s="849">
        <v>4</v>
      </c>
      <c r="M901" s="850">
        <v>478.8</v>
      </c>
    </row>
    <row r="902" spans="1:13" ht="14.4" customHeight="1" x14ac:dyDescent="0.3">
      <c r="A902" s="831" t="s">
        <v>2717</v>
      </c>
      <c r="B902" s="832" t="s">
        <v>2237</v>
      </c>
      <c r="C902" s="832" t="s">
        <v>4223</v>
      </c>
      <c r="D902" s="832" t="s">
        <v>4215</v>
      </c>
      <c r="E902" s="832" t="s">
        <v>4224</v>
      </c>
      <c r="F902" s="849">
        <v>1</v>
      </c>
      <c r="G902" s="849">
        <v>109.89</v>
      </c>
      <c r="H902" s="837">
        <v>1</v>
      </c>
      <c r="I902" s="849"/>
      <c r="J902" s="849"/>
      <c r="K902" s="837">
        <v>0</v>
      </c>
      <c r="L902" s="849">
        <v>1</v>
      </c>
      <c r="M902" s="850">
        <v>109.89</v>
      </c>
    </row>
    <row r="903" spans="1:13" ht="14.4" customHeight="1" x14ac:dyDescent="0.3">
      <c r="A903" s="831" t="s">
        <v>2717</v>
      </c>
      <c r="B903" s="832" t="s">
        <v>5756</v>
      </c>
      <c r="C903" s="832" t="s">
        <v>4767</v>
      </c>
      <c r="D903" s="832" t="s">
        <v>4768</v>
      </c>
      <c r="E903" s="832" t="s">
        <v>4769</v>
      </c>
      <c r="F903" s="849">
        <v>1</v>
      </c>
      <c r="G903" s="849">
        <v>103.7</v>
      </c>
      <c r="H903" s="837">
        <v>1</v>
      </c>
      <c r="I903" s="849"/>
      <c r="J903" s="849"/>
      <c r="K903" s="837">
        <v>0</v>
      </c>
      <c r="L903" s="849">
        <v>1</v>
      </c>
      <c r="M903" s="850">
        <v>103.7</v>
      </c>
    </row>
    <row r="904" spans="1:13" ht="14.4" customHeight="1" x14ac:dyDescent="0.3">
      <c r="A904" s="831" t="s">
        <v>2717</v>
      </c>
      <c r="B904" s="832" t="s">
        <v>2248</v>
      </c>
      <c r="C904" s="832" t="s">
        <v>2249</v>
      </c>
      <c r="D904" s="832" t="s">
        <v>897</v>
      </c>
      <c r="E904" s="832" t="s">
        <v>2250</v>
      </c>
      <c r="F904" s="849"/>
      <c r="G904" s="849"/>
      <c r="H904" s="837">
        <v>0</v>
      </c>
      <c r="I904" s="849">
        <v>21</v>
      </c>
      <c r="J904" s="849">
        <v>1338.75</v>
      </c>
      <c r="K904" s="837">
        <v>1</v>
      </c>
      <c r="L904" s="849">
        <v>21</v>
      </c>
      <c r="M904" s="850">
        <v>1338.75</v>
      </c>
    </row>
    <row r="905" spans="1:13" ht="14.4" customHeight="1" x14ac:dyDescent="0.3">
      <c r="A905" s="831" t="s">
        <v>2717</v>
      </c>
      <c r="B905" s="832" t="s">
        <v>2248</v>
      </c>
      <c r="C905" s="832" t="s">
        <v>2251</v>
      </c>
      <c r="D905" s="832" t="s">
        <v>2252</v>
      </c>
      <c r="E905" s="832" t="s">
        <v>2253</v>
      </c>
      <c r="F905" s="849"/>
      <c r="G905" s="849"/>
      <c r="H905" s="837">
        <v>0</v>
      </c>
      <c r="I905" s="849">
        <v>10</v>
      </c>
      <c r="J905" s="849">
        <v>255</v>
      </c>
      <c r="K905" s="837">
        <v>1</v>
      </c>
      <c r="L905" s="849">
        <v>10</v>
      </c>
      <c r="M905" s="850">
        <v>255</v>
      </c>
    </row>
    <row r="906" spans="1:13" ht="14.4" customHeight="1" x14ac:dyDescent="0.3">
      <c r="A906" s="831" t="s">
        <v>2717</v>
      </c>
      <c r="B906" s="832" t="s">
        <v>2400</v>
      </c>
      <c r="C906" s="832" t="s">
        <v>2401</v>
      </c>
      <c r="D906" s="832" t="s">
        <v>1249</v>
      </c>
      <c r="E906" s="832" t="s">
        <v>2402</v>
      </c>
      <c r="F906" s="849"/>
      <c r="G906" s="849"/>
      <c r="H906" s="837">
        <v>0</v>
      </c>
      <c r="I906" s="849">
        <v>2</v>
      </c>
      <c r="J906" s="849">
        <v>213.5</v>
      </c>
      <c r="K906" s="837">
        <v>1</v>
      </c>
      <c r="L906" s="849">
        <v>2</v>
      </c>
      <c r="M906" s="850">
        <v>213.5</v>
      </c>
    </row>
    <row r="907" spans="1:13" ht="14.4" customHeight="1" x14ac:dyDescent="0.3">
      <c r="A907" s="831" t="s">
        <v>2717</v>
      </c>
      <c r="B907" s="832" t="s">
        <v>2400</v>
      </c>
      <c r="C907" s="832" t="s">
        <v>2598</v>
      </c>
      <c r="D907" s="832" t="s">
        <v>1951</v>
      </c>
      <c r="E907" s="832" t="s">
        <v>2599</v>
      </c>
      <c r="F907" s="849"/>
      <c r="G907" s="849"/>
      <c r="H907" s="837">
        <v>0</v>
      </c>
      <c r="I907" s="849">
        <v>1</v>
      </c>
      <c r="J907" s="849">
        <v>120.15</v>
      </c>
      <c r="K907" s="837">
        <v>1</v>
      </c>
      <c r="L907" s="849">
        <v>1</v>
      </c>
      <c r="M907" s="850">
        <v>120.15</v>
      </c>
    </row>
    <row r="908" spans="1:13" ht="14.4" customHeight="1" x14ac:dyDescent="0.3">
      <c r="A908" s="831" t="s">
        <v>2717</v>
      </c>
      <c r="B908" s="832" t="s">
        <v>5748</v>
      </c>
      <c r="C908" s="832" t="s">
        <v>5335</v>
      </c>
      <c r="D908" s="832" t="s">
        <v>2252</v>
      </c>
      <c r="E908" s="832" t="s">
        <v>5336</v>
      </c>
      <c r="F908" s="849"/>
      <c r="G908" s="849"/>
      <c r="H908" s="837">
        <v>0</v>
      </c>
      <c r="I908" s="849">
        <v>3</v>
      </c>
      <c r="J908" s="849">
        <v>91.5</v>
      </c>
      <c r="K908" s="837">
        <v>1</v>
      </c>
      <c r="L908" s="849">
        <v>3</v>
      </c>
      <c r="M908" s="850">
        <v>91.5</v>
      </c>
    </row>
    <row r="909" spans="1:13" ht="14.4" customHeight="1" x14ac:dyDescent="0.3">
      <c r="A909" s="831" t="s">
        <v>2717</v>
      </c>
      <c r="B909" s="832" t="s">
        <v>5742</v>
      </c>
      <c r="C909" s="832" t="s">
        <v>4869</v>
      </c>
      <c r="D909" s="832" t="s">
        <v>3625</v>
      </c>
      <c r="E909" s="832" t="s">
        <v>4660</v>
      </c>
      <c r="F909" s="849"/>
      <c r="G909" s="849"/>
      <c r="H909" s="837">
        <v>0</v>
      </c>
      <c r="I909" s="849">
        <v>1</v>
      </c>
      <c r="J909" s="849">
        <v>420.75</v>
      </c>
      <c r="K909" s="837">
        <v>1</v>
      </c>
      <c r="L909" s="849">
        <v>1</v>
      </c>
      <c r="M909" s="850">
        <v>420.75</v>
      </c>
    </row>
    <row r="910" spans="1:13" ht="14.4" customHeight="1" x14ac:dyDescent="0.3">
      <c r="A910" s="831" t="s">
        <v>2717</v>
      </c>
      <c r="B910" s="832" t="s">
        <v>5742</v>
      </c>
      <c r="C910" s="832" t="s">
        <v>5630</v>
      </c>
      <c r="D910" s="832" t="s">
        <v>5631</v>
      </c>
      <c r="E910" s="832" t="s">
        <v>4660</v>
      </c>
      <c r="F910" s="849">
        <v>3</v>
      </c>
      <c r="G910" s="849">
        <v>1262.25</v>
      </c>
      <c r="H910" s="837">
        <v>1</v>
      </c>
      <c r="I910" s="849"/>
      <c r="J910" s="849"/>
      <c r="K910" s="837">
        <v>0</v>
      </c>
      <c r="L910" s="849">
        <v>3</v>
      </c>
      <c r="M910" s="850">
        <v>1262.25</v>
      </c>
    </row>
    <row r="911" spans="1:13" ht="14.4" customHeight="1" x14ac:dyDescent="0.3">
      <c r="A911" s="831" t="s">
        <v>2717</v>
      </c>
      <c r="B911" s="832" t="s">
        <v>2322</v>
      </c>
      <c r="C911" s="832" t="s">
        <v>2323</v>
      </c>
      <c r="D911" s="832" t="s">
        <v>1132</v>
      </c>
      <c r="E911" s="832" t="s">
        <v>2324</v>
      </c>
      <c r="F911" s="849"/>
      <c r="G911" s="849"/>
      <c r="H911" s="837"/>
      <c r="I911" s="849">
        <v>1</v>
      </c>
      <c r="J911" s="849">
        <v>0</v>
      </c>
      <c r="K911" s="837"/>
      <c r="L911" s="849">
        <v>1</v>
      </c>
      <c r="M911" s="850">
        <v>0</v>
      </c>
    </row>
    <row r="912" spans="1:13" ht="14.4" customHeight="1" x14ac:dyDescent="0.3">
      <c r="A912" s="831" t="s">
        <v>2717</v>
      </c>
      <c r="B912" s="832" t="s">
        <v>5758</v>
      </c>
      <c r="C912" s="832" t="s">
        <v>5628</v>
      </c>
      <c r="D912" s="832" t="s">
        <v>5629</v>
      </c>
      <c r="E912" s="832" t="s">
        <v>2423</v>
      </c>
      <c r="F912" s="849">
        <v>1</v>
      </c>
      <c r="G912" s="849">
        <v>0</v>
      </c>
      <c r="H912" s="837"/>
      <c r="I912" s="849"/>
      <c r="J912" s="849"/>
      <c r="K912" s="837"/>
      <c r="L912" s="849">
        <v>1</v>
      </c>
      <c r="M912" s="850">
        <v>0</v>
      </c>
    </row>
    <row r="913" spans="1:13" ht="14.4" customHeight="1" x14ac:dyDescent="0.3">
      <c r="A913" s="831" t="s">
        <v>2717</v>
      </c>
      <c r="B913" s="832" t="s">
        <v>5733</v>
      </c>
      <c r="C913" s="832" t="s">
        <v>3678</v>
      </c>
      <c r="D913" s="832" t="s">
        <v>3613</v>
      </c>
      <c r="E913" s="832" t="s">
        <v>3169</v>
      </c>
      <c r="F913" s="849">
        <v>2</v>
      </c>
      <c r="G913" s="849">
        <v>352.64</v>
      </c>
      <c r="H913" s="837">
        <v>1</v>
      </c>
      <c r="I913" s="849"/>
      <c r="J913" s="849"/>
      <c r="K913" s="837">
        <v>0</v>
      </c>
      <c r="L913" s="849">
        <v>2</v>
      </c>
      <c r="M913" s="850">
        <v>352.64</v>
      </c>
    </row>
    <row r="914" spans="1:13" ht="14.4" customHeight="1" x14ac:dyDescent="0.3">
      <c r="A914" s="831" t="s">
        <v>2717</v>
      </c>
      <c r="B914" s="832" t="s">
        <v>5733</v>
      </c>
      <c r="C914" s="832" t="s">
        <v>3481</v>
      </c>
      <c r="D914" s="832" t="s">
        <v>695</v>
      </c>
      <c r="E914" s="832" t="s">
        <v>3482</v>
      </c>
      <c r="F914" s="849">
        <v>3</v>
      </c>
      <c r="G914" s="849">
        <v>176.31</v>
      </c>
      <c r="H914" s="837">
        <v>1</v>
      </c>
      <c r="I914" s="849"/>
      <c r="J914" s="849"/>
      <c r="K914" s="837">
        <v>0</v>
      </c>
      <c r="L914" s="849">
        <v>3</v>
      </c>
      <c r="M914" s="850">
        <v>176.31</v>
      </c>
    </row>
    <row r="915" spans="1:13" ht="14.4" customHeight="1" x14ac:dyDescent="0.3">
      <c r="A915" s="831" t="s">
        <v>2717</v>
      </c>
      <c r="B915" s="832" t="s">
        <v>5733</v>
      </c>
      <c r="C915" s="832" t="s">
        <v>4597</v>
      </c>
      <c r="D915" s="832" t="s">
        <v>695</v>
      </c>
      <c r="E915" s="832" t="s">
        <v>3169</v>
      </c>
      <c r="F915" s="849">
        <v>3</v>
      </c>
      <c r="G915" s="849">
        <v>528.96</v>
      </c>
      <c r="H915" s="837">
        <v>1</v>
      </c>
      <c r="I915" s="849"/>
      <c r="J915" s="849"/>
      <c r="K915" s="837">
        <v>0</v>
      </c>
      <c r="L915" s="849">
        <v>3</v>
      </c>
      <c r="M915" s="850">
        <v>528.96</v>
      </c>
    </row>
    <row r="916" spans="1:13" ht="14.4" customHeight="1" x14ac:dyDescent="0.3">
      <c r="A916" s="831" t="s">
        <v>2717</v>
      </c>
      <c r="B916" s="832" t="s">
        <v>2254</v>
      </c>
      <c r="C916" s="832" t="s">
        <v>4312</v>
      </c>
      <c r="D916" s="832" t="s">
        <v>4313</v>
      </c>
      <c r="E916" s="832" t="s">
        <v>4311</v>
      </c>
      <c r="F916" s="849"/>
      <c r="G916" s="849"/>
      <c r="H916" s="837">
        <v>0</v>
      </c>
      <c r="I916" s="849">
        <v>6</v>
      </c>
      <c r="J916" s="849">
        <v>813.2399999999999</v>
      </c>
      <c r="K916" s="837">
        <v>1</v>
      </c>
      <c r="L916" s="849">
        <v>6</v>
      </c>
      <c r="M916" s="850">
        <v>813.2399999999999</v>
      </c>
    </row>
    <row r="917" spans="1:13" ht="14.4" customHeight="1" x14ac:dyDescent="0.3">
      <c r="A917" s="831" t="s">
        <v>2717</v>
      </c>
      <c r="B917" s="832" t="s">
        <v>2254</v>
      </c>
      <c r="C917" s="832" t="s">
        <v>4309</v>
      </c>
      <c r="D917" s="832" t="s">
        <v>4310</v>
      </c>
      <c r="E917" s="832" t="s">
        <v>4311</v>
      </c>
      <c r="F917" s="849"/>
      <c r="G917" s="849"/>
      <c r="H917" s="837">
        <v>0</v>
      </c>
      <c r="I917" s="849">
        <v>6</v>
      </c>
      <c r="J917" s="849">
        <v>813.2399999999999</v>
      </c>
      <c r="K917" s="837">
        <v>1</v>
      </c>
      <c r="L917" s="849">
        <v>6</v>
      </c>
      <c r="M917" s="850">
        <v>813.2399999999999</v>
      </c>
    </row>
    <row r="918" spans="1:13" ht="14.4" customHeight="1" x14ac:dyDescent="0.3">
      <c r="A918" s="831" t="s">
        <v>2717</v>
      </c>
      <c r="B918" s="832" t="s">
        <v>2254</v>
      </c>
      <c r="C918" s="832" t="s">
        <v>2335</v>
      </c>
      <c r="D918" s="832" t="s">
        <v>1137</v>
      </c>
      <c r="E918" s="832" t="s">
        <v>1138</v>
      </c>
      <c r="F918" s="849"/>
      <c r="G918" s="849"/>
      <c r="H918" s="837">
        <v>0</v>
      </c>
      <c r="I918" s="849">
        <v>1</v>
      </c>
      <c r="J918" s="849">
        <v>2635.97</v>
      </c>
      <c r="K918" s="837">
        <v>1</v>
      </c>
      <c r="L918" s="849">
        <v>1</v>
      </c>
      <c r="M918" s="850">
        <v>2635.97</v>
      </c>
    </row>
    <row r="919" spans="1:13" ht="14.4" customHeight="1" x14ac:dyDescent="0.3">
      <c r="A919" s="831" t="s">
        <v>2718</v>
      </c>
      <c r="B919" s="832" t="s">
        <v>2193</v>
      </c>
      <c r="C919" s="832" t="s">
        <v>2199</v>
      </c>
      <c r="D919" s="832" t="s">
        <v>951</v>
      </c>
      <c r="E919" s="832" t="s">
        <v>2200</v>
      </c>
      <c r="F919" s="849"/>
      <c r="G919" s="849"/>
      <c r="H919" s="837">
        <v>0</v>
      </c>
      <c r="I919" s="849">
        <v>1</v>
      </c>
      <c r="J919" s="849">
        <v>75.73</v>
      </c>
      <c r="K919" s="837">
        <v>1</v>
      </c>
      <c r="L919" s="849">
        <v>1</v>
      </c>
      <c r="M919" s="850">
        <v>75.73</v>
      </c>
    </row>
    <row r="920" spans="1:13" ht="14.4" customHeight="1" x14ac:dyDescent="0.3">
      <c r="A920" s="831" t="s">
        <v>2718</v>
      </c>
      <c r="B920" s="832" t="s">
        <v>5772</v>
      </c>
      <c r="C920" s="832" t="s">
        <v>5525</v>
      </c>
      <c r="D920" s="832" t="s">
        <v>2800</v>
      </c>
      <c r="E920" s="832" t="s">
        <v>2804</v>
      </c>
      <c r="F920" s="849">
        <v>1</v>
      </c>
      <c r="G920" s="849">
        <v>59.56</v>
      </c>
      <c r="H920" s="837">
        <v>1</v>
      </c>
      <c r="I920" s="849"/>
      <c r="J920" s="849"/>
      <c r="K920" s="837">
        <v>0</v>
      </c>
      <c r="L920" s="849">
        <v>1</v>
      </c>
      <c r="M920" s="850">
        <v>59.56</v>
      </c>
    </row>
    <row r="921" spans="1:13" ht="14.4" customHeight="1" x14ac:dyDescent="0.3">
      <c r="A921" s="831" t="s">
        <v>2718</v>
      </c>
      <c r="B921" s="832" t="s">
        <v>2248</v>
      </c>
      <c r="C921" s="832" t="s">
        <v>2249</v>
      </c>
      <c r="D921" s="832" t="s">
        <v>897</v>
      </c>
      <c r="E921" s="832" t="s">
        <v>2250</v>
      </c>
      <c r="F921" s="849"/>
      <c r="G921" s="849"/>
      <c r="H921" s="837">
        <v>0</v>
      </c>
      <c r="I921" s="849">
        <v>1</v>
      </c>
      <c r="J921" s="849">
        <v>63.75</v>
      </c>
      <c r="K921" s="837">
        <v>1</v>
      </c>
      <c r="L921" s="849">
        <v>1</v>
      </c>
      <c r="M921" s="850">
        <v>63.75</v>
      </c>
    </row>
    <row r="922" spans="1:13" ht="14.4" customHeight="1" x14ac:dyDescent="0.3">
      <c r="A922" s="831" t="s">
        <v>2718</v>
      </c>
      <c r="B922" s="832" t="s">
        <v>2322</v>
      </c>
      <c r="C922" s="832" t="s">
        <v>2323</v>
      </c>
      <c r="D922" s="832" t="s">
        <v>1132</v>
      </c>
      <c r="E922" s="832" t="s">
        <v>2324</v>
      </c>
      <c r="F922" s="849"/>
      <c r="G922" s="849"/>
      <c r="H922" s="837">
        <v>0</v>
      </c>
      <c r="I922" s="849">
        <v>3</v>
      </c>
      <c r="J922" s="849">
        <v>182.06</v>
      </c>
      <c r="K922" s="837">
        <v>1</v>
      </c>
      <c r="L922" s="849">
        <v>3</v>
      </c>
      <c r="M922" s="850">
        <v>182.06</v>
      </c>
    </row>
    <row r="923" spans="1:13" ht="14.4" customHeight="1" x14ac:dyDescent="0.3">
      <c r="A923" s="831" t="s">
        <v>2719</v>
      </c>
      <c r="B923" s="832" t="s">
        <v>5773</v>
      </c>
      <c r="C923" s="832" t="s">
        <v>3529</v>
      </c>
      <c r="D923" s="832" t="s">
        <v>3530</v>
      </c>
      <c r="E923" s="832" t="s">
        <v>3531</v>
      </c>
      <c r="F923" s="849">
        <v>1</v>
      </c>
      <c r="G923" s="849">
        <v>0</v>
      </c>
      <c r="H923" s="837"/>
      <c r="I923" s="849"/>
      <c r="J923" s="849"/>
      <c r="K923" s="837"/>
      <c r="L923" s="849">
        <v>1</v>
      </c>
      <c r="M923" s="850">
        <v>0</v>
      </c>
    </row>
    <row r="924" spans="1:13" ht="14.4" customHeight="1" x14ac:dyDescent="0.3">
      <c r="A924" s="831" t="s">
        <v>2719</v>
      </c>
      <c r="B924" s="832" t="s">
        <v>5774</v>
      </c>
      <c r="C924" s="832" t="s">
        <v>4850</v>
      </c>
      <c r="D924" s="832" t="s">
        <v>4851</v>
      </c>
      <c r="E924" s="832" t="s">
        <v>4852</v>
      </c>
      <c r="F924" s="849"/>
      <c r="G924" s="849"/>
      <c r="H924" s="837">
        <v>0</v>
      </c>
      <c r="I924" s="849">
        <v>1</v>
      </c>
      <c r="J924" s="849">
        <v>36.369999999999997</v>
      </c>
      <c r="K924" s="837">
        <v>1</v>
      </c>
      <c r="L924" s="849">
        <v>1</v>
      </c>
      <c r="M924" s="850">
        <v>36.369999999999997</v>
      </c>
    </row>
    <row r="925" spans="1:13" ht="14.4" customHeight="1" x14ac:dyDescent="0.3">
      <c r="A925" s="831" t="s">
        <v>2719</v>
      </c>
      <c r="B925" s="832" t="s">
        <v>5775</v>
      </c>
      <c r="C925" s="832" t="s">
        <v>4877</v>
      </c>
      <c r="D925" s="832" t="s">
        <v>4878</v>
      </c>
      <c r="E925" s="832" t="s">
        <v>4879</v>
      </c>
      <c r="F925" s="849"/>
      <c r="G925" s="849"/>
      <c r="H925" s="837">
        <v>0</v>
      </c>
      <c r="I925" s="849">
        <v>1</v>
      </c>
      <c r="J925" s="849">
        <v>131.86000000000001</v>
      </c>
      <c r="K925" s="837">
        <v>1</v>
      </c>
      <c r="L925" s="849">
        <v>1</v>
      </c>
      <c r="M925" s="850">
        <v>131.86000000000001</v>
      </c>
    </row>
    <row r="926" spans="1:13" ht="14.4" customHeight="1" x14ac:dyDescent="0.3">
      <c r="A926" s="831" t="s">
        <v>2719</v>
      </c>
      <c r="B926" s="832" t="s">
        <v>2193</v>
      </c>
      <c r="C926" s="832" t="s">
        <v>2816</v>
      </c>
      <c r="D926" s="832" t="s">
        <v>2817</v>
      </c>
      <c r="E926" s="832" t="s">
        <v>2818</v>
      </c>
      <c r="F926" s="849">
        <v>1</v>
      </c>
      <c r="G926" s="849">
        <v>154.36000000000001</v>
      </c>
      <c r="H926" s="837">
        <v>1</v>
      </c>
      <c r="I926" s="849"/>
      <c r="J926" s="849"/>
      <c r="K926" s="837">
        <v>0</v>
      </c>
      <c r="L926" s="849">
        <v>1</v>
      </c>
      <c r="M926" s="850">
        <v>154.36000000000001</v>
      </c>
    </row>
    <row r="927" spans="1:13" ht="14.4" customHeight="1" x14ac:dyDescent="0.3">
      <c r="A927" s="831" t="s">
        <v>2719</v>
      </c>
      <c r="B927" s="832" t="s">
        <v>2193</v>
      </c>
      <c r="C927" s="832" t="s">
        <v>2194</v>
      </c>
      <c r="D927" s="832" t="s">
        <v>1358</v>
      </c>
      <c r="E927" s="832" t="s">
        <v>2195</v>
      </c>
      <c r="F927" s="849"/>
      <c r="G927" s="849"/>
      <c r="H927" s="837">
        <v>0</v>
      </c>
      <c r="I927" s="849">
        <v>1</v>
      </c>
      <c r="J927" s="849">
        <v>154.36000000000001</v>
      </c>
      <c r="K927" s="837">
        <v>1</v>
      </c>
      <c r="L927" s="849">
        <v>1</v>
      </c>
      <c r="M927" s="850">
        <v>154.36000000000001</v>
      </c>
    </row>
    <row r="928" spans="1:13" ht="14.4" customHeight="1" x14ac:dyDescent="0.3">
      <c r="A928" s="831" t="s">
        <v>2719</v>
      </c>
      <c r="B928" s="832" t="s">
        <v>2193</v>
      </c>
      <c r="C928" s="832" t="s">
        <v>3525</v>
      </c>
      <c r="D928" s="832" t="s">
        <v>2817</v>
      </c>
      <c r="E928" s="832" t="s">
        <v>3526</v>
      </c>
      <c r="F928" s="849">
        <v>1</v>
      </c>
      <c r="G928" s="849">
        <v>154.36000000000001</v>
      </c>
      <c r="H928" s="837">
        <v>1</v>
      </c>
      <c r="I928" s="849"/>
      <c r="J928" s="849"/>
      <c r="K928" s="837">
        <v>0</v>
      </c>
      <c r="L928" s="849">
        <v>1</v>
      </c>
      <c r="M928" s="850">
        <v>154.36000000000001</v>
      </c>
    </row>
    <row r="929" spans="1:13" ht="14.4" customHeight="1" x14ac:dyDescent="0.3">
      <c r="A929" s="831" t="s">
        <v>2719</v>
      </c>
      <c r="B929" s="832" t="s">
        <v>2193</v>
      </c>
      <c r="C929" s="832" t="s">
        <v>2199</v>
      </c>
      <c r="D929" s="832" t="s">
        <v>951</v>
      </c>
      <c r="E929" s="832" t="s">
        <v>2200</v>
      </c>
      <c r="F929" s="849"/>
      <c r="G929" s="849"/>
      <c r="H929" s="837">
        <v>0</v>
      </c>
      <c r="I929" s="849">
        <v>6</v>
      </c>
      <c r="J929" s="849">
        <v>454.38000000000005</v>
      </c>
      <c r="K929" s="837">
        <v>1</v>
      </c>
      <c r="L929" s="849">
        <v>6</v>
      </c>
      <c r="M929" s="850">
        <v>454.38000000000005</v>
      </c>
    </row>
    <row r="930" spans="1:13" ht="14.4" customHeight="1" x14ac:dyDescent="0.3">
      <c r="A930" s="831" t="s">
        <v>2719</v>
      </c>
      <c r="B930" s="832" t="s">
        <v>2193</v>
      </c>
      <c r="C930" s="832" t="s">
        <v>3527</v>
      </c>
      <c r="D930" s="832" t="s">
        <v>2817</v>
      </c>
      <c r="E930" s="832" t="s">
        <v>2818</v>
      </c>
      <c r="F930" s="849">
        <v>3</v>
      </c>
      <c r="G930" s="849">
        <v>463.08000000000004</v>
      </c>
      <c r="H930" s="837">
        <v>1</v>
      </c>
      <c r="I930" s="849"/>
      <c r="J930" s="849"/>
      <c r="K930" s="837">
        <v>0</v>
      </c>
      <c r="L930" s="849">
        <v>3</v>
      </c>
      <c r="M930" s="850">
        <v>463.08000000000004</v>
      </c>
    </row>
    <row r="931" spans="1:13" ht="14.4" customHeight="1" x14ac:dyDescent="0.3">
      <c r="A931" s="831" t="s">
        <v>2719</v>
      </c>
      <c r="B931" s="832" t="s">
        <v>2205</v>
      </c>
      <c r="C931" s="832" t="s">
        <v>2436</v>
      </c>
      <c r="D931" s="832" t="s">
        <v>2207</v>
      </c>
      <c r="E931" s="832" t="s">
        <v>1365</v>
      </c>
      <c r="F931" s="849"/>
      <c r="G931" s="849"/>
      <c r="H931" s="837">
        <v>0</v>
      </c>
      <c r="I931" s="849">
        <v>2</v>
      </c>
      <c r="J931" s="849">
        <v>341.04</v>
      </c>
      <c r="K931" s="837">
        <v>1</v>
      </c>
      <c r="L931" s="849">
        <v>2</v>
      </c>
      <c r="M931" s="850">
        <v>341.04</v>
      </c>
    </row>
    <row r="932" spans="1:13" ht="14.4" customHeight="1" x14ac:dyDescent="0.3">
      <c r="A932" s="831" t="s">
        <v>2719</v>
      </c>
      <c r="B932" s="832" t="s">
        <v>2205</v>
      </c>
      <c r="C932" s="832" t="s">
        <v>3479</v>
      </c>
      <c r="D932" s="832" t="s">
        <v>2737</v>
      </c>
      <c r="E932" s="832" t="s">
        <v>1365</v>
      </c>
      <c r="F932" s="849">
        <v>2</v>
      </c>
      <c r="G932" s="849">
        <v>341.04</v>
      </c>
      <c r="H932" s="837">
        <v>1</v>
      </c>
      <c r="I932" s="849"/>
      <c r="J932" s="849"/>
      <c r="K932" s="837">
        <v>0</v>
      </c>
      <c r="L932" s="849">
        <v>2</v>
      </c>
      <c r="M932" s="850">
        <v>341.04</v>
      </c>
    </row>
    <row r="933" spans="1:13" ht="14.4" customHeight="1" x14ac:dyDescent="0.3">
      <c r="A933" s="831" t="s">
        <v>2719</v>
      </c>
      <c r="B933" s="832" t="s">
        <v>2212</v>
      </c>
      <c r="C933" s="832" t="s">
        <v>2437</v>
      </c>
      <c r="D933" s="832" t="s">
        <v>2438</v>
      </c>
      <c r="E933" s="832" t="s">
        <v>2439</v>
      </c>
      <c r="F933" s="849"/>
      <c r="G933" s="849"/>
      <c r="H933" s="837">
        <v>0</v>
      </c>
      <c r="I933" s="849">
        <v>6</v>
      </c>
      <c r="J933" s="849">
        <v>718.2</v>
      </c>
      <c r="K933" s="837">
        <v>1</v>
      </c>
      <c r="L933" s="849">
        <v>6</v>
      </c>
      <c r="M933" s="850">
        <v>718.2</v>
      </c>
    </row>
    <row r="934" spans="1:13" ht="14.4" customHeight="1" x14ac:dyDescent="0.3">
      <c r="A934" s="831" t="s">
        <v>2719</v>
      </c>
      <c r="B934" s="832" t="s">
        <v>2212</v>
      </c>
      <c r="C934" s="832" t="s">
        <v>3242</v>
      </c>
      <c r="D934" s="832" t="s">
        <v>2438</v>
      </c>
      <c r="E934" s="832" t="s">
        <v>3243</v>
      </c>
      <c r="F934" s="849"/>
      <c r="G934" s="849"/>
      <c r="H934" s="837">
        <v>0</v>
      </c>
      <c r="I934" s="849">
        <v>6</v>
      </c>
      <c r="J934" s="849">
        <v>2551.02</v>
      </c>
      <c r="K934" s="837">
        <v>1</v>
      </c>
      <c r="L934" s="849">
        <v>6</v>
      </c>
      <c r="M934" s="850">
        <v>2551.02</v>
      </c>
    </row>
    <row r="935" spans="1:13" ht="14.4" customHeight="1" x14ac:dyDescent="0.3">
      <c r="A935" s="831" t="s">
        <v>2719</v>
      </c>
      <c r="B935" s="832" t="s">
        <v>5761</v>
      </c>
      <c r="C935" s="832" t="s">
        <v>4979</v>
      </c>
      <c r="D935" s="832" t="s">
        <v>4980</v>
      </c>
      <c r="E935" s="832" t="s">
        <v>4981</v>
      </c>
      <c r="F935" s="849">
        <v>5</v>
      </c>
      <c r="G935" s="849">
        <v>171671.55</v>
      </c>
      <c r="H935" s="837">
        <v>1</v>
      </c>
      <c r="I935" s="849"/>
      <c r="J935" s="849"/>
      <c r="K935" s="837">
        <v>0</v>
      </c>
      <c r="L935" s="849">
        <v>5</v>
      </c>
      <c r="M935" s="850">
        <v>171671.55</v>
      </c>
    </row>
    <row r="936" spans="1:13" ht="14.4" customHeight="1" x14ac:dyDescent="0.3">
      <c r="A936" s="831" t="s">
        <v>2719</v>
      </c>
      <c r="B936" s="832" t="s">
        <v>2301</v>
      </c>
      <c r="C936" s="832" t="s">
        <v>2375</v>
      </c>
      <c r="D936" s="832" t="s">
        <v>1390</v>
      </c>
      <c r="E936" s="832" t="s">
        <v>2376</v>
      </c>
      <c r="F936" s="849"/>
      <c r="G936" s="849"/>
      <c r="H936" s="837">
        <v>0</v>
      </c>
      <c r="I936" s="849">
        <v>1</v>
      </c>
      <c r="J936" s="849">
        <v>3231.81</v>
      </c>
      <c r="K936" s="837">
        <v>1</v>
      </c>
      <c r="L936" s="849">
        <v>1</v>
      </c>
      <c r="M936" s="850">
        <v>3231.81</v>
      </c>
    </row>
    <row r="937" spans="1:13" ht="14.4" customHeight="1" x14ac:dyDescent="0.3">
      <c r="A937" s="831" t="s">
        <v>2719</v>
      </c>
      <c r="B937" s="832" t="s">
        <v>5756</v>
      </c>
      <c r="C937" s="832" t="s">
        <v>4767</v>
      </c>
      <c r="D937" s="832" t="s">
        <v>4768</v>
      </c>
      <c r="E937" s="832" t="s">
        <v>4769</v>
      </c>
      <c r="F937" s="849">
        <v>5</v>
      </c>
      <c r="G937" s="849">
        <v>518.5</v>
      </c>
      <c r="H937" s="837">
        <v>1</v>
      </c>
      <c r="I937" s="849"/>
      <c r="J937" s="849"/>
      <c r="K937" s="837">
        <v>0</v>
      </c>
      <c r="L937" s="849">
        <v>5</v>
      </c>
      <c r="M937" s="850">
        <v>518.5</v>
      </c>
    </row>
    <row r="938" spans="1:13" ht="14.4" customHeight="1" x14ac:dyDescent="0.3">
      <c r="A938" s="831" t="s">
        <v>2719</v>
      </c>
      <c r="B938" s="832" t="s">
        <v>5756</v>
      </c>
      <c r="C938" s="832" t="s">
        <v>4864</v>
      </c>
      <c r="D938" s="832" t="s">
        <v>4865</v>
      </c>
      <c r="E938" s="832" t="s">
        <v>4866</v>
      </c>
      <c r="F938" s="849"/>
      <c r="G938" s="849"/>
      <c r="H938" s="837">
        <v>0</v>
      </c>
      <c r="I938" s="849">
        <v>3</v>
      </c>
      <c r="J938" s="849">
        <v>311.10000000000002</v>
      </c>
      <c r="K938" s="837">
        <v>1</v>
      </c>
      <c r="L938" s="849">
        <v>3</v>
      </c>
      <c r="M938" s="850">
        <v>311.10000000000002</v>
      </c>
    </row>
    <row r="939" spans="1:13" ht="14.4" customHeight="1" x14ac:dyDescent="0.3">
      <c r="A939" s="831" t="s">
        <v>2719</v>
      </c>
      <c r="B939" s="832" t="s">
        <v>2396</v>
      </c>
      <c r="C939" s="832" t="s">
        <v>4652</v>
      </c>
      <c r="D939" s="832" t="s">
        <v>4653</v>
      </c>
      <c r="E939" s="832" t="s">
        <v>4654</v>
      </c>
      <c r="F939" s="849">
        <v>5</v>
      </c>
      <c r="G939" s="849">
        <v>706.25</v>
      </c>
      <c r="H939" s="837">
        <v>1</v>
      </c>
      <c r="I939" s="849"/>
      <c r="J939" s="849"/>
      <c r="K939" s="837">
        <v>0</v>
      </c>
      <c r="L939" s="849">
        <v>5</v>
      </c>
      <c r="M939" s="850">
        <v>706.25</v>
      </c>
    </row>
    <row r="940" spans="1:13" ht="14.4" customHeight="1" x14ac:dyDescent="0.3">
      <c r="A940" s="831" t="s">
        <v>2719</v>
      </c>
      <c r="B940" s="832" t="s">
        <v>2396</v>
      </c>
      <c r="C940" s="832" t="s">
        <v>2397</v>
      </c>
      <c r="D940" s="832" t="s">
        <v>2398</v>
      </c>
      <c r="E940" s="832" t="s">
        <v>2399</v>
      </c>
      <c r="F940" s="849"/>
      <c r="G940" s="849"/>
      <c r="H940" s="837">
        <v>0</v>
      </c>
      <c r="I940" s="849">
        <v>132</v>
      </c>
      <c r="J940" s="849">
        <v>18645</v>
      </c>
      <c r="K940" s="837">
        <v>1</v>
      </c>
      <c r="L940" s="849">
        <v>132</v>
      </c>
      <c r="M940" s="850">
        <v>18645</v>
      </c>
    </row>
    <row r="941" spans="1:13" ht="14.4" customHeight="1" x14ac:dyDescent="0.3">
      <c r="A941" s="831" t="s">
        <v>2719</v>
      </c>
      <c r="B941" s="832" t="s">
        <v>2248</v>
      </c>
      <c r="C941" s="832" t="s">
        <v>4874</v>
      </c>
      <c r="D941" s="832" t="s">
        <v>4875</v>
      </c>
      <c r="E941" s="832" t="s">
        <v>2250</v>
      </c>
      <c r="F941" s="849">
        <v>1</v>
      </c>
      <c r="G941" s="849">
        <v>63.75</v>
      </c>
      <c r="H941" s="837">
        <v>1</v>
      </c>
      <c r="I941" s="849"/>
      <c r="J941" s="849"/>
      <c r="K941" s="837">
        <v>0</v>
      </c>
      <c r="L941" s="849">
        <v>1</v>
      </c>
      <c r="M941" s="850">
        <v>63.75</v>
      </c>
    </row>
    <row r="942" spans="1:13" ht="14.4" customHeight="1" x14ac:dyDescent="0.3">
      <c r="A942" s="831" t="s">
        <v>2719</v>
      </c>
      <c r="B942" s="832" t="s">
        <v>2248</v>
      </c>
      <c r="C942" s="832" t="s">
        <v>2249</v>
      </c>
      <c r="D942" s="832" t="s">
        <v>897</v>
      </c>
      <c r="E942" s="832" t="s">
        <v>2250</v>
      </c>
      <c r="F942" s="849"/>
      <c r="G942" s="849"/>
      <c r="H942" s="837">
        <v>0</v>
      </c>
      <c r="I942" s="849">
        <v>113</v>
      </c>
      <c r="J942" s="849">
        <v>7203.75</v>
      </c>
      <c r="K942" s="837">
        <v>1</v>
      </c>
      <c r="L942" s="849">
        <v>113</v>
      </c>
      <c r="M942" s="850">
        <v>7203.75</v>
      </c>
    </row>
    <row r="943" spans="1:13" ht="14.4" customHeight="1" x14ac:dyDescent="0.3">
      <c r="A943" s="831" t="s">
        <v>2719</v>
      </c>
      <c r="B943" s="832" t="s">
        <v>2248</v>
      </c>
      <c r="C943" s="832" t="s">
        <v>2251</v>
      </c>
      <c r="D943" s="832" t="s">
        <v>2252</v>
      </c>
      <c r="E943" s="832" t="s">
        <v>2253</v>
      </c>
      <c r="F943" s="849"/>
      <c r="G943" s="849"/>
      <c r="H943" s="837">
        <v>0</v>
      </c>
      <c r="I943" s="849">
        <v>1</v>
      </c>
      <c r="J943" s="849">
        <v>25.5</v>
      </c>
      <c r="K943" s="837">
        <v>1</v>
      </c>
      <c r="L943" s="849">
        <v>1</v>
      </c>
      <c r="M943" s="850">
        <v>25.5</v>
      </c>
    </row>
    <row r="944" spans="1:13" ht="14.4" customHeight="1" x14ac:dyDescent="0.3">
      <c r="A944" s="831" t="s">
        <v>2719</v>
      </c>
      <c r="B944" s="832" t="s">
        <v>5741</v>
      </c>
      <c r="C944" s="832" t="s">
        <v>4686</v>
      </c>
      <c r="D944" s="832" t="s">
        <v>3762</v>
      </c>
      <c r="E944" s="832" t="s">
        <v>4687</v>
      </c>
      <c r="F944" s="849">
        <v>2</v>
      </c>
      <c r="G944" s="849">
        <v>1415.34</v>
      </c>
      <c r="H944" s="837">
        <v>1</v>
      </c>
      <c r="I944" s="849"/>
      <c r="J944" s="849"/>
      <c r="K944" s="837">
        <v>0</v>
      </c>
      <c r="L944" s="849">
        <v>2</v>
      </c>
      <c r="M944" s="850">
        <v>1415.34</v>
      </c>
    </row>
    <row r="945" spans="1:13" ht="14.4" customHeight="1" x14ac:dyDescent="0.3">
      <c r="A945" s="831" t="s">
        <v>2719</v>
      </c>
      <c r="B945" s="832" t="s">
        <v>5741</v>
      </c>
      <c r="C945" s="832" t="s">
        <v>4888</v>
      </c>
      <c r="D945" s="832" t="s">
        <v>3762</v>
      </c>
      <c r="E945" s="832" t="s">
        <v>3763</v>
      </c>
      <c r="F945" s="849">
        <v>3</v>
      </c>
      <c r="G945" s="849">
        <v>1567.59</v>
      </c>
      <c r="H945" s="837">
        <v>1</v>
      </c>
      <c r="I945" s="849"/>
      <c r="J945" s="849"/>
      <c r="K945" s="837">
        <v>0</v>
      </c>
      <c r="L945" s="849">
        <v>3</v>
      </c>
      <c r="M945" s="850">
        <v>1567.59</v>
      </c>
    </row>
    <row r="946" spans="1:13" ht="14.4" customHeight="1" x14ac:dyDescent="0.3">
      <c r="A946" s="831" t="s">
        <v>2719</v>
      </c>
      <c r="B946" s="832" t="s">
        <v>5751</v>
      </c>
      <c r="C946" s="832" t="s">
        <v>4815</v>
      </c>
      <c r="D946" s="832" t="s">
        <v>4816</v>
      </c>
      <c r="E946" s="832" t="s">
        <v>4817</v>
      </c>
      <c r="F946" s="849"/>
      <c r="G946" s="849"/>
      <c r="H946" s="837">
        <v>0</v>
      </c>
      <c r="I946" s="849">
        <v>44</v>
      </c>
      <c r="J946" s="849">
        <v>39833.360000000001</v>
      </c>
      <c r="K946" s="837">
        <v>1</v>
      </c>
      <c r="L946" s="849">
        <v>44</v>
      </c>
      <c r="M946" s="850">
        <v>39833.360000000001</v>
      </c>
    </row>
    <row r="947" spans="1:13" ht="14.4" customHeight="1" x14ac:dyDescent="0.3">
      <c r="A947" s="831" t="s">
        <v>2719</v>
      </c>
      <c r="B947" s="832" t="s">
        <v>5751</v>
      </c>
      <c r="C947" s="832" t="s">
        <v>4689</v>
      </c>
      <c r="D947" s="832" t="s">
        <v>4690</v>
      </c>
      <c r="E947" s="832" t="s">
        <v>4691</v>
      </c>
      <c r="F947" s="849"/>
      <c r="G947" s="849"/>
      <c r="H947" s="837">
        <v>0</v>
      </c>
      <c r="I947" s="849">
        <v>2</v>
      </c>
      <c r="J947" s="849">
        <v>1381.82</v>
      </c>
      <c r="K947" s="837">
        <v>1</v>
      </c>
      <c r="L947" s="849">
        <v>2</v>
      </c>
      <c r="M947" s="850">
        <v>1381.82</v>
      </c>
    </row>
    <row r="948" spans="1:13" ht="14.4" customHeight="1" x14ac:dyDescent="0.3">
      <c r="A948" s="831" t="s">
        <v>2719</v>
      </c>
      <c r="B948" s="832" t="s">
        <v>2400</v>
      </c>
      <c r="C948" s="832" t="s">
        <v>2401</v>
      </c>
      <c r="D948" s="832" t="s">
        <v>1249</v>
      </c>
      <c r="E948" s="832" t="s">
        <v>2402</v>
      </c>
      <c r="F948" s="849"/>
      <c r="G948" s="849"/>
      <c r="H948" s="837">
        <v>0</v>
      </c>
      <c r="I948" s="849">
        <v>20</v>
      </c>
      <c r="J948" s="849">
        <v>2135</v>
      </c>
      <c r="K948" s="837">
        <v>1</v>
      </c>
      <c r="L948" s="849">
        <v>20</v>
      </c>
      <c r="M948" s="850">
        <v>2135</v>
      </c>
    </row>
    <row r="949" spans="1:13" ht="14.4" customHeight="1" x14ac:dyDescent="0.3">
      <c r="A949" s="831" t="s">
        <v>2719</v>
      </c>
      <c r="B949" s="832" t="s">
        <v>2400</v>
      </c>
      <c r="C949" s="832" t="s">
        <v>4605</v>
      </c>
      <c r="D949" s="832" t="s">
        <v>4606</v>
      </c>
      <c r="E949" s="832" t="s">
        <v>4607</v>
      </c>
      <c r="F949" s="849"/>
      <c r="G949" s="849"/>
      <c r="H949" s="837">
        <v>0</v>
      </c>
      <c r="I949" s="849">
        <v>44</v>
      </c>
      <c r="J949" s="849">
        <v>9007.6799999999985</v>
      </c>
      <c r="K949" s="837">
        <v>1</v>
      </c>
      <c r="L949" s="849">
        <v>44</v>
      </c>
      <c r="M949" s="850">
        <v>9007.6799999999985</v>
      </c>
    </row>
    <row r="950" spans="1:13" ht="14.4" customHeight="1" x14ac:dyDescent="0.3">
      <c r="A950" s="831" t="s">
        <v>2719</v>
      </c>
      <c r="B950" s="832" t="s">
        <v>2400</v>
      </c>
      <c r="C950" s="832" t="s">
        <v>4608</v>
      </c>
      <c r="D950" s="832" t="s">
        <v>4609</v>
      </c>
      <c r="E950" s="832" t="s">
        <v>4610</v>
      </c>
      <c r="F950" s="849"/>
      <c r="G950" s="849"/>
      <c r="H950" s="837">
        <v>0</v>
      </c>
      <c r="I950" s="849">
        <v>2</v>
      </c>
      <c r="J950" s="849">
        <v>600.24</v>
      </c>
      <c r="K950" s="837">
        <v>1</v>
      </c>
      <c r="L950" s="849">
        <v>2</v>
      </c>
      <c r="M950" s="850">
        <v>600.24</v>
      </c>
    </row>
    <row r="951" spans="1:13" ht="14.4" customHeight="1" x14ac:dyDescent="0.3">
      <c r="A951" s="831" t="s">
        <v>2719</v>
      </c>
      <c r="B951" s="832" t="s">
        <v>2400</v>
      </c>
      <c r="C951" s="832" t="s">
        <v>2598</v>
      </c>
      <c r="D951" s="832" t="s">
        <v>1951</v>
      </c>
      <c r="E951" s="832" t="s">
        <v>2599</v>
      </c>
      <c r="F951" s="849"/>
      <c r="G951" s="849"/>
      <c r="H951" s="837">
        <v>0</v>
      </c>
      <c r="I951" s="849">
        <v>61</v>
      </c>
      <c r="J951" s="849">
        <v>7329.1500000000005</v>
      </c>
      <c r="K951" s="837">
        <v>1</v>
      </c>
      <c r="L951" s="849">
        <v>61</v>
      </c>
      <c r="M951" s="850">
        <v>7329.1500000000005</v>
      </c>
    </row>
    <row r="952" spans="1:13" ht="14.4" customHeight="1" x14ac:dyDescent="0.3">
      <c r="A952" s="831" t="s">
        <v>2719</v>
      </c>
      <c r="B952" s="832" t="s">
        <v>2400</v>
      </c>
      <c r="C952" s="832" t="s">
        <v>4611</v>
      </c>
      <c r="D952" s="832" t="s">
        <v>4612</v>
      </c>
      <c r="E952" s="832" t="s">
        <v>4613</v>
      </c>
      <c r="F952" s="849"/>
      <c r="G952" s="849"/>
      <c r="H952" s="837">
        <v>0</v>
      </c>
      <c r="I952" s="849">
        <v>2</v>
      </c>
      <c r="J952" s="849">
        <v>426.98</v>
      </c>
      <c r="K952" s="837">
        <v>1</v>
      </c>
      <c r="L952" s="849">
        <v>2</v>
      </c>
      <c r="M952" s="850">
        <v>426.98</v>
      </c>
    </row>
    <row r="953" spans="1:13" ht="14.4" customHeight="1" x14ac:dyDescent="0.3">
      <c r="A953" s="831" t="s">
        <v>2719</v>
      </c>
      <c r="B953" s="832" t="s">
        <v>2400</v>
      </c>
      <c r="C953" s="832" t="s">
        <v>4853</v>
      </c>
      <c r="D953" s="832" t="s">
        <v>1249</v>
      </c>
      <c r="E953" s="832" t="s">
        <v>2402</v>
      </c>
      <c r="F953" s="849">
        <v>3</v>
      </c>
      <c r="G953" s="849">
        <v>320.25</v>
      </c>
      <c r="H953" s="837">
        <v>1</v>
      </c>
      <c r="I953" s="849"/>
      <c r="J953" s="849"/>
      <c r="K953" s="837">
        <v>0</v>
      </c>
      <c r="L953" s="849">
        <v>3</v>
      </c>
      <c r="M953" s="850">
        <v>320.25</v>
      </c>
    </row>
    <row r="954" spans="1:13" ht="14.4" customHeight="1" x14ac:dyDescent="0.3">
      <c r="A954" s="831" t="s">
        <v>2719</v>
      </c>
      <c r="B954" s="832" t="s">
        <v>5752</v>
      </c>
      <c r="C954" s="832" t="s">
        <v>4647</v>
      </c>
      <c r="D954" s="832" t="s">
        <v>4648</v>
      </c>
      <c r="E954" s="832" t="s">
        <v>4649</v>
      </c>
      <c r="F954" s="849">
        <v>1</v>
      </c>
      <c r="G954" s="849">
        <v>449.19</v>
      </c>
      <c r="H954" s="837">
        <v>1</v>
      </c>
      <c r="I954" s="849"/>
      <c r="J954" s="849"/>
      <c r="K954" s="837">
        <v>0</v>
      </c>
      <c r="L954" s="849">
        <v>1</v>
      </c>
      <c r="M954" s="850">
        <v>449.19</v>
      </c>
    </row>
    <row r="955" spans="1:13" ht="14.4" customHeight="1" x14ac:dyDescent="0.3">
      <c r="A955" s="831" t="s">
        <v>2719</v>
      </c>
      <c r="B955" s="832" t="s">
        <v>5752</v>
      </c>
      <c r="C955" s="832" t="s">
        <v>4867</v>
      </c>
      <c r="D955" s="832" t="s">
        <v>4648</v>
      </c>
      <c r="E955" s="832" t="s">
        <v>4868</v>
      </c>
      <c r="F955" s="849">
        <v>2</v>
      </c>
      <c r="G955" s="849">
        <v>600.24</v>
      </c>
      <c r="H955" s="837">
        <v>1</v>
      </c>
      <c r="I955" s="849"/>
      <c r="J955" s="849"/>
      <c r="K955" s="837">
        <v>0</v>
      </c>
      <c r="L955" s="849">
        <v>2</v>
      </c>
      <c r="M955" s="850">
        <v>600.24</v>
      </c>
    </row>
    <row r="956" spans="1:13" ht="14.4" customHeight="1" x14ac:dyDescent="0.3">
      <c r="A956" s="831" t="s">
        <v>2719</v>
      </c>
      <c r="B956" s="832" t="s">
        <v>5742</v>
      </c>
      <c r="C956" s="832" t="s">
        <v>4655</v>
      </c>
      <c r="D956" s="832" t="s">
        <v>4656</v>
      </c>
      <c r="E956" s="832" t="s">
        <v>4657</v>
      </c>
      <c r="F956" s="849">
        <v>7</v>
      </c>
      <c r="G956" s="849">
        <v>10308.269999999999</v>
      </c>
      <c r="H956" s="837">
        <v>1</v>
      </c>
      <c r="I956" s="849"/>
      <c r="J956" s="849"/>
      <c r="K956" s="837">
        <v>0</v>
      </c>
      <c r="L956" s="849">
        <v>7</v>
      </c>
      <c r="M956" s="850">
        <v>10308.269999999999</v>
      </c>
    </row>
    <row r="957" spans="1:13" ht="14.4" customHeight="1" x14ac:dyDescent="0.3">
      <c r="A957" s="831" t="s">
        <v>2719</v>
      </c>
      <c r="B957" s="832" t="s">
        <v>5742</v>
      </c>
      <c r="C957" s="832" t="s">
        <v>4784</v>
      </c>
      <c r="D957" s="832" t="s">
        <v>3701</v>
      </c>
      <c r="E957" s="832" t="s">
        <v>3626</v>
      </c>
      <c r="F957" s="849">
        <v>1</v>
      </c>
      <c r="G957" s="849">
        <v>1472.61</v>
      </c>
      <c r="H957" s="837">
        <v>1</v>
      </c>
      <c r="I957" s="849"/>
      <c r="J957" s="849"/>
      <c r="K957" s="837">
        <v>0</v>
      </c>
      <c r="L957" s="849">
        <v>1</v>
      </c>
      <c r="M957" s="850">
        <v>1472.61</v>
      </c>
    </row>
    <row r="958" spans="1:13" ht="14.4" customHeight="1" x14ac:dyDescent="0.3">
      <c r="A958" s="831" t="s">
        <v>2719</v>
      </c>
      <c r="B958" s="832" t="s">
        <v>5742</v>
      </c>
      <c r="C958" s="832" t="s">
        <v>4785</v>
      </c>
      <c r="D958" s="832" t="s">
        <v>4659</v>
      </c>
      <c r="E958" s="832" t="s">
        <v>4662</v>
      </c>
      <c r="F958" s="849">
        <v>2</v>
      </c>
      <c r="G958" s="849">
        <v>2945.22</v>
      </c>
      <c r="H958" s="837">
        <v>1</v>
      </c>
      <c r="I958" s="849"/>
      <c r="J958" s="849"/>
      <c r="K958" s="837">
        <v>0</v>
      </c>
      <c r="L958" s="849">
        <v>2</v>
      </c>
      <c r="M958" s="850">
        <v>2945.22</v>
      </c>
    </row>
    <row r="959" spans="1:13" ht="14.4" customHeight="1" x14ac:dyDescent="0.3">
      <c r="A959" s="831" t="s">
        <v>2719</v>
      </c>
      <c r="B959" s="832" t="s">
        <v>5742</v>
      </c>
      <c r="C959" s="832" t="s">
        <v>4658</v>
      </c>
      <c r="D959" s="832" t="s">
        <v>4659</v>
      </c>
      <c r="E959" s="832" t="s">
        <v>4660</v>
      </c>
      <c r="F959" s="849">
        <v>1</v>
      </c>
      <c r="G959" s="849">
        <v>420.75</v>
      </c>
      <c r="H959" s="837">
        <v>1</v>
      </c>
      <c r="I959" s="849"/>
      <c r="J959" s="849"/>
      <c r="K959" s="837">
        <v>0</v>
      </c>
      <c r="L959" s="849">
        <v>1</v>
      </c>
      <c r="M959" s="850">
        <v>420.75</v>
      </c>
    </row>
    <row r="960" spans="1:13" ht="14.4" customHeight="1" x14ac:dyDescent="0.3">
      <c r="A960" s="831" t="s">
        <v>2719</v>
      </c>
      <c r="B960" s="832" t="s">
        <v>5742</v>
      </c>
      <c r="C960" s="832" t="s">
        <v>4664</v>
      </c>
      <c r="D960" s="832" t="s">
        <v>3625</v>
      </c>
      <c r="E960" s="832" t="s">
        <v>4662</v>
      </c>
      <c r="F960" s="849"/>
      <c r="G960" s="849"/>
      <c r="H960" s="837">
        <v>0</v>
      </c>
      <c r="I960" s="849">
        <v>3</v>
      </c>
      <c r="J960" s="849">
        <v>4417.83</v>
      </c>
      <c r="K960" s="837">
        <v>1</v>
      </c>
      <c r="L960" s="849">
        <v>3</v>
      </c>
      <c r="M960" s="850">
        <v>4417.83</v>
      </c>
    </row>
    <row r="961" spans="1:13" ht="14.4" customHeight="1" x14ac:dyDescent="0.3">
      <c r="A961" s="831" t="s">
        <v>2719</v>
      </c>
      <c r="B961" s="832" t="s">
        <v>5742</v>
      </c>
      <c r="C961" s="832" t="s">
        <v>4663</v>
      </c>
      <c r="D961" s="832" t="s">
        <v>3625</v>
      </c>
      <c r="E961" s="832" t="s">
        <v>4657</v>
      </c>
      <c r="F961" s="849"/>
      <c r="G961" s="849"/>
      <c r="H961" s="837">
        <v>0</v>
      </c>
      <c r="I961" s="849">
        <v>4</v>
      </c>
      <c r="J961" s="849">
        <v>5890.44</v>
      </c>
      <c r="K961" s="837">
        <v>1</v>
      </c>
      <c r="L961" s="849">
        <v>4</v>
      </c>
      <c r="M961" s="850">
        <v>5890.44</v>
      </c>
    </row>
    <row r="962" spans="1:13" ht="14.4" customHeight="1" x14ac:dyDescent="0.3">
      <c r="A962" s="831" t="s">
        <v>2719</v>
      </c>
      <c r="B962" s="832" t="s">
        <v>5742</v>
      </c>
      <c r="C962" s="832" t="s">
        <v>4869</v>
      </c>
      <c r="D962" s="832" t="s">
        <v>3625</v>
      </c>
      <c r="E962" s="832" t="s">
        <v>4660</v>
      </c>
      <c r="F962" s="849"/>
      <c r="G962" s="849"/>
      <c r="H962" s="837">
        <v>0</v>
      </c>
      <c r="I962" s="849">
        <v>1</v>
      </c>
      <c r="J962" s="849">
        <v>420.75</v>
      </c>
      <c r="K962" s="837">
        <v>1</v>
      </c>
      <c r="L962" s="849">
        <v>1</v>
      </c>
      <c r="M962" s="850">
        <v>420.75</v>
      </c>
    </row>
    <row r="963" spans="1:13" ht="14.4" customHeight="1" x14ac:dyDescent="0.3">
      <c r="A963" s="831" t="s">
        <v>2719</v>
      </c>
      <c r="B963" s="832" t="s">
        <v>5742</v>
      </c>
      <c r="C963" s="832" t="s">
        <v>4667</v>
      </c>
      <c r="D963" s="832" t="s">
        <v>4656</v>
      </c>
      <c r="E963" s="832" t="s">
        <v>4666</v>
      </c>
      <c r="F963" s="849">
        <v>1</v>
      </c>
      <c r="G963" s="849">
        <v>420.75</v>
      </c>
      <c r="H963" s="837">
        <v>1</v>
      </c>
      <c r="I963" s="849"/>
      <c r="J963" s="849"/>
      <c r="K963" s="837">
        <v>0</v>
      </c>
      <c r="L963" s="849">
        <v>1</v>
      </c>
      <c r="M963" s="850">
        <v>420.75</v>
      </c>
    </row>
    <row r="964" spans="1:13" ht="14.4" customHeight="1" x14ac:dyDescent="0.3">
      <c r="A964" s="831" t="s">
        <v>2719</v>
      </c>
      <c r="B964" s="832" t="s">
        <v>2322</v>
      </c>
      <c r="C964" s="832" t="s">
        <v>2444</v>
      </c>
      <c r="D964" s="832" t="s">
        <v>1130</v>
      </c>
      <c r="E964" s="832" t="s">
        <v>2445</v>
      </c>
      <c r="F964" s="849"/>
      <c r="G964" s="849"/>
      <c r="H964" s="837">
        <v>0</v>
      </c>
      <c r="I964" s="849">
        <v>2</v>
      </c>
      <c r="J964" s="849">
        <v>235.1</v>
      </c>
      <c r="K964" s="837">
        <v>1</v>
      </c>
      <c r="L964" s="849">
        <v>2</v>
      </c>
      <c r="M964" s="850">
        <v>235.1</v>
      </c>
    </row>
    <row r="965" spans="1:13" ht="14.4" customHeight="1" x14ac:dyDescent="0.3">
      <c r="A965" s="831" t="s">
        <v>2719</v>
      </c>
      <c r="B965" s="832" t="s">
        <v>2322</v>
      </c>
      <c r="C965" s="832" t="s">
        <v>2325</v>
      </c>
      <c r="D965" s="832" t="s">
        <v>1130</v>
      </c>
      <c r="E965" s="832" t="s">
        <v>2326</v>
      </c>
      <c r="F965" s="849"/>
      <c r="G965" s="849"/>
      <c r="H965" s="837">
        <v>0</v>
      </c>
      <c r="I965" s="849">
        <v>8</v>
      </c>
      <c r="J965" s="849">
        <v>1410.56</v>
      </c>
      <c r="K965" s="837">
        <v>1</v>
      </c>
      <c r="L965" s="849">
        <v>8</v>
      </c>
      <c r="M965" s="850">
        <v>1410.56</v>
      </c>
    </row>
    <row r="966" spans="1:13" ht="14.4" customHeight="1" x14ac:dyDescent="0.3">
      <c r="A966" s="831" t="s">
        <v>2719</v>
      </c>
      <c r="B966" s="832" t="s">
        <v>5758</v>
      </c>
      <c r="C966" s="832" t="s">
        <v>4780</v>
      </c>
      <c r="D966" s="832" t="s">
        <v>4781</v>
      </c>
      <c r="E966" s="832" t="s">
        <v>2837</v>
      </c>
      <c r="F966" s="849"/>
      <c r="G966" s="849"/>
      <c r="H966" s="837">
        <v>0</v>
      </c>
      <c r="I966" s="849">
        <v>1</v>
      </c>
      <c r="J966" s="849">
        <v>176.32</v>
      </c>
      <c r="K966" s="837">
        <v>1</v>
      </c>
      <c r="L966" s="849">
        <v>1</v>
      </c>
      <c r="M966" s="850">
        <v>176.32</v>
      </c>
    </row>
    <row r="967" spans="1:13" ht="14.4" customHeight="1" x14ac:dyDescent="0.3">
      <c r="A967" s="831" t="s">
        <v>2719</v>
      </c>
      <c r="B967" s="832" t="s">
        <v>5759</v>
      </c>
      <c r="C967" s="832" t="s">
        <v>4764</v>
      </c>
      <c r="D967" s="832" t="s">
        <v>4765</v>
      </c>
      <c r="E967" s="832" t="s">
        <v>4766</v>
      </c>
      <c r="F967" s="849"/>
      <c r="G967" s="849"/>
      <c r="H967" s="837">
        <v>0</v>
      </c>
      <c r="I967" s="849">
        <v>12</v>
      </c>
      <c r="J967" s="849">
        <v>818.28</v>
      </c>
      <c r="K967" s="837">
        <v>1</v>
      </c>
      <c r="L967" s="849">
        <v>12</v>
      </c>
      <c r="M967" s="850">
        <v>818.28</v>
      </c>
    </row>
    <row r="968" spans="1:13" ht="14.4" customHeight="1" x14ac:dyDescent="0.3">
      <c r="A968" s="831" t="s">
        <v>2719</v>
      </c>
      <c r="B968" s="832" t="s">
        <v>5733</v>
      </c>
      <c r="C968" s="832" t="s">
        <v>3727</v>
      </c>
      <c r="D968" s="832" t="s">
        <v>3613</v>
      </c>
      <c r="E968" s="832" t="s">
        <v>3482</v>
      </c>
      <c r="F968" s="849">
        <v>1</v>
      </c>
      <c r="G968" s="849">
        <v>58.77</v>
      </c>
      <c r="H968" s="837">
        <v>1</v>
      </c>
      <c r="I968" s="849"/>
      <c r="J968" s="849"/>
      <c r="K968" s="837">
        <v>0</v>
      </c>
      <c r="L968" s="849">
        <v>1</v>
      </c>
      <c r="M968" s="850">
        <v>58.77</v>
      </c>
    </row>
    <row r="969" spans="1:13" ht="14.4" customHeight="1" x14ac:dyDescent="0.3">
      <c r="A969" s="831" t="s">
        <v>2719</v>
      </c>
      <c r="B969" s="832" t="s">
        <v>5733</v>
      </c>
      <c r="C969" s="832" t="s">
        <v>3678</v>
      </c>
      <c r="D969" s="832" t="s">
        <v>3613</v>
      </c>
      <c r="E969" s="832" t="s">
        <v>3169</v>
      </c>
      <c r="F969" s="849">
        <v>101</v>
      </c>
      <c r="G969" s="849">
        <v>17808.320000000003</v>
      </c>
      <c r="H969" s="837">
        <v>1</v>
      </c>
      <c r="I969" s="849"/>
      <c r="J969" s="849"/>
      <c r="K969" s="837">
        <v>0</v>
      </c>
      <c r="L969" s="849">
        <v>101</v>
      </c>
      <c r="M969" s="850">
        <v>17808.320000000003</v>
      </c>
    </row>
    <row r="970" spans="1:13" ht="14.4" customHeight="1" x14ac:dyDescent="0.3">
      <c r="A970" s="831" t="s">
        <v>2719</v>
      </c>
      <c r="B970" s="832" t="s">
        <v>5733</v>
      </c>
      <c r="C970" s="832" t="s">
        <v>3481</v>
      </c>
      <c r="D970" s="832" t="s">
        <v>695</v>
      </c>
      <c r="E970" s="832" t="s">
        <v>3482</v>
      </c>
      <c r="F970" s="849">
        <v>1</v>
      </c>
      <c r="G970" s="849">
        <v>58.77</v>
      </c>
      <c r="H970" s="837">
        <v>1</v>
      </c>
      <c r="I970" s="849"/>
      <c r="J970" s="849"/>
      <c r="K970" s="837">
        <v>0</v>
      </c>
      <c r="L970" s="849">
        <v>1</v>
      </c>
      <c r="M970" s="850">
        <v>58.77</v>
      </c>
    </row>
    <row r="971" spans="1:13" ht="14.4" customHeight="1" x14ac:dyDescent="0.3">
      <c r="A971" s="831" t="s">
        <v>2719</v>
      </c>
      <c r="B971" s="832" t="s">
        <v>5733</v>
      </c>
      <c r="C971" s="832" t="s">
        <v>4597</v>
      </c>
      <c r="D971" s="832" t="s">
        <v>695</v>
      </c>
      <c r="E971" s="832" t="s">
        <v>3169</v>
      </c>
      <c r="F971" s="849">
        <v>17</v>
      </c>
      <c r="G971" s="849">
        <v>2997.4399999999996</v>
      </c>
      <c r="H971" s="837">
        <v>1</v>
      </c>
      <c r="I971" s="849"/>
      <c r="J971" s="849"/>
      <c r="K971" s="837">
        <v>0</v>
      </c>
      <c r="L971" s="849">
        <v>17</v>
      </c>
      <c r="M971" s="850">
        <v>2997.4399999999996</v>
      </c>
    </row>
    <row r="972" spans="1:13" ht="14.4" customHeight="1" x14ac:dyDescent="0.3">
      <c r="A972" s="831" t="s">
        <v>2719</v>
      </c>
      <c r="B972" s="832" t="s">
        <v>5733</v>
      </c>
      <c r="C972" s="832" t="s">
        <v>3640</v>
      </c>
      <c r="D972" s="832" t="s">
        <v>2746</v>
      </c>
      <c r="E972" s="832" t="s">
        <v>3641</v>
      </c>
      <c r="F972" s="849"/>
      <c r="G972" s="849"/>
      <c r="H972" s="837">
        <v>0</v>
      </c>
      <c r="I972" s="849">
        <v>11</v>
      </c>
      <c r="J972" s="849">
        <v>1939.52</v>
      </c>
      <c r="K972" s="837">
        <v>1</v>
      </c>
      <c r="L972" s="849">
        <v>11</v>
      </c>
      <c r="M972" s="850">
        <v>1939.52</v>
      </c>
    </row>
    <row r="973" spans="1:13" ht="14.4" customHeight="1" x14ac:dyDescent="0.3">
      <c r="A973" s="831" t="s">
        <v>2719</v>
      </c>
      <c r="B973" s="832" t="s">
        <v>5733</v>
      </c>
      <c r="C973" s="832" t="s">
        <v>2745</v>
      </c>
      <c r="D973" s="832" t="s">
        <v>2746</v>
      </c>
      <c r="E973" s="832" t="s">
        <v>2747</v>
      </c>
      <c r="F973" s="849"/>
      <c r="G973" s="849"/>
      <c r="H973" s="837">
        <v>0</v>
      </c>
      <c r="I973" s="849">
        <v>1</v>
      </c>
      <c r="J973" s="849">
        <v>58.77</v>
      </c>
      <c r="K973" s="837">
        <v>1</v>
      </c>
      <c r="L973" s="849">
        <v>1</v>
      </c>
      <c r="M973" s="850">
        <v>58.77</v>
      </c>
    </row>
    <row r="974" spans="1:13" ht="14.4" customHeight="1" x14ac:dyDescent="0.3">
      <c r="A974" s="831" t="s">
        <v>2719</v>
      </c>
      <c r="B974" s="832" t="s">
        <v>5733</v>
      </c>
      <c r="C974" s="832" t="s">
        <v>4598</v>
      </c>
      <c r="D974" s="832" t="s">
        <v>2746</v>
      </c>
      <c r="E974" s="832" t="s">
        <v>4599</v>
      </c>
      <c r="F974" s="849"/>
      <c r="G974" s="849"/>
      <c r="H974" s="837">
        <v>0</v>
      </c>
      <c r="I974" s="849">
        <v>3</v>
      </c>
      <c r="J974" s="849">
        <v>70.53</v>
      </c>
      <c r="K974" s="837">
        <v>1</v>
      </c>
      <c r="L974" s="849">
        <v>3</v>
      </c>
      <c r="M974" s="850">
        <v>70.53</v>
      </c>
    </row>
    <row r="975" spans="1:13" ht="14.4" customHeight="1" x14ac:dyDescent="0.3">
      <c r="A975" s="831" t="s">
        <v>2719</v>
      </c>
      <c r="B975" s="832" t="s">
        <v>5733</v>
      </c>
      <c r="C975" s="832" t="s">
        <v>3483</v>
      </c>
      <c r="D975" s="832" t="s">
        <v>2746</v>
      </c>
      <c r="E975" s="832" t="s">
        <v>3484</v>
      </c>
      <c r="F975" s="849"/>
      <c r="G975" s="849"/>
      <c r="H975" s="837">
        <v>0</v>
      </c>
      <c r="I975" s="849">
        <v>3</v>
      </c>
      <c r="J975" s="849">
        <v>293.88</v>
      </c>
      <c r="K975" s="837">
        <v>1</v>
      </c>
      <c r="L975" s="849">
        <v>3</v>
      </c>
      <c r="M975" s="850">
        <v>293.88</v>
      </c>
    </row>
    <row r="976" spans="1:13" ht="14.4" customHeight="1" x14ac:dyDescent="0.3">
      <c r="A976" s="831" t="s">
        <v>2719</v>
      </c>
      <c r="B976" s="832" t="s">
        <v>2254</v>
      </c>
      <c r="C976" s="832" t="s">
        <v>3844</v>
      </c>
      <c r="D976" s="832" t="s">
        <v>3845</v>
      </c>
      <c r="E976" s="832" t="s">
        <v>2257</v>
      </c>
      <c r="F976" s="849">
        <v>40</v>
      </c>
      <c r="G976" s="849">
        <v>64596</v>
      </c>
      <c r="H976" s="837">
        <v>1</v>
      </c>
      <c r="I976" s="849"/>
      <c r="J976" s="849"/>
      <c r="K976" s="837">
        <v>0</v>
      </c>
      <c r="L976" s="849">
        <v>40</v>
      </c>
      <c r="M976" s="850">
        <v>64596</v>
      </c>
    </row>
    <row r="977" spans="1:13" ht="14.4" customHeight="1" x14ac:dyDescent="0.3">
      <c r="A977" s="831" t="s">
        <v>2719</v>
      </c>
      <c r="B977" s="832" t="s">
        <v>2254</v>
      </c>
      <c r="C977" s="832" t="s">
        <v>2335</v>
      </c>
      <c r="D977" s="832" t="s">
        <v>1137</v>
      </c>
      <c r="E977" s="832" t="s">
        <v>1138</v>
      </c>
      <c r="F977" s="849"/>
      <c r="G977" s="849"/>
      <c r="H977" s="837">
        <v>0</v>
      </c>
      <c r="I977" s="849">
        <v>1</v>
      </c>
      <c r="J977" s="849">
        <v>2635.97</v>
      </c>
      <c r="K977" s="837">
        <v>1</v>
      </c>
      <c r="L977" s="849">
        <v>1</v>
      </c>
      <c r="M977" s="850">
        <v>2635.97</v>
      </c>
    </row>
    <row r="978" spans="1:13" ht="14.4" customHeight="1" x14ac:dyDescent="0.3">
      <c r="A978" s="831" t="s">
        <v>2719</v>
      </c>
      <c r="B978" s="832" t="s">
        <v>2594</v>
      </c>
      <c r="C978" s="832" t="s">
        <v>2595</v>
      </c>
      <c r="D978" s="832" t="s">
        <v>2596</v>
      </c>
      <c r="E978" s="832" t="s">
        <v>2597</v>
      </c>
      <c r="F978" s="849">
        <v>8</v>
      </c>
      <c r="G978" s="849">
        <v>5278.96</v>
      </c>
      <c r="H978" s="837">
        <v>1</v>
      </c>
      <c r="I978" s="849"/>
      <c r="J978" s="849"/>
      <c r="K978" s="837">
        <v>0</v>
      </c>
      <c r="L978" s="849">
        <v>8</v>
      </c>
      <c r="M978" s="850">
        <v>5278.96</v>
      </c>
    </row>
    <row r="979" spans="1:13" ht="14.4" customHeight="1" x14ac:dyDescent="0.3">
      <c r="A979" s="831" t="s">
        <v>2719</v>
      </c>
      <c r="B979" s="832" t="s">
        <v>2594</v>
      </c>
      <c r="C979" s="832" t="s">
        <v>4693</v>
      </c>
      <c r="D979" s="832" t="s">
        <v>2596</v>
      </c>
      <c r="E979" s="832" t="s">
        <v>4694</v>
      </c>
      <c r="F979" s="849">
        <v>5</v>
      </c>
      <c r="G979" s="849">
        <v>2832.6499999999996</v>
      </c>
      <c r="H979" s="837">
        <v>1</v>
      </c>
      <c r="I979" s="849"/>
      <c r="J979" s="849"/>
      <c r="K979" s="837">
        <v>0</v>
      </c>
      <c r="L979" s="849">
        <v>5</v>
      </c>
      <c r="M979" s="850">
        <v>2832.6499999999996</v>
      </c>
    </row>
    <row r="980" spans="1:13" ht="14.4" customHeight="1" x14ac:dyDescent="0.3">
      <c r="A980" s="831" t="s">
        <v>2720</v>
      </c>
      <c r="B980" s="832" t="s">
        <v>2271</v>
      </c>
      <c r="C980" s="832" t="s">
        <v>2272</v>
      </c>
      <c r="D980" s="832" t="s">
        <v>2273</v>
      </c>
      <c r="E980" s="832" t="s">
        <v>2274</v>
      </c>
      <c r="F980" s="849"/>
      <c r="G980" s="849"/>
      <c r="H980" s="837">
        <v>0</v>
      </c>
      <c r="I980" s="849">
        <v>6</v>
      </c>
      <c r="J980" s="849">
        <v>4037.7000000000003</v>
      </c>
      <c r="K980" s="837">
        <v>1</v>
      </c>
      <c r="L980" s="849">
        <v>6</v>
      </c>
      <c r="M980" s="850">
        <v>4037.7000000000003</v>
      </c>
    </row>
    <row r="981" spans="1:13" ht="14.4" customHeight="1" x14ac:dyDescent="0.3">
      <c r="A981" s="831" t="s">
        <v>2720</v>
      </c>
      <c r="B981" s="832" t="s">
        <v>2336</v>
      </c>
      <c r="C981" s="832" t="s">
        <v>2340</v>
      </c>
      <c r="D981" s="832" t="s">
        <v>2341</v>
      </c>
      <c r="E981" s="832" t="s">
        <v>2342</v>
      </c>
      <c r="F981" s="849"/>
      <c r="G981" s="849"/>
      <c r="H981" s="837">
        <v>0</v>
      </c>
      <c r="I981" s="849">
        <v>19</v>
      </c>
      <c r="J981" s="849">
        <v>10067.720000000001</v>
      </c>
      <c r="K981" s="837">
        <v>1</v>
      </c>
      <c r="L981" s="849">
        <v>19</v>
      </c>
      <c r="M981" s="850">
        <v>10067.720000000001</v>
      </c>
    </row>
    <row r="982" spans="1:13" ht="14.4" customHeight="1" x14ac:dyDescent="0.3">
      <c r="A982" s="831" t="s">
        <v>2720</v>
      </c>
      <c r="B982" s="832" t="s">
        <v>2336</v>
      </c>
      <c r="C982" s="832" t="s">
        <v>3925</v>
      </c>
      <c r="D982" s="832" t="s">
        <v>3926</v>
      </c>
      <c r="E982" s="832" t="s">
        <v>1325</v>
      </c>
      <c r="F982" s="849"/>
      <c r="G982" s="849"/>
      <c r="H982" s="837">
        <v>0</v>
      </c>
      <c r="I982" s="849">
        <v>1</v>
      </c>
      <c r="J982" s="849">
        <v>830.09</v>
      </c>
      <c r="K982" s="837">
        <v>1</v>
      </c>
      <c r="L982" s="849">
        <v>1</v>
      </c>
      <c r="M982" s="850">
        <v>830.09</v>
      </c>
    </row>
    <row r="983" spans="1:13" ht="14.4" customHeight="1" x14ac:dyDescent="0.3">
      <c r="A983" s="831" t="s">
        <v>2720</v>
      </c>
      <c r="B983" s="832" t="s">
        <v>5775</v>
      </c>
      <c r="C983" s="832" t="s">
        <v>4877</v>
      </c>
      <c r="D983" s="832" t="s">
        <v>4878</v>
      </c>
      <c r="E983" s="832" t="s">
        <v>4879</v>
      </c>
      <c r="F983" s="849"/>
      <c r="G983" s="849"/>
      <c r="H983" s="837">
        <v>0</v>
      </c>
      <c r="I983" s="849">
        <v>6</v>
      </c>
      <c r="J983" s="849">
        <v>791.16000000000008</v>
      </c>
      <c r="K983" s="837">
        <v>1</v>
      </c>
      <c r="L983" s="849">
        <v>6</v>
      </c>
      <c r="M983" s="850">
        <v>791.16000000000008</v>
      </c>
    </row>
    <row r="984" spans="1:13" ht="14.4" customHeight="1" x14ac:dyDescent="0.3">
      <c r="A984" s="831" t="s">
        <v>2720</v>
      </c>
      <c r="B984" s="832" t="s">
        <v>5769</v>
      </c>
      <c r="C984" s="832" t="s">
        <v>5362</v>
      </c>
      <c r="D984" s="832" t="s">
        <v>5363</v>
      </c>
      <c r="E984" s="832" t="s">
        <v>5364</v>
      </c>
      <c r="F984" s="849"/>
      <c r="G984" s="849"/>
      <c r="H984" s="837">
        <v>0</v>
      </c>
      <c r="I984" s="849">
        <v>367</v>
      </c>
      <c r="J984" s="849">
        <v>2698305.1100000003</v>
      </c>
      <c r="K984" s="837">
        <v>1</v>
      </c>
      <c r="L984" s="849">
        <v>367</v>
      </c>
      <c r="M984" s="850">
        <v>2698305.1100000003</v>
      </c>
    </row>
    <row r="985" spans="1:13" ht="14.4" customHeight="1" x14ac:dyDescent="0.3">
      <c r="A985" s="831" t="s">
        <v>2720</v>
      </c>
      <c r="B985" s="832" t="s">
        <v>5769</v>
      </c>
      <c r="C985" s="832" t="s">
        <v>5428</v>
      </c>
      <c r="D985" s="832" t="s">
        <v>5363</v>
      </c>
      <c r="E985" s="832" t="s">
        <v>5429</v>
      </c>
      <c r="F985" s="849"/>
      <c r="G985" s="849"/>
      <c r="H985" s="837">
        <v>0</v>
      </c>
      <c r="I985" s="849">
        <v>186</v>
      </c>
      <c r="J985" s="849">
        <v>911690.16000000015</v>
      </c>
      <c r="K985" s="837">
        <v>1</v>
      </c>
      <c r="L985" s="849">
        <v>186</v>
      </c>
      <c r="M985" s="850">
        <v>911690.16000000015</v>
      </c>
    </row>
    <row r="986" spans="1:13" ht="14.4" customHeight="1" x14ac:dyDescent="0.3">
      <c r="A986" s="831" t="s">
        <v>2720</v>
      </c>
      <c r="B986" s="832" t="s">
        <v>5769</v>
      </c>
      <c r="C986" s="832" t="s">
        <v>5437</v>
      </c>
      <c r="D986" s="832" t="s">
        <v>5363</v>
      </c>
      <c r="E986" s="832" t="s">
        <v>5438</v>
      </c>
      <c r="F986" s="849"/>
      <c r="G986" s="849"/>
      <c r="H986" s="837">
        <v>0</v>
      </c>
      <c r="I986" s="849">
        <v>35</v>
      </c>
      <c r="J986" s="849">
        <v>85777.300000000017</v>
      </c>
      <c r="K986" s="837">
        <v>1</v>
      </c>
      <c r="L986" s="849">
        <v>35</v>
      </c>
      <c r="M986" s="850">
        <v>85777.300000000017</v>
      </c>
    </row>
    <row r="987" spans="1:13" ht="14.4" customHeight="1" x14ac:dyDescent="0.3">
      <c r="A987" s="831" t="s">
        <v>2720</v>
      </c>
      <c r="B987" s="832" t="s">
        <v>5769</v>
      </c>
      <c r="C987" s="832" t="s">
        <v>5435</v>
      </c>
      <c r="D987" s="832" t="s">
        <v>5375</v>
      </c>
      <c r="E987" s="832" t="s">
        <v>5436</v>
      </c>
      <c r="F987" s="849">
        <v>60</v>
      </c>
      <c r="G987" s="849">
        <v>176455.8</v>
      </c>
      <c r="H987" s="837">
        <v>1</v>
      </c>
      <c r="I987" s="849"/>
      <c r="J987" s="849"/>
      <c r="K987" s="837">
        <v>0</v>
      </c>
      <c r="L987" s="849">
        <v>60</v>
      </c>
      <c r="M987" s="850">
        <v>176455.8</v>
      </c>
    </row>
    <row r="988" spans="1:13" ht="14.4" customHeight="1" x14ac:dyDescent="0.3">
      <c r="A988" s="831" t="s">
        <v>2720</v>
      </c>
      <c r="B988" s="832" t="s">
        <v>5769</v>
      </c>
      <c r="C988" s="832" t="s">
        <v>5365</v>
      </c>
      <c r="D988" s="832" t="s">
        <v>5366</v>
      </c>
      <c r="E988" s="832" t="s">
        <v>5367</v>
      </c>
      <c r="F988" s="849">
        <v>223</v>
      </c>
      <c r="G988" s="849">
        <v>1311657.0099999998</v>
      </c>
      <c r="H988" s="837">
        <v>1</v>
      </c>
      <c r="I988" s="849"/>
      <c r="J988" s="849"/>
      <c r="K988" s="837">
        <v>0</v>
      </c>
      <c r="L988" s="849">
        <v>223</v>
      </c>
      <c r="M988" s="850">
        <v>1311657.0099999998</v>
      </c>
    </row>
    <row r="989" spans="1:13" ht="14.4" customHeight="1" x14ac:dyDescent="0.3">
      <c r="A989" s="831" t="s">
        <v>2720</v>
      </c>
      <c r="B989" s="832" t="s">
        <v>5769</v>
      </c>
      <c r="C989" s="832" t="s">
        <v>5430</v>
      </c>
      <c r="D989" s="832" t="s">
        <v>5431</v>
      </c>
      <c r="E989" s="832" t="s">
        <v>5432</v>
      </c>
      <c r="F989" s="849">
        <v>31</v>
      </c>
      <c r="G989" s="849">
        <v>455844.77</v>
      </c>
      <c r="H989" s="837">
        <v>1</v>
      </c>
      <c r="I989" s="849"/>
      <c r="J989" s="849"/>
      <c r="K989" s="837">
        <v>0</v>
      </c>
      <c r="L989" s="849">
        <v>31</v>
      </c>
      <c r="M989" s="850">
        <v>455844.77</v>
      </c>
    </row>
    <row r="990" spans="1:13" ht="14.4" customHeight="1" x14ac:dyDescent="0.3">
      <c r="A990" s="831" t="s">
        <v>2720</v>
      </c>
      <c r="B990" s="832" t="s">
        <v>5769</v>
      </c>
      <c r="C990" s="832" t="s">
        <v>5439</v>
      </c>
      <c r="D990" s="832" t="s">
        <v>3922</v>
      </c>
      <c r="E990" s="832" t="s">
        <v>5373</v>
      </c>
      <c r="F990" s="849">
        <v>6</v>
      </c>
      <c r="G990" s="849">
        <v>70187.759999999995</v>
      </c>
      <c r="H990" s="837">
        <v>1</v>
      </c>
      <c r="I990" s="849"/>
      <c r="J990" s="849"/>
      <c r="K990" s="837">
        <v>0</v>
      </c>
      <c r="L990" s="849">
        <v>6</v>
      </c>
      <c r="M990" s="850">
        <v>70187.759999999995</v>
      </c>
    </row>
    <row r="991" spans="1:13" ht="14.4" customHeight="1" x14ac:dyDescent="0.3">
      <c r="A991" s="831" t="s">
        <v>2720</v>
      </c>
      <c r="B991" s="832" t="s">
        <v>2189</v>
      </c>
      <c r="C991" s="832" t="s">
        <v>2190</v>
      </c>
      <c r="D991" s="832" t="s">
        <v>2191</v>
      </c>
      <c r="E991" s="832" t="s">
        <v>2192</v>
      </c>
      <c r="F991" s="849"/>
      <c r="G991" s="849"/>
      <c r="H991" s="837">
        <v>0</v>
      </c>
      <c r="I991" s="849">
        <v>1</v>
      </c>
      <c r="J991" s="849">
        <v>487.36</v>
      </c>
      <c r="K991" s="837">
        <v>1</v>
      </c>
      <c r="L991" s="849">
        <v>1</v>
      </c>
      <c r="M991" s="850">
        <v>487.36</v>
      </c>
    </row>
    <row r="992" spans="1:13" ht="14.4" customHeight="1" x14ac:dyDescent="0.3">
      <c r="A992" s="831" t="s">
        <v>2720</v>
      </c>
      <c r="B992" s="832" t="s">
        <v>2189</v>
      </c>
      <c r="C992" s="832" t="s">
        <v>5416</v>
      </c>
      <c r="D992" s="832" t="s">
        <v>2361</v>
      </c>
      <c r="E992" s="832" t="s">
        <v>5417</v>
      </c>
      <c r="F992" s="849">
        <v>1</v>
      </c>
      <c r="G992" s="849">
        <v>48.74</v>
      </c>
      <c r="H992" s="837">
        <v>1</v>
      </c>
      <c r="I992" s="849"/>
      <c r="J992" s="849"/>
      <c r="K992" s="837">
        <v>0</v>
      </c>
      <c r="L992" s="849">
        <v>1</v>
      </c>
      <c r="M992" s="850">
        <v>48.74</v>
      </c>
    </row>
    <row r="993" spans="1:13" ht="14.4" customHeight="1" x14ac:dyDescent="0.3">
      <c r="A993" s="831" t="s">
        <v>2720</v>
      </c>
      <c r="B993" s="832" t="s">
        <v>2286</v>
      </c>
      <c r="C993" s="832" t="s">
        <v>3949</v>
      </c>
      <c r="D993" s="832" t="s">
        <v>2288</v>
      </c>
      <c r="E993" s="832" t="s">
        <v>3950</v>
      </c>
      <c r="F993" s="849"/>
      <c r="G993" s="849"/>
      <c r="H993" s="837">
        <v>0</v>
      </c>
      <c r="I993" s="849">
        <v>7</v>
      </c>
      <c r="J993" s="849">
        <v>518.55999999999995</v>
      </c>
      <c r="K993" s="837">
        <v>1</v>
      </c>
      <c r="L993" s="849">
        <v>7</v>
      </c>
      <c r="M993" s="850">
        <v>518.55999999999995</v>
      </c>
    </row>
    <row r="994" spans="1:13" ht="14.4" customHeight="1" x14ac:dyDescent="0.3">
      <c r="A994" s="831" t="s">
        <v>2720</v>
      </c>
      <c r="B994" s="832" t="s">
        <v>2286</v>
      </c>
      <c r="C994" s="832" t="s">
        <v>2820</v>
      </c>
      <c r="D994" s="832" t="s">
        <v>2288</v>
      </c>
      <c r="E994" s="832" t="s">
        <v>2821</v>
      </c>
      <c r="F994" s="849"/>
      <c r="G994" s="849"/>
      <c r="H994" s="837">
        <v>0</v>
      </c>
      <c r="I994" s="849">
        <v>1</v>
      </c>
      <c r="J994" s="849">
        <v>94.28</v>
      </c>
      <c r="K994" s="837">
        <v>1</v>
      </c>
      <c r="L994" s="849">
        <v>1</v>
      </c>
      <c r="M994" s="850">
        <v>94.28</v>
      </c>
    </row>
    <row r="995" spans="1:13" ht="14.4" customHeight="1" x14ac:dyDescent="0.3">
      <c r="A995" s="831" t="s">
        <v>2720</v>
      </c>
      <c r="B995" s="832" t="s">
        <v>2286</v>
      </c>
      <c r="C995" s="832" t="s">
        <v>2363</v>
      </c>
      <c r="D995" s="832" t="s">
        <v>2288</v>
      </c>
      <c r="E995" s="832" t="s">
        <v>2364</v>
      </c>
      <c r="F995" s="849"/>
      <c r="G995" s="849"/>
      <c r="H995" s="837">
        <v>0</v>
      </c>
      <c r="I995" s="849">
        <v>1</v>
      </c>
      <c r="J995" s="849">
        <v>115.33</v>
      </c>
      <c r="K995" s="837">
        <v>1</v>
      </c>
      <c r="L995" s="849">
        <v>1</v>
      </c>
      <c r="M995" s="850">
        <v>115.33</v>
      </c>
    </row>
    <row r="996" spans="1:13" ht="14.4" customHeight="1" x14ac:dyDescent="0.3">
      <c r="A996" s="831" t="s">
        <v>2720</v>
      </c>
      <c r="B996" s="832" t="s">
        <v>2286</v>
      </c>
      <c r="C996" s="832" t="s">
        <v>3353</v>
      </c>
      <c r="D996" s="832" t="s">
        <v>2432</v>
      </c>
      <c r="E996" s="832" t="s">
        <v>3354</v>
      </c>
      <c r="F996" s="849"/>
      <c r="G996" s="849"/>
      <c r="H996" s="837">
        <v>0</v>
      </c>
      <c r="I996" s="849">
        <v>2</v>
      </c>
      <c r="J996" s="849">
        <v>210.46</v>
      </c>
      <c r="K996" s="837">
        <v>1</v>
      </c>
      <c r="L996" s="849">
        <v>2</v>
      </c>
      <c r="M996" s="850">
        <v>210.46</v>
      </c>
    </row>
    <row r="997" spans="1:13" ht="14.4" customHeight="1" x14ac:dyDescent="0.3">
      <c r="A997" s="831" t="s">
        <v>2720</v>
      </c>
      <c r="B997" s="832" t="s">
        <v>2286</v>
      </c>
      <c r="C997" s="832" t="s">
        <v>3951</v>
      </c>
      <c r="D997" s="832" t="s">
        <v>2432</v>
      </c>
      <c r="E997" s="832" t="s">
        <v>3952</v>
      </c>
      <c r="F997" s="849"/>
      <c r="G997" s="849"/>
      <c r="H997" s="837">
        <v>0</v>
      </c>
      <c r="I997" s="849">
        <v>1</v>
      </c>
      <c r="J997" s="849">
        <v>84.18</v>
      </c>
      <c r="K997" s="837">
        <v>1</v>
      </c>
      <c r="L997" s="849">
        <v>1</v>
      </c>
      <c r="M997" s="850">
        <v>84.18</v>
      </c>
    </row>
    <row r="998" spans="1:13" ht="14.4" customHeight="1" x14ac:dyDescent="0.3">
      <c r="A998" s="831" t="s">
        <v>2720</v>
      </c>
      <c r="B998" s="832" t="s">
        <v>2286</v>
      </c>
      <c r="C998" s="832" t="s">
        <v>2434</v>
      </c>
      <c r="D998" s="832" t="s">
        <v>2288</v>
      </c>
      <c r="E998" s="832" t="s">
        <v>2435</v>
      </c>
      <c r="F998" s="849"/>
      <c r="G998" s="849"/>
      <c r="H998" s="837">
        <v>0</v>
      </c>
      <c r="I998" s="849">
        <v>7</v>
      </c>
      <c r="J998" s="849">
        <v>441.98</v>
      </c>
      <c r="K998" s="837">
        <v>1</v>
      </c>
      <c r="L998" s="849">
        <v>7</v>
      </c>
      <c r="M998" s="850">
        <v>441.98</v>
      </c>
    </row>
    <row r="999" spans="1:13" ht="14.4" customHeight="1" x14ac:dyDescent="0.3">
      <c r="A999" s="831" t="s">
        <v>2720</v>
      </c>
      <c r="B999" s="832" t="s">
        <v>2286</v>
      </c>
      <c r="C999" s="832" t="s">
        <v>5386</v>
      </c>
      <c r="D999" s="832" t="s">
        <v>2288</v>
      </c>
      <c r="E999" s="832" t="s">
        <v>5387</v>
      </c>
      <c r="F999" s="849">
        <v>4</v>
      </c>
      <c r="G999" s="849">
        <v>420.92</v>
      </c>
      <c r="H999" s="837">
        <v>1</v>
      </c>
      <c r="I999" s="849"/>
      <c r="J999" s="849"/>
      <c r="K999" s="837">
        <v>0</v>
      </c>
      <c r="L999" s="849">
        <v>4</v>
      </c>
      <c r="M999" s="850">
        <v>420.92</v>
      </c>
    </row>
    <row r="1000" spans="1:13" ht="14.4" customHeight="1" x14ac:dyDescent="0.3">
      <c r="A1000" s="831" t="s">
        <v>2720</v>
      </c>
      <c r="B1000" s="832" t="s">
        <v>2286</v>
      </c>
      <c r="C1000" s="832" t="s">
        <v>2287</v>
      </c>
      <c r="D1000" s="832" t="s">
        <v>2288</v>
      </c>
      <c r="E1000" s="832" t="s">
        <v>2289</v>
      </c>
      <c r="F1000" s="849"/>
      <c r="G1000" s="849"/>
      <c r="H1000" s="837">
        <v>0</v>
      </c>
      <c r="I1000" s="849">
        <v>17</v>
      </c>
      <c r="J1000" s="849">
        <v>834.3599999999999</v>
      </c>
      <c r="K1000" s="837">
        <v>1</v>
      </c>
      <c r="L1000" s="849">
        <v>17</v>
      </c>
      <c r="M1000" s="850">
        <v>834.3599999999999</v>
      </c>
    </row>
    <row r="1001" spans="1:13" ht="14.4" customHeight="1" x14ac:dyDescent="0.3">
      <c r="A1001" s="831" t="s">
        <v>2720</v>
      </c>
      <c r="B1001" s="832" t="s">
        <v>2286</v>
      </c>
      <c r="C1001" s="832" t="s">
        <v>3953</v>
      </c>
      <c r="D1001" s="832" t="s">
        <v>2288</v>
      </c>
      <c r="E1001" s="832" t="s">
        <v>3954</v>
      </c>
      <c r="F1001" s="849">
        <v>3</v>
      </c>
      <c r="G1001" s="849">
        <v>252.54000000000002</v>
      </c>
      <c r="H1001" s="837">
        <v>1</v>
      </c>
      <c r="I1001" s="849"/>
      <c r="J1001" s="849"/>
      <c r="K1001" s="837">
        <v>0</v>
      </c>
      <c r="L1001" s="849">
        <v>3</v>
      </c>
      <c r="M1001" s="850">
        <v>252.54000000000002</v>
      </c>
    </row>
    <row r="1002" spans="1:13" ht="14.4" customHeight="1" x14ac:dyDescent="0.3">
      <c r="A1002" s="831" t="s">
        <v>2720</v>
      </c>
      <c r="B1002" s="832" t="s">
        <v>2286</v>
      </c>
      <c r="C1002" s="832" t="s">
        <v>3460</v>
      </c>
      <c r="D1002" s="832" t="s">
        <v>2432</v>
      </c>
      <c r="E1002" s="832" t="s">
        <v>3461</v>
      </c>
      <c r="F1002" s="849"/>
      <c r="G1002" s="849"/>
      <c r="H1002" s="837">
        <v>0</v>
      </c>
      <c r="I1002" s="849">
        <v>2</v>
      </c>
      <c r="J1002" s="849">
        <v>98.16</v>
      </c>
      <c r="K1002" s="837">
        <v>1</v>
      </c>
      <c r="L1002" s="849">
        <v>2</v>
      </c>
      <c r="M1002" s="850">
        <v>98.16</v>
      </c>
    </row>
    <row r="1003" spans="1:13" ht="14.4" customHeight="1" x14ac:dyDescent="0.3">
      <c r="A1003" s="831" t="s">
        <v>2720</v>
      </c>
      <c r="B1003" s="832" t="s">
        <v>2193</v>
      </c>
      <c r="C1003" s="832" t="s">
        <v>2816</v>
      </c>
      <c r="D1003" s="832" t="s">
        <v>2817</v>
      </c>
      <c r="E1003" s="832" t="s">
        <v>2818</v>
      </c>
      <c r="F1003" s="849">
        <v>1</v>
      </c>
      <c r="G1003" s="849">
        <v>154.36000000000001</v>
      </c>
      <c r="H1003" s="837">
        <v>1</v>
      </c>
      <c r="I1003" s="849"/>
      <c r="J1003" s="849"/>
      <c r="K1003" s="837">
        <v>0</v>
      </c>
      <c r="L1003" s="849">
        <v>1</v>
      </c>
      <c r="M1003" s="850">
        <v>154.36000000000001</v>
      </c>
    </row>
    <row r="1004" spans="1:13" ht="14.4" customHeight="1" x14ac:dyDescent="0.3">
      <c r="A1004" s="831" t="s">
        <v>2720</v>
      </c>
      <c r="B1004" s="832" t="s">
        <v>2193</v>
      </c>
      <c r="C1004" s="832" t="s">
        <v>2194</v>
      </c>
      <c r="D1004" s="832" t="s">
        <v>1358</v>
      </c>
      <c r="E1004" s="832" t="s">
        <v>2195</v>
      </c>
      <c r="F1004" s="849"/>
      <c r="G1004" s="849"/>
      <c r="H1004" s="837">
        <v>0</v>
      </c>
      <c r="I1004" s="849">
        <v>7</v>
      </c>
      <c r="J1004" s="849">
        <v>1080.52</v>
      </c>
      <c r="K1004" s="837">
        <v>1</v>
      </c>
      <c r="L1004" s="849">
        <v>7</v>
      </c>
      <c r="M1004" s="850">
        <v>1080.52</v>
      </c>
    </row>
    <row r="1005" spans="1:13" ht="14.4" customHeight="1" x14ac:dyDescent="0.3">
      <c r="A1005" s="831" t="s">
        <v>2720</v>
      </c>
      <c r="B1005" s="832" t="s">
        <v>2193</v>
      </c>
      <c r="C1005" s="832" t="s">
        <v>2553</v>
      </c>
      <c r="D1005" s="832" t="s">
        <v>2554</v>
      </c>
      <c r="E1005" s="832" t="s">
        <v>2555</v>
      </c>
      <c r="F1005" s="849"/>
      <c r="G1005" s="849"/>
      <c r="H1005" s="837">
        <v>0</v>
      </c>
      <c r="I1005" s="849">
        <v>3</v>
      </c>
      <c r="J1005" s="849">
        <v>240.84</v>
      </c>
      <c r="K1005" s="837">
        <v>1</v>
      </c>
      <c r="L1005" s="849">
        <v>3</v>
      </c>
      <c r="M1005" s="850">
        <v>240.84</v>
      </c>
    </row>
    <row r="1006" spans="1:13" ht="14.4" customHeight="1" x14ac:dyDescent="0.3">
      <c r="A1006" s="831" t="s">
        <v>2720</v>
      </c>
      <c r="B1006" s="832" t="s">
        <v>2193</v>
      </c>
      <c r="C1006" s="832" t="s">
        <v>2199</v>
      </c>
      <c r="D1006" s="832" t="s">
        <v>951</v>
      </c>
      <c r="E1006" s="832" t="s">
        <v>2200</v>
      </c>
      <c r="F1006" s="849"/>
      <c r="G1006" s="849"/>
      <c r="H1006" s="837">
        <v>0</v>
      </c>
      <c r="I1006" s="849">
        <v>1</v>
      </c>
      <c r="J1006" s="849">
        <v>75.73</v>
      </c>
      <c r="K1006" s="837">
        <v>1</v>
      </c>
      <c r="L1006" s="849">
        <v>1</v>
      </c>
      <c r="M1006" s="850">
        <v>75.73</v>
      </c>
    </row>
    <row r="1007" spans="1:13" ht="14.4" customHeight="1" x14ac:dyDescent="0.3">
      <c r="A1007" s="831" t="s">
        <v>2720</v>
      </c>
      <c r="B1007" s="832" t="s">
        <v>2205</v>
      </c>
      <c r="C1007" s="832" t="s">
        <v>2206</v>
      </c>
      <c r="D1007" s="832" t="s">
        <v>2207</v>
      </c>
      <c r="E1007" s="832" t="s">
        <v>1555</v>
      </c>
      <c r="F1007" s="849"/>
      <c r="G1007" s="849"/>
      <c r="H1007" s="837">
        <v>0</v>
      </c>
      <c r="I1007" s="849">
        <v>2</v>
      </c>
      <c r="J1007" s="849">
        <v>170.54</v>
      </c>
      <c r="K1007" s="837">
        <v>1</v>
      </c>
      <c r="L1007" s="849">
        <v>2</v>
      </c>
      <c r="M1007" s="850">
        <v>170.54</v>
      </c>
    </row>
    <row r="1008" spans="1:13" ht="14.4" customHeight="1" x14ac:dyDescent="0.3">
      <c r="A1008" s="831" t="s">
        <v>2720</v>
      </c>
      <c r="B1008" s="832" t="s">
        <v>2212</v>
      </c>
      <c r="C1008" s="832" t="s">
        <v>3535</v>
      </c>
      <c r="D1008" s="832" t="s">
        <v>2438</v>
      </c>
      <c r="E1008" s="832" t="s">
        <v>3536</v>
      </c>
      <c r="F1008" s="849"/>
      <c r="G1008" s="849"/>
      <c r="H1008" s="837">
        <v>0</v>
      </c>
      <c r="I1008" s="849">
        <v>1</v>
      </c>
      <c r="J1008" s="849">
        <v>119.7</v>
      </c>
      <c r="K1008" s="837">
        <v>1</v>
      </c>
      <c r="L1008" s="849">
        <v>1</v>
      </c>
      <c r="M1008" s="850">
        <v>119.7</v>
      </c>
    </row>
    <row r="1009" spans="1:13" ht="14.4" customHeight="1" x14ac:dyDescent="0.3">
      <c r="A1009" s="831" t="s">
        <v>2720</v>
      </c>
      <c r="B1009" s="832" t="s">
        <v>5732</v>
      </c>
      <c r="C1009" s="832" t="s">
        <v>5443</v>
      </c>
      <c r="D1009" s="832" t="s">
        <v>5444</v>
      </c>
      <c r="E1009" s="832" t="s">
        <v>3161</v>
      </c>
      <c r="F1009" s="849"/>
      <c r="G1009" s="849"/>
      <c r="H1009" s="837">
        <v>0</v>
      </c>
      <c r="I1009" s="849">
        <v>2</v>
      </c>
      <c r="J1009" s="849">
        <v>502.32</v>
      </c>
      <c r="K1009" s="837">
        <v>1</v>
      </c>
      <c r="L1009" s="849">
        <v>2</v>
      </c>
      <c r="M1009" s="850">
        <v>502.32</v>
      </c>
    </row>
    <row r="1010" spans="1:13" ht="14.4" customHeight="1" x14ac:dyDescent="0.3">
      <c r="A1010" s="831" t="s">
        <v>2720</v>
      </c>
      <c r="B1010" s="832" t="s">
        <v>5746</v>
      </c>
      <c r="C1010" s="832" t="s">
        <v>3054</v>
      </c>
      <c r="D1010" s="832" t="s">
        <v>3055</v>
      </c>
      <c r="E1010" s="832" t="s">
        <v>3056</v>
      </c>
      <c r="F1010" s="849"/>
      <c r="G1010" s="849"/>
      <c r="H1010" s="837"/>
      <c r="I1010" s="849">
        <v>2</v>
      </c>
      <c r="J1010" s="849">
        <v>0</v>
      </c>
      <c r="K1010" s="837"/>
      <c r="L1010" s="849">
        <v>2</v>
      </c>
      <c r="M1010" s="850">
        <v>0</v>
      </c>
    </row>
    <row r="1011" spans="1:13" ht="14.4" customHeight="1" x14ac:dyDescent="0.3">
      <c r="A1011" s="831" t="s">
        <v>2720</v>
      </c>
      <c r="B1011" s="832" t="s">
        <v>5740</v>
      </c>
      <c r="C1011" s="832" t="s">
        <v>5405</v>
      </c>
      <c r="D1011" s="832" t="s">
        <v>3737</v>
      </c>
      <c r="E1011" s="832" t="s">
        <v>5406</v>
      </c>
      <c r="F1011" s="849">
        <v>2</v>
      </c>
      <c r="G1011" s="849">
        <v>492.78</v>
      </c>
      <c r="H1011" s="837">
        <v>1</v>
      </c>
      <c r="I1011" s="849"/>
      <c r="J1011" s="849"/>
      <c r="K1011" s="837">
        <v>0</v>
      </c>
      <c r="L1011" s="849">
        <v>2</v>
      </c>
      <c r="M1011" s="850">
        <v>492.78</v>
      </c>
    </row>
    <row r="1012" spans="1:13" ht="14.4" customHeight="1" x14ac:dyDescent="0.3">
      <c r="A1012" s="831" t="s">
        <v>2720</v>
      </c>
      <c r="B1012" s="832" t="s">
        <v>5776</v>
      </c>
      <c r="C1012" s="832" t="s">
        <v>5422</v>
      </c>
      <c r="D1012" s="832" t="s">
        <v>5423</v>
      </c>
      <c r="E1012" s="832" t="s">
        <v>5424</v>
      </c>
      <c r="F1012" s="849">
        <v>6</v>
      </c>
      <c r="G1012" s="849">
        <v>483.18</v>
      </c>
      <c r="H1012" s="837">
        <v>1</v>
      </c>
      <c r="I1012" s="849"/>
      <c r="J1012" s="849"/>
      <c r="K1012" s="837">
        <v>0</v>
      </c>
      <c r="L1012" s="849">
        <v>6</v>
      </c>
      <c r="M1012" s="850">
        <v>483.18</v>
      </c>
    </row>
    <row r="1013" spans="1:13" ht="14.4" customHeight="1" x14ac:dyDescent="0.3">
      <c r="A1013" s="831" t="s">
        <v>2720</v>
      </c>
      <c r="B1013" s="832" t="s">
        <v>2396</v>
      </c>
      <c r="C1013" s="832" t="s">
        <v>2397</v>
      </c>
      <c r="D1013" s="832" t="s">
        <v>2398</v>
      </c>
      <c r="E1013" s="832" t="s">
        <v>2399</v>
      </c>
      <c r="F1013" s="849"/>
      <c r="G1013" s="849"/>
      <c r="H1013" s="837">
        <v>0</v>
      </c>
      <c r="I1013" s="849">
        <v>1</v>
      </c>
      <c r="J1013" s="849">
        <v>141.25</v>
      </c>
      <c r="K1013" s="837">
        <v>1</v>
      </c>
      <c r="L1013" s="849">
        <v>1</v>
      </c>
      <c r="M1013" s="850">
        <v>141.25</v>
      </c>
    </row>
    <row r="1014" spans="1:13" ht="14.4" customHeight="1" x14ac:dyDescent="0.3">
      <c r="A1014" s="831" t="s">
        <v>2720</v>
      </c>
      <c r="B1014" s="832" t="s">
        <v>2248</v>
      </c>
      <c r="C1014" s="832" t="s">
        <v>2249</v>
      </c>
      <c r="D1014" s="832" t="s">
        <v>897</v>
      </c>
      <c r="E1014" s="832" t="s">
        <v>2250</v>
      </c>
      <c r="F1014" s="849"/>
      <c r="G1014" s="849"/>
      <c r="H1014" s="837">
        <v>0</v>
      </c>
      <c r="I1014" s="849">
        <v>1</v>
      </c>
      <c r="J1014" s="849">
        <v>63.75</v>
      </c>
      <c r="K1014" s="837">
        <v>1</v>
      </c>
      <c r="L1014" s="849">
        <v>1</v>
      </c>
      <c r="M1014" s="850">
        <v>63.75</v>
      </c>
    </row>
    <row r="1015" spans="1:13" ht="14.4" customHeight="1" x14ac:dyDescent="0.3">
      <c r="A1015" s="831" t="s">
        <v>2720</v>
      </c>
      <c r="B1015" s="832" t="s">
        <v>2248</v>
      </c>
      <c r="C1015" s="832" t="s">
        <v>2251</v>
      </c>
      <c r="D1015" s="832" t="s">
        <v>2252</v>
      </c>
      <c r="E1015" s="832" t="s">
        <v>2253</v>
      </c>
      <c r="F1015" s="849"/>
      <c r="G1015" s="849"/>
      <c r="H1015" s="837">
        <v>0</v>
      </c>
      <c r="I1015" s="849">
        <v>1</v>
      </c>
      <c r="J1015" s="849">
        <v>25.5</v>
      </c>
      <c r="K1015" s="837">
        <v>1</v>
      </c>
      <c r="L1015" s="849">
        <v>1</v>
      </c>
      <c r="M1015" s="850">
        <v>25.5</v>
      </c>
    </row>
    <row r="1016" spans="1:13" ht="14.4" customHeight="1" x14ac:dyDescent="0.3">
      <c r="A1016" s="831" t="s">
        <v>2720</v>
      </c>
      <c r="B1016" s="832" t="s">
        <v>5777</v>
      </c>
      <c r="C1016" s="832" t="s">
        <v>3533</v>
      </c>
      <c r="D1016" s="832" t="s">
        <v>3534</v>
      </c>
      <c r="E1016" s="832" t="s">
        <v>689</v>
      </c>
      <c r="F1016" s="849"/>
      <c r="G1016" s="849"/>
      <c r="H1016" s="837"/>
      <c r="I1016" s="849">
        <v>9</v>
      </c>
      <c r="J1016" s="849">
        <v>0</v>
      </c>
      <c r="K1016" s="837"/>
      <c r="L1016" s="849">
        <v>9</v>
      </c>
      <c r="M1016" s="850">
        <v>0</v>
      </c>
    </row>
    <row r="1017" spans="1:13" ht="14.4" customHeight="1" x14ac:dyDescent="0.3">
      <c r="A1017" s="831" t="s">
        <v>2720</v>
      </c>
      <c r="B1017" s="832" t="s">
        <v>5733</v>
      </c>
      <c r="C1017" s="832" t="s">
        <v>5403</v>
      </c>
      <c r="D1017" s="832" t="s">
        <v>695</v>
      </c>
      <c r="E1017" s="832" t="s">
        <v>5404</v>
      </c>
      <c r="F1017" s="849">
        <v>1</v>
      </c>
      <c r="G1017" s="849">
        <v>19.59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19.59</v>
      </c>
    </row>
    <row r="1018" spans="1:13" ht="14.4" customHeight="1" x14ac:dyDescent="0.3">
      <c r="A1018" s="831" t="s">
        <v>2720</v>
      </c>
      <c r="B1018" s="832" t="s">
        <v>5733</v>
      </c>
      <c r="C1018" s="832" t="s">
        <v>4597</v>
      </c>
      <c r="D1018" s="832" t="s">
        <v>695</v>
      </c>
      <c r="E1018" s="832" t="s">
        <v>3169</v>
      </c>
      <c r="F1018" s="849">
        <v>2</v>
      </c>
      <c r="G1018" s="849">
        <v>352.64</v>
      </c>
      <c r="H1018" s="837">
        <v>1</v>
      </c>
      <c r="I1018" s="849"/>
      <c r="J1018" s="849"/>
      <c r="K1018" s="837">
        <v>0</v>
      </c>
      <c r="L1018" s="849">
        <v>2</v>
      </c>
      <c r="M1018" s="850">
        <v>352.64</v>
      </c>
    </row>
    <row r="1019" spans="1:13" ht="14.4" customHeight="1" thickBot="1" x14ac:dyDescent="0.35">
      <c r="A1019" s="839" t="s">
        <v>2720</v>
      </c>
      <c r="B1019" s="840" t="s">
        <v>5733</v>
      </c>
      <c r="C1019" s="840" t="s">
        <v>4742</v>
      </c>
      <c r="D1019" s="840" t="s">
        <v>695</v>
      </c>
      <c r="E1019" s="840" t="s">
        <v>4743</v>
      </c>
      <c r="F1019" s="851">
        <v>1</v>
      </c>
      <c r="G1019" s="851">
        <v>176.32</v>
      </c>
      <c r="H1019" s="845">
        <v>1</v>
      </c>
      <c r="I1019" s="851"/>
      <c r="J1019" s="851"/>
      <c r="K1019" s="845">
        <v>0</v>
      </c>
      <c r="L1019" s="851">
        <v>1</v>
      </c>
      <c r="M1019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629</v>
      </c>
      <c r="B5" s="730" t="s">
        <v>630</v>
      </c>
      <c r="C5" s="731" t="s">
        <v>631</v>
      </c>
      <c r="D5" s="731" t="s">
        <v>631</v>
      </c>
      <c r="E5" s="731"/>
      <c r="F5" s="731" t="s">
        <v>631</v>
      </c>
      <c r="G5" s="731" t="s">
        <v>631</v>
      </c>
      <c r="H5" s="731" t="s">
        <v>631</v>
      </c>
      <c r="I5" s="732" t="s">
        <v>631</v>
      </c>
      <c r="J5" s="733" t="s">
        <v>73</v>
      </c>
    </row>
    <row r="6" spans="1:10" ht="14.4" customHeight="1" x14ac:dyDescent="0.3">
      <c r="A6" s="729" t="s">
        <v>629</v>
      </c>
      <c r="B6" s="730" t="s">
        <v>5779</v>
      </c>
      <c r="C6" s="731">
        <v>251.07803000000001</v>
      </c>
      <c r="D6" s="731">
        <v>224.01646999999997</v>
      </c>
      <c r="E6" s="731"/>
      <c r="F6" s="731">
        <v>253.48625000000004</v>
      </c>
      <c r="G6" s="731">
        <v>270.83331591796878</v>
      </c>
      <c r="H6" s="731">
        <v>-17.347065917968735</v>
      </c>
      <c r="I6" s="732">
        <v>0.93594929095347013</v>
      </c>
      <c r="J6" s="733" t="s">
        <v>1</v>
      </c>
    </row>
    <row r="7" spans="1:10" ht="14.4" customHeight="1" x14ac:dyDescent="0.3">
      <c r="A7" s="729" t="s">
        <v>629</v>
      </c>
      <c r="B7" s="730" t="s">
        <v>5780</v>
      </c>
      <c r="C7" s="731">
        <v>0</v>
      </c>
      <c r="D7" s="731">
        <v>0.63258999999999999</v>
      </c>
      <c r="E7" s="731"/>
      <c r="F7" s="731">
        <v>0</v>
      </c>
      <c r="G7" s="731">
        <v>0.41666668701171877</v>
      </c>
      <c r="H7" s="731">
        <v>-0.41666668701171877</v>
      </c>
      <c r="I7" s="732">
        <v>0</v>
      </c>
      <c r="J7" s="733" t="s">
        <v>1</v>
      </c>
    </row>
    <row r="8" spans="1:10" ht="14.4" customHeight="1" x14ac:dyDescent="0.3">
      <c r="A8" s="729" t="s">
        <v>629</v>
      </c>
      <c r="B8" s="730" t="s">
        <v>5781</v>
      </c>
      <c r="C8" s="731">
        <v>2.3142300000000002</v>
      </c>
      <c r="D8" s="731">
        <v>1.2951800000000002</v>
      </c>
      <c r="E8" s="731"/>
      <c r="F8" s="731">
        <v>1.8043899999999999</v>
      </c>
      <c r="G8" s="731">
        <v>2.083333335876465</v>
      </c>
      <c r="H8" s="731">
        <v>-0.27894333587646503</v>
      </c>
      <c r="I8" s="732">
        <v>0.86610719894274013</v>
      </c>
      <c r="J8" s="733" t="s">
        <v>1</v>
      </c>
    </row>
    <row r="9" spans="1:10" ht="14.4" customHeight="1" x14ac:dyDescent="0.3">
      <c r="A9" s="729" t="s">
        <v>629</v>
      </c>
      <c r="B9" s="730" t="s">
        <v>5782</v>
      </c>
      <c r="C9" s="731">
        <v>343.71926000000002</v>
      </c>
      <c r="D9" s="731">
        <v>210.12437999999997</v>
      </c>
      <c r="E9" s="731"/>
      <c r="F9" s="731">
        <v>257.36665999999997</v>
      </c>
      <c r="G9" s="731">
        <v>257.91666833496095</v>
      </c>
      <c r="H9" s="731">
        <v>-0.55000833496097812</v>
      </c>
      <c r="I9" s="732">
        <v>0.99786749596871083</v>
      </c>
      <c r="J9" s="733" t="s">
        <v>1</v>
      </c>
    </row>
    <row r="10" spans="1:10" ht="14.4" customHeight="1" x14ac:dyDescent="0.3">
      <c r="A10" s="729" t="s">
        <v>629</v>
      </c>
      <c r="B10" s="730" t="s">
        <v>5783</v>
      </c>
      <c r="C10" s="731">
        <v>1346.0768899999998</v>
      </c>
      <c r="D10" s="731">
        <v>1587.4922699999997</v>
      </c>
      <c r="E10" s="731"/>
      <c r="F10" s="731">
        <v>1530.5994699999997</v>
      </c>
      <c r="G10" s="731">
        <v>1666.6665830078127</v>
      </c>
      <c r="H10" s="731">
        <v>-136.06711300781308</v>
      </c>
      <c r="I10" s="732">
        <v>0.91835972809735322</v>
      </c>
      <c r="J10" s="733" t="s">
        <v>1</v>
      </c>
    </row>
    <row r="11" spans="1:10" ht="14.4" customHeight="1" x14ac:dyDescent="0.3">
      <c r="A11" s="729" t="s">
        <v>629</v>
      </c>
      <c r="B11" s="730" t="s">
        <v>5784</v>
      </c>
      <c r="C11" s="731">
        <v>85.294399999999996</v>
      </c>
      <c r="D11" s="731">
        <v>96.667199999999994</v>
      </c>
      <c r="E11" s="731"/>
      <c r="F11" s="731">
        <v>74.34008</v>
      </c>
      <c r="G11" s="731">
        <v>83.333330078124987</v>
      </c>
      <c r="H11" s="731">
        <v>-8.9932500781249871</v>
      </c>
      <c r="I11" s="732">
        <v>0.89208099484691405</v>
      </c>
      <c r="J11" s="733" t="s">
        <v>1</v>
      </c>
    </row>
    <row r="12" spans="1:10" ht="14.4" customHeight="1" x14ac:dyDescent="0.3">
      <c r="A12" s="729" t="s">
        <v>629</v>
      </c>
      <c r="B12" s="730" t="s">
        <v>5785</v>
      </c>
      <c r="C12" s="731">
        <v>6.5327999999999991</v>
      </c>
      <c r="D12" s="731">
        <v>1.03155</v>
      </c>
      <c r="E12" s="731"/>
      <c r="F12" s="731">
        <v>2.6168299999999998</v>
      </c>
      <c r="G12" s="731">
        <v>2.0833333740234377</v>
      </c>
      <c r="H12" s="731">
        <v>0.53349662597656211</v>
      </c>
      <c r="I12" s="732">
        <v>1.2560783754672191</v>
      </c>
      <c r="J12" s="733" t="s">
        <v>1</v>
      </c>
    </row>
    <row r="13" spans="1:10" ht="14.4" customHeight="1" x14ac:dyDescent="0.3">
      <c r="A13" s="729" t="s">
        <v>629</v>
      </c>
      <c r="B13" s="730" t="s">
        <v>5786</v>
      </c>
      <c r="C13" s="731">
        <v>72.383669999999995</v>
      </c>
      <c r="D13" s="731">
        <v>65.675909999999988</v>
      </c>
      <c r="E13" s="731"/>
      <c r="F13" s="731">
        <v>44.976419999999997</v>
      </c>
      <c r="G13" s="731">
        <v>87.499997558593748</v>
      </c>
      <c r="H13" s="731">
        <v>-42.52357755859375</v>
      </c>
      <c r="I13" s="732">
        <v>0.51401624291339965</v>
      </c>
      <c r="J13" s="733" t="s">
        <v>1</v>
      </c>
    </row>
    <row r="14" spans="1:10" ht="14.4" customHeight="1" x14ac:dyDescent="0.3">
      <c r="A14" s="729" t="s">
        <v>629</v>
      </c>
      <c r="B14" s="730" t="s">
        <v>5787</v>
      </c>
      <c r="C14" s="731">
        <v>116.3955</v>
      </c>
      <c r="D14" s="731">
        <v>78.422570000000007</v>
      </c>
      <c r="E14" s="731"/>
      <c r="F14" s="731">
        <v>99.044710000000009</v>
      </c>
      <c r="G14" s="731">
        <v>100.00000195312501</v>
      </c>
      <c r="H14" s="731">
        <v>-0.95529195312499837</v>
      </c>
      <c r="I14" s="732">
        <v>0.99044708065533049</v>
      </c>
      <c r="J14" s="733" t="s">
        <v>1</v>
      </c>
    </row>
    <row r="15" spans="1:10" ht="14.4" customHeight="1" x14ac:dyDescent="0.3">
      <c r="A15" s="729" t="s">
        <v>629</v>
      </c>
      <c r="B15" s="730" t="s">
        <v>5788</v>
      </c>
      <c r="C15" s="731">
        <v>23.52336</v>
      </c>
      <c r="D15" s="731">
        <v>38.33746</v>
      </c>
      <c r="E15" s="731"/>
      <c r="F15" s="731">
        <v>0</v>
      </c>
      <c r="G15" s="731">
        <v>20.833333984374999</v>
      </c>
      <c r="H15" s="731">
        <v>-20.833333984374999</v>
      </c>
      <c r="I15" s="732">
        <v>0</v>
      </c>
      <c r="J15" s="733" t="s">
        <v>1</v>
      </c>
    </row>
    <row r="16" spans="1:10" ht="14.4" customHeight="1" x14ac:dyDescent="0.3">
      <c r="A16" s="729" t="s">
        <v>629</v>
      </c>
      <c r="B16" s="730" t="s">
        <v>5789</v>
      </c>
      <c r="C16" s="731">
        <v>124.52972000000001</v>
      </c>
      <c r="D16" s="731">
        <v>92.273099999999999</v>
      </c>
      <c r="E16" s="731"/>
      <c r="F16" s="731">
        <v>79.076999999999998</v>
      </c>
      <c r="G16" s="731">
        <v>125.00000048828124</v>
      </c>
      <c r="H16" s="731">
        <v>-45.923000488281247</v>
      </c>
      <c r="I16" s="732">
        <v>0.63261599752884379</v>
      </c>
      <c r="J16" s="733" t="s">
        <v>1</v>
      </c>
    </row>
    <row r="17" spans="1:10" ht="14.4" customHeight="1" x14ac:dyDescent="0.3">
      <c r="A17" s="729" t="s">
        <v>629</v>
      </c>
      <c r="B17" s="730" t="s">
        <v>5790</v>
      </c>
      <c r="C17" s="731">
        <v>0</v>
      </c>
      <c r="D17" s="731">
        <v>0</v>
      </c>
      <c r="E17" s="731"/>
      <c r="F17" s="731">
        <v>2.5350000000000001</v>
      </c>
      <c r="G17" s="731">
        <v>0</v>
      </c>
      <c r="H17" s="731">
        <v>2.5350000000000001</v>
      </c>
      <c r="I17" s="732" t="s">
        <v>631</v>
      </c>
      <c r="J17" s="733" t="s">
        <v>1</v>
      </c>
    </row>
    <row r="18" spans="1:10" ht="14.4" customHeight="1" x14ac:dyDescent="0.3">
      <c r="A18" s="729" t="s">
        <v>629</v>
      </c>
      <c r="B18" s="730" t="s">
        <v>5791</v>
      </c>
      <c r="C18" s="731">
        <v>71.282439999999994</v>
      </c>
      <c r="D18" s="731">
        <v>31.894240000000003</v>
      </c>
      <c r="E18" s="731"/>
      <c r="F18" s="731">
        <v>82.921109999999999</v>
      </c>
      <c r="G18" s="731">
        <v>179.23771562576295</v>
      </c>
      <c r="H18" s="731">
        <v>-96.316605625762946</v>
      </c>
      <c r="I18" s="732">
        <v>0.46263203986115314</v>
      </c>
      <c r="J18" s="733" t="s">
        <v>1</v>
      </c>
    </row>
    <row r="19" spans="1:10" ht="14.4" customHeight="1" x14ac:dyDescent="0.3">
      <c r="A19" s="729" t="s">
        <v>629</v>
      </c>
      <c r="B19" s="730" t="s">
        <v>5792</v>
      </c>
      <c r="C19" s="731">
        <v>67.021900000000002</v>
      </c>
      <c r="D19" s="731">
        <v>0</v>
      </c>
      <c r="E19" s="731"/>
      <c r="F19" s="731">
        <v>57.26688</v>
      </c>
      <c r="G19" s="731">
        <v>41.666664062499997</v>
      </c>
      <c r="H19" s="731">
        <v>15.600215937500003</v>
      </c>
      <c r="I19" s="732">
        <v>1.3744052059003256</v>
      </c>
      <c r="J19" s="733" t="s">
        <v>1</v>
      </c>
    </row>
    <row r="20" spans="1:10" ht="14.4" customHeight="1" x14ac:dyDescent="0.3">
      <c r="A20" s="729" t="s">
        <v>629</v>
      </c>
      <c r="B20" s="730" t="s">
        <v>646</v>
      </c>
      <c r="C20" s="731">
        <v>2510.1522</v>
      </c>
      <c r="D20" s="731">
        <v>2427.86292</v>
      </c>
      <c r="E20" s="731"/>
      <c r="F20" s="731">
        <v>2486.0348000000004</v>
      </c>
      <c r="G20" s="731">
        <v>2837.5709444084168</v>
      </c>
      <c r="H20" s="731">
        <v>-351.53614440841648</v>
      </c>
      <c r="I20" s="732">
        <v>0.87611370735905758</v>
      </c>
      <c r="J20" s="733" t="s">
        <v>647</v>
      </c>
    </row>
    <row r="22" spans="1:10" ht="14.4" customHeight="1" x14ac:dyDescent="0.3">
      <c r="A22" s="729" t="s">
        <v>629</v>
      </c>
      <c r="B22" s="730" t="s">
        <v>630</v>
      </c>
      <c r="C22" s="731" t="s">
        <v>631</v>
      </c>
      <c r="D22" s="731" t="s">
        <v>631</v>
      </c>
      <c r="E22" s="731"/>
      <c r="F22" s="731" t="s">
        <v>631</v>
      </c>
      <c r="G22" s="731" t="s">
        <v>631</v>
      </c>
      <c r="H22" s="731" t="s">
        <v>631</v>
      </c>
      <c r="I22" s="732" t="s">
        <v>631</v>
      </c>
      <c r="J22" s="733" t="s">
        <v>73</v>
      </c>
    </row>
    <row r="23" spans="1:10" ht="14.4" customHeight="1" x14ac:dyDescent="0.3">
      <c r="A23" s="729" t="s">
        <v>648</v>
      </c>
      <c r="B23" s="730" t="s">
        <v>649</v>
      </c>
      <c r="C23" s="731" t="s">
        <v>631</v>
      </c>
      <c r="D23" s="731" t="s">
        <v>631</v>
      </c>
      <c r="E23" s="731"/>
      <c r="F23" s="731" t="s">
        <v>631</v>
      </c>
      <c r="G23" s="731" t="s">
        <v>631</v>
      </c>
      <c r="H23" s="731" t="s">
        <v>631</v>
      </c>
      <c r="I23" s="732" t="s">
        <v>631</v>
      </c>
      <c r="J23" s="733" t="s">
        <v>0</v>
      </c>
    </row>
    <row r="24" spans="1:10" ht="14.4" customHeight="1" x14ac:dyDescent="0.3">
      <c r="A24" s="729" t="s">
        <v>648</v>
      </c>
      <c r="B24" s="730" t="s">
        <v>5779</v>
      </c>
      <c r="C24" s="731">
        <v>1.5804</v>
      </c>
      <c r="D24" s="731">
        <v>0.20812</v>
      </c>
      <c r="E24" s="731"/>
      <c r="F24" s="731">
        <v>2.6492900000000001</v>
      </c>
      <c r="G24" s="731">
        <v>1</v>
      </c>
      <c r="H24" s="731">
        <v>1.6492900000000001</v>
      </c>
      <c r="I24" s="732">
        <v>2.6492900000000001</v>
      </c>
      <c r="J24" s="733" t="s">
        <v>1</v>
      </c>
    </row>
    <row r="25" spans="1:10" ht="14.4" customHeight="1" x14ac:dyDescent="0.3">
      <c r="A25" s="729" t="s">
        <v>648</v>
      </c>
      <c r="B25" s="730" t="s">
        <v>5781</v>
      </c>
      <c r="C25" s="731">
        <v>0</v>
      </c>
      <c r="D25" s="731">
        <v>0</v>
      </c>
      <c r="E25" s="731"/>
      <c r="F25" s="731">
        <v>0.15087999999999999</v>
      </c>
      <c r="G25" s="731">
        <v>0</v>
      </c>
      <c r="H25" s="731">
        <v>0.15087999999999999</v>
      </c>
      <c r="I25" s="732" t="s">
        <v>631</v>
      </c>
      <c r="J25" s="733" t="s">
        <v>1</v>
      </c>
    </row>
    <row r="26" spans="1:10" ht="14.4" customHeight="1" x14ac:dyDescent="0.3">
      <c r="A26" s="729" t="s">
        <v>648</v>
      </c>
      <c r="B26" s="730" t="s">
        <v>5782</v>
      </c>
      <c r="C26" s="731">
        <v>10.091259999999998</v>
      </c>
      <c r="D26" s="731">
        <v>8.2601499999999994</v>
      </c>
      <c r="E26" s="731"/>
      <c r="F26" s="731">
        <v>10.184709999999999</v>
      </c>
      <c r="G26" s="731">
        <v>10</v>
      </c>
      <c r="H26" s="731">
        <v>0.18470999999999904</v>
      </c>
      <c r="I26" s="732">
        <v>1.0184709999999999</v>
      </c>
      <c r="J26" s="733" t="s">
        <v>1</v>
      </c>
    </row>
    <row r="27" spans="1:10" ht="14.4" customHeight="1" x14ac:dyDescent="0.3">
      <c r="A27" s="729" t="s">
        <v>648</v>
      </c>
      <c r="B27" s="730" t="s">
        <v>5783</v>
      </c>
      <c r="C27" s="731">
        <v>226.45635999999993</v>
      </c>
      <c r="D27" s="731">
        <v>266.43526000000003</v>
      </c>
      <c r="E27" s="731"/>
      <c r="F27" s="731">
        <v>250.87796</v>
      </c>
      <c r="G27" s="731">
        <v>255</v>
      </c>
      <c r="H27" s="731">
        <v>-4.1220399999999984</v>
      </c>
      <c r="I27" s="732">
        <v>0.98383513725490201</v>
      </c>
      <c r="J27" s="733" t="s">
        <v>1</v>
      </c>
    </row>
    <row r="28" spans="1:10" ht="14.4" customHeight="1" x14ac:dyDescent="0.3">
      <c r="A28" s="729" t="s">
        <v>648</v>
      </c>
      <c r="B28" s="730" t="s">
        <v>5784</v>
      </c>
      <c r="C28" s="731">
        <v>4.9554</v>
      </c>
      <c r="D28" s="731">
        <v>5.3867999999999991</v>
      </c>
      <c r="E28" s="731"/>
      <c r="F28" s="731">
        <v>7.048</v>
      </c>
      <c r="G28" s="731">
        <v>5</v>
      </c>
      <c r="H28" s="731">
        <v>2.048</v>
      </c>
      <c r="I28" s="732">
        <v>1.4096</v>
      </c>
      <c r="J28" s="733" t="s">
        <v>1</v>
      </c>
    </row>
    <row r="29" spans="1:10" ht="14.4" customHeight="1" x14ac:dyDescent="0.3">
      <c r="A29" s="729" t="s">
        <v>648</v>
      </c>
      <c r="B29" s="730" t="s">
        <v>5786</v>
      </c>
      <c r="C29" s="731">
        <v>1.2</v>
      </c>
      <c r="D29" s="731">
        <v>1.026</v>
      </c>
      <c r="E29" s="731"/>
      <c r="F29" s="731">
        <v>1.3680000000000001</v>
      </c>
      <c r="G29" s="731">
        <v>1</v>
      </c>
      <c r="H29" s="731">
        <v>0.3680000000000001</v>
      </c>
      <c r="I29" s="732">
        <v>1.3680000000000001</v>
      </c>
      <c r="J29" s="733" t="s">
        <v>1</v>
      </c>
    </row>
    <row r="30" spans="1:10" ht="14.4" customHeight="1" x14ac:dyDescent="0.3">
      <c r="A30" s="729" t="s">
        <v>648</v>
      </c>
      <c r="B30" s="730" t="s">
        <v>5787</v>
      </c>
      <c r="C30" s="731">
        <v>9.6620399999999993</v>
      </c>
      <c r="D30" s="731">
        <v>8.0525000000000002</v>
      </c>
      <c r="E30" s="731"/>
      <c r="F30" s="731">
        <v>9.468</v>
      </c>
      <c r="G30" s="731">
        <v>9</v>
      </c>
      <c r="H30" s="731">
        <v>0.46799999999999997</v>
      </c>
      <c r="I30" s="732">
        <v>1.052</v>
      </c>
      <c r="J30" s="733" t="s">
        <v>1</v>
      </c>
    </row>
    <row r="31" spans="1:10" ht="14.4" customHeight="1" x14ac:dyDescent="0.3">
      <c r="A31" s="729" t="s">
        <v>648</v>
      </c>
      <c r="B31" s="730" t="s">
        <v>5791</v>
      </c>
      <c r="C31" s="731">
        <v>2.28132</v>
      </c>
      <c r="D31" s="731">
        <v>2.6620200000000001</v>
      </c>
      <c r="E31" s="731"/>
      <c r="F31" s="731">
        <v>1.5207299999999999</v>
      </c>
      <c r="G31" s="731">
        <v>2</v>
      </c>
      <c r="H31" s="731">
        <v>-0.47927000000000008</v>
      </c>
      <c r="I31" s="732">
        <v>0.76036499999999996</v>
      </c>
      <c r="J31" s="733" t="s">
        <v>1</v>
      </c>
    </row>
    <row r="32" spans="1:10" ht="14.4" customHeight="1" x14ac:dyDescent="0.3">
      <c r="A32" s="729" t="s">
        <v>648</v>
      </c>
      <c r="B32" s="730" t="s">
        <v>650</v>
      </c>
      <c r="C32" s="731">
        <v>256.22677999999991</v>
      </c>
      <c r="D32" s="731">
        <v>292.03085000000004</v>
      </c>
      <c r="E32" s="731"/>
      <c r="F32" s="731">
        <v>283.26757000000003</v>
      </c>
      <c r="G32" s="731">
        <v>283</v>
      </c>
      <c r="H32" s="731">
        <v>0.26757000000003472</v>
      </c>
      <c r="I32" s="732">
        <v>1.0009454770318023</v>
      </c>
      <c r="J32" s="733" t="s">
        <v>651</v>
      </c>
    </row>
    <row r="33" spans="1:10" ht="14.4" customHeight="1" x14ac:dyDescent="0.3">
      <c r="A33" s="729" t="s">
        <v>631</v>
      </c>
      <c r="B33" s="730" t="s">
        <v>631</v>
      </c>
      <c r="C33" s="731" t="s">
        <v>631</v>
      </c>
      <c r="D33" s="731" t="s">
        <v>631</v>
      </c>
      <c r="E33" s="731"/>
      <c r="F33" s="731" t="s">
        <v>631</v>
      </c>
      <c r="G33" s="731" t="s">
        <v>631</v>
      </c>
      <c r="H33" s="731" t="s">
        <v>631</v>
      </c>
      <c r="I33" s="732" t="s">
        <v>631</v>
      </c>
      <c r="J33" s="733" t="s">
        <v>652</v>
      </c>
    </row>
    <row r="34" spans="1:10" ht="14.4" customHeight="1" x14ac:dyDescent="0.3">
      <c r="A34" s="729" t="s">
        <v>653</v>
      </c>
      <c r="B34" s="730" t="s">
        <v>654</v>
      </c>
      <c r="C34" s="731" t="s">
        <v>631</v>
      </c>
      <c r="D34" s="731" t="s">
        <v>631</v>
      </c>
      <c r="E34" s="731"/>
      <c r="F34" s="731" t="s">
        <v>631</v>
      </c>
      <c r="G34" s="731" t="s">
        <v>631</v>
      </c>
      <c r="H34" s="731" t="s">
        <v>631</v>
      </c>
      <c r="I34" s="732" t="s">
        <v>631</v>
      </c>
      <c r="J34" s="733" t="s">
        <v>0</v>
      </c>
    </row>
    <row r="35" spans="1:10" ht="14.4" customHeight="1" x14ac:dyDescent="0.3">
      <c r="A35" s="729" t="s">
        <v>653</v>
      </c>
      <c r="B35" s="730" t="s">
        <v>5780</v>
      </c>
      <c r="C35" s="731">
        <v>0</v>
      </c>
      <c r="D35" s="731">
        <v>0.63258999999999999</v>
      </c>
      <c r="E35" s="731"/>
      <c r="F35" s="731">
        <v>0</v>
      </c>
      <c r="G35" s="731">
        <v>0</v>
      </c>
      <c r="H35" s="731">
        <v>0</v>
      </c>
      <c r="I35" s="732" t="s">
        <v>631</v>
      </c>
      <c r="J35" s="733" t="s">
        <v>1</v>
      </c>
    </row>
    <row r="36" spans="1:10" ht="14.4" customHeight="1" x14ac:dyDescent="0.3">
      <c r="A36" s="729" t="s">
        <v>653</v>
      </c>
      <c r="B36" s="730" t="s">
        <v>5781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631</v>
      </c>
      <c r="J36" s="733" t="s">
        <v>1</v>
      </c>
    </row>
    <row r="37" spans="1:10" ht="14.4" customHeight="1" x14ac:dyDescent="0.3">
      <c r="A37" s="729" t="s">
        <v>653</v>
      </c>
      <c r="B37" s="730" t="s">
        <v>5782</v>
      </c>
      <c r="C37" s="731">
        <v>21.376799999999999</v>
      </c>
      <c r="D37" s="731">
        <v>4.7952599999999999</v>
      </c>
      <c r="E37" s="731"/>
      <c r="F37" s="731">
        <v>19.936739999999997</v>
      </c>
      <c r="G37" s="731">
        <v>15</v>
      </c>
      <c r="H37" s="731">
        <v>4.9367399999999968</v>
      </c>
      <c r="I37" s="732">
        <v>1.3291159999999997</v>
      </c>
      <c r="J37" s="733" t="s">
        <v>1</v>
      </c>
    </row>
    <row r="38" spans="1:10" ht="14.4" customHeight="1" x14ac:dyDescent="0.3">
      <c r="A38" s="729" t="s">
        <v>653</v>
      </c>
      <c r="B38" s="730" t="s">
        <v>5783</v>
      </c>
      <c r="C38" s="731">
        <v>60.877690000000001</v>
      </c>
      <c r="D38" s="731">
        <v>49.798739999999995</v>
      </c>
      <c r="E38" s="731"/>
      <c r="F38" s="731">
        <v>76.678479999999993</v>
      </c>
      <c r="G38" s="731">
        <v>110</v>
      </c>
      <c r="H38" s="731">
        <v>-33.321520000000007</v>
      </c>
      <c r="I38" s="732">
        <v>0.69707709090909087</v>
      </c>
      <c r="J38" s="733" t="s">
        <v>1</v>
      </c>
    </row>
    <row r="39" spans="1:10" ht="14.4" customHeight="1" x14ac:dyDescent="0.3">
      <c r="A39" s="729" t="s">
        <v>653</v>
      </c>
      <c r="B39" s="730" t="s">
        <v>5784</v>
      </c>
      <c r="C39" s="731">
        <v>2.1779999999999999</v>
      </c>
      <c r="D39" s="731">
        <v>5.08</v>
      </c>
      <c r="E39" s="731"/>
      <c r="F39" s="731">
        <v>6.0990000000000002</v>
      </c>
      <c r="G39" s="731">
        <v>7</v>
      </c>
      <c r="H39" s="731">
        <v>-0.9009999999999998</v>
      </c>
      <c r="I39" s="732">
        <v>0.87128571428571433</v>
      </c>
      <c r="J39" s="733" t="s">
        <v>1</v>
      </c>
    </row>
    <row r="40" spans="1:10" ht="14.4" customHeight="1" x14ac:dyDescent="0.3">
      <c r="A40" s="729" t="s">
        <v>653</v>
      </c>
      <c r="B40" s="730" t="s">
        <v>5786</v>
      </c>
      <c r="C40" s="731">
        <v>0.72799999999999998</v>
      </c>
      <c r="D40" s="731">
        <v>0.32700000000000001</v>
      </c>
      <c r="E40" s="731"/>
      <c r="F40" s="731">
        <v>1.198</v>
      </c>
      <c r="G40" s="731">
        <v>0</v>
      </c>
      <c r="H40" s="731">
        <v>1.198</v>
      </c>
      <c r="I40" s="732" t="s">
        <v>631</v>
      </c>
      <c r="J40" s="733" t="s">
        <v>1</v>
      </c>
    </row>
    <row r="41" spans="1:10" ht="14.4" customHeight="1" x14ac:dyDescent="0.3">
      <c r="A41" s="729" t="s">
        <v>653</v>
      </c>
      <c r="B41" s="730" t="s">
        <v>5787</v>
      </c>
      <c r="C41" s="731">
        <v>6.0473999999999997</v>
      </c>
      <c r="D41" s="731">
        <v>1.89</v>
      </c>
      <c r="E41" s="731"/>
      <c r="F41" s="731">
        <v>4.2839999999999998</v>
      </c>
      <c r="G41" s="731">
        <v>6</v>
      </c>
      <c r="H41" s="731">
        <v>-1.7160000000000002</v>
      </c>
      <c r="I41" s="732">
        <v>0.71399999999999997</v>
      </c>
      <c r="J41" s="733" t="s">
        <v>1</v>
      </c>
    </row>
    <row r="42" spans="1:10" ht="14.4" customHeight="1" x14ac:dyDescent="0.3">
      <c r="A42" s="729" t="s">
        <v>653</v>
      </c>
      <c r="B42" s="730" t="s">
        <v>5791</v>
      </c>
      <c r="C42" s="731">
        <v>2.5327600000000001</v>
      </c>
      <c r="D42" s="731">
        <v>1.2287699999999999</v>
      </c>
      <c r="E42" s="731"/>
      <c r="F42" s="731">
        <v>0</v>
      </c>
      <c r="G42" s="731">
        <v>3</v>
      </c>
      <c r="H42" s="731">
        <v>-3</v>
      </c>
      <c r="I42" s="732">
        <v>0</v>
      </c>
      <c r="J42" s="733" t="s">
        <v>1</v>
      </c>
    </row>
    <row r="43" spans="1:10" ht="14.4" customHeight="1" x14ac:dyDescent="0.3">
      <c r="A43" s="729" t="s">
        <v>653</v>
      </c>
      <c r="B43" s="730" t="s">
        <v>655</v>
      </c>
      <c r="C43" s="731">
        <v>93.740649999999988</v>
      </c>
      <c r="D43" s="731">
        <v>63.752359999999989</v>
      </c>
      <c r="E43" s="731"/>
      <c r="F43" s="731">
        <v>108.19622</v>
      </c>
      <c r="G43" s="731">
        <v>142</v>
      </c>
      <c r="H43" s="731">
        <v>-33.803780000000003</v>
      </c>
      <c r="I43" s="732">
        <v>0.76194521126760562</v>
      </c>
      <c r="J43" s="733" t="s">
        <v>651</v>
      </c>
    </row>
    <row r="44" spans="1:10" ht="14.4" customHeight="1" x14ac:dyDescent="0.3">
      <c r="A44" s="729" t="s">
        <v>631</v>
      </c>
      <c r="B44" s="730" t="s">
        <v>631</v>
      </c>
      <c r="C44" s="731" t="s">
        <v>631</v>
      </c>
      <c r="D44" s="731" t="s">
        <v>631</v>
      </c>
      <c r="E44" s="731"/>
      <c r="F44" s="731" t="s">
        <v>631</v>
      </c>
      <c r="G44" s="731" t="s">
        <v>631</v>
      </c>
      <c r="H44" s="731" t="s">
        <v>631</v>
      </c>
      <c r="I44" s="732" t="s">
        <v>631</v>
      </c>
      <c r="J44" s="733" t="s">
        <v>652</v>
      </c>
    </row>
    <row r="45" spans="1:10" ht="14.4" customHeight="1" x14ac:dyDescent="0.3">
      <c r="A45" s="729" t="s">
        <v>656</v>
      </c>
      <c r="B45" s="730" t="s">
        <v>657</v>
      </c>
      <c r="C45" s="731" t="s">
        <v>631</v>
      </c>
      <c r="D45" s="731" t="s">
        <v>631</v>
      </c>
      <c r="E45" s="731"/>
      <c r="F45" s="731" t="s">
        <v>631</v>
      </c>
      <c r="G45" s="731" t="s">
        <v>631</v>
      </c>
      <c r="H45" s="731" t="s">
        <v>631</v>
      </c>
      <c r="I45" s="732" t="s">
        <v>631</v>
      </c>
      <c r="J45" s="733" t="s">
        <v>0</v>
      </c>
    </row>
    <row r="46" spans="1:10" ht="14.4" customHeight="1" x14ac:dyDescent="0.3">
      <c r="A46" s="729" t="s">
        <v>656</v>
      </c>
      <c r="B46" s="730" t="s">
        <v>5779</v>
      </c>
      <c r="C46" s="731">
        <v>0.51356999999999997</v>
      </c>
      <c r="D46" s="731">
        <v>4.9072599999999991</v>
      </c>
      <c r="E46" s="731"/>
      <c r="F46" s="731">
        <v>3.5903299999999998</v>
      </c>
      <c r="G46" s="731">
        <v>6</v>
      </c>
      <c r="H46" s="731">
        <v>-2.4096700000000002</v>
      </c>
      <c r="I46" s="732">
        <v>0.5983883333333333</v>
      </c>
      <c r="J46" s="733" t="s">
        <v>1</v>
      </c>
    </row>
    <row r="47" spans="1:10" ht="14.4" customHeight="1" x14ac:dyDescent="0.3">
      <c r="A47" s="729" t="s">
        <v>656</v>
      </c>
      <c r="B47" s="730" t="s">
        <v>5782</v>
      </c>
      <c r="C47" s="731">
        <v>13.96496</v>
      </c>
      <c r="D47" s="731">
        <v>15.226090000000001</v>
      </c>
      <c r="E47" s="731"/>
      <c r="F47" s="731">
        <v>11.61726</v>
      </c>
      <c r="G47" s="731">
        <v>13</v>
      </c>
      <c r="H47" s="731">
        <v>-1.3827400000000001</v>
      </c>
      <c r="I47" s="732">
        <v>0.89363538461538461</v>
      </c>
      <c r="J47" s="733" t="s">
        <v>1</v>
      </c>
    </row>
    <row r="48" spans="1:10" ht="14.4" customHeight="1" x14ac:dyDescent="0.3">
      <c r="A48" s="729" t="s">
        <v>656</v>
      </c>
      <c r="B48" s="730" t="s">
        <v>5783</v>
      </c>
      <c r="C48" s="731">
        <v>82.557850000000002</v>
      </c>
      <c r="D48" s="731">
        <v>71.908489999999986</v>
      </c>
      <c r="E48" s="731"/>
      <c r="F48" s="731">
        <v>85.560169999999985</v>
      </c>
      <c r="G48" s="731">
        <v>83</v>
      </c>
      <c r="H48" s="731">
        <v>2.5601699999999852</v>
      </c>
      <c r="I48" s="732">
        <v>1.0308454216867469</v>
      </c>
      <c r="J48" s="733" t="s">
        <v>1</v>
      </c>
    </row>
    <row r="49" spans="1:10" ht="14.4" customHeight="1" x14ac:dyDescent="0.3">
      <c r="A49" s="729" t="s">
        <v>656</v>
      </c>
      <c r="B49" s="730" t="s">
        <v>5784</v>
      </c>
      <c r="C49" s="731">
        <v>8.9849999999999994</v>
      </c>
      <c r="D49" s="731">
        <v>15.329499999999999</v>
      </c>
      <c r="E49" s="731"/>
      <c r="F49" s="731">
        <v>10.166</v>
      </c>
      <c r="G49" s="731">
        <v>11</v>
      </c>
      <c r="H49" s="731">
        <v>-0.83399999999999963</v>
      </c>
      <c r="I49" s="732">
        <v>0.92418181818181822</v>
      </c>
      <c r="J49" s="733" t="s">
        <v>1</v>
      </c>
    </row>
    <row r="50" spans="1:10" ht="14.4" customHeight="1" x14ac:dyDescent="0.3">
      <c r="A50" s="729" t="s">
        <v>656</v>
      </c>
      <c r="B50" s="730" t="s">
        <v>5786</v>
      </c>
      <c r="C50" s="731">
        <v>3.262</v>
      </c>
      <c r="D50" s="731">
        <v>3.1777200000000003</v>
      </c>
      <c r="E50" s="731"/>
      <c r="F50" s="731">
        <v>2.19</v>
      </c>
      <c r="G50" s="731">
        <v>3</v>
      </c>
      <c r="H50" s="731">
        <v>-0.81</v>
      </c>
      <c r="I50" s="732">
        <v>0.73</v>
      </c>
      <c r="J50" s="733" t="s">
        <v>1</v>
      </c>
    </row>
    <row r="51" spans="1:10" ht="14.4" customHeight="1" x14ac:dyDescent="0.3">
      <c r="A51" s="729" t="s">
        <v>656</v>
      </c>
      <c r="B51" s="730" t="s">
        <v>5787</v>
      </c>
      <c r="C51" s="731">
        <v>3.1636899999999999</v>
      </c>
      <c r="D51" s="731">
        <v>6.3300400000000003</v>
      </c>
      <c r="E51" s="731"/>
      <c r="F51" s="731">
        <v>3.6539999999999999</v>
      </c>
      <c r="G51" s="731">
        <v>6</v>
      </c>
      <c r="H51" s="731">
        <v>-2.3460000000000001</v>
      </c>
      <c r="I51" s="732">
        <v>0.60899999999999999</v>
      </c>
      <c r="J51" s="733" t="s">
        <v>1</v>
      </c>
    </row>
    <row r="52" spans="1:10" ht="14.4" customHeight="1" x14ac:dyDescent="0.3">
      <c r="A52" s="729" t="s">
        <v>656</v>
      </c>
      <c r="B52" s="730" t="s">
        <v>5791</v>
      </c>
      <c r="C52" s="731">
        <v>0</v>
      </c>
      <c r="D52" s="731">
        <v>0.65</v>
      </c>
      <c r="E52" s="731"/>
      <c r="F52" s="731">
        <v>0</v>
      </c>
      <c r="G52" s="731">
        <v>0</v>
      </c>
      <c r="H52" s="731">
        <v>0</v>
      </c>
      <c r="I52" s="732" t="s">
        <v>631</v>
      </c>
      <c r="J52" s="733" t="s">
        <v>1</v>
      </c>
    </row>
    <row r="53" spans="1:10" ht="14.4" customHeight="1" x14ac:dyDescent="0.3">
      <c r="A53" s="729" t="s">
        <v>656</v>
      </c>
      <c r="B53" s="730" t="s">
        <v>658</v>
      </c>
      <c r="C53" s="731">
        <v>112.44707000000001</v>
      </c>
      <c r="D53" s="731">
        <v>117.52909999999997</v>
      </c>
      <c r="E53" s="731"/>
      <c r="F53" s="731">
        <v>116.77775999999997</v>
      </c>
      <c r="G53" s="731">
        <v>123</v>
      </c>
      <c r="H53" s="731">
        <v>-6.2222400000000277</v>
      </c>
      <c r="I53" s="732">
        <v>0.94941268292682901</v>
      </c>
      <c r="J53" s="733" t="s">
        <v>651</v>
      </c>
    </row>
    <row r="54" spans="1:10" ht="14.4" customHeight="1" x14ac:dyDescent="0.3">
      <c r="A54" s="729" t="s">
        <v>631</v>
      </c>
      <c r="B54" s="730" t="s">
        <v>631</v>
      </c>
      <c r="C54" s="731" t="s">
        <v>631</v>
      </c>
      <c r="D54" s="731" t="s">
        <v>631</v>
      </c>
      <c r="E54" s="731"/>
      <c r="F54" s="731" t="s">
        <v>631</v>
      </c>
      <c r="G54" s="731" t="s">
        <v>631</v>
      </c>
      <c r="H54" s="731" t="s">
        <v>631</v>
      </c>
      <c r="I54" s="732" t="s">
        <v>631</v>
      </c>
      <c r="J54" s="733" t="s">
        <v>652</v>
      </c>
    </row>
    <row r="55" spans="1:10" ht="14.4" customHeight="1" x14ac:dyDescent="0.3">
      <c r="A55" s="729" t="s">
        <v>662</v>
      </c>
      <c r="B55" s="730" t="s">
        <v>663</v>
      </c>
      <c r="C55" s="731" t="s">
        <v>631</v>
      </c>
      <c r="D55" s="731" t="s">
        <v>631</v>
      </c>
      <c r="E55" s="731"/>
      <c r="F55" s="731" t="s">
        <v>631</v>
      </c>
      <c r="G55" s="731" t="s">
        <v>631</v>
      </c>
      <c r="H55" s="731" t="s">
        <v>631</v>
      </c>
      <c r="I55" s="732" t="s">
        <v>631</v>
      </c>
      <c r="J55" s="733" t="s">
        <v>0</v>
      </c>
    </row>
    <row r="56" spans="1:10" ht="14.4" customHeight="1" x14ac:dyDescent="0.3">
      <c r="A56" s="729" t="s">
        <v>662</v>
      </c>
      <c r="B56" s="730" t="s">
        <v>5779</v>
      </c>
      <c r="C56" s="731">
        <v>0</v>
      </c>
      <c r="D56" s="731">
        <v>0</v>
      </c>
      <c r="E56" s="731"/>
      <c r="F56" s="731">
        <v>0</v>
      </c>
      <c r="G56" s="731">
        <v>1</v>
      </c>
      <c r="H56" s="731">
        <v>-1</v>
      </c>
      <c r="I56" s="732">
        <v>0</v>
      </c>
      <c r="J56" s="733" t="s">
        <v>1</v>
      </c>
    </row>
    <row r="57" spans="1:10" ht="14.4" customHeight="1" x14ac:dyDescent="0.3">
      <c r="A57" s="729" t="s">
        <v>662</v>
      </c>
      <c r="B57" s="730" t="s">
        <v>5781</v>
      </c>
      <c r="C57" s="731">
        <v>0.24878999999999998</v>
      </c>
      <c r="D57" s="731">
        <v>0.15662999999999999</v>
      </c>
      <c r="E57" s="731"/>
      <c r="F57" s="731">
        <v>0</v>
      </c>
      <c r="G57" s="731">
        <v>0</v>
      </c>
      <c r="H57" s="731">
        <v>0</v>
      </c>
      <c r="I57" s="732" t="s">
        <v>631</v>
      </c>
      <c r="J57" s="733" t="s">
        <v>1</v>
      </c>
    </row>
    <row r="58" spans="1:10" ht="14.4" customHeight="1" x14ac:dyDescent="0.3">
      <c r="A58" s="729" t="s">
        <v>662</v>
      </c>
      <c r="B58" s="730" t="s">
        <v>5782</v>
      </c>
      <c r="C58" s="731">
        <v>13.361880000000001</v>
      </c>
      <c r="D58" s="731">
        <v>12.449749999999998</v>
      </c>
      <c r="E58" s="731"/>
      <c r="F58" s="731">
        <v>21.345149999999997</v>
      </c>
      <c r="G58" s="731">
        <v>16</v>
      </c>
      <c r="H58" s="731">
        <v>5.3451499999999967</v>
      </c>
      <c r="I58" s="732">
        <v>1.3340718749999998</v>
      </c>
      <c r="J58" s="733" t="s">
        <v>1</v>
      </c>
    </row>
    <row r="59" spans="1:10" ht="14.4" customHeight="1" x14ac:dyDescent="0.3">
      <c r="A59" s="729" t="s">
        <v>662</v>
      </c>
      <c r="B59" s="730" t="s">
        <v>5783</v>
      </c>
      <c r="C59" s="731">
        <v>55.329149999999998</v>
      </c>
      <c r="D59" s="731">
        <v>49.602419999999995</v>
      </c>
      <c r="E59" s="731"/>
      <c r="F59" s="731">
        <v>58.201290000000007</v>
      </c>
      <c r="G59" s="731">
        <v>43</v>
      </c>
      <c r="H59" s="731">
        <v>15.201290000000007</v>
      </c>
      <c r="I59" s="732">
        <v>1.3535183720930235</v>
      </c>
      <c r="J59" s="733" t="s">
        <v>1</v>
      </c>
    </row>
    <row r="60" spans="1:10" ht="14.4" customHeight="1" x14ac:dyDescent="0.3">
      <c r="A60" s="729" t="s">
        <v>662</v>
      </c>
      <c r="B60" s="730" t="s">
        <v>5784</v>
      </c>
      <c r="C60" s="731">
        <v>5.718</v>
      </c>
      <c r="D60" s="731">
        <v>8.1319999999999997</v>
      </c>
      <c r="E60" s="731"/>
      <c r="F60" s="731">
        <v>8.1280000000000001</v>
      </c>
      <c r="G60" s="731">
        <v>4</v>
      </c>
      <c r="H60" s="731">
        <v>4.1280000000000001</v>
      </c>
      <c r="I60" s="732">
        <v>2.032</v>
      </c>
      <c r="J60" s="733" t="s">
        <v>1</v>
      </c>
    </row>
    <row r="61" spans="1:10" ht="14.4" customHeight="1" x14ac:dyDescent="0.3">
      <c r="A61" s="729" t="s">
        <v>662</v>
      </c>
      <c r="B61" s="730" t="s">
        <v>5786</v>
      </c>
      <c r="C61" s="731">
        <v>0.89400000000000002</v>
      </c>
      <c r="D61" s="731">
        <v>0.27089999999999997</v>
      </c>
      <c r="E61" s="731"/>
      <c r="F61" s="731">
        <v>0.82</v>
      </c>
      <c r="G61" s="731">
        <v>0</v>
      </c>
      <c r="H61" s="731">
        <v>0.82</v>
      </c>
      <c r="I61" s="732" t="s">
        <v>631</v>
      </c>
      <c r="J61" s="733" t="s">
        <v>1</v>
      </c>
    </row>
    <row r="62" spans="1:10" ht="14.4" customHeight="1" x14ac:dyDescent="0.3">
      <c r="A62" s="729" t="s">
        <v>662</v>
      </c>
      <c r="B62" s="730" t="s">
        <v>5787</v>
      </c>
      <c r="C62" s="731">
        <v>3.9243000000000001</v>
      </c>
      <c r="D62" s="731">
        <v>3.7631000000000001</v>
      </c>
      <c r="E62" s="731"/>
      <c r="F62" s="731">
        <v>4.6036999999999999</v>
      </c>
      <c r="G62" s="731">
        <v>3</v>
      </c>
      <c r="H62" s="731">
        <v>1.6036999999999999</v>
      </c>
      <c r="I62" s="732">
        <v>1.5345666666666666</v>
      </c>
      <c r="J62" s="733" t="s">
        <v>1</v>
      </c>
    </row>
    <row r="63" spans="1:10" ht="14.4" customHeight="1" x14ac:dyDescent="0.3">
      <c r="A63" s="729" t="s">
        <v>662</v>
      </c>
      <c r="B63" s="730" t="s">
        <v>5791</v>
      </c>
      <c r="C63" s="731">
        <v>0</v>
      </c>
      <c r="D63" s="731">
        <v>6.948E-2</v>
      </c>
      <c r="E63" s="731"/>
      <c r="F63" s="731">
        <v>0</v>
      </c>
      <c r="G63" s="731">
        <v>0</v>
      </c>
      <c r="H63" s="731">
        <v>0</v>
      </c>
      <c r="I63" s="732" t="s">
        <v>631</v>
      </c>
      <c r="J63" s="733" t="s">
        <v>1</v>
      </c>
    </row>
    <row r="64" spans="1:10" ht="14.4" customHeight="1" x14ac:dyDescent="0.3">
      <c r="A64" s="729" t="s">
        <v>662</v>
      </c>
      <c r="B64" s="730" t="s">
        <v>664</v>
      </c>
      <c r="C64" s="731">
        <v>79.476120000000009</v>
      </c>
      <c r="D64" s="731">
        <v>74.444279999999992</v>
      </c>
      <c r="E64" s="731"/>
      <c r="F64" s="731">
        <v>93.098140000000001</v>
      </c>
      <c r="G64" s="731">
        <v>67</v>
      </c>
      <c r="H64" s="731">
        <v>26.098140000000001</v>
      </c>
      <c r="I64" s="732">
        <v>1.3895244776119402</v>
      </c>
      <c r="J64" s="733" t="s">
        <v>651</v>
      </c>
    </row>
    <row r="65" spans="1:10" ht="14.4" customHeight="1" x14ac:dyDescent="0.3">
      <c r="A65" s="729" t="s">
        <v>631</v>
      </c>
      <c r="B65" s="730" t="s">
        <v>631</v>
      </c>
      <c r="C65" s="731" t="s">
        <v>631</v>
      </c>
      <c r="D65" s="731" t="s">
        <v>631</v>
      </c>
      <c r="E65" s="731"/>
      <c r="F65" s="731" t="s">
        <v>631</v>
      </c>
      <c r="G65" s="731" t="s">
        <v>631</v>
      </c>
      <c r="H65" s="731" t="s">
        <v>631</v>
      </c>
      <c r="I65" s="732" t="s">
        <v>631</v>
      </c>
      <c r="J65" s="733" t="s">
        <v>652</v>
      </c>
    </row>
    <row r="66" spans="1:10" ht="14.4" customHeight="1" x14ac:dyDescent="0.3">
      <c r="A66" s="729" t="s">
        <v>665</v>
      </c>
      <c r="B66" s="730" t="s">
        <v>666</v>
      </c>
      <c r="C66" s="731" t="s">
        <v>631</v>
      </c>
      <c r="D66" s="731" t="s">
        <v>631</v>
      </c>
      <c r="E66" s="731"/>
      <c r="F66" s="731" t="s">
        <v>631</v>
      </c>
      <c r="G66" s="731" t="s">
        <v>631</v>
      </c>
      <c r="H66" s="731" t="s">
        <v>631</v>
      </c>
      <c r="I66" s="732" t="s">
        <v>631</v>
      </c>
      <c r="J66" s="733" t="s">
        <v>0</v>
      </c>
    </row>
    <row r="67" spans="1:10" ht="14.4" customHeight="1" x14ac:dyDescent="0.3">
      <c r="A67" s="729" t="s">
        <v>665</v>
      </c>
      <c r="B67" s="730" t="s">
        <v>5779</v>
      </c>
      <c r="C67" s="731">
        <v>10.249700000000001</v>
      </c>
      <c r="D67" s="731">
        <v>5.3118400000000001</v>
      </c>
      <c r="E67" s="731"/>
      <c r="F67" s="731">
        <v>17.70457</v>
      </c>
      <c r="G67" s="731">
        <v>7</v>
      </c>
      <c r="H67" s="731">
        <v>10.70457</v>
      </c>
      <c r="I67" s="732">
        <v>2.5292242857142857</v>
      </c>
      <c r="J67" s="733" t="s">
        <v>1</v>
      </c>
    </row>
    <row r="68" spans="1:10" ht="14.4" customHeight="1" x14ac:dyDescent="0.3">
      <c r="A68" s="729" t="s">
        <v>665</v>
      </c>
      <c r="B68" s="730" t="s">
        <v>5781</v>
      </c>
      <c r="C68" s="731">
        <v>0</v>
      </c>
      <c r="D68" s="731">
        <v>0.56086000000000003</v>
      </c>
      <c r="E68" s="731"/>
      <c r="F68" s="731">
        <v>0</v>
      </c>
      <c r="G68" s="731">
        <v>0</v>
      </c>
      <c r="H68" s="731">
        <v>0</v>
      </c>
      <c r="I68" s="732" t="s">
        <v>631</v>
      </c>
      <c r="J68" s="733" t="s">
        <v>1</v>
      </c>
    </row>
    <row r="69" spans="1:10" ht="14.4" customHeight="1" x14ac:dyDescent="0.3">
      <c r="A69" s="729" t="s">
        <v>665</v>
      </c>
      <c r="B69" s="730" t="s">
        <v>5782</v>
      </c>
      <c r="C69" s="731">
        <v>16.813189999999999</v>
      </c>
      <c r="D69" s="731">
        <v>6.5659100000000006</v>
      </c>
      <c r="E69" s="731"/>
      <c r="F69" s="731">
        <v>9.9545200000000023</v>
      </c>
      <c r="G69" s="731">
        <v>11</v>
      </c>
      <c r="H69" s="731">
        <v>-1.0454799999999977</v>
      </c>
      <c r="I69" s="732">
        <v>0.90495636363636389</v>
      </c>
      <c r="J69" s="733" t="s">
        <v>1</v>
      </c>
    </row>
    <row r="70" spans="1:10" ht="14.4" customHeight="1" x14ac:dyDescent="0.3">
      <c r="A70" s="729" t="s">
        <v>665</v>
      </c>
      <c r="B70" s="730" t="s">
        <v>5783</v>
      </c>
      <c r="C70" s="731">
        <v>112.54676000000001</v>
      </c>
      <c r="D70" s="731">
        <v>197.63781999999998</v>
      </c>
      <c r="E70" s="731"/>
      <c r="F70" s="731">
        <v>139.86086</v>
      </c>
      <c r="G70" s="731">
        <v>269</v>
      </c>
      <c r="H70" s="731">
        <v>-129.13914</v>
      </c>
      <c r="I70" s="732">
        <v>0.51992884758364311</v>
      </c>
      <c r="J70" s="733" t="s">
        <v>1</v>
      </c>
    </row>
    <row r="71" spans="1:10" ht="14.4" customHeight="1" x14ac:dyDescent="0.3">
      <c r="A71" s="729" t="s">
        <v>665</v>
      </c>
      <c r="B71" s="730" t="s">
        <v>5784</v>
      </c>
      <c r="C71" s="731">
        <v>0.95299999999999996</v>
      </c>
      <c r="D71" s="731">
        <v>0.2034</v>
      </c>
      <c r="E71" s="731"/>
      <c r="F71" s="731">
        <v>0.2034</v>
      </c>
      <c r="G71" s="731">
        <v>0</v>
      </c>
      <c r="H71" s="731">
        <v>0.2034</v>
      </c>
      <c r="I71" s="732" t="s">
        <v>631</v>
      </c>
      <c r="J71" s="733" t="s">
        <v>1</v>
      </c>
    </row>
    <row r="72" spans="1:10" ht="14.4" customHeight="1" x14ac:dyDescent="0.3">
      <c r="A72" s="729" t="s">
        <v>665</v>
      </c>
      <c r="B72" s="730" t="s">
        <v>5785</v>
      </c>
      <c r="C72" s="731">
        <v>0</v>
      </c>
      <c r="D72" s="731">
        <v>0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665</v>
      </c>
      <c r="B73" s="730" t="s">
        <v>5786</v>
      </c>
      <c r="C73" s="731">
        <v>1.859</v>
      </c>
      <c r="D73" s="731">
        <v>2.5880000000000001</v>
      </c>
      <c r="E73" s="731"/>
      <c r="F73" s="731">
        <v>6.8639999999999999</v>
      </c>
      <c r="G73" s="731">
        <v>2</v>
      </c>
      <c r="H73" s="731">
        <v>4.8639999999999999</v>
      </c>
      <c r="I73" s="732">
        <v>3.4319999999999999</v>
      </c>
      <c r="J73" s="733" t="s">
        <v>1</v>
      </c>
    </row>
    <row r="74" spans="1:10" ht="14.4" customHeight="1" x14ac:dyDescent="0.3">
      <c r="A74" s="729" t="s">
        <v>665</v>
      </c>
      <c r="B74" s="730" t="s">
        <v>5787</v>
      </c>
      <c r="C74" s="731">
        <v>3.9089</v>
      </c>
      <c r="D74" s="731">
        <v>3.0259999999999998</v>
      </c>
      <c r="E74" s="731"/>
      <c r="F74" s="731">
        <v>4.7610000000000001</v>
      </c>
      <c r="G74" s="731">
        <v>5</v>
      </c>
      <c r="H74" s="731">
        <v>-0.23899999999999988</v>
      </c>
      <c r="I74" s="732">
        <v>0.95220000000000005</v>
      </c>
      <c r="J74" s="733" t="s">
        <v>1</v>
      </c>
    </row>
    <row r="75" spans="1:10" ht="14.4" customHeight="1" x14ac:dyDescent="0.3">
      <c r="A75" s="729" t="s">
        <v>665</v>
      </c>
      <c r="B75" s="730" t="s">
        <v>5789</v>
      </c>
      <c r="C75" s="731">
        <v>28.18816</v>
      </c>
      <c r="D75" s="731">
        <v>32.427999999999997</v>
      </c>
      <c r="E75" s="731"/>
      <c r="F75" s="731">
        <v>32.427999999999997</v>
      </c>
      <c r="G75" s="731">
        <v>31</v>
      </c>
      <c r="H75" s="731">
        <v>1.4279999999999973</v>
      </c>
      <c r="I75" s="732">
        <v>1.0460645161290321</v>
      </c>
      <c r="J75" s="733" t="s">
        <v>1</v>
      </c>
    </row>
    <row r="76" spans="1:10" ht="14.4" customHeight="1" x14ac:dyDescent="0.3">
      <c r="A76" s="729" t="s">
        <v>665</v>
      </c>
      <c r="B76" s="730" t="s">
        <v>5791</v>
      </c>
      <c r="C76" s="731">
        <v>1.5209999999999999</v>
      </c>
      <c r="D76" s="731">
        <v>1.5208199999999998</v>
      </c>
      <c r="E76" s="731"/>
      <c r="F76" s="731">
        <v>3.0414599999999998</v>
      </c>
      <c r="G76" s="731">
        <v>3</v>
      </c>
      <c r="H76" s="731">
        <v>4.145999999999983E-2</v>
      </c>
      <c r="I76" s="732">
        <v>1.0138199999999999</v>
      </c>
      <c r="J76" s="733" t="s">
        <v>1</v>
      </c>
    </row>
    <row r="77" spans="1:10" ht="14.4" customHeight="1" x14ac:dyDescent="0.3">
      <c r="A77" s="729" t="s">
        <v>665</v>
      </c>
      <c r="B77" s="730" t="s">
        <v>5792</v>
      </c>
      <c r="C77" s="731">
        <v>48.4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631</v>
      </c>
      <c r="J77" s="733" t="s">
        <v>1</v>
      </c>
    </row>
    <row r="78" spans="1:10" ht="14.4" customHeight="1" x14ac:dyDescent="0.3">
      <c r="A78" s="729" t="s">
        <v>665</v>
      </c>
      <c r="B78" s="730" t="s">
        <v>667</v>
      </c>
      <c r="C78" s="731">
        <v>224.43971000000002</v>
      </c>
      <c r="D78" s="731">
        <v>249.84264999999996</v>
      </c>
      <c r="E78" s="731"/>
      <c r="F78" s="731">
        <v>214.81780999999998</v>
      </c>
      <c r="G78" s="731">
        <v>330</v>
      </c>
      <c r="H78" s="731">
        <v>-115.18219000000002</v>
      </c>
      <c r="I78" s="732">
        <v>0.65096306060606057</v>
      </c>
      <c r="J78" s="733" t="s">
        <v>651</v>
      </c>
    </row>
    <row r="79" spans="1:10" ht="14.4" customHeight="1" x14ac:dyDescent="0.3">
      <c r="A79" s="729" t="s">
        <v>631</v>
      </c>
      <c r="B79" s="730" t="s">
        <v>631</v>
      </c>
      <c r="C79" s="731" t="s">
        <v>631</v>
      </c>
      <c r="D79" s="731" t="s">
        <v>631</v>
      </c>
      <c r="E79" s="731"/>
      <c r="F79" s="731" t="s">
        <v>631</v>
      </c>
      <c r="G79" s="731" t="s">
        <v>631</v>
      </c>
      <c r="H79" s="731" t="s">
        <v>631</v>
      </c>
      <c r="I79" s="732" t="s">
        <v>631</v>
      </c>
      <c r="J79" s="733" t="s">
        <v>652</v>
      </c>
    </row>
    <row r="80" spans="1:10" ht="14.4" customHeight="1" x14ac:dyDescent="0.3">
      <c r="A80" s="729" t="s">
        <v>668</v>
      </c>
      <c r="B80" s="730" t="s">
        <v>669</v>
      </c>
      <c r="C80" s="731" t="s">
        <v>631</v>
      </c>
      <c r="D80" s="731" t="s">
        <v>631</v>
      </c>
      <c r="E80" s="731"/>
      <c r="F80" s="731" t="s">
        <v>631</v>
      </c>
      <c r="G80" s="731" t="s">
        <v>631</v>
      </c>
      <c r="H80" s="731" t="s">
        <v>631</v>
      </c>
      <c r="I80" s="732" t="s">
        <v>631</v>
      </c>
      <c r="J80" s="733" t="s">
        <v>0</v>
      </c>
    </row>
    <row r="81" spans="1:10" ht="14.4" customHeight="1" x14ac:dyDescent="0.3">
      <c r="A81" s="729" t="s">
        <v>668</v>
      </c>
      <c r="B81" s="730" t="s">
        <v>5779</v>
      </c>
      <c r="C81" s="731">
        <v>64.843599999999995</v>
      </c>
      <c r="D81" s="731">
        <v>71.220339999999993</v>
      </c>
      <c r="E81" s="731"/>
      <c r="F81" s="731">
        <v>75.595759999999999</v>
      </c>
      <c r="G81" s="731">
        <v>79</v>
      </c>
      <c r="H81" s="731">
        <v>-3.4042400000000015</v>
      </c>
      <c r="I81" s="732">
        <v>0.95690835443037969</v>
      </c>
      <c r="J81" s="733" t="s">
        <v>1</v>
      </c>
    </row>
    <row r="82" spans="1:10" ht="14.4" customHeight="1" x14ac:dyDescent="0.3">
      <c r="A82" s="729" t="s">
        <v>668</v>
      </c>
      <c r="B82" s="730" t="s">
        <v>5782</v>
      </c>
      <c r="C82" s="731">
        <v>13.640249999999998</v>
      </c>
      <c r="D82" s="731">
        <v>5.1658800000000005</v>
      </c>
      <c r="E82" s="731"/>
      <c r="F82" s="731">
        <v>4.7758099999999999</v>
      </c>
      <c r="G82" s="731">
        <v>7</v>
      </c>
      <c r="H82" s="731">
        <v>-2.2241900000000001</v>
      </c>
      <c r="I82" s="732">
        <v>0.68225857142857138</v>
      </c>
      <c r="J82" s="733" t="s">
        <v>1</v>
      </c>
    </row>
    <row r="83" spans="1:10" ht="14.4" customHeight="1" x14ac:dyDescent="0.3">
      <c r="A83" s="729" t="s">
        <v>668</v>
      </c>
      <c r="B83" s="730" t="s">
        <v>5783</v>
      </c>
      <c r="C83" s="731">
        <v>138.12248000000002</v>
      </c>
      <c r="D83" s="731">
        <v>165.69579999999996</v>
      </c>
      <c r="E83" s="731"/>
      <c r="F83" s="731">
        <v>144.62460000000002</v>
      </c>
      <c r="G83" s="731">
        <v>158</v>
      </c>
      <c r="H83" s="731">
        <v>-13.375399999999985</v>
      </c>
      <c r="I83" s="732">
        <v>0.91534556962025326</v>
      </c>
      <c r="J83" s="733" t="s">
        <v>1</v>
      </c>
    </row>
    <row r="84" spans="1:10" ht="14.4" customHeight="1" x14ac:dyDescent="0.3">
      <c r="A84" s="729" t="s">
        <v>668</v>
      </c>
      <c r="B84" s="730" t="s">
        <v>5784</v>
      </c>
      <c r="C84" s="731">
        <v>0</v>
      </c>
      <c r="D84" s="731">
        <v>0.50849999999999995</v>
      </c>
      <c r="E84" s="731"/>
      <c r="F84" s="731">
        <v>1.016</v>
      </c>
      <c r="G84" s="731">
        <v>1</v>
      </c>
      <c r="H84" s="731">
        <v>1.6000000000000014E-2</v>
      </c>
      <c r="I84" s="732">
        <v>1.016</v>
      </c>
      <c r="J84" s="733" t="s">
        <v>1</v>
      </c>
    </row>
    <row r="85" spans="1:10" ht="14.4" customHeight="1" x14ac:dyDescent="0.3">
      <c r="A85" s="729" t="s">
        <v>668</v>
      </c>
      <c r="B85" s="730" t="s">
        <v>5785</v>
      </c>
      <c r="C85" s="731">
        <v>0</v>
      </c>
      <c r="D85" s="731">
        <v>1.03155</v>
      </c>
      <c r="E85" s="731"/>
      <c r="F85" s="731">
        <v>0</v>
      </c>
      <c r="G85" s="731">
        <v>1</v>
      </c>
      <c r="H85" s="731">
        <v>-1</v>
      </c>
      <c r="I85" s="732">
        <v>0</v>
      </c>
      <c r="J85" s="733" t="s">
        <v>1</v>
      </c>
    </row>
    <row r="86" spans="1:10" ht="14.4" customHeight="1" x14ac:dyDescent="0.3">
      <c r="A86" s="729" t="s">
        <v>668</v>
      </c>
      <c r="B86" s="730" t="s">
        <v>5786</v>
      </c>
      <c r="C86" s="731">
        <v>3.1970000000000001</v>
      </c>
      <c r="D86" s="731">
        <v>5.7317999999999998</v>
      </c>
      <c r="E86" s="731"/>
      <c r="F86" s="731">
        <v>2.6040000000000001</v>
      </c>
      <c r="G86" s="731">
        <v>4</v>
      </c>
      <c r="H86" s="731">
        <v>-1.3959999999999999</v>
      </c>
      <c r="I86" s="732">
        <v>0.65100000000000002</v>
      </c>
      <c r="J86" s="733" t="s">
        <v>1</v>
      </c>
    </row>
    <row r="87" spans="1:10" ht="14.4" customHeight="1" x14ac:dyDescent="0.3">
      <c r="A87" s="729" t="s">
        <v>668</v>
      </c>
      <c r="B87" s="730" t="s">
        <v>5787</v>
      </c>
      <c r="C87" s="731">
        <v>7.7309999999999999</v>
      </c>
      <c r="D87" s="731">
        <v>5.4180000000000001</v>
      </c>
      <c r="E87" s="731"/>
      <c r="F87" s="731">
        <v>5.5368099999999991</v>
      </c>
      <c r="G87" s="731">
        <v>6</v>
      </c>
      <c r="H87" s="731">
        <v>-0.46319000000000088</v>
      </c>
      <c r="I87" s="732">
        <v>0.92280166666666652</v>
      </c>
      <c r="J87" s="733" t="s">
        <v>1</v>
      </c>
    </row>
    <row r="88" spans="1:10" ht="14.4" customHeight="1" x14ac:dyDescent="0.3">
      <c r="A88" s="729" t="s">
        <v>668</v>
      </c>
      <c r="B88" s="730" t="s">
        <v>5789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631</v>
      </c>
      <c r="J88" s="733" t="s">
        <v>1</v>
      </c>
    </row>
    <row r="89" spans="1:10" ht="14.4" customHeight="1" x14ac:dyDescent="0.3">
      <c r="A89" s="729" t="s">
        <v>668</v>
      </c>
      <c r="B89" s="730" t="s">
        <v>5791</v>
      </c>
      <c r="C89" s="731">
        <v>3.2486599999999997</v>
      </c>
      <c r="D89" s="731">
        <v>2.28105</v>
      </c>
      <c r="E89" s="731"/>
      <c r="F89" s="731">
        <v>0.83854999999999991</v>
      </c>
      <c r="G89" s="731">
        <v>1</v>
      </c>
      <c r="H89" s="731">
        <v>-0.16145000000000009</v>
      </c>
      <c r="I89" s="732">
        <v>0.83854999999999991</v>
      </c>
      <c r="J89" s="733" t="s">
        <v>1</v>
      </c>
    </row>
    <row r="90" spans="1:10" ht="14.4" customHeight="1" x14ac:dyDescent="0.3">
      <c r="A90" s="729" t="s">
        <v>668</v>
      </c>
      <c r="B90" s="730" t="s">
        <v>670</v>
      </c>
      <c r="C90" s="731">
        <v>230.78299000000001</v>
      </c>
      <c r="D90" s="731">
        <v>257.05291999999997</v>
      </c>
      <c r="E90" s="731"/>
      <c r="F90" s="731">
        <v>234.99153000000001</v>
      </c>
      <c r="G90" s="731">
        <v>257</v>
      </c>
      <c r="H90" s="731">
        <v>-22.008469999999988</v>
      </c>
      <c r="I90" s="732">
        <v>0.91436392996108951</v>
      </c>
      <c r="J90" s="733" t="s">
        <v>651</v>
      </c>
    </row>
    <row r="91" spans="1:10" ht="14.4" customHeight="1" x14ac:dyDescent="0.3">
      <c r="A91" s="729" t="s">
        <v>631</v>
      </c>
      <c r="B91" s="730" t="s">
        <v>631</v>
      </c>
      <c r="C91" s="731" t="s">
        <v>631</v>
      </c>
      <c r="D91" s="731" t="s">
        <v>631</v>
      </c>
      <c r="E91" s="731"/>
      <c r="F91" s="731" t="s">
        <v>631</v>
      </c>
      <c r="G91" s="731" t="s">
        <v>631</v>
      </c>
      <c r="H91" s="731" t="s">
        <v>631</v>
      </c>
      <c r="I91" s="732" t="s">
        <v>631</v>
      </c>
      <c r="J91" s="733" t="s">
        <v>652</v>
      </c>
    </row>
    <row r="92" spans="1:10" ht="14.4" customHeight="1" x14ac:dyDescent="0.3">
      <c r="A92" s="729" t="s">
        <v>671</v>
      </c>
      <c r="B92" s="730" t="s">
        <v>672</v>
      </c>
      <c r="C92" s="731" t="s">
        <v>631</v>
      </c>
      <c r="D92" s="731" t="s">
        <v>631</v>
      </c>
      <c r="E92" s="731"/>
      <c r="F92" s="731" t="s">
        <v>631</v>
      </c>
      <c r="G92" s="731" t="s">
        <v>631</v>
      </c>
      <c r="H92" s="731" t="s">
        <v>631</v>
      </c>
      <c r="I92" s="732" t="s">
        <v>631</v>
      </c>
      <c r="J92" s="733" t="s">
        <v>0</v>
      </c>
    </row>
    <row r="93" spans="1:10" ht="14.4" customHeight="1" x14ac:dyDescent="0.3">
      <c r="A93" s="729" t="s">
        <v>671</v>
      </c>
      <c r="B93" s="730" t="s">
        <v>5782</v>
      </c>
      <c r="C93" s="731">
        <v>0.56246000000000007</v>
      </c>
      <c r="D93" s="731">
        <v>0.50676999999999994</v>
      </c>
      <c r="E93" s="731"/>
      <c r="F93" s="731">
        <v>0.96374000000000004</v>
      </c>
      <c r="G93" s="731">
        <v>1</v>
      </c>
      <c r="H93" s="731">
        <v>-3.6259999999999959E-2</v>
      </c>
      <c r="I93" s="732">
        <v>0.96374000000000004</v>
      </c>
      <c r="J93" s="733" t="s">
        <v>1</v>
      </c>
    </row>
    <row r="94" spans="1:10" ht="14.4" customHeight="1" x14ac:dyDescent="0.3">
      <c r="A94" s="729" t="s">
        <v>671</v>
      </c>
      <c r="B94" s="730" t="s">
        <v>5783</v>
      </c>
      <c r="C94" s="731">
        <v>9.9500999999999991</v>
      </c>
      <c r="D94" s="731">
        <v>9.4187999999999992</v>
      </c>
      <c r="E94" s="731"/>
      <c r="F94" s="731">
        <v>15.7491</v>
      </c>
      <c r="G94" s="731">
        <v>11</v>
      </c>
      <c r="H94" s="731">
        <v>4.7491000000000003</v>
      </c>
      <c r="I94" s="732">
        <v>1.4317363636363636</v>
      </c>
      <c r="J94" s="733" t="s">
        <v>1</v>
      </c>
    </row>
    <row r="95" spans="1:10" ht="14.4" customHeight="1" x14ac:dyDescent="0.3">
      <c r="A95" s="729" t="s">
        <v>671</v>
      </c>
      <c r="B95" s="730" t="s">
        <v>5786</v>
      </c>
      <c r="C95" s="731">
        <v>0.4</v>
      </c>
      <c r="D95" s="731">
        <v>0.95499999999999996</v>
      </c>
      <c r="E95" s="731"/>
      <c r="F95" s="731">
        <v>1.2030000000000001</v>
      </c>
      <c r="G95" s="731">
        <v>1</v>
      </c>
      <c r="H95" s="731">
        <v>0.20300000000000007</v>
      </c>
      <c r="I95" s="732">
        <v>1.2030000000000001</v>
      </c>
      <c r="J95" s="733" t="s">
        <v>1</v>
      </c>
    </row>
    <row r="96" spans="1:10" ht="14.4" customHeight="1" x14ac:dyDescent="0.3">
      <c r="A96" s="729" t="s">
        <v>671</v>
      </c>
      <c r="B96" s="730" t="s">
        <v>5787</v>
      </c>
      <c r="C96" s="731">
        <v>2.484</v>
      </c>
      <c r="D96" s="731">
        <v>2.2679999999999998</v>
      </c>
      <c r="E96" s="731"/>
      <c r="F96" s="731">
        <v>3.024</v>
      </c>
      <c r="G96" s="731">
        <v>2</v>
      </c>
      <c r="H96" s="731">
        <v>1.024</v>
      </c>
      <c r="I96" s="732">
        <v>1.512</v>
      </c>
      <c r="J96" s="733" t="s">
        <v>1</v>
      </c>
    </row>
    <row r="97" spans="1:10" ht="14.4" customHeight="1" x14ac:dyDescent="0.3">
      <c r="A97" s="729" t="s">
        <v>671</v>
      </c>
      <c r="B97" s="730" t="s">
        <v>5791</v>
      </c>
      <c r="C97" s="731">
        <v>0.76014999999999999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631</v>
      </c>
      <c r="J97" s="733" t="s">
        <v>1</v>
      </c>
    </row>
    <row r="98" spans="1:10" ht="14.4" customHeight="1" x14ac:dyDescent="0.3">
      <c r="A98" s="729" t="s">
        <v>671</v>
      </c>
      <c r="B98" s="730" t="s">
        <v>673</v>
      </c>
      <c r="C98" s="731">
        <v>14.156709999999999</v>
      </c>
      <c r="D98" s="731">
        <v>13.148569999999999</v>
      </c>
      <c r="E98" s="731"/>
      <c r="F98" s="731">
        <v>20.93984</v>
      </c>
      <c r="G98" s="731">
        <v>14</v>
      </c>
      <c r="H98" s="731">
        <v>6.9398400000000002</v>
      </c>
      <c r="I98" s="732">
        <v>1.4957028571428572</v>
      </c>
      <c r="J98" s="733" t="s">
        <v>651</v>
      </c>
    </row>
    <row r="99" spans="1:10" ht="14.4" customHeight="1" x14ac:dyDescent="0.3">
      <c r="A99" s="729" t="s">
        <v>631</v>
      </c>
      <c r="B99" s="730" t="s">
        <v>631</v>
      </c>
      <c r="C99" s="731" t="s">
        <v>631</v>
      </c>
      <c r="D99" s="731" t="s">
        <v>631</v>
      </c>
      <c r="E99" s="731"/>
      <c r="F99" s="731" t="s">
        <v>631</v>
      </c>
      <c r="G99" s="731" t="s">
        <v>631</v>
      </c>
      <c r="H99" s="731" t="s">
        <v>631</v>
      </c>
      <c r="I99" s="732" t="s">
        <v>631</v>
      </c>
      <c r="J99" s="733" t="s">
        <v>652</v>
      </c>
    </row>
    <row r="100" spans="1:10" ht="14.4" customHeight="1" x14ac:dyDescent="0.3">
      <c r="A100" s="729" t="s">
        <v>674</v>
      </c>
      <c r="B100" s="730" t="s">
        <v>675</v>
      </c>
      <c r="C100" s="731" t="s">
        <v>631</v>
      </c>
      <c r="D100" s="731" t="s">
        <v>631</v>
      </c>
      <c r="E100" s="731"/>
      <c r="F100" s="731" t="s">
        <v>631</v>
      </c>
      <c r="G100" s="731" t="s">
        <v>631</v>
      </c>
      <c r="H100" s="731" t="s">
        <v>631</v>
      </c>
      <c r="I100" s="732" t="s">
        <v>631</v>
      </c>
      <c r="J100" s="733" t="s">
        <v>0</v>
      </c>
    </row>
    <row r="101" spans="1:10" ht="14.4" customHeight="1" x14ac:dyDescent="0.3">
      <c r="A101" s="729" t="s">
        <v>674</v>
      </c>
      <c r="B101" s="730" t="s">
        <v>5779</v>
      </c>
      <c r="C101" s="731">
        <v>24.156899999999997</v>
      </c>
      <c r="D101" s="731">
        <v>13.363760000000003</v>
      </c>
      <c r="E101" s="731"/>
      <c r="F101" s="731">
        <v>13.427020000000001</v>
      </c>
      <c r="G101" s="731">
        <v>20</v>
      </c>
      <c r="H101" s="731">
        <v>-6.5729799999999994</v>
      </c>
      <c r="I101" s="732">
        <v>0.67135100000000003</v>
      </c>
      <c r="J101" s="733" t="s">
        <v>1</v>
      </c>
    </row>
    <row r="102" spans="1:10" ht="14.4" customHeight="1" x14ac:dyDescent="0.3">
      <c r="A102" s="729" t="s">
        <v>674</v>
      </c>
      <c r="B102" s="730" t="s">
        <v>5781</v>
      </c>
      <c r="C102" s="731">
        <v>2.0654400000000002</v>
      </c>
      <c r="D102" s="731">
        <v>0</v>
      </c>
      <c r="E102" s="731"/>
      <c r="F102" s="731">
        <v>1.65351</v>
      </c>
      <c r="G102" s="731">
        <v>1</v>
      </c>
      <c r="H102" s="731">
        <v>0.65351000000000004</v>
      </c>
      <c r="I102" s="732">
        <v>1.65351</v>
      </c>
      <c r="J102" s="733" t="s">
        <v>1</v>
      </c>
    </row>
    <row r="103" spans="1:10" ht="14.4" customHeight="1" x14ac:dyDescent="0.3">
      <c r="A103" s="729" t="s">
        <v>674</v>
      </c>
      <c r="B103" s="730" t="s">
        <v>5782</v>
      </c>
      <c r="C103" s="731">
        <v>129.65633000000003</v>
      </c>
      <c r="D103" s="731">
        <v>56.679310000000001</v>
      </c>
      <c r="E103" s="731"/>
      <c r="F103" s="731">
        <v>81.359239999999986</v>
      </c>
      <c r="G103" s="731">
        <v>86</v>
      </c>
      <c r="H103" s="731">
        <v>-4.6407600000000144</v>
      </c>
      <c r="I103" s="732">
        <v>0.94603767441860454</v>
      </c>
      <c r="J103" s="733" t="s">
        <v>1</v>
      </c>
    </row>
    <row r="104" spans="1:10" ht="14.4" customHeight="1" x14ac:dyDescent="0.3">
      <c r="A104" s="729" t="s">
        <v>674</v>
      </c>
      <c r="B104" s="730" t="s">
        <v>5783</v>
      </c>
      <c r="C104" s="731">
        <v>144.83266</v>
      </c>
      <c r="D104" s="731">
        <v>105.5441</v>
      </c>
      <c r="E104" s="731"/>
      <c r="F104" s="731">
        <v>119.84112999999999</v>
      </c>
      <c r="G104" s="731">
        <v>123</v>
      </c>
      <c r="H104" s="731">
        <v>-3.1588700000000074</v>
      </c>
      <c r="I104" s="732">
        <v>0.97431813008130075</v>
      </c>
      <c r="J104" s="733" t="s">
        <v>1</v>
      </c>
    </row>
    <row r="105" spans="1:10" ht="14.4" customHeight="1" x14ac:dyDescent="0.3">
      <c r="A105" s="729" t="s">
        <v>674</v>
      </c>
      <c r="B105" s="730" t="s">
        <v>5784</v>
      </c>
      <c r="C105" s="731">
        <v>50.252000000000002</v>
      </c>
      <c r="D105" s="731">
        <v>45.058</v>
      </c>
      <c r="E105" s="731"/>
      <c r="F105" s="731">
        <v>30.49568</v>
      </c>
      <c r="G105" s="731">
        <v>36</v>
      </c>
      <c r="H105" s="731">
        <v>-5.5043199999999999</v>
      </c>
      <c r="I105" s="732">
        <v>0.8471022222222222</v>
      </c>
      <c r="J105" s="733" t="s">
        <v>1</v>
      </c>
    </row>
    <row r="106" spans="1:10" ht="14.4" customHeight="1" x14ac:dyDescent="0.3">
      <c r="A106" s="729" t="s">
        <v>674</v>
      </c>
      <c r="B106" s="730" t="s">
        <v>5786</v>
      </c>
      <c r="C106" s="731">
        <v>50.273569999999999</v>
      </c>
      <c r="D106" s="731">
        <v>40.169059999999995</v>
      </c>
      <c r="E106" s="731"/>
      <c r="F106" s="731">
        <v>21.950419999999998</v>
      </c>
      <c r="G106" s="731">
        <v>54</v>
      </c>
      <c r="H106" s="731">
        <v>-32.049580000000006</v>
      </c>
      <c r="I106" s="732">
        <v>0.40648925925925922</v>
      </c>
      <c r="J106" s="733" t="s">
        <v>1</v>
      </c>
    </row>
    <row r="107" spans="1:10" ht="14.4" customHeight="1" x14ac:dyDescent="0.3">
      <c r="A107" s="729" t="s">
        <v>674</v>
      </c>
      <c r="B107" s="730" t="s">
        <v>5787</v>
      </c>
      <c r="C107" s="731">
        <v>41.685000000000002</v>
      </c>
      <c r="D107" s="731">
        <v>10.074</v>
      </c>
      <c r="E107" s="731"/>
      <c r="F107" s="731">
        <v>27.387</v>
      </c>
      <c r="G107" s="731">
        <v>26</v>
      </c>
      <c r="H107" s="731">
        <v>1.3870000000000005</v>
      </c>
      <c r="I107" s="732">
        <v>1.0533461538461539</v>
      </c>
      <c r="J107" s="733" t="s">
        <v>1</v>
      </c>
    </row>
    <row r="108" spans="1:10" ht="14.4" customHeight="1" x14ac:dyDescent="0.3">
      <c r="A108" s="729" t="s">
        <v>674</v>
      </c>
      <c r="B108" s="730" t="s">
        <v>5788</v>
      </c>
      <c r="C108" s="731">
        <v>7.8410000000000002</v>
      </c>
      <c r="D108" s="731">
        <v>27.689319999999999</v>
      </c>
      <c r="E108" s="731"/>
      <c r="F108" s="731">
        <v>0</v>
      </c>
      <c r="G108" s="731">
        <v>15</v>
      </c>
      <c r="H108" s="731">
        <v>-15</v>
      </c>
      <c r="I108" s="732">
        <v>0</v>
      </c>
      <c r="J108" s="733" t="s">
        <v>1</v>
      </c>
    </row>
    <row r="109" spans="1:10" ht="14.4" customHeight="1" x14ac:dyDescent="0.3">
      <c r="A109" s="729" t="s">
        <v>674</v>
      </c>
      <c r="B109" s="730" t="s">
        <v>5789</v>
      </c>
      <c r="C109" s="731">
        <v>21.910520000000002</v>
      </c>
      <c r="D109" s="731">
        <v>25.682320000000001</v>
      </c>
      <c r="E109" s="731"/>
      <c r="F109" s="731">
        <v>19.1829</v>
      </c>
      <c r="G109" s="731">
        <v>44</v>
      </c>
      <c r="H109" s="731">
        <v>-24.8171</v>
      </c>
      <c r="I109" s="732">
        <v>0.435975</v>
      </c>
      <c r="J109" s="733" t="s">
        <v>1</v>
      </c>
    </row>
    <row r="110" spans="1:10" ht="14.4" customHeight="1" x14ac:dyDescent="0.3">
      <c r="A110" s="729" t="s">
        <v>674</v>
      </c>
      <c r="B110" s="730" t="s">
        <v>5791</v>
      </c>
      <c r="C110" s="731">
        <v>5.1107899999999997</v>
      </c>
      <c r="D110" s="731">
        <v>3.6602899999999998</v>
      </c>
      <c r="E110" s="731"/>
      <c r="F110" s="731">
        <v>1.6680999999999999</v>
      </c>
      <c r="G110" s="731">
        <v>4</v>
      </c>
      <c r="H110" s="731">
        <v>-2.3319000000000001</v>
      </c>
      <c r="I110" s="732">
        <v>0.41702499999999998</v>
      </c>
      <c r="J110" s="733" t="s">
        <v>1</v>
      </c>
    </row>
    <row r="111" spans="1:10" ht="14.4" customHeight="1" x14ac:dyDescent="0.3">
      <c r="A111" s="729" t="s">
        <v>674</v>
      </c>
      <c r="B111" s="730" t="s">
        <v>676</v>
      </c>
      <c r="C111" s="731">
        <v>477.78421000000009</v>
      </c>
      <c r="D111" s="731">
        <v>327.92016000000001</v>
      </c>
      <c r="E111" s="731"/>
      <c r="F111" s="731">
        <v>316.96499999999997</v>
      </c>
      <c r="G111" s="731">
        <v>408</v>
      </c>
      <c r="H111" s="731">
        <v>-91.035000000000025</v>
      </c>
      <c r="I111" s="732">
        <v>0.77687499999999998</v>
      </c>
      <c r="J111" s="733" t="s">
        <v>651</v>
      </c>
    </row>
    <row r="112" spans="1:10" ht="14.4" customHeight="1" x14ac:dyDescent="0.3">
      <c r="A112" s="729" t="s">
        <v>631</v>
      </c>
      <c r="B112" s="730" t="s">
        <v>631</v>
      </c>
      <c r="C112" s="731" t="s">
        <v>631</v>
      </c>
      <c r="D112" s="731" t="s">
        <v>631</v>
      </c>
      <c r="E112" s="731"/>
      <c r="F112" s="731" t="s">
        <v>631</v>
      </c>
      <c r="G112" s="731" t="s">
        <v>631</v>
      </c>
      <c r="H112" s="731" t="s">
        <v>631</v>
      </c>
      <c r="I112" s="732" t="s">
        <v>631</v>
      </c>
      <c r="J112" s="733" t="s">
        <v>652</v>
      </c>
    </row>
    <row r="113" spans="1:10" ht="14.4" customHeight="1" x14ac:dyDescent="0.3">
      <c r="A113" s="729" t="s">
        <v>677</v>
      </c>
      <c r="B113" s="730" t="s">
        <v>678</v>
      </c>
      <c r="C113" s="731" t="s">
        <v>631</v>
      </c>
      <c r="D113" s="731" t="s">
        <v>631</v>
      </c>
      <c r="E113" s="731"/>
      <c r="F113" s="731" t="s">
        <v>631</v>
      </c>
      <c r="G113" s="731" t="s">
        <v>631</v>
      </c>
      <c r="H113" s="731" t="s">
        <v>631</v>
      </c>
      <c r="I113" s="732" t="s">
        <v>631</v>
      </c>
      <c r="J113" s="733" t="s">
        <v>0</v>
      </c>
    </row>
    <row r="114" spans="1:10" ht="14.4" customHeight="1" x14ac:dyDescent="0.3">
      <c r="A114" s="729" t="s">
        <v>677</v>
      </c>
      <c r="B114" s="730" t="s">
        <v>5779</v>
      </c>
      <c r="C114" s="731">
        <v>148.65575000000001</v>
      </c>
      <c r="D114" s="731">
        <v>126.69278999999997</v>
      </c>
      <c r="E114" s="731"/>
      <c r="F114" s="731">
        <v>138.63333000000003</v>
      </c>
      <c r="G114" s="731">
        <v>154</v>
      </c>
      <c r="H114" s="731">
        <v>-15.366669999999971</v>
      </c>
      <c r="I114" s="732">
        <v>0.90021642857142881</v>
      </c>
      <c r="J114" s="733" t="s">
        <v>1</v>
      </c>
    </row>
    <row r="115" spans="1:10" ht="14.4" customHeight="1" x14ac:dyDescent="0.3">
      <c r="A115" s="729" t="s">
        <v>677</v>
      </c>
      <c r="B115" s="730" t="s">
        <v>5781</v>
      </c>
      <c r="C115" s="731">
        <v>0</v>
      </c>
      <c r="D115" s="731">
        <v>0.57769000000000004</v>
      </c>
      <c r="E115" s="731"/>
      <c r="F115" s="731">
        <v>0</v>
      </c>
      <c r="G115" s="731">
        <v>0</v>
      </c>
      <c r="H115" s="731">
        <v>0</v>
      </c>
      <c r="I115" s="732" t="s">
        <v>631</v>
      </c>
      <c r="J115" s="733" t="s">
        <v>1</v>
      </c>
    </row>
    <row r="116" spans="1:10" ht="14.4" customHeight="1" x14ac:dyDescent="0.3">
      <c r="A116" s="729" t="s">
        <v>677</v>
      </c>
      <c r="B116" s="730" t="s">
        <v>5782</v>
      </c>
      <c r="C116" s="731">
        <v>124.25212999999998</v>
      </c>
      <c r="D116" s="731">
        <v>100.47525999999999</v>
      </c>
      <c r="E116" s="731"/>
      <c r="F116" s="731">
        <v>97.229489999999998</v>
      </c>
      <c r="G116" s="731">
        <v>99</v>
      </c>
      <c r="H116" s="731">
        <v>-1.7705100000000016</v>
      </c>
      <c r="I116" s="732">
        <v>0.9821160606060606</v>
      </c>
      <c r="J116" s="733" t="s">
        <v>1</v>
      </c>
    </row>
    <row r="117" spans="1:10" ht="14.4" customHeight="1" x14ac:dyDescent="0.3">
      <c r="A117" s="729" t="s">
        <v>677</v>
      </c>
      <c r="B117" s="730" t="s">
        <v>5783</v>
      </c>
      <c r="C117" s="731">
        <v>418.35267999999985</v>
      </c>
      <c r="D117" s="731">
        <v>523.29012999999986</v>
      </c>
      <c r="E117" s="731"/>
      <c r="F117" s="731">
        <v>489.83183999999977</v>
      </c>
      <c r="G117" s="731">
        <v>511</v>
      </c>
      <c r="H117" s="731">
        <v>-21.168160000000228</v>
      </c>
      <c r="I117" s="732">
        <v>0.95857502935420702</v>
      </c>
      <c r="J117" s="733" t="s">
        <v>1</v>
      </c>
    </row>
    <row r="118" spans="1:10" ht="14.4" customHeight="1" x14ac:dyDescent="0.3">
      <c r="A118" s="729" t="s">
        <v>677</v>
      </c>
      <c r="B118" s="730" t="s">
        <v>5784</v>
      </c>
      <c r="C118" s="731">
        <v>12.253</v>
      </c>
      <c r="D118" s="731">
        <v>16.969000000000001</v>
      </c>
      <c r="E118" s="731"/>
      <c r="F118" s="731">
        <v>11.183999999999999</v>
      </c>
      <c r="G118" s="731">
        <v>19</v>
      </c>
      <c r="H118" s="731">
        <v>-7.8160000000000007</v>
      </c>
      <c r="I118" s="732">
        <v>0.58863157894736839</v>
      </c>
      <c r="J118" s="733" t="s">
        <v>1</v>
      </c>
    </row>
    <row r="119" spans="1:10" ht="14.4" customHeight="1" x14ac:dyDescent="0.3">
      <c r="A119" s="729" t="s">
        <v>677</v>
      </c>
      <c r="B119" s="730" t="s">
        <v>5785</v>
      </c>
      <c r="C119" s="731">
        <v>6.5327999999999991</v>
      </c>
      <c r="D119" s="731">
        <v>0</v>
      </c>
      <c r="E119" s="731"/>
      <c r="F119" s="731">
        <v>2.6168299999999998</v>
      </c>
      <c r="G119" s="731">
        <v>0</v>
      </c>
      <c r="H119" s="731">
        <v>2.6168299999999998</v>
      </c>
      <c r="I119" s="732" t="s">
        <v>631</v>
      </c>
      <c r="J119" s="733" t="s">
        <v>1</v>
      </c>
    </row>
    <row r="120" spans="1:10" ht="14.4" customHeight="1" x14ac:dyDescent="0.3">
      <c r="A120" s="729" t="s">
        <v>677</v>
      </c>
      <c r="B120" s="730" t="s">
        <v>5786</v>
      </c>
      <c r="C120" s="731">
        <v>10.5701</v>
      </c>
      <c r="D120" s="731">
        <v>11.430429999999999</v>
      </c>
      <c r="E120" s="731"/>
      <c r="F120" s="731">
        <v>6.7789999999999999</v>
      </c>
      <c r="G120" s="731">
        <v>21</v>
      </c>
      <c r="H120" s="731">
        <v>-14.221</v>
      </c>
      <c r="I120" s="732">
        <v>0.32280952380952382</v>
      </c>
      <c r="J120" s="733" t="s">
        <v>1</v>
      </c>
    </row>
    <row r="121" spans="1:10" ht="14.4" customHeight="1" x14ac:dyDescent="0.3">
      <c r="A121" s="729" t="s">
        <v>677</v>
      </c>
      <c r="B121" s="730" t="s">
        <v>5787</v>
      </c>
      <c r="C121" s="731">
        <v>31.0533</v>
      </c>
      <c r="D121" s="731">
        <v>31.984000000000002</v>
      </c>
      <c r="E121" s="731"/>
      <c r="F121" s="731">
        <v>34.6952</v>
      </c>
      <c r="G121" s="731">
        <v>32</v>
      </c>
      <c r="H121" s="731">
        <v>2.6951999999999998</v>
      </c>
      <c r="I121" s="732">
        <v>1.084225</v>
      </c>
      <c r="J121" s="733" t="s">
        <v>1</v>
      </c>
    </row>
    <row r="122" spans="1:10" ht="14.4" customHeight="1" x14ac:dyDescent="0.3">
      <c r="A122" s="729" t="s">
        <v>677</v>
      </c>
      <c r="B122" s="730" t="s">
        <v>5788</v>
      </c>
      <c r="C122" s="731">
        <v>15.682360000000001</v>
      </c>
      <c r="D122" s="731">
        <v>10.64814</v>
      </c>
      <c r="E122" s="731"/>
      <c r="F122" s="731">
        <v>0</v>
      </c>
      <c r="G122" s="731">
        <v>6</v>
      </c>
      <c r="H122" s="731">
        <v>-6</v>
      </c>
      <c r="I122" s="732">
        <v>0</v>
      </c>
      <c r="J122" s="733" t="s">
        <v>1</v>
      </c>
    </row>
    <row r="123" spans="1:10" ht="14.4" customHeight="1" x14ac:dyDescent="0.3">
      <c r="A123" s="729" t="s">
        <v>677</v>
      </c>
      <c r="B123" s="730" t="s">
        <v>5789</v>
      </c>
      <c r="C123" s="731">
        <v>74.43104000000001</v>
      </c>
      <c r="D123" s="731">
        <v>33.848739999999999</v>
      </c>
      <c r="E123" s="731"/>
      <c r="F123" s="731">
        <v>27.326370000000004</v>
      </c>
      <c r="G123" s="731">
        <v>49</v>
      </c>
      <c r="H123" s="731">
        <v>-21.673629999999996</v>
      </c>
      <c r="I123" s="732">
        <v>0.55768102040816336</v>
      </c>
      <c r="J123" s="733" t="s">
        <v>1</v>
      </c>
    </row>
    <row r="124" spans="1:10" ht="14.4" customHeight="1" x14ac:dyDescent="0.3">
      <c r="A124" s="729" t="s">
        <v>677</v>
      </c>
      <c r="B124" s="730" t="s">
        <v>5791</v>
      </c>
      <c r="C124" s="731">
        <v>55.827759999999998</v>
      </c>
      <c r="D124" s="731">
        <v>19.821809999999999</v>
      </c>
      <c r="E124" s="731"/>
      <c r="F124" s="731">
        <v>75.852270000000004</v>
      </c>
      <c r="G124" s="731">
        <v>167</v>
      </c>
      <c r="H124" s="731">
        <v>-91.147729999999996</v>
      </c>
      <c r="I124" s="732">
        <v>0.45420520958083838</v>
      </c>
      <c r="J124" s="733" t="s">
        <v>1</v>
      </c>
    </row>
    <row r="125" spans="1:10" ht="14.4" customHeight="1" x14ac:dyDescent="0.3">
      <c r="A125" s="729" t="s">
        <v>677</v>
      </c>
      <c r="B125" s="730" t="s">
        <v>679</v>
      </c>
      <c r="C125" s="731">
        <v>897.61091999999996</v>
      </c>
      <c r="D125" s="731">
        <v>875.73798999999997</v>
      </c>
      <c r="E125" s="731"/>
      <c r="F125" s="731">
        <v>884.14832999999976</v>
      </c>
      <c r="G125" s="731">
        <v>1059</v>
      </c>
      <c r="H125" s="731">
        <v>-174.85167000000024</v>
      </c>
      <c r="I125" s="732">
        <v>0.83488983002832839</v>
      </c>
      <c r="J125" s="733" t="s">
        <v>651</v>
      </c>
    </row>
    <row r="126" spans="1:10" ht="14.4" customHeight="1" x14ac:dyDescent="0.3">
      <c r="A126" s="729" t="s">
        <v>631</v>
      </c>
      <c r="B126" s="730" t="s">
        <v>631</v>
      </c>
      <c r="C126" s="731" t="s">
        <v>631</v>
      </c>
      <c r="D126" s="731" t="s">
        <v>631</v>
      </c>
      <c r="E126" s="731"/>
      <c r="F126" s="731" t="s">
        <v>631</v>
      </c>
      <c r="G126" s="731" t="s">
        <v>631</v>
      </c>
      <c r="H126" s="731" t="s">
        <v>631</v>
      </c>
      <c r="I126" s="732" t="s">
        <v>631</v>
      </c>
      <c r="J126" s="733" t="s">
        <v>652</v>
      </c>
    </row>
    <row r="127" spans="1:10" ht="14.4" customHeight="1" x14ac:dyDescent="0.3">
      <c r="A127" s="729" t="s">
        <v>680</v>
      </c>
      <c r="B127" s="730" t="s">
        <v>681</v>
      </c>
      <c r="C127" s="731" t="s">
        <v>631</v>
      </c>
      <c r="D127" s="731" t="s">
        <v>631</v>
      </c>
      <c r="E127" s="731"/>
      <c r="F127" s="731" t="s">
        <v>631</v>
      </c>
      <c r="G127" s="731" t="s">
        <v>631</v>
      </c>
      <c r="H127" s="731" t="s">
        <v>631</v>
      </c>
      <c r="I127" s="732" t="s">
        <v>631</v>
      </c>
      <c r="J127" s="733" t="s">
        <v>0</v>
      </c>
    </row>
    <row r="128" spans="1:10" ht="14.4" customHeight="1" x14ac:dyDescent="0.3">
      <c r="A128" s="729" t="s">
        <v>680</v>
      </c>
      <c r="B128" s="730" t="s">
        <v>5779</v>
      </c>
      <c r="C128" s="731">
        <v>1.0781100000000001</v>
      </c>
      <c r="D128" s="731">
        <v>2.31236</v>
      </c>
      <c r="E128" s="731"/>
      <c r="F128" s="731">
        <v>1.88595</v>
      </c>
      <c r="G128" s="731">
        <v>3</v>
      </c>
      <c r="H128" s="731">
        <v>-1.11405</v>
      </c>
      <c r="I128" s="732">
        <v>0.62865000000000004</v>
      </c>
      <c r="J128" s="733" t="s">
        <v>1</v>
      </c>
    </row>
    <row r="129" spans="1:10" ht="14.4" customHeight="1" x14ac:dyDescent="0.3">
      <c r="A129" s="729" t="s">
        <v>680</v>
      </c>
      <c r="B129" s="730" t="s">
        <v>5783</v>
      </c>
      <c r="C129" s="731">
        <v>97.051159999999996</v>
      </c>
      <c r="D129" s="731">
        <v>148.16071000000002</v>
      </c>
      <c r="E129" s="731"/>
      <c r="F129" s="731">
        <v>149.37403999999998</v>
      </c>
      <c r="G129" s="731">
        <v>104</v>
      </c>
      <c r="H129" s="731">
        <v>45.374039999999979</v>
      </c>
      <c r="I129" s="732">
        <v>1.4362888461538459</v>
      </c>
      <c r="J129" s="733" t="s">
        <v>1</v>
      </c>
    </row>
    <row r="130" spans="1:10" ht="14.4" customHeight="1" x14ac:dyDescent="0.3">
      <c r="A130" s="729" t="s">
        <v>680</v>
      </c>
      <c r="B130" s="730" t="s">
        <v>5787</v>
      </c>
      <c r="C130" s="731">
        <v>6.7358700000000002</v>
      </c>
      <c r="D130" s="731">
        <v>5.61693</v>
      </c>
      <c r="E130" s="731"/>
      <c r="F130" s="731">
        <v>1.631</v>
      </c>
      <c r="G130" s="731">
        <v>5</v>
      </c>
      <c r="H130" s="731">
        <v>-3.3689999999999998</v>
      </c>
      <c r="I130" s="732">
        <v>0.32619999999999999</v>
      </c>
      <c r="J130" s="733" t="s">
        <v>1</v>
      </c>
    </row>
    <row r="131" spans="1:10" ht="14.4" customHeight="1" x14ac:dyDescent="0.3">
      <c r="A131" s="729" t="s">
        <v>680</v>
      </c>
      <c r="B131" s="730" t="s">
        <v>5789</v>
      </c>
      <c r="C131" s="731">
        <v>0</v>
      </c>
      <c r="D131" s="731">
        <v>0.31404000000000004</v>
      </c>
      <c r="E131" s="731"/>
      <c r="F131" s="731">
        <v>0.13972999999999999</v>
      </c>
      <c r="G131" s="731">
        <v>1</v>
      </c>
      <c r="H131" s="731">
        <v>-0.86026999999999998</v>
      </c>
      <c r="I131" s="732">
        <v>0.13972999999999999</v>
      </c>
      <c r="J131" s="733" t="s">
        <v>1</v>
      </c>
    </row>
    <row r="132" spans="1:10" ht="14.4" customHeight="1" x14ac:dyDescent="0.3">
      <c r="A132" s="729" t="s">
        <v>680</v>
      </c>
      <c r="B132" s="730" t="s">
        <v>5790</v>
      </c>
      <c r="C132" s="731">
        <v>0</v>
      </c>
      <c r="D132" s="731">
        <v>0</v>
      </c>
      <c r="E132" s="731"/>
      <c r="F132" s="731">
        <v>2.5350000000000001</v>
      </c>
      <c r="G132" s="731">
        <v>0</v>
      </c>
      <c r="H132" s="731">
        <v>2.5350000000000001</v>
      </c>
      <c r="I132" s="732" t="s">
        <v>631</v>
      </c>
      <c r="J132" s="733" t="s">
        <v>1</v>
      </c>
    </row>
    <row r="133" spans="1:10" ht="14.4" customHeight="1" x14ac:dyDescent="0.3">
      <c r="A133" s="729" t="s">
        <v>680</v>
      </c>
      <c r="B133" s="730" t="s">
        <v>5792</v>
      </c>
      <c r="C133" s="731">
        <v>18.6219</v>
      </c>
      <c r="D133" s="731">
        <v>0</v>
      </c>
      <c r="E133" s="731"/>
      <c r="F133" s="731">
        <v>57.26688</v>
      </c>
      <c r="G133" s="731">
        <v>42</v>
      </c>
      <c r="H133" s="731">
        <v>15.26688</v>
      </c>
      <c r="I133" s="732">
        <v>1.363497142857143</v>
      </c>
      <c r="J133" s="733" t="s">
        <v>1</v>
      </c>
    </row>
    <row r="134" spans="1:10" ht="14.4" customHeight="1" x14ac:dyDescent="0.3">
      <c r="A134" s="729" t="s">
        <v>680</v>
      </c>
      <c r="B134" s="730" t="s">
        <v>682</v>
      </c>
      <c r="C134" s="731">
        <v>123.48703999999999</v>
      </c>
      <c r="D134" s="731">
        <v>156.40404000000004</v>
      </c>
      <c r="E134" s="731"/>
      <c r="F134" s="731">
        <v>212.83259999999996</v>
      </c>
      <c r="G134" s="731">
        <v>155</v>
      </c>
      <c r="H134" s="731">
        <v>57.832599999999957</v>
      </c>
      <c r="I134" s="732">
        <v>1.3731135483870964</v>
      </c>
      <c r="J134" s="733" t="s">
        <v>651</v>
      </c>
    </row>
    <row r="135" spans="1:10" ht="14.4" customHeight="1" x14ac:dyDescent="0.3">
      <c r="A135" s="729" t="s">
        <v>631</v>
      </c>
      <c r="B135" s="730" t="s">
        <v>631</v>
      </c>
      <c r="C135" s="731" t="s">
        <v>631</v>
      </c>
      <c r="D135" s="731" t="s">
        <v>631</v>
      </c>
      <c r="E135" s="731"/>
      <c r="F135" s="731" t="s">
        <v>631</v>
      </c>
      <c r="G135" s="731" t="s">
        <v>631</v>
      </c>
      <c r="H135" s="731" t="s">
        <v>631</v>
      </c>
      <c r="I135" s="732" t="s">
        <v>631</v>
      </c>
      <c r="J135" s="733" t="s">
        <v>652</v>
      </c>
    </row>
    <row r="136" spans="1:10" ht="14.4" customHeight="1" x14ac:dyDescent="0.3">
      <c r="A136" s="729" t="s">
        <v>629</v>
      </c>
      <c r="B136" s="730" t="s">
        <v>646</v>
      </c>
      <c r="C136" s="731">
        <v>2510.1521999999995</v>
      </c>
      <c r="D136" s="731">
        <v>2427.8629199999991</v>
      </c>
      <c r="E136" s="731"/>
      <c r="F136" s="731">
        <v>2486.0347999999999</v>
      </c>
      <c r="G136" s="731">
        <v>2838</v>
      </c>
      <c r="H136" s="731">
        <v>-351.9652000000001</v>
      </c>
      <c r="I136" s="732">
        <v>0.87598125440451013</v>
      </c>
      <c r="J136" s="733" t="s">
        <v>647</v>
      </c>
    </row>
  </sheetData>
  <mergeCells count="3">
    <mergeCell ref="A1:I1"/>
    <mergeCell ref="F3:I3"/>
    <mergeCell ref="C4:D4"/>
  </mergeCells>
  <conditionalFormatting sqref="F21 F137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36">
    <cfRule type="expression" dxfId="32" priority="6">
      <formula>$H22&gt;0</formula>
    </cfRule>
  </conditionalFormatting>
  <conditionalFormatting sqref="A22:A136">
    <cfRule type="expression" dxfId="31" priority="5">
      <formula>AND($J22&lt;&gt;"mezeraKL",$J22&lt;&gt;"")</formula>
    </cfRule>
  </conditionalFormatting>
  <conditionalFormatting sqref="I22:I136">
    <cfRule type="expression" dxfId="30" priority="7">
      <formula>$I22&gt;1</formula>
    </cfRule>
  </conditionalFormatting>
  <conditionalFormatting sqref="B22:B136">
    <cfRule type="expression" dxfId="29" priority="4">
      <formula>OR($J22="NS",$J22="SumaNS",$J22="Účet")</formula>
    </cfRule>
  </conditionalFormatting>
  <conditionalFormatting sqref="A22:D136 F22:I136">
    <cfRule type="expression" dxfId="28" priority="8">
      <formula>AND($J22&lt;&gt;"",$J22&lt;&gt;"mezeraKL")</formula>
    </cfRule>
  </conditionalFormatting>
  <conditionalFormatting sqref="B22:D136 F22:I136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36 F22:I136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6693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5.6269444930461292</v>
      </c>
      <c r="J3" s="203">
        <f>SUBTOTAL(9,J5:J1048576)</f>
        <v>441894.95000000298</v>
      </c>
      <c r="K3" s="204">
        <f>SUBTOTAL(9,K5:K1048576)</f>
        <v>2486518.3554074112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629</v>
      </c>
      <c r="B5" s="825" t="s">
        <v>630</v>
      </c>
      <c r="C5" s="828" t="s">
        <v>648</v>
      </c>
      <c r="D5" s="862" t="s">
        <v>649</v>
      </c>
      <c r="E5" s="828" t="s">
        <v>5793</v>
      </c>
      <c r="F5" s="862" t="s">
        <v>5794</v>
      </c>
      <c r="G5" s="828" t="s">
        <v>5795</v>
      </c>
      <c r="H5" s="828" t="s">
        <v>5796</v>
      </c>
      <c r="I5" s="225">
        <v>147.17999267578125</v>
      </c>
      <c r="J5" s="225">
        <v>18</v>
      </c>
      <c r="K5" s="848">
        <v>2649.2899169921875</v>
      </c>
    </row>
    <row r="6" spans="1:11" ht="14.4" customHeight="1" x14ac:dyDescent="0.3">
      <c r="A6" s="831" t="s">
        <v>629</v>
      </c>
      <c r="B6" s="832" t="s">
        <v>630</v>
      </c>
      <c r="C6" s="835" t="s">
        <v>648</v>
      </c>
      <c r="D6" s="863" t="s">
        <v>649</v>
      </c>
      <c r="E6" s="835" t="s">
        <v>5797</v>
      </c>
      <c r="F6" s="863" t="s">
        <v>5798</v>
      </c>
      <c r="G6" s="835" t="s">
        <v>5799</v>
      </c>
      <c r="H6" s="835" t="s">
        <v>5800</v>
      </c>
      <c r="I6" s="849">
        <v>150.8800048828125</v>
      </c>
      <c r="J6" s="849">
        <v>1</v>
      </c>
      <c r="K6" s="850">
        <v>150.8800048828125</v>
      </c>
    </row>
    <row r="7" spans="1:11" ht="14.4" customHeight="1" x14ac:dyDescent="0.3">
      <c r="A7" s="831" t="s">
        <v>629</v>
      </c>
      <c r="B7" s="832" t="s">
        <v>630</v>
      </c>
      <c r="C7" s="835" t="s">
        <v>648</v>
      </c>
      <c r="D7" s="863" t="s">
        <v>649</v>
      </c>
      <c r="E7" s="835" t="s">
        <v>5801</v>
      </c>
      <c r="F7" s="863" t="s">
        <v>5802</v>
      </c>
      <c r="G7" s="835" t="s">
        <v>5803</v>
      </c>
      <c r="H7" s="835" t="s">
        <v>5804</v>
      </c>
      <c r="I7" s="849">
        <v>9.7799997329711914</v>
      </c>
      <c r="J7" s="849">
        <v>100</v>
      </c>
      <c r="K7" s="850">
        <v>977.5</v>
      </c>
    </row>
    <row r="8" spans="1:11" ht="14.4" customHeight="1" x14ac:dyDescent="0.3">
      <c r="A8" s="831" t="s">
        <v>629</v>
      </c>
      <c r="B8" s="832" t="s">
        <v>630</v>
      </c>
      <c r="C8" s="835" t="s">
        <v>648</v>
      </c>
      <c r="D8" s="863" t="s">
        <v>649</v>
      </c>
      <c r="E8" s="835" t="s">
        <v>5801</v>
      </c>
      <c r="F8" s="863" t="s">
        <v>5802</v>
      </c>
      <c r="G8" s="835" t="s">
        <v>5805</v>
      </c>
      <c r="H8" s="835" t="s">
        <v>5806</v>
      </c>
      <c r="I8" s="849">
        <v>6.440000057220459</v>
      </c>
      <c r="J8" s="849">
        <v>100</v>
      </c>
      <c r="K8" s="850">
        <v>644</v>
      </c>
    </row>
    <row r="9" spans="1:11" ht="14.4" customHeight="1" x14ac:dyDescent="0.3">
      <c r="A9" s="831" t="s">
        <v>629</v>
      </c>
      <c r="B9" s="832" t="s">
        <v>630</v>
      </c>
      <c r="C9" s="835" t="s">
        <v>648</v>
      </c>
      <c r="D9" s="863" t="s">
        <v>649</v>
      </c>
      <c r="E9" s="835" t="s">
        <v>5801</v>
      </c>
      <c r="F9" s="863" t="s">
        <v>5802</v>
      </c>
      <c r="G9" s="835" t="s">
        <v>5807</v>
      </c>
      <c r="H9" s="835" t="s">
        <v>5808</v>
      </c>
      <c r="I9" s="849">
        <v>0.43333333730697632</v>
      </c>
      <c r="J9" s="849">
        <v>900</v>
      </c>
      <c r="K9" s="850">
        <v>393</v>
      </c>
    </row>
    <row r="10" spans="1:11" ht="14.4" customHeight="1" x14ac:dyDescent="0.3">
      <c r="A10" s="831" t="s">
        <v>629</v>
      </c>
      <c r="B10" s="832" t="s">
        <v>630</v>
      </c>
      <c r="C10" s="835" t="s">
        <v>648</v>
      </c>
      <c r="D10" s="863" t="s">
        <v>649</v>
      </c>
      <c r="E10" s="835" t="s">
        <v>5801</v>
      </c>
      <c r="F10" s="863" t="s">
        <v>5802</v>
      </c>
      <c r="G10" s="835" t="s">
        <v>5809</v>
      </c>
      <c r="H10" s="835" t="s">
        <v>5810</v>
      </c>
      <c r="I10" s="849">
        <v>0.87999999523162842</v>
      </c>
      <c r="J10" s="849">
        <v>100</v>
      </c>
      <c r="K10" s="850">
        <v>88</v>
      </c>
    </row>
    <row r="11" spans="1:11" ht="14.4" customHeight="1" x14ac:dyDescent="0.3">
      <c r="A11" s="831" t="s">
        <v>629</v>
      </c>
      <c r="B11" s="832" t="s">
        <v>630</v>
      </c>
      <c r="C11" s="835" t="s">
        <v>648</v>
      </c>
      <c r="D11" s="863" t="s">
        <v>649</v>
      </c>
      <c r="E11" s="835" t="s">
        <v>5801</v>
      </c>
      <c r="F11" s="863" t="s">
        <v>5802</v>
      </c>
      <c r="G11" s="835" t="s">
        <v>5811</v>
      </c>
      <c r="H11" s="835" t="s">
        <v>5812</v>
      </c>
      <c r="I11" s="849">
        <v>0.27666667103767395</v>
      </c>
      <c r="J11" s="849">
        <v>1400</v>
      </c>
      <c r="K11" s="850">
        <v>390</v>
      </c>
    </row>
    <row r="12" spans="1:11" ht="14.4" customHeight="1" x14ac:dyDescent="0.3">
      <c r="A12" s="831" t="s">
        <v>629</v>
      </c>
      <c r="B12" s="832" t="s">
        <v>630</v>
      </c>
      <c r="C12" s="835" t="s">
        <v>648</v>
      </c>
      <c r="D12" s="863" t="s">
        <v>649</v>
      </c>
      <c r="E12" s="835" t="s">
        <v>5801</v>
      </c>
      <c r="F12" s="863" t="s">
        <v>5802</v>
      </c>
      <c r="G12" s="835" t="s">
        <v>5813</v>
      </c>
      <c r="H12" s="835" t="s">
        <v>5814</v>
      </c>
      <c r="I12" s="849">
        <v>1.171999955177307</v>
      </c>
      <c r="J12" s="849">
        <v>352</v>
      </c>
      <c r="K12" s="850">
        <v>412.83999991416931</v>
      </c>
    </row>
    <row r="13" spans="1:11" ht="14.4" customHeight="1" x14ac:dyDescent="0.3">
      <c r="A13" s="831" t="s">
        <v>629</v>
      </c>
      <c r="B13" s="832" t="s">
        <v>630</v>
      </c>
      <c r="C13" s="835" t="s">
        <v>648</v>
      </c>
      <c r="D13" s="863" t="s">
        <v>649</v>
      </c>
      <c r="E13" s="835" t="s">
        <v>5801</v>
      </c>
      <c r="F13" s="863" t="s">
        <v>5802</v>
      </c>
      <c r="G13" s="835" t="s">
        <v>5815</v>
      </c>
      <c r="H13" s="835" t="s">
        <v>5816</v>
      </c>
      <c r="I13" s="849">
        <v>139.16999816894531</v>
      </c>
      <c r="J13" s="849">
        <v>1</v>
      </c>
      <c r="K13" s="850">
        <v>139.16999816894531</v>
      </c>
    </row>
    <row r="14" spans="1:11" ht="14.4" customHeight="1" x14ac:dyDescent="0.3">
      <c r="A14" s="831" t="s">
        <v>629</v>
      </c>
      <c r="B14" s="832" t="s">
        <v>630</v>
      </c>
      <c r="C14" s="835" t="s">
        <v>648</v>
      </c>
      <c r="D14" s="863" t="s">
        <v>649</v>
      </c>
      <c r="E14" s="835" t="s">
        <v>5801</v>
      </c>
      <c r="F14" s="863" t="s">
        <v>5802</v>
      </c>
      <c r="G14" s="835" t="s">
        <v>5817</v>
      </c>
      <c r="H14" s="835" t="s">
        <v>5818</v>
      </c>
      <c r="I14" s="849">
        <v>8.0100002288818359</v>
      </c>
      <c r="J14" s="849">
        <v>50</v>
      </c>
      <c r="K14" s="850">
        <v>400.510009765625</v>
      </c>
    </row>
    <row r="15" spans="1:11" ht="14.4" customHeight="1" x14ac:dyDescent="0.3">
      <c r="A15" s="831" t="s">
        <v>629</v>
      </c>
      <c r="B15" s="832" t="s">
        <v>630</v>
      </c>
      <c r="C15" s="835" t="s">
        <v>648</v>
      </c>
      <c r="D15" s="863" t="s">
        <v>649</v>
      </c>
      <c r="E15" s="835" t="s">
        <v>5801</v>
      </c>
      <c r="F15" s="863" t="s">
        <v>5802</v>
      </c>
      <c r="G15" s="835" t="s">
        <v>5819</v>
      </c>
      <c r="H15" s="835" t="s">
        <v>5820</v>
      </c>
      <c r="I15" s="849">
        <v>0.85333335399627686</v>
      </c>
      <c r="J15" s="849">
        <v>40</v>
      </c>
      <c r="K15" s="850">
        <v>34.100000381469727</v>
      </c>
    </row>
    <row r="16" spans="1:11" ht="14.4" customHeight="1" x14ac:dyDescent="0.3">
      <c r="A16" s="831" t="s">
        <v>629</v>
      </c>
      <c r="B16" s="832" t="s">
        <v>630</v>
      </c>
      <c r="C16" s="835" t="s">
        <v>648</v>
      </c>
      <c r="D16" s="863" t="s">
        <v>649</v>
      </c>
      <c r="E16" s="835" t="s">
        <v>5801</v>
      </c>
      <c r="F16" s="863" t="s">
        <v>5802</v>
      </c>
      <c r="G16" s="835" t="s">
        <v>5821</v>
      </c>
      <c r="H16" s="835" t="s">
        <v>5822</v>
      </c>
      <c r="I16" s="849">
        <v>6.6833333969116211</v>
      </c>
      <c r="J16" s="849">
        <v>8</v>
      </c>
      <c r="K16" s="850">
        <v>51.760000228881836</v>
      </c>
    </row>
    <row r="17" spans="1:11" ht="14.4" customHeight="1" x14ac:dyDescent="0.3">
      <c r="A17" s="831" t="s">
        <v>629</v>
      </c>
      <c r="B17" s="832" t="s">
        <v>630</v>
      </c>
      <c r="C17" s="835" t="s">
        <v>648</v>
      </c>
      <c r="D17" s="863" t="s">
        <v>649</v>
      </c>
      <c r="E17" s="835" t="s">
        <v>5801</v>
      </c>
      <c r="F17" s="863" t="s">
        <v>5802</v>
      </c>
      <c r="G17" s="835" t="s">
        <v>5823</v>
      </c>
      <c r="H17" s="835" t="s">
        <v>5824</v>
      </c>
      <c r="I17" s="849">
        <v>8.119999885559082</v>
      </c>
      <c r="J17" s="849">
        <v>3</v>
      </c>
      <c r="K17" s="850">
        <v>24.359999656677246</v>
      </c>
    </row>
    <row r="18" spans="1:11" ht="14.4" customHeight="1" x14ac:dyDescent="0.3">
      <c r="A18" s="831" t="s">
        <v>629</v>
      </c>
      <c r="B18" s="832" t="s">
        <v>630</v>
      </c>
      <c r="C18" s="835" t="s">
        <v>648</v>
      </c>
      <c r="D18" s="863" t="s">
        <v>649</v>
      </c>
      <c r="E18" s="835" t="s">
        <v>5801</v>
      </c>
      <c r="F18" s="863" t="s">
        <v>5802</v>
      </c>
      <c r="G18" s="835" t="s">
        <v>5825</v>
      </c>
      <c r="H18" s="835" t="s">
        <v>5826</v>
      </c>
      <c r="I18" s="849">
        <v>26.166666666666668</v>
      </c>
      <c r="J18" s="849">
        <v>3</v>
      </c>
      <c r="K18" s="850">
        <v>78.5</v>
      </c>
    </row>
    <row r="19" spans="1:11" ht="14.4" customHeight="1" x14ac:dyDescent="0.3">
      <c r="A19" s="831" t="s">
        <v>629</v>
      </c>
      <c r="B19" s="832" t="s">
        <v>630</v>
      </c>
      <c r="C19" s="835" t="s">
        <v>648</v>
      </c>
      <c r="D19" s="863" t="s">
        <v>649</v>
      </c>
      <c r="E19" s="835" t="s">
        <v>5801</v>
      </c>
      <c r="F19" s="863" t="s">
        <v>5802</v>
      </c>
      <c r="G19" s="835" t="s">
        <v>5827</v>
      </c>
      <c r="H19" s="835" t="s">
        <v>5828</v>
      </c>
      <c r="I19" s="849">
        <v>15.025000095367432</v>
      </c>
      <c r="J19" s="849">
        <v>6</v>
      </c>
      <c r="K19" s="850">
        <v>90.14000129699707</v>
      </c>
    </row>
    <row r="20" spans="1:11" ht="14.4" customHeight="1" x14ac:dyDescent="0.3">
      <c r="A20" s="831" t="s">
        <v>629</v>
      </c>
      <c r="B20" s="832" t="s">
        <v>630</v>
      </c>
      <c r="C20" s="835" t="s">
        <v>648</v>
      </c>
      <c r="D20" s="863" t="s">
        <v>649</v>
      </c>
      <c r="E20" s="835" t="s">
        <v>5801</v>
      </c>
      <c r="F20" s="863" t="s">
        <v>5802</v>
      </c>
      <c r="G20" s="835" t="s">
        <v>5829</v>
      </c>
      <c r="H20" s="835" t="s">
        <v>5830</v>
      </c>
      <c r="I20" s="849">
        <v>23.918000030517579</v>
      </c>
      <c r="J20" s="849">
        <v>39</v>
      </c>
      <c r="K20" s="850">
        <v>932.83998870849609</v>
      </c>
    </row>
    <row r="21" spans="1:11" ht="14.4" customHeight="1" x14ac:dyDescent="0.3">
      <c r="A21" s="831" t="s">
        <v>629</v>
      </c>
      <c r="B21" s="832" t="s">
        <v>630</v>
      </c>
      <c r="C21" s="835" t="s">
        <v>648</v>
      </c>
      <c r="D21" s="863" t="s">
        <v>649</v>
      </c>
      <c r="E21" s="835" t="s">
        <v>5801</v>
      </c>
      <c r="F21" s="863" t="s">
        <v>5802</v>
      </c>
      <c r="G21" s="835" t="s">
        <v>5831</v>
      </c>
      <c r="H21" s="835" t="s">
        <v>5832</v>
      </c>
      <c r="I21" s="849">
        <v>46.310001373291016</v>
      </c>
      <c r="J21" s="849">
        <v>1</v>
      </c>
      <c r="K21" s="850">
        <v>46.310001373291016</v>
      </c>
    </row>
    <row r="22" spans="1:11" ht="14.4" customHeight="1" x14ac:dyDescent="0.3">
      <c r="A22" s="831" t="s">
        <v>629</v>
      </c>
      <c r="B22" s="832" t="s">
        <v>630</v>
      </c>
      <c r="C22" s="835" t="s">
        <v>648</v>
      </c>
      <c r="D22" s="863" t="s">
        <v>649</v>
      </c>
      <c r="E22" s="835" t="s">
        <v>5801</v>
      </c>
      <c r="F22" s="863" t="s">
        <v>5802</v>
      </c>
      <c r="G22" s="835" t="s">
        <v>5833</v>
      </c>
      <c r="H22" s="835" t="s">
        <v>5834</v>
      </c>
      <c r="I22" s="849">
        <v>0.37999999523162842</v>
      </c>
      <c r="J22" s="849">
        <v>300</v>
      </c>
      <c r="K22" s="850">
        <v>114</v>
      </c>
    </row>
    <row r="23" spans="1:11" ht="14.4" customHeight="1" x14ac:dyDescent="0.3">
      <c r="A23" s="831" t="s">
        <v>629</v>
      </c>
      <c r="B23" s="832" t="s">
        <v>630</v>
      </c>
      <c r="C23" s="835" t="s">
        <v>648</v>
      </c>
      <c r="D23" s="863" t="s">
        <v>649</v>
      </c>
      <c r="E23" s="835" t="s">
        <v>5801</v>
      </c>
      <c r="F23" s="863" t="s">
        <v>5802</v>
      </c>
      <c r="G23" s="835" t="s">
        <v>5835</v>
      </c>
      <c r="H23" s="835" t="s">
        <v>5836</v>
      </c>
      <c r="I23" s="849">
        <v>2.5059999942779543</v>
      </c>
      <c r="J23" s="849">
        <v>480</v>
      </c>
      <c r="K23" s="850">
        <v>1203</v>
      </c>
    </row>
    <row r="24" spans="1:11" ht="14.4" customHeight="1" x14ac:dyDescent="0.3">
      <c r="A24" s="831" t="s">
        <v>629</v>
      </c>
      <c r="B24" s="832" t="s">
        <v>630</v>
      </c>
      <c r="C24" s="835" t="s">
        <v>648</v>
      </c>
      <c r="D24" s="863" t="s">
        <v>649</v>
      </c>
      <c r="E24" s="835" t="s">
        <v>5801</v>
      </c>
      <c r="F24" s="863" t="s">
        <v>5802</v>
      </c>
      <c r="G24" s="835" t="s">
        <v>5837</v>
      </c>
      <c r="H24" s="835" t="s">
        <v>5838</v>
      </c>
      <c r="I24" s="849">
        <v>72.220001220703125</v>
      </c>
      <c r="J24" s="849">
        <v>3</v>
      </c>
      <c r="K24" s="850">
        <v>216.66000366210937</v>
      </c>
    </row>
    <row r="25" spans="1:11" ht="14.4" customHeight="1" x14ac:dyDescent="0.3">
      <c r="A25" s="831" t="s">
        <v>629</v>
      </c>
      <c r="B25" s="832" t="s">
        <v>630</v>
      </c>
      <c r="C25" s="835" t="s">
        <v>648</v>
      </c>
      <c r="D25" s="863" t="s">
        <v>649</v>
      </c>
      <c r="E25" s="835" t="s">
        <v>5801</v>
      </c>
      <c r="F25" s="863" t="s">
        <v>5802</v>
      </c>
      <c r="G25" s="835" t="s">
        <v>5839</v>
      </c>
      <c r="H25" s="835" t="s">
        <v>5840</v>
      </c>
      <c r="I25" s="849">
        <v>105.45499801635742</v>
      </c>
      <c r="J25" s="849">
        <v>2</v>
      </c>
      <c r="K25" s="850">
        <v>210.90999603271484</v>
      </c>
    </row>
    <row r="26" spans="1:11" ht="14.4" customHeight="1" x14ac:dyDescent="0.3">
      <c r="A26" s="831" t="s">
        <v>629</v>
      </c>
      <c r="B26" s="832" t="s">
        <v>630</v>
      </c>
      <c r="C26" s="835" t="s">
        <v>648</v>
      </c>
      <c r="D26" s="863" t="s">
        <v>649</v>
      </c>
      <c r="E26" s="835" t="s">
        <v>5801</v>
      </c>
      <c r="F26" s="863" t="s">
        <v>5802</v>
      </c>
      <c r="G26" s="835" t="s">
        <v>5841</v>
      </c>
      <c r="H26" s="835" t="s">
        <v>5842</v>
      </c>
      <c r="I26" s="849">
        <v>0.67000001668930054</v>
      </c>
      <c r="J26" s="849">
        <v>1000</v>
      </c>
      <c r="K26" s="850">
        <v>670</v>
      </c>
    </row>
    <row r="27" spans="1:11" ht="14.4" customHeight="1" x14ac:dyDescent="0.3">
      <c r="A27" s="831" t="s">
        <v>629</v>
      </c>
      <c r="B27" s="832" t="s">
        <v>630</v>
      </c>
      <c r="C27" s="835" t="s">
        <v>648</v>
      </c>
      <c r="D27" s="863" t="s">
        <v>649</v>
      </c>
      <c r="E27" s="835" t="s">
        <v>5801</v>
      </c>
      <c r="F27" s="863" t="s">
        <v>5802</v>
      </c>
      <c r="G27" s="835" t="s">
        <v>5843</v>
      </c>
      <c r="H27" s="835" t="s">
        <v>5844</v>
      </c>
      <c r="I27" s="849">
        <v>3.9550000429153442</v>
      </c>
      <c r="J27" s="849">
        <v>500</v>
      </c>
      <c r="K27" s="850">
        <v>1976.9000244140625</v>
      </c>
    </row>
    <row r="28" spans="1:11" ht="14.4" customHeight="1" x14ac:dyDescent="0.3">
      <c r="A28" s="831" t="s">
        <v>629</v>
      </c>
      <c r="B28" s="832" t="s">
        <v>630</v>
      </c>
      <c r="C28" s="835" t="s">
        <v>648</v>
      </c>
      <c r="D28" s="863" t="s">
        <v>649</v>
      </c>
      <c r="E28" s="835" t="s">
        <v>5801</v>
      </c>
      <c r="F28" s="863" t="s">
        <v>5802</v>
      </c>
      <c r="G28" s="835" t="s">
        <v>5845</v>
      </c>
      <c r="H28" s="835" t="s">
        <v>5846</v>
      </c>
      <c r="I28" s="849">
        <v>29.981999969482423</v>
      </c>
      <c r="J28" s="849">
        <v>16</v>
      </c>
      <c r="K28" s="850">
        <v>479.97999572753906</v>
      </c>
    </row>
    <row r="29" spans="1:11" ht="14.4" customHeight="1" x14ac:dyDescent="0.3">
      <c r="A29" s="831" t="s">
        <v>629</v>
      </c>
      <c r="B29" s="832" t="s">
        <v>630</v>
      </c>
      <c r="C29" s="835" t="s">
        <v>648</v>
      </c>
      <c r="D29" s="863" t="s">
        <v>649</v>
      </c>
      <c r="E29" s="835" t="s">
        <v>5801</v>
      </c>
      <c r="F29" s="863" t="s">
        <v>5802</v>
      </c>
      <c r="G29" s="835" t="s">
        <v>5847</v>
      </c>
      <c r="H29" s="835" t="s">
        <v>5848</v>
      </c>
      <c r="I29" s="849">
        <v>29.017499923706055</v>
      </c>
      <c r="J29" s="849">
        <v>21</v>
      </c>
      <c r="K29" s="850">
        <v>610.23001098632812</v>
      </c>
    </row>
    <row r="30" spans="1:11" ht="14.4" customHeight="1" x14ac:dyDescent="0.3">
      <c r="A30" s="831" t="s">
        <v>629</v>
      </c>
      <c r="B30" s="832" t="s">
        <v>630</v>
      </c>
      <c r="C30" s="835" t="s">
        <v>648</v>
      </c>
      <c r="D30" s="863" t="s">
        <v>649</v>
      </c>
      <c r="E30" s="835" t="s">
        <v>5849</v>
      </c>
      <c r="F30" s="863" t="s">
        <v>5850</v>
      </c>
      <c r="G30" s="835" t="s">
        <v>5851</v>
      </c>
      <c r="H30" s="835" t="s">
        <v>5852</v>
      </c>
      <c r="I30" s="849">
        <v>21.559999465942383</v>
      </c>
      <c r="J30" s="849">
        <v>45</v>
      </c>
      <c r="K30" s="850">
        <v>970.29998779296875</v>
      </c>
    </row>
    <row r="31" spans="1:11" ht="14.4" customHeight="1" x14ac:dyDescent="0.3">
      <c r="A31" s="831" t="s">
        <v>629</v>
      </c>
      <c r="B31" s="832" t="s">
        <v>630</v>
      </c>
      <c r="C31" s="835" t="s">
        <v>648</v>
      </c>
      <c r="D31" s="863" t="s">
        <v>649</v>
      </c>
      <c r="E31" s="835" t="s">
        <v>5849</v>
      </c>
      <c r="F31" s="863" t="s">
        <v>5850</v>
      </c>
      <c r="G31" s="835" t="s">
        <v>5853</v>
      </c>
      <c r="H31" s="835" t="s">
        <v>5854</v>
      </c>
      <c r="I31" s="849">
        <v>17.459999084472656</v>
      </c>
      <c r="J31" s="849">
        <v>40</v>
      </c>
      <c r="K31" s="850">
        <v>698.530029296875</v>
      </c>
    </row>
    <row r="32" spans="1:11" ht="14.4" customHeight="1" x14ac:dyDescent="0.3">
      <c r="A32" s="831" t="s">
        <v>629</v>
      </c>
      <c r="B32" s="832" t="s">
        <v>630</v>
      </c>
      <c r="C32" s="835" t="s">
        <v>648</v>
      </c>
      <c r="D32" s="863" t="s">
        <v>649</v>
      </c>
      <c r="E32" s="835" t="s">
        <v>5849</v>
      </c>
      <c r="F32" s="863" t="s">
        <v>5850</v>
      </c>
      <c r="G32" s="835" t="s">
        <v>5855</v>
      </c>
      <c r="H32" s="835" t="s">
        <v>5856</v>
      </c>
      <c r="I32" s="849">
        <v>2.3599998950958252</v>
      </c>
      <c r="J32" s="849">
        <v>350</v>
      </c>
      <c r="K32" s="850">
        <v>826</v>
      </c>
    </row>
    <row r="33" spans="1:11" ht="14.4" customHeight="1" x14ac:dyDescent="0.3">
      <c r="A33" s="831" t="s">
        <v>629</v>
      </c>
      <c r="B33" s="832" t="s">
        <v>630</v>
      </c>
      <c r="C33" s="835" t="s">
        <v>648</v>
      </c>
      <c r="D33" s="863" t="s">
        <v>649</v>
      </c>
      <c r="E33" s="835" t="s">
        <v>5849</v>
      </c>
      <c r="F33" s="863" t="s">
        <v>5850</v>
      </c>
      <c r="G33" s="835" t="s">
        <v>5857</v>
      </c>
      <c r="H33" s="835" t="s">
        <v>5858</v>
      </c>
      <c r="I33" s="849">
        <v>2.375999927520752</v>
      </c>
      <c r="J33" s="849">
        <v>650</v>
      </c>
      <c r="K33" s="850">
        <v>1545.5</v>
      </c>
    </row>
    <row r="34" spans="1:11" ht="14.4" customHeight="1" x14ac:dyDescent="0.3">
      <c r="A34" s="831" t="s">
        <v>629</v>
      </c>
      <c r="B34" s="832" t="s">
        <v>630</v>
      </c>
      <c r="C34" s="835" t="s">
        <v>648</v>
      </c>
      <c r="D34" s="863" t="s">
        <v>649</v>
      </c>
      <c r="E34" s="835" t="s">
        <v>5849</v>
      </c>
      <c r="F34" s="863" t="s">
        <v>5850</v>
      </c>
      <c r="G34" s="835" t="s">
        <v>5859</v>
      </c>
      <c r="H34" s="835" t="s">
        <v>5860</v>
      </c>
      <c r="I34" s="849">
        <v>11.680000305175781</v>
      </c>
      <c r="J34" s="849">
        <v>40</v>
      </c>
      <c r="K34" s="850">
        <v>467.20001220703125</v>
      </c>
    </row>
    <row r="35" spans="1:11" ht="14.4" customHeight="1" x14ac:dyDescent="0.3">
      <c r="A35" s="831" t="s">
        <v>629</v>
      </c>
      <c r="B35" s="832" t="s">
        <v>630</v>
      </c>
      <c r="C35" s="835" t="s">
        <v>648</v>
      </c>
      <c r="D35" s="863" t="s">
        <v>649</v>
      </c>
      <c r="E35" s="835" t="s">
        <v>5849</v>
      </c>
      <c r="F35" s="863" t="s">
        <v>5850</v>
      </c>
      <c r="G35" s="835" t="s">
        <v>5861</v>
      </c>
      <c r="H35" s="835" t="s">
        <v>5862</v>
      </c>
      <c r="I35" s="849">
        <v>0.27000001072883606</v>
      </c>
      <c r="J35" s="849">
        <v>500</v>
      </c>
      <c r="K35" s="850">
        <v>135</v>
      </c>
    </row>
    <row r="36" spans="1:11" ht="14.4" customHeight="1" x14ac:dyDescent="0.3">
      <c r="A36" s="831" t="s">
        <v>629</v>
      </c>
      <c r="B36" s="832" t="s">
        <v>630</v>
      </c>
      <c r="C36" s="835" t="s">
        <v>648</v>
      </c>
      <c r="D36" s="863" t="s">
        <v>649</v>
      </c>
      <c r="E36" s="835" t="s">
        <v>5849</v>
      </c>
      <c r="F36" s="863" t="s">
        <v>5850</v>
      </c>
      <c r="G36" s="835" t="s">
        <v>5863</v>
      </c>
      <c r="H36" s="835" t="s">
        <v>5864</v>
      </c>
      <c r="I36" s="849">
        <v>10.159999847412109</v>
      </c>
      <c r="J36" s="849">
        <v>6480</v>
      </c>
      <c r="K36" s="850">
        <v>65862.720703125</v>
      </c>
    </row>
    <row r="37" spans="1:11" ht="14.4" customHeight="1" x14ac:dyDescent="0.3">
      <c r="A37" s="831" t="s">
        <v>629</v>
      </c>
      <c r="B37" s="832" t="s">
        <v>630</v>
      </c>
      <c r="C37" s="835" t="s">
        <v>648</v>
      </c>
      <c r="D37" s="863" t="s">
        <v>649</v>
      </c>
      <c r="E37" s="835" t="s">
        <v>5849</v>
      </c>
      <c r="F37" s="863" t="s">
        <v>5850</v>
      </c>
      <c r="G37" s="835" t="s">
        <v>5865</v>
      </c>
      <c r="H37" s="835" t="s">
        <v>5866</v>
      </c>
      <c r="I37" s="849">
        <v>159.47000122070312</v>
      </c>
      <c r="J37" s="849">
        <v>3</v>
      </c>
      <c r="K37" s="850">
        <v>476.05001831054687</v>
      </c>
    </row>
    <row r="38" spans="1:11" ht="14.4" customHeight="1" x14ac:dyDescent="0.3">
      <c r="A38" s="831" t="s">
        <v>629</v>
      </c>
      <c r="B38" s="832" t="s">
        <v>630</v>
      </c>
      <c r="C38" s="835" t="s">
        <v>648</v>
      </c>
      <c r="D38" s="863" t="s">
        <v>649</v>
      </c>
      <c r="E38" s="835" t="s">
        <v>5849</v>
      </c>
      <c r="F38" s="863" t="s">
        <v>5850</v>
      </c>
      <c r="G38" s="835" t="s">
        <v>5867</v>
      </c>
      <c r="H38" s="835" t="s">
        <v>5868</v>
      </c>
      <c r="I38" s="849">
        <v>15.92400016784668</v>
      </c>
      <c r="J38" s="849">
        <v>500</v>
      </c>
      <c r="K38" s="850">
        <v>7962</v>
      </c>
    </row>
    <row r="39" spans="1:11" ht="14.4" customHeight="1" x14ac:dyDescent="0.3">
      <c r="A39" s="831" t="s">
        <v>629</v>
      </c>
      <c r="B39" s="832" t="s">
        <v>630</v>
      </c>
      <c r="C39" s="835" t="s">
        <v>648</v>
      </c>
      <c r="D39" s="863" t="s">
        <v>649</v>
      </c>
      <c r="E39" s="835" t="s">
        <v>5849</v>
      </c>
      <c r="F39" s="863" t="s">
        <v>5850</v>
      </c>
      <c r="G39" s="835" t="s">
        <v>5869</v>
      </c>
      <c r="H39" s="835" t="s">
        <v>5870</v>
      </c>
      <c r="I39" s="849">
        <v>15.579999923706055</v>
      </c>
      <c r="J39" s="849">
        <v>30</v>
      </c>
      <c r="K39" s="850">
        <v>467.39999389648437</v>
      </c>
    </row>
    <row r="40" spans="1:11" ht="14.4" customHeight="1" x14ac:dyDescent="0.3">
      <c r="A40" s="831" t="s">
        <v>629</v>
      </c>
      <c r="B40" s="832" t="s">
        <v>630</v>
      </c>
      <c r="C40" s="835" t="s">
        <v>648</v>
      </c>
      <c r="D40" s="863" t="s">
        <v>649</v>
      </c>
      <c r="E40" s="835" t="s">
        <v>5849</v>
      </c>
      <c r="F40" s="863" t="s">
        <v>5850</v>
      </c>
      <c r="G40" s="835" t="s">
        <v>5871</v>
      </c>
      <c r="H40" s="835" t="s">
        <v>5872</v>
      </c>
      <c r="I40" s="849">
        <v>5.4459999084472654</v>
      </c>
      <c r="J40" s="849">
        <v>1160</v>
      </c>
      <c r="K40" s="850">
        <v>6316</v>
      </c>
    </row>
    <row r="41" spans="1:11" ht="14.4" customHeight="1" x14ac:dyDescent="0.3">
      <c r="A41" s="831" t="s">
        <v>629</v>
      </c>
      <c r="B41" s="832" t="s">
        <v>630</v>
      </c>
      <c r="C41" s="835" t="s">
        <v>648</v>
      </c>
      <c r="D41" s="863" t="s">
        <v>649</v>
      </c>
      <c r="E41" s="835" t="s">
        <v>5849</v>
      </c>
      <c r="F41" s="863" t="s">
        <v>5850</v>
      </c>
      <c r="G41" s="835" t="s">
        <v>5873</v>
      </c>
      <c r="H41" s="835" t="s">
        <v>5874</v>
      </c>
      <c r="I41" s="849">
        <v>3.4040000915527342</v>
      </c>
      <c r="J41" s="849">
        <v>520</v>
      </c>
      <c r="K41" s="850">
        <v>1768.4000244140625</v>
      </c>
    </row>
    <row r="42" spans="1:11" ht="14.4" customHeight="1" x14ac:dyDescent="0.3">
      <c r="A42" s="831" t="s">
        <v>629</v>
      </c>
      <c r="B42" s="832" t="s">
        <v>630</v>
      </c>
      <c r="C42" s="835" t="s">
        <v>648</v>
      </c>
      <c r="D42" s="863" t="s">
        <v>649</v>
      </c>
      <c r="E42" s="835" t="s">
        <v>5849</v>
      </c>
      <c r="F42" s="863" t="s">
        <v>5850</v>
      </c>
      <c r="G42" s="835" t="s">
        <v>5875</v>
      </c>
      <c r="H42" s="835" t="s">
        <v>5876</v>
      </c>
      <c r="I42" s="849">
        <v>30.25</v>
      </c>
      <c r="J42" s="849">
        <v>50</v>
      </c>
      <c r="K42" s="850">
        <v>1512.5</v>
      </c>
    </row>
    <row r="43" spans="1:11" ht="14.4" customHeight="1" x14ac:dyDescent="0.3">
      <c r="A43" s="831" t="s">
        <v>629</v>
      </c>
      <c r="B43" s="832" t="s">
        <v>630</v>
      </c>
      <c r="C43" s="835" t="s">
        <v>648</v>
      </c>
      <c r="D43" s="863" t="s">
        <v>649</v>
      </c>
      <c r="E43" s="835" t="s">
        <v>5849</v>
      </c>
      <c r="F43" s="863" t="s">
        <v>5850</v>
      </c>
      <c r="G43" s="835" t="s">
        <v>5877</v>
      </c>
      <c r="H43" s="835" t="s">
        <v>5878</v>
      </c>
      <c r="I43" s="849">
        <v>30.25</v>
      </c>
      <c r="J43" s="849">
        <v>100</v>
      </c>
      <c r="K43" s="850">
        <v>3025</v>
      </c>
    </row>
    <row r="44" spans="1:11" ht="14.4" customHeight="1" x14ac:dyDescent="0.3">
      <c r="A44" s="831" t="s">
        <v>629</v>
      </c>
      <c r="B44" s="832" t="s">
        <v>630</v>
      </c>
      <c r="C44" s="835" t="s">
        <v>648</v>
      </c>
      <c r="D44" s="863" t="s">
        <v>649</v>
      </c>
      <c r="E44" s="835" t="s">
        <v>5849</v>
      </c>
      <c r="F44" s="863" t="s">
        <v>5850</v>
      </c>
      <c r="G44" s="835" t="s">
        <v>5879</v>
      </c>
      <c r="H44" s="835" t="s">
        <v>5880</v>
      </c>
      <c r="I44" s="849">
        <v>21.780000686645508</v>
      </c>
      <c r="J44" s="849">
        <v>350</v>
      </c>
      <c r="K44" s="850">
        <v>7622.97998046875</v>
      </c>
    </row>
    <row r="45" spans="1:11" ht="14.4" customHeight="1" x14ac:dyDescent="0.3">
      <c r="A45" s="831" t="s">
        <v>629</v>
      </c>
      <c r="B45" s="832" t="s">
        <v>630</v>
      </c>
      <c r="C45" s="835" t="s">
        <v>648</v>
      </c>
      <c r="D45" s="863" t="s">
        <v>649</v>
      </c>
      <c r="E45" s="835" t="s">
        <v>5849</v>
      </c>
      <c r="F45" s="863" t="s">
        <v>5850</v>
      </c>
      <c r="G45" s="835" t="s">
        <v>5881</v>
      </c>
      <c r="H45" s="835" t="s">
        <v>5882</v>
      </c>
      <c r="I45" s="849">
        <v>16.337500095367432</v>
      </c>
      <c r="J45" s="849">
        <v>700</v>
      </c>
      <c r="K45" s="850">
        <v>11435.4599609375</v>
      </c>
    </row>
    <row r="46" spans="1:11" ht="14.4" customHeight="1" x14ac:dyDescent="0.3">
      <c r="A46" s="831" t="s">
        <v>629</v>
      </c>
      <c r="B46" s="832" t="s">
        <v>630</v>
      </c>
      <c r="C46" s="835" t="s">
        <v>648</v>
      </c>
      <c r="D46" s="863" t="s">
        <v>649</v>
      </c>
      <c r="E46" s="835" t="s">
        <v>5849</v>
      </c>
      <c r="F46" s="863" t="s">
        <v>5850</v>
      </c>
      <c r="G46" s="835" t="s">
        <v>5883</v>
      </c>
      <c r="H46" s="835" t="s">
        <v>5884</v>
      </c>
      <c r="I46" s="849">
        <v>17.979999542236328</v>
      </c>
      <c r="J46" s="849">
        <v>50</v>
      </c>
      <c r="K46" s="850">
        <v>899</v>
      </c>
    </row>
    <row r="47" spans="1:11" ht="14.4" customHeight="1" x14ac:dyDescent="0.3">
      <c r="A47" s="831" t="s">
        <v>629</v>
      </c>
      <c r="B47" s="832" t="s">
        <v>630</v>
      </c>
      <c r="C47" s="835" t="s">
        <v>648</v>
      </c>
      <c r="D47" s="863" t="s">
        <v>649</v>
      </c>
      <c r="E47" s="835" t="s">
        <v>5849</v>
      </c>
      <c r="F47" s="863" t="s">
        <v>5850</v>
      </c>
      <c r="G47" s="835" t="s">
        <v>5885</v>
      </c>
      <c r="H47" s="835" t="s">
        <v>5886</v>
      </c>
      <c r="I47" s="849">
        <v>5.0150001049041748</v>
      </c>
      <c r="J47" s="849">
        <v>200</v>
      </c>
      <c r="K47" s="850">
        <v>1003</v>
      </c>
    </row>
    <row r="48" spans="1:11" ht="14.4" customHeight="1" x14ac:dyDescent="0.3">
      <c r="A48" s="831" t="s">
        <v>629</v>
      </c>
      <c r="B48" s="832" t="s">
        <v>630</v>
      </c>
      <c r="C48" s="835" t="s">
        <v>648</v>
      </c>
      <c r="D48" s="863" t="s">
        <v>649</v>
      </c>
      <c r="E48" s="835" t="s">
        <v>5849</v>
      </c>
      <c r="F48" s="863" t="s">
        <v>5850</v>
      </c>
      <c r="G48" s="835" t="s">
        <v>5887</v>
      </c>
      <c r="H48" s="835" t="s">
        <v>5888</v>
      </c>
      <c r="I48" s="849">
        <v>1.809999942779541</v>
      </c>
      <c r="J48" s="849">
        <v>10</v>
      </c>
      <c r="K48" s="850">
        <v>18.100000381469727</v>
      </c>
    </row>
    <row r="49" spans="1:11" ht="14.4" customHeight="1" x14ac:dyDescent="0.3">
      <c r="A49" s="831" t="s">
        <v>629</v>
      </c>
      <c r="B49" s="832" t="s">
        <v>630</v>
      </c>
      <c r="C49" s="835" t="s">
        <v>648</v>
      </c>
      <c r="D49" s="863" t="s">
        <v>649</v>
      </c>
      <c r="E49" s="835" t="s">
        <v>5849</v>
      </c>
      <c r="F49" s="863" t="s">
        <v>5850</v>
      </c>
      <c r="G49" s="835" t="s">
        <v>5889</v>
      </c>
      <c r="H49" s="835" t="s">
        <v>5890</v>
      </c>
      <c r="I49" s="849">
        <v>8.9466663996378575</v>
      </c>
      <c r="J49" s="849">
        <v>300</v>
      </c>
      <c r="K49" s="850">
        <v>2684</v>
      </c>
    </row>
    <row r="50" spans="1:11" ht="14.4" customHeight="1" x14ac:dyDescent="0.3">
      <c r="A50" s="831" t="s">
        <v>629</v>
      </c>
      <c r="B50" s="832" t="s">
        <v>630</v>
      </c>
      <c r="C50" s="835" t="s">
        <v>648</v>
      </c>
      <c r="D50" s="863" t="s">
        <v>649</v>
      </c>
      <c r="E50" s="835" t="s">
        <v>5849</v>
      </c>
      <c r="F50" s="863" t="s">
        <v>5850</v>
      </c>
      <c r="G50" s="835" t="s">
        <v>5891</v>
      </c>
      <c r="H50" s="835" t="s">
        <v>5892</v>
      </c>
      <c r="I50" s="849">
        <v>3.1500000953674316</v>
      </c>
      <c r="J50" s="849">
        <v>300</v>
      </c>
      <c r="K50" s="850">
        <v>945</v>
      </c>
    </row>
    <row r="51" spans="1:11" ht="14.4" customHeight="1" x14ac:dyDescent="0.3">
      <c r="A51" s="831" t="s">
        <v>629</v>
      </c>
      <c r="B51" s="832" t="s">
        <v>630</v>
      </c>
      <c r="C51" s="835" t="s">
        <v>648</v>
      </c>
      <c r="D51" s="863" t="s">
        <v>649</v>
      </c>
      <c r="E51" s="835" t="s">
        <v>5849</v>
      </c>
      <c r="F51" s="863" t="s">
        <v>5850</v>
      </c>
      <c r="G51" s="835" t="s">
        <v>5893</v>
      </c>
      <c r="H51" s="835" t="s">
        <v>5894</v>
      </c>
      <c r="I51" s="849">
        <v>2.0549999475479126</v>
      </c>
      <c r="J51" s="849">
        <v>250</v>
      </c>
      <c r="K51" s="850">
        <v>513.5</v>
      </c>
    </row>
    <row r="52" spans="1:11" ht="14.4" customHeight="1" x14ac:dyDescent="0.3">
      <c r="A52" s="831" t="s">
        <v>629</v>
      </c>
      <c r="B52" s="832" t="s">
        <v>630</v>
      </c>
      <c r="C52" s="835" t="s">
        <v>648</v>
      </c>
      <c r="D52" s="863" t="s">
        <v>649</v>
      </c>
      <c r="E52" s="835" t="s">
        <v>5849</v>
      </c>
      <c r="F52" s="863" t="s">
        <v>5850</v>
      </c>
      <c r="G52" s="835" t="s">
        <v>5895</v>
      </c>
      <c r="H52" s="835" t="s">
        <v>5896</v>
      </c>
      <c r="I52" s="849">
        <v>2.4200000762939453</v>
      </c>
      <c r="J52" s="849">
        <v>64</v>
      </c>
      <c r="K52" s="850">
        <v>154.8800048828125</v>
      </c>
    </row>
    <row r="53" spans="1:11" ht="14.4" customHeight="1" x14ac:dyDescent="0.3">
      <c r="A53" s="831" t="s">
        <v>629</v>
      </c>
      <c r="B53" s="832" t="s">
        <v>630</v>
      </c>
      <c r="C53" s="835" t="s">
        <v>648</v>
      </c>
      <c r="D53" s="863" t="s">
        <v>649</v>
      </c>
      <c r="E53" s="835" t="s">
        <v>5849</v>
      </c>
      <c r="F53" s="863" t="s">
        <v>5850</v>
      </c>
      <c r="G53" s="835" t="s">
        <v>5897</v>
      </c>
      <c r="H53" s="835" t="s">
        <v>5898</v>
      </c>
      <c r="I53" s="849">
        <v>80.574000549316409</v>
      </c>
      <c r="J53" s="849">
        <v>69</v>
      </c>
      <c r="K53" s="850">
        <v>5559.6300659179687</v>
      </c>
    </row>
    <row r="54" spans="1:11" ht="14.4" customHeight="1" x14ac:dyDescent="0.3">
      <c r="A54" s="831" t="s">
        <v>629</v>
      </c>
      <c r="B54" s="832" t="s">
        <v>630</v>
      </c>
      <c r="C54" s="835" t="s">
        <v>648</v>
      </c>
      <c r="D54" s="863" t="s">
        <v>649</v>
      </c>
      <c r="E54" s="835" t="s">
        <v>5849</v>
      </c>
      <c r="F54" s="863" t="s">
        <v>5850</v>
      </c>
      <c r="G54" s="835" t="s">
        <v>5899</v>
      </c>
      <c r="H54" s="835" t="s">
        <v>5900</v>
      </c>
      <c r="I54" s="849">
        <v>7.429999828338623</v>
      </c>
      <c r="J54" s="849">
        <v>4100</v>
      </c>
      <c r="K54" s="850">
        <v>30460.5400390625</v>
      </c>
    </row>
    <row r="55" spans="1:11" ht="14.4" customHeight="1" x14ac:dyDescent="0.3">
      <c r="A55" s="831" t="s">
        <v>629</v>
      </c>
      <c r="B55" s="832" t="s">
        <v>630</v>
      </c>
      <c r="C55" s="835" t="s">
        <v>648</v>
      </c>
      <c r="D55" s="863" t="s">
        <v>649</v>
      </c>
      <c r="E55" s="835" t="s">
        <v>5849</v>
      </c>
      <c r="F55" s="863" t="s">
        <v>5850</v>
      </c>
      <c r="G55" s="835" t="s">
        <v>5901</v>
      </c>
      <c r="H55" s="835" t="s">
        <v>5902</v>
      </c>
      <c r="I55" s="849">
        <v>8.3500003814697266</v>
      </c>
      <c r="J55" s="849">
        <v>4000</v>
      </c>
      <c r="K55" s="850">
        <v>33396</v>
      </c>
    </row>
    <row r="56" spans="1:11" ht="14.4" customHeight="1" x14ac:dyDescent="0.3">
      <c r="A56" s="831" t="s">
        <v>629</v>
      </c>
      <c r="B56" s="832" t="s">
        <v>630</v>
      </c>
      <c r="C56" s="835" t="s">
        <v>648</v>
      </c>
      <c r="D56" s="863" t="s">
        <v>649</v>
      </c>
      <c r="E56" s="835" t="s">
        <v>5849</v>
      </c>
      <c r="F56" s="863" t="s">
        <v>5850</v>
      </c>
      <c r="G56" s="835" t="s">
        <v>5903</v>
      </c>
      <c r="H56" s="835" t="s">
        <v>5904</v>
      </c>
      <c r="I56" s="849">
        <v>2.4600000381469727</v>
      </c>
      <c r="J56" s="849">
        <v>300</v>
      </c>
      <c r="K56" s="850">
        <v>738</v>
      </c>
    </row>
    <row r="57" spans="1:11" ht="14.4" customHeight="1" x14ac:dyDescent="0.3">
      <c r="A57" s="831" t="s">
        <v>629</v>
      </c>
      <c r="B57" s="832" t="s">
        <v>630</v>
      </c>
      <c r="C57" s="835" t="s">
        <v>648</v>
      </c>
      <c r="D57" s="863" t="s">
        <v>649</v>
      </c>
      <c r="E57" s="835" t="s">
        <v>5849</v>
      </c>
      <c r="F57" s="863" t="s">
        <v>5850</v>
      </c>
      <c r="G57" s="835" t="s">
        <v>5905</v>
      </c>
      <c r="H57" s="835" t="s">
        <v>5906</v>
      </c>
      <c r="I57" s="849">
        <v>0.25</v>
      </c>
      <c r="J57" s="849">
        <v>1000</v>
      </c>
      <c r="K57" s="850">
        <v>250</v>
      </c>
    </row>
    <row r="58" spans="1:11" ht="14.4" customHeight="1" x14ac:dyDescent="0.3">
      <c r="A58" s="831" t="s">
        <v>629</v>
      </c>
      <c r="B58" s="832" t="s">
        <v>630</v>
      </c>
      <c r="C58" s="835" t="s">
        <v>648</v>
      </c>
      <c r="D58" s="863" t="s">
        <v>649</v>
      </c>
      <c r="E58" s="835" t="s">
        <v>5849</v>
      </c>
      <c r="F58" s="863" t="s">
        <v>5850</v>
      </c>
      <c r="G58" s="835" t="s">
        <v>5907</v>
      </c>
      <c r="H58" s="835" t="s">
        <v>5908</v>
      </c>
      <c r="I58" s="849">
        <v>11.739999771118164</v>
      </c>
      <c r="J58" s="849">
        <v>57</v>
      </c>
      <c r="K58" s="850">
        <v>669.18000793457031</v>
      </c>
    </row>
    <row r="59" spans="1:11" ht="14.4" customHeight="1" x14ac:dyDescent="0.3">
      <c r="A59" s="831" t="s">
        <v>629</v>
      </c>
      <c r="B59" s="832" t="s">
        <v>630</v>
      </c>
      <c r="C59" s="835" t="s">
        <v>648</v>
      </c>
      <c r="D59" s="863" t="s">
        <v>649</v>
      </c>
      <c r="E59" s="835" t="s">
        <v>5849</v>
      </c>
      <c r="F59" s="863" t="s">
        <v>5850</v>
      </c>
      <c r="G59" s="835" t="s">
        <v>5909</v>
      </c>
      <c r="H59" s="835" t="s">
        <v>5910</v>
      </c>
      <c r="I59" s="849">
        <v>13.310000419616699</v>
      </c>
      <c r="J59" s="849">
        <v>32</v>
      </c>
      <c r="K59" s="850">
        <v>425.92001724243164</v>
      </c>
    </row>
    <row r="60" spans="1:11" ht="14.4" customHeight="1" x14ac:dyDescent="0.3">
      <c r="A60" s="831" t="s">
        <v>629</v>
      </c>
      <c r="B60" s="832" t="s">
        <v>630</v>
      </c>
      <c r="C60" s="835" t="s">
        <v>648</v>
      </c>
      <c r="D60" s="863" t="s">
        <v>649</v>
      </c>
      <c r="E60" s="835" t="s">
        <v>5849</v>
      </c>
      <c r="F60" s="863" t="s">
        <v>5850</v>
      </c>
      <c r="G60" s="835" t="s">
        <v>5911</v>
      </c>
      <c r="H60" s="835" t="s">
        <v>5912</v>
      </c>
      <c r="I60" s="849">
        <v>600</v>
      </c>
      <c r="J60" s="849">
        <v>2</v>
      </c>
      <c r="K60" s="850">
        <v>1200</v>
      </c>
    </row>
    <row r="61" spans="1:11" ht="14.4" customHeight="1" x14ac:dyDescent="0.3">
      <c r="A61" s="831" t="s">
        <v>629</v>
      </c>
      <c r="B61" s="832" t="s">
        <v>630</v>
      </c>
      <c r="C61" s="835" t="s">
        <v>648</v>
      </c>
      <c r="D61" s="863" t="s">
        <v>649</v>
      </c>
      <c r="E61" s="835" t="s">
        <v>5849</v>
      </c>
      <c r="F61" s="863" t="s">
        <v>5850</v>
      </c>
      <c r="G61" s="835" t="s">
        <v>5913</v>
      </c>
      <c r="H61" s="835" t="s">
        <v>5914</v>
      </c>
      <c r="I61" s="849">
        <v>4.8000001907348633</v>
      </c>
      <c r="J61" s="849">
        <v>300</v>
      </c>
      <c r="K61" s="850">
        <v>1439.760009765625</v>
      </c>
    </row>
    <row r="62" spans="1:11" ht="14.4" customHeight="1" x14ac:dyDescent="0.3">
      <c r="A62" s="831" t="s">
        <v>629</v>
      </c>
      <c r="B62" s="832" t="s">
        <v>630</v>
      </c>
      <c r="C62" s="835" t="s">
        <v>648</v>
      </c>
      <c r="D62" s="863" t="s">
        <v>649</v>
      </c>
      <c r="E62" s="835" t="s">
        <v>5849</v>
      </c>
      <c r="F62" s="863" t="s">
        <v>5850</v>
      </c>
      <c r="G62" s="835" t="s">
        <v>5915</v>
      </c>
      <c r="H62" s="835" t="s">
        <v>5916</v>
      </c>
      <c r="I62" s="849">
        <v>399.29998779296875</v>
      </c>
      <c r="J62" s="849">
        <v>48</v>
      </c>
      <c r="K62" s="850">
        <v>19166.400390625</v>
      </c>
    </row>
    <row r="63" spans="1:11" ht="14.4" customHeight="1" x14ac:dyDescent="0.3">
      <c r="A63" s="831" t="s">
        <v>629</v>
      </c>
      <c r="B63" s="832" t="s">
        <v>630</v>
      </c>
      <c r="C63" s="835" t="s">
        <v>648</v>
      </c>
      <c r="D63" s="863" t="s">
        <v>649</v>
      </c>
      <c r="E63" s="835" t="s">
        <v>5849</v>
      </c>
      <c r="F63" s="863" t="s">
        <v>5850</v>
      </c>
      <c r="G63" s="835" t="s">
        <v>5917</v>
      </c>
      <c r="H63" s="835" t="s">
        <v>5918</v>
      </c>
      <c r="I63" s="849">
        <v>96.800003051757813</v>
      </c>
      <c r="J63" s="849">
        <v>20</v>
      </c>
      <c r="K63" s="850">
        <v>1936</v>
      </c>
    </row>
    <row r="64" spans="1:11" ht="14.4" customHeight="1" x14ac:dyDescent="0.3">
      <c r="A64" s="831" t="s">
        <v>629</v>
      </c>
      <c r="B64" s="832" t="s">
        <v>630</v>
      </c>
      <c r="C64" s="835" t="s">
        <v>648</v>
      </c>
      <c r="D64" s="863" t="s">
        <v>649</v>
      </c>
      <c r="E64" s="835" t="s">
        <v>5849</v>
      </c>
      <c r="F64" s="863" t="s">
        <v>5850</v>
      </c>
      <c r="G64" s="835" t="s">
        <v>5919</v>
      </c>
      <c r="H64" s="835" t="s">
        <v>5920</v>
      </c>
      <c r="I64" s="849">
        <v>1.5</v>
      </c>
      <c r="J64" s="849">
        <v>45</v>
      </c>
      <c r="K64" s="850">
        <v>67.5</v>
      </c>
    </row>
    <row r="65" spans="1:11" ht="14.4" customHeight="1" x14ac:dyDescent="0.3">
      <c r="A65" s="831" t="s">
        <v>629</v>
      </c>
      <c r="B65" s="832" t="s">
        <v>630</v>
      </c>
      <c r="C65" s="835" t="s">
        <v>648</v>
      </c>
      <c r="D65" s="863" t="s">
        <v>649</v>
      </c>
      <c r="E65" s="835" t="s">
        <v>5849</v>
      </c>
      <c r="F65" s="863" t="s">
        <v>5850</v>
      </c>
      <c r="G65" s="835" t="s">
        <v>5921</v>
      </c>
      <c r="H65" s="835" t="s">
        <v>5922</v>
      </c>
      <c r="I65" s="849">
        <v>2.6400001049041748</v>
      </c>
      <c r="J65" s="849">
        <v>100</v>
      </c>
      <c r="K65" s="850">
        <v>264</v>
      </c>
    </row>
    <row r="66" spans="1:11" ht="14.4" customHeight="1" x14ac:dyDescent="0.3">
      <c r="A66" s="831" t="s">
        <v>629</v>
      </c>
      <c r="B66" s="832" t="s">
        <v>630</v>
      </c>
      <c r="C66" s="835" t="s">
        <v>648</v>
      </c>
      <c r="D66" s="863" t="s">
        <v>649</v>
      </c>
      <c r="E66" s="835" t="s">
        <v>5849</v>
      </c>
      <c r="F66" s="863" t="s">
        <v>5850</v>
      </c>
      <c r="G66" s="835" t="s">
        <v>5923</v>
      </c>
      <c r="H66" s="835" t="s">
        <v>5924</v>
      </c>
      <c r="I66" s="849">
        <v>3.1049998998641968</v>
      </c>
      <c r="J66" s="849">
        <v>200</v>
      </c>
      <c r="K66" s="850">
        <v>621</v>
      </c>
    </row>
    <row r="67" spans="1:11" ht="14.4" customHeight="1" x14ac:dyDescent="0.3">
      <c r="A67" s="831" t="s">
        <v>629</v>
      </c>
      <c r="B67" s="832" t="s">
        <v>630</v>
      </c>
      <c r="C67" s="835" t="s">
        <v>648</v>
      </c>
      <c r="D67" s="863" t="s">
        <v>649</v>
      </c>
      <c r="E67" s="835" t="s">
        <v>5849</v>
      </c>
      <c r="F67" s="863" t="s">
        <v>5850</v>
      </c>
      <c r="G67" s="835" t="s">
        <v>5925</v>
      </c>
      <c r="H67" s="835" t="s">
        <v>5926</v>
      </c>
      <c r="I67" s="849">
        <v>4.2549998760223389</v>
      </c>
      <c r="J67" s="849">
        <v>100</v>
      </c>
      <c r="K67" s="850">
        <v>425.5</v>
      </c>
    </row>
    <row r="68" spans="1:11" ht="14.4" customHeight="1" x14ac:dyDescent="0.3">
      <c r="A68" s="831" t="s">
        <v>629</v>
      </c>
      <c r="B68" s="832" t="s">
        <v>630</v>
      </c>
      <c r="C68" s="835" t="s">
        <v>648</v>
      </c>
      <c r="D68" s="863" t="s">
        <v>649</v>
      </c>
      <c r="E68" s="835" t="s">
        <v>5849</v>
      </c>
      <c r="F68" s="863" t="s">
        <v>5850</v>
      </c>
      <c r="G68" s="835" t="s">
        <v>5927</v>
      </c>
      <c r="H68" s="835" t="s">
        <v>5928</v>
      </c>
      <c r="I68" s="849">
        <v>6.1700000762939453</v>
      </c>
      <c r="J68" s="849">
        <v>10</v>
      </c>
      <c r="K68" s="850">
        <v>61.700000762939453</v>
      </c>
    </row>
    <row r="69" spans="1:11" ht="14.4" customHeight="1" x14ac:dyDescent="0.3">
      <c r="A69" s="831" t="s">
        <v>629</v>
      </c>
      <c r="B69" s="832" t="s">
        <v>630</v>
      </c>
      <c r="C69" s="835" t="s">
        <v>648</v>
      </c>
      <c r="D69" s="863" t="s">
        <v>649</v>
      </c>
      <c r="E69" s="835" t="s">
        <v>5849</v>
      </c>
      <c r="F69" s="863" t="s">
        <v>5850</v>
      </c>
      <c r="G69" s="835" t="s">
        <v>5929</v>
      </c>
      <c r="H69" s="835" t="s">
        <v>5930</v>
      </c>
      <c r="I69" s="849">
        <v>204.41000366210937</v>
      </c>
      <c r="J69" s="849">
        <v>20</v>
      </c>
      <c r="K69" s="850">
        <v>4088.199951171875</v>
      </c>
    </row>
    <row r="70" spans="1:11" ht="14.4" customHeight="1" x14ac:dyDescent="0.3">
      <c r="A70" s="831" t="s">
        <v>629</v>
      </c>
      <c r="B70" s="832" t="s">
        <v>630</v>
      </c>
      <c r="C70" s="835" t="s">
        <v>648</v>
      </c>
      <c r="D70" s="863" t="s">
        <v>649</v>
      </c>
      <c r="E70" s="835" t="s">
        <v>5849</v>
      </c>
      <c r="F70" s="863" t="s">
        <v>5850</v>
      </c>
      <c r="G70" s="835" t="s">
        <v>5931</v>
      </c>
      <c r="H70" s="835" t="s">
        <v>5932</v>
      </c>
      <c r="I70" s="849">
        <v>699</v>
      </c>
      <c r="J70" s="849">
        <v>1</v>
      </c>
      <c r="K70" s="850">
        <v>699</v>
      </c>
    </row>
    <row r="71" spans="1:11" ht="14.4" customHeight="1" x14ac:dyDescent="0.3">
      <c r="A71" s="831" t="s">
        <v>629</v>
      </c>
      <c r="B71" s="832" t="s">
        <v>630</v>
      </c>
      <c r="C71" s="835" t="s">
        <v>648</v>
      </c>
      <c r="D71" s="863" t="s">
        <v>649</v>
      </c>
      <c r="E71" s="835" t="s">
        <v>5849</v>
      </c>
      <c r="F71" s="863" t="s">
        <v>5850</v>
      </c>
      <c r="G71" s="835" t="s">
        <v>5933</v>
      </c>
      <c r="H71" s="835" t="s">
        <v>5934</v>
      </c>
      <c r="I71" s="849">
        <v>30.180000305175781</v>
      </c>
      <c r="J71" s="849">
        <v>100</v>
      </c>
      <c r="K71" s="850">
        <v>3017.739990234375</v>
      </c>
    </row>
    <row r="72" spans="1:11" ht="14.4" customHeight="1" x14ac:dyDescent="0.3">
      <c r="A72" s="831" t="s">
        <v>629</v>
      </c>
      <c r="B72" s="832" t="s">
        <v>630</v>
      </c>
      <c r="C72" s="835" t="s">
        <v>648</v>
      </c>
      <c r="D72" s="863" t="s">
        <v>649</v>
      </c>
      <c r="E72" s="835" t="s">
        <v>5849</v>
      </c>
      <c r="F72" s="863" t="s">
        <v>5850</v>
      </c>
      <c r="G72" s="835" t="s">
        <v>5935</v>
      </c>
      <c r="H72" s="835" t="s">
        <v>5936</v>
      </c>
      <c r="I72" s="849">
        <v>197.57000732421875</v>
      </c>
      <c r="J72" s="849">
        <v>5</v>
      </c>
      <c r="K72" s="850">
        <v>987.85003662109375</v>
      </c>
    </row>
    <row r="73" spans="1:11" ht="14.4" customHeight="1" x14ac:dyDescent="0.3">
      <c r="A73" s="831" t="s">
        <v>629</v>
      </c>
      <c r="B73" s="832" t="s">
        <v>630</v>
      </c>
      <c r="C73" s="835" t="s">
        <v>648</v>
      </c>
      <c r="D73" s="863" t="s">
        <v>649</v>
      </c>
      <c r="E73" s="835" t="s">
        <v>5849</v>
      </c>
      <c r="F73" s="863" t="s">
        <v>5850</v>
      </c>
      <c r="G73" s="835" t="s">
        <v>5937</v>
      </c>
      <c r="H73" s="835" t="s">
        <v>5938</v>
      </c>
      <c r="I73" s="849">
        <v>1.0900000333786011</v>
      </c>
      <c r="J73" s="849">
        <v>1700</v>
      </c>
      <c r="K73" s="850">
        <v>1853</v>
      </c>
    </row>
    <row r="74" spans="1:11" ht="14.4" customHeight="1" x14ac:dyDescent="0.3">
      <c r="A74" s="831" t="s">
        <v>629</v>
      </c>
      <c r="B74" s="832" t="s">
        <v>630</v>
      </c>
      <c r="C74" s="835" t="s">
        <v>648</v>
      </c>
      <c r="D74" s="863" t="s">
        <v>649</v>
      </c>
      <c r="E74" s="835" t="s">
        <v>5849</v>
      </c>
      <c r="F74" s="863" t="s">
        <v>5850</v>
      </c>
      <c r="G74" s="835" t="s">
        <v>5939</v>
      </c>
      <c r="H74" s="835" t="s">
        <v>5940</v>
      </c>
      <c r="I74" s="849">
        <v>0.47999998927116394</v>
      </c>
      <c r="J74" s="849">
        <v>4800</v>
      </c>
      <c r="K74" s="850">
        <v>2304</v>
      </c>
    </row>
    <row r="75" spans="1:11" ht="14.4" customHeight="1" x14ac:dyDescent="0.3">
      <c r="A75" s="831" t="s">
        <v>629</v>
      </c>
      <c r="B75" s="832" t="s">
        <v>630</v>
      </c>
      <c r="C75" s="835" t="s">
        <v>648</v>
      </c>
      <c r="D75" s="863" t="s">
        <v>649</v>
      </c>
      <c r="E75" s="835" t="s">
        <v>5849</v>
      </c>
      <c r="F75" s="863" t="s">
        <v>5850</v>
      </c>
      <c r="G75" s="835" t="s">
        <v>5941</v>
      </c>
      <c r="H75" s="835" t="s">
        <v>5942</v>
      </c>
      <c r="I75" s="849">
        <v>1.6749999523162842</v>
      </c>
      <c r="J75" s="849">
        <v>2700</v>
      </c>
      <c r="K75" s="850">
        <v>4523</v>
      </c>
    </row>
    <row r="76" spans="1:11" ht="14.4" customHeight="1" x14ac:dyDescent="0.3">
      <c r="A76" s="831" t="s">
        <v>629</v>
      </c>
      <c r="B76" s="832" t="s">
        <v>630</v>
      </c>
      <c r="C76" s="835" t="s">
        <v>648</v>
      </c>
      <c r="D76" s="863" t="s">
        <v>649</v>
      </c>
      <c r="E76" s="835" t="s">
        <v>5849</v>
      </c>
      <c r="F76" s="863" t="s">
        <v>5850</v>
      </c>
      <c r="G76" s="835" t="s">
        <v>5943</v>
      </c>
      <c r="H76" s="835" t="s">
        <v>5944</v>
      </c>
      <c r="I76" s="849">
        <v>0.67000001668930054</v>
      </c>
      <c r="J76" s="849">
        <v>1900</v>
      </c>
      <c r="K76" s="850">
        <v>1273</v>
      </c>
    </row>
    <row r="77" spans="1:11" ht="14.4" customHeight="1" x14ac:dyDescent="0.3">
      <c r="A77" s="831" t="s">
        <v>629</v>
      </c>
      <c r="B77" s="832" t="s">
        <v>630</v>
      </c>
      <c r="C77" s="835" t="s">
        <v>648</v>
      </c>
      <c r="D77" s="863" t="s">
        <v>649</v>
      </c>
      <c r="E77" s="835" t="s">
        <v>5849</v>
      </c>
      <c r="F77" s="863" t="s">
        <v>5850</v>
      </c>
      <c r="G77" s="835" t="s">
        <v>5945</v>
      </c>
      <c r="H77" s="835" t="s">
        <v>5946</v>
      </c>
      <c r="I77" s="849">
        <v>2.75</v>
      </c>
      <c r="J77" s="849">
        <v>400</v>
      </c>
      <c r="K77" s="850">
        <v>1100</v>
      </c>
    </row>
    <row r="78" spans="1:11" ht="14.4" customHeight="1" x14ac:dyDescent="0.3">
      <c r="A78" s="831" t="s">
        <v>629</v>
      </c>
      <c r="B78" s="832" t="s">
        <v>630</v>
      </c>
      <c r="C78" s="835" t="s">
        <v>648</v>
      </c>
      <c r="D78" s="863" t="s">
        <v>649</v>
      </c>
      <c r="E78" s="835" t="s">
        <v>5849</v>
      </c>
      <c r="F78" s="863" t="s">
        <v>5850</v>
      </c>
      <c r="G78" s="835" t="s">
        <v>5947</v>
      </c>
      <c r="H78" s="835" t="s">
        <v>5948</v>
      </c>
      <c r="I78" s="849">
        <v>5.1999998092651367</v>
      </c>
      <c r="J78" s="849">
        <v>340</v>
      </c>
      <c r="K78" s="850">
        <v>1768</v>
      </c>
    </row>
    <row r="79" spans="1:11" ht="14.4" customHeight="1" x14ac:dyDescent="0.3">
      <c r="A79" s="831" t="s">
        <v>629</v>
      </c>
      <c r="B79" s="832" t="s">
        <v>630</v>
      </c>
      <c r="C79" s="835" t="s">
        <v>648</v>
      </c>
      <c r="D79" s="863" t="s">
        <v>649</v>
      </c>
      <c r="E79" s="835" t="s">
        <v>5849</v>
      </c>
      <c r="F79" s="863" t="s">
        <v>5850</v>
      </c>
      <c r="G79" s="835" t="s">
        <v>5949</v>
      </c>
      <c r="H79" s="835" t="s">
        <v>5950</v>
      </c>
      <c r="I79" s="849">
        <v>17.059999465942383</v>
      </c>
      <c r="J79" s="849">
        <v>50</v>
      </c>
      <c r="K79" s="850">
        <v>853</v>
      </c>
    </row>
    <row r="80" spans="1:11" ht="14.4" customHeight="1" x14ac:dyDescent="0.3">
      <c r="A80" s="831" t="s">
        <v>629</v>
      </c>
      <c r="B80" s="832" t="s">
        <v>630</v>
      </c>
      <c r="C80" s="835" t="s">
        <v>648</v>
      </c>
      <c r="D80" s="863" t="s">
        <v>649</v>
      </c>
      <c r="E80" s="835" t="s">
        <v>5849</v>
      </c>
      <c r="F80" s="863" t="s">
        <v>5850</v>
      </c>
      <c r="G80" s="835" t="s">
        <v>5951</v>
      </c>
      <c r="H80" s="835" t="s">
        <v>5952</v>
      </c>
      <c r="I80" s="849">
        <v>13.310000419616699</v>
      </c>
      <c r="J80" s="849">
        <v>60</v>
      </c>
      <c r="K80" s="850">
        <v>798.5999755859375</v>
      </c>
    </row>
    <row r="81" spans="1:11" ht="14.4" customHeight="1" x14ac:dyDescent="0.3">
      <c r="A81" s="831" t="s">
        <v>629</v>
      </c>
      <c r="B81" s="832" t="s">
        <v>630</v>
      </c>
      <c r="C81" s="835" t="s">
        <v>648</v>
      </c>
      <c r="D81" s="863" t="s">
        <v>649</v>
      </c>
      <c r="E81" s="835" t="s">
        <v>5849</v>
      </c>
      <c r="F81" s="863" t="s">
        <v>5850</v>
      </c>
      <c r="G81" s="835" t="s">
        <v>5953</v>
      </c>
      <c r="H81" s="835" t="s">
        <v>5954</v>
      </c>
      <c r="I81" s="849">
        <v>42.354999542236328</v>
      </c>
      <c r="J81" s="849">
        <v>4</v>
      </c>
      <c r="K81" s="850">
        <v>169.41999816894531</v>
      </c>
    </row>
    <row r="82" spans="1:11" ht="14.4" customHeight="1" x14ac:dyDescent="0.3">
      <c r="A82" s="831" t="s">
        <v>629</v>
      </c>
      <c r="B82" s="832" t="s">
        <v>630</v>
      </c>
      <c r="C82" s="835" t="s">
        <v>648</v>
      </c>
      <c r="D82" s="863" t="s">
        <v>649</v>
      </c>
      <c r="E82" s="835" t="s">
        <v>5849</v>
      </c>
      <c r="F82" s="863" t="s">
        <v>5850</v>
      </c>
      <c r="G82" s="835" t="s">
        <v>5955</v>
      </c>
      <c r="H82" s="835" t="s">
        <v>5956</v>
      </c>
      <c r="I82" s="849">
        <v>43.439998626708984</v>
      </c>
      <c r="J82" s="849">
        <v>1</v>
      </c>
      <c r="K82" s="850">
        <v>43.439998626708984</v>
      </c>
    </row>
    <row r="83" spans="1:11" ht="14.4" customHeight="1" x14ac:dyDescent="0.3">
      <c r="A83" s="831" t="s">
        <v>629</v>
      </c>
      <c r="B83" s="832" t="s">
        <v>630</v>
      </c>
      <c r="C83" s="835" t="s">
        <v>648</v>
      </c>
      <c r="D83" s="863" t="s">
        <v>649</v>
      </c>
      <c r="E83" s="835" t="s">
        <v>5849</v>
      </c>
      <c r="F83" s="863" t="s">
        <v>5850</v>
      </c>
      <c r="G83" s="835" t="s">
        <v>5957</v>
      </c>
      <c r="H83" s="835" t="s">
        <v>5958</v>
      </c>
      <c r="I83" s="849">
        <v>95.599998474121094</v>
      </c>
      <c r="J83" s="849">
        <v>1</v>
      </c>
      <c r="K83" s="850">
        <v>95.599998474121094</v>
      </c>
    </row>
    <row r="84" spans="1:11" ht="14.4" customHeight="1" x14ac:dyDescent="0.3">
      <c r="A84" s="831" t="s">
        <v>629</v>
      </c>
      <c r="B84" s="832" t="s">
        <v>630</v>
      </c>
      <c r="C84" s="835" t="s">
        <v>648</v>
      </c>
      <c r="D84" s="863" t="s">
        <v>649</v>
      </c>
      <c r="E84" s="835" t="s">
        <v>5849</v>
      </c>
      <c r="F84" s="863" t="s">
        <v>5850</v>
      </c>
      <c r="G84" s="835" t="s">
        <v>5959</v>
      </c>
      <c r="H84" s="835" t="s">
        <v>5960</v>
      </c>
      <c r="I84" s="849">
        <v>0.47399999499320983</v>
      </c>
      <c r="J84" s="849">
        <v>2900</v>
      </c>
      <c r="K84" s="850">
        <v>1373</v>
      </c>
    </row>
    <row r="85" spans="1:11" ht="14.4" customHeight="1" x14ac:dyDescent="0.3">
      <c r="A85" s="831" t="s">
        <v>629</v>
      </c>
      <c r="B85" s="832" t="s">
        <v>630</v>
      </c>
      <c r="C85" s="835" t="s">
        <v>648</v>
      </c>
      <c r="D85" s="863" t="s">
        <v>649</v>
      </c>
      <c r="E85" s="835" t="s">
        <v>5849</v>
      </c>
      <c r="F85" s="863" t="s">
        <v>5850</v>
      </c>
      <c r="G85" s="835" t="s">
        <v>5961</v>
      </c>
      <c r="H85" s="835" t="s">
        <v>5962</v>
      </c>
      <c r="I85" s="849">
        <v>2.369999885559082</v>
      </c>
      <c r="J85" s="849">
        <v>10</v>
      </c>
      <c r="K85" s="850">
        <v>23.700000762939453</v>
      </c>
    </row>
    <row r="86" spans="1:11" ht="14.4" customHeight="1" x14ac:dyDescent="0.3">
      <c r="A86" s="831" t="s">
        <v>629</v>
      </c>
      <c r="B86" s="832" t="s">
        <v>630</v>
      </c>
      <c r="C86" s="835" t="s">
        <v>648</v>
      </c>
      <c r="D86" s="863" t="s">
        <v>649</v>
      </c>
      <c r="E86" s="835" t="s">
        <v>5849</v>
      </c>
      <c r="F86" s="863" t="s">
        <v>5850</v>
      </c>
      <c r="G86" s="835" t="s">
        <v>5963</v>
      </c>
      <c r="H86" s="835" t="s">
        <v>5964</v>
      </c>
      <c r="I86" s="849">
        <v>1.9900000095367432</v>
      </c>
      <c r="J86" s="849">
        <v>5</v>
      </c>
      <c r="K86" s="850">
        <v>9.9499998092651367</v>
      </c>
    </row>
    <row r="87" spans="1:11" ht="14.4" customHeight="1" x14ac:dyDescent="0.3">
      <c r="A87" s="831" t="s">
        <v>629</v>
      </c>
      <c r="B87" s="832" t="s">
        <v>630</v>
      </c>
      <c r="C87" s="835" t="s">
        <v>648</v>
      </c>
      <c r="D87" s="863" t="s">
        <v>649</v>
      </c>
      <c r="E87" s="835" t="s">
        <v>5849</v>
      </c>
      <c r="F87" s="863" t="s">
        <v>5850</v>
      </c>
      <c r="G87" s="835" t="s">
        <v>5965</v>
      </c>
      <c r="H87" s="835" t="s">
        <v>5966</v>
      </c>
      <c r="I87" s="849">
        <v>1.8999999761581421</v>
      </c>
      <c r="J87" s="849">
        <v>13</v>
      </c>
      <c r="K87" s="850">
        <v>24.699999809265137</v>
      </c>
    </row>
    <row r="88" spans="1:11" ht="14.4" customHeight="1" x14ac:dyDescent="0.3">
      <c r="A88" s="831" t="s">
        <v>629</v>
      </c>
      <c r="B88" s="832" t="s">
        <v>630</v>
      </c>
      <c r="C88" s="835" t="s">
        <v>648</v>
      </c>
      <c r="D88" s="863" t="s">
        <v>649</v>
      </c>
      <c r="E88" s="835" t="s">
        <v>5849</v>
      </c>
      <c r="F88" s="863" t="s">
        <v>5850</v>
      </c>
      <c r="G88" s="835" t="s">
        <v>5967</v>
      </c>
      <c r="H88" s="835" t="s">
        <v>5968</v>
      </c>
      <c r="I88" s="849">
        <v>2.7000000476837158</v>
      </c>
      <c r="J88" s="849">
        <v>150</v>
      </c>
      <c r="K88" s="850">
        <v>405</v>
      </c>
    </row>
    <row r="89" spans="1:11" ht="14.4" customHeight="1" x14ac:dyDescent="0.3">
      <c r="A89" s="831" t="s">
        <v>629</v>
      </c>
      <c r="B89" s="832" t="s">
        <v>630</v>
      </c>
      <c r="C89" s="835" t="s">
        <v>648</v>
      </c>
      <c r="D89" s="863" t="s">
        <v>649</v>
      </c>
      <c r="E89" s="835" t="s">
        <v>5849</v>
      </c>
      <c r="F89" s="863" t="s">
        <v>5850</v>
      </c>
      <c r="G89" s="835" t="s">
        <v>5969</v>
      </c>
      <c r="H89" s="835" t="s">
        <v>5970</v>
      </c>
      <c r="I89" s="849">
        <v>1.9199999570846558</v>
      </c>
      <c r="J89" s="849">
        <v>50</v>
      </c>
      <c r="K89" s="850">
        <v>96</v>
      </c>
    </row>
    <row r="90" spans="1:11" ht="14.4" customHeight="1" x14ac:dyDescent="0.3">
      <c r="A90" s="831" t="s">
        <v>629</v>
      </c>
      <c r="B90" s="832" t="s">
        <v>630</v>
      </c>
      <c r="C90" s="835" t="s">
        <v>648</v>
      </c>
      <c r="D90" s="863" t="s">
        <v>649</v>
      </c>
      <c r="E90" s="835" t="s">
        <v>5849</v>
      </c>
      <c r="F90" s="863" t="s">
        <v>5850</v>
      </c>
      <c r="G90" s="835" t="s">
        <v>5971</v>
      </c>
      <c r="H90" s="835" t="s">
        <v>5972</v>
      </c>
      <c r="I90" s="849">
        <v>2.1650000810623169</v>
      </c>
      <c r="J90" s="849">
        <v>20</v>
      </c>
      <c r="K90" s="850">
        <v>43.30000114440918</v>
      </c>
    </row>
    <row r="91" spans="1:11" ht="14.4" customHeight="1" x14ac:dyDescent="0.3">
      <c r="A91" s="831" t="s">
        <v>629</v>
      </c>
      <c r="B91" s="832" t="s">
        <v>630</v>
      </c>
      <c r="C91" s="835" t="s">
        <v>648</v>
      </c>
      <c r="D91" s="863" t="s">
        <v>649</v>
      </c>
      <c r="E91" s="835" t="s">
        <v>5849</v>
      </c>
      <c r="F91" s="863" t="s">
        <v>5850</v>
      </c>
      <c r="G91" s="835" t="s">
        <v>5973</v>
      </c>
      <c r="H91" s="835" t="s">
        <v>5974</v>
      </c>
      <c r="I91" s="849">
        <v>21.234999656677246</v>
      </c>
      <c r="J91" s="849">
        <v>100</v>
      </c>
      <c r="K91" s="850">
        <v>2123.5</v>
      </c>
    </row>
    <row r="92" spans="1:11" ht="14.4" customHeight="1" x14ac:dyDescent="0.3">
      <c r="A92" s="831" t="s">
        <v>629</v>
      </c>
      <c r="B92" s="832" t="s">
        <v>630</v>
      </c>
      <c r="C92" s="835" t="s">
        <v>648</v>
      </c>
      <c r="D92" s="863" t="s">
        <v>649</v>
      </c>
      <c r="E92" s="835" t="s">
        <v>5849</v>
      </c>
      <c r="F92" s="863" t="s">
        <v>5850</v>
      </c>
      <c r="G92" s="835" t="s">
        <v>5975</v>
      </c>
      <c r="H92" s="835" t="s">
        <v>5976</v>
      </c>
      <c r="I92" s="849">
        <v>5.3474999666213989</v>
      </c>
      <c r="J92" s="849">
        <v>400</v>
      </c>
      <c r="K92" s="850">
        <v>2139</v>
      </c>
    </row>
    <row r="93" spans="1:11" ht="14.4" customHeight="1" x14ac:dyDescent="0.3">
      <c r="A93" s="831" t="s">
        <v>629</v>
      </c>
      <c r="B93" s="832" t="s">
        <v>630</v>
      </c>
      <c r="C93" s="835" t="s">
        <v>648</v>
      </c>
      <c r="D93" s="863" t="s">
        <v>649</v>
      </c>
      <c r="E93" s="835" t="s">
        <v>5849</v>
      </c>
      <c r="F93" s="863" t="s">
        <v>5850</v>
      </c>
      <c r="G93" s="835" t="s">
        <v>5977</v>
      </c>
      <c r="H93" s="835" t="s">
        <v>5978</v>
      </c>
      <c r="I93" s="849">
        <v>2.5279999732971192</v>
      </c>
      <c r="J93" s="849">
        <v>450</v>
      </c>
      <c r="K93" s="850">
        <v>1138</v>
      </c>
    </row>
    <row r="94" spans="1:11" ht="14.4" customHeight="1" x14ac:dyDescent="0.3">
      <c r="A94" s="831" t="s">
        <v>629</v>
      </c>
      <c r="B94" s="832" t="s">
        <v>630</v>
      </c>
      <c r="C94" s="835" t="s">
        <v>648</v>
      </c>
      <c r="D94" s="863" t="s">
        <v>649</v>
      </c>
      <c r="E94" s="835" t="s">
        <v>5849</v>
      </c>
      <c r="F94" s="863" t="s">
        <v>5850</v>
      </c>
      <c r="G94" s="835" t="s">
        <v>5979</v>
      </c>
      <c r="H94" s="835" t="s">
        <v>5980</v>
      </c>
      <c r="I94" s="849">
        <v>2.6700000762939453</v>
      </c>
      <c r="J94" s="849">
        <v>50</v>
      </c>
      <c r="K94" s="850">
        <v>133.71000671386719</v>
      </c>
    </row>
    <row r="95" spans="1:11" ht="14.4" customHeight="1" x14ac:dyDescent="0.3">
      <c r="A95" s="831" t="s">
        <v>629</v>
      </c>
      <c r="B95" s="832" t="s">
        <v>630</v>
      </c>
      <c r="C95" s="835" t="s">
        <v>648</v>
      </c>
      <c r="D95" s="863" t="s">
        <v>649</v>
      </c>
      <c r="E95" s="835" t="s">
        <v>5849</v>
      </c>
      <c r="F95" s="863" t="s">
        <v>5850</v>
      </c>
      <c r="G95" s="835" t="s">
        <v>5981</v>
      </c>
      <c r="H95" s="835" t="s">
        <v>5982</v>
      </c>
      <c r="I95" s="849">
        <v>3.7400000095367432</v>
      </c>
      <c r="J95" s="849">
        <v>300</v>
      </c>
      <c r="K95" s="850">
        <v>1122</v>
      </c>
    </row>
    <row r="96" spans="1:11" ht="14.4" customHeight="1" x14ac:dyDescent="0.3">
      <c r="A96" s="831" t="s">
        <v>629</v>
      </c>
      <c r="B96" s="832" t="s">
        <v>630</v>
      </c>
      <c r="C96" s="835" t="s">
        <v>648</v>
      </c>
      <c r="D96" s="863" t="s">
        <v>649</v>
      </c>
      <c r="E96" s="835" t="s">
        <v>5849</v>
      </c>
      <c r="F96" s="863" t="s">
        <v>5850</v>
      </c>
      <c r="G96" s="835" t="s">
        <v>5983</v>
      </c>
      <c r="H96" s="835" t="s">
        <v>5984</v>
      </c>
      <c r="I96" s="849">
        <v>21.229999542236328</v>
      </c>
      <c r="J96" s="849">
        <v>50</v>
      </c>
      <c r="K96" s="850">
        <v>1061.5</v>
      </c>
    </row>
    <row r="97" spans="1:11" ht="14.4" customHeight="1" x14ac:dyDescent="0.3">
      <c r="A97" s="831" t="s">
        <v>629</v>
      </c>
      <c r="B97" s="832" t="s">
        <v>630</v>
      </c>
      <c r="C97" s="835" t="s">
        <v>648</v>
      </c>
      <c r="D97" s="863" t="s">
        <v>649</v>
      </c>
      <c r="E97" s="835" t="s">
        <v>5849</v>
      </c>
      <c r="F97" s="863" t="s">
        <v>5850</v>
      </c>
      <c r="G97" s="835" t="s">
        <v>5985</v>
      </c>
      <c r="H97" s="835" t="s">
        <v>5986</v>
      </c>
      <c r="I97" s="849">
        <v>21.236666361490887</v>
      </c>
      <c r="J97" s="849">
        <v>150</v>
      </c>
      <c r="K97" s="850">
        <v>3185.5</v>
      </c>
    </row>
    <row r="98" spans="1:11" ht="14.4" customHeight="1" x14ac:dyDescent="0.3">
      <c r="A98" s="831" t="s">
        <v>629</v>
      </c>
      <c r="B98" s="832" t="s">
        <v>630</v>
      </c>
      <c r="C98" s="835" t="s">
        <v>648</v>
      </c>
      <c r="D98" s="863" t="s">
        <v>649</v>
      </c>
      <c r="E98" s="835" t="s">
        <v>5849</v>
      </c>
      <c r="F98" s="863" t="s">
        <v>5850</v>
      </c>
      <c r="G98" s="835" t="s">
        <v>5987</v>
      </c>
      <c r="H98" s="835" t="s">
        <v>5988</v>
      </c>
      <c r="I98" s="849">
        <v>435.60000610351562</v>
      </c>
      <c r="J98" s="849">
        <v>1</v>
      </c>
      <c r="K98" s="850">
        <v>435.60000610351562</v>
      </c>
    </row>
    <row r="99" spans="1:11" ht="14.4" customHeight="1" x14ac:dyDescent="0.3">
      <c r="A99" s="831" t="s">
        <v>629</v>
      </c>
      <c r="B99" s="832" t="s">
        <v>630</v>
      </c>
      <c r="C99" s="835" t="s">
        <v>648</v>
      </c>
      <c r="D99" s="863" t="s">
        <v>649</v>
      </c>
      <c r="E99" s="835" t="s">
        <v>5989</v>
      </c>
      <c r="F99" s="863" t="s">
        <v>5990</v>
      </c>
      <c r="G99" s="835" t="s">
        <v>5991</v>
      </c>
      <c r="H99" s="835" t="s">
        <v>5992</v>
      </c>
      <c r="I99" s="849">
        <v>10.163333257039389</v>
      </c>
      <c r="J99" s="849">
        <v>690</v>
      </c>
      <c r="K99" s="850">
        <v>7013.0000228881836</v>
      </c>
    </row>
    <row r="100" spans="1:11" ht="14.4" customHeight="1" x14ac:dyDescent="0.3">
      <c r="A100" s="831" t="s">
        <v>629</v>
      </c>
      <c r="B100" s="832" t="s">
        <v>630</v>
      </c>
      <c r="C100" s="835" t="s">
        <v>648</v>
      </c>
      <c r="D100" s="863" t="s">
        <v>649</v>
      </c>
      <c r="E100" s="835" t="s">
        <v>5989</v>
      </c>
      <c r="F100" s="863" t="s">
        <v>5990</v>
      </c>
      <c r="G100" s="835" t="s">
        <v>5993</v>
      </c>
      <c r="H100" s="835" t="s">
        <v>5994</v>
      </c>
      <c r="I100" s="849">
        <v>7</v>
      </c>
      <c r="J100" s="849">
        <v>5</v>
      </c>
      <c r="K100" s="850">
        <v>35</v>
      </c>
    </row>
    <row r="101" spans="1:11" ht="14.4" customHeight="1" x14ac:dyDescent="0.3">
      <c r="A101" s="831" t="s">
        <v>629</v>
      </c>
      <c r="B101" s="832" t="s">
        <v>630</v>
      </c>
      <c r="C101" s="835" t="s">
        <v>648</v>
      </c>
      <c r="D101" s="863" t="s">
        <v>649</v>
      </c>
      <c r="E101" s="835" t="s">
        <v>5995</v>
      </c>
      <c r="F101" s="863" t="s">
        <v>5996</v>
      </c>
      <c r="G101" s="835" t="s">
        <v>5997</v>
      </c>
      <c r="H101" s="835" t="s">
        <v>5998</v>
      </c>
      <c r="I101" s="849">
        <v>0.47999998927116394</v>
      </c>
      <c r="J101" s="849">
        <v>100</v>
      </c>
      <c r="K101" s="850">
        <v>48</v>
      </c>
    </row>
    <row r="102" spans="1:11" ht="14.4" customHeight="1" x14ac:dyDescent="0.3">
      <c r="A102" s="831" t="s">
        <v>629</v>
      </c>
      <c r="B102" s="832" t="s">
        <v>630</v>
      </c>
      <c r="C102" s="835" t="s">
        <v>648</v>
      </c>
      <c r="D102" s="863" t="s">
        <v>649</v>
      </c>
      <c r="E102" s="835" t="s">
        <v>5995</v>
      </c>
      <c r="F102" s="863" t="s">
        <v>5996</v>
      </c>
      <c r="G102" s="835" t="s">
        <v>5999</v>
      </c>
      <c r="H102" s="835" t="s">
        <v>6000</v>
      </c>
      <c r="I102" s="849">
        <v>0.30000001192092896</v>
      </c>
      <c r="J102" s="849">
        <v>100</v>
      </c>
      <c r="K102" s="850">
        <v>30</v>
      </c>
    </row>
    <row r="103" spans="1:11" ht="14.4" customHeight="1" x14ac:dyDescent="0.3">
      <c r="A103" s="831" t="s">
        <v>629</v>
      </c>
      <c r="B103" s="832" t="s">
        <v>630</v>
      </c>
      <c r="C103" s="835" t="s">
        <v>648</v>
      </c>
      <c r="D103" s="863" t="s">
        <v>649</v>
      </c>
      <c r="E103" s="835" t="s">
        <v>5995</v>
      </c>
      <c r="F103" s="863" t="s">
        <v>5996</v>
      </c>
      <c r="G103" s="835" t="s">
        <v>6001</v>
      </c>
      <c r="H103" s="835" t="s">
        <v>6002</v>
      </c>
      <c r="I103" s="849">
        <v>0.30000001192092896</v>
      </c>
      <c r="J103" s="849">
        <v>300</v>
      </c>
      <c r="K103" s="850">
        <v>90</v>
      </c>
    </row>
    <row r="104" spans="1:11" ht="14.4" customHeight="1" x14ac:dyDescent="0.3">
      <c r="A104" s="831" t="s">
        <v>629</v>
      </c>
      <c r="B104" s="832" t="s">
        <v>630</v>
      </c>
      <c r="C104" s="835" t="s">
        <v>648</v>
      </c>
      <c r="D104" s="863" t="s">
        <v>649</v>
      </c>
      <c r="E104" s="835" t="s">
        <v>5995</v>
      </c>
      <c r="F104" s="863" t="s">
        <v>5996</v>
      </c>
      <c r="G104" s="835" t="s">
        <v>6003</v>
      </c>
      <c r="H104" s="835" t="s">
        <v>6004</v>
      </c>
      <c r="I104" s="849">
        <v>0.54600001573562618</v>
      </c>
      <c r="J104" s="849">
        <v>2200</v>
      </c>
      <c r="K104" s="850">
        <v>1200</v>
      </c>
    </row>
    <row r="105" spans="1:11" ht="14.4" customHeight="1" x14ac:dyDescent="0.3">
      <c r="A105" s="831" t="s">
        <v>629</v>
      </c>
      <c r="B105" s="832" t="s">
        <v>630</v>
      </c>
      <c r="C105" s="835" t="s">
        <v>648</v>
      </c>
      <c r="D105" s="863" t="s">
        <v>649</v>
      </c>
      <c r="E105" s="835" t="s">
        <v>6005</v>
      </c>
      <c r="F105" s="863" t="s">
        <v>6006</v>
      </c>
      <c r="G105" s="835" t="s">
        <v>6007</v>
      </c>
      <c r="H105" s="835" t="s">
        <v>6008</v>
      </c>
      <c r="I105" s="849">
        <v>7.0199999809265137</v>
      </c>
      <c r="J105" s="849">
        <v>50</v>
      </c>
      <c r="K105" s="850">
        <v>351</v>
      </c>
    </row>
    <row r="106" spans="1:11" ht="14.4" customHeight="1" x14ac:dyDescent="0.3">
      <c r="A106" s="831" t="s">
        <v>629</v>
      </c>
      <c r="B106" s="832" t="s">
        <v>630</v>
      </c>
      <c r="C106" s="835" t="s">
        <v>648</v>
      </c>
      <c r="D106" s="863" t="s">
        <v>649</v>
      </c>
      <c r="E106" s="835" t="s">
        <v>6005</v>
      </c>
      <c r="F106" s="863" t="s">
        <v>6006</v>
      </c>
      <c r="G106" s="835" t="s">
        <v>6009</v>
      </c>
      <c r="H106" s="835" t="s">
        <v>6010</v>
      </c>
      <c r="I106" s="849">
        <v>7.0199999809265137</v>
      </c>
      <c r="J106" s="849">
        <v>100</v>
      </c>
      <c r="K106" s="850">
        <v>702</v>
      </c>
    </row>
    <row r="107" spans="1:11" ht="14.4" customHeight="1" x14ac:dyDescent="0.3">
      <c r="A107" s="831" t="s">
        <v>629</v>
      </c>
      <c r="B107" s="832" t="s">
        <v>630</v>
      </c>
      <c r="C107" s="835" t="s">
        <v>648</v>
      </c>
      <c r="D107" s="863" t="s">
        <v>649</v>
      </c>
      <c r="E107" s="835" t="s">
        <v>6005</v>
      </c>
      <c r="F107" s="863" t="s">
        <v>6006</v>
      </c>
      <c r="G107" s="835" t="s">
        <v>6011</v>
      </c>
      <c r="H107" s="835" t="s">
        <v>6012</v>
      </c>
      <c r="I107" s="849">
        <v>7.0199999809265137</v>
      </c>
      <c r="J107" s="849">
        <v>50</v>
      </c>
      <c r="K107" s="850">
        <v>351</v>
      </c>
    </row>
    <row r="108" spans="1:11" ht="14.4" customHeight="1" x14ac:dyDescent="0.3">
      <c r="A108" s="831" t="s">
        <v>629</v>
      </c>
      <c r="B108" s="832" t="s">
        <v>630</v>
      </c>
      <c r="C108" s="835" t="s">
        <v>648</v>
      </c>
      <c r="D108" s="863" t="s">
        <v>649</v>
      </c>
      <c r="E108" s="835" t="s">
        <v>6005</v>
      </c>
      <c r="F108" s="863" t="s">
        <v>6006</v>
      </c>
      <c r="G108" s="835" t="s">
        <v>6013</v>
      </c>
      <c r="H108" s="835" t="s">
        <v>6014</v>
      </c>
      <c r="I108" s="849">
        <v>0.62999999523162842</v>
      </c>
      <c r="J108" s="849">
        <v>800</v>
      </c>
      <c r="K108" s="850">
        <v>504</v>
      </c>
    </row>
    <row r="109" spans="1:11" ht="14.4" customHeight="1" x14ac:dyDescent="0.3">
      <c r="A109" s="831" t="s">
        <v>629</v>
      </c>
      <c r="B109" s="832" t="s">
        <v>630</v>
      </c>
      <c r="C109" s="835" t="s">
        <v>648</v>
      </c>
      <c r="D109" s="863" t="s">
        <v>649</v>
      </c>
      <c r="E109" s="835" t="s">
        <v>6005</v>
      </c>
      <c r="F109" s="863" t="s">
        <v>6006</v>
      </c>
      <c r="G109" s="835" t="s">
        <v>6015</v>
      </c>
      <c r="H109" s="835" t="s">
        <v>6016</v>
      </c>
      <c r="I109" s="849">
        <v>0.62999999523162842</v>
      </c>
      <c r="J109" s="849">
        <v>10200</v>
      </c>
      <c r="K109" s="850">
        <v>6426</v>
      </c>
    </row>
    <row r="110" spans="1:11" ht="14.4" customHeight="1" x14ac:dyDescent="0.3">
      <c r="A110" s="831" t="s">
        <v>629</v>
      </c>
      <c r="B110" s="832" t="s">
        <v>630</v>
      </c>
      <c r="C110" s="835" t="s">
        <v>648</v>
      </c>
      <c r="D110" s="863" t="s">
        <v>649</v>
      </c>
      <c r="E110" s="835" t="s">
        <v>6005</v>
      </c>
      <c r="F110" s="863" t="s">
        <v>6006</v>
      </c>
      <c r="G110" s="835" t="s">
        <v>6017</v>
      </c>
      <c r="H110" s="835" t="s">
        <v>6018</v>
      </c>
      <c r="I110" s="849">
        <v>0.62999999523162842</v>
      </c>
      <c r="J110" s="849">
        <v>1800</v>
      </c>
      <c r="K110" s="850">
        <v>1134</v>
      </c>
    </row>
    <row r="111" spans="1:11" ht="14.4" customHeight="1" x14ac:dyDescent="0.3">
      <c r="A111" s="831" t="s">
        <v>629</v>
      </c>
      <c r="B111" s="832" t="s">
        <v>630</v>
      </c>
      <c r="C111" s="835" t="s">
        <v>648</v>
      </c>
      <c r="D111" s="863" t="s">
        <v>649</v>
      </c>
      <c r="E111" s="835" t="s">
        <v>6019</v>
      </c>
      <c r="F111" s="863" t="s">
        <v>6020</v>
      </c>
      <c r="G111" s="835" t="s">
        <v>6021</v>
      </c>
      <c r="H111" s="835" t="s">
        <v>6022</v>
      </c>
      <c r="I111" s="849">
        <v>15.210000038146973</v>
      </c>
      <c r="J111" s="849">
        <v>100</v>
      </c>
      <c r="K111" s="850">
        <v>1520.72998046875</v>
      </c>
    </row>
    <row r="112" spans="1:11" ht="14.4" customHeight="1" x14ac:dyDescent="0.3">
      <c r="A112" s="831" t="s">
        <v>629</v>
      </c>
      <c r="B112" s="832" t="s">
        <v>630</v>
      </c>
      <c r="C112" s="835" t="s">
        <v>653</v>
      </c>
      <c r="D112" s="863" t="s">
        <v>654</v>
      </c>
      <c r="E112" s="835" t="s">
        <v>5801</v>
      </c>
      <c r="F112" s="863" t="s">
        <v>5802</v>
      </c>
      <c r="G112" s="835" t="s">
        <v>6023</v>
      </c>
      <c r="H112" s="835" t="s">
        <v>6024</v>
      </c>
      <c r="I112" s="849">
        <v>713.55999755859375</v>
      </c>
      <c r="J112" s="849">
        <v>1</v>
      </c>
      <c r="K112" s="850">
        <v>713.55999755859375</v>
      </c>
    </row>
    <row r="113" spans="1:11" ht="14.4" customHeight="1" x14ac:dyDescent="0.3">
      <c r="A113" s="831" t="s">
        <v>629</v>
      </c>
      <c r="B113" s="832" t="s">
        <v>630</v>
      </c>
      <c r="C113" s="835" t="s">
        <v>653</v>
      </c>
      <c r="D113" s="863" t="s">
        <v>654</v>
      </c>
      <c r="E113" s="835" t="s">
        <v>5801</v>
      </c>
      <c r="F113" s="863" t="s">
        <v>5802</v>
      </c>
      <c r="G113" s="835" t="s">
        <v>6025</v>
      </c>
      <c r="H113" s="835" t="s">
        <v>6026</v>
      </c>
      <c r="I113" s="849">
        <v>6.25</v>
      </c>
      <c r="J113" s="849">
        <v>100</v>
      </c>
      <c r="K113" s="850">
        <v>625</v>
      </c>
    </row>
    <row r="114" spans="1:11" ht="14.4" customHeight="1" x14ac:dyDescent="0.3">
      <c r="A114" s="831" t="s">
        <v>629</v>
      </c>
      <c r="B114" s="832" t="s">
        <v>630</v>
      </c>
      <c r="C114" s="835" t="s">
        <v>653</v>
      </c>
      <c r="D114" s="863" t="s">
        <v>654</v>
      </c>
      <c r="E114" s="835" t="s">
        <v>5801</v>
      </c>
      <c r="F114" s="863" t="s">
        <v>5802</v>
      </c>
      <c r="G114" s="835" t="s">
        <v>5809</v>
      </c>
      <c r="H114" s="835" t="s">
        <v>5810</v>
      </c>
      <c r="I114" s="849">
        <v>0.87999999523162842</v>
      </c>
      <c r="J114" s="849">
        <v>400</v>
      </c>
      <c r="K114" s="850">
        <v>352</v>
      </c>
    </row>
    <row r="115" spans="1:11" ht="14.4" customHeight="1" x14ac:dyDescent="0.3">
      <c r="A115" s="831" t="s">
        <v>629</v>
      </c>
      <c r="B115" s="832" t="s">
        <v>630</v>
      </c>
      <c r="C115" s="835" t="s">
        <v>653</v>
      </c>
      <c r="D115" s="863" t="s">
        <v>654</v>
      </c>
      <c r="E115" s="835" t="s">
        <v>5801</v>
      </c>
      <c r="F115" s="863" t="s">
        <v>5802</v>
      </c>
      <c r="G115" s="835" t="s">
        <v>5813</v>
      </c>
      <c r="H115" s="835" t="s">
        <v>5814</v>
      </c>
      <c r="I115" s="849">
        <v>1.1733332872390747</v>
      </c>
      <c r="J115" s="849">
        <v>800</v>
      </c>
      <c r="K115" s="850">
        <v>940</v>
      </c>
    </row>
    <row r="116" spans="1:11" ht="14.4" customHeight="1" x14ac:dyDescent="0.3">
      <c r="A116" s="831" t="s">
        <v>629</v>
      </c>
      <c r="B116" s="832" t="s">
        <v>630</v>
      </c>
      <c r="C116" s="835" t="s">
        <v>653</v>
      </c>
      <c r="D116" s="863" t="s">
        <v>654</v>
      </c>
      <c r="E116" s="835" t="s">
        <v>5801</v>
      </c>
      <c r="F116" s="863" t="s">
        <v>5802</v>
      </c>
      <c r="G116" s="835" t="s">
        <v>6027</v>
      </c>
      <c r="H116" s="835" t="s">
        <v>6028</v>
      </c>
      <c r="I116" s="849">
        <v>727.260009765625</v>
      </c>
      <c r="J116" s="849">
        <v>2</v>
      </c>
      <c r="K116" s="850">
        <v>1454.52001953125</v>
      </c>
    </row>
    <row r="117" spans="1:11" ht="14.4" customHeight="1" x14ac:dyDescent="0.3">
      <c r="A117" s="831" t="s">
        <v>629</v>
      </c>
      <c r="B117" s="832" t="s">
        <v>630</v>
      </c>
      <c r="C117" s="835" t="s">
        <v>653</v>
      </c>
      <c r="D117" s="863" t="s">
        <v>654</v>
      </c>
      <c r="E117" s="835" t="s">
        <v>5801</v>
      </c>
      <c r="F117" s="863" t="s">
        <v>5802</v>
      </c>
      <c r="G117" s="835" t="s">
        <v>6029</v>
      </c>
      <c r="H117" s="835" t="s">
        <v>6030</v>
      </c>
      <c r="I117" s="849">
        <v>47.529998779296875</v>
      </c>
      <c r="J117" s="849">
        <v>3</v>
      </c>
      <c r="K117" s="850">
        <v>142.60000610351562</v>
      </c>
    </row>
    <row r="118" spans="1:11" ht="14.4" customHeight="1" x14ac:dyDescent="0.3">
      <c r="A118" s="831" t="s">
        <v>629</v>
      </c>
      <c r="B118" s="832" t="s">
        <v>630</v>
      </c>
      <c r="C118" s="835" t="s">
        <v>653</v>
      </c>
      <c r="D118" s="863" t="s">
        <v>654</v>
      </c>
      <c r="E118" s="835" t="s">
        <v>5801</v>
      </c>
      <c r="F118" s="863" t="s">
        <v>5802</v>
      </c>
      <c r="G118" s="835" t="s">
        <v>6031</v>
      </c>
      <c r="H118" s="835" t="s">
        <v>6032</v>
      </c>
      <c r="I118" s="849">
        <v>111.55000305175781</v>
      </c>
      <c r="J118" s="849">
        <v>2</v>
      </c>
      <c r="K118" s="850">
        <v>223.10000610351562</v>
      </c>
    </row>
    <row r="119" spans="1:11" ht="14.4" customHeight="1" x14ac:dyDescent="0.3">
      <c r="A119" s="831" t="s">
        <v>629</v>
      </c>
      <c r="B119" s="832" t="s">
        <v>630</v>
      </c>
      <c r="C119" s="835" t="s">
        <v>653</v>
      </c>
      <c r="D119" s="863" t="s">
        <v>654</v>
      </c>
      <c r="E119" s="835" t="s">
        <v>5801</v>
      </c>
      <c r="F119" s="863" t="s">
        <v>5802</v>
      </c>
      <c r="G119" s="835" t="s">
        <v>6033</v>
      </c>
      <c r="H119" s="835" t="s">
        <v>6034</v>
      </c>
      <c r="I119" s="849">
        <v>790.8800048828125</v>
      </c>
      <c r="J119" s="849">
        <v>2</v>
      </c>
      <c r="K119" s="850">
        <v>1581.760009765625</v>
      </c>
    </row>
    <row r="120" spans="1:11" ht="14.4" customHeight="1" x14ac:dyDescent="0.3">
      <c r="A120" s="831" t="s">
        <v>629</v>
      </c>
      <c r="B120" s="832" t="s">
        <v>630</v>
      </c>
      <c r="C120" s="835" t="s">
        <v>653</v>
      </c>
      <c r="D120" s="863" t="s">
        <v>654</v>
      </c>
      <c r="E120" s="835" t="s">
        <v>5801</v>
      </c>
      <c r="F120" s="863" t="s">
        <v>5802</v>
      </c>
      <c r="G120" s="835" t="s">
        <v>6035</v>
      </c>
      <c r="H120" s="835" t="s">
        <v>6036</v>
      </c>
      <c r="I120" s="849">
        <v>355.35000610351562</v>
      </c>
      <c r="J120" s="849">
        <v>2</v>
      </c>
      <c r="K120" s="850">
        <v>710.70001220703125</v>
      </c>
    </row>
    <row r="121" spans="1:11" ht="14.4" customHeight="1" x14ac:dyDescent="0.3">
      <c r="A121" s="831" t="s">
        <v>629</v>
      </c>
      <c r="B121" s="832" t="s">
        <v>630</v>
      </c>
      <c r="C121" s="835" t="s">
        <v>653</v>
      </c>
      <c r="D121" s="863" t="s">
        <v>654</v>
      </c>
      <c r="E121" s="835" t="s">
        <v>5801</v>
      </c>
      <c r="F121" s="863" t="s">
        <v>5802</v>
      </c>
      <c r="G121" s="835" t="s">
        <v>6037</v>
      </c>
      <c r="H121" s="835" t="s">
        <v>6038</v>
      </c>
      <c r="I121" s="849">
        <v>108.66000366210937</v>
      </c>
      <c r="J121" s="849">
        <v>5</v>
      </c>
      <c r="K121" s="850">
        <v>543.280029296875</v>
      </c>
    </row>
    <row r="122" spans="1:11" ht="14.4" customHeight="1" x14ac:dyDescent="0.3">
      <c r="A122" s="831" t="s">
        <v>629</v>
      </c>
      <c r="B122" s="832" t="s">
        <v>630</v>
      </c>
      <c r="C122" s="835" t="s">
        <v>653</v>
      </c>
      <c r="D122" s="863" t="s">
        <v>654</v>
      </c>
      <c r="E122" s="835" t="s">
        <v>5801</v>
      </c>
      <c r="F122" s="863" t="s">
        <v>5802</v>
      </c>
      <c r="G122" s="835" t="s">
        <v>6039</v>
      </c>
      <c r="H122" s="835" t="s">
        <v>6040</v>
      </c>
      <c r="I122" s="849">
        <v>272.44000244140625</v>
      </c>
      <c r="J122" s="849">
        <v>6</v>
      </c>
      <c r="K122" s="850">
        <v>1634.6500244140625</v>
      </c>
    </row>
    <row r="123" spans="1:11" ht="14.4" customHeight="1" x14ac:dyDescent="0.3">
      <c r="A123" s="831" t="s">
        <v>629</v>
      </c>
      <c r="B123" s="832" t="s">
        <v>630</v>
      </c>
      <c r="C123" s="835" t="s">
        <v>653</v>
      </c>
      <c r="D123" s="863" t="s">
        <v>654</v>
      </c>
      <c r="E123" s="835" t="s">
        <v>5801</v>
      </c>
      <c r="F123" s="863" t="s">
        <v>5802</v>
      </c>
      <c r="G123" s="835" t="s">
        <v>6041</v>
      </c>
      <c r="H123" s="835" t="s">
        <v>6042</v>
      </c>
      <c r="I123" s="849">
        <v>55.369998931884766</v>
      </c>
      <c r="J123" s="849">
        <v>10</v>
      </c>
      <c r="K123" s="850">
        <v>553.70001220703125</v>
      </c>
    </row>
    <row r="124" spans="1:11" ht="14.4" customHeight="1" x14ac:dyDescent="0.3">
      <c r="A124" s="831" t="s">
        <v>629</v>
      </c>
      <c r="B124" s="832" t="s">
        <v>630</v>
      </c>
      <c r="C124" s="835" t="s">
        <v>653</v>
      </c>
      <c r="D124" s="863" t="s">
        <v>654</v>
      </c>
      <c r="E124" s="835" t="s">
        <v>5801</v>
      </c>
      <c r="F124" s="863" t="s">
        <v>5802</v>
      </c>
      <c r="G124" s="835" t="s">
        <v>5815</v>
      </c>
      <c r="H124" s="835" t="s">
        <v>5816</v>
      </c>
      <c r="I124" s="849">
        <v>139.17332967122397</v>
      </c>
      <c r="J124" s="849">
        <v>10</v>
      </c>
      <c r="K124" s="850">
        <v>1391.7399597167969</v>
      </c>
    </row>
    <row r="125" spans="1:11" ht="14.4" customHeight="1" x14ac:dyDescent="0.3">
      <c r="A125" s="831" t="s">
        <v>629</v>
      </c>
      <c r="B125" s="832" t="s">
        <v>630</v>
      </c>
      <c r="C125" s="835" t="s">
        <v>653</v>
      </c>
      <c r="D125" s="863" t="s">
        <v>654</v>
      </c>
      <c r="E125" s="835" t="s">
        <v>5801</v>
      </c>
      <c r="F125" s="863" t="s">
        <v>5802</v>
      </c>
      <c r="G125" s="835" t="s">
        <v>6043</v>
      </c>
      <c r="H125" s="835" t="s">
        <v>6044</v>
      </c>
      <c r="I125" s="849">
        <v>573.8499755859375</v>
      </c>
      <c r="J125" s="849">
        <v>4</v>
      </c>
      <c r="K125" s="850">
        <v>2295.39990234375</v>
      </c>
    </row>
    <row r="126" spans="1:11" ht="14.4" customHeight="1" x14ac:dyDescent="0.3">
      <c r="A126" s="831" t="s">
        <v>629</v>
      </c>
      <c r="B126" s="832" t="s">
        <v>630</v>
      </c>
      <c r="C126" s="835" t="s">
        <v>653</v>
      </c>
      <c r="D126" s="863" t="s">
        <v>654</v>
      </c>
      <c r="E126" s="835" t="s">
        <v>5801</v>
      </c>
      <c r="F126" s="863" t="s">
        <v>5802</v>
      </c>
      <c r="G126" s="835" t="s">
        <v>6045</v>
      </c>
      <c r="H126" s="835" t="s">
        <v>6046</v>
      </c>
      <c r="I126" s="849">
        <v>21.059999465942383</v>
      </c>
      <c r="J126" s="849">
        <v>10</v>
      </c>
      <c r="K126" s="850">
        <v>210.6300048828125</v>
      </c>
    </row>
    <row r="127" spans="1:11" ht="14.4" customHeight="1" x14ac:dyDescent="0.3">
      <c r="A127" s="831" t="s">
        <v>629</v>
      </c>
      <c r="B127" s="832" t="s">
        <v>630</v>
      </c>
      <c r="C127" s="835" t="s">
        <v>653</v>
      </c>
      <c r="D127" s="863" t="s">
        <v>654</v>
      </c>
      <c r="E127" s="835" t="s">
        <v>5801</v>
      </c>
      <c r="F127" s="863" t="s">
        <v>5802</v>
      </c>
      <c r="G127" s="835" t="s">
        <v>5817</v>
      </c>
      <c r="H127" s="835" t="s">
        <v>5818</v>
      </c>
      <c r="I127" s="849">
        <v>8.0100002288818359</v>
      </c>
      <c r="J127" s="849">
        <v>100</v>
      </c>
      <c r="K127" s="850">
        <v>801</v>
      </c>
    </row>
    <row r="128" spans="1:11" ht="14.4" customHeight="1" x14ac:dyDescent="0.3">
      <c r="A128" s="831" t="s">
        <v>629</v>
      </c>
      <c r="B128" s="832" t="s">
        <v>630</v>
      </c>
      <c r="C128" s="835" t="s">
        <v>653</v>
      </c>
      <c r="D128" s="863" t="s">
        <v>654</v>
      </c>
      <c r="E128" s="835" t="s">
        <v>5801</v>
      </c>
      <c r="F128" s="863" t="s">
        <v>5802</v>
      </c>
      <c r="G128" s="835" t="s">
        <v>6047</v>
      </c>
      <c r="H128" s="835" t="s">
        <v>6048</v>
      </c>
      <c r="I128" s="849">
        <v>14.119999885559082</v>
      </c>
      <c r="J128" s="849">
        <v>50</v>
      </c>
      <c r="K128" s="850">
        <v>706</v>
      </c>
    </row>
    <row r="129" spans="1:11" ht="14.4" customHeight="1" x14ac:dyDescent="0.3">
      <c r="A129" s="831" t="s">
        <v>629</v>
      </c>
      <c r="B129" s="832" t="s">
        <v>630</v>
      </c>
      <c r="C129" s="835" t="s">
        <v>653</v>
      </c>
      <c r="D129" s="863" t="s">
        <v>654</v>
      </c>
      <c r="E129" s="835" t="s">
        <v>5801</v>
      </c>
      <c r="F129" s="863" t="s">
        <v>5802</v>
      </c>
      <c r="G129" s="835" t="s">
        <v>5833</v>
      </c>
      <c r="H129" s="835" t="s">
        <v>5834</v>
      </c>
      <c r="I129" s="849">
        <v>0.37999999523162842</v>
      </c>
      <c r="J129" s="849">
        <v>400</v>
      </c>
      <c r="K129" s="850">
        <v>152</v>
      </c>
    </row>
    <row r="130" spans="1:11" ht="14.4" customHeight="1" x14ac:dyDescent="0.3">
      <c r="A130" s="831" t="s">
        <v>629</v>
      </c>
      <c r="B130" s="832" t="s">
        <v>630</v>
      </c>
      <c r="C130" s="835" t="s">
        <v>653</v>
      </c>
      <c r="D130" s="863" t="s">
        <v>654</v>
      </c>
      <c r="E130" s="835" t="s">
        <v>5801</v>
      </c>
      <c r="F130" s="863" t="s">
        <v>5802</v>
      </c>
      <c r="G130" s="835" t="s">
        <v>6049</v>
      </c>
      <c r="H130" s="835" t="s">
        <v>6050</v>
      </c>
      <c r="I130" s="849">
        <v>9.4899997711181641</v>
      </c>
      <c r="J130" s="849">
        <v>48</v>
      </c>
      <c r="K130" s="850">
        <v>455.51998901367187</v>
      </c>
    </row>
    <row r="131" spans="1:11" ht="14.4" customHeight="1" x14ac:dyDescent="0.3">
      <c r="A131" s="831" t="s">
        <v>629</v>
      </c>
      <c r="B131" s="832" t="s">
        <v>630</v>
      </c>
      <c r="C131" s="835" t="s">
        <v>653</v>
      </c>
      <c r="D131" s="863" t="s">
        <v>654</v>
      </c>
      <c r="E131" s="835" t="s">
        <v>5801</v>
      </c>
      <c r="F131" s="863" t="s">
        <v>5802</v>
      </c>
      <c r="G131" s="835" t="s">
        <v>6051</v>
      </c>
      <c r="H131" s="835" t="s">
        <v>6052</v>
      </c>
      <c r="I131" s="849">
        <v>10.520000457763672</v>
      </c>
      <c r="J131" s="849">
        <v>40</v>
      </c>
      <c r="K131" s="850">
        <v>420.79998779296875</v>
      </c>
    </row>
    <row r="132" spans="1:11" ht="14.4" customHeight="1" x14ac:dyDescent="0.3">
      <c r="A132" s="831" t="s">
        <v>629</v>
      </c>
      <c r="B132" s="832" t="s">
        <v>630</v>
      </c>
      <c r="C132" s="835" t="s">
        <v>653</v>
      </c>
      <c r="D132" s="863" t="s">
        <v>654</v>
      </c>
      <c r="E132" s="835" t="s">
        <v>5801</v>
      </c>
      <c r="F132" s="863" t="s">
        <v>5802</v>
      </c>
      <c r="G132" s="835" t="s">
        <v>6053</v>
      </c>
      <c r="H132" s="835" t="s">
        <v>6054</v>
      </c>
      <c r="I132" s="849">
        <v>855.21002197265625</v>
      </c>
      <c r="J132" s="849">
        <v>1</v>
      </c>
      <c r="K132" s="850">
        <v>855.21002197265625</v>
      </c>
    </row>
    <row r="133" spans="1:11" ht="14.4" customHeight="1" x14ac:dyDescent="0.3">
      <c r="A133" s="831" t="s">
        <v>629</v>
      </c>
      <c r="B133" s="832" t="s">
        <v>630</v>
      </c>
      <c r="C133" s="835" t="s">
        <v>653</v>
      </c>
      <c r="D133" s="863" t="s">
        <v>654</v>
      </c>
      <c r="E133" s="835" t="s">
        <v>5801</v>
      </c>
      <c r="F133" s="863" t="s">
        <v>5802</v>
      </c>
      <c r="G133" s="835" t="s">
        <v>6055</v>
      </c>
      <c r="H133" s="835" t="s">
        <v>6056</v>
      </c>
      <c r="I133" s="849">
        <v>12.029999732971191</v>
      </c>
      <c r="J133" s="849">
        <v>30</v>
      </c>
      <c r="K133" s="850">
        <v>360.89999389648437</v>
      </c>
    </row>
    <row r="134" spans="1:11" ht="14.4" customHeight="1" x14ac:dyDescent="0.3">
      <c r="A134" s="831" t="s">
        <v>629</v>
      </c>
      <c r="B134" s="832" t="s">
        <v>630</v>
      </c>
      <c r="C134" s="835" t="s">
        <v>653</v>
      </c>
      <c r="D134" s="863" t="s">
        <v>654</v>
      </c>
      <c r="E134" s="835" t="s">
        <v>5801</v>
      </c>
      <c r="F134" s="863" t="s">
        <v>5802</v>
      </c>
      <c r="G134" s="835" t="s">
        <v>6057</v>
      </c>
      <c r="H134" s="835" t="s">
        <v>6058</v>
      </c>
      <c r="I134" s="849">
        <v>13.039999961853027</v>
      </c>
      <c r="J134" s="849">
        <v>50</v>
      </c>
      <c r="K134" s="850">
        <v>651.82000732421875</v>
      </c>
    </row>
    <row r="135" spans="1:11" ht="14.4" customHeight="1" x14ac:dyDescent="0.3">
      <c r="A135" s="831" t="s">
        <v>629</v>
      </c>
      <c r="B135" s="832" t="s">
        <v>630</v>
      </c>
      <c r="C135" s="835" t="s">
        <v>653</v>
      </c>
      <c r="D135" s="863" t="s">
        <v>654</v>
      </c>
      <c r="E135" s="835" t="s">
        <v>5801</v>
      </c>
      <c r="F135" s="863" t="s">
        <v>5802</v>
      </c>
      <c r="G135" s="835" t="s">
        <v>5841</v>
      </c>
      <c r="H135" s="835" t="s">
        <v>5842</v>
      </c>
      <c r="I135" s="849">
        <v>0.67000001668930054</v>
      </c>
      <c r="J135" s="849">
        <v>3000</v>
      </c>
      <c r="K135" s="850">
        <v>2010</v>
      </c>
    </row>
    <row r="136" spans="1:11" ht="14.4" customHeight="1" x14ac:dyDescent="0.3">
      <c r="A136" s="831" t="s">
        <v>629</v>
      </c>
      <c r="B136" s="832" t="s">
        <v>630</v>
      </c>
      <c r="C136" s="835" t="s">
        <v>653</v>
      </c>
      <c r="D136" s="863" t="s">
        <v>654</v>
      </c>
      <c r="E136" s="835" t="s">
        <v>5801</v>
      </c>
      <c r="F136" s="863" t="s">
        <v>5802</v>
      </c>
      <c r="G136" s="835" t="s">
        <v>5845</v>
      </c>
      <c r="H136" s="835" t="s">
        <v>5846</v>
      </c>
      <c r="I136" s="849">
        <v>30.147500038146973</v>
      </c>
      <c r="J136" s="849">
        <v>5</v>
      </c>
      <c r="K136" s="850">
        <v>150.85000038146973</v>
      </c>
    </row>
    <row r="137" spans="1:11" ht="14.4" customHeight="1" x14ac:dyDescent="0.3">
      <c r="A137" s="831" t="s">
        <v>629</v>
      </c>
      <c r="B137" s="832" t="s">
        <v>630</v>
      </c>
      <c r="C137" s="835" t="s">
        <v>653</v>
      </c>
      <c r="D137" s="863" t="s">
        <v>654</v>
      </c>
      <c r="E137" s="835" t="s">
        <v>5849</v>
      </c>
      <c r="F137" s="863" t="s">
        <v>5850</v>
      </c>
      <c r="G137" s="835" t="s">
        <v>5853</v>
      </c>
      <c r="H137" s="835" t="s">
        <v>5854</v>
      </c>
      <c r="I137" s="849">
        <v>17.459999084472656</v>
      </c>
      <c r="J137" s="849">
        <v>40</v>
      </c>
      <c r="K137" s="850">
        <v>698.530029296875</v>
      </c>
    </row>
    <row r="138" spans="1:11" ht="14.4" customHeight="1" x14ac:dyDescent="0.3">
      <c r="A138" s="831" t="s">
        <v>629</v>
      </c>
      <c r="B138" s="832" t="s">
        <v>630</v>
      </c>
      <c r="C138" s="835" t="s">
        <v>653</v>
      </c>
      <c r="D138" s="863" t="s">
        <v>654</v>
      </c>
      <c r="E138" s="835" t="s">
        <v>5849</v>
      </c>
      <c r="F138" s="863" t="s">
        <v>5850</v>
      </c>
      <c r="G138" s="835" t="s">
        <v>5855</v>
      </c>
      <c r="H138" s="835" t="s">
        <v>5856</v>
      </c>
      <c r="I138" s="849">
        <v>2.3599998950958252</v>
      </c>
      <c r="J138" s="849">
        <v>50</v>
      </c>
      <c r="K138" s="850">
        <v>118</v>
      </c>
    </row>
    <row r="139" spans="1:11" ht="14.4" customHeight="1" x14ac:dyDescent="0.3">
      <c r="A139" s="831" t="s">
        <v>629</v>
      </c>
      <c r="B139" s="832" t="s">
        <v>630</v>
      </c>
      <c r="C139" s="835" t="s">
        <v>653</v>
      </c>
      <c r="D139" s="863" t="s">
        <v>654</v>
      </c>
      <c r="E139" s="835" t="s">
        <v>5849</v>
      </c>
      <c r="F139" s="863" t="s">
        <v>5850</v>
      </c>
      <c r="G139" s="835" t="s">
        <v>6059</v>
      </c>
      <c r="H139" s="835" t="s">
        <v>6060</v>
      </c>
      <c r="I139" s="849">
        <v>2.3599998950958252</v>
      </c>
      <c r="J139" s="849">
        <v>25</v>
      </c>
      <c r="K139" s="850">
        <v>59</v>
      </c>
    </row>
    <row r="140" spans="1:11" ht="14.4" customHeight="1" x14ac:dyDescent="0.3">
      <c r="A140" s="831" t="s">
        <v>629</v>
      </c>
      <c r="B140" s="832" t="s">
        <v>630</v>
      </c>
      <c r="C140" s="835" t="s">
        <v>653</v>
      </c>
      <c r="D140" s="863" t="s">
        <v>654</v>
      </c>
      <c r="E140" s="835" t="s">
        <v>5849</v>
      </c>
      <c r="F140" s="863" t="s">
        <v>5850</v>
      </c>
      <c r="G140" s="835" t="s">
        <v>5857</v>
      </c>
      <c r="H140" s="835" t="s">
        <v>5858</v>
      </c>
      <c r="I140" s="849">
        <v>2.3599998950958252</v>
      </c>
      <c r="J140" s="849">
        <v>75</v>
      </c>
      <c r="K140" s="850">
        <v>177</v>
      </c>
    </row>
    <row r="141" spans="1:11" ht="14.4" customHeight="1" x14ac:dyDescent="0.3">
      <c r="A141" s="831" t="s">
        <v>629</v>
      </c>
      <c r="B141" s="832" t="s">
        <v>630</v>
      </c>
      <c r="C141" s="835" t="s">
        <v>653</v>
      </c>
      <c r="D141" s="863" t="s">
        <v>654</v>
      </c>
      <c r="E141" s="835" t="s">
        <v>5849</v>
      </c>
      <c r="F141" s="863" t="s">
        <v>5850</v>
      </c>
      <c r="G141" s="835" t="s">
        <v>6061</v>
      </c>
      <c r="H141" s="835" t="s">
        <v>6062</v>
      </c>
      <c r="I141" s="849">
        <v>7623</v>
      </c>
      <c r="J141" s="849">
        <v>2</v>
      </c>
      <c r="K141" s="850">
        <v>15246</v>
      </c>
    </row>
    <row r="142" spans="1:11" ht="14.4" customHeight="1" x14ac:dyDescent="0.3">
      <c r="A142" s="831" t="s">
        <v>629</v>
      </c>
      <c r="B142" s="832" t="s">
        <v>630</v>
      </c>
      <c r="C142" s="835" t="s">
        <v>653</v>
      </c>
      <c r="D142" s="863" t="s">
        <v>654</v>
      </c>
      <c r="E142" s="835" t="s">
        <v>5849</v>
      </c>
      <c r="F142" s="863" t="s">
        <v>5850</v>
      </c>
      <c r="G142" s="835" t="s">
        <v>6063</v>
      </c>
      <c r="H142" s="835" t="s">
        <v>6064</v>
      </c>
      <c r="I142" s="849">
        <v>4.820000171661377</v>
      </c>
      <c r="J142" s="849">
        <v>100</v>
      </c>
      <c r="K142" s="850">
        <v>482</v>
      </c>
    </row>
    <row r="143" spans="1:11" ht="14.4" customHeight="1" x14ac:dyDescent="0.3">
      <c r="A143" s="831" t="s">
        <v>629</v>
      </c>
      <c r="B143" s="832" t="s">
        <v>630</v>
      </c>
      <c r="C143" s="835" t="s">
        <v>653</v>
      </c>
      <c r="D143" s="863" t="s">
        <v>654</v>
      </c>
      <c r="E143" s="835" t="s">
        <v>5849</v>
      </c>
      <c r="F143" s="863" t="s">
        <v>5850</v>
      </c>
      <c r="G143" s="835" t="s">
        <v>5867</v>
      </c>
      <c r="H143" s="835" t="s">
        <v>5868</v>
      </c>
      <c r="I143" s="849">
        <v>15.930000305175781</v>
      </c>
      <c r="J143" s="849">
        <v>350</v>
      </c>
      <c r="K143" s="850">
        <v>5575.5</v>
      </c>
    </row>
    <row r="144" spans="1:11" ht="14.4" customHeight="1" x14ac:dyDescent="0.3">
      <c r="A144" s="831" t="s">
        <v>629</v>
      </c>
      <c r="B144" s="832" t="s">
        <v>630</v>
      </c>
      <c r="C144" s="835" t="s">
        <v>653</v>
      </c>
      <c r="D144" s="863" t="s">
        <v>654</v>
      </c>
      <c r="E144" s="835" t="s">
        <v>5849</v>
      </c>
      <c r="F144" s="863" t="s">
        <v>5850</v>
      </c>
      <c r="G144" s="835" t="s">
        <v>5871</v>
      </c>
      <c r="H144" s="835" t="s">
        <v>5872</v>
      </c>
      <c r="I144" s="849">
        <v>5.4499998092651367</v>
      </c>
      <c r="J144" s="849">
        <v>1200</v>
      </c>
      <c r="K144" s="850">
        <v>6540</v>
      </c>
    </row>
    <row r="145" spans="1:11" ht="14.4" customHeight="1" x14ac:dyDescent="0.3">
      <c r="A145" s="831" t="s">
        <v>629</v>
      </c>
      <c r="B145" s="832" t="s">
        <v>630</v>
      </c>
      <c r="C145" s="835" t="s">
        <v>653</v>
      </c>
      <c r="D145" s="863" t="s">
        <v>654</v>
      </c>
      <c r="E145" s="835" t="s">
        <v>5849</v>
      </c>
      <c r="F145" s="863" t="s">
        <v>5850</v>
      </c>
      <c r="G145" s="835" t="s">
        <v>5873</v>
      </c>
      <c r="H145" s="835" t="s">
        <v>5874</v>
      </c>
      <c r="I145" s="849">
        <v>3.4100000858306885</v>
      </c>
      <c r="J145" s="849">
        <v>700</v>
      </c>
      <c r="K145" s="850">
        <v>2389</v>
      </c>
    </row>
    <row r="146" spans="1:11" ht="14.4" customHeight="1" x14ac:dyDescent="0.3">
      <c r="A146" s="831" t="s">
        <v>629</v>
      </c>
      <c r="B146" s="832" t="s">
        <v>630</v>
      </c>
      <c r="C146" s="835" t="s">
        <v>653</v>
      </c>
      <c r="D146" s="863" t="s">
        <v>654</v>
      </c>
      <c r="E146" s="835" t="s">
        <v>5849</v>
      </c>
      <c r="F146" s="863" t="s">
        <v>5850</v>
      </c>
      <c r="G146" s="835" t="s">
        <v>5879</v>
      </c>
      <c r="H146" s="835" t="s">
        <v>5880</v>
      </c>
      <c r="I146" s="849">
        <v>21.780000686645508</v>
      </c>
      <c r="J146" s="849">
        <v>100</v>
      </c>
      <c r="K146" s="850">
        <v>2178</v>
      </c>
    </row>
    <row r="147" spans="1:11" ht="14.4" customHeight="1" x14ac:dyDescent="0.3">
      <c r="A147" s="831" t="s">
        <v>629</v>
      </c>
      <c r="B147" s="832" t="s">
        <v>630</v>
      </c>
      <c r="C147" s="835" t="s">
        <v>653</v>
      </c>
      <c r="D147" s="863" t="s">
        <v>654</v>
      </c>
      <c r="E147" s="835" t="s">
        <v>5849</v>
      </c>
      <c r="F147" s="863" t="s">
        <v>5850</v>
      </c>
      <c r="G147" s="835" t="s">
        <v>6065</v>
      </c>
      <c r="H147" s="835" t="s">
        <v>6066</v>
      </c>
      <c r="I147" s="849">
        <v>33.880001068115234</v>
      </c>
      <c r="J147" s="849">
        <v>24</v>
      </c>
      <c r="K147" s="850">
        <v>813.1199951171875</v>
      </c>
    </row>
    <row r="148" spans="1:11" ht="14.4" customHeight="1" x14ac:dyDescent="0.3">
      <c r="A148" s="831" t="s">
        <v>629</v>
      </c>
      <c r="B148" s="832" t="s">
        <v>630</v>
      </c>
      <c r="C148" s="835" t="s">
        <v>653</v>
      </c>
      <c r="D148" s="863" t="s">
        <v>654</v>
      </c>
      <c r="E148" s="835" t="s">
        <v>5849</v>
      </c>
      <c r="F148" s="863" t="s">
        <v>5850</v>
      </c>
      <c r="G148" s="835" t="s">
        <v>6067</v>
      </c>
      <c r="H148" s="835" t="s">
        <v>6068</v>
      </c>
      <c r="I148" s="849">
        <v>33.869998931884766</v>
      </c>
      <c r="J148" s="849">
        <v>24</v>
      </c>
      <c r="K148" s="850">
        <v>812.8800048828125</v>
      </c>
    </row>
    <row r="149" spans="1:11" ht="14.4" customHeight="1" x14ac:dyDescent="0.3">
      <c r="A149" s="831" t="s">
        <v>629</v>
      </c>
      <c r="B149" s="832" t="s">
        <v>630</v>
      </c>
      <c r="C149" s="835" t="s">
        <v>653</v>
      </c>
      <c r="D149" s="863" t="s">
        <v>654</v>
      </c>
      <c r="E149" s="835" t="s">
        <v>5849</v>
      </c>
      <c r="F149" s="863" t="s">
        <v>5850</v>
      </c>
      <c r="G149" s="835" t="s">
        <v>6069</v>
      </c>
      <c r="H149" s="835" t="s">
        <v>6070</v>
      </c>
      <c r="I149" s="849">
        <v>4.0300002098083496</v>
      </c>
      <c r="J149" s="849">
        <v>100</v>
      </c>
      <c r="K149" s="850">
        <v>403</v>
      </c>
    </row>
    <row r="150" spans="1:11" ht="14.4" customHeight="1" x14ac:dyDescent="0.3">
      <c r="A150" s="831" t="s">
        <v>629</v>
      </c>
      <c r="B150" s="832" t="s">
        <v>630</v>
      </c>
      <c r="C150" s="835" t="s">
        <v>653</v>
      </c>
      <c r="D150" s="863" t="s">
        <v>654</v>
      </c>
      <c r="E150" s="835" t="s">
        <v>5849</v>
      </c>
      <c r="F150" s="863" t="s">
        <v>5850</v>
      </c>
      <c r="G150" s="835" t="s">
        <v>6071</v>
      </c>
      <c r="H150" s="835" t="s">
        <v>6072</v>
      </c>
      <c r="I150" s="849">
        <v>15.729999542236328</v>
      </c>
      <c r="J150" s="849">
        <v>100</v>
      </c>
      <c r="K150" s="850">
        <v>1573</v>
      </c>
    </row>
    <row r="151" spans="1:11" ht="14.4" customHeight="1" x14ac:dyDescent="0.3">
      <c r="A151" s="831" t="s">
        <v>629</v>
      </c>
      <c r="B151" s="832" t="s">
        <v>630</v>
      </c>
      <c r="C151" s="835" t="s">
        <v>653</v>
      </c>
      <c r="D151" s="863" t="s">
        <v>654</v>
      </c>
      <c r="E151" s="835" t="s">
        <v>5849</v>
      </c>
      <c r="F151" s="863" t="s">
        <v>5850</v>
      </c>
      <c r="G151" s="835" t="s">
        <v>5889</v>
      </c>
      <c r="H151" s="835" t="s">
        <v>5890</v>
      </c>
      <c r="I151" s="849">
        <v>8.6549997329711914</v>
      </c>
      <c r="J151" s="849">
        <v>300</v>
      </c>
      <c r="K151" s="850">
        <v>2675</v>
      </c>
    </row>
    <row r="152" spans="1:11" ht="14.4" customHeight="1" x14ac:dyDescent="0.3">
      <c r="A152" s="831" t="s">
        <v>629</v>
      </c>
      <c r="B152" s="832" t="s">
        <v>630</v>
      </c>
      <c r="C152" s="835" t="s">
        <v>653</v>
      </c>
      <c r="D152" s="863" t="s">
        <v>654</v>
      </c>
      <c r="E152" s="835" t="s">
        <v>5849</v>
      </c>
      <c r="F152" s="863" t="s">
        <v>5850</v>
      </c>
      <c r="G152" s="835" t="s">
        <v>6073</v>
      </c>
      <c r="H152" s="835" t="s">
        <v>6074</v>
      </c>
      <c r="I152" s="849">
        <v>33.650001525878906</v>
      </c>
      <c r="J152" s="849">
        <v>100</v>
      </c>
      <c r="K152" s="850">
        <v>3365</v>
      </c>
    </row>
    <row r="153" spans="1:11" ht="14.4" customHeight="1" x14ac:dyDescent="0.3">
      <c r="A153" s="831" t="s">
        <v>629</v>
      </c>
      <c r="B153" s="832" t="s">
        <v>630</v>
      </c>
      <c r="C153" s="835" t="s">
        <v>653</v>
      </c>
      <c r="D153" s="863" t="s">
        <v>654</v>
      </c>
      <c r="E153" s="835" t="s">
        <v>5849</v>
      </c>
      <c r="F153" s="863" t="s">
        <v>5850</v>
      </c>
      <c r="G153" s="835" t="s">
        <v>6075</v>
      </c>
      <c r="H153" s="835" t="s">
        <v>6076</v>
      </c>
      <c r="I153" s="849">
        <v>4.9699997901916504</v>
      </c>
      <c r="J153" s="849">
        <v>200</v>
      </c>
      <c r="K153" s="850">
        <v>994</v>
      </c>
    </row>
    <row r="154" spans="1:11" ht="14.4" customHeight="1" x14ac:dyDescent="0.3">
      <c r="A154" s="831" t="s">
        <v>629</v>
      </c>
      <c r="B154" s="832" t="s">
        <v>630</v>
      </c>
      <c r="C154" s="835" t="s">
        <v>653</v>
      </c>
      <c r="D154" s="863" t="s">
        <v>654</v>
      </c>
      <c r="E154" s="835" t="s">
        <v>5849</v>
      </c>
      <c r="F154" s="863" t="s">
        <v>5850</v>
      </c>
      <c r="G154" s="835" t="s">
        <v>5913</v>
      </c>
      <c r="H154" s="835" t="s">
        <v>5914</v>
      </c>
      <c r="I154" s="849">
        <v>4.8000001907348633</v>
      </c>
      <c r="J154" s="849">
        <v>200</v>
      </c>
      <c r="K154" s="850">
        <v>959.83001708984375</v>
      </c>
    </row>
    <row r="155" spans="1:11" ht="14.4" customHeight="1" x14ac:dyDescent="0.3">
      <c r="A155" s="831" t="s">
        <v>629</v>
      </c>
      <c r="B155" s="832" t="s">
        <v>630</v>
      </c>
      <c r="C155" s="835" t="s">
        <v>653</v>
      </c>
      <c r="D155" s="863" t="s">
        <v>654</v>
      </c>
      <c r="E155" s="835" t="s">
        <v>5849</v>
      </c>
      <c r="F155" s="863" t="s">
        <v>5850</v>
      </c>
      <c r="G155" s="835" t="s">
        <v>6077</v>
      </c>
      <c r="H155" s="835" t="s">
        <v>6078</v>
      </c>
      <c r="I155" s="849">
        <v>44.849998474121094</v>
      </c>
      <c r="J155" s="849">
        <v>80</v>
      </c>
      <c r="K155" s="850">
        <v>3588</v>
      </c>
    </row>
    <row r="156" spans="1:11" ht="14.4" customHeight="1" x14ac:dyDescent="0.3">
      <c r="A156" s="831" t="s">
        <v>629</v>
      </c>
      <c r="B156" s="832" t="s">
        <v>630</v>
      </c>
      <c r="C156" s="835" t="s">
        <v>653</v>
      </c>
      <c r="D156" s="863" t="s">
        <v>654</v>
      </c>
      <c r="E156" s="835" t="s">
        <v>5849</v>
      </c>
      <c r="F156" s="863" t="s">
        <v>5850</v>
      </c>
      <c r="G156" s="835" t="s">
        <v>5923</v>
      </c>
      <c r="H156" s="835" t="s">
        <v>5924</v>
      </c>
      <c r="I156" s="849">
        <v>3.0999999046325684</v>
      </c>
      <c r="J156" s="849">
        <v>100</v>
      </c>
      <c r="K156" s="850">
        <v>310</v>
      </c>
    </row>
    <row r="157" spans="1:11" ht="14.4" customHeight="1" x14ac:dyDescent="0.3">
      <c r="A157" s="831" t="s">
        <v>629</v>
      </c>
      <c r="B157" s="832" t="s">
        <v>630</v>
      </c>
      <c r="C157" s="835" t="s">
        <v>653</v>
      </c>
      <c r="D157" s="863" t="s">
        <v>654</v>
      </c>
      <c r="E157" s="835" t="s">
        <v>5849</v>
      </c>
      <c r="F157" s="863" t="s">
        <v>5850</v>
      </c>
      <c r="G157" s="835" t="s">
        <v>5931</v>
      </c>
      <c r="H157" s="835" t="s">
        <v>5932</v>
      </c>
      <c r="I157" s="849">
        <v>699.010009765625</v>
      </c>
      <c r="J157" s="849">
        <v>3</v>
      </c>
      <c r="K157" s="850">
        <v>2097.02001953125</v>
      </c>
    </row>
    <row r="158" spans="1:11" ht="14.4" customHeight="1" x14ac:dyDescent="0.3">
      <c r="A158" s="831" t="s">
        <v>629</v>
      </c>
      <c r="B158" s="832" t="s">
        <v>630</v>
      </c>
      <c r="C158" s="835" t="s">
        <v>653</v>
      </c>
      <c r="D158" s="863" t="s">
        <v>654</v>
      </c>
      <c r="E158" s="835" t="s">
        <v>5849</v>
      </c>
      <c r="F158" s="863" t="s">
        <v>5850</v>
      </c>
      <c r="G158" s="835" t="s">
        <v>6079</v>
      </c>
      <c r="H158" s="835" t="s">
        <v>6080</v>
      </c>
      <c r="I158" s="849">
        <v>34.5</v>
      </c>
      <c r="J158" s="849">
        <v>20</v>
      </c>
      <c r="K158" s="850">
        <v>690</v>
      </c>
    </row>
    <row r="159" spans="1:11" ht="14.4" customHeight="1" x14ac:dyDescent="0.3">
      <c r="A159" s="831" t="s">
        <v>629</v>
      </c>
      <c r="B159" s="832" t="s">
        <v>630</v>
      </c>
      <c r="C159" s="835" t="s">
        <v>653</v>
      </c>
      <c r="D159" s="863" t="s">
        <v>654</v>
      </c>
      <c r="E159" s="835" t="s">
        <v>5849</v>
      </c>
      <c r="F159" s="863" t="s">
        <v>5850</v>
      </c>
      <c r="G159" s="835" t="s">
        <v>5937</v>
      </c>
      <c r="H159" s="835" t="s">
        <v>5938</v>
      </c>
      <c r="I159" s="849">
        <v>1.0900000333786011</v>
      </c>
      <c r="J159" s="849">
        <v>1900</v>
      </c>
      <c r="K159" s="850">
        <v>2071</v>
      </c>
    </row>
    <row r="160" spans="1:11" ht="14.4" customHeight="1" x14ac:dyDescent="0.3">
      <c r="A160" s="831" t="s">
        <v>629</v>
      </c>
      <c r="B160" s="832" t="s">
        <v>630</v>
      </c>
      <c r="C160" s="835" t="s">
        <v>653</v>
      </c>
      <c r="D160" s="863" t="s">
        <v>654</v>
      </c>
      <c r="E160" s="835" t="s">
        <v>5849</v>
      </c>
      <c r="F160" s="863" t="s">
        <v>5850</v>
      </c>
      <c r="G160" s="835" t="s">
        <v>5939</v>
      </c>
      <c r="H160" s="835" t="s">
        <v>5940</v>
      </c>
      <c r="I160" s="849">
        <v>0.47333332896232605</v>
      </c>
      <c r="J160" s="849">
        <v>1100</v>
      </c>
      <c r="K160" s="850">
        <v>518</v>
      </c>
    </row>
    <row r="161" spans="1:11" ht="14.4" customHeight="1" x14ac:dyDescent="0.3">
      <c r="A161" s="831" t="s">
        <v>629</v>
      </c>
      <c r="B161" s="832" t="s">
        <v>630</v>
      </c>
      <c r="C161" s="835" t="s">
        <v>653</v>
      </c>
      <c r="D161" s="863" t="s">
        <v>654</v>
      </c>
      <c r="E161" s="835" t="s">
        <v>5849</v>
      </c>
      <c r="F161" s="863" t="s">
        <v>5850</v>
      </c>
      <c r="G161" s="835" t="s">
        <v>5941</v>
      </c>
      <c r="H161" s="835" t="s">
        <v>5942</v>
      </c>
      <c r="I161" s="849">
        <v>1.671999955177307</v>
      </c>
      <c r="J161" s="849">
        <v>2300</v>
      </c>
      <c r="K161" s="850">
        <v>3845</v>
      </c>
    </row>
    <row r="162" spans="1:11" ht="14.4" customHeight="1" x14ac:dyDescent="0.3">
      <c r="A162" s="831" t="s">
        <v>629</v>
      </c>
      <c r="B162" s="832" t="s">
        <v>630</v>
      </c>
      <c r="C162" s="835" t="s">
        <v>653</v>
      </c>
      <c r="D162" s="863" t="s">
        <v>654</v>
      </c>
      <c r="E162" s="835" t="s">
        <v>5849</v>
      </c>
      <c r="F162" s="863" t="s">
        <v>5850</v>
      </c>
      <c r="G162" s="835" t="s">
        <v>5943</v>
      </c>
      <c r="H162" s="835" t="s">
        <v>5944</v>
      </c>
      <c r="I162" s="849">
        <v>0.67000001668930054</v>
      </c>
      <c r="J162" s="849">
        <v>1600</v>
      </c>
      <c r="K162" s="850">
        <v>1072</v>
      </c>
    </row>
    <row r="163" spans="1:11" ht="14.4" customHeight="1" x14ac:dyDescent="0.3">
      <c r="A163" s="831" t="s">
        <v>629</v>
      </c>
      <c r="B163" s="832" t="s">
        <v>630</v>
      </c>
      <c r="C163" s="835" t="s">
        <v>653</v>
      </c>
      <c r="D163" s="863" t="s">
        <v>654</v>
      </c>
      <c r="E163" s="835" t="s">
        <v>5849</v>
      </c>
      <c r="F163" s="863" t="s">
        <v>5850</v>
      </c>
      <c r="G163" s="835" t="s">
        <v>5945</v>
      </c>
      <c r="H163" s="835" t="s">
        <v>5946</v>
      </c>
      <c r="I163" s="849">
        <v>2.75</v>
      </c>
      <c r="J163" s="849">
        <v>200</v>
      </c>
      <c r="K163" s="850">
        <v>550</v>
      </c>
    </row>
    <row r="164" spans="1:11" ht="14.4" customHeight="1" x14ac:dyDescent="0.3">
      <c r="A164" s="831" t="s">
        <v>629</v>
      </c>
      <c r="B164" s="832" t="s">
        <v>630</v>
      </c>
      <c r="C164" s="835" t="s">
        <v>653</v>
      </c>
      <c r="D164" s="863" t="s">
        <v>654</v>
      </c>
      <c r="E164" s="835" t="s">
        <v>5849</v>
      </c>
      <c r="F164" s="863" t="s">
        <v>5850</v>
      </c>
      <c r="G164" s="835" t="s">
        <v>6081</v>
      </c>
      <c r="H164" s="835" t="s">
        <v>6082</v>
      </c>
      <c r="I164" s="849">
        <v>7.429999828338623</v>
      </c>
      <c r="J164" s="849">
        <v>100</v>
      </c>
      <c r="K164" s="850">
        <v>743</v>
      </c>
    </row>
    <row r="165" spans="1:11" ht="14.4" customHeight="1" x14ac:dyDescent="0.3">
      <c r="A165" s="831" t="s">
        <v>629</v>
      </c>
      <c r="B165" s="832" t="s">
        <v>630</v>
      </c>
      <c r="C165" s="835" t="s">
        <v>653</v>
      </c>
      <c r="D165" s="863" t="s">
        <v>654</v>
      </c>
      <c r="E165" s="835" t="s">
        <v>5849</v>
      </c>
      <c r="F165" s="863" t="s">
        <v>5850</v>
      </c>
      <c r="G165" s="835" t="s">
        <v>6083</v>
      </c>
      <c r="H165" s="835" t="s">
        <v>6084</v>
      </c>
      <c r="I165" s="849">
        <v>8.4700002670288086</v>
      </c>
      <c r="J165" s="849">
        <v>240</v>
      </c>
      <c r="K165" s="850">
        <v>2032.7999877929687</v>
      </c>
    </row>
    <row r="166" spans="1:11" ht="14.4" customHeight="1" x14ac:dyDescent="0.3">
      <c r="A166" s="831" t="s">
        <v>629</v>
      </c>
      <c r="B166" s="832" t="s">
        <v>630</v>
      </c>
      <c r="C166" s="835" t="s">
        <v>653</v>
      </c>
      <c r="D166" s="863" t="s">
        <v>654</v>
      </c>
      <c r="E166" s="835" t="s">
        <v>5849</v>
      </c>
      <c r="F166" s="863" t="s">
        <v>5850</v>
      </c>
      <c r="G166" s="835" t="s">
        <v>6085</v>
      </c>
      <c r="H166" s="835" t="s">
        <v>6086</v>
      </c>
      <c r="I166" s="849">
        <v>9.434999942779541</v>
      </c>
      <c r="J166" s="849">
        <v>300</v>
      </c>
      <c r="K166" s="850">
        <v>2830</v>
      </c>
    </row>
    <row r="167" spans="1:11" ht="14.4" customHeight="1" x14ac:dyDescent="0.3">
      <c r="A167" s="831" t="s">
        <v>629</v>
      </c>
      <c r="B167" s="832" t="s">
        <v>630</v>
      </c>
      <c r="C167" s="835" t="s">
        <v>653</v>
      </c>
      <c r="D167" s="863" t="s">
        <v>654</v>
      </c>
      <c r="E167" s="835" t="s">
        <v>5849</v>
      </c>
      <c r="F167" s="863" t="s">
        <v>5850</v>
      </c>
      <c r="G167" s="835" t="s">
        <v>6087</v>
      </c>
      <c r="H167" s="835" t="s">
        <v>6088</v>
      </c>
      <c r="I167" s="849">
        <v>5.880000114440918</v>
      </c>
      <c r="J167" s="849">
        <v>250</v>
      </c>
      <c r="K167" s="850">
        <v>1470</v>
      </c>
    </row>
    <row r="168" spans="1:11" ht="14.4" customHeight="1" x14ac:dyDescent="0.3">
      <c r="A168" s="831" t="s">
        <v>629</v>
      </c>
      <c r="B168" s="832" t="s">
        <v>630</v>
      </c>
      <c r="C168" s="835" t="s">
        <v>653</v>
      </c>
      <c r="D168" s="863" t="s">
        <v>654</v>
      </c>
      <c r="E168" s="835" t="s">
        <v>5849</v>
      </c>
      <c r="F168" s="863" t="s">
        <v>5850</v>
      </c>
      <c r="G168" s="835" t="s">
        <v>6089</v>
      </c>
      <c r="H168" s="835" t="s">
        <v>6090</v>
      </c>
      <c r="I168" s="849">
        <v>5.809999942779541</v>
      </c>
      <c r="J168" s="849">
        <v>250</v>
      </c>
      <c r="K168" s="850">
        <v>1452.5</v>
      </c>
    </row>
    <row r="169" spans="1:11" ht="14.4" customHeight="1" x14ac:dyDescent="0.3">
      <c r="A169" s="831" t="s">
        <v>629</v>
      </c>
      <c r="B169" s="832" t="s">
        <v>630</v>
      </c>
      <c r="C169" s="835" t="s">
        <v>653</v>
      </c>
      <c r="D169" s="863" t="s">
        <v>654</v>
      </c>
      <c r="E169" s="835" t="s">
        <v>5849</v>
      </c>
      <c r="F169" s="863" t="s">
        <v>5850</v>
      </c>
      <c r="G169" s="835" t="s">
        <v>6091</v>
      </c>
      <c r="H169" s="835" t="s">
        <v>6092</v>
      </c>
      <c r="I169" s="849">
        <v>3.130000114440918</v>
      </c>
      <c r="J169" s="849">
        <v>200</v>
      </c>
      <c r="K169" s="850">
        <v>626.29998779296875</v>
      </c>
    </row>
    <row r="170" spans="1:11" ht="14.4" customHeight="1" x14ac:dyDescent="0.3">
      <c r="A170" s="831" t="s">
        <v>629</v>
      </c>
      <c r="B170" s="832" t="s">
        <v>630</v>
      </c>
      <c r="C170" s="835" t="s">
        <v>653</v>
      </c>
      <c r="D170" s="863" t="s">
        <v>654</v>
      </c>
      <c r="E170" s="835" t="s">
        <v>5849</v>
      </c>
      <c r="F170" s="863" t="s">
        <v>5850</v>
      </c>
      <c r="G170" s="835" t="s">
        <v>5959</v>
      </c>
      <c r="H170" s="835" t="s">
        <v>5960</v>
      </c>
      <c r="I170" s="849">
        <v>0.4699999988079071</v>
      </c>
      <c r="J170" s="849">
        <v>1200</v>
      </c>
      <c r="K170" s="850">
        <v>564</v>
      </c>
    </row>
    <row r="171" spans="1:11" ht="14.4" customHeight="1" x14ac:dyDescent="0.3">
      <c r="A171" s="831" t="s">
        <v>629</v>
      </c>
      <c r="B171" s="832" t="s">
        <v>630</v>
      </c>
      <c r="C171" s="835" t="s">
        <v>653</v>
      </c>
      <c r="D171" s="863" t="s">
        <v>654</v>
      </c>
      <c r="E171" s="835" t="s">
        <v>5849</v>
      </c>
      <c r="F171" s="863" t="s">
        <v>5850</v>
      </c>
      <c r="G171" s="835" t="s">
        <v>5961</v>
      </c>
      <c r="H171" s="835" t="s">
        <v>5962</v>
      </c>
      <c r="I171" s="849">
        <v>2.369999885559082</v>
      </c>
      <c r="J171" s="849">
        <v>50</v>
      </c>
      <c r="K171" s="850">
        <v>118.5</v>
      </c>
    </row>
    <row r="172" spans="1:11" ht="14.4" customHeight="1" x14ac:dyDescent="0.3">
      <c r="A172" s="831" t="s">
        <v>629</v>
      </c>
      <c r="B172" s="832" t="s">
        <v>630</v>
      </c>
      <c r="C172" s="835" t="s">
        <v>653</v>
      </c>
      <c r="D172" s="863" t="s">
        <v>654</v>
      </c>
      <c r="E172" s="835" t="s">
        <v>5849</v>
      </c>
      <c r="F172" s="863" t="s">
        <v>5850</v>
      </c>
      <c r="G172" s="835" t="s">
        <v>5965</v>
      </c>
      <c r="H172" s="835" t="s">
        <v>5966</v>
      </c>
      <c r="I172" s="849">
        <v>1.8999999761581421</v>
      </c>
      <c r="J172" s="849">
        <v>50</v>
      </c>
      <c r="K172" s="850">
        <v>95</v>
      </c>
    </row>
    <row r="173" spans="1:11" ht="14.4" customHeight="1" x14ac:dyDescent="0.3">
      <c r="A173" s="831" t="s">
        <v>629</v>
      </c>
      <c r="B173" s="832" t="s">
        <v>630</v>
      </c>
      <c r="C173" s="835" t="s">
        <v>653</v>
      </c>
      <c r="D173" s="863" t="s">
        <v>654</v>
      </c>
      <c r="E173" s="835" t="s">
        <v>5849</v>
      </c>
      <c r="F173" s="863" t="s">
        <v>5850</v>
      </c>
      <c r="G173" s="835" t="s">
        <v>5971</v>
      </c>
      <c r="H173" s="835" t="s">
        <v>5972</v>
      </c>
      <c r="I173" s="849">
        <v>2.1700000762939453</v>
      </c>
      <c r="J173" s="849">
        <v>50</v>
      </c>
      <c r="K173" s="850">
        <v>108.5</v>
      </c>
    </row>
    <row r="174" spans="1:11" ht="14.4" customHeight="1" x14ac:dyDescent="0.3">
      <c r="A174" s="831" t="s">
        <v>629</v>
      </c>
      <c r="B174" s="832" t="s">
        <v>630</v>
      </c>
      <c r="C174" s="835" t="s">
        <v>653</v>
      </c>
      <c r="D174" s="863" t="s">
        <v>654</v>
      </c>
      <c r="E174" s="835" t="s">
        <v>5849</v>
      </c>
      <c r="F174" s="863" t="s">
        <v>5850</v>
      </c>
      <c r="G174" s="835" t="s">
        <v>5973</v>
      </c>
      <c r="H174" s="835" t="s">
        <v>5974</v>
      </c>
      <c r="I174" s="849">
        <v>21.234999656677246</v>
      </c>
      <c r="J174" s="849">
        <v>100</v>
      </c>
      <c r="K174" s="850">
        <v>2123.5</v>
      </c>
    </row>
    <row r="175" spans="1:11" ht="14.4" customHeight="1" x14ac:dyDescent="0.3">
      <c r="A175" s="831" t="s">
        <v>629</v>
      </c>
      <c r="B175" s="832" t="s">
        <v>630</v>
      </c>
      <c r="C175" s="835" t="s">
        <v>653</v>
      </c>
      <c r="D175" s="863" t="s">
        <v>654</v>
      </c>
      <c r="E175" s="835" t="s">
        <v>5849</v>
      </c>
      <c r="F175" s="863" t="s">
        <v>5850</v>
      </c>
      <c r="G175" s="835" t="s">
        <v>5975</v>
      </c>
      <c r="H175" s="835" t="s">
        <v>5976</v>
      </c>
      <c r="I175" s="849">
        <v>5.3550000190734863</v>
      </c>
      <c r="J175" s="849">
        <v>600</v>
      </c>
      <c r="K175" s="850">
        <v>3213</v>
      </c>
    </row>
    <row r="176" spans="1:11" ht="14.4" customHeight="1" x14ac:dyDescent="0.3">
      <c r="A176" s="831" t="s">
        <v>629</v>
      </c>
      <c r="B176" s="832" t="s">
        <v>630</v>
      </c>
      <c r="C176" s="835" t="s">
        <v>653</v>
      </c>
      <c r="D176" s="863" t="s">
        <v>654</v>
      </c>
      <c r="E176" s="835" t="s">
        <v>5849</v>
      </c>
      <c r="F176" s="863" t="s">
        <v>5850</v>
      </c>
      <c r="G176" s="835" t="s">
        <v>5977</v>
      </c>
      <c r="H176" s="835" t="s">
        <v>5978</v>
      </c>
      <c r="I176" s="849">
        <v>2.5299999713897705</v>
      </c>
      <c r="J176" s="849">
        <v>100</v>
      </c>
      <c r="K176" s="850">
        <v>253</v>
      </c>
    </row>
    <row r="177" spans="1:11" ht="14.4" customHeight="1" x14ac:dyDescent="0.3">
      <c r="A177" s="831" t="s">
        <v>629</v>
      </c>
      <c r="B177" s="832" t="s">
        <v>630</v>
      </c>
      <c r="C177" s="835" t="s">
        <v>653</v>
      </c>
      <c r="D177" s="863" t="s">
        <v>654</v>
      </c>
      <c r="E177" s="835" t="s">
        <v>5849</v>
      </c>
      <c r="F177" s="863" t="s">
        <v>5850</v>
      </c>
      <c r="G177" s="835" t="s">
        <v>5981</v>
      </c>
      <c r="H177" s="835" t="s">
        <v>5982</v>
      </c>
      <c r="I177" s="849">
        <v>3.7400000095367432</v>
      </c>
      <c r="J177" s="849">
        <v>50</v>
      </c>
      <c r="K177" s="850">
        <v>187</v>
      </c>
    </row>
    <row r="178" spans="1:11" ht="14.4" customHeight="1" x14ac:dyDescent="0.3">
      <c r="A178" s="831" t="s">
        <v>629</v>
      </c>
      <c r="B178" s="832" t="s">
        <v>630</v>
      </c>
      <c r="C178" s="835" t="s">
        <v>653</v>
      </c>
      <c r="D178" s="863" t="s">
        <v>654</v>
      </c>
      <c r="E178" s="835" t="s">
        <v>5849</v>
      </c>
      <c r="F178" s="863" t="s">
        <v>5850</v>
      </c>
      <c r="G178" s="835" t="s">
        <v>5985</v>
      </c>
      <c r="H178" s="835" t="s">
        <v>5986</v>
      </c>
      <c r="I178" s="849">
        <v>21.229999542236328</v>
      </c>
      <c r="J178" s="849">
        <v>50</v>
      </c>
      <c r="K178" s="850">
        <v>1061.5</v>
      </c>
    </row>
    <row r="179" spans="1:11" ht="14.4" customHeight="1" x14ac:dyDescent="0.3">
      <c r="A179" s="831" t="s">
        <v>629</v>
      </c>
      <c r="B179" s="832" t="s">
        <v>630</v>
      </c>
      <c r="C179" s="835" t="s">
        <v>653</v>
      </c>
      <c r="D179" s="863" t="s">
        <v>654</v>
      </c>
      <c r="E179" s="835" t="s">
        <v>5989</v>
      </c>
      <c r="F179" s="863" t="s">
        <v>5990</v>
      </c>
      <c r="G179" s="835" t="s">
        <v>5991</v>
      </c>
      <c r="H179" s="835" t="s">
        <v>5992</v>
      </c>
      <c r="I179" s="849">
        <v>10.164999961853027</v>
      </c>
      <c r="J179" s="849">
        <v>600</v>
      </c>
      <c r="K179" s="850">
        <v>6099</v>
      </c>
    </row>
    <row r="180" spans="1:11" ht="14.4" customHeight="1" x14ac:dyDescent="0.3">
      <c r="A180" s="831" t="s">
        <v>629</v>
      </c>
      <c r="B180" s="832" t="s">
        <v>630</v>
      </c>
      <c r="C180" s="835" t="s">
        <v>653</v>
      </c>
      <c r="D180" s="863" t="s">
        <v>654</v>
      </c>
      <c r="E180" s="835" t="s">
        <v>5995</v>
      </c>
      <c r="F180" s="863" t="s">
        <v>5996</v>
      </c>
      <c r="G180" s="835" t="s">
        <v>6003</v>
      </c>
      <c r="H180" s="835" t="s">
        <v>6004</v>
      </c>
      <c r="I180" s="849">
        <v>0.54500001668930054</v>
      </c>
      <c r="J180" s="849">
        <v>2200</v>
      </c>
      <c r="K180" s="850">
        <v>1198</v>
      </c>
    </row>
    <row r="181" spans="1:11" ht="14.4" customHeight="1" x14ac:dyDescent="0.3">
      <c r="A181" s="831" t="s">
        <v>629</v>
      </c>
      <c r="B181" s="832" t="s">
        <v>630</v>
      </c>
      <c r="C181" s="835" t="s">
        <v>653</v>
      </c>
      <c r="D181" s="863" t="s">
        <v>654</v>
      </c>
      <c r="E181" s="835" t="s">
        <v>6005</v>
      </c>
      <c r="F181" s="863" t="s">
        <v>6006</v>
      </c>
      <c r="G181" s="835" t="s">
        <v>6013</v>
      </c>
      <c r="H181" s="835" t="s">
        <v>6014</v>
      </c>
      <c r="I181" s="849">
        <v>0.62999999523162842</v>
      </c>
      <c r="J181" s="849">
        <v>1800</v>
      </c>
      <c r="K181" s="850">
        <v>1134</v>
      </c>
    </row>
    <row r="182" spans="1:11" ht="14.4" customHeight="1" x14ac:dyDescent="0.3">
      <c r="A182" s="831" t="s">
        <v>629</v>
      </c>
      <c r="B182" s="832" t="s">
        <v>630</v>
      </c>
      <c r="C182" s="835" t="s">
        <v>653</v>
      </c>
      <c r="D182" s="863" t="s">
        <v>654</v>
      </c>
      <c r="E182" s="835" t="s">
        <v>6005</v>
      </c>
      <c r="F182" s="863" t="s">
        <v>6006</v>
      </c>
      <c r="G182" s="835" t="s">
        <v>6015</v>
      </c>
      <c r="H182" s="835" t="s">
        <v>6016</v>
      </c>
      <c r="I182" s="849">
        <v>0.62999999523162842</v>
      </c>
      <c r="J182" s="849">
        <v>4000</v>
      </c>
      <c r="K182" s="850">
        <v>2520</v>
      </c>
    </row>
    <row r="183" spans="1:11" ht="14.4" customHeight="1" x14ac:dyDescent="0.3">
      <c r="A183" s="831" t="s">
        <v>629</v>
      </c>
      <c r="B183" s="832" t="s">
        <v>630</v>
      </c>
      <c r="C183" s="835" t="s">
        <v>653</v>
      </c>
      <c r="D183" s="863" t="s">
        <v>654</v>
      </c>
      <c r="E183" s="835" t="s">
        <v>6005</v>
      </c>
      <c r="F183" s="863" t="s">
        <v>6006</v>
      </c>
      <c r="G183" s="835" t="s">
        <v>6017</v>
      </c>
      <c r="H183" s="835" t="s">
        <v>6018</v>
      </c>
      <c r="I183" s="849">
        <v>0.62999999523162842</v>
      </c>
      <c r="J183" s="849">
        <v>1000</v>
      </c>
      <c r="K183" s="850">
        <v>630</v>
      </c>
    </row>
    <row r="184" spans="1:11" ht="14.4" customHeight="1" x14ac:dyDescent="0.3">
      <c r="A184" s="831" t="s">
        <v>629</v>
      </c>
      <c r="B184" s="832" t="s">
        <v>630</v>
      </c>
      <c r="C184" s="835" t="s">
        <v>656</v>
      </c>
      <c r="D184" s="863" t="s">
        <v>657</v>
      </c>
      <c r="E184" s="835" t="s">
        <v>5793</v>
      </c>
      <c r="F184" s="863" t="s">
        <v>5794</v>
      </c>
      <c r="G184" s="835" t="s">
        <v>5795</v>
      </c>
      <c r="H184" s="835" t="s">
        <v>5796</v>
      </c>
      <c r="I184" s="849">
        <v>147.17999267578125</v>
      </c>
      <c r="J184" s="849">
        <v>10</v>
      </c>
      <c r="K184" s="850">
        <v>1471.8399658203125</v>
      </c>
    </row>
    <row r="185" spans="1:11" ht="14.4" customHeight="1" x14ac:dyDescent="0.3">
      <c r="A185" s="831" t="s">
        <v>629</v>
      </c>
      <c r="B185" s="832" t="s">
        <v>630</v>
      </c>
      <c r="C185" s="835" t="s">
        <v>656</v>
      </c>
      <c r="D185" s="863" t="s">
        <v>657</v>
      </c>
      <c r="E185" s="835" t="s">
        <v>5793</v>
      </c>
      <c r="F185" s="863" t="s">
        <v>5794</v>
      </c>
      <c r="G185" s="835" t="s">
        <v>6093</v>
      </c>
      <c r="H185" s="835" t="s">
        <v>6094</v>
      </c>
      <c r="I185" s="849">
        <v>125.7433369954427</v>
      </c>
      <c r="J185" s="849">
        <v>15</v>
      </c>
      <c r="K185" s="850">
        <v>1886.1700134277344</v>
      </c>
    </row>
    <row r="186" spans="1:11" ht="14.4" customHeight="1" x14ac:dyDescent="0.3">
      <c r="A186" s="831" t="s">
        <v>629</v>
      </c>
      <c r="B186" s="832" t="s">
        <v>630</v>
      </c>
      <c r="C186" s="835" t="s">
        <v>656</v>
      </c>
      <c r="D186" s="863" t="s">
        <v>657</v>
      </c>
      <c r="E186" s="835" t="s">
        <v>5793</v>
      </c>
      <c r="F186" s="863" t="s">
        <v>5794</v>
      </c>
      <c r="G186" s="835" t="s">
        <v>6095</v>
      </c>
      <c r="H186" s="835" t="s">
        <v>6096</v>
      </c>
      <c r="I186" s="849">
        <v>116.16000366210937</v>
      </c>
      <c r="J186" s="849">
        <v>2</v>
      </c>
      <c r="K186" s="850">
        <v>232.32000732421875</v>
      </c>
    </row>
    <row r="187" spans="1:11" ht="14.4" customHeight="1" x14ac:dyDescent="0.3">
      <c r="A187" s="831" t="s">
        <v>629</v>
      </c>
      <c r="B187" s="832" t="s">
        <v>630</v>
      </c>
      <c r="C187" s="835" t="s">
        <v>656</v>
      </c>
      <c r="D187" s="863" t="s">
        <v>657</v>
      </c>
      <c r="E187" s="835" t="s">
        <v>5801</v>
      </c>
      <c r="F187" s="863" t="s">
        <v>5802</v>
      </c>
      <c r="G187" s="835" t="s">
        <v>6023</v>
      </c>
      <c r="H187" s="835" t="s">
        <v>6024</v>
      </c>
      <c r="I187" s="849">
        <v>713.55999755859375</v>
      </c>
      <c r="J187" s="849">
        <v>1</v>
      </c>
      <c r="K187" s="850">
        <v>713.55999755859375</v>
      </c>
    </row>
    <row r="188" spans="1:11" ht="14.4" customHeight="1" x14ac:dyDescent="0.3">
      <c r="A188" s="831" t="s">
        <v>629</v>
      </c>
      <c r="B188" s="832" t="s">
        <v>630</v>
      </c>
      <c r="C188" s="835" t="s">
        <v>656</v>
      </c>
      <c r="D188" s="863" t="s">
        <v>657</v>
      </c>
      <c r="E188" s="835" t="s">
        <v>5801</v>
      </c>
      <c r="F188" s="863" t="s">
        <v>5802</v>
      </c>
      <c r="G188" s="835" t="s">
        <v>6097</v>
      </c>
      <c r="H188" s="835" t="s">
        <v>6098</v>
      </c>
      <c r="I188" s="849">
        <v>0.25</v>
      </c>
      <c r="J188" s="849">
        <v>2500</v>
      </c>
      <c r="K188" s="850">
        <v>632.5</v>
      </c>
    </row>
    <row r="189" spans="1:11" ht="14.4" customHeight="1" x14ac:dyDescent="0.3">
      <c r="A189" s="831" t="s">
        <v>629</v>
      </c>
      <c r="B189" s="832" t="s">
        <v>630</v>
      </c>
      <c r="C189" s="835" t="s">
        <v>656</v>
      </c>
      <c r="D189" s="863" t="s">
        <v>657</v>
      </c>
      <c r="E189" s="835" t="s">
        <v>5801</v>
      </c>
      <c r="F189" s="863" t="s">
        <v>5802</v>
      </c>
      <c r="G189" s="835" t="s">
        <v>6033</v>
      </c>
      <c r="H189" s="835" t="s">
        <v>6034</v>
      </c>
      <c r="I189" s="849">
        <v>790.8800048828125</v>
      </c>
      <c r="J189" s="849">
        <v>1</v>
      </c>
      <c r="K189" s="850">
        <v>790.8800048828125</v>
      </c>
    </row>
    <row r="190" spans="1:11" ht="14.4" customHeight="1" x14ac:dyDescent="0.3">
      <c r="A190" s="831" t="s">
        <v>629</v>
      </c>
      <c r="B190" s="832" t="s">
        <v>630</v>
      </c>
      <c r="C190" s="835" t="s">
        <v>656</v>
      </c>
      <c r="D190" s="863" t="s">
        <v>657</v>
      </c>
      <c r="E190" s="835" t="s">
        <v>5801</v>
      </c>
      <c r="F190" s="863" t="s">
        <v>5802</v>
      </c>
      <c r="G190" s="835" t="s">
        <v>6035</v>
      </c>
      <c r="H190" s="835" t="s">
        <v>6036</v>
      </c>
      <c r="I190" s="849">
        <v>355.35000610351562</v>
      </c>
      <c r="J190" s="849">
        <v>2</v>
      </c>
      <c r="K190" s="850">
        <v>710.70001220703125</v>
      </c>
    </row>
    <row r="191" spans="1:11" ht="14.4" customHeight="1" x14ac:dyDescent="0.3">
      <c r="A191" s="831" t="s">
        <v>629</v>
      </c>
      <c r="B191" s="832" t="s">
        <v>630</v>
      </c>
      <c r="C191" s="835" t="s">
        <v>656</v>
      </c>
      <c r="D191" s="863" t="s">
        <v>657</v>
      </c>
      <c r="E191" s="835" t="s">
        <v>5801</v>
      </c>
      <c r="F191" s="863" t="s">
        <v>5802</v>
      </c>
      <c r="G191" s="835" t="s">
        <v>6099</v>
      </c>
      <c r="H191" s="835" t="s">
        <v>6100</v>
      </c>
      <c r="I191" s="849">
        <v>1.3799999952316284</v>
      </c>
      <c r="J191" s="849">
        <v>450</v>
      </c>
      <c r="K191" s="850">
        <v>621</v>
      </c>
    </row>
    <row r="192" spans="1:11" ht="14.4" customHeight="1" x14ac:dyDescent="0.3">
      <c r="A192" s="831" t="s">
        <v>629</v>
      </c>
      <c r="B192" s="832" t="s">
        <v>630</v>
      </c>
      <c r="C192" s="835" t="s">
        <v>656</v>
      </c>
      <c r="D192" s="863" t="s">
        <v>657</v>
      </c>
      <c r="E192" s="835" t="s">
        <v>5801</v>
      </c>
      <c r="F192" s="863" t="s">
        <v>5802</v>
      </c>
      <c r="G192" s="835" t="s">
        <v>5819</v>
      </c>
      <c r="H192" s="835" t="s">
        <v>5820</v>
      </c>
      <c r="I192" s="849">
        <v>0.8566666841506958</v>
      </c>
      <c r="J192" s="849">
        <v>300</v>
      </c>
      <c r="K192" s="850">
        <v>257</v>
      </c>
    </row>
    <row r="193" spans="1:11" ht="14.4" customHeight="1" x14ac:dyDescent="0.3">
      <c r="A193" s="831" t="s">
        <v>629</v>
      </c>
      <c r="B193" s="832" t="s">
        <v>630</v>
      </c>
      <c r="C193" s="835" t="s">
        <v>656</v>
      </c>
      <c r="D193" s="863" t="s">
        <v>657</v>
      </c>
      <c r="E193" s="835" t="s">
        <v>5801</v>
      </c>
      <c r="F193" s="863" t="s">
        <v>5802</v>
      </c>
      <c r="G193" s="835" t="s">
        <v>6101</v>
      </c>
      <c r="H193" s="835" t="s">
        <v>6102</v>
      </c>
      <c r="I193" s="849">
        <v>2.059999942779541</v>
      </c>
      <c r="J193" s="849">
        <v>100</v>
      </c>
      <c r="K193" s="850">
        <v>206</v>
      </c>
    </row>
    <row r="194" spans="1:11" ht="14.4" customHeight="1" x14ac:dyDescent="0.3">
      <c r="A194" s="831" t="s">
        <v>629</v>
      </c>
      <c r="B194" s="832" t="s">
        <v>630</v>
      </c>
      <c r="C194" s="835" t="s">
        <v>656</v>
      </c>
      <c r="D194" s="863" t="s">
        <v>657</v>
      </c>
      <c r="E194" s="835" t="s">
        <v>5801</v>
      </c>
      <c r="F194" s="863" t="s">
        <v>5802</v>
      </c>
      <c r="G194" s="835" t="s">
        <v>6103</v>
      </c>
      <c r="H194" s="835" t="s">
        <v>6104</v>
      </c>
      <c r="I194" s="849">
        <v>8.3900003433227539</v>
      </c>
      <c r="J194" s="849">
        <v>12</v>
      </c>
      <c r="K194" s="850">
        <v>100.68000030517578</v>
      </c>
    </row>
    <row r="195" spans="1:11" ht="14.4" customHeight="1" x14ac:dyDescent="0.3">
      <c r="A195" s="831" t="s">
        <v>629</v>
      </c>
      <c r="B195" s="832" t="s">
        <v>630</v>
      </c>
      <c r="C195" s="835" t="s">
        <v>656</v>
      </c>
      <c r="D195" s="863" t="s">
        <v>657</v>
      </c>
      <c r="E195" s="835" t="s">
        <v>5801</v>
      </c>
      <c r="F195" s="863" t="s">
        <v>5802</v>
      </c>
      <c r="G195" s="835" t="s">
        <v>6105</v>
      </c>
      <c r="H195" s="835" t="s">
        <v>6106</v>
      </c>
      <c r="I195" s="849">
        <v>8.630000114440918</v>
      </c>
      <c r="J195" s="849">
        <v>10</v>
      </c>
      <c r="K195" s="850">
        <v>86.300003051757812</v>
      </c>
    </row>
    <row r="196" spans="1:11" ht="14.4" customHeight="1" x14ac:dyDescent="0.3">
      <c r="A196" s="831" t="s">
        <v>629</v>
      </c>
      <c r="B196" s="832" t="s">
        <v>630</v>
      </c>
      <c r="C196" s="835" t="s">
        <v>656</v>
      </c>
      <c r="D196" s="863" t="s">
        <v>657</v>
      </c>
      <c r="E196" s="835" t="s">
        <v>5801</v>
      </c>
      <c r="F196" s="863" t="s">
        <v>5802</v>
      </c>
      <c r="G196" s="835" t="s">
        <v>5835</v>
      </c>
      <c r="H196" s="835" t="s">
        <v>5836</v>
      </c>
      <c r="I196" s="849">
        <v>2.5059999942779543</v>
      </c>
      <c r="J196" s="849">
        <v>660</v>
      </c>
      <c r="K196" s="850">
        <v>1653.6000061035156</v>
      </c>
    </row>
    <row r="197" spans="1:11" ht="14.4" customHeight="1" x14ac:dyDescent="0.3">
      <c r="A197" s="831" t="s">
        <v>629</v>
      </c>
      <c r="B197" s="832" t="s">
        <v>630</v>
      </c>
      <c r="C197" s="835" t="s">
        <v>656</v>
      </c>
      <c r="D197" s="863" t="s">
        <v>657</v>
      </c>
      <c r="E197" s="835" t="s">
        <v>5801</v>
      </c>
      <c r="F197" s="863" t="s">
        <v>5802</v>
      </c>
      <c r="G197" s="835" t="s">
        <v>6107</v>
      </c>
      <c r="H197" s="835" t="s">
        <v>6108</v>
      </c>
      <c r="I197" s="849">
        <v>12.649999618530273</v>
      </c>
      <c r="J197" s="849">
        <v>45</v>
      </c>
      <c r="K197" s="850">
        <v>569.25</v>
      </c>
    </row>
    <row r="198" spans="1:11" ht="14.4" customHeight="1" x14ac:dyDescent="0.3">
      <c r="A198" s="831" t="s">
        <v>629</v>
      </c>
      <c r="B198" s="832" t="s">
        <v>630</v>
      </c>
      <c r="C198" s="835" t="s">
        <v>656</v>
      </c>
      <c r="D198" s="863" t="s">
        <v>657</v>
      </c>
      <c r="E198" s="835" t="s">
        <v>5801</v>
      </c>
      <c r="F198" s="863" t="s">
        <v>5802</v>
      </c>
      <c r="G198" s="835" t="s">
        <v>6109</v>
      </c>
      <c r="H198" s="835" t="s">
        <v>6110</v>
      </c>
      <c r="I198" s="849">
        <v>11.5</v>
      </c>
      <c r="J198" s="849">
        <v>45</v>
      </c>
      <c r="K198" s="850">
        <v>517.5</v>
      </c>
    </row>
    <row r="199" spans="1:11" ht="14.4" customHeight="1" x14ac:dyDescent="0.3">
      <c r="A199" s="831" t="s">
        <v>629</v>
      </c>
      <c r="B199" s="832" t="s">
        <v>630</v>
      </c>
      <c r="C199" s="835" t="s">
        <v>656</v>
      </c>
      <c r="D199" s="863" t="s">
        <v>657</v>
      </c>
      <c r="E199" s="835" t="s">
        <v>5801</v>
      </c>
      <c r="F199" s="863" t="s">
        <v>5802</v>
      </c>
      <c r="G199" s="835" t="s">
        <v>6053</v>
      </c>
      <c r="H199" s="835" t="s">
        <v>6054</v>
      </c>
      <c r="I199" s="849">
        <v>866.16998291015625</v>
      </c>
      <c r="J199" s="849">
        <v>2</v>
      </c>
      <c r="K199" s="850">
        <v>1732.3399658203125</v>
      </c>
    </row>
    <row r="200" spans="1:11" ht="14.4" customHeight="1" x14ac:dyDescent="0.3">
      <c r="A200" s="831" t="s">
        <v>629</v>
      </c>
      <c r="B200" s="832" t="s">
        <v>630</v>
      </c>
      <c r="C200" s="835" t="s">
        <v>656</v>
      </c>
      <c r="D200" s="863" t="s">
        <v>657</v>
      </c>
      <c r="E200" s="835" t="s">
        <v>5801</v>
      </c>
      <c r="F200" s="863" t="s">
        <v>5802</v>
      </c>
      <c r="G200" s="835" t="s">
        <v>5841</v>
      </c>
      <c r="H200" s="835" t="s">
        <v>5842</v>
      </c>
      <c r="I200" s="849">
        <v>0.67000001668930054</v>
      </c>
      <c r="J200" s="849">
        <v>1400</v>
      </c>
      <c r="K200" s="850">
        <v>938</v>
      </c>
    </row>
    <row r="201" spans="1:11" ht="14.4" customHeight="1" x14ac:dyDescent="0.3">
      <c r="A201" s="831" t="s">
        <v>629</v>
      </c>
      <c r="B201" s="832" t="s">
        <v>630</v>
      </c>
      <c r="C201" s="835" t="s">
        <v>656</v>
      </c>
      <c r="D201" s="863" t="s">
        <v>657</v>
      </c>
      <c r="E201" s="835" t="s">
        <v>5801</v>
      </c>
      <c r="F201" s="863" t="s">
        <v>5802</v>
      </c>
      <c r="G201" s="835" t="s">
        <v>5845</v>
      </c>
      <c r="H201" s="835" t="s">
        <v>5846</v>
      </c>
      <c r="I201" s="849">
        <v>29.98400001525879</v>
      </c>
      <c r="J201" s="849">
        <v>24</v>
      </c>
      <c r="K201" s="850">
        <v>719.09999084472656</v>
      </c>
    </row>
    <row r="202" spans="1:11" ht="14.4" customHeight="1" x14ac:dyDescent="0.3">
      <c r="A202" s="831" t="s">
        <v>629</v>
      </c>
      <c r="B202" s="832" t="s">
        <v>630</v>
      </c>
      <c r="C202" s="835" t="s">
        <v>656</v>
      </c>
      <c r="D202" s="863" t="s">
        <v>657</v>
      </c>
      <c r="E202" s="835" t="s">
        <v>5801</v>
      </c>
      <c r="F202" s="863" t="s">
        <v>5802</v>
      </c>
      <c r="G202" s="835" t="s">
        <v>5847</v>
      </c>
      <c r="H202" s="835" t="s">
        <v>5848</v>
      </c>
      <c r="I202" s="849">
        <v>29.161999893188476</v>
      </c>
      <c r="J202" s="849">
        <v>47</v>
      </c>
      <c r="K202" s="850">
        <v>1368.8499755859375</v>
      </c>
    </row>
    <row r="203" spans="1:11" ht="14.4" customHeight="1" x14ac:dyDescent="0.3">
      <c r="A203" s="831" t="s">
        <v>629</v>
      </c>
      <c r="B203" s="832" t="s">
        <v>630</v>
      </c>
      <c r="C203" s="835" t="s">
        <v>656</v>
      </c>
      <c r="D203" s="863" t="s">
        <v>657</v>
      </c>
      <c r="E203" s="835" t="s">
        <v>5849</v>
      </c>
      <c r="F203" s="863" t="s">
        <v>5850</v>
      </c>
      <c r="G203" s="835" t="s">
        <v>6063</v>
      </c>
      <c r="H203" s="835" t="s">
        <v>6064</v>
      </c>
      <c r="I203" s="849">
        <v>4.8180001258850096</v>
      </c>
      <c r="J203" s="849">
        <v>350</v>
      </c>
      <c r="K203" s="850">
        <v>1686</v>
      </c>
    </row>
    <row r="204" spans="1:11" ht="14.4" customHeight="1" x14ac:dyDescent="0.3">
      <c r="A204" s="831" t="s">
        <v>629</v>
      </c>
      <c r="B204" s="832" t="s">
        <v>630</v>
      </c>
      <c r="C204" s="835" t="s">
        <v>656</v>
      </c>
      <c r="D204" s="863" t="s">
        <v>657</v>
      </c>
      <c r="E204" s="835" t="s">
        <v>5849</v>
      </c>
      <c r="F204" s="863" t="s">
        <v>5850</v>
      </c>
      <c r="G204" s="835" t="s">
        <v>6111</v>
      </c>
      <c r="H204" s="835" t="s">
        <v>6112</v>
      </c>
      <c r="I204" s="849">
        <v>9.9999997764825821E-3</v>
      </c>
      <c r="J204" s="849">
        <v>100</v>
      </c>
      <c r="K204" s="850">
        <v>1</v>
      </c>
    </row>
    <row r="205" spans="1:11" ht="14.4" customHeight="1" x14ac:dyDescent="0.3">
      <c r="A205" s="831" t="s">
        <v>629</v>
      </c>
      <c r="B205" s="832" t="s">
        <v>630</v>
      </c>
      <c r="C205" s="835" t="s">
        <v>656</v>
      </c>
      <c r="D205" s="863" t="s">
        <v>657</v>
      </c>
      <c r="E205" s="835" t="s">
        <v>5849</v>
      </c>
      <c r="F205" s="863" t="s">
        <v>5850</v>
      </c>
      <c r="G205" s="835" t="s">
        <v>5867</v>
      </c>
      <c r="H205" s="835" t="s">
        <v>5868</v>
      </c>
      <c r="I205" s="849">
        <v>15.920000076293945</v>
      </c>
      <c r="J205" s="849">
        <v>50</v>
      </c>
      <c r="K205" s="850">
        <v>796</v>
      </c>
    </row>
    <row r="206" spans="1:11" ht="14.4" customHeight="1" x14ac:dyDescent="0.3">
      <c r="A206" s="831" t="s">
        <v>629</v>
      </c>
      <c r="B206" s="832" t="s">
        <v>630</v>
      </c>
      <c r="C206" s="835" t="s">
        <v>656</v>
      </c>
      <c r="D206" s="863" t="s">
        <v>657</v>
      </c>
      <c r="E206" s="835" t="s">
        <v>5849</v>
      </c>
      <c r="F206" s="863" t="s">
        <v>5850</v>
      </c>
      <c r="G206" s="835" t="s">
        <v>5871</v>
      </c>
      <c r="H206" s="835" t="s">
        <v>5872</v>
      </c>
      <c r="I206" s="849">
        <v>5.4439999580383303</v>
      </c>
      <c r="J206" s="849">
        <v>900</v>
      </c>
      <c r="K206" s="850">
        <v>4899</v>
      </c>
    </row>
    <row r="207" spans="1:11" ht="14.4" customHeight="1" x14ac:dyDescent="0.3">
      <c r="A207" s="831" t="s">
        <v>629</v>
      </c>
      <c r="B207" s="832" t="s">
        <v>630</v>
      </c>
      <c r="C207" s="835" t="s">
        <v>656</v>
      </c>
      <c r="D207" s="863" t="s">
        <v>657</v>
      </c>
      <c r="E207" s="835" t="s">
        <v>5849</v>
      </c>
      <c r="F207" s="863" t="s">
        <v>5850</v>
      </c>
      <c r="G207" s="835" t="s">
        <v>5883</v>
      </c>
      <c r="H207" s="835" t="s">
        <v>5884</v>
      </c>
      <c r="I207" s="849">
        <v>17.979999542236328</v>
      </c>
      <c r="J207" s="849">
        <v>500</v>
      </c>
      <c r="K207" s="850">
        <v>8990</v>
      </c>
    </row>
    <row r="208" spans="1:11" ht="14.4" customHeight="1" x14ac:dyDescent="0.3">
      <c r="A208" s="831" t="s">
        <v>629</v>
      </c>
      <c r="B208" s="832" t="s">
        <v>630</v>
      </c>
      <c r="C208" s="835" t="s">
        <v>656</v>
      </c>
      <c r="D208" s="863" t="s">
        <v>657</v>
      </c>
      <c r="E208" s="835" t="s">
        <v>5849</v>
      </c>
      <c r="F208" s="863" t="s">
        <v>5850</v>
      </c>
      <c r="G208" s="835" t="s">
        <v>6071</v>
      </c>
      <c r="H208" s="835" t="s">
        <v>6072</v>
      </c>
      <c r="I208" s="849">
        <v>15.729999542236328</v>
      </c>
      <c r="J208" s="849">
        <v>50</v>
      </c>
      <c r="K208" s="850">
        <v>786.5</v>
      </c>
    </row>
    <row r="209" spans="1:11" ht="14.4" customHeight="1" x14ac:dyDescent="0.3">
      <c r="A209" s="831" t="s">
        <v>629</v>
      </c>
      <c r="B209" s="832" t="s">
        <v>630</v>
      </c>
      <c r="C209" s="835" t="s">
        <v>656</v>
      </c>
      <c r="D209" s="863" t="s">
        <v>657</v>
      </c>
      <c r="E209" s="835" t="s">
        <v>5849</v>
      </c>
      <c r="F209" s="863" t="s">
        <v>5850</v>
      </c>
      <c r="G209" s="835" t="s">
        <v>6073</v>
      </c>
      <c r="H209" s="835" t="s">
        <v>6074</v>
      </c>
      <c r="I209" s="849">
        <v>33.650001525878906</v>
      </c>
      <c r="J209" s="849">
        <v>300</v>
      </c>
      <c r="K209" s="850">
        <v>10095.050048828125</v>
      </c>
    </row>
    <row r="210" spans="1:11" ht="14.4" customHeight="1" x14ac:dyDescent="0.3">
      <c r="A210" s="831" t="s">
        <v>629</v>
      </c>
      <c r="B210" s="832" t="s">
        <v>630</v>
      </c>
      <c r="C210" s="835" t="s">
        <v>656</v>
      </c>
      <c r="D210" s="863" t="s">
        <v>657</v>
      </c>
      <c r="E210" s="835" t="s">
        <v>5849</v>
      </c>
      <c r="F210" s="863" t="s">
        <v>5850</v>
      </c>
      <c r="G210" s="835" t="s">
        <v>6113</v>
      </c>
      <c r="H210" s="835" t="s">
        <v>6114</v>
      </c>
      <c r="I210" s="849">
        <v>10.069999694824219</v>
      </c>
      <c r="J210" s="849">
        <v>30</v>
      </c>
      <c r="K210" s="850">
        <v>302.14999389648438</v>
      </c>
    </row>
    <row r="211" spans="1:11" ht="14.4" customHeight="1" x14ac:dyDescent="0.3">
      <c r="A211" s="831" t="s">
        <v>629</v>
      </c>
      <c r="B211" s="832" t="s">
        <v>630</v>
      </c>
      <c r="C211" s="835" t="s">
        <v>656</v>
      </c>
      <c r="D211" s="863" t="s">
        <v>657</v>
      </c>
      <c r="E211" s="835" t="s">
        <v>5849</v>
      </c>
      <c r="F211" s="863" t="s">
        <v>5850</v>
      </c>
      <c r="G211" s="835" t="s">
        <v>5891</v>
      </c>
      <c r="H211" s="835" t="s">
        <v>5892</v>
      </c>
      <c r="I211" s="849">
        <v>3.142500102519989</v>
      </c>
      <c r="J211" s="849">
        <v>140</v>
      </c>
      <c r="K211" s="850">
        <v>439.89999389648437</v>
      </c>
    </row>
    <row r="212" spans="1:11" ht="14.4" customHeight="1" x14ac:dyDescent="0.3">
      <c r="A212" s="831" t="s">
        <v>629</v>
      </c>
      <c r="B212" s="832" t="s">
        <v>630</v>
      </c>
      <c r="C212" s="835" t="s">
        <v>656</v>
      </c>
      <c r="D212" s="863" t="s">
        <v>657</v>
      </c>
      <c r="E212" s="835" t="s">
        <v>5849</v>
      </c>
      <c r="F212" s="863" t="s">
        <v>5850</v>
      </c>
      <c r="G212" s="835" t="s">
        <v>5893</v>
      </c>
      <c r="H212" s="835" t="s">
        <v>5894</v>
      </c>
      <c r="I212" s="849">
        <v>2.0559999465942385</v>
      </c>
      <c r="J212" s="849">
        <v>180</v>
      </c>
      <c r="K212" s="850">
        <v>370</v>
      </c>
    </row>
    <row r="213" spans="1:11" ht="14.4" customHeight="1" x14ac:dyDescent="0.3">
      <c r="A213" s="831" t="s">
        <v>629</v>
      </c>
      <c r="B213" s="832" t="s">
        <v>630</v>
      </c>
      <c r="C213" s="835" t="s">
        <v>656</v>
      </c>
      <c r="D213" s="863" t="s">
        <v>657</v>
      </c>
      <c r="E213" s="835" t="s">
        <v>5849</v>
      </c>
      <c r="F213" s="863" t="s">
        <v>5850</v>
      </c>
      <c r="G213" s="835" t="s">
        <v>6075</v>
      </c>
      <c r="H213" s="835" t="s">
        <v>6076</v>
      </c>
      <c r="I213" s="849">
        <v>4.9166665077209473</v>
      </c>
      <c r="J213" s="849">
        <v>60</v>
      </c>
      <c r="K213" s="850">
        <v>295</v>
      </c>
    </row>
    <row r="214" spans="1:11" ht="14.4" customHeight="1" x14ac:dyDescent="0.3">
      <c r="A214" s="831" t="s">
        <v>629</v>
      </c>
      <c r="B214" s="832" t="s">
        <v>630</v>
      </c>
      <c r="C214" s="835" t="s">
        <v>656</v>
      </c>
      <c r="D214" s="863" t="s">
        <v>657</v>
      </c>
      <c r="E214" s="835" t="s">
        <v>5849</v>
      </c>
      <c r="F214" s="863" t="s">
        <v>5850</v>
      </c>
      <c r="G214" s="835" t="s">
        <v>5907</v>
      </c>
      <c r="H214" s="835" t="s">
        <v>5908</v>
      </c>
      <c r="I214" s="849">
        <v>11.739999771118164</v>
      </c>
      <c r="J214" s="849">
        <v>20</v>
      </c>
      <c r="K214" s="850">
        <v>234.80000305175781</v>
      </c>
    </row>
    <row r="215" spans="1:11" ht="14.4" customHeight="1" x14ac:dyDescent="0.3">
      <c r="A215" s="831" t="s">
        <v>629</v>
      </c>
      <c r="B215" s="832" t="s">
        <v>630</v>
      </c>
      <c r="C215" s="835" t="s">
        <v>656</v>
      </c>
      <c r="D215" s="863" t="s">
        <v>657</v>
      </c>
      <c r="E215" s="835" t="s">
        <v>5849</v>
      </c>
      <c r="F215" s="863" t="s">
        <v>5850</v>
      </c>
      <c r="G215" s="835" t="s">
        <v>5909</v>
      </c>
      <c r="H215" s="835" t="s">
        <v>5910</v>
      </c>
      <c r="I215" s="849">
        <v>13.310000419616699</v>
      </c>
      <c r="J215" s="849">
        <v>20</v>
      </c>
      <c r="K215" s="850">
        <v>266.19999980926514</v>
      </c>
    </row>
    <row r="216" spans="1:11" ht="14.4" customHeight="1" x14ac:dyDescent="0.3">
      <c r="A216" s="831" t="s">
        <v>629</v>
      </c>
      <c r="B216" s="832" t="s">
        <v>630</v>
      </c>
      <c r="C216" s="835" t="s">
        <v>656</v>
      </c>
      <c r="D216" s="863" t="s">
        <v>657</v>
      </c>
      <c r="E216" s="835" t="s">
        <v>5849</v>
      </c>
      <c r="F216" s="863" t="s">
        <v>5850</v>
      </c>
      <c r="G216" s="835" t="s">
        <v>5913</v>
      </c>
      <c r="H216" s="835" t="s">
        <v>5914</v>
      </c>
      <c r="I216" s="849">
        <v>4.8000001907348633</v>
      </c>
      <c r="J216" s="849">
        <v>400</v>
      </c>
      <c r="K216" s="850">
        <v>1919.8900146484375</v>
      </c>
    </row>
    <row r="217" spans="1:11" ht="14.4" customHeight="1" x14ac:dyDescent="0.3">
      <c r="A217" s="831" t="s">
        <v>629</v>
      </c>
      <c r="B217" s="832" t="s">
        <v>630</v>
      </c>
      <c r="C217" s="835" t="s">
        <v>656</v>
      </c>
      <c r="D217" s="863" t="s">
        <v>657</v>
      </c>
      <c r="E217" s="835" t="s">
        <v>5849</v>
      </c>
      <c r="F217" s="863" t="s">
        <v>5850</v>
      </c>
      <c r="G217" s="835" t="s">
        <v>6115</v>
      </c>
      <c r="H217" s="835" t="s">
        <v>6116</v>
      </c>
      <c r="I217" s="849">
        <v>9.1999998092651367</v>
      </c>
      <c r="J217" s="849">
        <v>1050</v>
      </c>
      <c r="K217" s="850">
        <v>9660</v>
      </c>
    </row>
    <row r="218" spans="1:11" ht="14.4" customHeight="1" x14ac:dyDescent="0.3">
      <c r="A218" s="831" t="s">
        <v>629</v>
      </c>
      <c r="B218" s="832" t="s">
        <v>630</v>
      </c>
      <c r="C218" s="835" t="s">
        <v>656</v>
      </c>
      <c r="D218" s="863" t="s">
        <v>657</v>
      </c>
      <c r="E218" s="835" t="s">
        <v>5849</v>
      </c>
      <c r="F218" s="863" t="s">
        <v>5850</v>
      </c>
      <c r="G218" s="835" t="s">
        <v>6117</v>
      </c>
      <c r="H218" s="835" t="s">
        <v>6118</v>
      </c>
      <c r="I218" s="849">
        <v>15.460000038146973</v>
      </c>
      <c r="J218" s="849">
        <v>20</v>
      </c>
      <c r="K218" s="850">
        <v>309.27999877929687</v>
      </c>
    </row>
    <row r="219" spans="1:11" ht="14.4" customHeight="1" x14ac:dyDescent="0.3">
      <c r="A219" s="831" t="s">
        <v>629</v>
      </c>
      <c r="B219" s="832" t="s">
        <v>630</v>
      </c>
      <c r="C219" s="835" t="s">
        <v>656</v>
      </c>
      <c r="D219" s="863" t="s">
        <v>657</v>
      </c>
      <c r="E219" s="835" t="s">
        <v>5849</v>
      </c>
      <c r="F219" s="863" t="s">
        <v>5850</v>
      </c>
      <c r="G219" s="835" t="s">
        <v>6119</v>
      </c>
      <c r="H219" s="835" t="s">
        <v>6120</v>
      </c>
      <c r="I219" s="849">
        <v>172.5</v>
      </c>
      <c r="J219" s="849">
        <v>1</v>
      </c>
      <c r="K219" s="850">
        <v>172.5</v>
      </c>
    </row>
    <row r="220" spans="1:11" ht="14.4" customHeight="1" x14ac:dyDescent="0.3">
      <c r="A220" s="831" t="s">
        <v>629</v>
      </c>
      <c r="B220" s="832" t="s">
        <v>630</v>
      </c>
      <c r="C220" s="835" t="s">
        <v>656</v>
      </c>
      <c r="D220" s="863" t="s">
        <v>657</v>
      </c>
      <c r="E220" s="835" t="s">
        <v>5849</v>
      </c>
      <c r="F220" s="863" t="s">
        <v>5850</v>
      </c>
      <c r="G220" s="835" t="s">
        <v>6121</v>
      </c>
      <c r="H220" s="835" t="s">
        <v>6122</v>
      </c>
      <c r="I220" s="849">
        <v>7.5</v>
      </c>
      <c r="J220" s="849">
        <v>40</v>
      </c>
      <c r="K220" s="850">
        <v>300</v>
      </c>
    </row>
    <row r="221" spans="1:11" ht="14.4" customHeight="1" x14ac:dyDescent="0.3">
      <c r="A221" s="831" t="s">
        <v>629</v>
      </c>
      <c r="B221" s="832" t="s">
        <v>630</v>
      </c>
      <c r="C221" s="835" t="s">
        <v>656</v>
      </c>
      <c r="D221" s="863" t="s">
        <v>657</v>
      </c>
      <c r="E221" s="835" t="s">
        <v>5849</v>
      </c>
      <c r="F221" s="863" t="s">
        <v>5850</v>
      </c>
      <c r="G221" s="835" t="s">
        <v>5929</v>
      </c>
      <c r="H221" s="835" t="s">
        <v>5930</v>
      </c>
      <c r="I221" s="849">
        <v>204.40499877929687</v>
      </c>
      <c r="J221" s="849">
        <v>60</v>
      </c>
      <c r="K221" s="850">
        <v>12264.2998046875</v>
      </c>
    </row>
    <row r="222" spans="1:11" ht="14.4" customHeight="1" x14ac:dyDescent="0.3">
      <c r="A222" s="831" t="s">
        <v>629</v>
      </c>
      <c r="B222" s="832" t="s">
        <v>630</v>
      </c>
      <c r="C222" s="835" t="s">
        <v>656</v>
      </c>
      <c r="D222" s="863" t="s">
        <v>657</v>
      </c>
      <c r="E222" s="835" t="s">
        <v>5849</v>
      </c>
      <c r="F222" s="863" t="s">
        <v>5850</v>
      </c>
      <c r="G222" s="835" t="s">
        <v>5937</v>
      </c>
      <c r="H222" s="835" t="s">
        <v>5938</v>
      </c>
      <c r="I222" s="849">
        <v>1.0900000333786011</v>
      </c>
      <c r="J222" s="849">
        <v>700</v>
      </c>
      <c r="K222" s="850">
        <v>763</v>
      </c>
    </row>
    <row r="223" spans="1:11" ht="14.4" customHeight="1" x14ac:dyDescent="0.3">
      <c r="A223" s="831" t="s">
        <v>629</v>
      </c>
      <c r="B223" s="832" t="s">
        <v>630</v>
      </c>
      <c r="C223" s="835" t="s">
        <v>656</v>
      </c>
      <c r="D223" s="863" t="s">
        <v>657</v>
      </c>
      <c r="E223" s="835" t="s">
        <v>5849</v>
      </c>
      <c r="F223" s="863" t="s">
        <v>5850</v>
      </c>
      <c r="G223" s="835" t="s">
        <v>5939</v>
      </c>
      <c r="H223" s="835" t="s">
        <v>5940</v>
      </c>
      <c r="I223" s="849">
        <v>0.47799999117851255</v>
      </c>
      <c r="J223" s="849">
        <v>1700</v>
      </c>
      <c r="K223" s="850">
        <v>812</v>
      </c>
    </row>
    <row r="224" spans="1:11" ht="14.4" customHeight="1" x14ac:dyDescent="0.3">
      <c r="A224" s="831" t="s">
        <v>629</v>
      </c>
      <c r="B224" s="832" t="s">
        <v>630</v>
      </c>
      <c r="C224" s="835" t="s">
        <v>656</v>
      </c>
      <c r="D224" s="863" t="s">
        <v>657</v>
      </c>
      <c r="E224" s="835" t="s">
        <v>5849</v>
      </c>
      <c r="F224" s="863" t="s">
        <v>5850</v>
      </c>
      <c r="G224" s="835" t="s">
        <v>5941</v>
      </c>
      <c r="H224" s="835" t="s">
        <v>5942</v>
      </c>
      <c r="I224" s="849">
        <v>1.671999955177307</v>
      </c>
      <c r="J224" s="849">
        <v>1500</v>
      </c>
      <c r="K224" s="850">
        <v>2508</v>
      </c>
    </row>
    <row r="225" spans="1:11" ht="14.4" customHeight="1" x14ac:dyDescent="0.3">
      <c r="A225" s="831" t="s">
        <v>629</v>
      </c>
      <c r="B225" s="832" t="s">
        <v>630</v>
      </c>
      <c r="C225" s="835" t="s">
        <v>656</v>
      </c>
      <c r="D225" s="863" t="s">
        <v>657</v>
      </c>
      <c r="E225" s="835" t="s">
        <v>5849</v>
      </c>
      <c r="F225" s="863" t="s">
        <v>5850</v>
      </c>
      <c r="G225" s="835" t="s">
        <v>5943</v>
      </c>
      <c r="H225" s="835" t="s">
        <v>5944</v>
      </c>
      <c r="I225" s="849">
        <v>0.67000001668930054</v>
      </c>
      <c r="J225" s="849">
        <v>2600</v>
      </c>
      <c r="K225" s="850">
        <v>1742</v>
      </c>
    </row>
    <row r="226" spans="1:11" ht="14.4" customHeight="1" x14ac:dyDescent="0.3">
      <c r="A226" s="831" t="s">
        <v>629</v>
      </c>
      <c r="B226" s="832" t="s">
        <v>630</v>
      </c>
      <c r="C226" s="835" t="s">
        <v>656</v>
      </c>
      <c r="D226" s="863" t="s">
        <v>657</v>
      </c>
      <c r="E226" s="835" t="s">
        <v>5849</v>
      </c>
      <c r="F226" s="863" t="s">
        <v>5850</v>
      </c>
      <c r="G226" s="835" t="s">
        <v>6123</v>
      </c>
      <c r="H226" s="835" t="s">
        <v>6124</v>
      </c>
      <c r="I226" s="849">
        <v>8.8299999237060547</v>
      </c>
      <c r="J226" s="849">
        <v>200</v>
      </c>
      <c r="K226" s="850">
        <v>1766</v>
      </c>
    </row>
    <row r="227" spans="1:11" ht="14.4" customHeight="1" x14ac:dyDescent="0.3">
      <c r="A227" s="831" t="s">
        <v>629</v>
      </c>
      <c r="B227" s="832" t="s">
        <v>630</v>
      </c>
      <c r="C227" s="835" t="s">
        <v>656</v>
      </c>
      <c r="D227" s="863" t="s">
        <v>657</v>
      </c>
      <c r="E227" s="835" t="s">
        <v>5849</v>
      </c>
      <c r="F227" s="863" t="s">
        <v>5850</v>
      </c>
      <c r="G227" s="835" t="s">
        <v>6125</v>
      </c>
      <c r="H227" s="835" t="s">
        <v>6126</v>
      </c>
      <c r="I227" s="849">
        <v>30.129999160766602</v>
      </c>
      <c r="J227" s="849">
        <v>100</v>
      </c>
      <c r="K227" s="850">
        <v>3012.89990234375</v>
      </c>
    </row>
    <row r="228" spans="1:11" ht="14.4" customHeight="1" x14ac:dyDescent="0.3">
      <c r="A228" s="831" t="s">
        <v>629</v>
      </c>
      <c r="B228" s="832" t="s">
        <v>630</v>
      </c>
      <c r="C228" s="835" t="s">
        <v>656</v>
      </c>
      <c r="D228" s="863" t="s">
        <v>657</v>
      </c>
      <c r="E228" s="835" t="s">
        <v>5849</v>
      </c>
      <c r="F228" s="863" t="s">
        <v>5850</v>
      </c>
      <c r="G228" s="835" t="s">
        <v>6083</v>
      </c>
      <c r="H228" s="835" t="s">
        <v>6084</v>
      </c>
      <c r="I228" s="849">
        <v>8.4700002670288086</v>
      </c>
      <c r="J228" s="849">
        <v>210</v>
      </c>
      <c r="K228" s="850">
        <v>1778.699951171875</v>
      </c>
    </row>
    <row r="229" spans="1:11" ht="14.4" customHeight="1" x14ac:dyDescent="0.3">
      <c r="A229" s="831" t="s">
        <v>629</v>
      </c>
      <c r="B229" s="832" t="s">
        <v>630</v>
      </c>
      <c r="C229" s="835" t="s">
        <v>656</v>
      </c>
      <c r="D229" s="863" t="s">
        <v>657</v>
      </c>
      <c r="E229" s="835" t="s">
        <v>5849</v>
      </c>
      <c r="F229" s="863" t="s">
        <v>5850</v>
      </c>
      <c r="G229" s="835" t="s">
        <v>6085</v>
      </c>
      <c r="H229" s="835" t="s">
        <v>6086</v>
      </c>
      <c r="I229" s="849">
        <v>9.4333333969116211</v>
      </c>
      <c r="J229" s="849">
        <v>500</v>
      </c>
      <c r="K229" s="850">
        <v>4717</v>
      </c>
    </row>
    <row r="230" spans="1:11" ht="14.4" customHeight="1" x14ac:dyDescent="0.3">
      <c r="A230" s="831" t="s">
        <v>629</v>
      </c>
      <c r="B230" s="832" t="s">
        <v>630</v>
      </c>
      <c r="C230" s="835" t="s">
        <v>656</v>
      </c>
      <c r="D230" s="863" t="s">
        <v>657</v>
      </c>
      <c r="E230" s="835" t="s">
        <v>5849</v>
      </c>
      <c r="F230" s="863" t="s">
        <v>5850</v>
      </c>
      <c r="G230" s="835" t="s">
        <v>5959</v>
      </c>
      <c r="H230" s="835" t="s">
        <v>5960</v>
      </c>
      <c r="I230" s="849">
        <v>0.4699999988079071</v>
      </c>
      <c r="J230" s="849">
        <v>2000</v>
      </c>
      <c r="K230" s="850">
        <v>940</v>
      </c>
    </row>
    <row r="231" spans="1:11" ht="14.4" customHeight="1" x14ac:dyDescent="0.3">
      <c r="A231" s="831" t="s">
        <v>629</v>
      </c>
      <c r="B231" s="832" t="s">
        <v>630</v>
      </c>
      <c r="C231" s="835" t="s">
        <v>656</v>
      </c>
      <c r="D231" s="863" t="s">
        <v>657</v>
      </c>
      <c r="E231" s="835" t="s">
        <v>5849</v>
      </c>
      <c r="F231" s="863" t="s">
        <v>5850</v>
      </c>
      <c r="G231" s="835" t="s">
        <v>5961</v>
      </c>
      <c r="H231" s="835" t="s">
        <v>5962</v>
      </c>
      <c r="I231" s="849">
        <v>2.3739999771118163</v>
      </c>
      <c r="J231" s="849">
        <v>500</v>
      </c>
      <c r="K231" s="850">
        <v>1187</v>
      </c>
    </row>
    <row r="232" spans="1:11" ht="14.4" customHeight="1" x14ac:dyDescent="0.3">
      <c r="A232" s="831" t="s">
        <v>629</v>
      </c>
      <c r="B232" s="832" t="s">
        <v>630</v>
      </c>
      <c r="C232" s="835" t="s">
        <v>656</v>
      </c>
      <c r="D232" s="863" t="s">
        <v>657</v>
      </c>
      <c r="E232" s="835" t="s">
        <v>5849</v>
      </c>
      <c r="F232" s="863" t="s">
        <v>5850</v>
      </c>
      <c r="G232" s="835" t="s">
        <v>5963</v>
      </c>
      <c r="H232" s="835" t="s">
        <v>5964</v>
      </c>
      <c r="I232" s="849">
        <v>1.9866666793823242</v>
      </c>
      <c r="J232" s="849">
        <v>200</v>
      </c>
      <c r="K232" s="850">
        <v>397.5</v>
      </c>
    </row>
    <row r="233" spans="1:11" ht="14.4" customHeight="1" x14ac:dyDescent="0.3">
      <c r="A233" s="831" t="s">
        <v>629</v>
      </c>
      <c r="B233" s="832" t="s">
        <v>630</v>
      </c>
      <c r="C233" s="835" t="s">
        <v>656</v>
      </c>
      <c r="D233" s="863" t="s">
        <v>657</v>
      </c>
      <c r="E233" s="835" t="s">
        <v>5849</v>
      </c>
      <c r="F233" s="863" t="s">
        <v>5850</v>
      </c>
      <c r="G233" s="835" t="s">
        <v>5965</v>
      </c>
      <c r="H233" s="835" t="s">
        <v>5966</v>
      </c>
      <c r="I233" s="849">
        <v>1.8999999761581421</v>
      </c>
      <c r="J233" s="849">
        <v>100</v>
      </c>
      <c r="K233" s="850">
        <v>190</v>
      </c>
    </row>
    <row r="234" spans="1:11" ht="14.4" customHeight="1" x14ac:dyDescent="0.3">
      <c r="A234" s="831" t="s">
        <v>629</v>
      </c>
      <c r="B234" s="832" t="s">
        <v>630</v>
      </c>
      <c r="C234" s="835" t="s">
        <v>656</v>
      </c>
      <c r="D234" s="863" t="s">
        <v>657</v>
      </c>
      <c r="E234" s="835" t="s">
        <v>5849</v>
      </c>
      <c r="F234" s="863" t="s">
        <v>5850</v>
      </c>
      <c r="G234" s="835" t="s">
        <v>5967</v>
      </c>
      <c r="H234" s="835" t="s">
        <v>5968</v>
      </c>
      <c r="I234" s="849">
        <v>2.7000000476837158</v>
      </c>
      <c r="J234" s="849">
        <v>400</v>
      </c>
      <c r="K234" s="850">
        <v>1080</v>
      </c>
    </row>
    <row r="235" spans="1:11" ht="14.4" customHeight="1" x14ac:dyDescent="0.3">
      <c r="A235" s="831" t="s">
        <v>629</v>
      </c>
      <c r="B235" s="832" t="s">
        <v>630</v>
      </c>
      <c r="C235" s="835" t="s">
        <v>656</v>
      </c>
      <c r="D235" s="863" t="s">
        <v>657</v>
      </c>
      <c r="E235" s="835" t="s">
        <v>5849</v>
      </c>
      <c r="F235" s="863" t="s">
        <v>5850</v>
      </c>
      <c r="G235" s="835" t="s">
        <v>5969</v>
      </c>
      <c r="H235" s="835" t="s">
        <v>5970</v>
      </c>
      <c r="I235" s="849">
        <v>1.9249999523162842</v>
      </c>
      <c r="J235" s="849">
        <v>150</v>
      </c>
      <c r="K235" s="850">
        <v>289</v>
      </c>
    </row>
    <row r="236" spans="1:11" ht="14.4" customHeight="1" x14ac:dyDescent="0.3">
      <c r="A236" s="831" t="s">
        <v>629</v>
      </c>
      <c r="B236" s="832" t="s">
        <v>630</v>
      </c>
      <c r="C236" s="835" t="s">
        <v>656</v>
      </c>
      <c r="D236" s="863" t="s">
        <v>657</v>
      </c>
      <c r="E236" s="835" t="s">
        <v>5849</v>
      </c>
      <c r="F236" s="863" t="s">
        <v>5850</v>
      </c>
      <c r="G236" s="835" t="s">
        <v>6127</v>
      </c>
      <c r="H236" s="835" t="s">
        <v>6128</v>
      </c>
      <c r="I236" s="849">
        <v>3.0999999046325684</v>
      </c>
      <c r="J236" s="849">
        <v>150</v>
      </c>
      <c r="K236" s="850">
        <v>465</v>
      </c>
    </row>
    <row r="237" spans="1:11" ht="14.4" customHeight="1" x14ac:dyDescent="0.3">
      <c r="A237" s="831" t="s">
        <v>629</v>
      </c>
      <c r="B237" s="832" t="s">
        <v>630</v>
      </c>
      <c r="C237" s="835" t="s">
        <v>656</v>
      </c>
      <c r="D237" s="863" t="s">
        <v>657</v>
      </c>
      <c r="E237" s="835" t="s">
        <v>5849</v>
      </c>
      <c r="F237" s="863" t="s">
        <v>5850</v>
      </c>
      <c r="G237" s="835" t="s">
        <v>6129</v>
      </c>
      <c r="H237" s="835" t="s">
        <v>6130</v>
      </c>
      <c r="I237" s="849">
        <v>1.9233332872390747</v>
      </c>
      <c r="J237" s="849">
        <v>200</v>
      </c>
      <c r="K237" s="850">
        <v>384.5</v>
      </c>
    </row>
    <row r="238" spans="1:11" ht="14.4" customHeight="1" x14ac:dyDescent="0.3">
      <c r="A238" s="831" t="s">
        <v>629</v>
      </c>
      <c r="B238" s="832" t="s">
        <v>630</v>
      </c>
      <c r="C238" s="835" t="s">
        <v>656</v>
      </c>
      <c r="D238" s="863" t="s">
        <v>657</v>
      </c>
      <c r="E238" s="835" t="s">
        <v>5849</v>
      </c>
      <c r="F238" s="863" t="s">
        <v>5850</v>
      </c>
      <c r="G238" s="835" t="s">
        <v>6131</v>
      </c>
      <c r="H238" s="835" t="s">
        <v>6132</v>
      </c>
      <c r="I238" s="849">
        <v>4.429999828338623</v>
      </c>
      <c r="J238" s="849">
        <v>220</v>
      </c>
      <c r="K238" s="850">
        <v>974.60000610351562</v>
      </c>
    </row>
    <row r="239" spans="1:11" ht="14.4" customHeight="1" x14ac:dyDescent="0.3">
      <c r="A239" s="831" t="s">
        <v>629</v>
      </c>
      <c r="B239" s="832" t="s">
        <v>630</v>
      </c>
      <c r="C239" s="835" t="s">
        <v>656</v>
      </c>
      <c r="D239" s="863" t="s">
        <v>657</v>
      </c>
      <c r="E239" s="835" t="s">
        <v>5849</v>
      </c>
      <c r="F239" s="863" t="s">
        <v>5850</v>
      </c>
      <c r="G239" s="835" t="s">
        <v>5971</v>
      </c>
      <c r="H239" s="835" t="s">
        <v>5972</v>
      </c>
      <c r="I239" s="849">
        <v>2.1633334159851074</v>
      </c>
      <c r="J239" s="849">
        <v>150</v>
      </c>
      <c r="K239" s="850">
        <v>324.5</v>
      </c>
    </row>
    <row r="240" spans="1:11" ht="14.4" customHeight="1" x14ac:dyDescent="0.3">
      <c r="A240" s="831" t="s">
        <v>629</v>
      </c>
      <c r="B240" s="832" t="s">
        <v>630</v>
      </c>
      <c r="C240" s="835" t="s">
        <v>656</v>
      </c>
      <c r="D240" s="863" t="s">
        <v>657</v>
      </c>
      <c r="E240" s="835" t="s">
        <v>5849</v>
      </c>
      <c r="F240" s="863" t="s">
        <v>5850</v>
      </c>
      <c r="G240" s="835" t="s">
        <v>6133</v>
      </c>
      <c r="H240" s="835" t="s">
        <v>6134</v>
      </c>
      <c r="I240" s="849">
        <v>4.7766668001810713</v>
      </c>
      <c r="J240" s="849">
        <v>120</v>
      </c>
      <c r="K240" s="850">
        <v>573.09999847412109</v>
      </c>
    </row>
    <row r="241" spans="1:11" ht="14.4" customHeight="1" x14ac:dyDescent="0.3">
      <c r="A241" s="831" t="s">
        <v>629</v>
      </c>
      <c r="B241" s="832" t="s">
        <v>630</v>
      </c>
      <c r="C241" s="835" t="s">
        <v>656</v>
      </c>
      <c r="D241" s="863" t="s">
        <v>657</v>
      </c>
      <c r="E241" s="835" t="s">
        <v>5849</v>
      </c>
      <c r="F241" s="863" t="s">
        <v>5850</v>
      </c>
      <c r="G241" s="835" t="s">
        <v>5973</v>
      </c>
      <c r="H241" s="835" t="s">
        <v>5974</v>
      </c>
      <c r="I241" s="849">
        <v>21.234999656677246</v>
      </c>
      <c r="J241" s="849">
        <v>70</v>
      </c>
      <c r="K241" s="850">
        <v>1486.2999877929687</v>
      </c>
    </row>
    <row r="242" spans="1:11" ht="14.4" customHeight="1" x14ac:dyDescent="0.3">
      <c r="A242" s="831" t="s">
        <v>629</v>
      </c>
      <c r="B242" s="832" t="s">
        <v>630</v>
      </c>
      <c r="C242" s="835" t="s">
        <v>656</v>
      </c>
      <c r="D242" s="863" t="s">
        <v>657</v>
      </c>
      <c r="E242" s="835" t="s">
        <v>5849</v>
      </c>
      <c r="F242" s="863" t="s">
        <v>5850</v>
      </c>
      <c r="G242" s="835" t="s">
        <v>5975</v>
      </c>
      <c r="H242" s="835" t="s">
        <v>5976</v>
      </c>
      <c r="I242" s="849">
        <v>5.3374999761581421</v>
      </c>
      <c r="J242" s="849">
        <v>400</v>
      </c>
      <c r="K242" s="850">
        <v>2135</v>
      </c>
    </row>
    <row r="243" spans="1:11" ht="14.4" customHeight="1" x14ac:dyDescent="0.3">
      <c r="A243" s="831" t="s">
        <v>629</v>
      </c>
      <c r="B243" s="832" t="s">
        <v>630</v>
      </c>
      <c r="C243" s="835" t="s">
        <v>656</v>
      </c>
      <c r="D243" s="863" t="s">
        <v>657</v>
      </c>
      <c r="E243" s="835" t="s">
        <v>5849</v>
      </c>
      <c r="F243" s="863" t="s">
        <v>5850</v>
      </c>
      <c r="G243" s="835" t="s">
        <v>5985</v>
      </c>
      <c r="H243" s="835" t="s">
        <v>5986</v>
      </c>
      <c r="I243" s="849">
        <v>21.232499599456787</v>
      </c>
      <c r="J243" s="849">
        <v>200</v>
      </c>
      <c r="K243" s="850">
        <v>4246.5</v>
      </c>
    </row>
    <row r="244" spans="1:11" ht="14.4" customHeight="1" x14ac:dyDescent="0.3">
      <c r="A244" s="831" t="s">
        <v>629</v>
      </c>
      <c r="B244" s="832" t="s">
        <v>630</v>
      </c>
      <c r="C244" s="835" t="s">
        <v>656</v>
      </c>
      <c r="D244" s="863" t="s">
        <v>657</v>
      </c>
      <c r="E244" s="835" t="s">
        <v>5989</v>
      </c>
      <c r="F244" s="863" t="s">
        <v>5990</v>
      </c>
      <c r="G244" s="835" t="s">
        <v>5991</v>
      </c>
      <c r="H244" s="835" t="s">
        <v>5992</v>
      </c>
      <c r="I244" s="849">
        <v>10.165999984741211</v>
      </c>
      <c r="J244" s="849">
        <v>1000</v>
      </c>
      <c r="K244" s="850">
        <v>10166</v>
      </c>
    </row>
    <row r="245" spans="1:11" ht="14.4" customHeight="1" x14ac:dyDescent="0.3">
      <c r="A245" s="831" t="s">
        <v>629</v>
      </c>
      <c r="B245" s="832" t="s">
        <v>630</v>
      </c>
      <c r="C245" s="835" t="s">
        <v>656</v>
      </c>
      <c r="D245" s="863" t="s">
        <v>657</v>
      </c>
      <c r="E245" s="835" t="s">
        <v>5995</v>
      </c>
      <c r="F245" s="863" t="s">
        <v>5996</v>
      </c>
      <c r="G245" s="835" t="s">
        <v>6001</v>
      </c>
      <c r="H245" s="835" t="s">
        <v>6002</v>
      </c>
      <c r="I245" s="849">
        <v>0.30000001192092896</v>
      </c>
      <c r="J245" s="849">
        <v>1000</v>
      </c>
      <c r="K245" s="850">
        <v>300</v>
      </c>
    </row>
    <row r="246" spans="1:11" ht="14.4" customHeight="1" x14ac:dyDescent="0.3">
      <c r="A246" s="831" t="s">
        <v>629</v>
      </c>
      <c r="B246" s="832" t="s">
        <v>630</v>
      </c>
      <c r="C246" s="835" t="s">
        <v>656</v>
      </c>
      <c r="D246" s="863" t="s">
        <v>657</v>
      </c>
      <c r="E246" s="835" t="s">
        <v>5995</v>
      </c>
      <c r="F246" s="863" t="s">
        <v>5996</v>
      </c>
      <c r="G246" s="835" t="s">
        <v>6003</v>
      </c>
      <c r="H246" s="835" t="s">
        <v>6004</v>
      </c>
      <c r="I246" s="849">
        <v>0.54000002145767212</v>
      </c>
      <c r="J246" s="849">
        <v>3500</v>
      </c>
      <c r="K246" s="850">
        <v>1890</v>
      </c>
    </row>
    <row r="247" spans="1:11" ht="14.4" customHeight="1" x14ac:dyDescent="0.3">
      <c r="A247" s="831" t="s">
        <v>629</v>
      </c>
      <c r="B247" s="832" t="s">
        <v>630</v>
      </c>
      <c r="C247" s="835" t="s">
        <v>656</v>
      </c>
      <c r="D247" s="863" t="s">
        <v>657</v>
      </c>
      <c r="E247" s="835" t="s">
        <v>6005</v>
      </c>
      <c r="F247" s="863" t="s">
        <v>6006</v>
      </c>
      <c r="G247" s="835" t="s">
        <v>6013</v>
      </c>
      <c r="H247" s="835" t="s">
        <v>6014</v>
      </c>
      <c r="I247" s="849">
        <v>0.62999999523162842</v>
      </c>
      <c r="J247" s="849">
        <v>800</v>
      </c>
      <c r="K247" s="850">
        <v>504</v>
      </c>
    </row>
    <row r="248" spans="1:11" ht="14.4" customHeight="1" x14ac:dyDescent="0.3">
      <c r="A248" s="831" t="s">
        <v>629</v>
      </c>
      <c r="B248" s="832" t="s">
        <v>630</v>
      </c>
      <c r="C248" s="835" t="s">
        <v>656</v>
      </c>
      <c r="D248" s="863" t="s">
        <v>657</v>
      </c>
      <c r="E248" s="835" t="s">
        <v>6005</v>
      </c>
      <c r="F248" s="863" t="s">
        <v>6006</v>
      </c>
      <c r="G248" s="835" t="s">
        <v>6015</v>
      </c>
      <c r="H248" s="835" t="s">
        <v>6016</v>
      </c>
      <c r="I248" s="849">
        <v>0.62999999523162842</v>
      </c>
      <c r="J248" s="849">
        <v>3800</v>
      </c>
      <c r="K248" s="850">
        <v>2394</v>
      </c>
    </row>
    <row r="249" spans="1:11" ht="14.4" customHeight="1" x14ac:dyDescent="0.3">
      <c r="A249" s="831" t="s">
        <v>629</v>
      </c>
      <c r="B249" s="832" t="s">
        <v>630</v>
      </c>
      <c r="C249" s="835" t="s">
        <v>656</v>
      </c>
      <c r="D249" s="863" t="s">
        <v>657</v>
      </c>
      <c r="E249" s="835" t="s">
        <v>6005</v>
      </c>
      <c r="F249" s="863" t="s">
        <v>6006</v>
      </c>
      <c r="G249" s="835" t="s">
        <v>6017</v>
      </c>
      <c r="H249" s="835" t="s">
        <v>6018</v>
      </c>
      <c r="I249" s="849">
        <v>0.62999999523162842</v>
      </c>
      <c r="J249" s="849">
        <v>1200</v>
      </c>
      <c r="K249" s="850">
        <v>756</v>
      </c>
    </row>
    <row r="250" spans="1:11" ht="14.4" customHeight="1" x14ac:dyDescent="0.3">
      <c r="A250" s="831" t="s">
        <v>629</v>
      </c>
      <c r="B250" s="832" t="s">
        <v>630</v>
      </c>
      <c r="C250" s="835" t="s">
        <v>662</v>
      </c>
      <c r="D250" s="863" t="s">
        <v>663</v>
      </c>
      <c r="E250" s="835" t="s">
        <v>5801</v>
      </c>
      <c r="F250" s="863" t="s">
        <v>5802</v>
      </c>
      <c r="G250" s="835" t="s">
        <v>6135</v>
      </c>
      <c r="H250" s="835" t="s">
        <v>6136</v>
      </c>
      <c r="I250" s="849">
        <v>1656.43994140625</v>
      </c>
      <c r="J250" s="849">
        <v>1</v>
      </c>
      <c r="K250" s="850">
        <v>1656.43994140625</v>
      </c>
    </row>
    <row r="251" spans="1:11" ht="14.4" customHeight="1" x14ac:dyDescent="0.3">
      <c r="A251" s="831" t="s">
        <v>629</v>
      </c>
      <c r="B251" s="832" t="s">
        <v>630</v>
      </c>
      <c r="C251" s="835" t="s">
        <v>662</v>
      </c>
      <c r="D251" s="863" t="s">
        <v>663</v>
      </c>
      <c r="E251" s="835" t="s">
        <v>5801</v>
      </c>
      <c r="F251" s="863" t="s">
        <v>5802</v>
      </c>
      <c r="G251" s="835" t="s">
        <v>6137</v>
      </c>
      <c r="H251" s="835" t="s">
        <v>6138</v>
      </c>
      <c r="I251" s="849">
        <v>4.0999999046325684</v>
      </c>
      <c r="J251" s="849">
        <v>40</v>
      </c>
      <c r="K251" s="850">
        <v>164</v>
      </c>
    </row>
    <row r="252" spans="1:11" ht="14.4" customHeight="1" x14ac:dyDescent="0.3">
      <c r="A252" s="831" t="s">
        <v>629</v>
      </c>
      <c r="B252" s="832" t="s">
        <v>630</v>
      </c>
      <c r="C252" s="835" t="s">
        <v>662</v>
      </c>
      <c r="D252" s="863" t="s">
        <v>663</v>
      </c>
      <c r="E252" s="835" t="s">
        <v>5801</v>
      </c>
      <c r="F252" s="863" t="s">
        <v>5802</v>
      </c>
      <c r="G252" s="835" t="s">
        <v>6025</v>
      </c>
      <c r="H252" s="835" t="s">
        <v>6026</v>
      </c>
      <c r="I252" s="849">
        <v>6.25</v>
      </c>
      <c r="J252" s="849">
        <v>40</v>
      </c>
      <c r="K252" s="850">
        <v>250</v>
      </c>
    </row>
    <row r="253" spans="1:11" ht="14.4" customHeight="1" x14ac:dyDescent="0.3">
      <c r="A253" s="831" t="s">
        <v>629</v>
      </c>
      <c r="B253" s="832" t="s">
        <v>630</v>
      </c>
      <c r="C253" s="835" t="s">
        <v>662</v>
      </c>
      <c r="D253" s="863" t="s">
        <v>663</v>
      </c>
      <c r="E253" s="835" t="s">
        <v>5801</v>
      </c>
      <c r="F253" s="863" t="s">
        <v>5802</v>
      </c>
      <c r="G253" s="835" t="s">
        <v>6027</v>
      </c>
      <c r="H253" s="835" t="s">
        <v>6028</v>
      </c>
      <c r="I253" s="849">
        <v>727.260009765625</v>
      </c>
      <c r="J253" s="849">
        <v>1</v>
      </c>
      <c r="K253" s="850">
        <v>727.260009765625</v>
      </c>
    </row>
    <row r="254" spans="1:11" ht="14.4" customHeight="1" x14ac:dyDescent="0.3">
      <c r="A254" s="831" t="s">
        <v>629</v>
      </c>
      <c r="B254" s="832" t="s">
        <v>630</v>
      </c>
      <c r="C254" s="835" t="s">
        <v>662</v>
      </c>
      <c r="D254" s="863" t="s">
        <v>663</v>
      </c>
      <c r="E254" s="835" t="s">
        <v>5801</v>
      </c>
      <c r="F254" s="863" t="s">
        <v>5802</v>
      </c>
      <c r="G254" s="835" t="s">
        <v>6139</v>
      </c>
      <c r="H254" s="835" t="s">
        <v>6140</v>
      </c>
      <c r="I254" s="849">
        <v>86.379997253417969</v>
      </c>
      <c r="J254" s="849">
        <v>20</v>
      </c>
      <c r="K254" s="850">
        <v>1727.5999755859375</v>
      </c>
    </row>
    <row r="255" spans="1:11" ht="14.4" customHeight="1" x14ac:dyDescent="0.3">
      <c r="A255" s="831" t="s">
        <v>629</v>
      </c>
      <c r="B255" s="832" t="s">
        <v>630</v>
      </c>
      <c r="C255" s="835" t="s">
        <v>662</v>
      </c>
      <c r="D255" s="863" t="s">
        <v>663</v>
      </c>
      <c r="E255" s="835" t="s">
        <v>5801</v>
      </c>
      <c r="F255" s="863" t="s">
        <v>5802</v>
      </c>
      <c r="G255" s="835" t="s">
        <v>6035</v>
      </c>
      <c r="H255" s="835" t="s">
        <v>6036</v>
      </c>
      <c r="I255" s="849">
        <v>355.35000610351562</v>
      </c>
      <c r="J255" s="849">
        <v>4</v>
      </c>
      <c r="K255" s="850">
        <v>1421.4000244140625</v>
      </c>
    </row>
    <row r="256" spans="1:11" ht="14.4" customHeight="1" x14ac:dyDescent="0.3">
      <c r="A256" s="831" t="s">
        <v>629</v>
      </c>
      <c r="B256" s="832" t="s">
        <v>630</v>
      </c>
      <c r="C256" s="835" t="s">
        <v>662</v>
      </c>
      <c r="D256" s="863" t="s">
        <v>663</v>
      </c>
      <c r="E256" s="835" t="s">
        <v>5801</v>
      </c>
      <c r="F256" s="863" t="s">
        <v>5802</v>
      </c>
      <c r="G256" s="835" t="s">
        <v>6141</v>
      </c>
      <c r="H256" s="835" t="s">
        <v>6142</v>
      </c>
      <c r="I256" s="849">
        <v>30.170000076293945</v>
      </c>
      <c r="J256" s="849">
        <v>20</v>
      </c>
      <c r="K256" s="850">
        <v>603.4000244140625</v>
      </c>
    </row>
    <row r="257" spans="1:11" ht="14.4" customHeight="1" x14ac:dyDescent="0.3">
      <c r="A257" s="831" t="s">
        <v>629</v>
      </c>
      <c r="B257" s="832" t="s">
        <v>630</v>
      </c>
      <c r="C257" s="835" t="s">
        <v>662</v>
      </c>
      <c r="D257" s="863" t="s">
        <v>663</v>
      </c>
      <c r="E257" s="835" t="s">
        <v>5801</v>
      </c>
      <c r="F257" s="863" t="s">
        <v>5802</v>
      </c>
      <c r="G257" s="835" t="s">
        <v>6143</v>
      </c>
      <c r="H257" s="835" t="s">
        <v>6144</v>
      </c>
      <c r="I257" s="849">
        <v>13.039999961853027</v>
      </c>
      <c r="J257" s="849">
        <v>30</v>
      </c>
      <c r="K257" s="850">
        <v>391.239990234375</v>
      </c>
    </row>
    <row r="258" spans="1:11" ht="14.4" customHeight="1" x14ac:dyDescent="0.3">
      <c r="A258" s="831" t="s">
        <v>629</v>
      </c>
      <c r="B258" s="832" t="s">
        <v>630</v>
      </c>
      <c r="C258" s="835" t="s">
        <v>662</v>
      </c>
      <c r="D258" s="863" t="s">
        <v>663</v>
      </c>
      <c r="E258" s="835" t="s">
        <v>5801</v>
      </c>
      <c r="F258" s="863" t="s">
        <v>5802</v>
      </c>
      <c r="G258" s="835" t="s">
        <v>6145</v>
      </c>
      <c r="H258" s="835" t="s">
        <v>6146</v>
      </c>
      <c r="I258" s="849">
        <v>69</v>
      </c>
      <c r="J258" s="849">
        <v>10</v>
      </c>
      <c r="K258" s="850">
        <v>690</v>
      </c>
    </row>
    <row r="259" spans="1:11" ht="14.4" customHeight="1" x14ac:dyDescent="0.3">
      <c r="A259" s="831" t="s">
        <v>629</v>
      </c>
      <c r="B259" s="832" t="s">
        <v>630</v>
      </c>
      <c r="C259" s="835" t="s">
        <v>662</v>
      </c>
      <c r="D259" s="863" t="s">
        <v>663</v>
      </c>
      <c r="E259" s="835" t="s">
        <v>5801</v>
      </c>
      <c r="F259" s="863" t="s">
        <v>5802</v>
      </c>
      <c r="G259" s="835" t="s">
        <v>6147</v>
      </c>
      <c r="H259" s="835" t="s">
        <v>6148</v>
      </c>
      <c r="I259" s="849">
        <v>113.25</v>
      </c>
      <c r="J259" s="849">
        <v>10</v>
      </c>
      <c r="K259" s="850">
        <v>1132.5</v>
      </c>
    </row>
    <row r="260" spans="1:11" ht="14.4" customHeight="1" x14ac:dyDescent="0.3">
      <c r="A260" s="831" t="s">
        <v>629</v>
      </c>
      <c r="B260" s="832" t="s">
        <v>630</v>
      </c>
      <c r="C260" s="835" t="s">
        <v>662</v>
      </c>
      <c r="D260" s="863" t="s">
        <v>663</v>
      </c>
      <c r="E260" s="835" t="s">
        <v>5801</v>
      </c>
      <c r="F260" s="863" t="s">
        <v>5802</v>
      </c>
      <c r="G260" s="835" t="s">
        <v>6149</v>
      </c>
      <c r="H260" s="835" t="s">
        <v>6150</v>
      </c>
      <c r="I260" s="849">
        <v>190.89999389648437</v>
      </c>
      <c r="J260" s="849">
        <v>1</v>
      </c>
      <c r="K260" s="850">
        <v>190.89999389648437</v>
      </c>
    </row>
    <row r="261" spans="1:11" ht="14.4" customHeight="1" x14ac:dyDescent="0.3">
      <c r="A261" s="831" t="s">
        <v>629</v>
      </c>
      <c r="B261" s="832" t="s">
        <v>630</v>
      </c>
      <c r="C261" s="835" t="s">
        <v>662</v>
      </c>
      <c r="D261" s="863" t="s">
        <v>663</v>
      </c>
      <c r="E261" s="835" t="s">
        <v>5801</v>
      </c>
      <c r="F261" s="863" t="s">
        <v>5802</v>
      </c>
      <c r="G261" s="835" t="s">
        <v>5815</v>
      </c>
      <c r="H261" s="835" t="s">
        <v>5816</v>
      </c>
      <c r="I261" s="849">
        <v>139.16999816894531</v>
      </c>
      <c r="J261" s="849">
        <v>6</v>
      </c>
      <c r="K261" s="850">
        <v>835.02001953125</v>
      </c>
    </row>
    <row r="262" spans="1:11" ht="14.4" customHeight="1" x14ac:dyDescent="0.3">
      <c r="A262" s="831" t="s">
        <v>629</v>
      </c>
      <c r="B262" s="832" t="s">
        <v>630</v>
      </c>
      <c r="C262" s="835" t="s">
        <v>662</v>
      </c>
      <c r="D262" s="863" t="s">
        <v>663</v>
      </c>
      <c r="E262" s="835" t="s">
        <v>5801</v>
      </c>
      <c r="F262" s="863" t="s">
        <v>5802</v>
      </c>
      <c r="G262" s="835" t="s">
        <v>6043</v>
      </c>
      <c r="H262" s="835" t="s">
        <v>6044</v>
      </c>
      <c r="I262" s="849">
        <v>573.8499755859375</v>
      </c>
      <c r="J262" s="849">
        <v>2</v>
      </c>
      <c r="K262" s="850">
        <v>1147.699951171875</v>
      </c>
    </row>
    <row r="263" spans="1:11" ht="14.4" customHeight="1" x14ac:dyDescent="0.3">
      <c r="A263" s="831" t="s">
        <v>629</v>
      </c>
      <c r="B263" s="832" t="s">
        <v>630</v>
      </c>
      <c r="C263" s="835" t="s">
        <v>662</v>
      </c>
      <c r="D263" s="863" t="s">
        <v>663</v>
      </c>
      <c r="E263" s="835" t="s">
        <v>5801</v>
      </c>
      <c r="F263" s="863" t="s">
        <v>5802</v>
      </c>
      <c r="G263" s="835" t="s">
        <v>5817</v>
      </c>
      <c r="H263" s="835" t="s">
        <v>5818</v>
      </c>
      <c r="I263" s="849">
        <v>8.0100002288818359</v>
      </c>
      <c r="J263" s="849">
        <v>200</v>
      </c>
      <c r="K263" s="850">
        <v>1602.0999755859375</v>
      </c>
    </row>
    <row r="264" spans="1:11" ht="14.4" customHeight="1" x14ac:dyDescent="0.3">
      <c r="A264" s="831" t="s">
        <v>629</v>
      </c>
      <c r="B264" s="832" t="s">
        <v>630</v>
      </c>
      <c r="C264" s="835" t="s">
        <v>662</v>
      </c>
      <c r="D264" s="863" t="s">
        <v>663</v>
      </c>
      <c r="E264" s="835" t="s">
        <v>5801</v>
      </c>
      <c r="F264" s="863" t="s">
        <v>5802</v>
      </c>
      <c r="G264" s="835" t="s">
        <v>5819</v>
      </c>
      <c r="H264" s="835" t="s">
        <v>5820</v>
      </c>
      <c r="I264" s="849">
        <v>0.85000002384185791</v>
      </c>
      <c r="J264" s="849">
        <v>100</v>
      </c>
      <c r="K264" s="850">
        <v>85</v>
      </c>
    </row>
    <row r="265" spans="1:11" ht="14.4" customHeight="1" x14ac:dyDescent="0.3">
      <c r="A265" s="831" t="s">
        <v>629</v>
      </c>
      <c r="B265" s="832" t="s">
        <v>630</v>
      </c>
      <c r="C265" s="835" t="s">
        <v>662</v>
      </c>
      <c r="D265" s="863" t="s">
        <v>663</v>
      </c>
      <c r="E265" s="835" t="s">
        <v>5801</v>
      </c>
      <c r="F265" s="863" t="s">
        <v>5802</v>
      </c>
      <c r="G265" s="835" t="s">
        <v>6151</v>
      </c>
      <c r="H265" s="835" t="s">
        <v>6152</v>
      </c>
      <c r="I265" s="849">
        <v>1.5199999809265137</v>
      </c>
      <c r="J265" s="849">
        <v>300</v>
      </c>
      <c r="K265" s="850">
        <v>456</v>
      </c>
    </row>
    <row r="266" spans="1:11" ht="14.4" customHeight="1" x14ac:dyDescent="0.3">
      <c r="A266" s="831" t="s">
        <v>629</v>
      </c>
      <c r="B266" s="832" t="s">
        <v>630</v>
      </c>
      <c r="C266" s="835" t="s">
        <v>662</v>
      </c>
      <c r="D266" s="863" t="s">
        <v>663</v>
      </c>
      <c r="E266" s="835" t="s">
        <v>5801</v>
      </c>
      <c r="F266" s="863" t="s">
        <v>5802</v>
      </c>
      <c r="G266" s="835" t="s">
        <v>5831</v>
      </c>
      <c r="H266" s="835" t="s">
        <v>5832</v>
      </c>
      <c r="I266" s="849">
        <v>46.310001373291016</v>
      </c>
      <c r="J266" s="849">
        <v>2</v>
      </c>
      <c r="K266" s="850">
        <v>92.620002746582031</v>
      </c>
    </row>
    <row r="267" spans="1:11" ht="14.4" customHeight="1" x14ac:dyDescent="0.3">
      <c r="A267" s="831" t="s">
        <v>629</v>
      </c>
      <c r="B267" s="832" t="s">
        <v>630</v>
      </c>
      <c r="C267" s="835" t="s">
        <v>662</v>
      </c>
      <c r="D267" s="863" t="s">
        <v>663</v>
      </c>
      <c r="E267" s="835" t="s">
        <v>5801</v>
      </c>
      <c r="F267" s="863" t="s">
        <v>5802</v>
      </c>
      <c r="G267" s="835" t="s">
        <v>5833</v>
      </c>
      <c r="H267" s="835" t="s">
        <v>5834</v>
      </c>
      <c r="I267" s="849">
        <v>0.37999999523162842</v>
      </c>
      <c r="J267" s="849">
        <v>400</v>
      </c>
      <c r="K267" s="850">
        <v>152</v>
      </c>
    </row>
    <row r="268" spans="1:11" ht="14.4" customHeight="1" x14ac:dyDescent="0.3">
      <c r="A268" s="831" t="s">
        <v>629</v>
      </c>
      <c r="B268" s="832" t="s">
        <v>630</v>
      </c>
      <c r="C268" s="835" t="s">
        <v>662</v>
      </c>
      <c r="D268" s="863" t="s">
        <v>663</v>
      </c>
      <c r="E268" s="835" t="s">
        <v>5801</v>
      </c>
      <c r="F268" s="863" t="s">
        <v>5802</v>
      </c>
      <c r="G268" s="835" t="s">
        <v>6153</v>
      </c>
      <c r="H268" s="835" t="s">
        <v>6154</v>
      </c>
      <c r="I268" s="849">
        <v>7.5900001525878906</v>
      </c>
      <c r="J268" s="849">
        <v>2</v>
      </c>
      <c r="K268" s="850">
        <v>15.180000305175781</v>
      </c>
    </row>
    <row r="269" spans="1:11" ht="14.4" customHeight="1" x14ac:dyDescent="0.3">
      <c r="A269" s="831" t="s">
        <v>629</v>
      </c>
      <c r="B269" s="832" t="s">
        <v>630</v>
      </c>
      <c r="C269" s="835" t="s">
        <v>662</v>
      </c>
      <c r="D269" s="863" t="s">
        <v>663</v>
      </c>
      <c r="E269" s="835" t="s">
        <v>5801</v>
      </c>
      <c r="F269" s="863" t="s">
        <v>5802</v>
      </c>
      <c r="G269" s="835" t="s">
        <v>5835</v>
      </c>
      <c r="H269" s="835" t="s">
        <v>5836</v>
      </c>
      <c r="I269" s="849">
        <v>2.5099999904632568</v>
      </c>
      <c r="J269" s="849">
        <v>460</v>
      </c>
      <c r="K269" s="850">
        <v>1154.5999755859375</v>
      </c>
    </row>
    <row r="270" spans="1:11" ht="14.4" customHeight="1" x14ac:dyDescent="0.3">
      <c r="A270" s="831" t="s">
        <v>629</v>
      </c>
      <c r="B270" s="832" t="s">
        <v>630</v>
      </c>
      <c r="C270" s="835" t="s">
        <v>662</v>
      </c>
      <c r="D270" s="863" t="s">
        <v>663</v>
      </c>
      <c r="E270" s="835" t="s">
        <v>5801</v>
      </c>
      <c r="F270" s="863" t="s">
        <v>5802</v>
      </c>
      <c r="G270" s="835" t="s">
        <v>6155</v>
      </c>
      <c r="H270" s="835" t="s">
        <v>6156</v>
      </c>
      <c r="I270" s="849">
        <v>17.620000839233398</v>
      </c>
      <c r="J270" s="849">
        <v>2</v>
      </c>
      <c r="K270" s="850">
        <v>35.240001678466797</v>
      </c>
    </row>
    <row r="271" spans="1:11" ht="14.4" customHeight="1" x14ac:dyDescent="0.3">
      <c r="A271" s="831" t="s">
        <v>629</v>
      </c>
      <c r="B271" s="832" t="s">
        <v>630</v>
      </c>
      <c r="C271" s="835" t="s">
        <v>662</v>
      </c>
      <c r="D271" s="863" t="s">
        <v>663</v>
      </c>
      <c r="E271" s="835" t="s">
        <v>5801</v>
      </c>
      <c r="F271" s="863" t="s">
        <v>5802</v>
      </c>
      <c r="G271" s="835" t="s">
        <v>6157</v>
      </c>
      <c r="H271" s="835" t="s">
        <v>6158</v>
      </c>
      <c r="I271" s="849">
        <v>25.25</v>
      </c>
      <c r="J271" s="849">
        <v>2</v>
      </c>
      <c r="K271" s="850">
        <v>50.490001678466797</v>
      </c>
    </row>
    <row r="272" spans="1:11" ht="14.4" customHeight="1" x14ac:dyDescent="0.3">
      <c r="A272" s="831" t="s">
        <v>629</v>
      </c>
      <c r="B272" s="832" t="s">
        <v>630</v>
      </c>
      <c r="C272" s="835" t="s">
        <v>662</v>
      </c>
      <c r="D272" s="863" t="s">
        <v>663</v>
      </c>
      <c r="E272" s="835" t="s">
        <v>5801</v>
      </c>
      <c r="F272" s="863" t="s">
        <v>5802</v>
      </c>
      <c r="G272" s="835" t="s">
        <v>6159</v>
      </c>
      <c r="H272" s="835" t="s">
        <v>6160</v>
      </c>
      <c r="I272" s="849">
        <v>12.920000076293945</v>
      </c>
      <c r="J272" s="849">
        <v>2</v>
      </c>
      <c r="K272" s="850">
        <v>25.829999923706055</v>
      </c>
    </row>
    <row r="273" spans="1:11" ht="14.4" customHeight="1" x14ac:dyDescent="0.3">
      <c r="A273" s="831" t="s">
        <v>629</v>
      </c>
      <c r="B273" s="832" t="s">
        <v>630</v>
      </c>
      <c r="C273" s="835" t="s">
        <v>662</v>
      </c>
      <c r="D273" s="863" t="s">
        <v>663</v>
      </c>
      <c r="E273" s="835" t="s">
        <v>5801</v>
      </c>
      <c r="F273" s="863" t="s">
        <v>5802</v>
      </c>
      <c r="G273" s="835" t="s">
        <v>6161</v>
      </c>
      <c r="H273" s="835" t="s">
        <v>6162</v>
      </c>
      <c r="I273" s="849">
        <v>991.29998779296875</v>
      </c>
      <c r="J273" s="849">
        <v>1</v>
      </c>
      <c r="K273" s="850">
        <v>991.29998779296875</v>
      </c>
    </row>
    <row r="274" spans="1:11" ht="14.4" customHeight="1" x14ac:dyDescent="0.3">
      <c r="A274" s="831" t="s">
        <v>629</v>
      </c>
      <c r="B274" s="832" t="s">
        <v>630</v>
      </c>
      <c r="C274" s="835" t="s">
        <v>662</v>
      </c>
      <c r="D274" s="863" t="s">
        <v>663</v>
      </c>
      <c r="E274" s="835" t="s">
        <v>5801</v>
      </c>
      <c r="F274" s="863" t="s">
        <v>5802</v>
      </c>
      <c r="G274" s="835" t="s">
        <v>5841</v>
      </c>
      <c r="H274" s="835" t="s">
        <v>5842</v>
      </c>
      <c r="I274" s="849">
        <v>0.67000001668930054</v>
      </c>
      <c r="J274" s="849">
        <v>500</v>
      </c>
      <c r="K274" s="850">
        <v>335</v>
      </c>
    </row>
    <row r="275" spans="1:11" ht="14.4" customHeight="1" x14ac:dyDescent="0.3">
      <c r="A275" s="831" t="s">
        <v>629</v>
      </c>
      <c r="B275" s="832" t="s">
        <v>630</v>
      </c>
      <c r="C275" s="835" t="s">
        <v>662</v>
      </c>
      <c r="D275" s="863" t="s">
        <v>663</v>
      </c>
      <c r="E275" s="835" t="s">
        <v>5801</v>
      </c>
      <c r="F275" s="863" t="s">
        <v>5802</v>
      </c>
      <c r="G275" s="835" t="s">
        <v>6163</v>
      </c>
      <c r="H275" s="835" t="s">
        <v>6164</v>
      </c>
      <c r="I275" s="849">
        <v>879.66998291015625</v>
      </c>
      <c r="J275" s="849">
        <v>1</v>
      </c>
      <c r="K275" s="850">
        <v>879.66998291015625</v>
      </c>
    </row>
    <row r="276" spans="1:11" ht="14.4" customHeight="1" x14ac:dyDescent="0.3">
      <c r="A276" s="831" t="s">
        <v>629</v>
      </c>
      <c r="B276" s="832" t="s">
        <v>630</v>
      </c>
      <c r="C276" s="835" t="s">
        <v>662</v>
      </c>
      <c r="D276" s="863" t="s">
        <v>663</v>
      </c>
      <c r="E276" s="835" t="s">
        <v>5801</v>
      </c>
      <c r="F276" s="863" t="s">
        <v>5802</v>
      </c>
      <c r="G276" s="835" t="s">
        <v>6165</v>
      </c>
      <c r="H276" s="835" t="s">
        <v>6166</v>
      </c>
      <c r="I276" s="849">
        <v>0.15000000596046448</v>
      </c>
      <c r="J276" s="849">
        <v>100</v>
      </c>
      <c r="K276" s="850">
        <v>15</v>
      </c>
    </row>
    <row r="277" spans="1:11" ht="14.4" customHeight="1" x14ac:dyDescent="0.3">
      <c r="A277" s="831" t="s">
        <v>629</v>
      </c>
      <c r="B277" s="832" t="s">
        <v>630</v>
      </c>
      <c r="C277" s="835" t="s">
        <v>662</v>
      </c>
      <c r="D277" s="863" t="s">
        <v>663</v>
      </c>
      <c r="E277" s="835" t="s">
        <v>5801</v>
      </c>
      <c r="F277" s="863" t="s">
        <v>5802</v>
      </c>
      <c r="G277" s="835" t="s">
        <v>6167</v>
      </c>
      <c r="H277" s="835" t="s">
        <v>6168</v>
      </c>
      <c r="I277" s="849">
        <v>7.5</v>
      </c>
      <c r="J277" s="849">
        <v>96</v>
      </c>
      <c r="K277" s="850">
        <v>719.69000244140625</v>
      </c>
    </row>
    <row r="278" spans="1:11" ht="14.4" customHeight="1" x14ac:dyDescent="0.3">
      <c r="A278" s="831" t="s">
        <v>629</v>
      </c>
      <c r="B278" s="832" t="s">
        <v>630</v>
      </c>
      <c r="C278" s="835" t="s">
        <v>662</v>
      </c>
      <c r="D278" s="863" t="s">
        <v>663</v>
      </c>
      <c r="E278" s="835" t="s">
        <v>5801</v>
      </c>
      <c r="F278" s="863" t="s">
        <v>5802</v>
      </c>
      <c r="G278" s="835" t="s">
        <v>5845</v>
      </c>
      <c r="H278" s="835" t="s">
        <v>5846</v>
      </c>
      <c r="I278" s="849">
        <v>29.719999949137371</v>
      </c>
      <c r="J278" s="849">
        <v>7</v>
      </c>
      <c r="K278" s="850">
        <v>208.81999969482422</v>
      </c>
    </row>
    <row r="279" spans="1:11" ht="14.4" customHeight="1" x14ac:dyDescent="0.3">
      <c r="A279" s="831" t="s">
        <v>629</v>
      </c>
      <c r="B279" s="832" t="s">
        <v>630</v>
      </c>
      <c r="C279" s="835" t="s">
        <v>662</v>
      </c>
      <c r="D279" s="863" t="s">
        <v>663</v>
      </c>
      <c r="E279" s="835" t="s">
        <v>5801</v>
      </c>
      <c r="F279" s="863" t="s">
        <v>5802</v>
      </c>
      <c r="G279" s="835" t="s">
        <v>5847</v>
      </c>
      <c r="H279" s="835" t="s">
        <v>5848</v>
      </c>
      <c r="I279" s="849">
        <v>29.305000305175781</v>
      </c>
      <c r="J279" s="849">
        <v>120</v>
      </c>
      <c r="K279" s="850">
        <v>3539.2000732421875</v>
      </c>
    </row>
    <row r="280" spans="1:11" ht="14.4" customHeight="1" x14ac:dyDescent="0.3">
      <c r="A280" s="831" t="s">
        <v>629</v>
      </c>
      <c r="B280" s="832" t="s">
        <v>630</v>
      </c>
      <c r="C280" s="835" t="s">
        <v>662</v>
      </c>
      <c r="D280" s="863" t="s">
        <v>663</v>
      </c>
      <c r="E280" s="835" t="s">
        <v>5801</v>
      </c>
      <c r="F280" s="863" t="s">
        <v>5802</v>
      </c>
      <c r="G280" s="835" t="s">
        <v>6169</v>
      </c>
      <c r="H280" s="835" t="s">
        <v>6170</v>
      </c>
      <c r="I280" s="849">
        <v>10.350000381469727</v>
      </c>
      <c r="J280" s="849">
        <v>1</v>
      </c>
      <c r="K280" s="850">
        <v>10.350000381469727</v>
      </c>
    </row>
    <row r="281" spans="1:11" ht="14.4" customHeight="1" x14ac:dyDescent="0.3">
      <c r="A281" s="831" t="s">
        <v>629</v>
      </c>
      <c r="B281" s="832" t="s">
        <v>630</v>
      </c>
      <c r="C281" s="835" t="s">
        <v>662</v>
      </c>
      <c r="D281" s="863" t="s">
        <v>663</v>
      </c>
      <c r="E281" s="835" t="s">
        <v>5801</v>
      </c>
      <c r="F281" s="863" t="s">
        <v>5802</v>
      </c>
      <c r="G281" s="835" t="s">
        <v>6171</v>
      </c>
      <c r="H281" s="835" t="s">
        <v>6172</v>
      </c>
      <c r="I281" s="849">
        <v>0.99000000953674316</v>
      </c>
      <c r="J281" s="849">
        <v>40</v>
      </c>
      <c r="K281" s="850">
        <v>39.599998474121094</v>
      </c>
    </row>
    <row r="282" spans="1:11" ht="14.4" customHeight="1" x14ac:dyDescent="0.3">
      <c r="A282" s="831" t="s">
        <v>629</v>
      </c>
      <c r="B282" s="832" t="s">
        <v>630</v>
      </c>
      <c r="C282" s="835" t="s">
        <v>662</v>
      </c>
      <c r="D282" s="863" t="s">
        <v>663</v>
      </c>
      <c r="E282" s="835" t="s">
        <v>5849</v>
      </c>
      <c r="F282" s="863" t="s">
        <v>5850</v>
      </c>
      <c r="G282" s="835" t="s">
        <v>6173</v>
      </c>
      <c r="H282" s="835" t="s">
        <v>6174</v>
      </c>
      <c r="I282" s="849">
        <v>1560.9000244140625</v>
      </c>
      <c r="J282" s="849">
        <v>2</v>
      </c>
      <c r="K282" s="850">
        <v>3121.800048828125</v>
      </c>
    </row>
    <row r="283" spans="1:11" ht="14.4" customHeight="1" x14ac:dyDescent="0.3">
      <c r="A283" s="831" t="s">
        <v>629</v>
      </c>
      <c r="B283" s="832" t="s">
        <v>630</v>
      </c>
      <c r="C283" s="835" t="s">
        <v>662</v>
      </c>
      <c r="D283" s="863" t="s">
        <v>663</v>
      </c>
      <c r="E283" s="835" t="s">
        <v>5849</v>
      </c>
      <c r="F283" s="863" t="s">
        <v>5850</v>
      </c>
      <c r="G283" s="835" t="s">
        <v>6175</v>
      </c>
      <c r="H283" s="835" t="s">
        <v>6176</v>
      </c>
      <c r="I283" s="849">
        <v>6.0500001907348633</v>
      </c>
      <c r="J283" s="849">
        <v>50</v>
      </c>
      <c r="K283" s="850">
        <v>302.5</v>
      </c>
    </row>
    <row r="284" spans="1:11" ht="14.4" customHeight="1" x14ac:dyDescent="0.3">
      <c r="A284" s="831" t="s">
        <v>629</v>
      </c>
      <c r="B284" s="832" t="s">
        <v>630</v>
      </c>
      <c r="C284" s="835" t="s">
        <v>662</v>
      </c>
      <c r="D284" s="863" t="s">
        <v>663</v>
      </c>
      <c r="E284" s="835" t="s">
        <v>5849</v>
      </c>
      <c r="F284" s="863" t="s">
        <v>5850</v>
      </c>
      <c r="G284" s="835" t="s">
        <v>6177</v>
      </c>
      <c r="H284" s="835" t="s">
        <v>6178</v>
      </c>
      <c r="I284" s="849">
        <v>371.47000122070312</v>
      </c>
      <c r="J284" s="849">
        <v>1</v>
      </c>
      <c r="K284" s="850">
        <v>371.47000122070312</v>
      </c>
    </row>
    <row r="285" spans="1:11" ht="14.4" customHeight="1" x14ac:dyDescent="0.3">
      <c r="A285" s="831" t="s">
        <v>629</v>
      </c>
      <c r="B285" s="832" t="s">
        <v>630</v>
      </c>
      <c r="C285" s="835" t="s">
        <v>662</v>
      </c>
      <c r="D285" s="863" t="s">
        <v>663</v>
      </c>
      <c r="E285" s="835" t="s">
        <v>5849</v>
      </c>
      <c r="F285" s="863" t="s">
        <v>5850</v>
      </c>
      <c r="G285" s="835" t="s">
        <v>6179</v>
      </c>
      <c r="H285" s="835" t="s">
        <v>6180</v>
      </c>
      <c r="I285" s="849">
        <v>54.470001220703125</v>
      </c>
      <c r="J285" s="849">
        <v>2</v>
      </c>
      <c r="K285" s="850">
        <v>108.94000244140625</v>
      </c>
    </row>
    <row r="286" spans="1:11" ht="14.4" customHeight="1" x14ac:dyDescent="0.3">
      <c r="A286" s="831" t="s">
        <v>629</v>
      </c>
      <c r="B286" s="832" t="s">
        <v>630</v>
      </c>
      <c r="C286" s="835" t="s">
        <v>662</v>
      </c>
      <c r="D286" s="863" t="s">
        <v>663</v>
      </c>
      <c r="E286" s="835" t="s">
        <v>5849</v>
      </c>
      <c r="F286" s="863" t="s">
        <v>5850</v>
      </c>
      <c r="G286" s="835" t="s">
        <v>5871</v>
      </c>
      <c r="H286" s="835" t="s">
        <v>5872</v>
      </c>
      <c r="I286" s="849">
        <v>5.4449999332427979</v>
      </c>
      <c r="J286" s="849">
        <v>360</v>
      </c>
      <c r="K286" s="850">
        <v>1960</v>
      </c>
    </row>
    <row r="287" spans="1:11" ht="14.4" customHeight="1" x14ac:dyDescent="0.3">
      <c r="A287" s="831" t="s">
        <v>629</v>
      </c>
      <c r="B287" s="832" t="s">
        <v>630</v>
      </c>
      <c r="C287" s="835" t="s">
        <v>662</v>
      </c>
      <c r="D287" s="863" t="s">
        <v>663</v>
      </c>
      <c r="E287" s="835" t="s">
        <v>5849</v>
      </c>
      <c r="F287" s="863" t="s">
        <v>5850</v>
      </c>
      <c r="G287" s="835" t="s">
        <v>5873</v>
      </c>
      <c r="H287" s="835" t="s">
        <v>5874</v>
      </c>
      <c r="I287" s="849">
        <v>3.3850001096725464</v>
      </c>
      <c r="J287" s="849">
        <v>440</v>
      </c>
      <c r="K287" s="850">
        <v>1489.5999755859375</v>
      </c>
    </row>
    <row r="288" spans="1:11" ht="14.4" customHeight="1" x14ac:dyDescent="0.3">
      <c r="A288" s="831" t="s">
        <v>629</v>
      </c>
      <c r="B288" s="832" t="s">
        <v>630</v>
      </c>
      <c r="C288" s="835" t="s">
        <v>662</v>
      </c>
      <c r="D288" s="863" t="s">
        <v>663</v>
      </c>
      <c r="E288" s="835" t="s">
        <v>5849</v>
      </c>
      <c r="F288" s="863" t="s">
        <v>5850</v>
      </c>
      <c r="G288" s="835" t="s">
        <v>6181</v>
      </c>
      <c r="H288" s="835" t="s">
        <v>6182</v>
      </c>
      <c r="I288" s="849">
        <v>31.069999694824219</v>
      </c>
      <c r="J288" s="849">
        <v>25</v>
      </c>
      <c r="K288" s="850">
        <v>776.82000732421875</v>
      </c>
    </row>
    <row r="289" spans="1:11" ht="14.4" customHeight="1" x14ac:dyDescent="0.3">
      <c r="A289" s="831" t="s">
        <v>629</v>
      </c>
      <c r="B289" s="832" t="s">
        <v>630</v>
      </c>
      <c r="C289" s="835" t="s">
        <v>662</v>
      </c>
      <c r="D289" s="863" t="s">
        <v>663</v>
      </c>
      <c r="E289" s="835" t="s">
        <v>5849</v>
      </c>
      <c r="F289" s="863" t="s">
        <v>5850</v>
      </c>
      <c r="G289" s="835" t="s">
        <v>5875</v>
      </c>
      <c r="H289" s="835" t="s">
        <v>5876</v>
      </c>
      <c r="I289" s="849">
        <v>30.25</v>
      </c>
      <c r="J289" s="849">
        <v>100</v>
      </c>
      <c r="K289" s="850">
        <v>3025</v>
      </c>
    </row>
    <row r="290" spans="1:11" ht="14.4" customHeight="1" x14ac:dyDescent="0.3">
      <c r="A290" s="831" t="s">
        <v>629</v>
      </c>
      <c r="B290" s="832" t="s">
        <v>630</v>
      </c>
      <c r="C290" s="835" t="s">
        <v>662</v>
      </c>
      <c r="D290" s="863" t="s">
        <v>663</v>
      </c>
      <c r="E290" s="835" t="s">
        <v>5849</v>
      </c>
      <c r="F290" s="863" t="s">
        <v>5850</v>
      </c>
      <c r="G290" s="835" t="s">
        <v>5881</v>
      </c>
      <c r="H290" s="835" t="s">
        <v>5882</v>
      </c>
      <c r="I290" s="849">
        <v>16.340000152587891</v>
      </c>
      <c r="J290" s="849">
        <v>600</v>
      </c>
      <c r="K290" s="850">
        <v>9801</v>
      </c>
    </row>
    <row r="291" spans="1:11" ht="14.4" customHeight="1" x14ac:dyDescent="0.3">
      <c r="A291" s="831" t="s">
        <v>629</v>
      </c>
      <c r="B291" s="832" t="s">
        <v>630</v>
      </c>
      <c r="C291" s="835" t="s">
        <v>662</v>
      </c>
      <c r="D291" s="863" t="s">
        <v>663</v>
      </c>
      <c r="E291" s="835" t="s">
        <v>5849</v>
      </c>
      <c r="F291" s="863" t="s">
        <v>5850</v>
      </c>
      <c r="G291" s="835" t="s">
        <v>5883</v>
      </c>
      <c r="H291" s="835" t="s">
        <v>5884</v>
      </c>
      <c r="I291" s="849">
        <v>17.979999542236328</v>
      </c>
      <c r="J291" s="849">
        <v>150</v>
      </c>
      <c r="K291" s="850">
        <v>2697</v>
      </c>
    </row>
    <row r="292" spans="1:11" ht="14.4" customHeight="1" x14ac:dyDescent="0.3">
      <c r="A292" s="831" t="s">
        <v>629</v>
      </c>
      <c r="B292" s="832" t="s">
        <v>630</v>
      </c>
      <c r="C292" s="835" t="s">
        <v>662</v>
      </c>
      <c r="D292" s="863" t="s">
        <v>663</v>
      </c>
      <c r="E292" s="835" t="s">
        <v>5849</v>
      </c>
      <c r="F292" s="863" t="s">
        <v>5850</v>
      </c>
      <c r="G292" s="835" t="s">
        <v>6069</v>
      </c>
      <c r="H292" s="835" t="s">
        <v>6070</v>
      </c>
      <c r="I292" s="849">
        <v>4.0300002098083496</v>
      </c>
      <c r="J292" s="849">
        <v>200</v>
      </c>
      <c r="K292" s="850">
        <v>806</v>
      </c>
    </row>
    <row r="293" spans="1:11" ht="14.4" customHeight="1" x14ac:dyDescent="0.3">
      <c r="A293" s="831" t="s">
        <v>629</v>
      </c>
      <c r="B293" s="832" t="s">
        <v>630</v>
      </c>
      <c r="C293" s="835" t="s">
        <v>662</v>
      </c>
      <c r="D293" s="863" t="s">
        <v>663</v>
      </c>
      <c r="E293" s="835" t="s">
        <v>5849</v>
      </c>
      <c r="F293" s="863" t="s">
        <v>5850</v>
      </c>
      <c r="G293" s="835" t="s">
        <v>6071</v>
      </c>
      <c r="H293" s="835" t="s">
        <v>6072</v>
      </c>
      <c r="I293" s="849">
        <v>15.729999542236328</v>
      </c>
      <c r="J293" s="849">
        <v>100</v>
      </c>
      <c r="K293" s="850">
        <v>1573</v>
      </c>
    </row>
    <row r="294" spans="1:11" ht="14.4" customHeight="1" x14ac:dyDescent="0.3">
      <c r="A294" s="831" t="s">
        <v>629</v>
      </c>
      <c r="B294" s="832" t="s">
        <v>630</v>
      </c>
      <c r="C294" s="835" t="s">
        <v>662</v>
      </c>
      <c r="D294" s="863" t="s">
        <v>663</v>
      </c>
      <c r="E294" s="835" t="s">
        <v>5849</v>
      </c>
      <c r="F294" s="863" t="s">
        <v>5850</v>
      </c>
      <c r="G294" s="835" t="s">
        <v>5889</v>
      </c>
      <c r="H294" s="835" t="s">
        <v>5890</v>
      </c>
      <c r="I294" s="849">
        <v>9.4800000190734863</v>
      </c>
      <c r="J294" s="849">
        <v>300</v>
      </c>
      <c r="K294" s="850">
        <v>2848</v>
      </c>
    </row>
    <row r="295" spans="1:11" ht="14.4" customHeight="1" x14ac:dyDescent="0.3">
      <c r="A295" s="831" t="s">
        <v>629</v>
      </c>
      <c r="B295" s="832" t="s">
        <v>630</v>
      </c>
      <c r="C295" s="835" t="s">
        <v>662</v>
      </c>
      <c r="D295" s="863" t="s">
        <v>663</v>
      </c>
      <c r="E295" s="835" t="s">
        <v>5849</v>
      </c>
      <c r="F295" s="863" t="s">
        <v>5850</v>
      </c>
      <c r="G295" s="835" t="s">
        <v>6073</v>
      </c>
      <c r="H295" s="835" t="s">
        <v>6074</v>
      </c>
      <c r="I295" s="849">
        <v>33.650001525878906</v>
      </c>
      <c r="J295" s="849">
        <v>200</v>
      </c>
      <c r="K295" s="850">
        <v>6730.02001953125</v>
      </c>
    </row>
    <row r="296" spans="1:11" ht="14.4" customHeight="1" x14ac:dyDescent="0.3">
      <c r="A296" s="831" t="s">
        <v>629</v>
      </c>
      <c r="B296" s="832" t="s">
        <v>630</v>
      </c>
      <c r="C296" s="835" t="s">
        <v>662</v>
      </c>
      <c r="D296" s="863" t="s">
        <v>663</v>
      </c>
      <c r="E296" s="835" t="s">
        <v>5849</v>
      </c>
      <c r="F296" s="863" t="s">
        <v>5850</v>
      </c>
      <c r="G296" s="835" t="s">
        <v>5891</v>
      </c>
      <c r="H296" s="835" t="s">
        <v>5892</v>
      </c>
      <c r="I296" s="849">
        <v>3.1500000953674316</v>
      </c>
      <c r="J296" s="849">
        <v>100</v>
      </c>
      <c r="K296" s="850">
        <v>315</v>
      </c>
    </row>
    <row r="297" spans="1:11" ht="14.4" customHeight="1" x14ac:dyDescent="0.3">
      <c r="A297" s="831" t="s">
        <v>629</v>
      </c>
      <c r="B297" s="832" t="s">
        <v>630</v>
      </c>
      <c r="C297" s="835" t="s">
        <v>662</v>
      </c>
      <c r="D297" s="863" t="s">
        <v>663</v>
      </c>
      <c r="E297" s="835" t="s">
        <v>5849</v>
      </c>
      <c r="F297" s="863" t="s">
        <v>5850</v>
      </c>
      <c r="G297" s="835" t="s">
        <v>5893</v>
      </c>
      <c r="H297" s="835" t="s">
        <v>5894</v>
      </c>
      <c r="I297" s="849">
        <v>2.0499999523162842</v>
      </c>
      <c r="J297" s="849">
        <v>100</v>
      </c>
      <c r="K297" s="850">
        <v>205</v>
      </c>
    </row>
    <row r="298" spans="1:11" ht="14.4" customHeight="1" x14ac:dyDescent="0.3">
      <c r="A298" s="831" t="s">
        <v>629</v>
      </c>
      <c r="B298" s="832" t="s">
        <v>630</v>
      </c>
      <c r="C298" s="835" t="s">
        <v>662</v>
      </c>
      <c r="D298" s="863" t="s">
        <v>663</v>
      </c>
      <c r="E298" s="835" t="s">
        <v>5849</v>
      </c>
      <c r="F298" s="863" t="s">
        <v>5850</v>
      </c>
      <c r="G298" s="835" t="s">
        <v>5897</v>
      </c>
      <c r="H298" s="835" t="s">
        <v>5898</v>
      </c>
      <c r="I298" s="849">
        <v>80.569999694824219</v>
      </c>
      <c r="J298" s="849">
        <v>5</v>
      </c>
      <c r="K298" s="850">
        <v>402.85000610351562</v>
      </c>
    </row>
    <row r="299" spans="1:11" ht="14.4" customHeight="1" x14ac:dyDescent="0.3">
      <c r="A299" s="831" t="s">
        <v>629</v>
      </c>
      <c r="B299" s="832" t="s">
        <v>630</v>
      </c>
      <c r="C299" s="835" t="s">
        <v>662</v>
      </c>
      <c r="D299" s="863" t="s">
        <v>663</v>
      </c>
      <c r="E299" s="835" t="s">
        <v>5849</v>
      </c>
      <c r="F299" s="863" t="s">
        <v>5850</v>
      </c>
      <c r="G299" s="835" t="s">
        <v>5905</v>
      </c>
      <c r="H299" s="835" t="s">
        <v>5906</v>
      </c>
      <c r="I299" s="849">
        <v>0.25</v>
      </c>
      <c r="J299" s="849">
        <v>300</v>
      </c>
      <c r="K299" s="850">
        <v>75</v>
      </c>
    </row>
    <row r="300" spans="1:11" ht="14.4" customHeight="1" x14ac:dyDescent="0.3">
      <c r="A300" s="831" t="s">
        <v>629</v>
      </c>
      <c r="B300" s="832" t="s">
        <v>630</v>
      </c>
      <c r="C300" s="835" t="s">
        <v>662</v>
      </c>
      <c r="D300" s="863" t="s">
        <v>663</v>
      </c>
      <c r="E300" s="835" t="s">
        <v>5849</v>
      </c>
      <c r="F300" s="863" t="s">
        <v>5850</v>
      </c>
      <c r="G300" s="835" t="s">
        <v>5907</v>
      </c>
      <c r="H300" s="835" t="s">
        <v>5908</v>
      </c>
      <c r="I300" s="849">
        <v>11.739999771118164</v>
      </c>
      <c r="J300" s="849">
        <v>20</v>
      </c>
      <c r="K300" s="850">
        <v>234.80000305175781</v>
      </c>
    </row>
    <row r="301" spans="1:11" ht="14.4" customHeight="1" x14ac:dyDescent="0.3">
      <c r="A301" s="831" t="s">
        <v>629</v>
      </c>
      <c r="B301" s="832" t="s">
        <v>630</v>
      </c>
      <c r="C301" s="835" t="s">
        <v>662</v>
      </c>
      <c r="D301" s="863" t="s">
        <v>663</v>
      </c>
      <c r="E301" s="835" t="s">
        <v>5849</v>
      </c>
      <c r="F301" s="863" t="s">
        <v>5850</v>
      </c>
      <c r="G301" s="835" t="s">
        <v>6183</v>
      </c>
      <c r="H301" s="835" t="s">
        <v>6184</v>
      </c>
      <c r="I301" s="849">
        <v>25.530000686645508</v>
      </c>
      <c r="J301" s="849">
        <v>10</v>
      </c>
      <c r="K301" s="850">
        <v>255.30000305175781</v>
      </c>
    </row>
    <row r="302" spans="1:11" ht="14.4" customHeight="1" x14ac:dyDescent="0.3">
      <c r="A302" s="831" t="s">
        <v>629</v>
      </c>
      <c r="B302" s="832" t="s">
        <v>630</v>
      </c>
      <c r="C302" s="835" t="s">
        <v>662</v>
      </c>
      <c r="D302" s="863" t="s">
        <v>663</v>
      </c>
      <c r="E302" s="835" t="s">
        <v>5849</v>
      </c>
      <c r="F302" s="863" t="s">
        <v>5850</v>
      </c>
      <c r="G302" s="835" t="s">
        <v>6185</v>
      </c>
      <c r="H302" s="835" t="s">
        <v>6186</v>
      </c>
      <c r="I302" s="849">
        <v>35.990001678466797</v>
      </c>
      <c r="J302" s="849">
        <v>50</v>
      </c>
      <c r="K302" s="850">
        <v>1799.5</v>
      </c>
    </row>
    <row r="303" spans="1:11" ht="14.4" customHeight="1" x14ac:dyDescent="0.3">
      <c r="A303" s="831" t="s">
        <v>629</v>
      </c>
      <c r="B303" s="832" t="s">
        <v>630</v>
      </c>
      <c r="C303" s="835" t="s">
        <v>662</v>
      </c>
      <c r="D303" s="863" t="s">
        <v>663</v>
      </c>
      <c r="E303" s="835" t="s">
        <v>5849</v>
      </c>
      <c r="F303" s="863" t="s">
        <v>5850</v>
      </c>
      <c r="G303" s="835" t="s">
        <v>5913</v>
      </c>
      <c r="H303" s="835" t="s">
        <v>5914</v>
      </c>
      <c r="I303" s="849">
        <v>4.8000001907348633</v>
      </c>
      <c r="J303" s="849">
        <v>400</v>
      </c>
      <c r="K303" s="850">
        <v>1919.8699951171875</v>
      </c>
    </row>
    <row r="304" spans="1:11" ht="14.4" customHeight="1" x14ac:dyDescent="0.3">
      <c r="A304" s="831" t="s">
        <v>629</v>
      </c>
      <c r="B304" s="832" t="s">
        <v>630</v>
      </c>
      <c r="C304" s="835" t="s">
        <v>662</v>
      </c>
      <c r="D304" s="863" t="s">
        <v>663</v>
      </c>
      <c r="E304" s="835" t="s">
        <v>5849</v>
      </c>
      <c r="F304" s="863" t="s">
        <v>5850</v>
      </c>
      <c r="G304" s="835" t="s">
        <v>6187</v>
      </c>
      <c r="H304" s="835" t="s">
        <v>6188</v>
      </c>
      <c r="I304" s="849">
        <v>16.940000534057617</v>
      </c>
      <c r="J304" s="849">
        <v>10</v>
      </c>
      <c r="K304" s="850">
        <v>169.39999389648437</v>
      </c>
    </row>
    <row r="305" spans="1:11" ht="14.4" customHeight="1" x14ac:dyDescent="0.3">
      <c r="A305" s="831" t="s">
        <v>629</v>
      </c>
      <c r="B305" s="832" t="s">
        <v>630</v>
      </c>
      <c r="C305" s="835" t="s">
        <v>662</v>
      </c>
      <c r="D305" s="863" t="s">
        <v>663</v>
      </c>
      <c r="E305" s="835" t="s">
        <v>5849</v>
      </c>
      <c r="F305" s="863" t="s">
        <v>5850</v>
      </c>
      <c r="G305" s="835" t="s">
        <v>6189</v>
      </c>
      <c r="H305" s="835" t="s">
        <v>6190</v>
      </c>
      <c r="I305" s="849">
        <v>25.010000228881836</v>
      </c>
      <c r="J305" s="849">
        <v>10</v>
      </c>
      <c r="K305" s="850">
        <v>250.10000610351562</v>
      </c>
    </row>
    <row r="306" spans="1:11" ht="14.4" customHeight="1" x14ac:dyDescent="0.3">
      <c r="A306" s="831" t="s">
        <v>629</v>
      </c>
      <c r="B306" s="832" t="s">
        <v>630</v>
      </c>
      <c r="C306" s="835" t="s">
        <v>662</v>
      </c>
      <c r="D306" s="863" t="s">
        <v>663</v>
      </c>
      <c r="E306" s="835" t="s">
        <v>5849</v>
      </c>
      <c r="F306" s="863" t="s">
        <v>5850</v>
      </c>
      <c r="G306" s="835" t="s">
        <v>5923</v>
      </c>
      <c r="H306" s="835" t="s">
        <v>5924</v>
      </c>
      <c r="I306" s="849">
        <v>3.1099998950958252</v>
      </c>
      <c r="J306" s="849">
        <v>100</v>
      </c>
      <c r="K306" s="850">
        <v>311</v>
      </c>
    </row>
    <row r="307" spans="1:11" ht="14.4" customHeight="1" x14ac:dyDescent="0.3">
      <c r="A307" s="831" t="s">
        <v>629</v>
      </c>
      <c r="B307" s="832" t="s">
        <v>630</v>
      </c>
      <c r="C307" s="835" t="s">
        <v>662</v>
      </c>
      <c r="D307" s="863" t="s">
        <v>663</v>
      </c>
      <c r="E307" s="835" t="s">
        <v>5849</v>
      </c>
      <c r="F307" s="863" t="s">
        <v>5850</v>
      </c>
      <c r="G307" s="835" t="s">
        <v>6191</v>
      </c>
      <c r="H307" s="835" t="s">
        <v>6192</v>
      </c>
      <c r="I307" s="849">
        <v>74.900001525878906</v>
      </c>
      <c r="J307" s="849">
        <v>40</v>
      </c>
      <c r="K307" s="850">
        <v>2996.010009765625</v>
      </c>
    </row>
    <row r="308" spans="1:11" ht="14.4" customHeight="1" x14ac:dyDescent="0.3">
      <c r="A308" s="831" t="s">
        <v>629</v>
      </c>
      <c r="B308" s="832" t="s">
        <v>630</v>
      </c>
      <c r="C308" s="835" t="s">
        <v>662</v>
      </c>
      <c r="D308" s="863" t="s">
        <v>663</v>
      </c>
      <c r="E308" s="835" t="s">
        <v>5849</v>
      </c>
      <c r="F308" s="863" t="s">
        <v>5850</v>
      </c>
      <c r="G308" s="835" t="s">
        <v>5931</v>
      </c>
      <c r="H308" s="835" t="s">
        <v>5932</v>
      </c>
      <c r="I308" s="849">
        <v>699</v>
      </c>
      <c r="J308" s="849">
        <v>2</v>
      </c>
      <c r="K308" s="850">
        <v>1398</v>
      </c>
    </row>
    <row r="309" spans="1:11" ht="14.4" customHeight="1" x14ac:dyDescent="0.3">
      <c r="A309" s="831" t="s">
        <v>629</v>
      </c>
      <c r="B309" s="832" t="s">
        <v>630</v>
      </c>
      <c r="C309" s="835" t="s">
        <v>662</v>
      </c>
      <c r="D309" s="863" t="s">
        <v>663</v>
      </c>
      <c r="E309" s="835" t="s">
        <v>5849</v>
      </c>
      <c r="F309" s="863" t="s">
        <v>5850</v>
      </c>
      <c r="G309" s="835" t="s">
        <v>6193</v>
      </c>
      <c r="H309" s="835" t="s">
        <v>6194</v>
      </c>
      <c r="I309" s="849">
        <v>18.149999618530273</v>
      </c>
      <c r="J309" s="849">
        <v>100</v>
      </c>
      <c r="K309" s="850">
        <v>1815</v>
      </c>
    </row>
    <row r="310" spans="1:11" ht="14.4" customHeight="1" x14ac:dyDescent="0.3">
      <c r="A310" s="831" t="s">
        <v>629</v>
      </c>
      <c r="B310" s="832" t="s">
        <v>630</v>
      </c>
      <c r="C310" s="835" t="s">
        <v>662</v>
      </c>
      <c r="D310" s="863" t="s">
        <v>663</v>
      </c>
      <c r="E310" s="835" t="s">
        <v>5849</v>
      </c>
      <c r="F310" s="863" t="s">
        <v>5850</v>
      </c>
      <c r="G310" s="835" t="s">
        <v>5937</v>
      </c>
      <c r="H310" s="835" t="s">
        <v>5938</v>
      </c>
      <c r="I310" s="849">
        <v>1.0900000333786011</v>
      </c>
      <c r="J310" s="849">
        <v>200</v>
      </c>
      <c r="K310" s="850">
        <v>218</v>
      </c>
    </row>
    <row r="311" spans="1:11" ht="14.4" customHeight="1" x14ac:dyDescent="0.3">
      <c r="A311" s="831" t="s">
        <v>629</v>
      </c>
      <c r="B311" s="832" t="s">
        <v>630</v>
      </c>
      <c r="C311" s="835" t="s">
        <v>662</v>
      </c>
      <c r="D311" s="863" t="s">
        <v>663</v>
      </c>
      <c r="E311" s="835" t="s">
        <v>5849</v>
      </c>
      <c r="F311" s="863" t="s">
        <v>5850</v>
      </c>
      <c r="G311" s="835" t="s">
        <v>5939</v>
      </c>
      <c r="H311" s="835" t="s">
        <v>5940</v>
      </c>
      <c r="I311" s="849">
        <v>0.47499999403953552</v>
      </c>
      <c r="J311" s="849">
        <v>900</v>
      </c>
      <c r="K311" s="850">
        <v>428</v>
      </c>
    </row>
    <row r="312" spans="1:11" ht="14.4" customHeight="1" x14ac:dyDescent="0.3">
      <c r="A312" s="831" t="s">
        <v>629</v>
      </c>
      <c r="B312" s="832" t="s">
        <v>630</v>
      </c>
      <c r="C312" s="835" t="s">
        <v>662</v>
      </c>
      <c r="D312" s="863" t="s">
        <v>663</v>
      </c>
      <c r="E312" s="835" t="s">
        <v>5849</v>
      </c>
      <c r="F312" s="863" t="s">
        <v>5850</v>
      </c>
      <c r="G312" s="835" t="s">
        <v>5941</v>
      </c>
      <c r="H312" s="835" t="s">
        <v>5942</v>
      </c>
      <c r="I312" s="849">
        <v>1.6699999570846558</v>
      </c>
      <c r="J312" s="849">
        <v>700</v>
      </c>
      <c r="K312" s="850">
        <v>1169</v>
      </c>
    </row>
    <row r="313" spans="1:11" ht="14.4" customHeight="1" x14ac:dyDescent="0.3">
      <c r="A313" s="831" t="s">
        <v>629</v>
      </c>
      <c r="B313" s="832" t="s">
        <v>630</v>
      </c>
      <c r="C313" s="835" t="s">
        <v>662</v>
      </c>
      <c r="D313" s="863" t="s">
        <v>663</v>
      </c>
      <c r="E313" s="835" t="s">
        <v>5849</v>
      </c>
      <c r="F313" s="863" t="s">
        <v>5850</v>
      </c>
      <c r="G313" s="835" t="s">
        <v>5943</v>
      </c>
      <c r="H313" s="835" t="s">
        <v>5944</v>
      </c>
      <c r="I313" s="849">
        <v>0.67000001668930054</v>
      </c>
      <c r="J313" s="849">
        <v>700</v>
      </c>
      <c r="K313" s="850">
        <v>469</v>
      </c>
    </row>
    <row r="314" spans="1:11" ht="14.4" customHeight="1" x14ac:dyDescent="0.3">
      <c r="A314" s="831" t="s">
        <v>629</v>
      </c>
      <c r="B314" s="832" t="s">
        <v>630</v>
      </c>
      <c r="C314" s="835" t="s">
        <v>662</v>
      </c>
      <c r="D314" s="863" t="s">
        <v>663</v>
      </c>
      <c r="E314" s="835" t="s">
        <v>5849</v>
      </c>
      <c r="F314" s="863" t="s">
        <v>5850</v>
      </c>
      <c r="G314" s="835" t="s">
        <v>5949</v>
      </c>
      <c r="H314" s="835" t="s">
        <v>5950</v>
      </c>
      <c r="I314" s="849">
        <v>17.059999465942383</v>
      </c>
      <c r="J314" s="849">
        <v>50</v>
      </c>
      <c r="K314" s="850">
        <v>853.0999755859375</v>
      </c>
    </row>
    <row r="315" spans="1:11" ht="14.4" customHeight="1" x14ac:dyDescent="0.3">
      <c r="A315" s="831" t="s">
        <v>629</v>
      </c>
      <c r="B315" s="832" t="s">
        <v>630</v>
      </c>
      <c r="C315" s="835" t="s">
        <v>662</v>
      </c>
      <c r="D315" s="863" t="s">
        <v>663</v>
      </c>
      <c r="E315" s="835" t="s">
        <v>5849</v>
      </c>
      <c r="F315" s="863" t="s">
        <v>5850</v>
      </c>
      <c r="G315" s="835" t="s">
        <v>6083</v>
      </c>
      <c r="H315" s="835" t="s">
        <v>6084</v>
      </c>
      <c r="I315" s="849">
        <v>8.4700002670288086</v>
      </c>
      <c r="J315" s="849">
        <v>90</v>
      </c>
      <c r="K315" s="850">
        <v>762.29998779296875</v>
      </c>
    </row>
    <row r="316" spans="1:11" ht="14.4" customHeight="1" x14ac:dyDescent="0.3">
      <c r="A316" s="831" t="s">
        <v>629</v>
      </c>
      <c r="B316" s="832" t="s">
        <v>630</v>
      </c>
      <c r="C316" s="835" t="s">
        <v>662</v>
      </c>
      <c r="D316" s="863" t="s">
        <v>663</v>
      </c>
      <c r="E316" s="835" t="s">
        <v>5849</v>
      </c>
      <c r="F316" s="863" t="s">
        <v>5850</v>
      </c>
      <c r="G316" s="835" t="s">
        <v>6085</v>
      </c>
      <c r="H316" s="835" t="s">
        <v>6086</v>
      </c>
      <c r="I316" s="849">
        <v>9.4399995803833008</v>
      </c>
      <c r="J316" s="849">
        <v>100</v>
      </c>
      <c r="K316" s="850">
        <v>944</v>
      </c>
    </row>
    <row r="317" spans="1:11" ht="14.4" customHeight="1" x14ac:dyDescent="0.3">
      <c r="A317" s="831" t="s">
        <v>629</v>
      </c>
      <c r="B317" s="832" t="s">
        <v>630</v>
      </c>
      <c r="C317" s="835" t="s">
        <v>662</v>
      </c>
      <c r="D317" s="863" t="s">
        <v>663</v>
      </c>
      <c r="E317" s="835" t="s">
        <v>5849</v>
      </c>
      <c r="F317" s="863" t="s">
        <v>5850</v>
      </c>
      <c r="G317" s="835" t="s">
        <v>6195</v>
      </c>
      <c r="H317" s="835" t="s">
        <v>6196</v>
      </c>
      <c r="I317" s="849">
        <v>35.090000152587891</v>
      </c>
      <c r="J317" s="849">
        <v>1</v>
      </c>
      <c r="K317" s="850">
        <v>35.090000152587891</v>
      </c>
    </row>
    <row r="318" spans="1:11" ht="14.4" customHeight="1" x14ac:dyDescent="0.3">
      <c r="A318" s="831" t="s">
        <v>629</v>
      </c>
      <c r="B318" s="832" t="s">
        <v>630</v>
      </c>
      <c r="C318" s="835" t="s">
        <v>662</v>
      </c>
      <c r="D318" s="863" t="s">
        <v>663</v>
      </c>
      <c r="E318" s="835" t="s">
        <v>5849</v>
      </c>
      <c r="F318" s="863" t="s">
        <v>5850</v>
      </c>
      <c r="G318" s="835" t="s">
        <v>5955</v>
      </c>
      <c r="H318" s="835" t="s">
        <v>5956</v>
      </c>
      <c r="I318" s="849">
        <v>43.439998626708984</v>
      </c>
      <c r="J318" s="849">
        <v>10</v>
      </c>
      <c r="K318" s="850">
        <v>434.39999389648437</v>
      </c>
    </row>
    <row r="319" spans="1:11" ht="14.4" customHeight="1" x14ac:dyDescent="0.3">
      <c r="A319" s="831" t="s">
        <v>629</v>
      </c>
      <c r="B319" s="832" t="s">
        <v>630</v>
      </c>
      <c r="C319" s="835" t="s">
        <v>662</v>
      </c>
      <c r="D319" s="863" t="s">
        <v>663</v>
      </c>
      <c r="E319" s="835" t="s">
        <v>5849</v>
      </c>
      <c r="F319" s="863" t="s">
        <v>5850</v>
      </c>
      <c r="G319" s="835" t="s">
        <v>5959</v>
      </c>
      <c r="H319" s="835" t="s">
        <v>5960</v>
      </c>
      <c r="I319" s="849">
        <v>0.47333332896232605</v>
      </c>
      <c r="J319" s="849">
        <v>550</v>
      </c>
      <c r="K319" s="850">
        <v>261</v>
      </c>
    </row>
    <row r="320" spans="1:11" ht="14.4" customHeight="1" x14ac:dyDescent="0.3">
      <c r="A320" s="831" t="s">
        <v>629</v>
      </c>
      <c r="B320" s="832" t="s">
        <v>630</v>
      </c>
      <c r="C320" s="835" t="s">
        <v>662</v>
      </c>
      <c r="D320" s="863" t="s">
        <v>663</v>
      </c>
      <c r="E320" s="835" t="s">
        <v>5849</v>
      </c>
      <c r="F320" s="863" t="s">
        <v>5850</v>
      </c>
      <c r="G320" s="835" t="s">
        <v>5965</v>
      </c>
      <c r="H320" s="835" t="s">
        <v>5966</v>
      </c>
      <c r="I320" s="849">
        <v>1.8999999761581421</v>
      </c>
      <c r="J320" s="849">
        <v>50</v>
      </c>
      <c r="K320" s="850">
        <v>95</v>
      </c>
    </row>
    <row r="321" spans="1:11" ht="14.4" customHeight="1" x14ac:dyDescent="0.3">
      <c r="A321" s="831" t="s">
        <v>629</v>
      </c>
      <c r="B321" s="832" t="s">
        <v>630</v>
      </c>
      <c r="C321" s="835" t="s">
        <v>662</v>
      </c>
      <c r="D321" s="863" t="s">
        <v>663</v>
      </c>
      <c r="E321" s="835" t="s">
        <v>5849</v>
      </c>
      <c r="F321" s="863" t="s">
        <v>5850</v>
      </c>
      <c r="G321" s="835" t="s">
        <v>5967</v>
      </c>
      <c r="H321" s="835" t="s">
        <v>5968</v>
      </c>
      <c r="I321" s="849">
        <v>2.7000000476837158</v>
      </c>
      <c r="J321" s="849">
        <v>50</v>
      </c>
      <c r="K321" s="850">
        <v>135</v>
      </c>
    </row>
    <row r="322" spans="1:11" ht="14.4" customHeight="1" x14ac:dyDescent="0.3">
      <c r="A322" s="831" t="s">
        <v>629</v>
      </c>
      <c r="B322" s="832" t="s">
        <v>630</v>
      </c>
      <c r="C322" s="835" t="s">
        <v>662</v>
      </c>
      <c r="D322" s="863" t="s">
        <v>663</v>
      </c>
      <c r="E322" s="835" t="s">
        <v>5849</v>
      </c>
      <c r="F322" s="863" t="s">
        <v>5850</v>
      </c>
      <c r="G322" s="835" t="s">
        <v>5969</v>
      </c>
      <c r="H322" s="835" t="s">
        <v>5970</v>
      </c>
      <c r="I322" s="849">
        <v>1.9199999570846558</v>
      </c>
      <c r="J322" s="849">
        <v>50</v>
      </c>
      <c r="K322" s="850">
        <v>96</v>
      </c>
    </row>
    <row r="323" spans="1:11" ht="14.4" customHeight="1" x14ac:dyDescent="0.3">
      <c r="A323" s="831" t="s">
        <v>629</v>
      </c>
      <c r="B323" s="832" t="s">
        <v>630</v>
      </c>
      <c r="C323" s="835" t="s">
        <v>662</v>
      </c>
      <c r="D323" s="863" t="s">
        <v>663</v>
      </c>
      <c r="E323" s="835" t="s">
        <v>5849</v>
      </c>
      <c r="F323" s="863" t="s">
        <v>5850</v>
      </c>
      <c r="G323" s="835" t="s">
        <v>6197</v>
      </c>
      <c r="H323" s="835" t="s">
        <v>6198</v>
      </c>
      <c r="I323" s="849">
        <v>1.9199999570846558</v>
      </c>
      <c r="J323" s="849">
        <v>50</v>
      </c>
      <c r="K323" s="850">
        <v>96</v>
      </c>
    </row>
    <row r="324" spans="1:11" ht="14.4" customHeight="1" x14ac:dyDescent="0.3">
      <c r="A324" s="831" t="s">
        <v>629</v>
      </c>
      <c r="B324" s="832" t="s">
        <v>630</v>
      </c>
      <c r="C324" s="835" t="s">
        <v>662</v>
      </c>
      <c r="D324" s="863" t="s">
        <v>663</v>
      </c>
      <c r="E324" s="835" t="s">
        <v>5849</v>
      </c>
      <c r="F324" s="863" t="s">
        <v>5850</v>
      </c>
      <c r="G324" s="835" t="s">
        <v>6129</v>
      </c>
      <c r="H324" s="835" t="s">
        <v>6130</v>
      </c>
      <c r="I324" s="849">
        <v>1.9299999475479126</v>
      </c>
      <c r="J324" s="849">
        <v>50</v>
      </c>
      <c r="K324" s="850">
        <v>96.5</v>
      </c>
    </row>
    <row r="325" spans="1:11" ht="14.4" customHeight="1" x14ac:dyDescent="0.3">
      <c r="A325" s="831" t="s">
        <v>629</v>
      </c>
      <c r="B325" s="832" t="s">
        <v>630</v>
      </c>
      <c r="C325" s="835" t="s">
        <v>662</v>
      </c>
      <c r="D325" s="863" t="s">
        <v>663</v>
      </c>
      <c r="E325" s="835" t="s">
        <v>5849</v>
      </c>
      <c r="F325" s="863" t="s">
        <v>5850</v>
      </c>
      <c r="G325" s="835" t="s">
        <v>6131</v>
      </c>
      <c r="H325" s="835" t="s">
        <v>6132</v>
      </c>
      <c r="I325" s="849">
        <v>4.4200000762939453</v>
      </c>
      <c r="J325" s="849">
        <v>100</v>
      </c>
      <c r="K325" s="850">
        <v>442</v>
      </c>
    </row>
    <row r="326" spans="1:11" ht="14.4" customHeight="1" x14ac:dyDescent="0.3">
      <c r="A326" s="831" t="s">
        <v>629</v>
      </c>
      <c r="B326" s="832" t="s">
        <v>630</v>
      </c>
      <c r="C326" s="835" t="s">
        <v>662</v>
      </c>
      <c r="D326" s="863" t="s">
        <v>663</v>
      </c>
      <c r="E326" s="835" t="s">
        <v>5849</v>
      </c>
      <c r="F326" s="863" t="s">
        <v>5850</v>
      </c>
      <c r="G326" s="835" t="s">
        <v>5971</v>
      </c>
      <c r="H326" s="835" t="s">
        <v>5972</v>
      </c>
      <c r="I326" s="849">
        <v>2.1600000858306885</v>
      </c>
      <c r="J326" s="849">
        <v>150</v>
      </c>
      <c r="K326" s="850">
        <v>324</v>
      </c>
    </row>
    <row r="327" spans="1:11" ht="14.4" customHeight="1" x14ac:dyDescent="0.3">
      <c r="A327" s="831" t="s">
        <v>629</v>
      </c>
      <c r="B327" s="832" t="s">
        <v>630</v>
      </c>
      <c r="C327" s="835" t="s">
        <v>662</v>
      </c>
      <c r="D327" s="863" t="s">
        <v>663</v>
      </c>
      <c r="E327" s="835" t="s">
        <v>5849</v>
      </c>
      <c r="F327" s="863" t="s">
        <v>5850</v>
      </c>
      <c r="G327" s="835" t="s">
        <v>5975</v>
      </c>
      <c r="H327" s="835" t="s">
        <v>5976</v>
      </c>
      <c r="I327" s="849">
        <v>5.3400001525878906</v>
      </c>
      <c r="J327" s="849">
        <v>200</v>
      </c>
      <c r="K327" s="850">
        <v>1068</v>
      </c>
    </row>
    <row r="328" spans="1:11" ht="14.4" customHeight="1" x14ac:dyDescent="0.3">
      <c r="A328" s="831" t="s">
        <v>629</v>
      </c>
      <c r="B328" s="832" t="s">
        <v>630</v>
      </c>
      <c r="C328" s="835" t="s">
        <v>662</v>
      </c>
      <c r="D328" s="863" t="s">
        <v>663</v>
      </c>
      <c r="E328" s="835" t="s">
        <v>5849</v>
      </c>
      <c r="F328" s="863" t="s">
        <v>5850</v>
      </c>
      <c r="G328" s="835" t="s">
        <v>5979</v>
      </c>
      <c r="H328" s="835" t="s">
        <v>5980</v>
      </c>
      <c r="I328" s="849">
        <v>2.6700000762939453</v>
      </c>
      <c r="J328" s="849">
        <v>100</v>
      </c>
      <c r="K328" s="850">
        <v>267.42001342773437</v>
      </c>
    </row>
    <row r="329" spans="1:11" ht="14.4" customHeight="1" x14ac:dyDescent="0.3">
      <c r="A329" s="831" t="s">
        <v>629</v>
      </c>
      <c r="B329" s="832" t="s">
        <v>630</v>
      </c>
      <c r="C329" s="835" t="s">
        <v>662</v>
      </c>
      <c r="D329" s="863" t="s">
        <v>663</v>
      </c>
      <c r="E329" s="835" t="s">
        <v>5849</v>
      </c>
      <c r="F329" s="863" t="s">
        <v>5850</v>
      </c>
      <c r="G329" s="835" t="s">
        <v>5983</v>
      </c>
      <c r="H329" s="835" t="s">
        <v>5984</v>
      </c>
      <c r="I329" s="849">
        <v>21.229999542236328</v>
      </c>
      <c r="J329" s="849">
        <v>50</v>
      </c>
      <c r="K329" s="850">
        <v>1061.5</v>
      </c>
    </row>
    <row r="330" spans="1:11" ht="14.4" customHeight="1" x14ac:dyDescent="0.3">
      <c r="A330" s="831" t="s">
        <v>629</v>
      </c>
      <c r="B330" s="832" t="s">
        <v>630</v>
      </c>
      <c r="C330" s="835" t="s">
        <v>662</v>
      </c>
      <c r="D330" s="863" t="s">
        <v>663</v>
      </c>
      <c r="E330" s="835" t="s">
        <v>5849</v>
      </c>
      <c r="F330" s="863" t="s">
        <v>5850</v>
      </c>
      <c r="G330" s="835" t="s">
        <v>5985</v>
      </c>
      <c r="H330" s="835" t="s">
        <v>5986</v>
      </c>
      <c r="I330" s="849">
        <v>21.229999542236328</v>
      </c>
      <c r="J330" s="849">
        <v>50</v>
      </c>
      <c r="K330" s="850">
        <v>1061.5</v>
      </c>
    </row>
    <row r="331" spans="1:11" ht="14.4" customHeight="1" x14ac:dyDescent="0.3">
      <c r="A331" s="831" t="s">
        <v>629</v>
      </c>
      <c r="B331" s="832" t="s">
        <v>630</v>
      </c>
      <c r="C331" s="835" t="s">
        <v>662</v>
      </c>
      <c r="D331" s="863" t="s">
        <v>663</v>
      </c>
      <c r="E331" s="835" t="s">
        <v>5849</v>
      </c>
      <c r="F331" s="863" t="s">
        <v>5850</v>
      </c>
      <c r="G331" s="835" t="s">
        <v>6199</v>
      </c>
      <c r="H331" s="835" t="s">
        <v>6200</v>
      </c>
      <c r="I331" s="849">
        <v>2.5299999713897705</v>
      </c>
      <c r="J331" s="849">
        <v>50</v>
      </c>
      <c r="K331" s="850">
        <v>126.5</v>
      </c>
    </row>
    <row r="332" spans="1:11" ht="14.4" customHeight="1" x14ac:dyDescent="0.3">
      <c r="A332" s="831" t="s">
        <v>629</v>
      </c>
      <c r="B332" s="832" t="s">
        <v>630</v>
      </c>
      <c r="C332" s="835" t="s">
        <v>662</v>
      </c>
      <c r="D332" s="863" t="s">
        <v>663</v>
      </c>
      <c r="E332" s="835" t="s">
        <v>5989</v>
      </c>
      <c r="F332" s="863" t="s">
        <v>5990</v>
      </c>
      <c r="G332" s="835" t="s">
        <v>5991</v>
      </c>
      <c r="H332" s="835" t="s">
        <v>5992</v>
      </c>
      <c r="I332" s="849">
        <v>10.159999847412109</v>
      </c>
      <c r="J332" s="849">
        <v>800</v>
      </c>
      <c r="K332" s="850">
        <v>8128</v>
      </c>
    </row>
    <row r="333" spans="1:11" ht="14.4" customHeight="1" x14ac:dyDescent="0.3">
      <c r="A333" s="831" t="s">
        <v>629</v>
      </c>
      <c r="B333" s="832" t="s">
        <v>630</v>
      </c>
      <c r="C333" s="835" t="s">
        <v>662</v>
      </c>
      <c r="D333" s="863" t="s">
        <v>663</v>
      </c>
      <c r="E333" s="835" t="s">
        <v>5995</v>
      </c>
      <c r="F333" s="863" t="s">
        <v>5996</v>
      </c>
      <c r="G333" s="835" t="s">
        <v>6001</v>
      </c>
      <c r="H333" s="835" t="s">
        <v>6002</v>
      </c>
      <c r="I333" s="849">
        <v>0.31000000238418579</v>
      </c>
      <c r="J333" s="849">
        <v>300</v>
      </c>
      <c r="K333" s="850">
        <v>93</v>
      </c>
    </row>
    <row r="334" spans="1:11" ht="14.4" customHeight="1" x14ac:dyDescent="0.3">
      <c r="A334" s="831" t="s">
        <v>629</v>
      </c>
      <c r="B334" s="832" t="s">
        <v>630</v>
      </c>
      <c r="C334" s="835" t="s">
        <v>662</v>
      </c>
      <c r="D334" s="863" t="s">
        <v>663</v>
      </c>
      <c r="E334" s="835" t="s">
        <v>5995</v>
      </c>
      <c r="F334" s="863" t="s">
        <v>5996</v>
      </c>
      <c r="G334" s="835" t="s">
        <v>6003</v>
      </c>
      <c r="H334" s="835" t="s">
        <v>6004</v>
      </c>
      <c r="I334" s="849">
        <v>0.54666668176651001</v>
      </c>
      <c r="J334" s="849">
        <v>1000</v>
      </c>
      <c r="K334" s="850">
        <v>547</v>
      </c>
    </row>
    <row r="335" spans="1:11" ht="14.4" customHeight="1" x14ac:dyDescent="0.3">
      <c r="A335" s="831" t="s">
        <v>629</v>
      </c>
      <c r="B335" s="832" t="s">
        <v>630</v>
      </c>
      <c r="C335" s="835" t="s">
        <v>662</v>
      </c>
      <c r="D335" s="863" t="s">
        <v>663</v>
      </c>
      <c r="E335" s="835" t="s">
        <v>5995</v>
      </c>
      <c r="F335" s="863" t="s">
        <v>5996</v>
      </c>
      <c r="G335" s="835" t="s">
        <v>6201</v>
      </c>
      <c r="H335" s="835" t="s">
        <v>6202</v>
      </c>
      <c r="I335" s="849">
        <v>1.7999999523162842</v>
      </c>
      <c r="J335" s="849">
        <v>100</v>
      </c>
      <c r="K335" s="850">
        <v>180</v>
      </c>
    </row>
    <row r="336" spans="1:11" ht="14.4" customHeight="1" x14ac:dyDescent="0.3">
      <c r="A336" s="831" t="s">
        <v>629</v>
      </c>
      <c r="B336" s="832" t="s">
        <v>630</v>
      </c>
      <c r="C336" s="835" t="s">
        <v>662</v>
      </c>
      <c r="D336" s="863" t="s">
        <v>663</v>
      </c>
      <c r="E336" s="835" t="s">
        <v>6005</v>
      </c>
      <c r="F336" s="863" t="s">
        <v>6006</v>
      </c>
      <c r="G336" s="835" t="s">
        <v>6013</v>
      </c>
      <c r="H336" s="835" t="s">
        <v>6014</v>
      </c>
      <c r="I336" s="849">
        <v>0.62999999523162842</v>
      </c>
      <c r="J336" s="849">
        <v>2000</v>
      </c>
      <c r="K336" s="850">
        <v>1260</v>
      </c>
    </row>
    <row r="337" spans="1:11" ht="14.4" customHeight="1" x14ac:dyDescent="0.3">
      <c r="A337" s="831" t="s">
        <v>629</v>
      </c>
      <c r="B337" s="832" t="s">
        <v>630</v>
      </c>
      <c r="C337" s="835" t="s">
        <v>662</v>
      </c>
      <c r="D337" s="863" t="s">
        <v>663</v>
      </c>
      <c r="E337" s="835" t="s">
        <v>6005</v>
      </c>
      <c r="F337" s="863" t="s">
        <v>6006</v>
      </c>
      <c r="G337" s="835" t="s">
        <v>6015</v>
      </c>
      <c r="H337" s="835" t="s">
        <v>6016</v>
      </c>
      <c r="I337" s="849">
        <v>0.62999999523162842</v>
      </c>
      <c r="J337" s="849">
        <v>3000</v>
      </c>
      <c r="K337" s="850">
        <v>1890</v>
      </c>
    </row>
    <row r="338" spans="1:11" ht="14.4" customHeight="1" x14ac:dyDescent="0.3">
      <c r="A338" s="831" t="s">
        <v>629</v>
      </c>
      <c r="B338" s="832" t="s">
        <v>630</v>
      </c>
      <c r="C338" s="835" t="s">
        <v>662</v>
      </c>
      <c r="D338" s="863" t="s">
        <v>663</v>
      </c>
      <c r="E338" s="835" t="s">
        <v>6005</v>
      </c>
      <c r="F338" s="863" t="s">
        <v>6006</v>
      </c>
      <c r="G338" s="835" t="s">
        <v>6017</v>
      </c>
      <c r="H338" s="835" t="s">
        <v>6018</v>
      </c>
      <c r="I338" s="849">
        <v>0.62999999523162842</v>
      </c>
      <c r="J338" s="849">
        <v>1000</v>
      </c>
      <c r="K338" s="850">
        <v>630</v>
      </c>
    </row>
    <row r="339" spans="1:11" ht="14.4" customHeight="1" x14ac:dyDescent="0.3">
      <c r="A339" s="831" t="s">
        <v>629</v>
      </c>
      <c r="B339" s="832" t="s">
        <v>630</v>
      </c>
      <c r="C339" s="835" t="s">
        <v>662</v>
      </c>
      <c r="D339" s="863" t="s">
        <v>663</v>
      </c>
      <c r="E339" s="835" t="s">
        <v>6005</v>
      </c>
      <c r="F339" s="863" t="s">
        <v>6006</v>
      </c>
      <c r="G339" s="835" t="s">
        <v>6203</v>
      </c>
      <c r="H339" s="835" t="s">
        <v>6204</v>
      </c>
      <c r="I339" s="849">
        <v>0.62999999523162842</v>
      </c>
      <c r="J339" s="849">
        <v>1190</v>
      </c>
      <c r="K339" s="850">
        <v>749.70001220703125</v>
      </c>
    </row>
    <row r="340" spans="1:11" ht="14.4" customHeight="1" x14ac:dyDescent="0.3">
      <c r="A340" s="831" t="s">
        <v>629</v>
      </c>
      <c r="B340" s="832" t="s">
        <v>630</v>
      </c>
      <c r="C340" s="835" t="s">
        <v>662</v>
      </c>
      <c r="D340" s="863" t="s">
        <v>663</v>
      </c>
      <c r="E340" s="835" t="s">
        <v>6005</v>
      </c>
      <c r="F340" s="863" t="s">
        <v>6006</v>
      </c>
      <c r="G340" s="835" t="s">
        <v>6205</v>
      </c>
      <c r="H340" s="835" t="s">
        <v>6206</v>
      </c>
      <c r="I340" s="849">
        <v>0.74000000953674316</v>
      </c>
      <c r="J340" s="849">
        <v>100</v>
      </c>
      <c r="K340" s="850">
        <v>74</v>
      </c>
    </row>
    <row r="341" spans="1:11" ht="14.4" customHeight="1" x14ac:dyDescent="0.3">
      <c r="A341" s="831" t="s">
        <v>629</v>
      </c>
      <c r="B341" s="832" t="s">
        <v>630</v>
      </c>
      <c r="C341" s="835" t="s">
        <v>665</v>
      </c>
      <c r="D341" s="863" t="s">
        <v>666</v>
      </c>
      <c r="E341" s="835" t="s">
        <v>5793</v>
      </c>
      <c r="F341" s="863" t="s">
        <v>5794</v>
      </c>
      <c r="G341" s="835" t="s">
        <v>6207</v>
      </c>
      <c r="H341" s="835" t="s">
        <v>6208</v>
      </c>
      <c r="I341" s="849">
        <v>265.40033557278366</v>
      </c>
      <c r="J341" s="849">
        <v>2</v>
      </c>
      <c r="K341" s="850">
        <v>530.80067114556732</v>
      </c>
    </row>
    <row r="342" spans="1:11" ht="14.4" customHeight="1" x14ac:dyDescent="0.3">
      <c r="A342" s="831" t="s">
        <v>629</v>
      </c>
      <c r="B342" s="832" t="s">
        <v>630</v>
      </c>
      <c r="C342" s="835" t="s">
        <v>665</v>
      </c>
      <c r="D342" s="863" t="s">
        <v>666</v>
      </c>
      <c r="E342" s="835" t="s">
        <v>5793</v>
      </c>
      <c r="F342" s="863" t="s">
        <v>5794</v>
      </c>
      <c r="G342" s="835" t="s">
        <v>6209</v>
      </c>
      <c r="H342" s="835" t="s">
        <v>6210</v>
      </c>
      <c r="I342" s="849">
        <v>4053.5</v>
      </c>
      <c r="J342" s="849">
        <v>4</v>
      </c>
      <c r="K342" s="850">
        <v>16214</v>
      </c>
    </row>
    <row r="343" spans="1:11" ht="14.4" customHeight="1" x14ac:dyDescent="0.3">
      <c r="A343" s="831" t="s">
        <v>629</v>
      </c>
      <c r="B343" s="832" t="s">
        <v>630</v>
      </c>
      <c r="C343" s="835" t="s">
        <v>665</v>
      </c>
      <c r="D343" s="863" t="s">
        <v>666</v>
      </c>
      <c r="E343" s="835" t="s">
        <v>5793</v>
      </c>
      <c r="F343" s="863" t="s">
        <v>5794</v>
      </c>
      <c r="G343" s="835" t="s">
        <v>6211</v>
      </c>
      <c r="H343" s="835" t="s">
        <v>6212</v>
      </c>
      <c r="I343" s="849">
        <v>314.60000610351562</v>
      </c>
      <c r="J343" s="849">
        <v>4</v>
      </c>
      <c r="K343" s="850">
        <v>1258.4000244140625</v>
      </c>
    </row>
    <row r="344" spans="1:11" ht="14.4" customHeight="1" x14ac:dyDescent="0.3">
      <c r="A344" s="831" t="s">
        <v>629</v>
      </c>
      <c r="B344" s="832" t="s">
        <v>630</v>
      </c>
      <c r="C344" s="835" t="s">
        <v>665</v>
      </c>
      <c r="D344" s="863" t="s">
        <v>666</v>
      </c>
      <c r="E344" s="835" t="s">
        <v>5801</v>
      </c>
      <c r="F344" s="863" t="s">
        <v>5802</v>
      </c>
      <c r="G344" s="835" t="s">
        <v>5807</v>
      </c>
      <c r="H344" s="835" t="s">
        <v>5808</v>
      </c>
      <c r="I344" s="849">
        <v>0.4375</v>
      </c>
      <c r="J344" s="849">
        <v>800</v>
      </c>
      <c r="K344" s="850">
        <v>350</v>
      </c>
    </row>
    <row r="345" spans="1:11" ht="14.4" customHeight="1" x14ac:dyDescent="0.3">
      <c r="A345" s="831" t="s">
        <v>629</v>
      </c>
      <c r="B345" s="832" t="s">
        <v>630</v>
      </c>
      <c r="C345" s="835" t="s">
        <v>665</v>
      </c>
      <c r="D345" s="863" t="s">
        <v>666</v>
      </c>
      <c r="E345" s="835" t="s">
        <v>5801</v>
      </c>
      <c r="F345" s="863" t="s">
        <v>5802</v>
      </c>
      <c r="G345" s="835" t="s">
        <v>5809</v>
      </c>
      <c r="H345" s="835" t="s">
        <v>5810</v>
      </c>
      <c r="I345" s="849">
        <v>0.87999999523162842</v>
      </c>
      <c r="J345" s="849">
        <v>200</v>
      </c>
      <c r="K345" s="850">
        <v>176</v>
      </c>
    </row>
    <row r="346" spans="1:11" ht="14.4" customHeight="1" x14ac:dyDescent="0.3">
      <c r="A346" s="831" t="s">
        <v>629</v>
      </c>
      <c r="B346" s="832" t="s">
        <v>630</v>
      </c>
      <c r="C346" s="835" t="s">
        <v>665</v>
      </c>
      <c r="D346" s="863" t="s">
        <v>666</v>
      </c>
      <c r="E346" s="835" t="s">
        <v>5801</v>
      </c>
      <c r="F346" s="863" t="s">
        <v>5802</v>
      </c>
      <c r="G346" s="835" t="s">
        <v>5815</v>
      </c>
      <c r="H346" s="835" t="s">
        <v>5816</v>
      </c>
      <c r="I346" s="849">
        <v>139.17499542236328</v>
      </c>
      <c r="J346" s="849">
        <v>3</v>
      </c>
      <c r="K346" s="850">
        <v>417.51998901367187</v>
      </c>
    </row>
    <row r="347" spans="1:11" ht="14.4" customHeight="1" x14ac:dyDescent="0.3">
      <c r="A347" s="831" t="s">
        <v>629</v>
      </c>
      <c r="B347" s="832" t="s">
        <v>630</v>
      </c>
      <c r="C347" s="835" t="s">
        <v>665</v>
      </c>
      <c r="D347" s="863" t="s">
        <v>666</v>
      </c>
      <c r="E347" s="835" t="s">
        <v>5801</v>
      </c>
      <c r="F347" s="863" t="s">
        <v>5802</v>
      </c>
      <c r="G347" s="835" t="s">
        <v>6099</v>
      </c>
      <c r="H347" s="835" t="s">
        <v>6100</v>
      </c>
      <c r="I347" s="849">
        <v>1.3799999952316284</v>
      </c>
      <c r="J347" s="849">
        <v>100</v>
      </c>
      <c r="K347" s="850">
        <v>138</v>
      </c>
    </row>
    <row r="348" spans="1:11" ht="14.4" customHeight="1" x14ac:dyDescent="0.3">
      <c r="A348" s="831" t="s">
        <v>629</v>
      </c>
      <c r="B348" s="832" t="s">
        <v>630</v>
      </c>
      <c r="C348" s="835" t="s">
        <v>665</v>
      </c>
      <c r="D348" s="863" t="s">
        <v>666</v>
      </c>
      <c r="E348" s="835" t="s">
        <v>5801</v>
      </c>
      <c r="F348" s="863" t="s">
        <v>5802</v>
      </c>
      <c r="G348" s="835" t="s">
        <v>5833</v>
      </c>
      <c r="H348" s="835" t="s">
        <v>5834</v>
      </c>
      <c r="I348" s="849">
        <v>0.37999999523162842</v>
      </c>
      <c r="J348" s="849">
        <v>800</v>
      </c>
      <c r="K348" s="850">
        <v>304</v>
      </c>
    </row>
    <row r="349" spans="1:11" ht="14.4" customHeight="1" x14ac:dyDescent="0.3">
      <c r="A349" s="831" t="s">
        <v>629</v>
      </c>
      <c r="B349" s="832" t="s">
        <v>630</v>
      </c>
      <c r="C349" s="835" t="s">
        <v>665</v>
      </c>
      <c r="D349" s="863" t="s">
        <v>666</v>
      </c>
      <c r="E349" s="835" t="s">
        <v>5801</v>
      </c>
      <c r="F349" s="863" t="s">
        <v>5802</v>
      </c>
      <c r="G349" s="835" t="s">
        <v>6213</v>
      </c>
      <c r="H349" s="835" t="s">
        <v>6214</v>
      </c>
      <c r="I349" s="849">
        <v>18.961665789286297</v>
      </c>
      <c r="J349" s="849">
        <v>204</v>
      </c>
      <c r="K349" s="850">
        <v>3868.3399505615234</v>
      </c>
    </row>
    <row r="350" spans="1:11" ht="14.4" customHeight="1" x14ac:dyDescent="0.3">
      <c r="A350" s="831" t="s">
        <v>629</v>
      </c>
      <c r="B350" s="832" t="s">
        <v>630</v>
      </c>
      <c r="C350" s="835" t="s">
        <v>665</v>
      </c>
      <c r="D350" s="863" t="s">
        <v>666</v>
      </c>
      <c r="E350" s="835" t="s">
        <v>5801</v>
      </c>
      <c r="F350" s="863" t="s">
        <v>5802</v>
      </c>
      <c r="G350" s="835" t="s">
        <v>5835</v>
      </c>
      <c r="H350" s="835" t="s">
        <v>5836</v>
      </c>
      <c r="I350" s="849">
        <v>2.5039999961853026</v>
      </c>
      <c r="J350" s="849">
        <v>200</v>
      </c>
      <c r="K350" s="850">
        <v>500.80000305175781</v>
      </c>
    </row>
    <row r="351" spans="1:11" ht="14.4" customHeight="1" x14ac:dyDescent="0.3">
      <c r="A351" s="831" t="s">
        <v>629</v>
      </c>
      <c r="B351" s="832" t="s">
        <v>630</v>
      </c>
      <c r="C351" s="835" t="s">
        <v>665</v>
      </c>
      <c r="D351" s="863" t="s">
        <v>666</v>
      </c>
      <c r="E351" s="835" t="s">
        <v>5801</v>
      </c>
      <c r="F351" s="863" t="s">
        <v>5802</v>
      </c>
      <c r="G351" s="835" t="s">
        <v>6057</v>
      </c>
      <c r="H351" s="835" t="s">
        <v>6058</v>
      </c>
      <c r="I351" s="849">
        <v>13.039999961853027</v>
      </c>
      <c r="J351" s="849">
        <v>50</v>
      </c>
      <c r="K351" s="850">
        <v>651.82000732421875</v>
      </c>
    </row>
    <row r="352" spans="1:11" ht="14.4" customHeight="1" x14ac:dyDescent="0.3">
      <c r="A352" s="831" t="s">
        <v>629</v>
      </c>
      <c r="B352" s="832" t="s">
        <v>630</v>
      </c>
      <c r="C352" s="835" t="s">
        <v>665</v>
      </c>
      <c r="D352" s="863" t="s">
        <v>666</v>
      </c>
      <c r="E352" s="835" t="s">
        <v>5801</v>
      </c>
      <c r="F352" s="863" t="s">
        <v>5802</v>
      </c>
      <c r="G352" s="835" t="s">
        <v>5841</v>
      </c>
      <c r="H352" s="835" t="s">
        <v>5842</v>
      </c>
      <c r="I352" s="849">
        <v>0.67000001668930054</v>
      </c>
      <c r="J352" s="849">
        <v>500</v>
      </c>
      <c r="K352" s="850">
        <v>335</v>
      </c>
    </row>
    <row r="353" spans="1:11" ht="14.4" customHeight="1" x14ac:dyDescent="0.3">
      <c r="A353" s="831" t="s">
        <v>629</v>
      </c>
      <c r="B353" s="832" t="s">
        <v>630</v>
      </c>
      <c r="C353" s="835" t="s">
        <v>665</v>
      </c>
      <c r="D353" s="863" t="s">
        <v>666</v>
      </c>
      <c r="E353" s="835" t="s">
        <v>5801</v>
      </c>
      <c r="F353" s="863" t="s">
        <v>5802</v>
      </c>
      <c r="G353" s="835" t="s">
        <v>6165</v>
      </c>
      <c r="H353" s="835" t="s">
        <v>6166</v>
      </c>
      <c r="I353" s="849">
        <v>0.15000000596046448</v>
      </c>
      <c r="J353" s="849">
        <v>100</v>
      </c>
      <c r="K353" s="850">
        <v>15</v>
      </c>
    </row>
    <row r="354" spans="1:11" ht="14.4" customHeight="1" x14ac:dyDescent="0.3">
      <c r="A354" s="831" t="s">
        <v>629</v>
      </c>
      <c r="B354" s="832" t="s">
        <v>630</v>
      </c>
      <c r="C354" s="835" t="s">
        <v>665</v>
      </c>
      <c r="D354" s="863" t="s">
        <v>666</v>
      </c>
      <c r="E354" s="835" t="s">
        <v>5801</v>
      </c>
      <c r="F354" s="863" t="s">
        <v>5802</v>
      </c>
      <c r="G354" s="835" t="s">
        <v>6215</v>
      </c>
      <c r="H354" s="835" t="s">
        <v>6216</v>
      </c>
      <c r="I354" s="849">
        <v>3.5999999046325684</v>
      </c>
      <c r="J354" s="849">
        <v>100</v>
      </c>
      <c r="K354" s="850">
        <v>359.73001098632812</v>
      </c>
    </row>
    <row r="355" spans="1:11" ht="14.4" customHeight="1" x14ac:dyDescent="0.3">
      <c r="A355" s="831" t="s">
        <v>629</v>
      </c>
      <c r="B355" s="832" t="s">
        <v>630</v>
      </c>
      <c r="C355" s="835" t="s">
        <v>665</v>
      </c>
      <c r="D355" s="863" t="s">
        <v>666</v>
      </c>
      <c r="E355" s="835" t="s">
        <v>5801</v>
      </c>
      <c r="F355" s="863" t="s">
        <v>5802</v>
      </c>
      <c r="G355" s="835" t="s">
        <v>5845</v>
      </c>
      <c r="H355" s="835" t="s">
        <v>5846</v>
      </c>
      <c r="I355" s="849">
        <v>30.147500038146973</v>
      </c>
      <c r="J355" s="849">
        <v>20</v>
      </c>
      <c r="K355" s="850">
        <v>599.68000030517578</v>
      </c>
    </row>
    <row r="356" spans="1:11" ht="14.4" customHeight="1" x14ac:dyDescent="0.3">
      <c r="A356" s="831" t="s">
        <v>629</v>
      </c>
      <c r="B356" s="832" t="s">
        <v>630</v>
      </c>
      <c r="C356" s="835" t="s">
        <v>665</v>
      </c>
      <c r="D356" s="863" t="s">
        <v>666</v>
      </c>
      <c r="E356" s="835" t="s">
        <v>5801</v>
      </c>
      <c r="F356" s="863" t="s">
        <v>5802</v>
      </c>
      <c r="G356" s="835" t="s">
        <v>5847</v>
      </c>
      <c r="H356" s="835" t="s">
        <v>5848</v>
      </c>
      <c r="I356" s="849">
        <v>29.554999828338623</v>
      </c>
      <c r="J356" s="849">
        <v>75</v>
      </c>
      <c r="K356" s="850">
        <v>2238.6300239562988</v>
      </c>
    </row>
    <row r="357" spans="1:11" ht="14.4" customHeight="1" x14ac:dyDescent="0.3">
      <c r="A357" s="831" t="s">
        <v>629</v>
      </c>
      <c r="B357" s="832" t="s">
        <v>630</v>
      </c>
      <c r="C357" s="835" t="s">
        <v>665</v>
      </c>
      <c r="D357" s="863" t="s">
        <v>666</v>
      </c>
      <c r="E357" s="835" t="s">
        <v>5849</v>
      </c>
      <c r="F357" s="863" t="s">
        <v>5850</v>
      </c>
      <c r="G357" s="835" t="s">
        <v>6217</v>
      </c>
      <c r="H357" s="835" t="s">
        <v>6218</v>
      </c>
      <c r="I357" s="849">
        <v>1310.8299560546875</v>
      </c>
      <c r="J357" s="849">
        <v>5</v>
      </c>
      <c r="K357" s="850">
        <v>6554.14990234375</v>
      </c>
    </row>
    <row r="358" spans="1:11" ht="14.4" customHeight="1" x14ac:dyDescent="0.3">
      <c r="A358" s="831" t="s">
        <v>629</v>
      </c>
      <c r="B358" s="832" t="s">
        <v>630</v>
      </c>
      <c r="C358" s="835" t="s">
        <v>665</v>
      </c>
      <c r="D358" s="863" t="s">
        <v>666</v>
      </c>
      <c r="E358" s="835" t="s">
        <v>5849</v>
      </c>
      <c r="F358" s="863" t="s">
        <v>5850</v>
      </c>
      <c r="G358" s="835" t="s">
        <v>6063</v>
      </c>
      <c r="H358" s="835" t="s">
        <v>6064</v>
      </c>
      <c r="I358" s="849">
        <v>4.820000171661377</v>
      </c>
      <c r="J358" s="849">
        <v>100</v>
      </c>
      <c r="K358" s="850">
        <v>482</v>
      </c>
    </row>
    <row r="359" spans="1:11" ht="14.4" customHeight="1" x14ac:dyDescent="0.3">
      <c r="A359" s="831" t="s">
        <v>629</v>
      </c>
      <c r="B359" s="832" t="s">
        <v>630</v>
      </c>
      <c r="C359" s="835" t="s">
        <v>665</v>
      </c>
      <c r="D359" s="863" t="s">
        <v>666</v>
      </c>
      <c r="E359" s="835" t="s">
        <v>5849</v>
      </c>
      <c r="F359" s="863" t="s">
        <v>5850</v>
      </c>
      <c r="G359" s="835" t="s">
        <v>6111</v>
      </c>
      <c r="H359" s="835" t="s">
        <v>6112</v>
      </c>
      <c r="I359" s="849">
        <v>9.9999997764825821E-3</v>
      </c>
      <c r="J359" s="849">
        <v>60</v>
      </c>
      <c r="K359" s="850">
        <v>0.60000000894069672</v>
      </c>
    </row>
    <row r="360" spans="1:11" ht="14.4" customHeight="1" x14ac:dyDescent="0.3">
      <c r="A360" s="831" t="s">
        <v>629</v>
      </c>
      <c r="B360" s="832" t="s">
        <v>630</v>
      </c>
      <c r="C360" s="835" t="s">
        <v>665</v>
      </c>
      <c r="D360" s="863" t="s">
        <v>666</v>
      </c>
      <c r="E360" s="835" t="s">
        <v>5849</v>
      </c>
      <c r="F360" s="863" t="s">
        <v>5850</v>
      </c>
      <c r="G360" s="835" t="s">
        <v>6219</v>
      </c>
      <c r="H360" s="835" t="s">
        <v>6220</v>
      </c>
      <c r="I360" s="849">
        <v>25.409999847412109</v>
      </c>
      <c r="J360" s="849">
        <v>978</v>
      </c>
      <c r="K360" s="850">
        <v>24850.98046875</v>
      </c>
    </row>
    <row r="361" spans="1:11" ht="14.4" customHeight="1" x14ac:dyDescent="0.3">
      <c r="A361" s="831" t="s">
        <v>629</v>
      </c>
      <c r="B361" s="832" t="s">
        <v>630</v>
      </c>
      <c r="C361" s="835" t="s">
        <v>665</v>
      </c>
      <c r="D361" s="863" t="s">
        <v>666</v>
      </c>
      <c r="E361" s="835" t="s">
        <v>5849</v>
      </c>
      <c r="F361" s="863" t="s">
        <v>5850</v>
      </c>
      <c r="G361" s="835" t="s">
        <v>6221</v>
      </c>
      <c r="H361" s="835" t="s">
        <v>6222</v>
      </c>
      <c r="I361" s="849">
        <v>689.6199951171875</v>
      </c>
      <c r="J361" s="849">
        <v>1</v>
      </c>
      <c r="K361" s="850">
        <v>689.6199951171875</v>
      </c>
    </row>
    <row r="362" spans="1:11" ht="14.4" customHeight="1" x14ac:dyDescent="0.3">
      <c r="A362" s="831" t="s">
        <v>629</v>
      </c>
      <c r="B362" s="832" t="s">
        <v>630</v>
      </c>
      <c r="C362" s="835" t="s">
        <v>665</v>
      </c>
      <c r="D362" s="863" t="s">
        <v>666</v>
      </c>
      <c r="E362" s="835" t="s">
        <v>5849</v>
      </c>
      <c r="F362" s="863" t="s">
        <v>5850</v>
      </c>
      <c r="G362" s="835" t="s">
        <v>6223</v>
      </c>
      <c r="H362" s="835" t="s">
        <v>6224</v>
      </c>
      <c r="I362" s="849">
        <v>271.04000854492187</v>
      </c>
      <c r="J362" s="849">
        <v>5</v>
      </c>
      <c r="K362" s="850">
        <v>1355.219970703125</v>
      </c>
    </row>
    <row r="363" spans="1:11" ht="14.4" customHeight="1" x14ac:dyDescent="0.3">
      <c r="A363" s="831" t="s">
        <v>629</v>
      </c>
      <c r="B363" s="832" t="s">
        <v>630</v>
      </c>
      <c r="C363" s="835" t="s">
        <v>665</v>
      </c>
      <c r="D363" s="863" t="s">
        <v>666</v>
      </c>
      <c r="E363" s="835" t="s">
        <v>5849</v>
      </c>
      <c r="F363" s="863" t="s">
        <v>5850</v>
      </c>
      <c r="G363" s="835" t="s">
        <v>6225</v>
      </c>
      <c r="H363" s="835" t="s">
        <v>6226</v>
      </c>
      <c r="I363" s="849">
        <v>51.430000305175781</v>
      </c>
      <c r="J363" s="849">
        <v>300</v>
      </c>
      <c r="K363" s="850">
        <v>15428</v>
      </c>
    </row>
    <row r="364" spans="1:11" ht="14.4" customHeight="1" x14ac:dyDescent="0.3">
      <c r="A364" s="831" t="s">
        <v>629</v>
      </c>
      <c r="B364" s="832" t="s">
        <v>630</v>
      </c>
      <c r="C364" s="835" t="s">
        <v>665</v>
      </c>
      <c r="D364" s="863" t="s">
        <v>666</v>
      </c>
      <c r="E364" s="835" t="s">
        <v>5849</v>
      </c>
      <c r="F364" s="863" t="s">
        <v>5850</v>
      </c>
      <c r="G364" s="835" t="s">
        <v>6227</v>
      </c>
      <c r="H364" s="835" t="s">
        <v>6228</v>
      </c>
      <c r="I364" s="849">
        <v>26.729999542236328</v>
      </c>
      <c r="J364" s="849">
        <v>100</v>
      </c>
      <c r="K364" s="850">
        <v>2672.8798828125</v>
      </c>
    </row>
    <row r="365" spans="1:11" ht="14.4" customHeight="1" x14ac:dyDescent="0.3">
      <c r="A365" s="831" t="s">
        <v>629</v>
      </c>
      <c r="B365" s="832" t="s">
        <v>630</v>
      </c>
      <c r="C365" s="835" t="s">
        <v>665</v>
      </c>
      <c r="D365" s="863" t="s">
        <v>666</v>
      </c>
      <c r="E365" s="835" t="s">
        <v>5849</v>
      </c>
      <c r="F365" s="863" t="s">
        <v>5850</v>
      </c>
      <c r="G365" s="835" t="s">
        <v>6073</v>
      </c>
      <c r="H365" s="835" t="s">
        <v>6074</v>
      </c>
      <c r="I365" s="849">
        <v>33.650001525878906</v>
      </c>
      <c r="J365" s="849">
        <v>200</v>
      </c>
      <c r="K365" s="850">
        <v>6730.02001953125</v>
      </c>
    </row>
    <row r="366" spans="1:11" ht="14.4" customHeight="1" x14ac:dyDescent="0.3">
      <c r="A366" s="831" t="s">
        <v>629</v>
      </c>
      <c r="B366" s="832" t="s">
        <v>630</v>
      </c>
      <c r="C366" s="835" t="s">
        <v>665</v>
      </c>
      <c r="D366" s="863" t="s">
        <v>666</v>
      </c>
      <c r="E366" s="835" t="s">
        <v>5849</v>
      </c>
      <c r="F366" s="863" t="s">
        <v>5850</v>
      </c>
      <c r="G366" s="835" t="s">
        <v>5905</v>
      </c>
      <c r="H366" s="835" t="s">
        <v>5906</v>
      </c>
      <c r="I366" s="849">
        <v>0.25199999809265139</v>
      </c>
      <c r="J366" s="849">
        <v>1500</v>
      </c>
      <c r="K366" s="850">
        <v>378</v>
      </c>
    </row>
    <row r="367" spans="1:11" ht="14.4" customHeight="1" x14ac:dyDescent="0.3">
      <c r="A367" s="831" t="s">
        <v>629</v>
      </c>
      <c r="B367" s="832" t="s">
        <v>630</v>
      </c>
      <c r="C367" s="835" t="s">
        <v>665</v>
      </c>
      <c r="D367" s="863" t="s">
        <v>666</v>
      </c>
      <c r="E367" s="835" t="s">
        <v>5849</v>
      </c>
      <c r="F367" s="863" t="s">
        <v>5850</v>
      </c>
      <c r="G367" s="835" t="s">
        <v>6229</v>
      </c>
      <c r="H367" s="835" t="s">
        <v>6230</v>
      </c>
      <c r="I367" s="849">
        <v>405.35000610351562</v>
      </c>
      <c r="J367" s="849">
        <v>2</v>
      </c>
      <c r="K367" s="850">
        <v>810.70001220703125</v>
      </c>
    </row>
    <row r="368" spans="1:11" ht="14.4" customHeight="1" x14ac:dyDescent="0.3">
      <c r="A368" s="831" t="s">
        <v>629</v>
      </c>
      <c r="B368" s="832" t="s">
        <v>630</v>
      </c>
      <c r="C368" s="835" t="s">
        <v>665</v>
      </c>
      <c r="D368" s="863" t="s">
        <v>666</v>
      </c>
      <c r="E368" s="835" t="s">
        <v>5849</v>
      </c>
      <c r="F368" s="863" t="s">
        <v>5850</v>
      </c>
      <c r="G368" s="835" t="s">
        <v>6075</v>
      </c>
      <c r="H368" s="835" t="s">
        <v>6076</v>
      </c>
      <c r="I368" s="849">
        <v>4.929999828338623</v>
      </c>
      <c r="J368" s="849">
        <v>150</v>
      </c>
      <c r="K368" s="850">
        <v>739.5</v>
      </c>
    </row>
    <row r="369" spans="1:11" ht="14.4" customHeight="1" x14ac:dyDescent="0.3">
      <c r="A369" s="831" t="s">
        <v>629</v>
      </c>
      <c r="B369" s="832" t="s">
        <v>630</v>
      </c>
      <c r="C369" s="835" t="s">
        <v>665</v>
      </c>
      <c r="D369" s="863" t="s">
        <v>666</v>
      </c>
      <c r="E369" s="835" t="s">
        <v>5849</v>
      </c>
      <c r="F369" s="863" t="s">
        <v>5850</v>
      </c>
      <c r="G369" s="835" t="s">
        <v>5907</v>
      </c>
      <c r="H369" s="835" t="s">
        <v>5908</v>
      </c>
      <c r="I369" s="849">
        <v>11.738333066304525</v>
      </c>
      <c r="J369" s="849">
        <v>60</v>
      </c>
      <c r="K369" s="850">
        <v>704.30001068115234</v>
      </c>
    </row>
    <row r="370" spans="1:11" ht="14.4" customHeight="1" x14ac:dyDescent="0.3">
      <c r="A370" s="831" t="s">
        <v>629</v>
      </c>
      <c r="B370" s="832" t="s">
        <v>630</v>
      </c>
      <c r="C370" s="835" t="s">
        <v>665</v>
      </c>
      <c r="D370" s="863" t="s">
        <v>666</v>
      </c>
      <c r="E370" s="835" t="s">
        <v>5849</v>
      </c>
      <c r="F370" s="863" t="s">
        <v>5850</v>
      </c>
      <c r="G370" s="835" t="s">
        <v>6231</v>
      </c>
      <c r="H370" s="835" t="s">
        <v>6232</v>
      </c>
      <c r="I370" s="849">
        <v>399.6300048828125</v>
      </c>
      <c r="J370" s="849">
        <v>2</v>
      </c>
      <c r="K370" s="850">
        <v>799.260009765625</v>
      </c>
    </row>
    <row r="371" spans="1:11" ht="14.4" customHeight="1" x14ac:dyDescent="0.3">
      <c r="A371" s="831" t="s">
        <v>629</v>
      </c>
      <c r="B371" s="832" t="s">
        <v>630</v>
      </c>
      <c r="C371" s="835" t="s">
        <v>665</v>
      </c>
      <c r="D371" s="863" t="s">
        <v>666</v>
      </c>
      <c r="E371" s="835" t="s">
        <v>5849</v>
      </c>
      <c r="F371" s="863" t="s">
        <v>5850</v>
      </c>
      <c r="G371" s="835" t="s">
        <v>6115</v>
      </c>
      <c r="H371" s="835" t="s">
        <v>6116</v>
      </c>
      <c r="I371" s="849">
        <v>9.1999998092651367</v>
      </c>
      <c r="J371" s="849">
        <v>100</v>
      </c>
      <c r="K371" s="850">
        <v>920</v>
      </c>
    </row>
    <row r="372" spans="1:11" ht="14.4" customHeight="1" x14ac:dyDescent="0.3">
      <c r="A372" s="831" t="s">
        <v>629</v>
      </c>
      <c r="B372" s="832" t="s">
        <v>630</v>
      </c>
      <c r="C372" s="835" t="s">
        <v>665</v>
      </c>
      <c r="D372" s="863" t="s">
        <v>666</v>
      </c>
      <c r="E372" s="835" t="s">
        <v>5849</v>
      </c>
      <c r="F372" s="863" t="s">
        <v>5850</v>
      </c>
      <c r="G372" s="835" t="s">
        <v>6233</v>
      </c>
      <c r="H372" s="835" t="s">
        <v>6234</v>
      </c>
      <c r="I372" s="849">
        <v>205.79000091552734</v>
      </c>
      <c r="J372" s="849">
        <v>5</v>
      </c>
      <c r="K372" s="850">
        <v>1016.72998046875</v>
      </c>
    </row>
    <row r="373" spans="1:11" ht="14.4" customHeight="1" x14ac:dyDescent="0.3">
      <c r="A373" s="831" t="s">
        <v>629</v>
      </c>
      <c r="B373" s="832" t="s">
        <v>630</v>
      </c>
      <c r="C373" s="835" t="s">
        <v>665</v>
      </c>
      <c r="D373" s="863" t="s">
        <v>666</v>
      </c>
      <c r="E373" s="835" t="s">
        <v>5849</v>
      </c>
      <c r="F373" s="863" t="s">
        <v>5850</v>
      </c>
      <c r="G373" s="835" t="s">
        <v>6119</v>
      </c>
      <c r="H373" s="835" t="s">
        <v>6120</v>
      </c>
      <c r="I373" s="849">
        <v>172.5</v>
      </c>
      <c r="J373" s="849">
        <v>1</v>
      </c>
      <c r="K373" s="850">
        <v>172.5</v>
      </c>
    </row>
    <row r="374" spans="1:11" ht="14.4" customHeight="1" x14ac:dyDescent="0.3">
      <c r="A374" s="831" t="s">
        <v>629</v>
      </c>
      <c r="B374" s="832" t="s">
        <v>630</v>
      </c>
      <c r="C374" s="835" t="s">
        <v>665</v>
      </c>
      <c r="D374" s="863" t="s">
        <v>666</v>
      </c>
      <c r="E374" s="835" t="s">
        <v>5849</v>
      </c>
      <c r="F374" s="863" t="s">
        <v>5850</v>
      </c>
      <c r="G374" s="835" t="s">
        <v>5925</v>
      </c>
      <c r="H374" s="835" t="s">
        <v>5926</v>
      </c>
      <c r="I374" s="849">
        <v>4.1700000762939453</v>
      </c>
      <c r="J374" s="849">
        <v>100</v>
      </c>
      <c r="K374" s="850">
        <v>417</v>
      </c>
    </row>
    <row r="375" spans="1:11" ht="14.4" customHeight="1" x14ac:dyDescent="0.3">
      <c r="A375" s="831" t="s">
        <v>629</v>
      </c>
      <c r="B375" s="832" t="s">
        <v>630</v>
      </c>
      <c r="C375" s="835" t="s">
        <v>665</v>
      </c>
      <c r="D375" s="863" t="s">
        <v>666</v>
      </c>
      <c r="E375" s="835" t="s">
        <v>5849</v>
      </c>
      <c r="F375" s="863" t="s">
        <v>5850</v>
      </c>
      <c r="G375" s="835" t="s">
        <v>6235</v>
      </c>
      <c r="H375" s="835" t="s">
        <v>6236</v>
      </c>
      <c r="I375" s="849">
        <v>30.139999389648438</v>
      </c>
      <c r="J375" s="849">
        <v>60</v>
      </c>
      <c r="K375" s="850">
        <v>1808.0999755859375</v>
      </c>
    </row>
    <row r="376" spans="1:11" ht="14.4" customHeight="1" x14ac:dyDescent="0.3">
      <c r="A376" s="831" t="s">
        <v>629</v>
      </c>
      <c r="B376" s="832" t="s">
        <v>630</v>
      </c>
      <c r="C376" s="835" t="s">
        <v>665</v>
      </c>
      <c r="D376" s="863" t="s">
        <v>666</v>
      </c>
      <c r="E376" s="835" t="s">
        <v>5849</v>
      </c>
      <c r="F376" s="863" t="s">
        <v>5850</v>
      </c>
      <c r="G376" s="835" t="s">
        <v>6237</v>
      </c>
      <c r="H376" s="835" t="s">
        <v>6238</v>
      </c>
      <c r="I376" s="849">
        <v>823.80999755859375</v>
      </c>
      <c r="J376" s="849">
        <v>60</v>
      </c>
      <c r="K376" s="850">
        <v>49428.5</v>
      </c>
    </row>
    <row r="377" spans="1:11" ht="14.4" customHeight="1" x14ac:dyDescent="0.3">
      <c r="A377" s="831" t="s">
        <v>629</v>
      </c>
      <c r="B377" s="832" t="s">
        <v>630</v>
      </c>
      <c r="C377" s="835" t="s">
        <v>665</v>
      </c>
      <c r="D377" s="863" t="s">
        <v>666</v>
      </c>
      <c r="E377" s="835" t="s">
        <v>5849</v>
      </c>
      <c r="F377" s="863" t="s">
        <v>5850</v>
      </c>
      <c r="G377" s="835" t="s">
        <v>6239</v>
      </c>
      <c r="H377" s="835" t="s">
        <v>6240</v>
      </c>
      <c r="I377" s="849">
        <v>4331.7998046875</v>
      </c>
      <c r="J377" s="849">
        <v>1</v>
      </c>
      <c r="K377" s="850">
        <v>4331.7998046875</v>
      </c>
    </row>
    <row r="378" spans="1:11" ht="14.4" customHeight="1" x14ac:dyDescent="0.3">
      <c r="A378" s="831" t="s">
        <v>629</v>
      </c>
      <c r="B378" s="832" t="s">
        <v>630</v>
      </c>
      <c r="C378" s="835" t="s">
        <v>665</v>
      </c>
      <c r="D378" s="863" t="s">
        <v>666</v>
      </c>
      <c r="E378" s="835" t="s">
        <v>5849</v>
      </c>
      <c r="F378" s="863" t="s">
        <v>5850</v>
      </c>
      <c r="G378" s="835" t="s">
        <v>5937</v>
      </c>
      <c r="H378" s="835" t="s">
        <v>5938</v>
      </c>
      <c r="I378" s="849">
        <v>1.0900000333786011</v>
      </c>
      <c r="J378" s="849">
        <v>100</v>
      </c>
      <c r="K378" s="850">
        <v>109</v>
      </c>
    </row>
    <row r="379" spans="1:11" ht="14.4" customHeight="1" x14ac:dyDescent="0.3">
      <c r="A379" s="831" t="s">
        <v>629</v>
      </c>
      <c r="B379" s="832" t="s">
        <v>630</v>
      </c>
      <c r="C379" s="835" t="s">
        <v>665</v>
      </c>
      <c r="D379" s="863" t="s">
        <v>666</v>
      </c>
      <c r="E379" s="835" t="s">
        <v>5849</v>
      </c>
      <c r="F379" s="863" t="s">
        <v>5850</v>
      </c>
      <c r="G379" s="835" t="s">
        <v>5939</v>
      </c>
      <c r="H379" s="835" t="s">
        <v>5940</v>
      </c>
      <c r="I379" s="849">
        <v>0.47799999117851255</v>
      </c>
      <c r="J379" s="849">
        <v>500</v>
      </c>
      <c r="K379" s="850">
        <v>239</v>
      </c>
    </row>
    <row r="380" spans="1:11" ht="14.4" customHeight="1" x14ac:dyDescent="0.3">
      <c r="A380" s="831" t="s">
        <v>629</v>
      </c>
      <c r="B380" s="832" t="s">
        <v>630</v>
      </c>
      <c r="C380" s="835" t="s">
        <v>665</v>
      </c>
      <c r="D380" s="863" t="s">
        <v>666</v>
      </c>
      <c r="E380" s="835" t="s">
        <v>5849</v>
      </c>
      <c r="F380" s="863" t="s">
        <v>5850</v>
      </c>
      <c r="G380" s="835" t="s">
        <v>5943</v>
      </c>
      <c r="H380" s="835" t="s">
        <v>5944</v>
      </c>
      <c r="I380" s="849">
        <v>0.67000001668930054</v>
      </c>
      <c r="J380" s="849">
        <v>200</v>
      </c>
      <c r="K380" s="850">
        <v>134</v>
      </c>
    </row>
    <row r="381" spans="1:11" ht="14.4" customHeight="1" x14ac:dyDescent="0.3">
      <c r="A381" s="831" t="s">
        <v>629</v>
      </c>
      <c r="B381" s="832" t="s">
        <v>630</v>
      </c>
      <c r="C381" s="835" t="s">
        <v>665</v>
      </c>
      <c r="D381" s="863" t="s">
        <v>666</v>
      </c>
      <c r="E381" s="835" t="s">
        <v>5849</v>
      </c>
      <c r="F381" s="863" t="s">
        <v>5850</v>
      </c>
      <c r="G381" s="835" t="s">
        <v>5961</v>
      </c>
      <c r="H381" s="835" t="s">
        <v>5962</v>
      </c>
      <c r="I381" s="849">
        <v>2.369999885559082</v>
      </c>
      <c r="J381" s="849">
        <v>550</v>
      </c>
      <c r="K381" s="850">
        <v>1303.5</v>
      </c>
    </row>
    <row r="382" spans="1:11" ht="14.4" customHeight="1" x14ac:dyDescent="0.3">
      <c r="A382" s="831" t="s">
        <v>629</v>
      </c>
      <c r="B382" s="832" t="s">
        <v>630</v>
      </c>
      <c r="C382" s="835" t="s">
        <v>665</v>
      </c>
      <c r="D382" s="863" t="s">
        <v>666</v>
      </c>
      <c r="E382" s="835" t="s">
        <v>5849</v>
      </c>
      <c r="F382" s="863" t="s">
        <v>5850</v>
      </c>
      <c r="G382" s="835" t="s">
        <v>5967</v>
      </c>
      <c r="H382" s="835" t="s">
        <v>5968</v>
      </c>
      <c r="I382" s="849">
        <v>2.7000000476837158</v>
      </c>
      <c r="J382" s="849">
        <v>700</v>
      </c>
      <c r="K382" s="850">
        <v>1890</v>
      </c>
    </row>
    <row r="383" spans="1:11" ht="14.4" customHeight="1" x14ac:dyDescent="0.3">
      <c r="A383" s="831" t="s">
        <v>629</v>
      </c>
      <c r="B383" s="832" t="s">
        <v>630</v>
      </c>
      <c r="C383" s="835" t="s">
        <v>665</v>
      </c>
      <c r="D383" s="863" t="s">
        <v>666</v>
      </c>
      <c r="E383" s="835" t="s">
        <v>5849</v>
      </c>
      <c r="F383" s="863" t="s">
        <v>5850</v>
      </c>
      <c r="G383" s="835" t="s">
        <v>5969</v>
      </c>
      <c r="H383" s="835" t="s">
        <v>5970</v>
      </c>
      <c r="I383" s="849">
        <v>1.9279999494552613</v>
      </c>
      <c r="J383" s="849">
        <v>500</v>
      </c>
      <c r="K383" s="850">
        <v>964</v>
      </c>
    </row>
    <row r="384" spans="1:11" ht="14.4" customHeight="1" x14ac:dyDescent="0.3">
      <c r="A384" s="831" t="s">
        <v>629</v>
      </c>
      <c r="B384" s="832" t="s">
        <v>630</v>
      </c>
      <c r="C384" s="835" t="s">
        <v>665</v>
      </c>
      <c r="D384" s="863" t="s">
        <v>666</v>
      </c>
      <c r="E384" s="835" t="s">
        <v>5849</v>
      </c>
      <c r="F384" s="863" t="s">
        <v>5850</v>
      </c>
      <c r="G384" s="835" t="s">
        <v>5973</v>
      </c>
      <c r="H384" s="835" t="s">
        <v>5974</v>
      </c>
      <c r="I384" s="849">
        <v>21.234999656677246</v>
      </c>
      <c r="J384" s="849">
        <v>100</v>
      </c>
      <c r="K384" s="850">
        <v>2123.5</v>
      </c>
    </row>
    <row r="385" spans="1:11" ht="14.4" customHeight="1" x14ac:dyDescent="0.3">
      <c r="A385" s="831" t="s">
        <v>629</v>
      </c>
      <c r="B385" s="832" t="s">
        <v>630</v>
      </c>
      <c r="C385" s="835" t="s">
        <v>665</v>
      </c>
      <c r="D385" s="863" t="s">
        <v>666</v>
      </c>
      <c r="E385" s="835" t="s">
        <v>5849</v>
      </c>
      <c r="F385" s="863" t="s">
        <v>5850</v>
      </c>
      <c r="G385" s="835" t="s">
        <v>5975</v>
      </c>
      <c r="H385" s="835" t="s">
        <v>5976</v>
      </c>
      <c r="I385" s="849">
        <v>5.3516666889190674</v>
      </c>
      <c r="J385" s="849">
        <v>1600</v>
      </c>
      <c r="K385" s="850">
        <v>8561</v>
      </c>
    </row>
    <row r="386" spans="1:11" ht="14.4" customHeight="1" x14ac:dyDescent="0.3">
      <c r="A386" s="831" t="s">
        <v>629</v>
      </c>
      <c r="B386" s="832" t="s">
        <v>630</v>
      </c>
      <c r="C386" s="835" t="s">
        <v>665</v>
      </c>
      <c r="D386" s="863" t="s">
        <v>666</v>
      </c>
      <c r="E386" s="835" t="s">
        <v>5849</v>
      </c>
      <c r="F386" s="863" t="s">
        <v>5850</v>
      </c>
      <c r="G386" s="835" t="s">
        <v>5983</v>
      </c>
      <c r="H386" s="835" t="s">
        <v>5984</v>
      </c>
      <c r="I386" s="849">
        <v>21.239999771118164</v>
      </c>
      <c r="J386" s="849">
        <v>100</v>
      </c>
      <c r="K386" s="850">
        <v>2124</v>
      </c>
    </row>
    <row r="387" spans="1:11" ht="14.4" customHeight="1" x14ac:dyDescent="0.3">
      <c r="A387" s="831" t="s">
        <v>629</v>
      </c>
      <c r="B387" s="832" t="s">
        <v>630</v>
      </c>
      <c r="C387" s="835" t="s">
        <v>665</v>
      </c>
      <c r="D387" s="863" t="s">
        <v>666</v>
      </c>
      <c r="E387" s="835" t="s">
        <v>5849</v>
      </c>
      <c r="F387" s="863" t="s">
        <v>5850</v>
      </c>
      <c r="G387" s="835" t="s">
        <v>5985</v>
      </c>
      <c r="H387" s="835" t="s">
        <v>5986</v>
      </c>
      <c r="I387" s="849">
        <v>21.229999542236328</v>
      </c>
      <c r="J387" s="849">
        <v>100</v>
      </c>
      <c r="K387" s="850">
        <v>2123</v>
      </c>
    </row>
    <row r="388" spans="1:11" ht="14.4" customHeight="1" x14ac:dyDescent="0.3">
      <c r="A388" s="831" t="s">
        <v>629</v>
      </c>
      <c r="B388" s="832" t="s">
        <v>630</v>
      </c>
      <c r="C388" s="835" t="s">
        <v>665</v>
      </c>
      <c r="D388" s="863" t="s">
        <v>666</v>
      </c>
      <c r="E388" s="835" t="s">
        <v>5989</v>
      </c>
      <c r="F388" s="863" t="s">
        <v>5990</v>
      </c>
      <c r="G388" s="835" t="s">
        <v>5991</v>
      </c>
      <c r="H388" s="835" t="s">
        <v>5992</v>
      </c>
      <c r="I388" s="849">
        <v>10.170000076293945</v>
      </c>
      <c r="J388" s="849">
        <v>20</v>
      </c>
      <c r="K388" s="850">
        <v>203.39999389648437</v>
      </c>
    </row>
    <row r="389" spans="1:11" ht="14.4" customHeight="1" x14ac:dyDescent="0.3">
      <c r="A389" s="831" t="s">
        <v>629</v>
      </c>
      <c r="B389" s="832" t="s">
        <v>630</v>
      </c>
      <c r="C389" s="835" t="s">
        <v>665</v>
      </c>
      <c r="D389" s="863" t="s">
        <v>666</v>
      </c>
      <c r="E389" s="835" t="s">
        <v>5995</v>
      </c>
      <c r="F389" s="863" t="s">
        <v>5996</v>
      </c>
      <c r="G389" s="835" t="s">
        <v>6241</v>
      </c>
      <c r="H389" s="835" t="s">
        <v>6242</v>
      </c>
      <c r="I389" s="849">
        <v>350.89999389648437</v>
      </c>
      <c r="J389" s="849">
        <v>10</v>
      </c>
      <c r="K389" s="850">
        <v>3509</v>
      </c>
    </row>
    <row r="390" spans="1:11" ht="14.4" customHeight="1" x14ac:dyDescent="0.3">
      <c r="A390" s="831" t="s">
        <v>629</v>
      </c>
      <c r="B390" s="832" t="s">
        <v>630</v>
      </c>
      <c r="C390" s="835" t="s">
        <v>665</v>
      </c>
      <c r="D390" s="863" t="s">
        <v>666</v>
      </c>
      <c r="E390" s="835" t="s">
        <v>5995</v>
      </c>
      <c r="F390" s="863" t="s">
        <v>5996</v>
      </c>
      <c r="G390" s="835" t="s">
        <v>5997</v>
      </c>
      <c r="H390" s="835" t="s">
        <v>5998</v>
      </c>
      <c r="I390" s="849">
        <v>0.47499999403953552</v>
      </c>
      <c r="J390" s="849">
        <v>400</v>
      </c>
      <c r="K390" s="850">
        <v>190</v>
      </c>
    </row>
    <row r="391" spans="1:11" ht="14.4" customHeight="1" x14ac:dyDescent="0.3">
      <c r="A391" s="831" t="s">
        <v>629</v>
      </c>
      <c r="B391" s="832" t="s">
        <v>630</v>
      </c>
      <c r="C391" s="835" t="s">
        <v>665</v>
      </c>
      <c r="D391" s="863" t="s">
        <v>666</v>
      </c>
      <c r="E391" s="835" t="s">
        <v>5995</v>
      </c>
      <c r="F391" s="863" t="s">
        <v>5996</v>
      </c>
      <c r="G391" s="835" t="s">
        <v>5999</v>
      </c>
      <c r="H391" s="835" t="s">
        <v>6000</v>
      </c>
      <c r="I391" s="849">
        <v>0.31000000238418579</v>
      </c>
      <c r="J391" s="849">
        <v>200</v>
      </c>
      <c r="K391" s="850">
        <v>62</v>
      </c>
    </row>
    <row r="392" spans="1:11" ht="14.4" customHeight="1" x14ac:dyDescent="0.3">
      <c r="A392" s="831" t="s">
        <v>629</v>
      </c>
      <c r="B392" s="832" t="s">
        <v>630</v>
      </c>
      <c r="C392" s="835" t="s">
        <v>665</v>
      </c>
      <c r="D392" s="863" t="s">
        <v>666</v>
      </c>
      <c r="E392" s="835" t="s">
        <v>5995</v>
      </c>
      <c r="F392" s="863" t="s">
        <v>5996</v>
      </c>
      <c r="G392" s="835" t="s">
        <v>6003</v>
      </c>
      <c r="H392" s="835" t="s">
        <v>6004</v>
      </c>
      <c r="I392" s="849">
        <v>0.54750001430511475</v>
      </c>
      <c r="J392" s="849">
        <v>400</v>
      </c>
      <c r="K392" s="850">
        <v>219</v>
      </c>
    </row>
    <row r="393" spans="1:11" ht="14.4" customHeight="1" x14ac:dyDescent="0.3">
      <c r="A393" s="831" t="s">
        <v>629</v>
      </c>
      <c r="B393" s="832" t="s">
        <v>630</v>
      </c>
      <c r="C393" s="835" t="s">
        <v>665</v>
      </c>
      <c r="D393" s="863" t="s">
        <v>666</v>
      </c>
      <c r="E393" s="835" t="s">
        <v>5995</v>
      </c>
      <c r="F393" s="863" t="s">
        <v>5996</v>
      </c>
      <c r="G393" s="835" t="s">
        <v>6243</v>
      </c>
      <c r="H393" s="835" t="s">
        <v>6244</v>
      </c>
      <c r="I393" s="849">
        <v>1.7999999523162842</v>
      </c>
      <c r="J393" s="849">
        <v>400</v>
      </c>
      <c r="K393" s="850">
        <v>720</v>
      </c>
    </row>
    <row r="394" spans="1:11" ht="14.4" customHeight="1" x14ac:dyDescent="0.3">
      <c r="A394" s="831" t="s">
        <v>629</v>
      </c>
      <c r="B394" s="832" t="s">
        <v>630</v>
      </c>
      <c r="C394" s="835" t="s">
        <v>665</v>
      </c>
      <c r="D394" s="863" t="s">
        <v>666</v>
      </c>
      <c r="E394" s="835" t="s">
        <v>5995</v>
      </c>
      <c r="F394" s="863" t="s">
        <v>5996</v>
      </c>
      <c r="G394" s="835" t="s">
        <v>6201</v>
      </c>
      <c r="H394" s="835" t="s">
        <v>6202</v>
      </c>
      <c r="I394" s="849">
        <v>1.803999948501587</v>
      </c>
      <c r="J394" s="849">
        <v>1200</v>
      </c>
      <c r="K394" s="850">
        <v>2164</v>
      </c>
    </row>
    <row r="395" spans="1:11" ht="14.4" customHeight="1" x14ac:dyDescent="0.3">
      <c r="A395" s="831" t="s">
        <v>629</v>
      </c>
      <c r="B395" s="832" t="s">
        <v>630</v>
      </c>
      <c r="C395" s="835" t="s">
        <v>665</v>
      </c>
      <c r="D395" s="863" t="s">
        <v>666</v>
      </c>
      <c r="E395" s="835" t="s">
        <v>6005</v>
      </c>
      <c r="F395" s="863" t="s">
        <v>6006</v>
      </c>
      <c r="G395" s="835" t="s">
        <v>6011</v>
      </c>
      <c r="H395" s="835" t="s">
        <v>6012</v>
      </c>
      <c r="I395" s="849">
        <v>7.0199999809265137</v>
      </c>
      <c r="J395" s="849">
        <v>50</v>
      </c>
      <c r="K395" s="850">
        <v>351</v>
      </c>
    </row>
    <row r="396" spans="1:11" ht="14.4" customHeight="1" x14ac:dyDescent="0.3">
      <c r="A396" s="831" t="s">
        <v>629</v>
      </c>
      <c r="B396" s="832" t="s">
        <v>630</v>
      </c>
      <c r="C396" s="835" t="s">
        <v>665</v>
      </c>
      <c r="D396" s="863" t="s">
        <v>666</v>
      </c>
      <c r="E396" s="835" t="s">
        <v>6005</v>
      </c>
      <c r="F396" s="863" t="s">
        <v>6006</v>
      </c>
      <c r="G396" s="835" t="s">
        <v>6015</v>
      </c>
      <c r="H396" s="835" t="s">
        <v>6016</v>
      </c>
      <c r="I396" s="849">
        <v>0.62999999523162842</v>
      </c>
      <c r="J396" s="849">
        <v>5200</v>
      </c>
      <c r="K396" s="850">
        <v>3276</v>
      </c>
    </row>
    <row r="397" spans="1:11" ht="14.4" customHeight="1" x14ac:dyDescent="0.3">
      <c r="A397" s="831" t="s">
        <v>629</v>
      </c>
      <c r="B397" s="832" t="s">
        <v>630</v>
      </c>
      <c r="C397" s="835" t="s">
        <v>665</v>
      </c>
      <c r="D397" s="863" t="s">
        <v>666</v>
      </c>
      <c r="E397" s="835" t="s">
        <v>6005</v>
      </c>
      <c r="F397" s="863" t="s">
        <v>6006</v>
      </c>
      <c r="G397" s="835" t="s">
        <v>6017</v>
      </c>
      <c r="H397" s="835" t="s">
        <v>6018</v>
      </c>
      <c r="I397" s="849">
        <v>0.62999999523162842</v>
      </c>
      <c r="J397" s="849">
        <v>1800</v>
      </c>
      <c r="K397" s="850">
        <v>1134</v>
      </c>
    </row>
    <row r="398" spans="1:11" ht="14.4" customHeight="1" x14ac:dyDescent="0.3">
      <c r="A398" s="831" t="s">
        <v>629</v>
      </c>
      <c r="B398" s="832" t="s">
        <v>630</v>
      </c>
      <c r="C398" s="835" t="s">
        <v>665</v>
      </c>
      <c r="D398" s="863" t="s">
        <v>666</v>
      </c>
      <c r="E398" s="835" t="s">
        <v>6245</v>
      </c>
      <c r="F398" s="863" t="s">
        <v>6246</v>
      </c>
      <c r="G398" s="835" t="s">
        <v>6247</v>
      </c>
      <c r="H398" s="835" t="s">
        <v>6248</v>
      </c>
      <c r="I398" s="849">
        <v>3242.800048828125</v>
      </c>
      <c r="J398" s="849">
        <v>10</v>
      </c>
      <c r="K398" s="850">
        <v>32428</v>
      </c>
    </row>
    <row r="399" spans="1:11" ht="14.4" customHeight="1" x14ac:dyDescent="0.3">
      <c r="A399" s="831" t="s">
        <v>629</v>
      </c>
      <c r="B399" s="832" t="s">
        <v>630</v>
      </c>
      <c r="C399" s="835" t="s">
        <v>665</v>
      </c>
      <c r="D399" s="863" t="s">
        <v>666</v>
      </c>
      <c r="E399" s="835" t="s">
        <v>6019</v>
      </c>
      <c r="F399" s="863" t="s">
        <v>6020</v>
      </c>
      <c r="G399" s="835" t="s">
        <v>6021</v>
      </c>
      <c r="H399" s="835" t="s">
        <v>6022</v>
      </c>
      <c r="I399" s="849">
        <v>15.210000038146973</v>
      </c>
      <c r="J399" s="849">
        <v>200</v>
      </c>
      <c r="K399" s="850">
        <v>3041.4599609375</v>
      </c>
    </row>
    <row r="400" spans="1:11" ht="14.4" customHeight="1" x14ac:dyDescent="0.3">
      <c r="A400" s="831" t="s">
        <v>629</v>
      </c>
      <c r="B400" s="832" t="s">
        <v>630</v>
      </c>
      <c r="C400" s="835" t="s">
        <v>668</v>
      </c>
      <c r="D400" s="863" t="s">
        <v>669</v>
      </c>
      <c r="E400" s="835" t="s">
        <v>5793</v>
      </c>
      <c r="F400" s="863" t="s">
        <v>5794</v>
      </c>
      <c r="G400" s="835" t="s">
        <v>6249</v>
      </c>
      <c r="H400" s="835" t="s">
        <v>6250</v>
      </c>
      <c r="I400" s="849">
        <v>592.8900146484375</v>
      </c>
      <c r="J400" s="849">
        <v>3</v>
      </c>
      <c r="K400" s="850">
        <v>1778.6700439453125</v>
      </c>
    </row>
    <row r="401" spans="1:11" ht="14.4" customHeight="1" x14ac:dyDescent="0.3">
      <c r="A401" s="831" t="s">
        <v>629</v>
      </c>
      <c r="B401" s="832" t="s">
        <v>630</v>
      </c>
      <c r="C401" s="835" t="s">
        <v>668</v>
      </c>
      <c r="D401" s="863" t="s">
        <v>669</v>
      </c>
      <c r="E401" s="835" t="s">
        <v>5793</v>
      </c>
      <c r="F401" s="863" t="s">
        <v>5794</v>
      </c>
      <c r="G401" s="835" t="s">
        <v>6209</v>
      </c>
      <c r="H401" s="835" t="s">
        <v>6210</v>
      </c>
      <c r="I401" s="849">
        <v>4053.4974121093751</v>
      </c>
      <c r="J401" s="849">
        <v>17</v>
      </c>
      <c r="K401" s="850">
        <v>68909.3291015625</v>
      </c>
    </row>
    <row r="402" spans="1:11" ht="14.4" customHeight="1" x14ac:dyDescent="0.3">
      <c r="A402" s="831" t="s">
        <v>629</v>
      </c>
      <c r="B402" s="832" t="s">
        <v>630</v>
      </c>
      <c r="C402" s="835" t="s">
        <v>668</v>
      </c>
      <c r="D402" s="863" t="s">
        <v>669</v>
      </c>
      <c r="E402" s="835" t="s">
        <v>5793</v>
      </c>
      <c r="F402" s="863" t="s">
        <v>5794</v>
      </c>
      <c r="G402" s="835" t="s">
        <v>6211</v>
      </c>
      <c r="H402" s="835" t="s">
        <v>6212</v>
      </c>
      <c r="I402" s="849">
        <v>306.73500823974609</v>
      </c>
      <c r="J402" s="849">
        <v>16</v>
      </c>
      <c r="K402" s="850">
        <v>4907.7600708007812</v>
      </c>
    </row>
    <row r="403" spans="1:11" ht="14.4" customHeight="1" x14ac:dyDescent="0.3">
      <c r="A403" s="831" t="s">
        <v>629</v>
      </c>
      <c r="B403" s="832" t="s">
        <v>630</v>
      </c>
      <c r="C403" s="835" t="s">
        <v>668</v>
      </c>
      <c r="D403" s="863" t="s">
        <v>669</v>
      </c>
      <c r="E403" s="835" t="s">
        <v>5801</v>
      </c>
      <c r="F403" s="863" t="s">
        <v>5802</v>
      </c>
      <c r="G403" s="835" t="s">
        <v>5809</v>
      </c>
      <c r="H403" s="835" t="s">
        <v>5810</v>
      </c>
      <c r="I403" s="849">
        <v>0.87999999523162842</v>
      </c>
      <c r="J403" s="849">
        <v>400</v>
      </c>
      <c r="K403" s="850">
        <v>352</v>
      </c>
    </row>
    <row r="404" spans="1:11" ht="14.4" customHeight="1" x14ac:dyDescent="0.3">
      <c r="A404" s="831" t="s">
        <v>629</v>
      </c>
      <c r="B404" s="832" t="s">
        <v>630</v>
      </c>
      <c r="C404" s="835" t="s">
        <v>668</v>
      </c>
      <c r="D404" s="863" t="s">
        <v>669</v>
      </c>
      <c r="E404" s="835" t="s">
        <v>5801</v>
      </c>
      <c r="F404" s="863" t="s">
        <v>5802</v>
      </c>
      <c r="G404" s="835" t="s">
        <v>6099</v>
      </c>
      <c r="H404" s="835" t="s">
        <v>6100</v>
      </c>
      <c r="I404" s="849">
        <v>1.3799999952316284</v>
      </c>
      <c r="J404" s="849">
        <v>100</v>
      </c>
      <c r="K404" s="850">
        <v>138</v>
      </c>
    </row>
    <row r="405" spans="1:11" ht="14.4" customHeight="1" x14ac:dyDescent="0.3">
      <c r="A405" s="831" t="s">
        <v>629</v>
      </c>
      <c r="B405" s="832" t="s">
        <v>630</v>
      </c>
      <c r="C405" s="835" t="s">
        <v>668</v>
      </c>
      <c r="D405" s="863" t="s">
        <v>669</v>
      </c>
      <c r="E405" s="835" t="s">
        <v>5801</v>
      </c>
      <c r="F405" s="863" t="s">
        <v>5802</v>
      </c>
      <c r="G405" s="835" t="s">
        <v>5819</v>
      </c>
      <c r="H405" s="835" t="s">
        <v>5820</v>
      </c>
      <c r="I405" s="849">
        <v>0.86000001430511475</v>
      </c>
      <c r="J405" s="849">
        <v>300</v>
      </c>
      <c r="K405" s="850">
        <v>258</v>
      </c>
    </row>
    <row r="406" spans="1:11" ht="14.4" customHeight="1" x14ac:dyDescent="0.3">
      <c r="A406" s="831" t="s">
        <v>629</v>
      </c>
      <c r="B406" s="832" t="s">
        <v>630</v>
      </c>
      <c r="C406" s="835" t="s">
        <v>668</v>
      </c>
      <c r="D406" s="863" t="s">
        <v>669</v>
      </c>
      <c r="E406" s="835" t="s">
        <v>5801</v>
      </c>
      <c r="F406" s="863" t="s">
        <v>5802</v>
      </c>
      <c r="G406" s="835" t="s">
        <v>6151</v>
      </c>
      <c r="H406" s="835" t="s">
        <v>6152</v>
      </c>
      <c r="I406" s="849">
        <v>1.5099999904632568</v>
      </c>
      <c r="J406" s="849">
        <v>100</v>
      </c>
      <c r="K406" s="850">
        <v>151</v>
      </c>
    </row>
    <row r="407" spans="1:11" ht="14.4" customHeight="1" x14ac:dyDescent="0.3">
      <c r="A407" s="831" t="s">
        <v>629</v>
      </c>
      <c r="B407" s="832" t="s">
        <v>630</v>
      </c>
      <c r="C407" s="835" t="s">
        <v>668</v>
      </c>
      <c r="D407" s="863" t="s">
        <v>669</v>
      </c>
      <c r="E407" s="835" t="s">
        <v>5801</v>
      </c>
      <c r="F407" s="863" t="s">
        <v>5802</v>
      </c>
      <c r="G407" s="835" t="s">
        <v>5831</v>
      </c>
      <c r="H407" s="835" t="s">
        <v>5832</v>
      </c>
      <c r="I407" s="849">
        <v>46.319999694824219</v>
      </c>
      <c r="J407" s="849">
        <v>50</v>
      </c>
      <c r="K407" s="850">
        <v>2316</v>
      </c>
    </row>
    <row r="408" spans="1:11" ht="14.4" customHeight="1" x14ac:dyDescent="0.3">
      <c r="A408" s="831" t="s">
        <v>629</v>
      </c>
      <c r="B408" s="832" t="s">
        <v>630</v>
      </c>
      <c r="C408" s="835" t="s">
        <v>668</v>
      </c>
      <c r="D408" s="863" t="s">
        <v>669</v>
      </c>
      <c r="E408" s="835" t="s">
        <v>5801</v>
      </c>
      <c r="F408" s="863" t="s">
        <v>5802</v>
      </c>
      <c r="G408" s="835" t="s">
        <v>5833</v>
      </c>
      <c r="H408" s="835" t="s">
        <v>5834</v>
      </c>
      <c r="I408" s="849">
        <v>0.37999999523162842</v>
      </c>
      <c r="J408" s="849">
        <v>600</v>
      </c>
      <c r="K408" s="850">
        <v>228</v>
      </c>
    </row>
    <row r="409" spans="1:11" ht="14.4" customHeight="1" x14ac:dyDescent="0.3">
      <c r="A409" s="831" t="s">
        <v>629</v>
      </c>
      <c r="B409" s="832" t="s">
        <v>630</v>
      </c>
      <c r="C409" s="835" t="s">
        <v>668</v>
      </c>
      <c r="D409" s="863" t="s">
        <v>669</v>
      </c>
      <c r="E409" s="835" t="s">
        <v>5801</v>
      </c>
      <c r="F409" s="863" t="s">
        <v>5802</v>
      </c>
      <c r="G409" s="835" t="s">
        <v>6213</v>
      </c>
      <c r="H409" s="835" t="s">
        <v>6214</v>
      </c>
      <c r="I409" s="849">
        <v>18.964999198913574</v>
      </c>
      <c r="J409" s="849">
        <v>48</v>
      </c>
      <c r="K409" s="850">
        <v>910.27999877929687</v>
      </c>
    </row>
    <row r="410" spans="1:11" ht="14.4" customHeight="1" x14ac:dyDescent="0.3">
      <c r="A410" s="831" t="s">
        <v>629</v>
      </c>
      <c r="B410" s="832" t="s">
        <v>630</v>
      </c>
      <c r="C410" s="835" t="s">
        <v>668</v>
      </c>
      <c r="D410" s="863" t="s">
        <v>669</v>
      </c>
      <c r="E410" s="835" t="s">
        <v>5801</v>
      </c>
      <c r="F410" s="863" t="s">
        <v>5802</v>
      </c>
      <c r="G410" s="835" t="s">
        <v>5845</v>
      </c>
      <c r="H410" s="835" t="s">
        <v>5846</v>
      </c>
      <c r="I410" s="849">
        <v>30.147500038146973</v>
      </c>
      <c r="J410" s="849">
        <v>14</v>
      </c>
      <c r="K410" s="850">
        <v>422.52999877929687</v>
      </c>
    </row>
    <row r="411" spans="1:11" ht="14.4" customHeight="1" x14ac:dyDescent="0.3">
      <c r="A411" s="831" t="s">
        <v>629</v>
      </c>
      <c r="B411" s="832" t="s">
        <v>630</v>
      </c>
      <c r="C411" s="835" t="s">
        <v>668</v>
      </c>
      <c r="D411" s="863" t="s">
        <v>669</v>
      </c>
      <c r="E411" s="835" t="s">
        <v>5849</v>
      </c>
      <c r="F411" s="863" t="s">
        <v>5850</v>
      </c>
      <c r="G411" s="835" t="s">
        <v>6251</v>
      </c>
      <c r="H411" s="835" t="s">
        <v>6252</v>
      </c>
      <c r="I411" s="849">
        <v>650.33001708984375</v>
      </c>
      <c r="J411" s="849">
        <v>1</v>
      </c>
      <c r="K411" s="850">
        <v>650.33001708984375</v>
      </c>
    </row>
    <row r="412" spans="1:11" ht="14.4" customHeight="1" x14ac:dyDescent="0.3">
      <c r="A412" s="831" t="s">
        <v>629</v>
      </c>
      <c r="B412" s="832" t="s">
        <v>630</v>
      </c>
      <c r="C412" s="835" t="s">
        <v>668</v>
      </c>
      <c r="D412" s="863" t="s">
        <v>669</v>
      </c>
      <c r="E412" s="835" t="s">
        <v>5849</v>
      </c>
      <c r="F412" s="863" t="s">
        <v>5850</v>
      </c>
      <c r="G412" s="835" t="s">
        <v>5859</v>
      </c>
      <c r="H412" s="835" t="s">
        <v>5860</v>
      </c>
      <c r="I412" s="849">
        <v>11.680000305175781</v>
      </c>
      <c r="J412" s="849">
        <v>80</v>
      </c>
      <c r="K412" s="850">
        <v>934.39999389648437</v>
      </c>
    </row>
    <row r="413" spans="1:11" ht="14.4" customHeight="1" x14ac:dyDescent="0.3">
      <c r="A413" s="831" t="s">
        <v>629</v>
      </c>
      <c r="B413" s="832" t="s">
        <v>630</v>
      </c>
      <c r="C413" s="835" t="s">
        <v>668</v>
      </c>
      <c r="D413" s="863" t="s">
        <v>669</v>
      </c>
      <c r="E413" s="835" t="s">
        <v>5849</v>
      </c>
      <c r="F413" s="863" t="s">
        <v>5850</v>
      </c>
      <c r="G413" s="835" t="s">
        <v>6111</v>
      </c>
      <c r="H413" s="835" t="s">
        <v>6112</v>
      </c>
      <c r="I413" s="849">
        <v>9.9999997764825821E-3</v>
      </c>
      <c r="J413" s="849">
        <v>80</v>
      </c>
      <c r="K413" s="850">
        <v>0.80000001192092896</v>
      </c>
    </row>
    <row r="414" spans="1:11" ht="14.4" customHeight="1" x14ac:dyDescent="0.3">
      <c r="A414" s="831" t="s">
        <v>629</v>
      </c>
      <c r="B414" s="832" t="s">
        <v>630</v>
      </c>
      <c r="C414" s="835" t="s">
        <v>668</v>
      </c>
      <c r="D414" s="863" t="s">
        <v>669</v>
      </c>
      <c r="E414" s="835" t="s">
        <v>5849</v>
      </c>
      <c r="F414" s="863" t="s">
        <v>5850</v>
      </c>
      <c r="G414" s="835" t="s">
        <v>6253</v>
      </c>
      <c r="H414" s="835" t="s">
        <v>6254</v>
      </c>
      <c r="I414" s="849">
        <v>1.6950000524520874</v>
      </c>
      <c r="J414" s="849">
        <v>450</v>
      </c>
      <c r="K414" s="850">
        <v>762</v>
      </c>
    </row>
    <row r="415" spans="1:11" ht="14.4" customHeight="1" x14ac:dyDescent="0.3">
      <c r="A415" s="831" t="s">
        <v>629</v>
      </c>
      <c r="B415" s="832" t="s">
        <v>630</v>
      </c>
      <c r="C415" s="835" t="s">
        <v>668</v>
      </c>
      <c r="D415" s="863" t="s">
        <v>669</v>
      </c>
      <c r="E415" s="835" t="s">
        <v>5849</v>
      </c>
      <c r="F415" s="863" t="s">
        <v>5850</v>
      </c>
      <c r="G415" s="835" t="s">
        <v>6255</v>
      </c>
      <c r="H415" s="835" t="s">
        <v>6256</v>
      </c>
      <c r="I415" s="849">
        <v>1.696000051498413</v>
      </c>
      <c r="J415" s="849">
        <v>500</v>
      </c>
      <c r="K415" s="850">
        <v>848</v>
      </c>
    </row>
    <row r="416" spans="1:11" ht="14.4" customHeight="1" x14ac:dyDescent="0.3">
      <c r="A416" s="831" t="s">
        <v>629</v>
      </c>
      <c r="B416" s="832" t="s">
        <v>630</v>
      </c>
      <c r="C416" s="835" t="s">
        <v>668</v>
      </c>
      <c r="D416" s="863" t="s">
        <v>669</v>
      </c>
      <c r="E416" s="835" t="s">
        <v>5849</v>
      </c>
      <c r="F416" s="863" t="s">
        <v>5850</v>
      </c>
      <c r="G416" s="835" t="s">
        <v>6219</v>
      </c>
      <c r="H416" s="835" t="s">
        <v>6220</v>
      </c>
      <c r="I416" s="849">
        <v>25.409999847412109</v>
      </c>
      <c r="J416" s="849">
        <v>546</v>
      </c>
      <c r="K416" s="850">
        <v>13873.85986328125</v>
      </c>
    </row>
    <row r="417" spans="1:11" ht="14.4" customHeight="1" x14ac:dyDescent="0.3">
      <c r="A417" s="831" t="s">
        <v>629</v>
      </c>
      <c r="B417" s="832" t="s">
        <v>630</v>
      </c>
      <c r="C417" s="835" t="s">
        <v>668</v>
      </c>
      <c r="D417" s="863" t="s">
        <v>669</v>
      </c>
      <c r="E417" s="835" t="s">
        <v>5849</v>
      </c>
      <c r="F417" s="863" t="s">
        <v>5850</v>
      </c>
      <c r="G417" s="835" t="s">
        <v>6257</v>
      </c>
      <c r="H417" s="835" t="s">
        <v>6258</v>
      </c>
      <c r="I417" s="849">
        <v>133.49000549316406</v>
      </c>
      <c r="J417" s="849">
        <v>50</v>
      </c>
      <c r="K417" s="850">
        <v>6674.35986328125</v>
      </c>
    </row>
    <row r="418" spans="1:11" ht="14.4" customHeight="1" x14ac:dyDescent="0.3">
      <c r="A418" s="831" t="s">
        <v>629</v>
      </c>
      <c r="B418" s="832" t="s">
        <v>630</v>
      </c>
      <c r="C418" s="835" t="s">
        <v>668</v>
      </c>
      <c r="D418" s="863" t="s">
        <v>669</v>
      </c>
      <c r="E418" s="835" t="s">
        <v>5849</v>
      </c>
      <c r="F418" s="863" t="s">
        <v>5850</v>
      </c>
      <c r="G418" s="835" t="s">
        <v>6225</v>
      </c>
      <c r="H418" s="835" t="s">
        <v>6226</v>
      </c>
      <c r="I418" s="849">
        <v>51.419998168945313</v>
      </c>
      <c r="J418" s="849">
        <v>100</v>
      </c>
      <c r="K418" s="850">
        <v>5142</v>
      </c>
    </row>
    <row r="419" spans="1:11" ht="14.4" customHeight="1" x14ac:dyDescent="0.3">
      <c r="A419" s="831" t="s">
        <v>629</v>
      </c>
      <c r="B419" s="832" t="s">
        <v>630</v>
      </c>
      <c r="C419" s="835" t="s">
        <v>668</v>
      </c>
      <c r="D419" s="863" t="s">
        <v>669</v>
      </c>
      <c r="E419" s="835" t="s">
        <v>5849</v>
      </c>
      <c r="F419" s="863" t="s">
        <v>5850</v>
      </c>
      <c r="G419" s="835" t="s">
        <v>6227</v>
      </c>
      <c r="H419" s="835" t="s">
        <v>6228</v>
      </c>
      <c r="I419" s="849">
        <v>26.729999542236328</v>
      </c>
      <c r="J419" s="849">
        <v>100</v>
      </c>
      <c r="K419" s="850">
        <v>2672.8798828125</v>
      </c>
    </row>
    <row r="420" spans="1:11" ht="14.4" customHeight="1" x14ac:dyDescent="0.3">
      <c r="A420" s="831" t="s">
        <v>629</v>
      </c>
      <c r="B420" s="832" t="s">
        <v>630</v>
      </c>
      <c r="C420" s="835" t="s">
        <v>668</v>
      </c>
      <c r="D420" s="863" t="s">
        <v>669</v>
      </c>
      <c r="E420" s="835" t="s">
        <v>5849</v>
      </c>
      <c r="F420" s="863" t="s">
        <v>5850</v>
      </c>
      <c r="G420" s="835" t="s">
        <v>6259</v>
      </c>
      <c r="H420" s="835" t="s">
        <v>6260</v>
      </c>
      <c r="I420" s="849">
        <v>28.170000076293945</v>
      </c>
      <c r="J420" s="849">
        <v>50</v>
      </c>
      <c r="K420" s="850">
        <v>1408.3800048828125</v>
      </c>
    </row>
    <row r="421" spans="1:11" ht="14.4" customHeight="1" x14ac:dyDescent="0.3">
      <c r="A421" s="831" t="s">
        <v>629</v>
      </c>
      <c r="B421" s="832" t="s">
        <v>630</v>
      </c>
      <c r="C421" s="835" t="s">
        <v>668</v>
      </c>
      <c r="D421" s="863" t="s">
        <v>669</v>
      </c>
      <c r="E421" s="835" t="s">
        <v>5849</v>
      </c>
      <c r="F421" s="863" t="s">
        <v>5850</v>
      </c>
      <c r="G421" s="835" t="s">
        <v>6261</v>
      </c>
      <c r="H421" s="835" t="s">
        <v>6262</v>
      </c>
      <c r="I421" s="849">
        <v>124.94000244140625</v>
      </c>
      <c r="J421" s="849">
        <v>50</v>
      </c>
      <c r="K421" s="850">
        <v>6247.1298828125</v>
      </c>
    </row>
    <row r="422" spans="1:11" ht="14.4" customHeight="1" x14ac:dyDescent="0.3">
      <c r="A422" s="831" t="s">
        <v>629</v>
      </c>
      <c r="B422" s="832" t="s">
        <v>630</v>
      </c>
      <c r="C422" s="835" t="s">
        <v>668</v>
      </c>
      <c r="D422" s="863" t="s">
        <v>669</v>
      </c>
      <c r="E422" s="835" t="s">
        <v>5849</v>
      </c>
      <c r="F422" s="863" t="s">
        <v>5850</v>
      </c>
      <c r="G422" s="835" t="s">
        <v>6263</v>
      </c>
      <c r="H422" s="835" t="s">
        <v>6264</v>
      </c>
      <c r="I422" s="849">
        <v>1304.4000244140625</v>
      </c>
      <c r="J422" s="849">
        <v>1</v>
      </c>
      <c r="K422" s="850">
        <v>1304.4000244140625</v>
      </c>
    </row>
    <row r="423" spans="1:11" ht="14.4" customHeight="1" x14ac:dyDescent="0.3">
      <c r="A423" s="831" t="s">
        <v>629</v>
      </c>
      <c r="B423" s="832" t="s">
        <v>630</v>
      </c>
      <c r="C423" s="835" t="s">
        <v>668</v>
      </c>
      <c r="D423" s="863" t="s">
        <v>669</v>
      </c>
      <c r="E423" s="835" t="s">
        <v>5849</v>
      </c>
      <c r="F423" s="863" t="s">
        <v>5850</v>
      </c>
      <c r="G423" s="835" t="s">
        <v>5871</v>
      </c>
      <c r="H423" s="835" t="s">
        <v>5872</v>
      </c>
      <c r="I423" s="849">
        <v>5.4449999332427979</v>
      </c>
      <c r="J423" s="849">
        <v>200</v>
      </c>
      <c r="K423" s="850">
        <v>1088.7999877929687</v>
      </c>
    </row>
    <row r="424" spans="1:11" ht="14.4" customHeight="1" x14ac:dyDescent="0.3">
      <c r="A424" s="831" t="s">
        <v>629</v>
      </c>
      <c r="B424" s="832" t="s">
        <v>630</v>
      </c>
      <c r="C424" s="835" t="s">
        <v>668</v>
      </c>
      <c r="D424" s="863" t="s">
        <v>669</v>
      </c>
      <c r="E424" s="835" t="s">
        <v>5849</v>
      </c>
      <c r="F424" s="863" t="s">
        <v>5850</v>
      </c>
      <c r="G424" s="835" t="s">
        <v>5873</v>
      </c>
      <c r="H424" s="835" t="s">
        <v>5874</v>
      </c>
      <c r="I424" s="849">
        <v>3.3900001049041748</v>
      </c>
      <c r="J424" s="849">
        <v>40</v>
      </c>
      <c r="K424" s="850">
        <v>135.60000610351562</v>
      </c>
    </row>
    <row r="425" spans="1:11" ht="14.4" customHeight="1" x14ac:dyDescent="0.3">
      <c r="A425" s="831" t="s">
        <v>629</v>
      </c>
      <c r="B425" s="832" t="s">
        <v>630</v>
      </c>
      <c r="C425" s="835" t="s">
        <v>668</v>
      </c>
      <c r="D425" s="863" t="s">
        <v>669</v>
      </c>
      <c r="E425" s="835" t="s">
        <v>5849</v>
      </c>
      <c r="F425" s="863" t="s">
        <v>5850</v>
      </c>
      <c r="G425" s="835" t="s">
        <v>5875</v>
      </c>
      <c r="H425" s="835" t="s">
        <v>5876</v>
      </c>
      <c r="I425" s="849">
        <v>30.25</v>
      </c>
      <c r="J425" s="849">
        <v>50</v>
      </c>
      <c r="K425" s="850">
        <v>1512.5</v>
      </c>
    </row>
    <row r="426" spans="1:11" ht="14.4" customHeight="1" x14ac:dyDescent="0.3">
      <c r="A426" s="831" t="s">
        <v>629</v>
      </c>
      <c r="B426" s="832" t="s">
        <v>630</v>
      </c>
      <c r="C426" s="835" t="s">
        <v>668</v>
      </c>
      <c r="D426" s="863" t="s">
        <v>669</v>
      </c>
      <c r="E426" s="835" t="s">
        <v>5849</v>
      </c>
      <c r="F426" s="863" t="s">
        <v>5850</v>
      </c>
      <c r="G426" s="835" t="s">
        <v>5877</v>
      </c>
      <c r="H426" s="835" t="s">
        <v>5878</v>
      </c>
      <c r="I426" s="849">
        <v>30.25</v>
      </c>
      <c r="J426" s="849">
        <v>100</v>
      </c>
      <c r="K426" s="850">
        <v>3025</v>
      </c>
    </row>
    <row r="427" spans="1:11" ht="14.4" customHeight="1" x14ac:dyDescent="0.3">
      <c r="A427" s="831" t="s">
        <v>629</v>
      </c>
      <c r="B427" s="832" t="s">
        <v>630</v>
      </c>
      <c r="C427" s="835" t="s">
        <v>668</v>
      </c>
      <c r="D427" s="863" t="s">
        <v>669</v>
      </c>
      <c r="E427" s="835" t="s">
        <v>5849</v>
      </c>
      <c r="F427" s="863" t="s">
        <v>5850</v>
      </c>
      <c r="G427" s="835" t="s">
        <v>5879</v>
      </c>
      <c r="H427" s="835" t="s">
        <v>5880</v>
      </c>
      <c r="I427" s="849">
        <v>21.780000686645508</v>
      </c>
      <c r="J427" s="849">
        <v>300</v>
      </c>
      <c r="K427" s="850">
        <v>6534.449951171875</v>
      </c>
    </row>
    <row r="428" spans="1:11" ht="14.4" customHeight="1" x14ac:dyDescent="0.3">
      <c r="A428" s="831" t="s">
        <v>629</v>
      </c>
      <c r="B428" s="832" t="s">
        <v>630</v>
      </c>
      <c r="C428" s="835" t="s">
        <v>668</v>
      </c>
      <c r="D428" s="863" t="s">
        <v>669</v>
      </c>
      <c r="E428" s="835" t="s">
        <v>5849</v>
      </c>
      <c r="F428" s="863" t="s">
        <v>5850</v>
      </c>
      <c r="G428" s="835" t="s">
        <v>5883</v>
      </c>
      <c r="H428" s="835" t="s">
        <v>5884</v>
      </c>
      <c r="I428" s="849">
        <v>17.979999542236328</v>
      </c>
      <c r="J428" s="849">
        <v>200</v>
      </c>
      <c r="K428" s="850">
        <v>3596</v>
      </c>
    </row>
    <row r="429" spans="1:11" ht="14.4" customHeight="1" x14ac:dyDescent="0.3">
      <c r="A429" s="831" t="s">
        <v>629</v>
      </c>
      <c r="B429" s="832" t="s">
        <v>630</v>
      </c>
      <c r="C429" s="835" t="s">
        <v>668</v>
      </c>
      <c r="D429" s="863" t="s">
        <v>669</v>
      </c>
      <c r="E429" s="835" t="s">
        <v>5849</v>
      </c>
      <c r="F429" s="863" t="s">
        <v>5850</v>
      </c>
      <c r="G429" s="835" t="s">
        <v>6265</v>
      </c>
      <c r="H429" s="835" t="s">
        <v>6266</v>
      </c>
      <c r="I429" s="849">
        <v>15.289999961853027</v>
      </c>
      <c r="J429" s="849">
        <v>50</v>
      </c>
      <c r="K429" s="850">
        <v>764.719970703125</v>
      </c>
    </row>
    <row r="430" spans="1:11" ht="14.4" customHeight="1" x14ac:dyDescent="0.3">
      <c r="A430" s="831" t="s">
        <v>629</v>
      </c>
      <c r="B430" s="832" t="s">
        <v>630</v>
      </c>
      <c r="C430" s="835" t="s">
        <v>668</v>
      </c>
      <c r="D430" s="863" t="s">
        <v>669</v>
      </c>
      <c r="E430" s="835" t="s">
        <v>5849</v>
      </c>
      <c r="F430" s="863" t="s">
        <v>5850</v>
      </c>
      <c r="G430" s="835" t="s">
        <v>5885</v>
      </c>
      <c r="H430" s="835" t="s">
        <v>5886</v>
      </c>
      <c r="I430" s="849">
        <v>5.0199999809265137</v>
      </c>
      <c r="J430" s="849">
        <v>100</v>
      </c>
      <c r="K430" s="850">
        <v>502</v>
      </c>
    </row>
    <row r="431" spans="1:11" ht="14.4" customHeight="1" x14ac:dyDescent="0.3">
      <c r="A431" s="831" t="s">
        <v>629</v>
      </c>
      <c r="B431" s="832" t="s">
        <v>630</v>
      </c>
      <c r="C431" s="835" t="s">
        <v>668</v>
      </c>
      <c r="D431" s="863" t="s">
        <v>669</v>
      </c>
      <c r="E431" s="835" t="s">
        <v>5849</v>
      </c>
      <c r="F431" s="863" t="s">
        <v>5850</v>
      </c>
      <c r="G431" s="835" t="s">
        <v>5887</v>
      </c>
      <c r="H431" s="835" t="s">
        <v>5888</v>
      </c>
      <c r="I431" s="849">
        <v>1.809999942779541</v>
      </c>
      <c r="J431" s="849">
        <v>600</v>
      </c>
      <c r="K431" s="850">
        <v>1086</v>
      </c>
    </row>
    <row r="432" spans="1:11" ht="14.4" customHeight="1" x14ac:dyDescent="0.3">
      <c r="A432" s="831" t="s">
        <v>629</v>
      </c>
      <c r="B432" s="832" t="s">
        <v>630</v>
      </c>
      <c r="C432" s="835" t="s">
        <v>668</v>
      </c>
      <c r="D432" s="863" t="s">
        <v>669</v>
      </c>
      <c r="E432" s="835" t="s">
        <v>5849</v>
      </c>
      <c r="F432" s="863" t="s">
        <v>5850</v>
      </c>
      <c r="G432" s="835" t="s">
        <v>6073</v>
      </c>
      <c r="H432" s="835" t="s">
        <v>6074</v>
      </c>
      <c r="I432" s="849">
        <v>33.650001525878906</v>
      </c>
      <c r="J432" s="849">
        <v>400</v>
      </c>
      <c r="K432" s="850">
        <v>13460.02001953125</v>
      </c>
    </row>
    <row r="433" spans="1:11" ht="14.4" customHeight="1" x14ac:dyDescent="0.3">
      <c r="A433" s="831" t="s">
        <v>629</v>
      </c>
      <c r="B433" s="832" t="s">
        <v>630</v>
      </c>
      <c r="C433" s="835" t="s">
        <v>668</v>
      </c>
      <c r="D433" s="863" t="s">
        <v>669</v>
      </c>
      <c r="E433" s="835" t="s">
        <v>5849</v>
      </c>
      <c r="F433" s="863" t="s">
        <v>5850</v>
      </c>
      <c r="G433" s="835" t="s">
        <v>5891</v>
      </c>
      <c r="H433" s="835" t="s">
        <v>5892</v>
      </c>
      <c r="I433" s="849">
        <v>3.1420001029968261</v>
      </c>
      <c r="J433" s="849">
        <v>500</v>
      </c>
      <c r="K433" s="850">
        <v>1571</v>
      </c>
    </row>
    <row r="434" spans="1:11" ht="14.4" customHeight="1" x14ac:dyDescent="0.3">
      <c r="A434" s="831" t="s">
        <v>629</v>
      </c>
      <c r="B434" s="832" t="s">
        <v>630</v>
      </c>
      <c r="C434" s="835" t="s">
        <v>668</v>
      </c>
      <c r="D434" s="863" t="s">
        <v>669</v>
      </c>
      <c r="E434" s="835" t="s">
        <v>5849</v>
      </c>
      <c r="F434" s="863" t="s">
        <v>5850</v>
      </c>
      <c r="G434" s="835" t="s">
        <v>5893</v>
      </c>
      <c r="H434" s="835" t="s">
        <v>5894</v>
      </c>
      <c r="I434" s="849">
        <v>2.0499999523162842</v>
      </c>
      <c r="J434" s="849">
        <v>200</v>
      </c>
      <c r="K434" s="850">
        <v>410.00000381469727</v>
      </c>
    </row>
    <row r="435" spans="1:11" ht="14.4" customHeight="1" x14ac:dyDescent="0.3">
      <c r="A435" s="831" t="s">
        <v>629</v>
      </c>
      <c r="B435" s="832" t="s">
        <v>630</v>
      </c>
      <c r="C435" s="835" t="s">
        <v>668</v>
      </c>
      <c r="D435" s="863" t="s">
        <v>669</v>
      </c>
      <c r="E435" s="835" t="s">
        <v>5849</v>
      </c>
      <c r="F435" s="863" t="s">
        <v>5850</v>
      </c>
      <c r="G435" s="835" t="s">
        <v>6267</v>
      </c>
      <c r="H435" s="835" t="s">
        <v>6268</v>
      </c>
      <c r="I435" s="849">
        <v>1.0700000524520874</v>
      </c>
      <c r="J435" s="849">
        <v>1000</v>
      </c>
      <c r="K435" s="850">
        <v>1065.06005859375</v>
      </c>
    </row>
    <row r="436" spans="1:11" ht="14.4" customHeight="1" x14ac:dyDescent="0.3">
      <c r="A436" s="831" t="s">
        <v>629</v>
      </c>
      <c r="B436" s="832" t="s">
        <v>630</v>
      </c>
      <c r="C436" s="835" t="s">
        <v>668</v>
      </c>
      <c r="D436" s="863" t="s">
        <v>669</v>
      </c>
      <c r="E436" s="835" t="s">
        <v>5849</v>
      </c>
      <c r="F436" s="863" t="s">
        <v>5850</v>
      </c>
      <c r="G436" s="835" t="s">
        <v>6269</v>
      </c>
      <c r="H436" s="835" t="s">
        <v>6270</v>
      </c>
      <c r="I436" s="849">
        <v>1.8200000524520874</v>
      </c>
      <c r="J436" s="849">
        <v>50</v>
      </c>
      <c r="K436" s="850">
        <v>90.849998474121094</v>
      </c>
    </row>
    <row r="437" spans="1:11" ht="14.4" customHeight="1" x14ac:dyDescent="0.3">
      <c r="A437" s="831" t="s">
        <v>629</v>
      </c>
      <c r="B437" s="832" t="s">
        <v>630</v>
      </c>
      <c r="C437" s="835" t="s">
        <v>668</v>
      </c>
      <c r="D437" s="863" t="s">
        <v>669</v>
      </c>
      <c r="E437" s="835" t="s">
        <v>5849</v>
      </c>
      <c r="F437" s="863" t="s">
        <v>5850</v>
      </c>
      <c r="G437" s="835" t="s">
        <v>5903</v>
      </c>
      <c r="H437" s="835" t="s">
        <v>5904</v>
      </c>
      <c r="I437" s="849">
        <v>2.4600000381469727</v>
      </c>
      <c r="J437" s="849">
        <v>300</v>
      </c>
      <c r="K437" s="850">
        <v>738</v>
      </c>
    </row>
    <row r="438" spans="1:11" ht="14.4" customHeight="1" x14ac:dyDescent="0.3">
      <c r="A438" s="831" t="s">
        <v>629</v>
      </c>
      <c r="B438" s="832" t="s">
        <v>630</v>
      </c>
      <c r="C438" s="835" t="s">
        <v>668</v>
      </c>
      <c r="D438" s="863" t="s">
        <v>669</v>
      </c>
      <c r="E438" s="835" t="s">
        <v>5849</v>
      </c>
      <c r="F438" s="863" t="s">
        <v>5850</v>
      </c>
      <c r="G438" s="835" t="s">
        <v>5905</v>
      </c>
      <c r="H438" s="835" t="s">
        <v>5906</v>
      </c>
      <c r="I438" s="849">
        <v>0.25</v>
      </c>
      <c r="J438" s="849">
        <v>2500</v>
      </c>
      <c r="K438" s="850">
        <v>625</v>
      </c>
    </row>
    <row r="439" spans="1:11" ht="14.4" customHeight="1" x14ac:dyDescent="0.3">
      <c r="A439" s="831" t="s">
        <v>629</v>
      </c>
      <c r="B439" s="832" t="s">
        <v>630</v>
      </c>
      <c r="C439" s="835" t="s">
        <v>668</v>
      </c>
      <c r="D439" s="863" t="s">
        <v>669</v>
      </c>
      <c r="E439" s="835" t="s">
        <v>5849</v>
      </c>
      <c r="F439" s="863" t="s">
        <v>5850</v>
      </c>
      <c r="G439" s="835" t="s">
        <v>6075</v>
      </c>
      <c r="H439" s="835" t="s">
        <v>6076</v>
      </c>
      <c r="I439" s="849">
        <v>4.9424998760223389</v>
      </c>
      <c r="J439" s="849">
        <v>600</v>
      </c>
      <c r="K439" s="850">
        <v>2965.5</v>
      </c>
    </row>
    <row r="440" spans="1:11" ht="14.4" customHeight="1" x14ac:dyDescent="0.3">
      <c r="A440" s="831" t="s">
        <v>629</v>
      </c>
      <c r="B440" s="832" t="s">
        <v>630</v>
      </c>
      <c r="C440" s="835" t="s">
        <v>668</v>
      </c>
      <c r="D440" s="863" t="s">
        <v>669</v>
      </c>
      <c r="E440" s="835" t="s">
        <v>5849</v>
      </c>
      <c r="F440" s="863" t="s">
        <v>5850</v>
      </c>
      <c r="G440" s="835" t="s">
        <v>5907</v>
      </c>
      <c r="H440" s="835" t="s">
        <v>5908</v>
      </c>
      <c r="I440" s="849">
        <v>11.737499713897705</v>
      </c>
      <c r="J440" s="849">
        <v>70</v>
      </c>
      <c r="K440" s="850">
        <v>821.60001373291016</v>
      </c>
    </row>
    <row r="441" spans="1:11" ht="14.4" customHeight="1" x14ac:dyDescent="0.3">
      <c r="A441" s="831" t="s">
        <v>629</v>
      </c>
      <c r="B441" s="832" t="s">
        <v>630</v>
      </c>
      <c r="C441" s="835" t="s">
        <v>668</v>
      </c>
      <c r="D441" s="863" t="s">
        <v>669</v>
      </c>
      <c r="E441" s="835" t="s">
        <v>5849</v>
      </c>
      <c r="F441" s="863" t="s">
        <v>5850</v>
      </c>
      <c r="G441" s="835" t="s">
        <v>5913</v>
      </c>
      <c r="H441" s="835" t="s">
        <v>5914</v>
      </c>
      <c r="I441" s="849">
        <v>4.8000001907348633</v>
      </c>
      <c r="J441" s="849">
        <v>200</v>
      </c>
      <c r="K441" s="850">
        <v>960</v>
      </c>
    </row>
    <row r="442" spans="1:11" ht="14.4" customHeight="1" x14ac:dyDescent="0.3">
      <c r="A442" s="831" t="s">
        <v>629</v>
      </c>
      <c r="B442" s="832" t="s">
        <v>630</v>
      </c>
      <c r="C442" s="835" t="s">
        <v>668</v>
      </c>
      <c r="D442" s="863" t="s">
        <v>669</v>
      </c>
      <c r="E442" s="835" t="s">
        <v>5849</v>
      </c>
      <c r="F442" s="863" t="s">
        <v>5850</v>
      </c>
      <c r="G442" s="835" t="s">
        <v>6189</v>
      </c>
      <c r="H442" s="835" t="s">
        <v>6190</v>
      </c>
      <c r="I442" s="849">
        <v>25.010000228881836</v>
      </c>
      <c r="J442" s="849">
        <v>5</v>
      </c>
      <c r="K442" s="850">
        <v>125.05000305175781</v>
      </c>
    </row>
    <row r="443" spans="1:11" ht="14.4" customHeight="1" x14ac:dyDescent="0.3">
      <c r="A443" s="831" t="s">
        <v>629</v>
      </c>
      <c r="B443" s="832" t="s">
        <v>630</v>
      </c>
      <c r="C443" s="835" t="s">
        <v>668</v>
      </c>
      <c r="D443" s="863" t="s">
        <v>669</v>
      </c>
      <c r="E443" s="835" t="s">
        <v>5849</v>
      </c>
      <c r="F443" s="863" t="s">
        <v>5850</v>
      </c>
      <c r="G443" s="835" t="s">
        <v>5923</v>
      </c>
      <c r="H443" s="835" t="s">
        <v>5924</v>
      </c>
      <c r="I443" s="849">
        <v>3.0999999046325684</v>
      </c>
      <c r="J443" s="849">
        <v>100</v>
      </c>
      <c r="K443" s="850">
        <v>310</v>
      </c>
    </row>
    <row r="444" spans="1:11" ht="14.4" customHeight="1" x14ac:dyDescent="0.3">
      <c r="A444" s="831" t="s">
        <v>629</v>
      </c>
      <c r="B444" s="832" t="s">
        <v>630</v>
      </c>
      <c r="C444" s="835" t="s">
        <v>668</v>
      </c>
      <c r="D444" s="863" t="s">
        <v>669</v>
      </c>
      <c r="E444" s="835" t="s">
        <v>5849</v>
      </c>
      <c r="F444" s="863" t="s">
        <v>5850</v>
      </c>
      <c r="G444" s="835" t="s">
        <v>5925</v>
      </c>
      <c r="H444" s="835" t="s">
        <v>5926</v>
      </c>
      <c r="I444" s="849">
        <v>4.179999828338623</v>
      </c>
      <c r="J444" s="849">
        <v>100</v>
      </c>
      <c r="K444" s="850">
        <v>417.72000122070313</v>
      </c>
    </row>
    <row r="445" spans="1:11" ht="14.4" customHeight="1" x14ac:dyDescent="0.3">
      <c r="A445" s="831" t="s">
        <v>629</v>
      </c>
      <c r="B445" s="832" t="s">
        <v>630</v>
      </c>
      <c r="C445" s="835" t="s">
        <v>668</v>
      </c>
      <c r="D445" s="863" t="s">
        <v>669</v>
      </c>
      <c r="E445" s="835" t="s">
        <v>5849</v>
      </c>
      <c r="F445" s="863" t="s">
        <v>5850</v>
      </c>
      <c r="G445" s="835" t="s">
        <v>6237</v>
      </c>
      <c r="H445" s="835" t="s">
        <v>6238</v>
      </c>
      <c r="I445" s="849">
        <v>823.80999755859375</v>
      </c>
      <c r="J445" s="849">
        <v>24</v>
      </c>
      <c r="K445" s="850">
        <v>19771.41015625</v>
      </c>
    </row>
    <row r="446" spans="1:11" ht="14.4" customHeight="1" x14ac:dyDescent="0.3">
      <c r="A446" s="831" t="s">
        <v>629</v>
      </c>
      <c r="B446" s="832" t="s">
        <v>630</v>
      </c>
      <c r="C446" s="835" t="s">
        <v>668</v>
      </c>
      <c r="D446" s="863" t="s">
        <v>669</v>
      </c>
      <c r="E446" s="835" t="s">
        <v>5849</v>
      </c>
      <c r="F446" s="863" t="s">
        <v>5850</v>
      </c>
      <c r="G446" s="835" t="s">
        <v>6079</v>
      </c>
      <c r="H446" s="835" t="s">
        <v>6080</v>
      </c>
      <c r="I446" s="849">
        <v>34.509998321533203</v>
      </c>
      <c r="J446" s="849">
        <v>4</v>
      </c>
      <c r="K446" s="850">
        <v>138.03999328613281</v>
      </c>
    </row>
    <row r="447" spans="1:11" ht="14.4" customHeight="1" x14ac:dyDescent="0.3">
      <c r="A447" s="831" t="s">
        <v>629</v>
      </c>
      <c r="B447" s="832" t="s">
        <v>630</v>
      </c>
      <c r="C447" s="835" t="s">
        <v>668</v>
      </c>
      <c r="D447" s="863" t="s">
        <v>669</v>
      </c>
      <c r="E447" s="835" t="s">
        <v>5849</v>
      </c>
      <c r="F447" s="863" t="s">
        <v>5850</v>
      </c>
      <c r="G447" s="835" t="s">
        <v>6271</v>
      </c>
      <c r="H447" s="835" t="s">
        <v>6272</v>
      </c>
      <c r="I447" s="849">
        <v>16.450000762939453</v>
      </c>
      <c r="J447" s="849">
        <v>50</v>
      </c>
      <c r="K447" s="850">
        <v>822.5</v>
      </c>
    </row>
    <row r="448" spans="1:11" ht="14.4" customHeight="1" x14ac:dyDescent="0.3">
      <c r="A448" s="831" t="s">
        <v>629</v>
      </c>
      <c r="B448" s="832" t="s">
        <v>630</v>
      </c>
      <c r="C448" s="835" t="s">
        <v>668</v>
      </c>
      <c r="D448" s="863" t="s">
        <v>669</v>
      </c>
      <c r="E448" s="835" t="s">
        <v>5849</v>
      </c>
      <c r="F448" s="863" t="s">
        <v>5850</v>
      </c>
      <c r="G448" s="835" t="s">
        <v>5937</v>
      </c>
      <c r="H448" s="835" t="s">
        <v>5938</v>
      </c>
      <c r="I448" s="849">
        <v>1.0900000333786011</v>
      </c>
      <c r="J448" s="849">
        <v>100</v>
      </c>
      <c r="K448" s="850">
        <v>109</v>
      </c>
    </row>
    <row r="449" spans="1:11" ht="14.4" customHeight="1" x14ac:dyDescent="0.3">
      <c r="A449" s="831" t="s">
        <v>629</v>
      </c>
      <c r="B449" s="832" t="s">
        <v>630</v>
      </c>
      <c r="C449" s="835" t="s">
        <v>668</v>
      </c>
      <c r="D449" s="863" t="s">
        <v>669</v>
      </c>
      <c r="E449" s="835" t="s">
        <v>5849</v>
      </c>
      <c r="F449" s="863" t="s">
        <v>5850</v>
      </c>
      <c r="G449" s="835" t="s">
        <v>5939</v>
      </c>
      <c r="H449" s="835" t="s">
        <v>5940</v>
      </c>
      <c r="I449" s="849">
        <v>0.47399999499320983</v>
      </c>
      <c r="J449" s="849">
        <v>500</v>
      </c>
      <c r="K449" s="850">
        <v>237</v>
      </c>
    </row>
    <row r="450" spans="1:11" ht="14.4" customHeight="1" x14ac:dyDescent="0.3">
      <c r="A450" s="831" t="s">
        <v>629</v>
      </c>
      <c r="B450" s="832" t="s">
        <v>630</v>
      </c>
      <c r="C450" s="835" t="s">
        <v>668</v>
      </c>
      <c r="D450" s="863" t="s">
        <v>669</v>
      </c>
      <c r="E450" s="835" t="s">
        <v>5849</v>
      </c>
      <c r="F450" s="863" t="s">
        <v>5850</v>
      </c>
      <c r="G450" s="835" t="s">
        <v>5941</v>
      </c>
      <c r="H450" s="835" t="s">
        <v>5942</v>
      </c>
      <c r="I450" s="849">
        <v>1.6749999523162842</v>
      </c>
      <c r="J450" s="849">
        <v>200</v>
      </c>
      <c r="K450" s="850">
        <v>335</v>
      </c>
    </row>
    <row r="451" spans="1:11" ht="14.4" customHeight="1" x14ac:dyDescent="0.3">
      <c r="A451" s="831" t="s">
        <v>629</v>
      </c>
      <c r="B451" s="832" t="s">
        <v>630</v>
      </c>
      <c r="C451" s="835" t="s">
        <v>668</v>
      </c>
      <c r="D451" s="863" t="s">
        <v>669</v>
      </c>
      <c r="E451" s="835" t="s">
        <v>5849</v>
      </c>
      <c r="F451" s="863" t="s">
        <v>5850</v>
      </c>
      <c r="G451" s="835" t="s">
        <v>5943</v>
      </c>
      <c r="H451" s="835" t="s">
        <v>5944</v>
      </c>
      <c r="I451" s="849">
        <v>0.67000001668930054</v>
      </c>
      <c r="J451" s="849">
        <v>200</v>
      </c>
      <c r="K451" s="850">
        <v>134</v>
      </c>
    </row>
    <row r="452" spans="1:11" ht="14.4" customHeight="1" x14ac:dyDescent="0.3">
      <c r="A452" s="831" t="s">
        <v>629</v>
      </c>
      <c r="B452" s="832" t="s">
        <v>630</v>
      </c>
      <c r="C452" s="835" t="s">
        <v>668</v>
      </c>
      <c r="D452" s="863" t="s">
        <v>669</v>
      </c>
      <c r="E452" s="835" t="s">
        <v>5849</v>
      </c>
      <c r="F452" s="863" t="s">
        <v>5850</v>
      </c>
      <c r="G452" s="835" t="s">
        <v>5945</v>
      </c>
      <c r="H452" s="835" t="s">
        <v>5946</v>
      </c>
      <c r="I452" s="849">
        <v>2.75</v>
      </c>
      <c r="J452" s="849">
        <v>100</v>
      </c>
      <c r="K452" s="850">
        <v>275</v>
      </c>
    </row>
    <row r="453" spans="1:11" ht="14.4" customHeight="1" x14ac:dyDescent="0.3">
      <c r="A453" s="831" t="s">
        <v>629</v>
      </c>
      <c r="B453" s="832" t="s">
        <v>630</v>
      </c>
      <c r="C453" s="835" t="s">
        <v>668</v>
      </c>
      <c r="D453" s="863" t="s">
        <v>669</v>
      </c>
      <c r="E453" s="835" t="s">
        <v>5849</v>
      </c>
      <c r="F453" s="863" t="s">
        <v>5850</v>
      </c>
      <c r="G453" s="835" t="s">
        <v>5947</v>
      </c>
      <c r="H453" s="835" t="s">
        <v>5948</v>
      </c>
      <c r="I453" s="849">
        <v>5.2049999237060547</v>
      </c>
      <c r="J453" s="849">
        <v>135</v>
      </c>
      <c r="K453" s="850">
        <v>702.5</v>
      </c>
    </row>
    <row r="454" spans="1:11" ht="14.4" customHeight="1" x14ac:dyDescent="0.3">
      <c r="A454" s="831" t="s">
        <v>629</v>
      </c>
      <c r="B454" s="832" t="s">
        <v>630</v>
      </c>
      <c r="C454" s="835" t="s">
        <v>668</v>
      </c>
      <c r="D454" s="863" t="s">
        <v>669</v>
      </c>
      <c r="E454" s="835" t="s">
        <v>5849</v>
      </c>
      <c r="F454" s="863" t="s">
        <v>5850</v>
      </c>
      <c r="G454" s="835" t="s">
        <v>6123</v>
      </c>
      <c r="H454" s="835" t="s">
        <v>6124</v>
      </c>
      <c r="I454" s="849">
        <v>8.8299999237060547</v>
      </c>
      <c r="J454" s="849">
        <v>400</v>
      </c>
      <c r="K454" s="850">
        <v>3532.0000305175781</v>
      </c>
    </row>
    <row r="455" spans="1:11" ht="14.4" customHeight="1" x14ac:dyDescent="0.3">
      <c r="A455" s="831" t="s">
        <v>629</v>
      </c>
      <c r="B455" s="832" t="s">
        <v>630</v>
      </c>
      <c r="C455" s="835" t="s">
        <v>668</v>
      </c>
      <c r="D455" s="863" t="s">
        <v>669</v>
      </c>
      <c r="E455" s="835" t="s">
        <v>5849</v>
      </c>
      <c r="F455" s="863" t="s">
        <v>5850</v>
      </c>
      <c r="G455" s="835" t="s">
        <v>5955</v>
      </c>
      <c r="H455" s="835" t="s">
        <v>5956</v>
      </c>
      <c r="I455" s="849">
        <v>43.439998626708984</v>
      </c>
      <c r="J455" s="849">
        <v>3</v>
      </c>
      <c r="K455" s="850">
        <v>130.32000732421875</v>
      </c>
    </row>
    <row r="456" spans="1:11" ht="14.4" customHeight="1" x14ac:dyDescent="0.3">
      <c r="A456" s="831" t="s">
        <v>629</v>
      </c>
      <c r="B456" s="832" t="s">
        <v>630</v>
      </c>
      <c r="C456" s="835" t="s">
        <v>668</v>
      </c>
      <c r="D456" s="863" t="s">
        <v>669</v>
      </c>
      <c r="E456" s="835" t="s">
        <v>5849</v>
      </c>
      <c r="F456" s="863" t="s">
        <v>5850</v>
      </c>
      <c r="G456" s="835" t="s">
        <v>6273</v>
      </c>
      <c r="H456" s="835" t="s">
        <v>6274</v>
      </c>
      <c r="I456" s="849">
        <v>4.1700000762939453</v>
      </c>
      <c r="J456" s="849">
        <v>200</v>
      </c>
      <c r="K456" s="850">
        <v>834.91000366210937</v>
      </c>
    </row>
    <row r="457" spans="1:11" ht="14.4" customHeight="1" x14ac:dyDescent="0.3">
      <c r="A457" s="831" t="s">
        <v>629</v>
      </c>
      <c r="B457" s="832" t="s">
        <v>630</v>
      </c>
      <c r="C457" s="835" t="s">
        <v>668</v>
      </c>
      <c r="D457" s="863" t="s">
        <v>669</v>
      </c>
      <c r="E457" s="835" t="s">
        <v>5849</v>
      </c>
      <c r="F457" s="863" t="s">
        <v>5850</v>
      </c>
      <c r="G457" s="835" t="s">
        <v>5961</v>
      </c>
      <c r="H457" s="835" t="s">
        <v>5962</v>
      </c>
      <c r="I457" s="849">
        <v>2.3719999313354494</v>
      </c>
      <c r="J457" s="849">
        <v>800</v>
      </c>
      <c r="K457" s="850">
        <v>1897.5</v>
      </c>
    </row>
    <row r="458" spans="1:11" ht="14.4" customHeight="1" x14ac:dyDescent="0.3">
      <c r="A458" s="831" t="s">
        <v>629</v>
      </c>
      <c r="B458" s="832" t="s">
        <v>630</v>
      </c>
      <c r="C458" s="835" t="s">
        <v>668</v>
      </c>
      <c r="D458" s="863" t="s">
        <v>669</v>
      </c>
      <c r="E458" s="835" t="s">
        <v>5849</v>
      </c>
      <c r="F458" s="863" t="s">
        <v>5850</v>
      </c>
      <c r="G458" s="835" t="s">
        <v>5963</v>
      </c>
      <c r="H458" s="835" t="s">
        <v>5964</v>
      </c>
      <c r="I458" s="849">
        <v>1.9880000114440919</v>
      </c>
      <c r="J458" s="849">
        <v>1050</v>
      </c>
      <c r="K458" s="850">
        <v>2087.5</v>
      </c>
    </row>
    <row r="459" spans="1:11" ht="14.4" customHeight="1" x14ac:dyDescent="0.3">
      <c r="A459" s="831" t="s">
        <v>629</v>
      </c>
      <c r="B459" s="832" t="s">
        <v>630</v>
      </c>
      <c r="C459" s="835" t="s">
        <v>668</v>
      </c>
      <c r="D459" s="863" t="s">
        <v>669</v>
      </c>
      <c r="E459" s="835" t="s">
        <v>5849</v>
      </c>
      <c r="F459" s="863" t="s">
        <v>5850</v>
      </c>
      <c r="G459" s="835" t="s">
        <v>6275</v>
      </c>
      <c r="H459" s="835" t="s">
        <v>6276</v>
      </c>
      <c r="I459" s="849">
        <v>2.0399999618530273</v>
      </c>
      <c r="J459" s="849">
        <v>200</v>
      </c>
      <c r="K459" s="850">
        <v>408</v>
      </c>
    </row>
    <row r="460" spans="1:11" ht="14.4" customHeight="1" x14ac:dyDescent="0.3">
      <c r="A460" s="831" t="s">
        <v>629</v>
      </c>
      <c r="B460" s="832" t="s">
        <v>630</v>
      </c>
      <c r="C460" s="835" t="s">
        <v>668</v>
      </c>
      <c r="D460" s="863" t="s">
        <v>669</v>
      </c>
      <c r="E460" s="835" t="s">
        <v>5849</v>
      </c>
      <c r="F460" s="863" t="s">
        <v>5850</v>
      </c>
      <c r="G460" s="835" t="s">
        <v>6277</v>
      </c>
      <c r="H460" s="835" t="s">
        <v>6278</v>
      </c>
      <c r="I460" s="849">
        <v>2.0299999713897705</v>
      </c>
      <c r="J460" s="849">
        <v>150</v>
      </c>
      <c r="K460" s="850">
        <v>304.5</v>
      </c>
    </row>
    <row r="461" spans="1:11" ht="14.4" customHeight="1" x14ac:dyDescent="0.3">
      <c r="A461" s="831" t="s">
        <v>629</v>
      </c>
      <c r="B461" s="832" t="s">
        <v>630</v>
      </c>
      <c r="C461" s="835" t="s">
        <v>668</v>
      </c>
      <c r="D461" s="863" t="s">
        <v>669</v>
      </c>
      <c r="E461" s="835" t="s">
        <v>5849</v>
      </c>
      <c r="F461" s="863" t="s">
        <v>5850</v>
      </c>
      <c r="G461" s="835" t="s">
        <v>5965</v>
      </c>
      <c r="H461" s="835" t="s">
        <v>5966</v>
      </c>
      <c r="I461" s="849">
        <v>1.8999999761581421</v>
      </c>
      <c r="J461" s="849">
        <v>791</v>
      </c>
      <c r="K461" s="850">
        <v>1502.3999938964844</v>
      </c>
    </row>
    <row r="462" spans="1:11" ht="14.4" customHeight="1" x14ac:dyDescent="0.3">
      <c r="A462" s="831" t="s">
        <v>629</v>
      </c>
      <c r="B462" s="832" t="s">
        <v>630</v>
      </c>
      <c r="C462" s="835" t="s">
        <v>668</v>
      </c>
      <c r="D462" s="863" t="s">
        <v>669</v>
      </c>
      <c r="E462" s="835" t="s">
        <v>5849</v>
      </c>
      <c r="F462" s="863" t="s">
        <v>5850</v>
      </c>
      <c r="G462" s="835" t="s">
        <v>5967</v>
      </c>
      <c r="H462" s="835" t="s">
        <v>5968</v>
      </c>
      <c r="I462" s="849">
        <v>2.7000000476837158</v>
      </c>
      <c r="J462" s="849">
        <v>1700</v>
      </c>
      <c r="K462" s="850">
        <v>4590</v>
      </c>
    </row>
    <row r="463" spans="1:11" ht="14.4" customHeight="1" x14ac:dyDescent="0.3">
      <c r="A463" s="831" t="s">
        <v>629</v>
      </c>
      <c r="B463" s="832" t="s">
        <v>630</v>
      </c>
      <c r="C463" s="835" t="s">
        <v>668</v>
      </c>
      <c r="D463" s="863" t="s">
        <v>669</v>
      </c>
      <c r="E463" s="835" t="s">
        <v>5849</v>
      </c>
      <c r="F463" s="863" t="s">
        <v>5850</v>
      </c>
      <c r="G463" s="835" t="s">
        <v>5969</v>
      </c>
      <c r="H463" s="835" t="s">
        <v>5970</v>
      </c>
      <c r="I463" s="849">
        <v>1.9239999532699585</v>
      </c>
      <c r="J463" s="849">
        <v>800</v>
      </c>
      <c r="K463" s="850">
        <v>1540</v>
      </c>
    </row>
    <row r="464" spans="1:11" ht="14.4" customHeight="1" x14ac:dyDescent="0.3">
      <c r="A464" s="831" t="s">
        <v>629</v>
      </c>
      <c r="B464" s="832" t="s">
        <v>630</v>
      </c>
      <c r="C464" s="835" t="s">
        <v>668</v>
      </c>
      <c r="D464" s="863" t="s">
        <v>669</v>
      </c>
      <c r="E464" s="835" t="s">
        <v>5849</v>
      </c>
      <c r="F464" s="863" t="s">
        <v>5850</v>
      </c>
      <c r="G464" s="835" t="s">
        <v>6279</v>
      </c>
      <c r="H464" s="835" t="s">
        <v>6280</v>
      </c>
      <c r="I464" s="849">
        <v>3.0719999313354491</v>
      </c>
      <c r="J464" s="849">
        <v>750</v>
      </c>
      <c r="K464" s="850">
        <v>2304</v>
      </c>
    </row>
    <row r="465" spans="1:11" ht="14.4" customHeight="1" x14ac:dyDescent="0.3">
      <c r="A465" s="831" t="s">
        <v>629</v>
      </c>
      <c r="B465" s="832" t="s">
        <v>630</v>
      </c>
      <c r="C465" s="835" t="s">
        <v>668</v>
      </c>
      <c r="D465" s="863" t="s">
        <v>669</v>
      </c>
      <c r="E465" s="835" t="s">
        <v>5849</v>
      </c>
      <c r="F465" s="863" t="s">
        <v>5850</v>
      </c>
      <c r="G465" s="835" t="s">
        <v>6197</v>
      </c>
      <c r="H465" s="835" t="s">
        <v>6198</v>
      </c>
      <c r="I465" s="849">
        <v>1.92249995470047</v>
      </c>
      <c r="J465" s="849">
        <v>450</v>
      </c>
      <c r="K465" s="850">
        <v>865</v>
      </c>
    </row>
    <row r="466" spans="1:11" ht="14.4" customHeight="1" x14ac:dyDescent="0.3">
      <c r="A466" s="831" t="s">
        <v>629</v>
      </c>
      <c r="B466" s="832" t="s">
        <v>630</v>
      </c>
      <c r="C466" s="835" t="s">
        <v>668</v>
      </c>
      <c r="D466" s="863" t="s">
        <v>669</v>
      </c>
      <c r="E466" s="835" t="s">
        <v>5849</v>
      </c>
      <c r="F466" s="863" t="s">
        <v>5850</v>
      </c>
      <c r="G466" s="835" t="s">
        <v>6129</v>
      </c>
      <c r="H466" s="835" t="s">
        <v>6130</v>
      </c>
      <c r="I466" s="849">
        <v>1.92249995470047</v>
      </c>
      <c r="J466" s="849">
        <v>200</v>
      </c>
      <c r="K466" s="850">
        <v>384.5</v>
      </c>
    </row>
    <row r="467" spans="1:11" ht="14.4" customHeight="1" x14ac:dyDescent="0.3">
      <c r="A467" s="831" t="s">
        <v>629</v>
      </c>
      <c r="B467" s="832" t="s">
        <v>630</v>
      </c>
      <c r="C467" s="835" t="s">
        <v>668</v>
      </c>
      <c r="D467" s="863" t="s">
        <v>669</v>
      </c>
      <c r="E467" s="835" t="s">
        <v>5849</v>
      </c>
      <c r="F467" s="863" t="s">
        <v>5850</v>
      </c>
      <c r="G467" s="835" t="s">
        <v>6131</v>
      </c>
      <c r="H467" s="835" t="s">
        <v>6132</v>
      </c>
      <c r="I467" s="849">
        <v>4.429999828338623</v>
      </c>
      <c r="J467" s="849">
        <v>750</v>
      </c>
      <c r="K467" s="850">
        <v>3322.5</v>
      </c>
    </row>
    <row r="468" spans="1:11" ht="14.4" customHeight="1" x14ac:dyDescent="0.3">
      <c r="A468" s="831" t="s">
        <v>629</v>
      </c>
      <c r="B468" s="832" t="s">
        <v>630</v>
      </c>
      <c r="C468" s="835" t="s">
        <v>668</v>
      </c>
      <c r="D468" s="863" t="s">
        <v>669</v>
      </c>
      <c r="E468" s="835" t="s">
        <v>5849</v>
      </c>
      <c r="F468" s="863" t="s">
        <v>5850</v>
      </c>
      <c r="G468" s="835" t="s">
        <v>5971</v>
      </c>
      <c r="H468" s="835" t="s">
        <v>5972</v>
      </c>
      <c r="I468" s="849">
        <v>2.1660000801086428</v>
      </c>
      <c r="J468" s="849">
        <v>900</v>
      </c>
      <c r="K468" s="850">
        <v>1949.5</v>
      </c>
    </row>
    <row r="469" spans="1:11" ht="14.4" customHeight="1" x14ac:dyDescent="0.3">
      <c r="A469" s="831" t="s">
        <v>629</v>
      </c>
      <c r="B469" s="832" t="s">
        <v>630</v>
      </c>
      <c r="C469" s="835" t="s">
        <v>668</v>
      </c>
      <c r="D469" s="863" t="s">
        <v>669</v>
      </c>
      <c r="E469" s="835" t="s">
        <v>5849</v>
      </c>
      <c r="F469" s="863" t="s">
        <v>5850</v>
      </c>
      <c r="G469" s="835" t="s">
        <v>6133</v>
      </c>
      <c r="H469" s="835" t="s">
        <v>6134</v>
      </c>
      <c r="I469" s="849">
        <v>4.7800002098083496</v>
      </c>
      <c r="J469" s="849">
        <v>50</v>
      </c>
      <c r="K469" s="850">
        <v>239</v>
      </c>
    </row>
    <row r="470" spans="1:11" ht="14.4" customHeight="1" x14ac:dyDescent="0.3">
      <c r="A470" s="831" t="s">
        <v>629</v>
      </c>
      <c r="B470" s="832" t="s">
        <v>630</v>
      </c>
      <c r="C470" s="835" t="s">
        <v>668</v>
      </c>
      <c r="D470" s="863" t="s">
        <v>669</v>
      </c>
      <c r="E470" s="835" t="s">
        <v>5849</v>
      </c>
      <c r="F470" s="863" t="s">
        <v>5850</v>
      </c>
      <c r="G470" s="835" t="s">
        <v>5973</v>
      </c>
      <c r="H470" s="835" t="s">
        <v>5974</v>
      </c>
      <c r="I470" s="849">
        <v>21.236666361490887</v>
      </c>
      <c r="J470" s="849">
        <v>150</v>
      </c>
      <c r="K470" s="850">
        <v>3185.5</v>
      </c>
    </row>
    <row r="471" spans="1:11" ht="14.4" customHeight="1" x14ac:dyDescent="0.3">
      <c r="A471" s="831" t="s">
        <v>629</v>
      </c>
      <c r="B471" s="832" t="s">
        <v>630</v>
      </c>
      <c r="C471" s="835" t="s">
        <v>668</v>
      </c>
      <c r="D471" s="863" t="s">
        <v>669</v>
      </c>
      <c r="E471" s="835" t="s">
        <v>5849</v>
      </c>
      <c r="F471" s="863" t="s">
        <v>5850</v>
      </c>
      <c r="G471" s="835" t="s">
        <v>5975</v>
      </c>
      <c r="H471" s="835" t="s">
        <v>5976</v>
      </c>
      <c r="I471" s="849">
        <v>5.3399999936421709</v>
      </c>
      <c r="J471" s="849">
        <v>900</v>
      </c>
      <c r="K471" s="850">
        <v>4806</v>
      </c>
    </row>
    <row r="472" spans="1:11" ht="14.4" customHeight="1" x14ac:dyDescent="0.3">
      <c r="A472" s="831" t="s">
        <v>629</v>
      </c>
      <c r="B472" s="832" t="s">
        <v>630</v>
      </c>
      <c r="C472" s="835" t="s">
        <v>668</v>
      </c>
      <c r="D472" s="863" t="s">
        <v>669</v>
      </c>
      <c r="E472" s="835" t="s">
        <v>5849</v>
      </c>
      <c r="F472" s="863" t="s">
        <v>5850</v>
      </c>
      <c r="G472" s="835" t="s">
        <v>6281</v>
      </c>
      <c r="H472" s="835" t="s">
        <v>6282</v>
      </c>
      <c r="I472" s="849">
        <v>4.7800002098083496</v>
      </c>
      <c r="J472" s="849">
        <v>150</v>
      </c>
      <c r="K472" s="850">
        <v>716.93998718261719</v>
      </c>
    </row>
    <row r="473" spans="1:11" ht="14.4" customHeight="1" x14ac:dyDescent="0.3">
      <c r="A473" s="831" t="s">
        <v>629</v>
      </c>
      <c r="B473" s="832" t="s">
        <v>630</v>
      </c>
      <c r="C473" s="835" t="s">
        <v>668</v>
      </c>
      <c r="D473" s="863" t="s">
        <v>669</v>
      </c>
      <c r="E473" s="835" t="s">
        <v>5849</v>
      </c>
      <c r="F473" s="863" t="s">
        <v>5850</v>
      </c>
      <c r="G473" s="835" t="s">
        <v>6283</v>
      </c>
      <c r="H473" s="835" t="s">
        <v>6284</v>
      </c>
      <c r="I473" s="849">
        <v>4.622499942779541</v>
      </c>
      <c r="J473" s="849">
        <v>150</v>
      </c>
      <c r="K473" s="850">
        <v>693.16999435424805</v>
      </c>
    </row>
    <row r="474" spans="1:11" ht="14.4" customHeight="1" x14ac:dyDescent="0.3">
      <c r="A474" s="831" t="s">
        <v>629</v>
      </c>
      <c r="B474" s="832" t="s">
        <v>630</v>
      </c>
      <c r="C474" s="835" t="s">
        <v>668</v>
      </c>
      <c r="D474" s="863" t="s">
        <v>669</v>
      </c>
      <c r="E474" s="835" t="s">
        <v>5849</v>
      </c>
      <c r="F474" s="863" t="s">
        <v>5850</v>
      </c>
      <c r="G474" s="835" t="s">
        <v>5977</v>
      </c>
      <c r="H474" s="835" t="s">
        <v>5978</v>
      </c>
      <c r="I474" s="849">
        <v>2.5299999713897705</v>
      </c>
      <c r="J474" s="849">
        <v>100</v>
      </c>
      <c r="K474" s="850">
        <v>253</v>
      </c>
    </row>
    <row r="475" spans="1:11" ht="14.4" customHeight="1" x14ac:dyDescent="0.3">
      <c r="A475" s="831" t="s">
        <v>629</v>
      </c>
      <c r="B475" s="832" t="s">
        <v>630</v>
      </c>
      <c r="C475" s="835" t="s">
        <v>668</v>
      </c>
      <c r="D475" s="863" t="s">
        <v>669</v>
      </c>
      <c r="E475" s="835" t="s">
        <v>5849</v>
      </c>
      <c r="F475" s="863" t="s">
        <v>5850</v>
      </c>
      <c r="G475" s="835" t="s">
        <v>5981</v>
      </c>
      <c r="H475" s="835" t="s">
        <v>5982</v>
      </c>
      <c r="I475" s="849">
        <v>3.7350000143051147</v>
      </c>
      <c r="J475" s="849">
        <v>100</v>
      </c>
      <c r="K475" s="850">
        <v>373.5</v>
      </c>
    </row>
    <row r="476" spans="1:11" ht="14.4" customHeight="1" x14ac:dyDescent="0.3">
      <c r="A476" s="831" t="s">
        <v>629</v>
      </c>
      <c r="B476" s="832" t="s">
        <v>630</v>
      </c>
      <c r="C476" s="835" t="s">
        <v>668</v>
      </c>
      <c r="D476" s="863" t="s">
        <v>669</v>
      </c>
      <c r="E476" s="835" t="s">
        <v>5849</v>
      </c>
      <c r="F476" s="863" t="s">
        <v>5850</v>
      </c>
      <c r="G476" s="835" t="s">
        <v>5985</v>
      </c>
      <c r="H476" s="835" t="s">
        <v>5986</v>
      </c>
      <c r="I476" s="849">
        <v>21.236666361490887</v>
      </c>
      <c r="J476" s="849">
        <v>150</v>
      </c>
      <c r="K476" s="850">
        <v>3185.5</v>
      </c>
    </row>
    <row r="477" spans="1:11" ht="14.4" customHeight="1" x14ac:dyDescent="0.3">
      <c r="A477" s="831" t="s">
        <v>629</v>
      </c>
      <c r="B477" s="832" t="s">
        <v>630</v>
      </c>
      <c r="C477" s="835" t="s">
        <v>668</v>
      </c>
      <c r="D477" s="863" t="s">
        <v>669</v>
      </c>
      <c r="E477" s="835" t="s">
        <v>5849</v>
      </c>
      <c r="F477" s="863" t="s">
        <v>5850</v>
      </c>
      <c r="G477" s="835" t="s">
        <v>6285</v>
      </c>
      <c r="H477" s="835" t="s">
        <v>6286</v>
      </c>
      <c r="I477" s="849">
        <v>2</v>
      </c>
      <c r="J477" s="849">
        <v>100</v>
      </c>
      <c r="K477" s="850">
        <v>200</v>
      </c>
    </row>
    <row r="478" spans="1:11" ht="14.4" customHeight="1" x14ac:dyDescent="0.3">
      <c r="A478" s="831" t="s">
        <v>629</v>
      </c>
      <c r="B478" s="832" t="s">
        <v>630</v>
      </c>
      <c r="C478" s="835" t="s">
        <v>668</v>
      </c>
      <c r="D478" s="863" t="s">
        <v>669</v>
      </c>
      <c r="E478" s="835" t="s">
        <v>5849</v>
      </c>
      <c r="F478" s="863" t="s">
        <v>5850</v>
      </c>
      <c r="G478" s="835" t="s">
        <v>6287</v>
      </c>
      <c r="H478" s="835" t="s">
        <v>6288</v>
      </c>
      <c r="I478" s="849">
        <v>3.1450001001358032</v>
      </c>
      <c r="J478" s="849">
        <v>150</v>
      </c>
      <c r="K478" s="850">
        <v>471.5</v>
      </c>
    </row>
    <row r="479" spans="1:11" ht="14.4" customHeight="1" x14ac:dyDescent="0.3">
      <c r="A479" s="831" t="s">
        <v>629</v>
      </c>
      <c r="B479" s="832" t="s">
        <v>630</v>
      </c>
      <c r="C479" s="835" t="s">
        <v>668</v>
      </c>
      <c r="D479" s="863" t="s">
        <v>669</v>
      </c>
      <c r="E479" s="835" t="s">
        <v>5989</v>
      </c>
      <c r="F479" s="863" t="s">
        <v>5990</v>
      </c>
      <c r="G479" s="835" t="s">
        <v>5991</v>
      </c>
      <c r="H479" s="835" t="s">
        <v>5992</v>
      </c>
      <c r="I479" s="849">
        <v>10.159999847412109</v>
      </c>
      <c r="J479" s="849">
        <v>100</v>
      </c>
      <c r="K479" s="850">
        <v>1016</v>
      </c>
    </row>
    <row r="480" spans="1:11" ht="14.4" customHeight="1" x14ac:dyDescent="0.3">
      <c r="A480" s="831" t="s">
        <v>629</v>
      </c>
      <c r="B480" s="832" t="s">
        <v>630</v>
      </c>
      <c r="C480" s="835" t="s">
        <v>668</v>
      </c>
      <c r="D480" s="863" t="s">
        <v>669</v>
      </c>
      <c r="E480" s="835" t="s">
        <v>5995</v>
      </c>
      <c r="F480" s="863" t="s">
        <v>5996</v>
      </c>
      <c r="G480" s="835" t="s">
        <v>5997</v>
      </c>
      <c r="H480" s="835" t="s">
        <v>5998</v>
      </c>
      <c r="I480" s="849">
        <v>0.47999998927116394</v>
      </c>
      <c r="J480" s="849">
        <v>200</v>
      </c>
      <c r="K480" s="850">
        <v>96</v>
      </c>
    </row>
    <row r="481" spans="1:11" ht="14.4" customHeight="1" x14ac:dyDescent="0.3">
      <c r="A481" s="831" t="s">
        <v>629</v>
      </c>
      <c r="B481" s="832" t="s">
        <v>630</v>
      </c>
      <c r="C481" s="835" t="s">
        <v>668</v>
      </c>
      <c r="D481" s="863" t="s">
        <v>669</v>
      </c>
      <c r="E481" s="835" t="s">
        <v>5995</v>
      </c>
      <c r="F481" s="863" t="s">
        <v>5996</v>
      </c>
      <c r="G481" s="835" t="s">
        <v>5999</v>
      </c>
      <c r="H481" s="835" t="s">
        <v>6000</v>
      </c>
      <c r="I481" s="849">
        <v>0.30666667222976685</v>
      </c>
      <c r="J481" s="849">
        <v>300</v>
      </c>
      <c r="K481" s="850">
        <v>92</v>
      </c>
    </row>
    <row r="482" spans="1:11" ht="14.4" customHeight="1" x14ac:dyDescent="0.3">
      <c r="A482" s="831" t="s">
        <v>629</v>
      </c>
      <c r="B482" s="832" t="s">
        <v>630</v>
      </c>
      <c r="C482" s="835" t="s">
        <v>668</v>
      </c>
      <c r="D482" s="863" t="s">
        <v>669</v>
      </c>
      <c r="E482" s="835" t="s">
        <v>5995</v>
      </c>
      <c r="F482" s="863" t="s">
        <v>5996</v>
      </c>
      <c r="G482" s="835" t="s">
        <v>6001</v>
      </c>
      <c r="H482" s="835" t="s">
        <v>6002</v>
      </c>
      <c r="I482" s="849">
        <v>0.30500000715255737</v>
      </c>
      <c r="J482" s="849">
        <v>700</v>
      </c>
      <c r="K482" s="850">
        <v>214</v>
      </c>
    </row>
    <row r="483" spans="1:11" ht="14.4" customHeight="1" x14ac:dyDescent="0.3">
      <c r="A483" s="831" t="s">
        <v>629</v>
      </c>
      <c r="B483" s="832" t="s">
        <v>630</v>
      </c>
      <c r="C483" s="835" t="s">
        <v>668</v>
      </c>
      <c r="D483" s="863" t="s">
        <v>669</v>
      </c>
      <c r="E483" s="835" t="s">
        <v>5995</v>
      </c>
      <c r="F483" s="863" t="s">
        <v>5996</v>
      </c>
      <c r="G483" s="835" t="s">
        <v>6003</v>
      </c>
      <c r="H483" s="835" t="s">
        <v>6004</v>
      </c>
      <c r="I483" s="849">
        <v>0.54666668176651001</v>
      </c>
      <c r="J483" s="849">
        <v>400</v>
      </c>
      <c r="K483" s="850">
        <v>218</v>
      </c>
    </row>
    <row r="484" spans="1:11" ht="14.4" customHeight="1" x14ac:dyDescent="0.3">
      <c r="A484" s="831" t="s">
        <v>629</v>
      </c>
      <c r="B484" s="832" t="s">
        <v>630</v>
      </c>
      <c r="C484" s="835" t="s">
        <v>668</v>
      </c>
      <c r="D484" s="863" t="s">
        <v>669</v>
      </c>
      <c r="E484" s="835" t="s">
        <v>5995</v>
      </c>
      <c r="F484" s="863" t="s">
        <v>5996</v>
      </c>
      <c r="G484" s="835" t="s">
        <v>6243</v>
      </c>
      <c r="H484" s="835" t="s">
        <v>6244</v>
      </c>
      <c r="I484" s="849">
        <v>1.8049999475479126</v>
      </c>
      <c r="J484" s="849">
        <v>300</v>
      </c>
      <c r="K484" s="850">
        <v>542</v>
      </c>
    </row>
    <row r="485" spans="1:11" ht="14.4" customHeight="1" x14ac:dyDescent="0.3">
      <c r="A485" s="831" t="s">
        <v>629</v>
      </c>
      <c r="B485" s="832" t="s">
        <v>630</v>
      </c>
      <c r="C485" s="835" t="s">
        <v>668</v>
      </c>
      <c r="D485" s="863" t="s">
        <v>669</v>
      </c>
      <c r="E485" s="835" t="s">
        <v>5995</v>
      </c>
      <c r="F485" s="863" t="s">
        <v>5996</v>
      </c>
      <c r="G485" s="835" t="s">
        <v>6201</v>
      </c>
      <c r="H485" s="835" t="s">
        <v>6202</v>
      </c>
      <c r="I485" s="849">
        <v>1.8024999499320984</v>
      </c>
      <c r="J485" s="849">
        <v>800</v>
      </c>
      <c r="K485" s="850">
        <v>1442</v>
      </c>
    </row>
    <row r="486" spans="1:11" ht="14.4" customHeight="1" x14ac:dyDescent="0.3">
      <c r="A486" s="831" t="s">
        <v>629</v>
      </c>
      <c r="B486" s="832" t="s">
        <v>630</v>
      </c>
      <c r="C486" s="835" t="s">
        <v>668</v>
      </c>
      <c r="D486" s="863" t="s">
        <v>669</v>
      </c>
      <c r="E486" s="835" t="s">
        <v>6005</v>
      </c>
      <c r="F486" s="863" t="s">
        <v>6006</v>
      </c>
      <c r="G486" s="835" t="s">
        <v>6011</v>
      </c>
      <c r="H486" s="835" t="s">
        <v>6012</v>
      </c>
      <c r="I486" s="849">
        <v>7.0199999809265137</v>
      </c>
      <c r="J486" s="849">
        <v>150</v>
      </c>
      <c r="K486" s="850">
        <v>1053</v>
      </c>
    </row>
    <row r="487" spans="1:11" ht="14.4" customHeight="1" x14ac:dyDescent="0.3">
      <c r="A487" s="831" t="s">
        <v>629</v>
      </c>
      <c r="B487" s="832" t="s">
        <v>630</v>
      </c>
      <c r="C487" s="835" t="s">
        <v>668</v>
      </c>
      <c r="D487" s="863" t="s">
        <v>669</v>
      </c>
      <c r="E487" s="835" t="s">
        <v>6005</v>
      </c>
      <c r="F487" s="863" t="s">
        <v>6006</v>
      </c>
      <c r="G487" s="835" t="s">
        <v>6015</v>
      </c>
      <c r="H487" s="835" t="s">
        <v>6016</v>
      </c>
      <c r="I487" s="849">
        <v>0.62999999523162842</v>
      </c>
      <c r="J487" s="849">
        <v>6200</v>
      </c>
      <c r="K487" s="850">
        <v>3906</v>
      </c>
    </row>
    <row r="488" spans="1:11" ht="14.4" customHeight="1" x14ac:dyDescent="0.3">
      <c r="A488" s="831" t="s">
        <v>629</v>
      </c>
      <c r="B488" s="832" t="s">
        <v>630</v>
      </c>
      <c r="C488" s="835" t="s">
        <v>668</v>
      </c>
      <c r="D488" s="863" t="s">
        <v>669</v>
      </c>
      <c r="E488" s="835" t="s">
        <v>6005</v>
      </c>
      <c r="F488" s="863" t="s">
        <v>6006</v>
      </c>
      <c r="G488" s="835" t="s">
        <v>6017</v>
      </c>
      <c r="H488" s="835" t="s">
        <v>6018</v>
      </c>
      <c r="I488" s="849">
        <v>0.62999999523162842</v>
      </c>
      <c r="J488" s="849">
        <v>800</v>
      </c>
      <c r="K488" s="850">
        <v>504</v>
      </c>
    </row>
    <row r="489" spans="1:11" ht="14.4" customHeight="1" x14ac:dyDescent="0.3">
      <c r="A489" s="831" t="s">
        <v>629</v>
      </c>
      <c r="B489" s="832" t="s">
        <v>630</v>
      </c>
      <c r="C489" s="835" t="s">
        <v>668</v>
      </c>
      <c r="D489" s="863" t="s">
        <v>669</v>
      </c>
      <c r="E489" s="835" t="s">
        <v>6005</v>
      </c>
      <c r="F489" s="863" t="s">
        <v>6006</v>
      </c>
      <c r="G489" s="835" t="s">
        <v>6205</v>
      </c>
      <c r="H489" s="835" t="s">
        <v>6206</v>
      </c>
      <c r="I489" s="849">
        <v>0.74000000953674316</v>
      </c>
      <c r="J489" s="849">
        <v>100</v>
      </c>
      <c r="K489" s="850">
        <v>73.80999755859375</v>
      </c>
    </row>
    <row r="490" spans="1:11" ht="14.4" customHeight="1" x14ac:dyDescent="0.3">
      <c r="A490" s="831" t="s">
        <v>629</v>
      </c>
      <c r="B490" s="832" t="s">
        <v>630</v>
      </c>
      <c r="C490" s="835" t="s">
        <v>668</v>
      </c>
      <c r="D490" s="863" t="s">
        <v>669</v>
      </c>
      <c r="E490" s="835" t="s">
        <v>6019</v>
      </c>
      <c r="F490" s="863" t="s">
        <v>6020</v>
      </c>
      <c r="G490" s="835" t="s">
        <v>6021</v>
      </c>
      <c r="H490" s="835" t="s">
        <v>6022</v>
      </c>
      <c r="I490" s="849">
        <v>15.210000038146973</v>
      </c>
      <c r="J490" s="849">
        <v>50</v>
      </c>
      <c r="K490" s="850">
        <v>760.5</v>
      </c>
    </row>
    <row r="491" spans="1:11" ht="14.4" customHeight="1" x14ac:dyDescent="0.3">
      <c r="A491" s="831" t="s">
        <v>629</v>
      </c>
      <c r="B491" s="832" t="s">
        <v>630</v>
      </c>
      <c r="C491" s="835" t="s">
        <v>668</v>
      </c>
      <c r="D491" s="863" t="s">
        <v>669</v>
      </c>
      <c r="E491" s="835" t="s">
        <v>6019</v>
      </c>
      <c r="F491" s="863" t="s">
        <v>6020</v>
      </c>
      <c r="G491" s="835" t="s">
        <v>6289</v>
      </c>
      <c r="H491" s="835" t="s">
        <v>6290</v>
      </c>
      <c r="I491" s="849">
        <v>15.609999656677246</v>
      </c>
      <c r="J491" s="849">
        <v>5</v>
      </c>
      <c r="K491" s="850">
        <v>78.050003051757813</v>
      </c>
    </row>
    <row r="492" spans="1:11" ht="14.4" customHeight="1" x14ac:dyDescent="0.3">
      <c r="A492" s="831" t="s">
        <v>629</v>
      </c>
      <c r="B492" s="832" t="s">
        <v>630</v>
      </c>
      <c r="C492" s="835" t="s">
        <v>671</v>
      </c>
      <c r="D492" s="863" t="s">
        <v>672</v>
      </c>
      <c r="E492" s="835" t="s">
        <v>5801</v>
      </c>
      <c r="F492" s="863" t="s">
        <v>5802</v>
      </c>
      <c r="G492" s="835" t="s">
        <v>5833</v>
      </c>
      <c r="H492" s="835" t="s">
        <v>5834</v>
      </c>
      <c r="I492" s="849">
        <v>0.37999999523162842</v>
      </c>
      <c r="J492" s="849">
        <v>200</v>
      </c>
      <c r="K492" s="850">
        <v>76</v>
      </c>
    </row>
    <row r="493" spans="1:11" ht="14.4" customHeight="1" x14ac:dyDescent="0.3">
      <c r="A493" s="831" t="s">
        <v>629</v>
      </c>
      <c r="B493" s="832" t="s">
        <v>630</v>
      </c>
      <c r="C493" s="835" t="s">
        <v>671</v>
      </c>
      <c r="D493" s="863" t="s">
        <v>672</v>
      </c>
      <c r="E493" s="835" t="s">
        <v>5801</v>
      </c>
      <c r="F493" s="863" t="s">
        <v>5802</v>
      </c>
      <c r="G493" s="835" t="s">
        <v>6213</v>
      </c>
      <c r="H493" s="835" t="s">
        <v>6214</v>
      </c>
      <c r="I493" s="849">
        <v>18.959999084472656</v>
      </c>
      <c r="J493" s="849">
        <v>24</v>
      </c>
      <c r="K493" s="850">
        <v>455.04000854492187</v>
      </c>
    </row>
    <row r="494" spans="1:11" ht="14.4" customHeight="1" x14ac:dyDescent="0.3">
      <c r="A494" s="831" t="s">
        <v>629</v>
      </c>
      <c r="B494" s="832" t="s">
        <v>630</v>
      </c>
      <c r="C494" s="835" t="s">
        <v>671</v>
      </c>
      <c r="D494" s="863" t="s">
        <v>672</v>
      </c>
      <c r="E494" s="835" t="s">
        <v>5801</v>
      </c>
      <c r="F494" s="863" t="s">
        <v>5802</v>
      </c>
      <c r="G494" s="835" t="s">
        <v>5835</v>
      </c>
      <c r="H494" s="835" t="s">
        <v>5836</v>
      </c>
      <c r="I494" s="849">
        <v>2.5019999980926513</v>
      </c>
      <c r="J494" s="849">
        <v>100</v>
      </c>
      <c r="K494" s="850">
        <v>250.20000076293945</v>
      </c>
    </row>
    <row r="495" spans="1:11" ht="14.4" customHeight="1" x14ac:dyDescent="0.3">
      <c r="A495" s="831" t="s">
        <v>629</v>
      </c>
      <c r="B495" s="832" t="s">
        <v>630</v>
      </c>
      <c r="C495" s="835" t="s">
        <v>671</v>
      </c>
      <c r="D495" s="863" t="s">
        <v>672</v>
      </c>
      <c r="E495" s="835" t="s">
        <v>5801</v>
      </c>
      <c r="F495" s="863" t="s">
        <v>5802</v>
      </c>
      <c r="G495" s="835" t="s">
        <v>5845</v>
      </c>
      <c r="H495" s="835" t="s">
        <v>5846</v>
      </c>
      <c r="I495" s="849">
        <v>30.416666666666668</v>
      </c>
      <c r="J495" s="849">
        <v>6</v>
      </c>
      <c r="K495" s="850">
        <v>182.5</v>
      </c>
    </row>
    <row r="496" spans="1:11" ht="14.4" customHeight="1" x14ac:dyDescent="0.3">
      <c r="A496" s="831" t="s">
        <v>629</v>
      </c>
      <c r="B496" s="832" t="s">
        <v>630</v>
      </c>
      <c r="C496" s="835" t="s">
        <v>671</v>
      </c>
      <c r="D496" s="863" t="s">
        <v>672</v>
      </c>
      <c r="E496" s="835" t="s">
        <v>5849</v>
      </c>
      <c r="F496" s="863" t="s">
        <v>5850</v>
      </c>
      <c r="G496" s="835" t="s">
        <v>5905</v>
      </c>
      <c r="H496" s="835" t="s">
        <v>5906</v>
      </c>
      <c r="I496" s="849">
        <v>0.25199999809265139</v>
      </c>
      <c r="J496" s="849">
        <v>1000</v>
      </c>
      <c r="K496" s="850">
        <v>252</v>
      </c>
    </row>
    <row r="497" spans="1:11" ht="14.4" customHeight="1" x14ac:dyDescent="0.3">
      <c r="A497" s="831" t="s">
        <v>629</v>
      </c>
      <c r="B497" s="832" t="s">
        <v>630</v>
      </c>
      <c r="C497" s="835" t="s">
        <v>671</v>
      </c>
      <c r="D497" s="863" t="s">
        <v>672</v>
      </c>
      <c r="E497" s="835" t="s">
        <v>5849</v>
      </c>
      <c r="F497" s="863" t="s">
        <v>5850</v>
      </c>
      <c r="G497" s="835" t="s">
        <v>5907</v>
      </c>
      <c r="H497" s="835" t="s">
        <v>5908</v>
      </c>
      <c r="I497" s="849">
        <v>11.737999725341798</v>
      </c>
      <c r="J497" s="849">
        <v>70</v>
      </c>
      <c r="K497" s="850">
        <v>821.60001373291016</v>
      </c>
    </row>
    <row r="498" spans="1:11" ht="14.4" customHeight="1" x14ac:dyDescent="0.3">
      <c r="A498" s="831" t="s">
        <v>629</v>
      </c>
      <c r="B498" s="832" t="s">
        <v>630</v>
      </c>
      <c r="C498" s="835" t="s">
        <v>671</v>
      </c>
      <c r="D498" s="863" t="s">
        <v>672</v>
      </c>
      <c r="E498" s="835" t="s">
        <v>5849</v>
      </c>
      <c r="F498" s="863" t="s">
        <v>5850</v>
      </c>
      <c r="G498" s="835" t="s">
        <v>5923</v>
      </c>
      <c r="H498" s="835" t="s">
        <v>5924</v>
      </c>
      <c r="I498" s="849">
        <v>3.1049998998641968</v>
      </c>
      <c r="J498" s="849">
        <v>200</v>
      </c>
      <c r="K498" s="850">
        <v>621</v>
      </c>
    </row>
    <row r="499" spans="1:11" ht="14.4" customHeight="1" x14ac:dyDescent="0.3">
      <c r="A499" s="831" t="s">
        <v>629</v>
      </c>
      <c r="B499" s="832" t="s">
        <v>630</v>
      </c>
      <c r="C499" s="835" t="s">
        <v>671</v>
      </c>
      <c r="D499" s="863" t="s">
        <v>672</v>
      </c>
      <c r="E499" s="835" t="s">
        <v>5849</v>
      </c>
      <c r="F499" s="863" t="s">
        <v>5850</v>
      </c>
      <c r="G499" s="835" t="s">
        <v>5937</v>
      </c>
      <c r="H499" s="835" t="s">
        <v>5938</v>
      </c>
      <c r="I499" s="849">
        <v>1.0900000333786011</v>
      </c>
      <c r="J499" s="849">
        <v>100</v>
      </c>
      <c r="K499" s="850">
        <v>109</v>
      </c>
    </row>
    <row r="500" spans="1:11" ht="14.4" customHeight="1" x14ac:dyDescent="0.3">
      <c r="A500" s="831" t="s">
        <v>629</v>
      </c>
      <c r="B500" s="832" t="s">
        <v>630</v>
      </c>
      <c r="C500" s="835" t="s">
        <v>671</v>
      </c>
      <c r="D500" s="863" t="s">
        <v>672</v>
      </c>
      <c r="E500" s="835" t="s">
        <v>5849</v>
      </c>
      <c r="F500" s="863" t="s">
        <v>5850</v>
      </c>
      <c r="G500" s="835" t="s">
        <v>5939</v>
      </c>
      <c r="H500" s="835" t="s">
        <v>5940</v>
      </c>
      <c r="I500" s="849">
        <v>0.47333332896232605</v>
      </c>
      <c r="J500" s="849">
        <v>300</v>
      </c>
      <c r="K500" s="850">
        <v>142</v>
      </c>
    </row>
    <row r="501" spans="1:11" ht="14.4" customHeight="1" x14ac:dyDescent="0.3">
      <c r="A501" s="831" t="s">
        <v>629</v>
      </c>
      <c r="B501" s="832" t="s">
        <v>630</v>
      </c>
      <c r="C501" s="835" t="s">
        <v>671</v>
      </c>
      <c r="D501" s="863" t="s">
        <v>672</v>
      </c>
      <c r="E501" s="835" t="s">
        <v>5849</v>
      </c>
      <c r="F501" s="863" t="s">
        <v>5850</v>
      </c>
      <c r="G501" s="835" t="s">
        <v>5941</v>
      </c>
      <c r="H501" s="835" t="s">
        <v>5942</v>
      </c>
      <c r="I501" s="849">
        <v>1.6699999570846558</v>
      </c>
      <c r="J501" s="849">
        <v>100</v>
      </c>
      <c r="K501" s="850">
        <v>167</v>
      </c>
    </row>
    <row r="502" spans="1:11" ht="14.4" customHeight="1" x14ac:dyDescent="0.3">
      <c r="A502" s="831" t="s">
        <v>629</v>
      </c>
      <c r="B502" s="832" t="s">
        <v>630</v>
      </c>
      <c r="C502" s="835" t="s">
        <v>671</v>
      </c>
      <c r="D502" s="863" t="s">
        <v>672</v>
      </c>
      <c r="E502" s="835" t="s">
        <v>5849</v>
      </c>
      <c r="F502" s="863" t="s">
        <v>5850</v>
      </c>
      <c r="G502" s="835" t="s">
        <v>5961</v>
      </c>
      <c r="H502" s="835" t="s">
        <v>5962</v>
      </c>
      <c r="I502" s="849">
        <v>2.3719999313354494</v>
      </c>
      <c r="J502" s="849">
        <v>500</v>
      </c>
      <c r="K502" s="850">
        <v>1186</v>
      </c>
    </row>
    <row r="503" spans="1:11" ht="14.4" customHeight="1" x14ac:dyDescent="0.3">
      <c r="A503" s="831" t="s">
        <v>629</v>
      </c>
      <c r="B503" s="832" t="s">
        <v>630</v>
      </c>
      <c r="C503" s="835" t="s">
        <v>671</v>
      </c>
      <c r="D503" s="863" t="s">
        <v>672</v>
      </c>
      <c r="E503" s="835" t="s">
        <v>5849</v>
      </c>
      <c r="F503" s="863" t="s">
        <v>5850</v>
      </c>
      <c r="G503" s="835" t="s">
        <v>5967</v>
      </c>
      <c r="H503" s="835" t="s">
        <v>5968</v>
      </c>
      <c r="I503" s="849">
        <v>2.6975000500679016</v>
      </c>
      <c r="J503" s="849">
        <v>400</v>
      </c>
      <c r="K503" s="850">
        <v>1079</v>
      </c>
    </row>
    <row r="504" spans="1:11" ht="14.4" customHeight="1" x14ac:dyDescent="0.3">
      <c r="A504" s="831" t="s">
        <v>629</v>
      </c>
      <c r="B504" s="832" t="s">
        <v>630</v>
      </c>
      <c r="C504" s="835" t="s">
        <v>671</v>
      </c>
      <c r="D504" s="863" t="s">
        <v>672</v>
      </c>
      <c r="E504" s="835" t="s">
        <v>5849</v>
      </c>
      <c r="F504" s="863" t="s">
        <v>5850</v>
      </c>
      <c r="G504" s="835" t="s">
        <v>5969</v>
      </c>
      <c r="H504" s="835" t="s">
        <v>5970</v>
      </c>
      <c r="I504" s="849">
        <v>1.9199999570846558</v>
      </c>
      <c r="J504" s="849">
        <v>300</v>
      </c>
      <c r="K504" s="850">
        <v>576</v>
      </c>
    </row>
    <row r="505" spans="1:11" ht="14.4" customHeight="1" x14ac:dyDescent="0.3">
      <c r="A505" s="831" t="s">
        <v>629</v>
      </c>
      <c r="B505" s="832" t="s">
        <v>630</v>
      </c>
      <c r="C505" s="835" t="s">
        <v>671</v>
      </c>
      <c r="D505" s="863" t="s">
        <v>672</v>
      </c>
      <c r="E505" s="835" t="s">
        <v>5849</v>
      </c>
      <c r="F505" s="863" t="s">
        <v>5850</v>
      </c>
      <c r="G505" s="835" t="s">
        <v>6279</v>
      </c>
      <c r="H505" s="835" t="s">
        <v>6280</v>
      </c>
      <c r="I505" s="849">
        <v>3.0699999332427979</v>
      </c>
      <c r="J505" s="849">
        <v>50</v>
      </c>
      <c r="K505" s="850">
        <v>153.5</v>
      </c>
    </row>
    <row r="506" spans="1:11" ht="14.4" customHeight="1" x14ac:dyDescent="0.3">
      <c r="A506" s="831" t="s">
        <v>629</v>
      </c>
      <c r="B506" s="832" t="s">
        <v>630</v>
      </c>
      <c r="C506" s="835" t="s">
        <v>671</v>
      </c>
      <c r="D506" s="863" t="s">
        <v>672</v>
      </c>
      <c r="E506" s="835" t="s">
        <v>5849</v>
      </c>
      <c r="F506" s="863" t="s">
        <v>5850</v>
      </c>
      <c r="G506" s="835" t="s">
        <v>5973</v>
      </c>
      <c r="H506" s="835" t="s">
        <v>5974</v>
      </c>
      <c r="I506" s="849">
        <v>21.233332951863606</v>
      </c>
      <c r="J506" s="849">
        <v>150</v>
      </c>
      <c r="K506" s="850">
        <v>3185</v>
      </c>
    </row>
    <row r="507" spans="1:11" ht="14.4" customHeight="1" x14ac:dyDescent="0.3">
      <c r="A507" s="831" t="s">
        <v>629</v>
      </c>
      <c r="B507" s="832" t="s">
        <v>630</v>
      </c>
      <c r="C507" s="835" t="s">
        <v>671</v>
      </c>
      <c r="D507" s="863" t="s">
        <v>672</v>
      </c>
      <c r="E507" s="835" t="s">
        <v>5849</v>
      </c>
      <c r="F507" s="863" t="s">
        <v>5850</v>
      </c>
      <c r="G507" s="835" t="s">
        <v>5975</v>
      </c>
      <c r="H507" s="835" t="s">
        <v>5976</v>
      </c>
      <c r="I507" s="849">
        <v>5.3700000047683716</v>
      </c>
      <c r="J507" s="849">
        <v>400</v>
      </c>
      <c r="K507" s="850">
        <v>2148</v>
      </c>
    </row>
    <row r="508" spans="1:11" ht="14.4" customHeight="1" x14ac:dyDescent="0.3">
      <c r="A508" s="831" t="s">
        <v>629</v>
      </c>
      <c r="B508" s="832" t="s">
        <v>630</v>
      </c>
      <c r="C508" s="835" t="s">
        <v>671</v>
      </c>
      <c r="D508" s="863" t="s">
        <v>672</v>
      </c>
      <c r="E508" s="835" t="s">
        <v>5849</v>
      </c>
      <c r="F508" s="863" t="s">
        <v>5850</v>
      </c>
      <c r="G508" s="835" t="s">
        <v>5983</v>
      </c>
      <c r="H508" s="835" t="s">
        <v>5984</v>
      </c>
      <c r="I508" s="849">
        <v>21.229999542236328</v>
      </c>
      <c r="J508" s="849">
        <v>50</v>
      </c>
      <c r="K508" s="850">
        <v>1061.5</v>
      </c>
    </row>
    <row r="509" spans="1:11" ht="14.4" customHeight="1" x14ac:dyDescent="0.3">
      <c r="A509" s="831" t="s">
        <v>629</v>
      </c>
      <c r="B509" s="832" t="s">
        <v>630</v>
      </c>
      <c r="C509" s="835" t="s">
        <v>671</v>
      </c>
      <c r="D509" s="863" t="s">
        <v>672</v>
      </c>
      <c r="E509" s="835" t="s">
        <v>5849</v>
      </c>
      <c r="F509" s="863" t="s">
        <v>5850</v>
      </c>
      <c r="G509" s="835" t="s">
        <v>5985</v>
      </c>
      <c r="H509" s="835" t="s">
        <v>5986</v>
      </c>
      <c r="I509" s="849">
        <v>21.237499713897705</v>
      </c>
      <c r="J509" s="849">
        <v>200</v>
      </c>
      <c r="K509" s="850">
        <v>4247.5</v>
      </c>
    </row>
    <row r="510" spans="1:11" ht="14.4" customHeight="1" x14ac:dyDescent="0.3">
      <c r="A510" s="831" t="s">
        <v>629</v>
      </c>
      <c r="B510" s="832" t="s">
        <v>630</v>
      </c>
      <c r="C510" s="835" t="s">
        <v>671</v>
      </c>
      <c r="D510" s="863" t="s">
        <v>672</v>
      </c>
      <c r="E510" s="835" t="s">
        <v>5995</v>
      </c>
      <c r="F510" s="863" t="s">
        <v>5996</v>
      </c>
      <c r="G510" s="835" t="s">
        <v>6001</v>
      </c>
      <c r="H510" s="835" t="s">
        <v>6002</v>
      </c>
      <c r="I510" s="849">
        <v>0.30200001001358034</v>
      </c>
      <c r="J510" s="849">
        <v>1000</v>
      </c>
      <c r="K510" s="850">
        <v>302</v>
      </c>
    </row>
    <row r="511" spans="1:11" ht="14.4" customHeight="1" x14ac:dyDescent="0.3">
      <c r="A511" s="831" t="s">
        <v>629</v>
      </c>
      <c r="B511" s="832" t="s">
        <v>630</v>
      </c>
      <c r="C511" s="835" t="s">
        <v>671</v>
      </c>
      <c r="D511" s="863" t="s">
        <v>672</v>
      </c>
      <c r="E511" s="835" t="s">
        <v>5995</v>
      </c>
      <c r="F511" s="863" t="s">
        <v>5996</v>
      </c>
      <c r="G511" s="835" t="s">
        <v>6243</v>
      </c>
      <c r="H511" s="835" t="s">
        <v>6244</v>
      </c>
      <c r="I511" s="849">
        <v>1.7999999523162842</v>
      </c>
      <c r="J511" s="849">
        <v>100</v>
      </c>
      <c r="K511" s="850">
        <v>180</v>
      </c>
    </row>
    <row r="512" spans="1:11" ht="14.4" customHeight="1" x14ac:dyDescent="0.3">
      <c r="A512" s="831" t="s">
        <v>629</v>
      </c>
      <c r="B512" s="832" t="s">
        <v>630</v>
      </c>
      <c r="C512" s="835" t="s">
        <v>671</v>
      </c>
      <c r="D512" s="863" t="s">
        <v>672</v>
      </c>
      <c r="E512" s="835" t="s">
        <v>5995</v>
      </c>
      <c r="F512" s="863" t="s">
        <v>5996</v>
      </c>
      <c r="G512" s="835" t="s">
        <v>6201</v>
      </c>
      <c r="H512" s="835" t="s">
        <v>6202</v>
      </c>
      <c r="I512" s="849">
        <v>1.8024999499320984</v>
      </c>
      <c r="J512" s="849">
        <v>400</v>
      </c>
      <c r="K512" s="850">
        <v>721</v>
      </c>
    </row>
    <row r="513" spans="1:11" ht="14.4" customHeight="1" x14ac:dyDescent="0.3">
      <c r="A513" s="831" t="s">
        <v>629</v>
      </c>
      <c r="B513" s="832" t="s">
        <v>630</v>
      </c>
      <c r="C513" s="835" t="s">
        <v>671</v>
      </c>
      <c r="D513" s="863" t="s">
        <v>672</v>
      </c>
      <c r="E513" s="835" t="s">
        <v>6005</v>
      </c>
      <c r="F513" s="863" t="s">
        <v>6006</v>
      </c>
      <c r="G513" s="835" t="s">
        <v>6015</v>
      </c>
      <c r="H513" s="835" t="s">
        <v>6016</v>
      </c>
      <c r="I513" s="849">
        <v>0.62999999523162842</v>
      </c>
      <c r="J513" s="849">
        <v>3800</v>
      </c>
      <c r="K513" s="850">
        <v>2394</v>
      </c>
    </row>
    <row r="514" spans="1:11" ht="14.4" customHeight="1" x14ac:dyDescent="0.3">
      <c r="A514" s="831" t="s">
        <v>629</v>
      </c>
      <c r="B514" s="832" t="s">
        <v>630</v>
      </c>
      <c r="C514" s="835" t="s">
        <v>671</v>
      </c>
      <c r="D514" s="863" t="s">
        <v>672</v>
      </c>
      <c r="E514" s="835" t="s">
        <v>6005</v>
      </c>
      <c r="F514" s="863" t="s">
        <v>6006</v>
      </c>
      <c r="G514" s="835" t="s">
        <v>6017</v>
      </c>
      <c r="H514" s="835" t="s">
        <v>6018</v>
      </c>
      <c r="I514" s="849">
        <v>0.62999999523162842</v>
      </c>
      <c r="J514" s="849">
        <v>1000</v>
      </c>
      <c r="K514" s="850">
        <v>630</v>
      </c>
    </row>
    <row r="515" spans="1:11" ht="14.4" customHeight="1" x14ac:dyDescent="0.3">
      <c r="A515" s="831" t="s">
        <v>629</v>
      </c>
      <c r="B515" s="832" t="s">
        <v>630</v>
      </c>
      <c r="C515" s="835" t="s">
        <v>674</v>
      </c>
      <c r="D515" s="863" t="s">
        <v>675</v>
      </c>
      <c r="E515" s="835" t="s">
        <v>5793</v>
      </c>
      <c r="F515" s="863" t="s">
        <v>5794</v>
      </c>
      <c r="G515" s="835" t="s">
        <v>5795</v>
      </c>
      <c r="H515" s="835" t="s">
        <v>5796</v>
      </c>
      <c r="I515" s="849">
        <v>147.18099594116211</v>
      </c>
      <c r="J515" s="849">
        <v>80</v>
      </c>
      <c r="K515" s="850">
        <v>11774.5498046875</v>
      </c>
    </row>
    <row r="516" spans="1:11" ht="14.4" customHeight="1" x14ac:dyDescent="0.3">
      <c r="A516" s="831" t="s">
        <v>629</v>
      </c>
      <c r="B516" s="832" t="s">
        <v>630</v>
      </c>
      <c r="C516" s="835" t="s">
        <v>674</v>
      </c>
      <c r="D516" s="863" t="s">
        <v>675</v>
      </c>
      <c r="E516" s="835" t="s">
        <v>5793</v>
      </c>
      <c r="F516" s="863" t="s">
        <v>5794</v>
      </c>
      <c r="G516" s="835" t="s">
        <v>6291</v>
      </c>
      <c r="H516" s="835" t="s">
        <v>6292</v>
      </c>
      <c r="I516" s="849">
        <v>141.58000183105469</v>
      </c>
      <c r="J516" s="849">
        <v>7</v>
      </c>
      <c r="K516" s="850">
        <v>991.05999755859375</v>
      </c>
    </row>
    <row r="517" spans="1:11" ht="14.4" customHeight="1" x14ac:dyDescent="0.3">
      <c r="A517" s="831" t="s">
        <v>629</v>
      </c>
      <c r="B517" s="832" t="s">
        <v>630</v>
      </c>
      <c r="C517" s="835" t="s">
        <v>674</v>
      </c>
      <c r="D517" s="863" t="s">
        <v>675</v>
      </c>
      <c r="E517" s="835" t="s">
        <v>5793</v>
      </c>
      <c r="F517" s="863" t="s">
        <v>5794</v>
      </c>
      <c r="G517" s="835" t="s">
        <v>6293</v>
      </c>
      <c r="H517" s="835" t="s">
        <v>6294</v>
      </c>
      <c r="I517" s="849">
        <v>208.1199951171875</v>
      </c>
      <c r="J517" s="849">
        <v>2</v>
      </c>
      <c r="K517" s="850">
        <v>416.239990234375</v>
      </c>
    </row>
    <row r="518" spans="1:11" ht="14.4" customHeight="1" x14ac:dyDescent="0.3">
      <c r="A518" s="831" t="s">
        <v>629</v>
      </c>
      <c r="B518" s="832" t="s">
        <v>630</v>
      </c>
      <c r="C518" s="835" t="s">
        <v>674</v>
      </c>
      <c r="D518" s="863" t="s">
        <v>675</v>
      </c>
      <c r="E518" s="835" t="s">
        <v>5793</v>
      </c>
      <c r="F518" s="863" t="s">
        <v>5794</v>
      </c>
      <c r="G518" s="835" t="s">
        <v>6295</v>
      </c>
      <c r="H518" s="835" t="s">
        <v>6296</v>
      </c>
      <c r="I518" s="849">
        <v>165.77000427246094</v>
      </c>
      <c r="J518" s="849">
        <v>1</v>
      </c>
      <c r="K518" s="850">
        <v>165.77000427246094</v>
      </c>
    </row>
    <row r="519" spans="1:11" ht="14.4" customHeight="1" x14ac:dyDescent="0.3">
      <c r="A519" s="831" t="s">
        <v>629</v>
      </c>
      <c r="B519" s="832" t="s">
        <v>630</v>
      </c>
      <c r="C519" s="835" t="s">
        <v>674</v>
      </c>
      <c r="D519" s="863" t="s">
        <v>675</v>
      </c>
      <c r="E519" s="835" t="s">
        <v>5793</v>
      </c>
      <c r="F519" s="863" t="s">
        <v>5794</v>
      </c>
      <c r="G519" s="835" t="s">
        <v>6297</v>
      </c>
      <c r="H519" s="835" t="s">
        <v>6298</v>
      </c>
      <c r="I519" s="849">
        <v>264.32629943967783</v>
      </c>
      <c r="J519" s="849">
        <v>1</v>
      </c>
      <c r="K519" s="850">
        <v>264.32629943967783</v>
      </c>
    </row>
    <row r="520" spans="1:11" ht="14.4" customHeight="1" x14ac:dyDescent="0.3">
      <c r="A520" s="831" t="s">
        <v>629</v>
      </c>
      <c r="B520" s="832" t="s">
        <v>630</v>
      </c>
      <c r="C520" s="835" t="s">
        <v>674</v>
      </c>
      <c r="D520" s="863" t="s">
        <v>675</v>
      </c>
      <c r="E520" s="835" t="s">
        <v>5797</v>
      </c>
      <c r="F520" s="863" t="s">
        <v>5798</v>
      </c>
      <c r="G520" s="835" t="s">
        <v>6299</v>
      </c>
      <c r="H520" s="835" t="s">
        <v>6300</v>
      </c>
      <c r="I520" s="849">
        <v>91.839996337890625</v>
      </c>
      <c r="J520" s="849">
        <v>2</v>
      </c>
      <c r="K520" s="850">
        <v>183.67999267578125</v>
      </c>
    </row>
    <row r="521" spans="1:11" ht="14.4" customHeight="1" x14ac:dyDescent="0.3">
      <c r="A521" s="831" t="s">
        <v>629</v>
      </c>
      <c r="B521" s="832" t="s">
        <v>630</v>
      </c>
      <c r="C521" s="835" t="s">
        <v>674</v>
      </c>
      <c r="D521" s="863" t="s">
        <v>675</v>
      </c>
      <c r="E521" s="835" t="s">
        <v>5797</v>
      </c>
      <c r="F521" s="863" t="s">
        <v>5798</v>
      </c>
      <c r="G521" s="835" t="s">
        <v>6301</v>
      </c>
      <c r="H521" s="835" t="s">
        <v>6302</v>
      </c>
      <c r="I521" s="849">
        <v>1.5</v>
      </c>
      <c r="J521" s="849">
        <v>500</v>
      </c>
      <c r="K521" s="850">
        <v>750</v>
      </c>
    </row>
    <row r="522" spans="1:11" ht="14.4" customHeight="1" x14ac:dyDescent="0.3">
      <c r="A522" s="831" t="s">
        <v>629</v>
      </c>
      <c r="B522" s="832" t="s">
        <v>630</v>
      </c>
      <c r="C522" s="835" t="s">
        <v>674</v>
      </c>
      <c r="D522" s="863" t="s">
        <v>675</v>
      </c>
      <c r="E522" s="835" t="s">
        <v>5797</v>
      </c>
      <c r="F522" s="863" t="s">
        <v>5798</v>
      </c>
      <c r="G522" s="835" t="s">
        <v>6303</v>
      </c>
      <c r="H522" s="835" t="s">
        <v>6304</v>
      </c>
      <c r="I522" s="849">
        <v>0.56000000238418579</v>
      </c>
      <c r="J522" s="849">
        <v>1000</v>
      </c>
      <c r="K522" s="850">
        <v>558.29998779296875</v>
      </c>
    </row>
    <row r="523" spans="1:11" ht="14.4" customHeight="1" x14ac:dyDescent="0.3">
      <c r="A523" s="831" t="s">
        <v>629</v>
      </c>
      <c r="B523" s="832" t="s">
        <v>630</v>
      </c>
      <c r="C523" s="835" t="s">
        <v>674</v>
      </c>
      <c r="D523" s="863" t="s">
        <v>675</v>
      </c>
      <c r="E523" s="835" t="s">
        <v>5797</v>
      </c>
      <c r="F523" s="863" t="s">
        <v>5798</v>
      </c>
      <c r="G523" s="835" t="s">
        <v>6305</v>
      </c>
      <c r="H523" s="835" t="s">
        <v>6306</v>
      </c>
      <c r="I523" s="849">
        <v>53.840000152587891</v>
      </c>
      <c r="J523" s="849">
        <v>3</v>
      </c>
      <c r="K523" s="850">
        <v>161.52999877929687</v>
      </c>
    </row>
    <row r="524" spans="1:11" ht="14.4" customHeight="1" x14ac:dyDescent="0.3">
      <c r="A524" s="831" t="s">
        <v>629</v>
      </c>
      <c r="B524" s="832" t="s">
        <v>630</v>
      </c>
      <c r="C524" s="835" t="s">
        <v>674</v>
      </c>
      <c r="D524" s="863" t="s">
        <v>675</v>
      </c>
      <c r="E524" s="835" t="s">
        <v>5801</v>
      </c>
      <c r="F524" s="863" t="s">
        <v>5802</v>
      </c>
      <c r="G524" s="835" t="s">
        <v>6307</v>
      </c>
      <c r="H524" s="835" t="s">
        <v>6308</v>
      </c>
      <c r="I524" s="849">
        <v>0.63999998569488525</v>
      </c>
      <c r="J524" s="849">
        <v>5000</v>
      </c>
      <c r="K524" s="850">
        <v>3191.25</v>
      </c>
    </row>
    <row r="525" spans="1:11" ht="14.4" customHeight="1" x14ac:dyDescent="0.3">
      <c r="A525" s="831" t="s">
        <v>629</v>
      </c>
      <c r="B525" s="832" t="s">
        <v>630</v>
      </c>
      <c r="C525" s="835" t="s">
        <v>674</v>
      </c>
      <c r="D525" s="863" t="s">
        <v>675</v>
      </c>
      <c r="E525" s="835" t="s">
        <v>5801</v>
      </c>
      <c r="F525" s="863" t="s">
        <v>5802</v>
      </c>
      <c r="G525" s="835" t="s">
        <v>5809</v>
      </c>
      <c r="H525" s="835" t="s">
        <v>5810</v>
      </c>
      <c r="I525" s="849">
        <v>0.87999999523162842</v>
      </c>
      <c r="J525" s="849">
        <v>600</v>
      </c>
      <c r="K525" s="850">
        <v>528</v>
      </c>
    </row>
    <row r="526" spans="1:11" ht="14.4" customHeight="1" x14ac:dyDescent="0.3">
      <c r="A526" s="831" t="s">
        <v>629</v>
      </c>
      <c r="B526" s="832" t="s">
        <v>630</v>
      </c>
      <c r="C526" s="835" t="s">
        <v>674</v>
      </c>
      <c r="D526" s="863" t="s">
        <v>675</v>
      </c>
      <c r="E526" s="835" t="s">
        <v>5801</v>
      </c>
      <c r="F526" s="863" t="s">
        <v>5802</v>
      </c>
      <c r="G526" s="835" t="s">
        <v>6309</v>
      </c>
      <c r="H526" s="835" t="s">
        <v>6310</v>
      </c>
      <c r="I526" s="849">
        <v>2.6600000858306885</v>
      </c>
      <c r="J526" s="849">
        <v>70</v>
      </c>
      <c r="K526" s="850">
        <v>186.33999633789063</v>
      </c>
    </row>
    <row r="527" spans="1:11" ht="14.4" customHeight="1" x14ac:dyDescent="0.3">
      <c r="A527" s="831" t="s">
        <v>629</v>
      </c>
      <c r="B527" s="832" t="s">
        <v>630</v>
      </c>
      <c r="C527" s="835" t="s">
        <v>674</v>
      </c>
      <c r="D527" s="863" t="s">
        <v>675</v>
      </c>
      <c r="E527" s="835" t="s">
        <v>5801</v>
      </c>
      <c r="F527" s="863" t="s">
        <v>5802</v>
      </c>
      <c r="G527" s="835" t="s">
        <v>6033</v>
      </c>
      <c r="H527" s="835" t="s">
        <v>6034</v>
      </c>
      <c r="I527" s="849">
        <v>790.875</v>
      </c>
      <c r="J527" s="849">
        <v>4</v>
      </c>
      <c r="K527" s="850">
        <v>3163.5</v>
      </c>
    </row>
    <row r="528" spans="1:11" ht="14.4" customHeight="1" x14ac:dyDescent="0.3">
      <c r="A528" s="831" t="s">
        <v>629</v>
      </c>
      <c r="B528" s="832" t="s">
        <v>630</v>
      </c>
      <c r="C528" s="835" t="s">
        <v>674</v>
      </c>
      <c r="D528" s="863" t="s">
        <v>675</v>
      </c>
      <c r="E528" s="835" t="s">
        <v>5801</v>
      </c>
      <c r="F528" s="863" t="s">
        <v>5802</v>
      </c>
      <c r="G528" s="835" t="s">
        <v>6141</v>
      </c>
      <c r="H528" s="835" t="s">
        <v>6142</v>
      </c>
      <c r="I528" s="849">
        <v>30.180000305175781</v>
      </c>
      <c r="J528" s="849">
        <v>25</v>
      </c>
      <c r="K528" s="850">
        <v>754.5</v>
      </c>
    </row>
    <row r="529" spans="1:11" ht="14.4" customHeight="1" x14ac:dyDescent="0.3">
      <c r="A529" s="831" t="s">
        <v>629</v>
      </c>
      <c r="B529" s="832" t="s">
        <v>630</v>
      </c>
      <c r="C529" s="835" t="s">
        <v>674</v>
      </c>
      <c r="D529" s="863" t="s">
        <v>675</v>
      </c>
      <c r="E529" s="835" t="s">
        <v>5801</v>
      </c>
      <c r="F529" s="863" t="s">
        <v>5802</v>
      </c>
      <c r="G529" s="835" t="s">
        <v>6143</v>
      </c>
      <c r="H529" s="835" t="s">
        <v>6144</v>
      </c>
      <c r="I529" s="849">
        <v>13.039999961853027</v>
      </c>
      <c r="J529" s="849">
        <v>10</v>
      </c>
      <c r="K529" s="850">
        <v>130.41000366210937</v>
      </c>
    </row>
    <row r="530" spans="1:11" ht="14.4" customHeight="1" x14ac:dyDescent="0.3">
      <c r="A530" s="831" t="s">
        <v>629</v>
      </c>
      <c r="B530" s="832" t="s">
        <v>630</v>
      </c>
      <c r="C530" s="835" t="s">
        <v>674</v>
      </c>
      <c r="D530" s="863" t="s">
        <v>675</v>
      </c>
      <c r="E530" s="835" t="s">
        <v>5801</v>
      </c>
      <c r="F530" s="863" t="s">
        <v>5802</v>
      </c>
      <c r="G530" s="835" t="s">
        <v>6311</v>
      </c>
      <c r="H530" s="835" t="s">
        <v>6312</v>
      </c>
      <c r="I530" s="849">
        <v>98.44000244140625</v>
      </c>
      <c r="J530" s="849">
        <v>20</v>
      </c>
      <c r="K530" s="850">
        <v>1968.800048828125</v>
      </c>
    </row>
    <row r="531" spans="1:11" ht="14.4" customHeight="1" x14ac:dyDescent="0.3">
      <c r="A531" s="831" t="s">
        <v>629</v>
      </c>
      <c r="B531" s="832" t="s">
        <v>630</v>
      </c>
      <c r="C531" s="835" t="s">
        <v>674</v>
      </c>
      <c r="D531" s="863" t="s">
        <v>675</v>
      </c>
      <c r="E531" s="835" t="s">
        <v>5801</v>
      </c>
      <c r="F531" s="863" t="s">
        <v>5802</v>
      </c>
      <c r="G531" s="835" t="s">
        <v>5815</v>
      </c>
      <c r="H531" s="835" t="s">
        <v>5816</v>
      </c>
      <c r="I531" s="849">
        <v>139.16999816894531</v>
      </c>
      <c r="J531" s="849">
        <v>19</v>
      </c>
      <c r="K531" s="850">
        <v>2644.2299346923828</v>
      </c>
    </row>
    <row r="532" spans="1:11" ht="14.4" customHeight="1" x14ac:dyDescent="0.3">
      <c r="A532" s="831" t="s">
        <v>629</v>
      </c>
      <c r="B532" s="832" t="s">
        <v>630</v>
      </c>
      <c r="C532" s="835" t="s">
        <v>674</v>
      </c>
      <c r="D532" s="863" t="s">
        <v>675</v>
      </c>
      <c r="E532" s="835" t="s">
        <v>5801</v>
      </c>
      <c r="F532" s="863" t="s">
        <v>5802</v>
      </c>
      <c r="G532" s="835" t="s">
        <v>5817</v>
      </c>
      <c r="H532" s="835" t="s">
        <v>5818</v>
      </c>
      <c r="I532" s="849">
        <v>8.0100002288818359</v>
      </c>
      <c r="J532" s="849">
        <v>200</v>
      </c>
      <c r="K532" s="850">
        <v>1602.1300048828125</v>
      </c>
    </row>
    <row r="533" spans="1:11" ht="14.4" customHeight="1" x14ac:dyDescent="0.3">
      <c r="A533" s="831" t="s">
        <v>629</v>
      </c>
      <c r="B533" s="832" t="s">
        <v>630</v>
      </c>
      <c r="C533" s="835" t="s">
        <v>674</v>
      </c>
      <c r="D533" s="863" t="s">
        <v>675</v>
      </c>
      <c r="E533" s="835" t="s">
        <v>5801</v>
      </c>
      <c r="F533" s="863" t="s">
        <v>5802</v>
      </c>
      <c r="G533" s="835" t="s">
        <v>6047</v>
      </c>
      <c r="H533" s="835" t="s">
        <v>6048</v>
      </c>
      <c r="I533" s="849">
        <v>14.119999885559082</v>
      </c>
      <c r="J533" s="849">
        <v>50</v>
      </c>
      <c r="K533" s="850">
        <v>706</v>
      </c>
    </row>
    <row r="534" spans="1:11" ht="14.4" customHeight="1" x14ac:dyDescent="0.3">
      <c r="A534" s="831" t="s">
        <v>629</v>
      </c>
      <c r="B534" s="832" t="s">
        <v>630</v>
      </c>
      <c r="C534" s="835" t="s">
        <v>674</v>
      </c>
      <c r="D534" s="863" t="s">
        <v>675</v>
      </c>
      <c r="E534" s="835" t="s">
        <v>5801</v>
      </c>
      <c r="F534" s="863" t="s">
        <v>5802</v>
      </c>
      <c r="G534" s="835" t="s">
        <v>6313</v>
      </c>
      <c r="H534" s="835" t="s">
        <v>6314</v>
      </c>
      <c r="I534" s="849">
        <v>215.27999877929687</v>
      </c>
      <c r="J534" s="849">
        <v>150</v>
      </c>
      <c r="K534" s="850">
        <v>32292</v>
      </c>
    </row>
    <row r="535" spans="1:11" ht="14.4" customHeight="1" x14ac:dyDescent="0.3">
      <c r="A535" s="831" t="s">
        <v>629</v>
      </c>
      <c r="B535" s="832" t="s">
        <v>630</v>
      </c>
      <c r="C535" s="835" t="s">
        <v>674</v>
      </c>
      <c r="D535" s="863" t="s">
        <v>675</v>
      </c>
      <c r="E535" s="835" t="s">
        <v>5801</v>
      </c>
      <c r="F535" s="863" t="s">
        <v>5802</v>
      </c>
      <c r="G535" s="835" t="s">
        <v>5819</v>
      </c>
      <c r="H535" s="835" t="s">
        <v>5820</v>
      </c>
      <c r="I535" s="849">
        <v>0.85750001668930054</v>
      </c>
      <c r="J535" s="849">
        <v>700</v>
      </c>
      <c r="K535" s="850">
        <v>600</v>
      </c>
    </row>
    <row r="536" spans="1:11" ht="14.4" customHeight="1" x14ac:dyDescent="0.3">
      <c r="A536" s="831" t="s">
        <v>629</v>
      </c>
      <c r="B536" s="832" t="s">
        <v>630</v>
      </c>
      <c r="C536" s="835" t="s">
        <v>674</v>
      </c>
      <c r="D536" s="863" t="s">
        <v>675</v>
      </c>
      <c r="E536" s="835" t="s">
        <v>5801</v>
      </c>
      <c r="F536" s="863" t="s">
        <v>5802</v>
      </c>
      <c r="G536" s="835" t="s">
        <v>6151</v>
      </c>
      <c r="H536" s="835" t="s">
        <v>6152</v>
      </c>
      <c r="I536" s="849">
        <v>1.5099999904632568</v>
      </c>
      <c r="J536" s="849">
        <v>50</v>
      </c>
      <c r="K536" s="850">
        <v>75.5</v>
      </c>
    </row>
    <row r="537" spans="1:11" ht="14.4" customHeight="1" x14ac:dyDescent="0.3">
      <c r="A537" s="831" t="s">
        <v>629</v>
      </c>
      <c r="B537" s="832" t="s">
        <v>630</v>
      </c>
      <c r="C537" s="835" t="s">
        <v>674</v>
      </c>
      <c r="D537" s="863" t="s">
        <v>675</v>
      </c>
      <c r="E537" s="835" t="s">
        <v>5801</v>
      </c>
      <c r="F537" s="863" t="s">
        <v>5802</v>
      </c>
      <c r="G537" s="835" t="s">
        <v>6315</v>
      </c>
      <c r="H537" s="835" t="s">
        <v>6316</v>
      </c>
      <c r="I537" s="849">
        <v>98.379997253417969</v>
      </c>
      <c r="J537" s="849">
        <v>10</v>
      </c>
      <c r="K537" s="850">
        <v>983.79998779296875</v>
      </c>
    </row>
    <row r="538" spans="1:11" ht="14.4" customHeight="1" x14ac:dyDescent="0.3">
      <c r="A538" s="831" t="s">
        <v>629</v>
      </c>
      <c r="B538" s="832" t="s">
        <v>630</v>
      </c>
      <c r="C538" s="835" t="s">
        <v>674</v>
      </c>
      <c r="D538" s="863" t="s">
        <v>675</v>
      </c>
      <c r="E538" s="835" t="s">
        <v>5801</v>
      </c>
      <c r="F538" s="863" t="s">
        <v>5802</v>
      </c>
      <c r="G538" s="835" t="s">
        <v>6317</v>
      </c>
      <c r="H538" s="835" t="s">
        <v>6318</v>
      </c>
      <c r="I538" s="849">
        <v>111.31999969482422</v>
      </c>
      <c r="J538" s="849">
        <v>48</v>
      </c>
      <c r="K538" s="850">
        <v>5343.35986328125</v>
      </c>
    </row>
    <row r="539" spans="1:11" ht="14.4" customHeight="1" x14ac:dyDescent="0.3">
      <c r="A539" s="831" t="s">
        <v>629</v>
      </c>
      <c r="B539" s="832" t="s">
        <v>630</v>
      </c>
      <c r="C539" s="835" t="s">
        <v>674</v>
      </c>
      <c r="D539" s="863" t="s">
        <v>675</v>
      </c>
      <c r="E539" s="835" t="s">
        <v>5801</v>
      </c>
      <c r="F539" s="863" t="s">
        <v>5802</v>
      </c>
      <c r="G539" s="835" t="s">
        <v>6319</v>
      </c>
      <c r="H539" s="835" t="s">
        <v>6320</v>
      </c>
      <c r="I539" s="849">
        <v>13.090000152587891</v>
      </c>
      <c r="J539" s="849">
        <v>24</v>
      </c>
      <c r="K539" s="850">
        <v>314.16000366210937</v>
      </c>
    </row>
    <row r="540" spans="1:11" ht="14.4" customHeight="1" x14ac:dyDescent="0.3">
      <c r="A540" s="831" t="s">
        <v>629</v>
      </c>
      <c r="B540" s="832" t="s">
        <v>630</v>
      </c>
      <c r="C540" s="835" t="s">
        <v>674</v>
      </c>
      <c r="D540" s="863" t="s">
        <v>675</v>
      </c>
      <c r="E540" s="835" t="s">
        <v>5801</v>
      </c>
      <c r="F540" s="863" t="s">
        <v>5802</v>
      </c>
      <c r="G540" s="835" t="s">
        <v>6213</v>
      </c>
      <c r="H540" s="835" t="s">
        <v>6214</v>
      </c>
      <c r="I540" s="849">
        <v>18.963332494099934</v>
      </c>
      <c r="J540" s="849">
        <v>72</v>
      </c>
      <c r="K540" s="850">
        <v>1365.260009765625</v>
      </c>
    </row>
    <row r="541" spans="1:11" ht="14.4" customHeight="1" x14ac:dyDescent="0.3">
      <c r="A541" s="831" t="s">
        <v>629</v>
      </c>
      <c r="B541" s="832" t="s">
        <v>630</v>
      </c>
      <c r="C541" s="835" t="s">
        <v>674</v>
      </c>
      <c r="D541" s="863" t="s">
        <v>675</v>
      </c>
      <c r="E541" s="835" t="s">
        <v>5801</v>
      </c>
      <c r="F541" s="863" t="s">
        <v>5802</v>
      </c>
      <c r="G541" s="835" t="s">
        <v>6153</v>
      </c>
      <c r="H541" s="835" t="s">
        <v>6154</v>
      </c>
      <c r="I541" s="849">
        <v>7.5900001525878906</v>
      </c>
      <c r="J541" s="849">
        <v>20</v>
      </c>
      <c r="K541" s="850">
        <v>151.80000305175781</v>
      </c>
    </row>
    <row r="542" spans="1:11" ht="14.4" customHeight="1" x14ac:dyDescent="0.3">
      <c r="A542" s="831" t="s">
        <v>629</v>
      </c>
      <c r="B542" s="832" t="s">
        <v>630</v>
      </c>
      <c r="C542" s="835" t="s">
        <v>674</v>
      </c>
      <c r="D542" s="863" t="s">
        <v>675</v>
      </c>
      <c r="E542" s="835" t="s">
        <v>5801</v>
      </c>
      <c r="F542" s="863" t="s">
        <v>5802</v>
      </c>
      <c r="G542" s="835" t="s">
        <v>6105</v>
      </c>
      <c r="H542" s="835" t="s">
        <v>6106</v>
      </c>
      <c r="I542" s="849">
        <v>8.619999885559082</v>
      </c>
      <c r="J542" s="849">
        <v>40</v>
      </c>
      <c r="K542" s="850">
        <v>344.79998779296875</v>
      </c>
    </row>
    <row r="543" spans="1:11" ht="14.4" customHeight="1" x14ac:dyDescent="0.3">
      <c r="A543" s="831" t="s">
        <v>629</v>
      </c>
      <c r="B543" s="832" t="s">
        <v>630</v>
      </c>
      <c r="C543" s="835" t="s">
        <v>674</v>
      </c>
      <c r="D543" s="863" t="s">
        <v>675</v>
      </c>
      <c r="E543" s="835" t="s">
        <v>5801</v>
      </c>
      <c r="F543" s="863" t="s">
        <v>5802</v>
      </c>
      <c r="G543" s="835" t="s">
        <v>5835</v>
      </c>
      <c r="H543" s="835" t="s">
        <v>5836</v>
      </c>
      <c r="I543" s="849">
        <v>2.5</v>
      </c>
      <c r="J543" s="849">
        <v>500</v>
      </c>
      <c r="K543" s="850">
        <v>1250</v>
      </c>
    </row>
    <row r="544" spans="1:11" ht="14.4" customHeight="1" x14ac:dyDescent="0.3">
      <c r="A544" s="831" t="s">
        <v>629</v>
      </c>
      <c r="B544" s="832" t="s">
        <v>630</v>
      </c>
      <c r="C544" s="835" t="s">
        <v>674</v>
      </c>
      <c r="D544" s="863" t="s">
        <v>675</v>
      </c>
      <c r="E544" s="835" t="s">
        <v>5801</v>
      </c>
      <c r="F544" s="863" t="s">
        <v>5802</v>
      </c>
      <c r="G544" s="835" t="s">
        <v>6321</v>
      </c>
      <c r="H544" s="835" t="s">
        <v>6322</v>
      </c>
      <c r="I544" s="849">
        <v>97.980003356933594</v>
      </c>
      <c r="J544" s="849">
        <v>14</v>
      </c>
      <c r="K544" s="850">
        <v>1371.7200012207031</v>
      </c>
    </row>
    <row r="545" spans="1:11" ht="14.4" customHeight="1" x14ac:dyDescent="0.3">
      <c r="A545" s="831" t="s">
        <v>629</v>
      </c>
      <c r="B545" s="832" t="s">
        <v>630</v>
      </c>
      <c r="C545" s="835" t="s">
        <v>674</v>
      </c>
      <c r="D545" s="863" t="s">
        <v>675</v>
      </c>
      <c r="E545" s="835" t="s">
        <v>5801</v>
      </c>
      <c r="F545" s="863" t="s">
        <v>5802</v>
      </c>
      <c r="G545" s="835" t="s">
        <v>6323</v>
      </c>
      <c r="H545" s="835" t="s">
        <v>6324</v>
      </c>
      <c r="I545" s="849">
        <v>21.534999370574951</v>
      </c>
      <c r="J545" s="849">
        <v>600</v>
      </c>
      <c r="K545" s="850">
        <v>13093.810302734375</v>
      </c>
    </row>
    <row r="546" spans="1:11" ht="14.4" customHeight="1" x14ac:dyDescent="0.3">
      <c r="A546" s="831" t="s">
        <v>629</v>
      </c>
      <c r="B546" s="832" t="s">
        <v>630</v>
      </c>
      <c r="C546" s="835" t="s">
        <v>674</v>
      </c>
      <c r="D546" s="863" t="s">
        <v>675</v>
      </c>
      <c r="E546" s="835" t="s">
        <v>5801</v>
      </c>
      <c r="F546" s="863" t="s">
        <v>5802</v>
      </c>
      <c r="G546" s="835" t="s">
        <v>6325</v>
      </c>
      <c r="H546" s="835" t="s">
        <v>6326</v>
      </c>
      <c r="I546" s="849">
        <v>34.130001068115234</v>
      </c>
      <c r="J546" s="849">
        <v>50</v>
      </c>
      <c r="K546" s="850">
        <v>1706.5999755859375</v>
      </c>
    </row>
    <row r="547" spans="1:11" ht="14.4" customHeight="1" x14ac:dyDescent="0.3">
      <c r="A547" s="831" t="s">
        <v>629</v>
      </c>
      <c r="B547" s="832" t="s">
        <v>630</v>
      </c>
      <c r="C547" s="835" t="s">
        <v>674</v>
      </c>
      <c r="D547" s="863" t="s">
        <v>675</v>
      </c>
      <c r="E547" s="835" t="s">
        <v>5801</v>
      </c>
      <c r="F547" s="863" t="s">
        <v>5802</v>
      </c>
      <c r="G547" s="835" t="s">
        <v>6327</v>
      </c>
      <c r="H547" s="835" t="s">
        <v>6328</v>
      </c>
      <c r="I547" s="849">
        <v>0.49000000953674316</v>
      </c>
      <c r="J547" s="849">
        <v>100</v>
      </c>
      <c r="K547" s="850">
        <v>49</v>
      </c>
    </row>
    <row r="548" spans="1:11" ht="14.4" customHeight="1" x14ac:dyDescent="0.3">
      <c r="A548" s="831" t="s">
        <v>629</v>
      </c>
      <c r="B548" s="832" t="s">
        <v>630</v>
      </c>
      <c r="C548" s="835" t="s">
        <v>674</v>
      </c>
      <c r="D548" s="863" t="s">
        <v>675</v>
      </c>
      <c r="E548" s="835" t="s">
        <v>5801</v>
      </c>
      <c r="F548" s="863" t="s">
        <v>5802</v>
      </c>
      <c r="G548" s="835" t="s">
        <v>5841</v>
      </c>
      <c r="H548" s="835" t="s">
        <v>5842</v>
      </c>
      <c r="I548" s="849">
        <v>0.67000001668930054</v>
      </c>
      <c r="J548" s="849">
        <v>5000</v>
      </c>
      <c r="K548" s="850">
        <v>3350</v>
      </c>
    </row>
    <row r="549" spans="1:11" ht="14.4" customHeight="1" x14ac:dyDescent="0.3">
      <c r="A549" s="831" t="s">
        <v>629</v>
      </c>
      <c r="B549" s="832" t="s">
        <v>630</v>
      </c>
      <c r="C549" s="835" t="s">
        <v>674</v>
      </c>
      <c r="D549" s="863" t="s">
        <v>675</v>
      </c>
      <c r="E549" s="835" t="s">
        <v>5801</v>
      </c>
      <c r="F549" s="863" t="s">
        <v>5802</v>
      </c>
      <c r="G549" s="835" t="s">
        <v>6329</v>
      </c>
      <c r="H549" s="835" t="s">
        <v>6330</v>
      </c>
      <c r="I549" s="849">
        <v>1.2100000381469727</v>
      </c>
      <c r="J549" s="849">
        <v>1000</v>
      </c>
      <c r="K549" s="850">
        <v>1210</v>
      </c>
    </row>
    <row r="550" spans="1:11" ht="14.4" customHeight="1" x14ac:dyDescent="0.3">
      <c r="A550" s="831" t="s">
        <v>629</v>
      </c>
      <c r="B550" s="832" t="s">
        <v>630</v>
      </c>
      <c r="C550" s="835" t="s">
        <v>674</v>
      </c>
      <c r="D550" s="863" t="s">
        <v>675</v>
      </c>
      <c r="E550" s="835" t="s">
        <v>5801</v>
      </c>
      <c r="F550" s="863" t="s">
        <v>5802</v>
      </c>
      <c r="G550" s="835" t="s">
        <v>5845</v>
      </c>
      <c r="H550" s="835" t="s">
        <v>5846</v>
      </c>
      <c r="I550" s="849">
        <v>30.510000228881836</v>
      </c>
      <c r="J550" s="849">
        <v>5</v>
      </c>
      <c r="K550" s="850">
        <v>152.55000305175781</v>
      </c>
    </row>
    <row r="551" spans="1:11" ht="14.4" customHeight="1" x14ac:dyDescent="0.3">
      <c r="A551" s="831" t="s">
        <v>629</v>
      </c>
      <c r="B551" s="832" t="s">
        <v>630</v>
      </c>
      <c r="C551" s="835" t="s">
        <v>674</v>
      </c>
      <c r="D551" s="863" t="s">
        <v>675</v>
      </c>
      <c r="E551" s="835" t="s">
        <v>5801</v>
      </c>
      <c r="F551" s="863" t="s">
        <v>5802</v>
      </c>
      <c r="G551" s="835" t="s">
        <v>5847</v>
      </c>
      <c r="H551" s="835" t="s">
        <v>5848</v>
      </c>
      <c r="I551" s="849">
        <v>29.269999504089355</v>
      </c>
      <c r="J551" s="849">
        <v>96</v>
      </c>
      <c r="K551" s="850">
        <v>2809.9200439453125</v>
      </c>
    </row>
    <row r="552" spans="1:11" ht="14.4" customHeight="1" x14ac:dyDescent="0.3">
      <c r="A552" s="831" t="s">
        <v>629</v>
      </c>
      <c r="B552" s="832" t="s">
        <v>630</v>
      </c>
      <c r="C552" s="835" t="s">
        <v>674</v>
      </c>
      <c r="D552" s="863" t="s">
        <v>675</v>
      </c>
      <c r="E552" s="835" t="s">
        <v>5801</v>
      </c>
      <c r="F552" s="863" t="s">
        <v>5802</v>
      </c>
      <c r="G552" s="835" t="s">
        <v>6171</v>
      </c>
      <c r="H552" s="835" t="s">
        <v>6172</v>
      </c>
      <c r="I552" s="849">
        <v>0.99000000953674316</v>
      </c>
      <c r="J552" s="849">
        <v>20</v>
      </c>
      <c r="K552" s="850">
        <v>19.799999237060547</v>
      </c>
    </row>
    <row r="553" spans="1:11" ht="14.4" customHeight="1" x14ac:dyDescent="0.3">
      <c r="A553" s="831" t="s">
        <v>629</v>
      </c>
      <c r="B553" s="832" t="s">
        <v>630</v>
      </c>
      <c r="C553" s="835" t="s">
        <v>674</v>
      </c>
      <c r="D553" s="863" t="s">
        <v>675</v>
      </c>
      <c r="E553" s="835" t="s">
        <v>5849</v>
      </c>
      <c r="F553" s="863" t="s">
        <v>5850</v>
      </c>
      <c r="G553" s="835" t="s">
        <v>6331</v>
      </c>
      <c r="H553" s="835" t="s">
        <v>6332</v>
      </c>
      <c r="I553" s="849">
        <v>2.0399999618530273</v>
      </c>
      <c r="J553" s="849">
        <v>100</v>
      </c>
      <c r="K553" s="850">
        <v>204</v>
      </c>
    </row>
    <row r="554" spans="1:11" ht="14.4" customHeight="1" x14ac:dyDescent="0.3">
      <c r="A554" s="831" t="s">
        <v>629</v>
      </c>
      <c r="B554" s="832" t="s">
        <v>630</v>
      </c>
      <c r="C554" s="835" t="s">
        <v>674</v>
      </c>
      <c r="D554" s="863" t="s">
        <v>675</v>
      </c>
      <c r="E554" s="835" t="s">
        <v>5849</v>
      </c>
      <c r="F554" s="863" t="s">
        <v>5850</v>
      </c>
      <c r="G554" s="835" t="s">
        <v>6333</v>
      </c>
      <c r="H554" s="835" t="s">
        <v>6334</v>
      </c>
      <c r="I554" s="849">
        <v>21.559999465942383</v>
      </c>
      <c r="J554" s="849">
        <v>50</v>
      </c>
      <c r="K554" s="850">
        <v>1078.1099853515625</v>
      </c>
    </row>
    <row r="555" spans="1:11" ht="14.4" customHeight="1" x14ac:dyDescent="0.3">
      <c r="A555" s="831" t="s">
        <v>629</v>
      </c>
      <c r="B555" s="832" t="s">
        <v>630</v>
      </c>
      <c r="C555" s="835" t="s">
        <v>674</v>
      </c>
      <c r="D555" s="863" t="s">
        <v>675</v>
      </c>
      <c r="E555" s="835" t="s">
        <v>5849</v>
      </c>
      <c r="F555" s="863" t="s">
        <v>5850</v>
      </c>
      <c r="G555" s="835" t="s">
        <v>5861</v>
      </c>
      <c r="H555" s="835" t="s">
        <v>5862</v>
      </c>
      <c r="I555" s="849">
        <v>0.27000001072883606</v>
      </c>
      <c r="J555" s="849">
        <v>500</v>
      </c>
      <c r="K555" s="850">
        <v>133.10000610351562</v>
      </c>
    </row>
    <row r="556" spans="1:11" ht="14.4" customHeight="1" x14ac:dyDescent="0.3">
      <c r="A556" s="831" t="s">
        <v>629</v>
      </c>
      <c r="B556" s="832" t="s">
        <v>630</v>
      </c>
      <c r="C556" s="835" t="s">
        <v>674</v>
      </c>
      <c r="D556" s="863" t="s">
        <v>675</v>
      </c>
      <c r="E556" s="835" t="s">
        <v>5849</v>
      </c>
      <c r="F556" s="863" t="s">
        <v>5850</v>
      </c>
      <c r="G556" s="835" t="s">
        <v>6063</v>
      </c>
      <c r="H556" s="835" t="s">
        <v>6064</v>
      </c>
      <c r="I556" s="849">
        <v>4.820000171661377</v>
      </c>
      <c r="J556" s="849">
        <v>50</v>
      </c>
      <c r="K556" s="850">
        <v>241</v>
      </c>
    </row>
    <row r="557" spans="1:11" ht="14.4" customHeight="1" x14ac:dyDescent="0.3">
      <c r="A557" s="831" t="s">
        <v>629</v>
      </c>
      <c r="B557" s="832" t="s">
        <v>630</v>
      </c>
      <c r="C557" s="835" t="s">
        <v>674</v>
      </c>
      <c r="D557" s="863" t="s">
        <v>675</v>
      </c>
      <c r="E557" s="835" t="s">
        <v>5849</v>
      </c>
      <c r="F557" s="863" t="s">
        <v>5850</v>
      </c>
      <c r="G557" s="835" t="s">
        <v>6111</v>
      </c>
      <c r="H557" s="835" t="s">
        <v>6112</v>
      </c>
      <c r="I557" s="849">
        <v>9.9999997764825821E-3</v>
      </c>
      <c r="J557" s="849">
        <v>50</v>
      </c>
      <c r="K557" s="850">
        <v>0.5</v>
      </c>
    </row>
    <row r="558" spans="1:11" ht="14.4" customHeight="1" x14ac:dyDescent="0.3">
      <c r="A558" s="831" t="s">
        <v>629</v>
      </c>
      <c r="B558" s="832" t="s">
        <v>630</v>
      </c>
      <c r="C558" s="835" t="s">
        <v>674</v>
      </c>
      <c r="D558" s="863" t="s">
        <v>675</v>
      </c>
      <c r="E558" s="835" t="s">
        <v>5849</v>
      </c>
      <c r="F558" s="863" t="s">
        <v>5850</v>
      </c>
      <c r="G558" s="835" t="s">
        <v>6335</v>
      </c>
      <c r="H558" s="835" t="s">
        <v>6336</v>
      </c>
      <c r="I558" s="849">
        <v>1488.300048828125</v>
      </c>
      <c r="J558" s="849">
        <v>1</v>
      </c>
      <c r="K558" s="850">
        <v>1488.300048828125</v>
      </c>
    </row>
    <row r="559" spans="1:11" ht="14.4" customHeight="1" x14ac:dyDescent="0.3">
      <c r="A559" s="831" t="s">
        <v>629</v>
      </c>
      <c r="B559" s="832" t="s">
        <v>630</v>
      </c>
      <c r="C559" s="835" t="s">
        <v>674</v>
      </c>
      <c r="D559" s="863" t="s">
        <v>675</v>
      </c>
      <c r="E559" s="835" t="s">
        <v>5849</v>
      </c>
      <c r="F559" s="863" t="s">
        <v>5850</v>
      </c>
      <c r="G559" s="835" t="s">
        <v>5867</v>
      </c>
      <c r="H559" s="835" t="s">
        <v>5868</v>
      </c>
      <c r="I559" s="849">
        <v>15.925000190734863</v>
      </c>
      <c r="J559" s="849">
        <v>200</v>
      </c>
      <c r="K559" s="850">
        <v>3185</v>
      </c>
    </row>
    <row r="560" spans="1:11" ht="14.4" customHeight="1" x14ac:dyDescent="0.3">
      <c r="A560" s="831" t="s">
        <v>629</v>
      </c>
      <c r="B560" s="832" t="s">
        <v>630</v>
      </c>
      <c r="C560" s="835" t="s">
        <v>674</v>
      </c>
      <c r="D560" s="863" t="s">
        <v>675</v>
      </c>
      <c r="E560" s="835" t="s">
        <v>5849</v>
      </c>
      <c r="F560" s="863" t="s">
        <v>5850</v>
      </c>
      <c r="G560" s="835" t="s">
        <v>6179</v>
      </c>
      <c r="H560" s="835" t="s">
        <v>6180</v>
      </c>
      <c r="I560" s="849">
        <v>54.454999923706055</v>
      </c>
      <c r="J560" s="849">
        <v>10</v>
      </c>
      <c r="K560" s="850">
        <v>544.54998779296875</v>
      </c>
    </row>
    <row r="561" spans="1:11" ht="14.4" customHeight="1" x14ac:dyDescent="0.3">
      <c r="A561" s="831" t="s">
        <v>629</v>
      </c>
      <c r="B561" s="832" t="s">
        <v>630</v>
      </c>
      <c r="C561" s="835" t="s">
        <v>674</v>
      </c>
      <c r="D561" s="863" t="s">
        <v>675</v>
      </c>
      <c r="E561" s="835" t="s">
        <v>5849</v>
      </c>
      <c r="F561" s="863" t="s">
        <v>5850</v>
      </c>
      <c r="G561" s="835" t="s">
        <v>5871</v>
      </c>
      <c r="H561" s="835" t="s">
        <v>5872</v>
      </c>
      <c r="I561" s="849">
        <v>5.440000057220459</v>
      </c>
      <c r="J561" s="849">
        <v>400</v>
      </c>
      <c r="K561" s="850">
        <v>2176</v>
      </c>
    </row>
    <row r="562" spans="1:11" ht="14.4" customHeight="1" x14ac:dyDescent="0.3">
      <c r="A562" s="831" t="s">
        <v>629</v>
      </c>
      <c r="B562" s="832" t="s">
        <v>630</v>
      </c>
      <c r="C562" s="835" t="s">
        <v>674</v>
      </c>
      <c r="D562" s="863" t="s">
        <v>675</v>
      </c>
      <c r="E562" s="835" t="s">
        <v>5849</v>
      </c>
      <c r="F562" s="863" t="s">
        <v>5850</v>
      </c>
      <c r="G562" s="835" t="s">
        <v>5873</v>
      </c>
      <c r="H562" s="835" t="s">
        <v>5874</v>
      </c>
      <c r="I562" s="849">
        <v>3.3900001049041748</v>
      </c>
      <c r="J562" s="849">
        <v>400</v>
      </c>
      <c r="K562" s="850">
        <v>1356</v>
      </c>
    </row>
    <row r="563" spans="1:11" ht="14.4" customHeight="1" x14ac:dyDescent="0.3">
      <c r="A563" s="831" t="s">
        <v>629</v>
      </c>
      <c r="B563" s="832" t="s">
        <v>630</v>
      </c>
      <c r="C563" s="835" t="s">
        <v>674</v>
      </c>
      <c r="D563" s="863" t="s">
        <v>675</v>
      </c>
      <c r="E563" s="835" t="s">
        <v>5849</v>
      </c>
      <c r="F563" s="863" t="s">
        <v>5850</v>
      </c>
      <c r="G563" s="835" t="s">
        <v>6337</v>
      </c>
      <c r="H563" s="835" t="s">
        <v>6338</v>
      </c>
      <c r="I563" s="849">
        <v>45.979999542236328</v>
      </c>
      <c r="J563" s="849">
        <v>50</v>
      </c>
      <c r="K563" s="850">
        <v>2299</v>
      </c>
    </row>
    <row r="564" spans="1:11" ht="14.4" customHeight="1" x14ac:dyDescent="0.3">
      <c r="A564" s="831" t="s">
        <v>629</v>
      </c>
      <c r="B564" s="832" t="s">
        <v>630</v>
      </c>
      <c r="C564" s="835" t="s">
        <v>674</v>
      </c>
      <c r="D564" s="863" t="s">
        <v>675</v>
      </c>
      <c r="E564" s="835" t="s">
        <v>5849</v>
      </c>
      <c r="F564" s="863" t="s">
        <v>5850</v>
      </c>
      <c r="G564" s="835" t="s">
        <v>5875</v>
      </c>
      <c r="H564" s="835" t="s">
        <v>5876</v>
      </c>
      <c r="I564" s="849">
        <v>30.25</v>
      </c>
      <c r="J564" s="849">
        <v>100</v>
      </c>
      <c r="K564" s="850">
        <v>3025</v>
      </c>
    </row>
    <row r="565" spans="1:11" ht="14.4" customHeight="1" x14ac:dyDescent="0.3">
      <c r="A565" s="831" t="s">
        <v>629</v>
      </c>
      <c r="B565" s="832" t="s">
        <v>630</v>
      </c>
      <c r="C565" s="835" t="s">
        <v>674</v>
      </c>
      <c r="D565" s="863" t="s">
        <v>675</v>
      </c>
      <c r="E565" s="835" t="s">
        <v>5849</v>
      </c>
      <c r="F565" s="863" t="s">
        <v>5850</v>
      </c>
      <c r="G565" s="835" t="s">
        <v>5883</v>
      </c>
      <c r="H565" s="835" t="s">
        <v>5884</v>
      </c>
      <c r="I565" s="849">
        <v>17.979999542236328</v>
      </c>
      <c r="J565" s="849">
        <v>300</v>
      </c>
      <c r="K565" s="850">
        <v>5394</v>
      </c>
    </row>
    <row r="566" spans="1:11" ht="14.4" customHeight="1" x14ac:dyDescent="0.3">
      <c r="A566" s="831" t="s">
        <v>629</v>
      </c>
      <c r="B566" s="832" t="s">
        <v>630</v>
      </c>
      <c r="C566" s="835" t="s">
        <v>674</v>
      </c>
      <c r="D566" s="863" t="s">
        <v>675</v>
      </c>
      <c r="E566" s="835" t="s">
        <v>5849</v>
      </c>
      <c r="F566" s="863" t="s">
        <v>5850</v>
      </c>
      <c r="G566" s="835" t="s">
        <v>6339</v>
      </c>
      <c r="H566" s="835" t="s">
        <v>6340</v>
      </c>
      <c r="I566" s="849">
        <v>15.295000076293945</v>
      </c>
      <c r="J566" s="849">
        <v>200</v>
      </c>
      <c r="K566" s="850">
        <v>3058.760009765625</v>
      </c>
    </row>
    <row r="567" spans="1:11" ht="14.4" customHeight="1" x14ac:dyDescent="0.3">
      <c r="A567" s="831" t="s">
        <v>629</v>
      </c>
      <c r="B567" s="832" t="s">
        <v>630</v>
      </c>
      <c r="C567" s="835" t="s">
        <v>674</v>
      </c>
      <c r="D567" s="863" t="s">
        <v>675</v>
      </c>
      <c r="E567" s="835" t="s">
        <v>5849</v>
      </c>
      <c r="F567" s="863" t="s">
        <v>5850</v>
      </c>
      <c r="G567" s="835" t="s">
        <v>6341</v>
      </c>
      <c r="H567" s="835" t="s">
        <v>6342</v>
      </c>
      <c r="I567" s="849">
        <v>2.880000114440918</v>
      </c>
      <c r="J567" s="849">
        <v>100</v>
      </c>
      <c r="K567" s="850">
        <v>287.98001098632812</v>
      </c>
    </row>
    <row r="568" spans="1:11" ht="14.4" customHeight="1" x14ac:dyDescent="0.3">
      <c r="A568" s="831" t="s">
        <v>629</v>
      </c>
      <c r="B568" s="832" t="s">
        <v>630</v>
      </c>
      <c r="C568" s="835" t="s">
        <v>674</v>
      </c>
      <c r="D568" s="863" t="s">
        <v>675</v>
      </c>
      <c r="E568" s="835" t="s">
        <v>5849</v>
      </c>
      <c r="F568" s="863" t="s">
        <v>5850</v>
      </c>
      <c r="G568" s="835" t="s">
        <v>5885</v>
      </c>
      <c r="H568" s="835" t="s">
        <v>5886</v>
      </c>
      <c r="I568" s="849">
        <v>5.0199999809265137</v>
      </c>
      <c r="J568" s="849">
        <v>100</v>
      </c>
      <c r="K568" s="850">
        <v>502</v>
      </c>
    </row>
    <row r="569" spans="1:11" ht="14.4" customHeight="1" x14ac:dyDescent="0.3">
      <c r="A569" s="831" t="s">
        <v>629</v>
      </c>
      <c r="B569" s="832" t="s">
        <v>630</v>
      </c>
      <c r="C569" s="835" t="s">
        <v>674</v>
      </c>
      <c r="D569" s="863" t="s">
        <v>675</v>
      </c>
      <c r="E569" s="835" t="s">
        <v>5849</v>
      </c>
      <c r="F569" s="863" t="s">
        <v>5850</v>
      </c>
      <c r="G569" s="835" t="s">
        <v>6071</v>
      </c>
      <c r="H569" s="835" t="s">
        <v>6072</v>
      </c>
      <c r="I569" s="849">
        <v>15.729999542236328</v>
      </c>
      <c r="J569" s="849">
        <v>400</v>
      </c>
      <c r="K569" s="850">
        <v>6292</v>
      </c>
    </row>
    <row r="570" spans="1:11" ht="14.4" customHeight="1" x14ac:dyDescent="0.3">
      <c r="A570" s="831" t="s">
        <v>629</v>
      </c>
      <c r="B570" s="832" t="s">
        <v>630</v>
      </c>
      <c r="C570" s="835" t="s">
        <v>674</v>
      </c>
      <c r="D570" s="863" t="s">
        <v>675</v>
      </c>
      <c r="E570" s="835" t="s">
        <v>5849</v>
      </c>
      <c r="F570" s="863" t="s">
        <v>5850</v>
      </c>
      <c r="G570" s="835" t="s">
        <v>6073</v>
      </c>
      <c r="H570" s="835" t="s">
        <v>6074</v>
      </c>
      <c r="I570" s="849">
        <v>33.650001525878906</v>
      </c>
      <c r="J570" s="849">
        <v>300</v>
      </c>
      <c r="K570" s="850">
        <v>10095.0400390625</v>
      </c>
    </row>
    <row r="571" spans="1:11" ht="14.4" customHeight="1" x14ac:dyDescent="0.3">
      <c r="A571" s="831" t="s">
        <v>629</v>
      </c>
      <c r="B571" s="832" t="s">
        <v>630</v>
      </c>
      <c r="C571" s="835" t="s">
        <v>674</v>
      </c>
      <c r="D571" s="863" t="s">
        <v>675</v>
      </c>
      <c r="E571" s="835" t="s">
        <v>5849</v>
      </c>
      <c r="F571" s="863" t="s">
        <v>5850</v>
      </c>
      <c r="G571" s="835" t="s">
        <v>5893</v>
      </c>
      <c r="H571" s="835" t="s">
        <v>5894</v>
      </c>
      <c r="I571" s="849">
        <v>2.0549999475479126</v>
      </c>
      <c r="J571" s="849">
        <v>80</v>
      </c>
      <c r="K571" s="850">
        <v>164.29999923706055</v>
      </c>
    </row>
    <row r="572" spans="1:11" ht="14.4" customHeight="1" x14ac:dyDescent="0.3">
      <c r="A572" s="831" t="s">
        <v>629</v>
      </c>
      <c r="B572" s="832" t="s">
        <v>630</v>
      </c>
      <c r="C572" s="835" t="s">
        <v>674</v>
      </c>
      <c r="D572" s="863" t="s">
        <v>675</v>
      </c>
      <c r="E572" s="835" t="s">
        <v>5849</v>
      </c>
      <c r="F572" s="863" t="s">
        <v>5850</v>
      </c>
      <c r="G572" s="835" t="s">
        <v>6343</v>
      </c>
      <c r="H572" s="835" t="s">
        <v>6344</v>
      </c>
      <c r="I572" s="849">
        <v>14.220000267028809</v>
      </c>
      <c r="J572" s="849">
        <v>400</v>
      </c>
      <c r="K572" s="850">
        <v>5689.27978515625</v>
      </c>
    </row>
    <row r="573" spans="1:11" ht="14.4" customHeight="1" x14ac:dyDescent="0.3">
      <c r="A573" s="831" t="s">
        <v>629</v>
      </c>
      <c r="B573" s="832" t="s">
        <v>630</v>
      </c>
      <c r="C573" s="835" t="s">
        <v>674</v>
      </c>
      <c r="D573" s="863" t="s">
        <v>675</v>
      </c>
      <c r="E573" s="835" t="s">
        <v>5849</v>
      </c>
      <c r="F573" s="863" t="s">
        <v>5850</v>
      </c>
      <c r="G573" s="835" t="s">
        <v>6269</v>
      </c>
      <c r="H573" s="835" t="s">
        <v>6270</v>
      </c>
      <c r="I573" s="849">
        <v>1.8200000524520874</v>
      </c>
      <c r="J573" s="849">
        <v>100</v>
      </c>
      <c r="K573" s="850">
        <v>181.69999694824219</v>
      </c>
    </row>
    <row r="574" spans="1:11" ht="14.4" customHeight="1" x14ac:dyDescent="0.3">
      <c r="A574" s="831" t="s">
        <v>629</v>
      </c>
      <c r="B574" s="832" t="s">
        <v>630</v>
      </c>
      <c r="C574" s="835" t="s">
        <v>674</v>
      </c>
      <c r="D574" s="863" t="s">
        <v>675</v>
      </c>
      <c r="E574" s="835" t="s">
        <v>5849</v>
      </c>
      <c r="F574" s="863" t="s">
        <v>5850</v>
      </c>
      <c r="G574" s="835" t="s">
        <v>6345</v>
      </c>
      <c r="H574" s="835" t="s">
        <v>6346</v>
      </c>
      <c r="I574" s="849">
        <v>2.4600000381469727</v>
      </c>
      <c r="J574" s="849">
        <v>100</v>
      </c>
      <c r="K574" s="850">
        <v>246.19999694824219</v>
      </c>
    </row>
    <row r="575" spans="1:11" ht="14.4" customHeight="1" x14ac:dyDescent="0.3">
      <c r="A575" s="831" t="s">
        <v>629</v>
      </c>
      <c r="B575" s="832" t="s">
        <v>630</v>
      </c>
      <c r="C575" s="835" t="s">
        <v>674</v>
      </c>
      <c r="D575" s="863" t="s">
        <v>675</v>
      </c>
      <c r="E575" s="835" t="s">
        <v>5849</v>
      </c>
      <c r="F575" s="863" t="s">
        <v>5850</v>
      </c>
      <c r="G575" s="835" t="s">
        <v>5905</v>
      </c>
      <c r="H575" s="835" t="s">
        <v>5906</v>
      </c>
      <c r="I575" s="849">
        <v>0.25</v>
      </c>
      <c r="J575" s="849">
        <v>1000</v>
      </c>
      <c r="K575" s="850">
        <v>250</v>
      </c>
    </row>
    <row r="576" spans="1:11" ht="14.4" customHeight="1" x14ac:dyDescent="0.3">
      <c r="A576" s="831" t="s">
        <v>629</v>
      </c>
      <c r="B576" s="832" t="s">
        <v>630</v>
      </c>
      <c r="C576" s="835" t="s">
        <v>674</v>
      </c>
      <c r="D576" s="863" t="s">
        <v>675</v>
      </c>
      <c r="E576" s="835" t="s">
        <v>5849</v>
      </c>
      <c r="F576" s="863" t="s">
        <v>5850</v>
      </c>
      <c r="G576" s="835" t="s">
        <v>6075</v>
      </c>
      <c r="H576" s="835" t="s">
        <v>6076</v>
      </c>
      <c r="I576" s="849">
        <v>4.9399998664855955</v>
      </c>
      <c r="J576" s="849">
        <v>600</v>
      </c>
      <c r="K576" s="850">
        <v>2963</v>
      </c>
    </row>
    <row r="577" spans="1:11" ht="14.4" customHeight="1" x14ac:dyDescent="0.3">
      <c r="A577" s="831" t="s">
        <v>629</v>
      </c>
      <c r="B577" s="832" t="s">
        <v>630</v>
      </c>
      <c r="C577" s="835" t="s">
        <v>674</v>
      </c>
      <c r="D577" s="863" t="s">
        <v>675</v>
      </c>
      <c r="E577" s="835" t="s">
        <v>5849</v>
      </c>
      <c r="F577" s="863" t="s">
        <v>5850</v>
      </c>
      <c r="G577" s="835" t="s">
        <v>5909</v>
      </c>
      <c r="H577" s="835" t="s">
        <v>5910</v>
      </c>
      <c r="I577" s="849">
        <v>13.310000419616699</v>
      </c>
      <c r="J577" s="849">
        <v>40</v>
      </c>
      <c r="K577" s="850">
        <v>532.4000244140625</v>
      </c>
    </row>
    <row r="578" spans="1:11" ht="14.4" customHeight="1" x14ac:dyDescent="0.3">
      <c r="A578" s="831" t="s">
        <v>629</v>
      </c>
      <c r="B578" s="832" t="s">
        <v>630</v>
      </c>
      <c r="C578" s="835" t="s">
        <v>674</v>
      </c>
      <c r="D578" s="863" t="s">
        <v>675</v>
      </c>
      <c r="E578" s="835" t="s">
        <v>5849</v>
      </c>
      <c r="F578" s="863" t="s">
        <v>5850</v>
      </c>
      <c r="G578" s="835" t="s">
        <v>6183</v>
      </c>
      <c r="H578" s="835" t="s">
        <v>6184</v>
      </c>
      <c r="I578" s="849">
        <v>25.530000686645508</v>
      </c>
      <c r="J578" s="849">
        <v>60</v>
      </c>
      <c r="K578" s="850">
        <v>1531.8000183105469</v>
      </c>
    </row>
    <row r="579" spans="1:11" ht="14.4" customHeight="1" x14ac:dyDescent="0.3">
      <c r="A579" s="831" t="s">
        <v>629</v>
      </c>
      <c r="B579" s="832" t="s">
        <v>630</v>
      </c>
      <c r="C579" s="835" t="s">
        <v>674</v>
      </c>
      <c r="D579" s="863" t="s">
        <v>675</v>
      </c>
      <c r="E579" s="835" t="s">
        <v>5849</v>
      </c>
      <c r="F579" s="863" t="s">
        <v>5850</v>
      </c>
      <c r="G579" s="835" t="s">
        <v>6347</v>
      </c>
      <c r="H579" s="835" t="s">
        <v>6348</v>
      </c>
      <c r="I579" s="849">
        <v>214.02000427246094</v>
      </c>
      <c r="J579" s="849">
        <v>2</v>
      </c>
      <c r="K579" s="850">
        <v>428.04000854492188</v>
      </c>
    </row>
    <row r="580" spans="1:11" ht="14.4" customHeight="1" x14ac:dyDescent="0.3">
      <c r="A580" s="831" t="s">
        <v>629</v>
      </c>
      <c r="B580" s="832" t="s">
        <v>630</v>
      </c>
      <c r="C580" s="835" t="s">
        <v>674</v>
      </c>
      <c r="D580" s="863" t="s">
        <v>675</v>
      </c>
      <c r="E580" s="835" t="s">
        <v>5849</v>
      </c>
      <c r="F580" s="863" t="s">
        <v>5850</v>
      </c>
      <c r="G580" s="835" t="s">
        <v>5913</v>
      </c>
      <c r="H580" s="835" t="s">
        <v>5914</v>
      </c>
      <c r="I580" s="849">
        <v>4.8000001907348633</v>
      </c>
      <c r="J580" s="849">
        <v>700</v>
      </c>
      <c r="K580" s="850">
        <v>3359.510009765625</v>
      </c>
    </row>
    <row r="581" spans="1:11" ht="14.4" customHeight="1" x14ac:dyDescent="0.3">
      <c r="A581" s="831" t="s">
        <v>629</v>
      </c>
      <c r="B581" s="832" t="s">
        <v>630</v>
      </c>
      <c r="C581" s="835" t="s">
        <v>674</v>
      </c>
      <c r="D581" s="863" t="s">
        <v>675</v>
      </c>
      <c r="E581" s="835" t="s">
        <v>5849</v>
      </c>
      <c r="F581" s="863" t="s">
        <v>5850</v>
      </c>
      <c r="G581" s="835" t="s">
        <v>6115</v>
      </c>
      <c r="H581" s="835" t="s">
        <v>6116</v>
      </c>
      <c r="I581" s="849">
        <v>9.1999998092651367</v>
      </c>
      <c r="J581" s="849">
        <v>150</v>
      </c>
      <c r="K581" s="850">
        <v>1380</v>
      </c>
    </row>
    <row r="582" spans="1:11" ht="14.4" customHeight="1" x14ac:dyDescent="0.3">
      <c r="A582" s="831" t="s">
        <v>629</v>
      </c>
      <c r="B582" s="832" t="s">
        <v>630</v>
      </c>
      <c r="C582" s="835" t="s">
        <v>674</v>
      </c>
      <c r="D582" s="863" t="s">
        <v>675</v>
      </c>
      <c r="E582" s="835" t="s">
        <v>5849</v>
      </c>
      <c r="F582" s="863" t="s">
        <v>5850</v>
      </c>
      <c r="G582" s="835" t="s">
        <v>6119</v>
      </c>
      <c r="H582" s="835" t="s">
        <v>6120</v>
      </c>
      <c r="I582" s="849">
        <v>172.5</v>
      </c>
      <c r="J582" s="849">
        <v>2</v>
      </c>
      <c r="K582" s="850">
        <v>345</v>
      </c>
    </row>
    <row r="583" spans="1:11" ht="14.4" customHeight="1" x14ac:dyDescent="0.3">
      <c r="A583" s="831" t="s">
        <v>629</v>
      </c>
      <c r="B583" s="832" t="s">
        <v>630</v>
      </c>
      <c r="C583" s="835" t="s">
        <v>674</v>
      </c>
      <c r="D583" s="863" t="s">
        <v>675</v>
      </c>
      <c r="E583" s="835" t="s">
        <v>5849</v>
      </c>
      <c r="F583" s="863" t="s">
        <v>5850</v>
      </c>
      <c r="G583" s="835" t="s">
        <v>5923</v>
      </c>
      <c r="H583" s="835" t="s">
        <v>5924</v>
      </c>
      <c r="I583" s="849">
        <v>3.0999999046325684</v>
      </c>
      <c r="J583" s="849">
        <v>100</v>
      </c>
      <c r="K583" s="850">
        <v>310</v>
      </c>
    </row>
    <row r="584" spans="1:11" ht="14.4" customHeight="1" x14ac:dyDescent="0.3">
      <c r="A584" s="831" t="s">
        <v>629</v>
      </c>
      <c r="B584" s="832" t="s">
        <v>630</v>
      </c>
      <c r="C584" s="835" t="s">
        <v>674</v>
      </c>
      <c r="D584" s="863" t="s">
        <v>675</v>
      </c>
      <c r="E584" s="835" t="s">
        <v>5849</v>
      </c>
      <c r="F584" s="863" t="s">
        <v>5850</v>
      </c>
      <c r="G584" s="835" t="s">
        <v>5925</v>
      </c>
      <c r="H584" s="835" t="s">
        <v>5926</v>
      </c>
      <c r="I584" s="849">
        <v>4.255000114440918</v>
      </c>
      <c r="J584" s="849">
        <v>100</v>
      </c>
      <c r="K584" s="850">
        <v>425.5</v>
      </c>
    </row>
    <row r="585" spans="1:11" ht="14.4" customHeight="1" x14ac:dyDescent="0.3">
      <c r="A585" s="831" t="s">
        <v>629</v>
      </c>
      <c r="B585" s="832" t="s">
        <v>630</v>
      </c>
      <c r="C585" s="835" t="s">
        <v>674</v>
      </c>
      <c r="D585" s="863" t="s">
        <v>675</v>
      </c>
      <c r="E585" s="835" t="s">
        <v>5849</v>
      </c>
      <c r="F585" s="863" t="s">
        <v>5850</v>
      </c>
      <c r="G585" s="835" t="s">
        <v>6349</v>
      </c>
      <c r="H585" s="835" t="s">
        <v>6350</v>
      </c>
      <c r="I585" s="849">
        <v>300.07998657226562</v>
      </c>
      <c r="J585" s="849">
        <v>5</v>
      </c>
      <c r="K585" s="850">
        <v>1500.4000244140625</v>
      </c>
    </row>
    <row r="586" spans="1:11" ht="14.4" customHeight="1" x14ac:dyDescent="0.3">
      <c r="A586" s="831" t="s">
        <v>629</v>
      </c>
      <c r="B586" s="832" t="s">
        <v>630</v>
      </c>
      <c r="C586" s="835" t="s">
        <v>674</v>
      </c>
      <c r="D586" s="863" t="s">
        <v>675</v>
      </c>
      <c r="E586" s="835" t="s">
        <v>5849</v>
      </c>
      <c r="F586" s="863" t="s">
        <v>5850</v>
      </c>
      <c r="G586" s="835" t="s">
        <v>5929</v>
      </c>
      <c r="H586" s="835" t="s">
        <v>5930</v>
      </c>
      <c r="I586" s="849">
        <v>204.41000366210937</v>
      </c>
      <c r="J586" s="849">
        <v>30</v>
      </c>
      <c r="K586" s="850">
        <v>6132.2998046875</v>
      </c>
    </row>
    <row r="587" spans="1:11" ht="14.4" customHeight="1" x14ac:dyDescent="0.3">
      <c r="A587" s="831" t="s">
        <v>629</v>
      </c>
      <c r="B587" s="832" t="s">
        <v>630</v>
      </c>
      <c r="C587" s="835" t="s">
        <v>674</v>
      </c>
      <c r="D587" s="863" t="s">
        <v>675</v>
      </c>
      <c r="E587" s="835" t="s">
        <v>5849</v>
      </c>
      <c r="F587" s="863" t="s">
        <v>5850</v>
      </c>
      <c r="G587" s="835" t="s">
        <v>6351</v>
      </c>
      <c r="H587" s="835" t="s">
        <v>6352</v>
      </c>
      <c r="I587" s="849">
        <v>399</v>
      </c>
      <c r="J587" s="849">
        <v>5</v>
      </c>
      <c r="K587" s="850">
        <v>1994.989990234375</v>
      </c>
    </row>
    <row r="588" spans="1:11" ht="14.4" customHeight="1" x14ac:dyDescent="0.3">
      <c r="A588" s="831" t="s">
        <v>629</v>
      </c>
      <c r="B588" s="832" t="s">
        <v>630</v>
      </c>
      <c r="C588" s="835" t="s">
        <v>674</v>
      </c>
      <c r="D588" s="863" t="s">
        <v>675</v>
      </c>
      <c r="E588" s="835" t="s">
        <v>5849</v>
      </c>
      <c r="F588" s="863" t="s">
        <v>5850</v>
      </c>
      <c r="G588" s="835" t="s">
        <v>6193</v>
      </c>
      <c r="H588" s="835" t="s">
        <v>6194</v>
      </c>
      <c r="I588" s="849">
        <v>18.149999618530273</v>
      </c>
      <c r="J588" s="849">
        <v>50</v>
      </c>
      <c r="K588" s="850">
        <v>907.5</v>
      </c>
    </row>
    <row r="589" spans="1:11" ht="14.4" customHeight="1" x14ac:dyDescent="0.3">
      <c r="A589" s="831" t="s">
        <v>629</v>
      </c>
      <c r="B589" s="832" t="s">
        <v>630</v>
      </c>
      <c r="C589" s="835" t="s">
        <v>674</v>
      </c>
      <c r="D589" s="863" t="s">
        <v>675</v>
      </c>
      <c r="E589" s="835" t="s">
        <v>5849</v>
      </c>
      <c r="F589" s="863" t="s">
        <v>5850</v>
      </c>
      <c r="G589" s="835" t="s">
        <v>6353</v>
      </c>
      <c r="H589" s="835" t="s">
        <v>6354</v>
      </c>
      <c r="I589" s="849">
        <v>23.930000305175781</v>
      </c>
      <c r="J589" s="849">
        <v>50</v>
      </c>
      <c r="K589" s="850">
        <v>1196.68994140625</v>
      </c>
    </row>
    <row r="590" spans="1:11" ht="14.4" customHeight="1" x14ac:dyDescent="0.3">
      <c r="A590" s="831" t="s">
        <v>629</v>
      </c>
      <c r="B590" s="832" t="s">
        <v>630</v>
      </c>
      <c r="C590" s="835" t="s">
        <v>674</v>
      </c>
      <c r="D590" s="863" t="s">
        <v>675</v>
      </c>
      <c r="E590" s="835" t="s">
        <v>5849</v>
      </c>
      <c r="F590" s="863" t="s">
        <v>5850</v>
      </c>
      <c r="G590" s="835" t="s">
        <v>5937</v>
      </c>
      <c r="H590" s="835" t="s">
        <v>5938</v>
      </c>
      <c r="I590" s="849">
        <v>1.0900000333786011</v>
      </c>
      <c r="J590" s="849">
        <v>4900</v>
      </c>
      <c r="K590" s="850">
        <v>5341</v>
      </c>
    </row>
    <row r="591" spans="1:11" ht="14.4" customHeight="1" x14ac:dyDescent="0.3">
      <c r="A591" s="831" t="s">
        <v>629</v>
      </c>
      <c r="B591" s="832" t="s">
        <v>630</v>
      </c>
      <c r="C591" s="835" t="s">
        <v>674</v>
      </c>
      <c r="D591" s="863" t="s">
        <v>675</v>
      </c>
      <c r="E591" s="835" t="s">
        <v>5849</v>
      </c>
      <c r="F591" s="863" t="s">
        <v>5850</v>
      </c>
      <c r="G591" s="835" t="s">
        <v>5939</v>
      </c>
      <c r="H591" s="835" t="s">
        <v>5940</v>
      </c>
      <c r="I591" s="849">
        <v>0.47333332896232605</v>
      </c>
      <c r="J591" s="849">
        <v>1400</v>
      </c>
      <c r="K591" s="850">
        <v>662</v>
      </c>
    </row>
    <row r="592" spans="1:11" ht="14.4" customHeight="1" x14ac:dyDescent="0.3">
      <c r="A592" s="831" t="s">
        <v>629</v>
      </c>
      <c r="B592" s="832" t="s">
        <v>630</v>
      </c>
      <c r="C592" s="835" t="s">
        <v>674</v>
      </c>
      <c r="D592" s="863" t="s">
        <v>675</v>
      </c>
      <c r="E592" s="835" t="s">
        <v>5849</v>
      </c>
      <c r="F592" s="863" t="s">
        <v>5850</v>
      </c>
      <c r="G592" s="835" t="s">
        <v>5941</v>
      </c>
      <c r="H592" s="835" t="s">
        <v>5942</v>
      </c>
      <c r="I592" s="849">
        <v>1.671999955177307</v>
      </c>
      <c r="J592" s="849">
        <v>2800</v>
      </c>
      <c r="K592" s="850">
        <v>4680</v>
      </c>
    </row>
    <row r="593" spans="1:11" ht="14.4" customHeight="1" x14ac:dyDescent="0.3">
      <c r="A593" s="831" t="s">
        <v>629</v>
      </c>
      <c r="B593" s="832" t="s">
        <v>630</v>
      </c>
      <c r="C593" s="835" t="s">
        <v>674</v>
      </c>
      <c r="D593" s="863" t="s">
        <v>675</v>
      </c>
      <c r="E593" s="835" t="s">
        <v>5849</v>
      </c>
      <c r="F593" s="863" t="s">
        <v>5850</v>
      </c>
      <c r="G593" s="835" t="s">
        <v>5943</v>
      </c>
      <c r="H593" s="835" t="s">
        <v>5944</v>
      </c>
      <c r="I593" s="849">
        <v>0.67000001668930054</v>
      </c>
      <c r="J593" s="849">
        <v>3400</v>
      </c>
      <c r="K593" s="850">
        <v>2278</v>
      </c>
    </row>
    <row r="594" spans="1:11" ht="14.4" customHeight="1" x14ac:dyDescent="0.3">
      <c r="A594" s="831" t="s">
        <v>629</v>
      </c>
      <c r="B594" s="832" t="s">
        <v>630</v>
      </c>
      <c r="C594" s="835" t="s">
        <v>674</v>
      </c>
      <c r="D594" s="863" t="s">
        <v>675</v>
      </c>
      <c r="E594" s="835" t="s">
        <v>5849</v>
      </c>
      <c r="F594" s="863" t="s">
        <v>5850</v>
      </c>
      <c r="G594" s="835" t="s">
        <v>5945</v>
      </c>
      <c r="H594" s="835" t="s">
        <v>5946</v>
      </c>
      <c r="I594" s="849">
        <v>2.75</v>
      </c>
      <c r="J594" s="849">
        <v>800</v>
      </c>
      <c r="K594" s="850">
        <v>2200</v>
      </c>
    </row>
    <row r="595" spans="1:11" ht="14.4" customHeight="1" x14ac:dyDescent="0.3">
      <c r="A595" s="831" t="s">
        <v>629</v>
      </c>
      <c r="B595" s="832" t="s">
        <v>630</v>
      </c>
      <c r="C595" s="835" t="s">
        <v>674</v>
      </c>
      <c r="D595" s="863" t="s">
        <v>675</v>
      </c>
      <c r="E595" s="835" t="s">
        <v>5849</v>
      </c>
      <c r="F595" s="863" t="s">
        <v>5850</v>
      </c>
      <c r="G595" s="835" t="s">
        <v>5947</v>
      </c>
      <c r="H595" s="835" t="s">
        <v>5948</v>
      </c>
      <c r="I595" s="849">
        <v>5.2049999237060547</v>
      </c>
      <c r="J595" s="849">
        <v>160</v>
      </c>
      <c r="K595" s="850">
        <v>832.80000305175781</v>
      </c>
    </row>
    <row r="596" spans="1:11" ht="14.4" customHeight="1" x14ac:dyDescent="0.3">
      <c r="A596" s="831" t="s">
        <v>629</v>
      </c>
      <c r="B596" s="832" t="s">
        <v>630</v>
      </c>
      <c r="C596" s="835" t="s">
        <v>674</v>
      </c>
      <c r="D596" s="863" t="s">
        <v>675</v>
      </c>
      <c r="E596" s="835" t="s">
        <v>5849</v>
      </c>
      <c r="F596" s="863" t="s">
        <v>5850</v>
      </c>
      <c r="G596" s="835" t="s">
        <v>6123</v>
      </c>
      <c r="H596" s="835" t="s">
        <v>6124</v>
      </c>
      <c r="I596" s="849">
        <v>8.8299999237060547</v>
      </c>
      <c r="J596" s="849">
        <v>100</v>
      </c>
      <c r="K596" s="850">
        <v>883.00003051757812</v>
      </c>
    </row>
    <row r="597" spans="1:11" ht="14.4" customHeight="1" x14ac:dyDescent="0.3">
      <c r="A597" s="831" t="s">
        <v>629</v>
      </c>
      <c r="B597" s="832" t="s">
        <v>630</v>
      </c>
      <c r="C597" s="835" t="s">
        <v>674</v>
      </c>
      <c r="D597" s="863" t="s">
        <v>675</v>
      </c>
      <c r="E597" s="835" t="s">
        <v>5849</v>
      </c>
      <c r="F597" s="863" t="s">
        <v>5850</v>
      </c>
      <c r="G597" s="835" t="s">
        <v>6085</v>
      </c>
      <c r="H597" s="835" t="s">
        <v>6086</v>
      </c>
      <c r="I597" s="849">
        <v>9.4399995803833008</v>
      </c>
      <c r="J597" s="849">
        <v>100</v>
      </c>
      <c r="K597" s="850">
        <v>944</v>
      </c>
    </row>
    <row r="598" spans="1:11" ht="14.4" customHeight="1" x14ac:dyDescent="0.3">
      <c r="A598" s="831" t="s">
        <v>629</v>
      </c>
      <c r="B598" s="832" t="s">
        <v>630</v>
      </c>
      <c r="C598" s="835" t="s">
        <v>674</v>
      </c>
      <c r="D598" s="863" t="s">
        <v>675</v>
      </c>
      <c r="E598" s="835" t="s">
        <v>5849</v>
      </c>
      <c r="F598" s="863" t="s">
        <v>5850</v>
      </c>
      <c r="G598" s="835" t="s">
        <v>5951</v>
      </c>
      <c r="H598" s="835" t="s">
        <v>5952</v>
      </c>
      <c r="I598" s="849">
        <v>13.310000419616699</v>
      </c>
      <c r="J598" s="849">
        <v>30</v>
      </c>
      <c r="K598" s="850">
        <v>399.29998779296875</v>
      </c>
    </row>
    <row r="599" spans="1:11" ht="14.4" customHeight="1" x14ac:dyDescent="0.3">
      <c r="A599" s="831" t="s">
        <v>629</v>
      </c>
      <c r="B599" s="832" t="s">
        <v>630</v>
      </c>
      <c r="C599" s="835" t="s">
        <v>674</v>
      </c>
      <c r="D599" s="863" t="s">
        <v>675</v>
      </c>
      <c r="E599" s="835" t="s">
        <v>5849</v>
      </c>
      <c r="F599" s="863" t="s">
        <v>5850</v>
      </c>
      <c r="G599" s="835" t="s">
        <v>5953</v>
      </c>
      <c r="H599" s="835" t="s">
        <v>5954</v>
      </c>
      <c r="I599" s="849">
        <v>42.369998931884766</v>
      </c>
      <c r="J599" s="849">
        <v>1</v>
      </c>
      <c r="K599" s="850">
        <v>42.369998931884766</v>
      </c>
    </row>
    <row r="600" spans="1:11" ht="14.4" customHeight="1" x14ac:dyDescent="0.3">
      <c r="A600" s="831" t="s">
        <v>629</v>
      </c>
      <c r="B600" s="832" t="s">
        <v>630</v>
      </c>
      <c r="C600" s="835" t="s">
        <v>674</v>
      </c>
      <c r="D600" s="863" t="s">
        <v>675</v>
      </c>
      <c r="E600" s="835" t="s">
        <v>5849</v>
      </c>
      <c r="F600" s="863" t="s">
        <v>5850</v>
      </c>
      <c r="G600" s="835" t="s">
        <v>5955</v>
      </c>
      <c r="H600" s="835" t="s">
        <v>5956</v>
      </c>
      <c r="I600" s="849">
        <v>43.439998626708984</v>
      </c>
      <c r="J600" s="849">
        <v>19</v>
      </c>
      <c r="K600" s="850">
        <v>825.3599853515625</v>
      </c>
    </row>
    <row r="601" spans="1:11" ht="14.4" customHeight="1" x14ac:dyDescent="0.3">
      <c r="A601" s="831" t="s">
        <v>629</v>
      </c>
      <c r="B601" s="832" t="s">
        <v>630</v>
      </c>
      <c r="C601" s="835" t="s">
        <v>674</v>
      </c>
      <c r="D601" s="863" t="s">
        <v>675</v>
      </c>
      <c r="E601" s="835" t="s">
        <v>5849</v>
      </c>
      <c r="F601" s="863" t="s">
        <v>5850</v>
      </c>
      <c r="G601" s="835" t="s">
        <v>6355</v>
      </c>
      <c r="H601" s="835" t="s">
        <v>6356</v>
      </c>
      <c r="I601" s="849">
        <v>2.8499999046325684</v>
      </c>
      <c r="J601" s="849">
        <v>200</v>
      </c>
      <c r="K601" s="850">
        <v>570.20001220703125</v>
      </c>
    </row>
    <row r="602" spans="1:11" ht="14.4" customHeight="1" x14ac:dyDescent="0.3">
      <c r="A602" s="831" t="s">
        <v>629</v>
      </c>
      <c r="B602" s="832" t="s">
        <v>630</v>
      </c>
      <c r="C602" s="835" t="s">
        <v>674</v>
      </c>
      <c r="D602" s="863" t="s">
        <v>675</v>
      </c>
      <c r="E602" s="835" t="s">
        <v>5849</v>
      </c>
      <c r="F602" s="863" t="s">
        <v>5850</v>
      </c>
      <c r="G602" s="835" t="s">
        <v>6357</v>
      </c>
      <c r="H602" s="835" t="s">
        <v>6358</v>
      </c>
      <c r="I602" s="849">
        <v>1.0299999713897705</v>
      </c>
      <c r="J602" s="849">
        <v>75</v>
      </c>
      <c r="K602" s="850">
        <v>77.25</v>
      </c>
    </row>
    <row r="603" spans="1:11" ht="14.4" customHeight="1" x14ac:dyDescent="0.3">
      <c r="A603" s="831" t="s">
        <v>629</v>
      </c>
      <c r="B603" s="832" t="s">
        <v>630</v>
      </c>
      <c r="C603" s="835" t="s">
        <v>674</v>
      </c>
      <c r="D603" s="863" t="s">
        <v>675</v>
      </c>
      <c r="E603" s="835" t="s">
        <v>5849</v>
      </c>
      <c r="F603" s="863" t="s">
        <v>5850</v>
      </c>
      <c r="G603" s="835" t="s">
        <v>6087</v>
      </c>
      <c r="H603" s="835" t="s">
        <v>6088</v>
      </c>
      <c r="I603" s="849">
        <v>5.833333333333333</v>
      </c>
      <c r="J603" s="849">
        <v>200</v>
      </c>
      <c r="K603" s="850">
        <v>1165.5</v>
      </c>
    </row>
    <row r="604" spans="1:11" ht="14.4" customHeight="1" x14ac:dyDescent="0.3">
      <c r="A604" s="831" t="s">
        <v>629</v>
      </c>
      <c r="B604" s="832" t="s">
        <v>630</v>
      </c>
      <c r="C604" s="835" t="s">
        <v>674</v>
      </c>
      <c r="D604" s="863" t="s">
        <v>675</v>
      </c>
      <c r="E604" s="835" t="s">
        <v>5849</v>
      </c>
      <c r="F604" s="863" t="s">
        <v>5850</v>
      </c>
      <c r="G604" s="835" t="s">
        <v>6359</v>
      </c>
      <c r="H604" s="835" t="s">
        <v>6360</v>
      </c>
      <c r="I604" s="849">
        <v>0.4699999988079071</v>
      </c>
      <c r="J604" s="849">
        <v>2500</v>
      </c>
      <c r="K604" s="850">
        <v>1175</v>
      </c>
    </row>
    <row r="605" spans="1:11" ht="14.4" customHeight="1" x14ac:dyDescent="0.3">
      <c r="A605" s="831" t="s">
        <v>629</v>
      </c>
      <c r="B605" s="832" t="s">
        <v>630</v>
      </c>
      <c r="C605" s="835" t="s">
        <v>674</v>
      </c>
      <c r="D605" s="863" t="s">
        <v>675</v>
      </c>
      <c r="E605" s="835" t="s">
        <v>5849</v>
      </c>
      <c r="F605" s="863" t="s">
        <v>5850</v>
      </c>
      <c r="G605" s="835" t="s">
        <v>5959</v>
      </c>
      <c r="H605" s="835" t="s">
        <v>5960</v>
      </c>
      <c r="I605" s="849">
        <v>0.4699999988079071</v>
      </c>
      <c r="J605" s="849">
        <v>1400</v>
      </c>
      <c r="K605" s="850">
        <v>658</v>
      </c>
    </row>
    <row r="606" spans="1:11" ht="14.4" customHeight="1" x14ac:dyDescent="0.3">
      <c r="A606" s="831" t="s">
        <v>629</v>
      </c>
      <c r="B606" s="832" t="s">
        <v>630</v>
      </c>
      <c r="C606" s="835" t="s">
        <v>674</v>
      </c>
      <c r="D606" s="863" t="s">
        <v>675</v>
      </c>
      <c r="E606" s="835" t="s">
        <v>5849</v>
      </c>
      <c r="F606" s="863" t="s">
        <v>5850</v>
      </c>
      <c r="G606" s="835" t="s">
        <v>6361</v>
      </c>
      <c r="H606" s="835" t="s">
        <v>6362</v>
      </c>
      <c r="I606" s="849">
        <v>1.2799999713897705</v>
      </c>
      <c r="J606" s="849">
        <v>500</v>
      </c>
      <c r="K606" s="850">
        <v>641.29998779296875</v>
      </c>
    </row>
    <row r="607" spans="1:11" ht="14.4" customHeight="1" x14ac:dyDescent="0.3">
      <c r="A607" s="831" t="s">
        <v>629</v>
      </c>
      <c r="B607" s="832" t="s">
        <v>630</v>
      </c>
      <c r="C607" s="835" t="s">
        <v>674</v>
      </c>
      <c r="D607" s="863" t="s">
        <v>675</v>
      </c>
      <c r="E607" s="835" t="s">
        <v>5849</v>
      </c>
      <c r="F607" s="863" t="s">
        <v>5850</v>
      </c>
      <c r="G607" s="835" t="s">
        <v>5961</v>
      </c>
      <c r="H607" s="835" t="s">
        <v>5962</v>
      </c>
      <c r="I607" s="849">
        <v>2.3719999313354494</v>
      </c>
      <c r="J607" s="849">
        <v>1000</v>
      </c>
      <c r="K607" s="850">
        <v>2372</v>
      </c>
    </row>
    <row r="608" spans="1:11" ht="14.4" customHeight="1" x14ac:dyDescent="0.3">
      <c r="A608" s="831" t="s">
        <v>629</v>
      </c>
      <c r="B608" s="832" t="s">
        <v>630</v>
      </c>
      <c r="C608" s="835" t="s">
        <v>674</v>
      </c>
      <c r="D608" s="863" t="s">
        <v>675</v>
      </c>
      <c r="E608" s="835" t="s">
        <v>5849</v>
      </c>
      <c r="F608" s="863" t="s">
        <v>5850</v>
      </c>
      <c r="G608" s="835" t="s">
        <v>5963</v>
      </c>
      <c r="H608" s="835" t="s">
        <v>5964</v>
      </c>
      <c r="I608" s="849">
        <v>1.9860000133514404</v>
      </c>
      <c r="J608" s="849">
        <v>300</v>
      </c>
      <c r="K608" s="850">
        <v>595.5</v>
      </c>
    </row>
    <row r="609" spans="1:11" ht="14.4" customHeight="1" x14ac:dyDescent="0.3">
      <c r="A609" s="831" t="s">
        <v>629</v>
      </c>
      <c r="B609" s="832" t="s">
        <v>630</v>
      </c>
      <c r="C609" s="835" t="s">
        <v>674</v>
      </c>
      <c r="D609" s="863" t="s">
        <v>675</v>
      </c>
      <c r="E609" s="835" t="s">
        <v>5849</v>
      </c>
      <c r="F609" s="863" t="s">
        <v>5850</v>
      </c>
      <c r="G609" s="835" t="s">
        <v>6275</v>
      </c>
      <c r="H609" s="835" t="s">
        <v>6276</v>
      </c>
      <c r="I609" s="849">
        <v>2.04749995470047</v>
      </c>
      <c r="J609" s="849">
        <v>300</v>
      </c>
      <c r="K609" s="850">
        <v>614.5</v>
      </c>
    </row>
    <row r="610" spans="1:11" ht="14.4" customHeight="1" x14ac:dyDescent="0.3">
      <c r="A610" s="831" t="s">
        <v>629</v>
      </c>
      <c r="B610" s="832" t="s">
        <v>630</v>
      </c>
      <c r="C610" s="835" t="s">
        <v>674</v>
      </c>
      <c r="D610" s="863" t="s">
        <v>675</v>
      </c>
      <c r="E610" s="835" t="s">
        <v>5849</v>
      </c>
      <c r="F610" s="863" t="s">
        <v>5850</v>
      </c>
      <c r="G610" s="835" t="s">
        <v>6277</v>
      </c>
      <c r="H610" s="835" t="s">
        <v>6278</v>
      </c>
      <c r="I610" s="849">
        <v>2.0349999666213989</v>
      </c>
      <c r="J610" s="849">
        <v>100</v>
      </c>
      <c r="K610" s="850">
        <v>203.5</v>
      </c>
    </row>
    <row r="611" spans="1:11" ht="14.4" customHeight="1" x14ac:dyDescent="0.3">
      <c r="A611" s="831" t="s">
        <v>629</v>
      </c>
      <c r="B611" s="832" t="s">
        <v>630</v>
      </c>
      <c r="C611" s="835" t="s">
        <v>674</v>
      </c>
      <c r="D611" s="863" t="s">
        <v>675</v>
      </c>
      <c r="E611" s="835" t="s">
        <v>5849</v>
      </c>
      <c r="F611" s="863" t="s">
        <v>5850</v>
      </c>
      <c r="G611" s="835" t="s">
        <v>5967</v>
      </c>
      <c r="H611" s="835" t="s">
        <v>5968</v>
      </c>
      <c r="I611" s="849">
        <v>2.6980000495910645</v>
      </c>
      <c r="J611" s="849">
        <v>750</v>
      </c>
      <c r="K611" s="850">
        <v>2023.5</v>
      </c>
    </row>
    <row r="612" spans="1:11" ht="14.4" customHeight="1" x14ac:dyDescent="0.3">
      <c r="A612" s="831" t="s">
        <v>629</v>
      </c>
      <c r="B612" s="832" t="s">
        <v>630</v>
      </c>
      <c r="C612" s="835" t="s">
        <v>674</v>
      </c>
      <c r="D612" s="863" t="s">
        <v>675</v>
      </c>
      <c r="E612" s="835" t="s">
        <v>5849</v>
      </c>
      <c r="F612" s="863" t="s">
        <v>5850</v>
      </c>
      <c r="G612" s="835" t="s">
        <v>5969</v>
      </c>
      <c r="H612" s="835" t="s">
        <v>5970</v>
      </c>
      <c r="I612" s="849">
        <v>1.9274999499320984</v>
      </c>
      <c r="J612" s="849">
        <v>450</v>
      </c>
      <c r="K612" s="850">
        <v>867.5</v>
      </c>
    </row>
    <row r="613" spans="1:11" ht="14.4" customHeight="1" x14ac:dyDescent="0.3">
      <c r="A613" s="831" t="s">
        <v>629</v>
      </c>
      <c r="B613" s="832" t="s">
        <v>630</v>
      </c>
      <c r="C613" s="835" t="s">
        <v>674</v>
      </c>
      <c r="D613" s="863" t="s">
        <v>675</v>
      </c>
      <c r="E613" s="835" t="s">
        <v>5849</v>
      </c>
      <c r="F613" s="863" t="s">
        <v>5850</v>
      </c>
      <c r="G613" s="835" t="s">
        <v>6131</v>
      </c>
      <c r="H613" s="835" t="s">
        <v>6132</v>
      </c>
      <c r="I613" s="849">
        <v>4.4225000143051147</v>
      </c>
      <c r="J613" s="849">
        <v>450</v>
      </c>
      <c r="K613" s="850">
        <v>1990.1000061035156</v>
      </c>
    </row>
    <row r="614" spans="1:11" ht="14.4" customHeight="1" x14ac:dyDescent="0.3">
      <c r="A614" s="831" t="s">
        <v>629</v>
      </c>
      <c r="B614" s="832" t="s">
        <v>630</v>
      </c>
      <c r="C614" s="835" t="s">
        <v>674</v>
      </c>
      <c r="D614" s="863" t="s">
        <v>675</v>
      </c>
      <c r="E614" s="835" t="s">
        <v>5849</v>
      </c>
      <c r="F614" s="863" t="s">
        <v>5850</v>
      </c>
      <c r="G614" s="835" t="s">
        <v>5971</v>
      </c>
      <c r="H614" s="835" t="s">
        <v>5972</v>
      </c>
      <c r="I614" s="849">
        <v>2.1675000786781311</v>
      </c>
      <c r="J614" s="849">
        <v>200</v>
      </c>
      <c r="K614" s="850">
        <v>433.5</v>
      </c>
    </row>
    <row r="615" spans="1:11" ht="14.4" customHeight="1" x14ac:dyDescent="0.3">
      <c r="A615" s="831" t="s">
        <v>629</v>
      </c>
      <c r="B615" s="832" t="s">
        <v>630</v>
      </c>
      <c r="C615" s="835" t="s">
        <v>674</v>
      </c>
      <c r="D615" s="863" t="s">
        <v>675</v>
      </c>
      <c r="E615" s="835" t="s">
        <v>5849</v>
      </c>
      <c r="F615" s="863" t="s">
        <v>5850</v>
      </c>
      <c r="G615" s="835" t="s">
        <v>5973</v>
      </c>
      <c r="H615" s="835" t="s">
        <v>5974</v>
      </c>
      <c r="I615" s="849">
        <v>21.239999771118164</v>
      </c>
      <c r="J615" s="849">
        <v>100</v>
      </c>
      <c r="K615" s="850">
        <v>2124</v>
      </c>
    </row>
    <row r="616" spans="1:11" ht="14.4" customHeight="1" x14ac:dyDescent="0.3">
      <c r="A616" s="831" t="s">
        <v>629</v>
      </c>
      <c r="B616" s="832" t="s">
        <v>630</v>
      </c>
      <c r="C616" s="835" t="s">
        <v>674</v>
      </c>
      <c r="D616" s="863" t="s">
        <v>675</v>
      </c>
      <c r="E616" s="835" t="s">
        <v>5849</v>
      </c>
      <c r="F616" s="863" t="s">
        <v>5850</v>
      </c>
      <c r="G616" s="835" t="s">
        <v>5975</v>
      </c>
      <c r="H616" s="835" t="s">
        <v>5976</v>
      </c>
      <c r="I616" s="849">
        <v>5.2699999809265137</v>
      </c>
      <c r="J616" s="849">
        <v>100</v>
      </c>
      <c r="K616" s="850">
        <v>527</v>
      </c>
    </row>
    <row r="617" spans="1:11" ht="14.4" customHeight="1" x14ac:dyDescent="0.3">
      <c r="A617" s="831" t="s">
        <v>629</v>
      </c>
      <c r="B617" s="832" t="s">
        <v>630</v>
      </c>
      <c r="C617" s="835" t="s">
        <v>674</v>
      </c>
      <c r="D617" s="863" t="s">
        <v>675</v>
      </c>
      <c r="E617" s="835" t="s">
        <v>5849</v>
      </c>
      <c r="F617" s="863" t="s">
        <v>5850</v>
      </c>
      <c r="G617" s="835" t="s">
        <v>5977</v>
      </c>
      <c r="H617" s="835" t="s">
        <v>5978</v>
      </c>
      <c r="I617" s="849">
        <v>2.5299999713897705</v>
      </c>
      <c r="J617" s="849">
        <v>50</v>
      </c>
      <c r="K617" s="850">
        <v>126.5</v>
      </c>
    </row>
    <row r="618" spans="1:11" ht="14.4" customHeight="1" x14ac:dyDescent="0.3">
      <c r="A618" s="831" t="s">
        <v>629</v>
      </c>
      <c r="B618" s="832" t="s">
        <v>630</v>
      </c>
      <c r="C618" s="835" t="s">
        <v>674</v>
      </c>
      <c r="D618" s="863" t="s">
        <v>675</v>
      </c>
      <c r="E618" s="835" t="s">
        <v>5849</v>
      </c>
      <c r="F618" s="863" t="s">
        <v>5850</v>
      </c>
      <c r="G618" s="835" t="s">
        <v>5981</v>
      </c>
      <c r="H618" s="835" t="s">
        <v>5982</v>
      </c>
      <c r="I618" s="849">
        <v>3.7400000095367432</v>
      </c>
      <c r="J618" s="849">
        <v>150</v>
      </c>
      <c r="K618" s="850">
        <v>561</v>
      </c>
    </row>
    <row r="619" spans="1:11" ht="14.4" customHeight="1" x14ac:dyDescent="0.3">
      <c r="A619" s="831" t="s">
        <v>629</v>
      </c>
      <c r="B619" s="832" t="s">
        <v>630</v>
      </c>
      <c r="C619" s="835" t="s">
        <v>674</v>
      </c>
      <c r="D619" s="863" t="s">
        <v>675</v>
      </c>
      <c r="E619" s="835" t="s">
        <v>5849</v>
      </c>
      <c r="F619" s="863" t="s">
        <v>5850</v>
      </c>
      <c r="G619" s="835" t="s">
        <v>5983</v>
      </c>
      <c r="H619" s="835" t="s">
        <v>5984</v>
      </c>
      <c r="I619" s="849">
        <v>21.236666361490887</v>
      </c>
      <c r="J619" s="849">
        <v>300</v>
      </c>
      <c r="K619" s="850">
        <v>6371</v>
      </c>
    </row>
    <row r="620" spans="1:11" ht="14.4" customHeight="1" x14ac:dyDescent="0.3">
      <c r="A620" s="831" t="s">
        <v>629</v>
      </c>
      <c r="B620" s="832" t="s">
        <v>630</v>
      </c>
      <c r="C620" s="835" t="s">
        <v>674</v>
      </c>
      <c r="D620" s="863" t="s">
        <v>675</v>
      </c>
      <c r="E620" s="835" t="s">
        <v>5849</v>
      </c>
      <c r="F620" s="863" t="s">
        <v>5850</v>
      </c>
      <c r="G620" s="835" t="s">
        <v>5985</v>
      </c>
      <c r="H620" s="835" t="s">
        <v>5986</v>
      </c>
      <c r="I620" s="849">
        <v>21.233332951863606</v>
      </c>
      <c r="J620" s="849">
        <v>300</v>
      </c>
      <c r="K620" s="850">
        <v>6370</v>
      </c>
    </row>
    <row r="621" spans="1:11" ht="14.4" customHeight="1" x14ac:dyDescent="0.3">
      <c r="A621" s="831" t="s">
        <v>629</v>
      </c>
      <c r="B621" s="832" t="s">
        <v>630</v>
      </c>
      <c r="C621" s="835" t="s">
        <v>674</v>
      </c>
      <c r="D621" s="863" t="s">
        <v>675</v>
      </c>
      <c r="E621" s="835" t="s">
        <v>5849</v>
      </c>
      <c r="F621" s="863" t="s">
        <v>5850</v>
      </c>
      <c r="G621" s="835" t="s">
        <v>6199</v>
      </c>
      <c r="H621" s="835" t="s">
        <v>6200</v>
      </c>
      <c r="I621" s="849">
        <v>2.5299999713897705</v>
      </c>
      <c r="J621" s="849">
        <v>100</v>
      </c>
      <c r="K621" s="850">
        <v>253</v>
      </c>
    </row>
    <row r="622" spans="1:11" ht="14.4" customHeight="1" x14ac:dyDescent="0.3">
      <c r="A622" s="831" t="s">
        <v>629</v>
      </c>
      <c r="B622" s="832" t="s">
        <v>630</v>
      </c>
      <c r="C622" s="835" t="s">
        <v>674</v>
      </c>
      <c r="D622" s="863" t="s">
        <v>675</v>
      </c>
      <c r="E622" s="835" t="s">
        <v>5849</v>
      </c>
      <c r="F622" s="863" t="s">
        <v>5850</v>
      </c>
      <c r="G622" s="835" t="s">
        <v>6363</v>
      </c>
      <c r="H622" s="835" t="s">
        <v>6364</v>
      </c>
      <c r="I622" s="849">
        <v>2.690000057220459</v>
      </c>
      <c r="J622" s="849">
        <v>50</v>
      </c>
      <c r="K622" s="850">
        <v>134.5</v>
      </c>
    </row>
    <row r="623" spans="1:11" ht="14.4" customHeight="1" x14ac:dyDescent="0.3">
      <c r="A623" s="831" t="s">
        <v>629</v>
      </c>
      <c r="B623" s="832" t="s">
        <v>630</v>
      </c>
      <c r="C623" s="835" t="s">
        <v>674</v>
      </c>
      <c r="D623" s="863" t="s">
        <v>675</v>
      </c>
      <c r="E623" s="835" t="s">
        <v>5989</v>
      </c>
      <c r="F623" s="863" t="s">
        <v>5990</v>
      </c>
      <c r="G623" s="835" t="s">
        <v>5991</v>
      </c>
      <c r="H623" s="835" t="s">
        <v>5992</v>
      </c>
      <c r="I623" s="849">
        <v>10.159999847412109</v>
      </c>
      <c r="J623" s="849">
        <v>400</v>
      </c>
      <c r="K623" s="850">
        <v>4064</v>
      </c>
    </row>
    <row r="624" spans="1:11" ht="14.4" customHeight="1" x14ac:dyDescent="0.3">
      <c r="A624" s="831" t="s">
        <v>629</v>
      </c>
      <c r="B624" s="832" t="s">
        <v>630</v>
      </c>
      <c r="C624" s="835" t="s">
        <v>674</v>
      </c>
      <c r="D624" s="863" t="s">
        <v>675</v>
      </c>
      <c r="E624" s="835" t="s">
        <v>5989</v>
      </c>
      <c r="F624" s="863" t="s">
        <v>5990</v>
      </c>
      <c r="G624" s="835" t="s">
        <v>6365</v>
      </c>
      <c r="H624" s="835" t="s">
        <v>6366</v>
      </c>
      <c r="I624" s="849">
        <v>36.299999237060547</v>
      </c>
      <c r="J624" s="849">
        <v>350</v>
      </c>
      <c r="K624" s="850">
        <v>12705</v>
      </c>
    </row>
    <row r="625" spans="1:11" ht="14.4" customHeight="1" x14ac:dyDescent="0.3">
      <c r="A625" s="831" t="s">
        <v>629</v>
      </c>
      <c r="B625" s="832" t="s">
        <v>630</v>
      </c>
      <c r="C625" s="835" t="s">
        <v>674</v>
      </c>
      <c r="D625" s="863" t="s">
        <v>675</v>
      </c>
      <c r="E625" s="835" t="s">
        <v>5989</v>
      </c>
      <c r="F625" s="863" t="s">
        <v>5990</v>
      </c>
      <c r="G625" s="835" t="s">
        <v>6367</v>
      </c>
      <c r="H625" s="835" t="s">
        <v>6368</v>
      </c>
      <c r="I625" s="849">
        <v>181.5</v>
      </c>
      <c r="J625" s="849">
        <v>30</v>
      </c>
      <c r="K625" s="850">
        <v>5445</v>
      </c>
    </row>
    <row r="626" spans="1:11" ht="14.4" customHeight="1" x14ac:dyDescent="0.3">
      <c r="A626" s="831" t="s">
        <v>629</v>
      </c>
      <c r="B626" s="832" t="s">
        <v>630</v>
      </c>
      <c r="C626" s="835" t="s">
        <v>674</v>
      </c>
      <c r="D626" s="863" t="s">
        <v>675</v>
      </c>
      <c r="E626" s="835" t="s">
        <v>5989</v>
      </c>
      <c r="F626" s="863" t="s">
        <v>5990</v>
      </c>
      <c r="G626" s="835" t="s">
        <v>6369</v>
      </c>
      <c r="H626" s="835" t="s">
        <v>6370</v>
      </c>
      <c r="I626" s="849">
        <v>3216.179931640625</v>
      </c>
      <c r="J626" s="849">
        <v>1</v>
      </c>
      <c r="K626" s="850">
        <v>3216.179931640625</v>
      </c>
    </row>
    <row r="627" spans="1:11" ht="14.4" customHeight="1" x14ac:dyDescent="0.3">
      <c r="A627" s="831" t="s">
        <v>629</v>
      </c>
      <c r="B627" s="832" t="s">
        <v>630</v>
      </c>
      <c r="C627" s="835" t="s">
        <v>674</v>
      </c>
      <c r="D627" s="863" t="s">
        <v>675</v>
      </c>
      <c r="E627" s="835" t="s">
        <v>5989</v>
      </c>
      <c r="F627" s="863" t="s">
        <v>5990</v>
      </c>
      <c r="G627" s="835" t="s">
        <v>5993</v>
      </c>
      <c r="H627" s="835" t="s">
        <v>5994</v>
      </c>
      <c r="I627" s="849">
        <v>7.0033334096272783</v>
      </c>
      <c r="J627" s="849">
        <v>300</v>
      </c>
      <c r="K627" s="850">
        <v>2101</v>
      </c>
    </row>
    <row r="628" spans="1:11" ht="14.4" customHeight="1" x14ac:dyDescent="0.3">
      <c r="A628" s="831" t="s">
        <v>629</v>
      </c>
      <c r="B628" s="832" t="s">
        <v>630</v>
      </c>
      <c r="C628" s="835" t="s">
        <v>674</v>
      </c>
      <c r="D628" s="863" t="s">
        <v>675</v>
      </c>
      <c r="E628" s="835" t="s">
        <v>5989</v>
      </c>
      <c r="F628" s="863" t="s">
        <v>5990</v>
      </c>
      <c r="G628" s="835" t="s">
        <v>6371</v>
      </c>
      <c r="H628" s="835" t="s">
        <v>6372</v>
      </c>
      <c r="I628" s="849">
        <v>42.349998474121094</v>
      </c>
      <c r="J628" s="849">
        <v>70</v>
      </c>
      <c r="K628" s="850">
        <v>2964.5</v>
      </c>
    </row>
    <row r="629" spans="1:11" ht="14.4" customHeight="1" x14ac:dyDescent="0.3">
      <c r="A629" s="831" t="s">
        <v>629</v>
      </c>
      <c r="B629" s="832" t="s">
        <v>630</v>
      </c>
      <c r="C629" s="835" t="s">
        <v>674</v>
      </c>
      <c r="D629" s="863" t="s">
        <v>675</v>
      </c>
      <c r="E629" s="835" t="s">
        <v>5995</v>
      </c>
      <c r="F629" s="863" t="s">
        <v>5996</v>
      </c>
      <c r="G629" s="835" t="s">
        <v>6373</v>
      </c>
      <c r="H629" s="835" t="s">
        <v>6374</v>
      </c>
      <c r="I629" s="849">
        <v>195.89499664306641</v>
      </c>
      <c r="J629" s="849">
        <v>30</v>
      </c>
      <c r="K629" s="850">
        <v>5876.969970703125</v>
      </c>
    </row>
    <row r="630" spans="1:11" ht="14.4" customHeight="1" x14ac:dyDescent="0.3">
      <c r="A630" s="831" t="s">
        <v>629</v>
      </c>
      <c r="B630" s="832" t="s">
        <v>630</v>
      </c>
      <c r="C630" s="835" t="s">
        <v>674</v>
      </c>
      <c r="D630" s="863" t="s">
        <v>675</v>
      </c>
      <c r="E630" s="835" t="s">
        <v>5995</v>
      </c>
      <c r="F630" s="863" t="s">
        <v>5996</v>
      </c>
      <c r="G630" s="835" t="s">
        <v>6375</v>
      </c>
      <c r="H630" s="835" t="s">
        <v>6376</v>
      </c>
      <c r="I630" s="849">
        <v>125.47000122070312</v>
      </c>
      <c r="J630" s="849">
        <v>12</v>
      </c>
      <c r="K630" s="850">
        <v>1505.6400146484375</v>
      </c>
    </row>
    <row r="631" spans="1:11" ht="14.4" customHeight="1" x14ac:dyDescent="0.3">
      <c r="A631" s="831" t="s">
        <v>629</v>
      </c>
      <c r="B631" s="832" t="s">
        <v>630</v>
      </c>
      <c r="C631" s="835" t="s">
        <v>674</v>
      </c>
      <c r="D631" s="863" t="s">
        <v>675</v>
      </c>
      <c r="E631" s="835" t="s">
        <v>5995</v>
      </c>
      <c r="F631" s="863" t="s">
        <v>5996</v>
      </c>
      <c r="G631" s="835" t="s">
        <v>5997</v>
      </c>
      <c r="H631" s="835" t="s">
        <v>5998</v>
      </c>
      <c r="I631" s="849">
        <v>0.47999998927116394</v>
      </c>
      <c r="J631" s="849">
        <v>500</v>
      </c>
      <c r="K631" s="850">
        <v>240</v>
      </c>
    </row>
    <row r="632" spans="1:11" ht="14.4" customHeight="1" x14ac:dyDescent="0.3">
      <c r="A632" s="831" t="s">
        <v>629</v>
      </c>
      <c r="B632" s="832" t="s">
        <v>630</v>
      </c>
      <c r="C632" s="835" t="s">
        <v>674</v>
      </c>
      <c r="D632" s="863" t="s">
        <v>675</v>
      </c>
      <c r="E632" s="835" t="s">
        <v>5995</v>
      </c>
      <c r="F632" s="863" t="s">
        <v>5996</v>
      </c>
      <c r="G632" s="835" t="s">
        <v>6377</v>
      </c>
      <c r="H632" s="835" t="s">
        <v>6378</v>
      </c>
      <c r="I632" s="849">
        <v>0.31000000238418579</v>
      </c>
      <c r="J632" s="849">
        <v>300</v>
      </c>
      <c r="K632" s="850">
        <v>93</v>
      </c>
    </row>
    <row r="633" spans="1:11" ht="14.4" customHeight="1" x14ac:dyDescent="0.3">
      <c r="A633" s="831" t="s">
        <v>629</v>
      </c>
      <c r="B633" s="832" t="s">
        <v>630</v>
      </c>
      <c r="C633" s="835" t="s">
        <v>674</v>
      </c>
      <c r="D633" s="863" t="s">
        <v>675</v>
      </c>
      <c r="E633" s="835" t="s">
        <v>5995</v>
      </c>
      <c r="F633" s="863" t="s">
        <v>5996</v>
      </c>
      <c r="G633" s="835" t="s">
        <v>6001</v>
      </c>
      <c r="H633" s="835" t="s">
        <v>6002</v>
      </c>
      <c r="I633" s="849">
        <v>0.30000001192092896</v>
      </c>
      <c r="J633" s="849">
        <v>500</v>
      </c>
      <c r="K633" s="850">
        <v>150</v>
      </c>
    </row>
    <row r="634" spans="1:11" ht="14.4" customHeight="1" x14ac:dyDescent="0.3">
      <c r="A634" s="831" t="s">
        <v>629</v>
      </c>
      <c r="B634" s="832" t="s">
        <v>630</v>
      </c>
      <c r="C634" s="835" t="s">
        <v>674</v>
      </c>
      <c r="D634" s="863" t="s">
        <v>675</v>
      </c>
      <c r="E634" s="835" t="s">
        <v>5995</v>
      </c>
      <c r="F634" s="863" t="s">
        <v>5996</v>
      </c>
      <c r="G634" s="835" t="s">
        <v>6003</v>
      </c>
      <c r="H634" s="835" t="s">
        <v>6004</v>
      </c>
      <c r="I634" s="849">
        <v>0.5440000176429749</v>
      </c>
      <c r="J634" s="849">
        <v>2900</v>
      </c>
      <c r="K634" s="850">
        <v>1579</v>
      </c>
    </row>
    <row r="635" spans="1:11" ht="14.4" customHeight="1" x14ac:dyDescent="0.3">
      <c r="A635" s="831" t="s">
        <v>629</v>
      </c>
      <c r="B635" s="832" t="s">
        <v>630</v>
      </c>
      <c r="C635" s="835" t="s">
        <v>674</v>
      </c>
      <c r="D635" s="863" t="s">
        <v>675</v>
      </c>
      <c r="E635" s="835" t="s">
        <v>5995</v>
      </c>
      <c r="F635" s="863" t="s">
        <v>5996</v>
      </c>
      <c r="G635" s="835" t="s">
        <v>6379</v>
      </c>
      <c r="H635" s="835" t="s">
        <v>6380</v>
      </c>
      <c r="I635" s="849">
        <v>318.05999755859375</v>
      </c>
      <c r="J635" s="849">
        <v>30</v>
      </c>
      <c r="K635" s="850">
        <v>9541.8203125</v>
      </c>
    </row>
    <row r="636" spans="1:11" ht="14.4" customHeight="1" x14ac:dyDescent="0.3">
      <c r="A636" s="831" t="s">
        <v>629</v>
      </c>
      <c r="B636" s="832" t="s">
        <v>630</v>
      </c>
      <c r="C636" s="835" t="s">
        <v>674</v>
      </c>
      <c r="D636" s="863" t="s">
        <v>675</v>
      </c>
      <c r="E636" s="835" t="s">
        <v>5995</v>
      </c>
      <c r="F636" s="863" t="s">
        <v>5996</v>
      </c>
      <c r="G636" s="835" t="s">
        <v>6381</v>
      </c>
      <c r="H636" s="835" t="s">
        <v>6382</v>
      </c>
      <c r="I636" s="849">
        <v>29.639999389648438</v>
      </c>
      <c r="J636" s="849">
        <v>100</v>
      </c>
      <c r="K636" s="850">
        <v>2963.989990234375</v>
      </c>
    </row>
    <row r="637" spans="1:11" ht="14.4" customHeight="1" x14ac:dyDescent="0.3">
      <c r="A637" s="831" t="s">
        <v>629</v>
      </c>
      <c r="B637" s="832" t="s">
        <v>630</v>
      </c>
      <c r="C637" s="835" t="s">
        <v>674</v>
      </c>
      <c r="D637" s="863" t="s">
        <v>675</v>
      </c>
      <c r="E637" s="835" t="s">
        <v>6005</v>
      </c>
      <c r="F637" s="863" t="s">
        <v>6006</v>
      </c>
      <c r="G637" s="835" t="s">
        <v>6383</v>
      </c>
      <c r="H637" s="835" t="s">
        <v>6384</v>
      </c>
      <c r="I637" s="849">
        <v>15.729999542236328</v>
      </c>
      <c r="J637" s="849">
        <v>900</v>
      </c>
      <c r="K637" s="850">
        <v>14157</v>
      </c>
    </row>
    <row r="638" spans="1:11" ht="14.4" customHeight="1" x14ac:dyDescent="0.3">
      <c r="A638" s="831" t="s">
        <v>629</v>
      </c>
      <c r="B638" s="832" t="s">
        <v>630</v>
      </c>
      <c r="C638" s="835" t="s">
        <v>674</v>
      </c>
      <c r="D638" s="863" t="s">
        <v>675</v>
      </c>
      <c r="E638" s="835" t="s">
        <v>6005</v>
      </c>
      <c r="F638" s="863" t="s">
        <v>6006</v>
      </c>
      <c r="G638" s="835" t="s">
        <v>6013</v>
      </c>
      <c r="H638" s="835" t="s">
        <v>6014</v>
      </c>
      <c r="I638" s="849">
        <v>0.62999999523162842</v>
      </c>
      <c r="J638" s="849">
        <v>9000</v>
      </c>
      <c r="K638" s="850">
        <v>5670</v>
      </c>
    </row>
    <row r="639" spans="1:11" ht="14.4" customHeight="1" x14ac:dyDescent="0.3">
      <c r="A639" s="831" t="s">
        <v>629</v>
      </c>
      <c r="B639" s="832" t="s">
        <v>630</v>
      </c>
      <c r="C639" s="835" t="s">
        <v>674</v>
      </c>
      <c r="D639" s="863" t="s">
        <v>675</v>
      </c>
      <c r="E639" s="835" t="s">
        <v>6005</v>
      </c>
      <c r="F639" s="863" t="s">
        <v>6006</v>
      </c>
      <c r="G639" s="835" t="s">
        <v>6015</v>
      </c>
      <c r="H639" s="835" t="s">
        <v>6016</v>
      </c>
      <c r="I639" s="849">
        <v>0.62999999523162842</v>
      </c>
      <c r="J639" s="849">
        <v>9000</v>
      </c>
      <c r="K639" s="850">
        <v>5670</v>
      </c>
    </row>
    <row r="640" spans="1:11" ht="14.4" customHeight="1" x14ac:dyDescent="0.3">
      <c r="A640" s="831" t="s">
        <v>629</v>
      </c>
      <c r="B640" s="832" t="s">
        <v>630</v>
      </c>
      <c r="C640" s="835" t="s">
        <v>674</v>
      </c>
      <c r="D640" s="863" t="s">
        <v>675</v>
      </c>
      <c r="E640" s="835" t="s">
        <v>6005</v>
      </c>
      <c r="F640" s="863" t="s">
        <v>6006</v>
      </c>
      <c r="G640" s="835" t="s">
        <v>6017</v>
      </c>
      <c r="H640" s="835" t="s">
        <v>6018</v>
      </c>
      <c r="I640" s="849">
        <v>0.62999999523162842</v>
      </c>
      <c r="J640" s="849">
        <v>3000</v>
      </c>
      <c r="K640" s="850">
        <v>1890</v>
      </c>
    </row>
    <row r="641" spans="1:11" ht="14.4" customHeight="1" x14ac:dyDescent="0.3">
      <c r="A641" s="831" t="s">
        <v>629</v>
      </c>
      <c r="B641" s="832" t="s">
        <v>630</v>
      </c>
      <c r="C641" s="835" t="s">
        <v>674</v>
      </c>
      <c r="D641" s="863" t="s">
        <v>675</v>
      </c>
      <c r="E641" s="835" t="s">
        <v>6245</v>
      </c>
      <c r="F641" s="863" t="s">
        <v>6246</v>
      </c>
      <c r="G641" s="835" t="s">
        <v>6385</v>
      </c>
      <c r="H641" s="835" t="s">
        <v>6386</v>
      </c>
      <c r="I641" s="849">
        <v>2750</v>
      </c>
      <c r="J641" s="849">
        <v>1</v>
      </c>
      <c r="K641" s="850">
        <v>2750</v>
      </c>
    </row>
    <row r="642" spans="1:11" ht="14.4" customHeight="1" x14ac:dyDescent="0.3">
      <c r="A642" s="831" t="s">
        <v>629</v>
      </c>
      <c r="B642" s="832" t="s">
        <v>630</v>
      </c>
      <c r="C642" s="835" t="s">
        <v>674</v>
      </c>
      <c r="D642" s="863" t="s">
        <v>675</v>
      </c>
      <c r="E642" s="835" t="s">
        <v>6245</v>
      </c>
      <c r="F642" s="863" t="s">
        <v>6246</v>
      </c>
      <c r="G642" s="835" t="s">
        <v>6387</v>
      </c>
      <c r="H642" s="835" t="s">
        <v>6388</v>
      </c>
      <c r="I642" s="849">
        <v>5477.635009765625</v>
      </c>
      <c r="J642" s="849">
        <v>3</v>
      </c>
      <c r="K642" s="850">
        <v>16432.8994140625</v>
      </c>
    </row>
    <row r="643" spans="1:11" ht="14.4" customHeight="1" x14ac:dyDescent="0.3">
      <c r="A643" s="831" t="s">
        <v>629</v>
      </c>
      <c r="B643" s="832" t="s">
        <v>630</v>
      </c>
      <c r="C643" s="835" t="s">
        <v>674</v>
      </c>
      <c r="D643" s="863" t="s">
        <v>675</v>
      </c>
      <c r="E643" s="835" t="s">
        <v>6019</v>
      </c>
      <c r="F643" s="863" t="s">
        <v>6020</v>
      </c>
      <c r="G643" s="835" t="s">
        <v>6021</v>
      </c>
      <c r="H643" s="835" t="s">
        <v>6022</v>
      </c>
      <c r="I643" s="849">
        <v>15.210000038146973</v>
      </c>
      <c r="J643" s="849">
        <v>50</v>
      </c>
      <c r="K643" s="850">
        <v>760.40997314453125</v>
      </c>
    </row>
    <row r="644" spans="1:11" ht="14.4" customHeight="1" x14ac:dyDescent="0.3">
      <c r="A644" s="831" t="s">
        <v>629</v>
      </c>
      <c r="B644" s="832" t="s">
        <v>630</v>
      </c>
      <c r="C644" s="835" t="s">
        <v>674</v>
      </c>
      <c r="D644" s="863" t="s">
        <v>675</v>
      </c>
      <c r="E644" s="835" t="s">
        <v>6019</v>
      </c>
      <c r="F644" s="863" t="s">
        <v>6020</v>
      </c>
      <c r="G644" s="835" t="s">
        <v>6389</v>
      </c>
      <c r="H644" s="835" t="s">
        <v>6390</v>
      </c>
      <c r="I644" s="849">
        <v>3.9300000667572021</v>
      </c>
      <c r="J644" s="849">
        <v>50</v>
      </c>
      <c r="K644" s="850">
        <v>196.6300048828125</v>
      </c>
    </row>
    <row r="645" spans="1:11" ht="14.4" customHeight="1" x14ac:dyDescent="0.3">
      <c r="A645" s="831" t="s">
        <v>629</v>
      </c>
      <c r="B645" s="832" t="s">
        <v>630</v>
      </c>
      <c r="C645" s="835" t="s">
        <v>674</v>
      </c>
      <c r="D645" s="863" t="s">
        <v>675</v>
      </c>
      <c r="E645" s="835" t="s">
        <v>6019</v>
      </c>
      <c r="F645" s="863" t="s">
        <v>6020</v>
      </c>
      <c r="G645" s="835" t="s">
        <v>6391</v>
      </c>
      <c r="H645" s="835" t="s">
        <v>6392</v>
      </c>
      <c r="I645" s="849">
        <v>3.9300000667572021</v>
      </c>
      <c r="J645" s="849">
        <v>100</v>
      </c>
      <c r="K645" s="850">
        <v>393.260009765625</v>
      </c>
    </row>
    <row r="646" spans="1:11" ht="14.4" customHeight="1" x14ac:dyDescent="0.3">
      <c r="A646" s="831" t="s">
        <v>629</v>
      </c>
      <c r="B646" s="832" t="s">
        <v>630</v>
      </c>
      <c r="C646" s="835" t="s">
        <v>674</v>
      </c>
      <c r="D646" s="863" t="s">
        <v>675</v>
      </c>
      <c r="E646" s="835" t="s">
        <v>6019</v>
      </c>
      <c r="F646" s="863" t="s">
        <v>6020</v>
      </c>
      <c r="G646" s="835" t="s">
        <v>6393</v>
      </c>
      <c r="H646" s="835" t="s">
        <v>6394</v>
      </c>
      <c r="I646" s="849">
        <v>15.890000343322754</v>
      </c>
      <c r="J646" s="849">
        <v>20</v>
      </c>
      <c r="K646" s="850">
        <v>317.79998779296875</v>
      </c>
    </row>
    <row r="647" spans="1:11" ht="14.4" customHeight="1" x14ac:dyDescent="0.3">
      <c r="A647" s="831" t="s">
        <v>629</v>
      </c>
      <c r="B647" s="832" t="s">
        <v>630</v>
      </c>
      <c r="C647" s="835" t="s">
        <v>677</v>
      </c>
      <c r="D647" s="863" t="s">
        <v>678</v>
      </c>
      <c r="E647" s="835" t="s">
        <v>5793</v>
      </c>
      <c r="F647" s="863" t="s">
        <v>5794</v>
      </c>
      <c r="G647" s="835" t="s">
        <v>6395</v>
      </c>
      <c r="H647" s="835" t="s">
        <v>6396</v>
      </c>
      <c r="I647" s="849">
        <v>147.17999267578125</v>
      </c>
      <c r="J647" s="849">
        <v>15</v>
      </c>
      <c r="K647" s="850">
        <v>2207.7399291992187</v>
      </c>
    </row>
    <row r="648" spans="1:11" ht="14.4" customHeight="1" x14ac:dyDescent="0.3">
      <c r="A648" s="831" t="s">
        <v>629</v>
      </c>
      <c r="B648" s="832" t="s">
        <v>630</v>
      </c>
      <c r="C648" s="835" t="s">
        <v>677</v>
      </c>
      <c r="D648" s="863" t="s">
        <v>678</v>
      </c>
      <c r="E648" s="835" t="s">
        <v>5793</v>
      </c>
      <c r="F648" s="863" t="s">
        <v>5794</v>
      </c>
      <c r="G648" s="835" t="s">
        <v>5795</v>
      </c>
      <c r="H648" s="835" t="s">
        <v>5796</v>
      </c>
      <c r="I648" s="849">
        <v>147.18332672119141</v>
      </c>
      <c r="J648" s="849">
        <v>60</v>
      </c>
      <c r="K648" s="850">
        <v>8831.0799560546875</v>
      </c>
    </row>
    <row r="649" spans="1:11" ht="14.4" customHeight="1" x14ac:dyDescent="0.3">
      <c r="A649" s="831" t="s">
        <v>629</v>
      </c>
      <c r="B649" s="832" t="s">
        <v>630</v>
      </c>
      <c r="C649" s="835" t="s">
        <v>677</v>
      </c>
      <c r="D649" s="863" t="s">
        <v>678</v>
      </c>
      <c r="E649" s="835" t="s">
        <v>5793</v>
      </c>
      <c r="F649" s="863" t="s">
        <v>5794</v>
      </c>
      <c r="G649" s="835" t="s">
        <v>6397</v>
      </c>
      <c r="H649" s="835" t="s">
        <v>6398</v>
      </c>
      <c r="I649" s="849">
        <v>147.17999267578125</v>
      </c>
      <c r="J649" s="849">
        <v>15</v>
      </c>
      <c r="K649" s="850">
        <v>2207.7499389648437</v>
      </c>
    </row>
    <row r="650" spans="1:11" ht="14.4" customHeight="1" x14ac:dyDescent="0.3">
      <c r="A650" s="831" t="s">
        <v>629</v>
      </c>
      <c r="B650" s="832" t="s">
        <v>630</v>
      </c>
      <c r="C650" s="835" t="s">
        <v>677</v>
      </c>
      <c r="D650" s="863" t="s">
        <v>678</v>
      </c>
      <c r="E650" s="835" t="s">
        <v>5793</v>
      </c>
      <c r="F650" s="863" t="s">
        <v>5794</v>
      </c>
      <c r="G650" s="835" t="s">
        <v>6399</v>
      </c>
      <c r="H650" s="835" t="s">
        <v>6400</v>
      </c>
      <c r="I650" s="849">
        <v>35150.5</v>
      </c>
      <c r="J650" s="849">
        <v>0.20000000298023224</v>
      </c>
      <c r="K650" s="850">
        <v>7030.10009765625</v>
      </c>
    </row>
    <row r="651" spans="1:11" ht="14.4" customHeight="1" x14ac:dyDescent="0.3">
      <c r="A651" s="831" t="s">
        <v>629</v>
      </c>
      <c r="B651" s="832" t="s">
        <v>630</v>
      </c>
      <c r="C651" s="835" t="s">
        <v>677</v>
      </c>
      <c r="D651" s="863" t="s">
        <v>678</v>
      </c>
      <c r="E651" s="835" t="s">
        <v>5793</v>
      </c>
      <c r="F651" s="863" t="s">
        <v>5794</v>
      </c>
      <c r="G651" s="835" t="s">
        <v>6401</v>
      </c>
      <c r="H651" s="835" t="s">
        <v>6402</v>
      </c>
      <c r="I651" s="849">
        <v>2210.719970703125</v>
      </c>
      <c r="J651" s="849">
        <v>1</v>
      </c>
      <c r="K651" s="850">
        <v>2210.719970703125</v>
      </c>
    </row>
    <row r="652" spans="1:11" ht="14.4" customHeight="1" x14ac:dyDescent="0.3">
      <c r="A652" s="831" t="s">
        <v>629</v>
      </c>
      <c r="B652" s="832" t="s">
        <v>630</v>
      </c>
      <c r="C652" s="835" t="s">
        <v>677</v>
      </c>
      <c r="D652" s="863" t="s">
        <v>678</v>
      </c>
      <c r="E652" s="835" t="s">
        <v>5793</v>
      </c>
      <c r="F652" s="863" t="s">
        <v>5794</v>
      </c>
      <c r="G652" s="835" t="s">
        <v>6293</v>
      </c>
      <c r="H652" s="835" t="s">
        <v>6294</v>
      </c>
      <c r="I652" s="849">
        <v>208.1199951171875</v>
      </c>
      <c r="J652" s="849">
        <v>1</v>
      </c>
      <c r="K652" s="850">
        <v>208.1199951171875</v>
      </c>
    </row>
    <row r="653" spans="1:11" ht="14.4" customHeight="1" x14ac:dyDescent="0.3">
      <c r="A653" s="831" t="s">
        <v>629</v>
      </c>
      <c r="B653" s="832" t="s">
        <v>630</v>
      </c>
      <c r="C653" s="835" t="s">
        <v>677</v>
      </c>
      <c r="D653" s="863" t="s">
        <v>678</v>
      </c>
      <c r="E653" s="835" t="s">
        <v>5793</v>
      </c>
      <c r="F653" s="863" t="s">
        <v>5794</v>
      </c>
      <c r="G653" s="835" t="s">
        <v>6403</v>
      </c>
      <c r="H653" s="835" t="s">
        <v>6404</v>
      </c>
      <c r="I653" s="849">
        <v>2277.85009765625</v>
      </c>
      <c r="J653" s="849">
        <v>2</v>
      </c>
      <c r="K653" s="850">
        <v>4555.7001953125</v>
      </c>
    </row>
    <row r="654" spans="1:11" ht="14.4" customHeight="1" x14ac:dyDescent="0.3">
      <c r="A654" s="831" t="s">
        <v>629</v>
      </c>
      <c r="B654" s="832" t="s">
        <v>630</v>
      </c>
      <c r="C654" s="835" t="s">
        <v>677</v>
      </c>
      <c r="D654" s="863" t="s">
        <v>678</v>
      </c>
      <c r="E654" s="835" t="s">
        <v>5793</v>
      </c>
      <c r="F654" s="863" t="s">
        <v>5794</v>
      </c>
      <c r="G654" s="835" t="s">
        <v>6405</v>
      </c>
      <c r="H654" s="835" t="s">
        <v>6406</v>
      </c>
      <c r="I654" s="849">
        <v>2277.85009765625</v>
      </c>
      <c r="J654" s="849">
        <v>2</v>
      </c>
      <c r="K654" s="850">
        <v>4555.7001953125</v>
      </c>
    </row>
    <row r="655" spans="1:11" ht="14.4" customHeight="1" x14ac:dyDescent="0.3">
      <c r="A655" s="831" t="s">
        <v>629</v>
      </c>
      <c r="B655" s="832" t="s">
        <v>630</v>
      </c>
      <c r="C655" s="835" t="s">
        <v>677</v>
      </c>
      <c r="D655" s="863" t="s">
        <v>678</v>
      </c>
      <c r="E655" s="835" t="s">
        <v>5793</v>
      </c>
      <c r="F655" s="863" t="s">
        <v>5794</v>
      </c>
      <c r="G655" s="835" t="s">
        <v>6407</v>
      </c>
      <c r="H655" s="835" t="s">
        <v>6408</v>
      </c>
      <c r="I655" s="849">
        <v>3035.31005859375</v>
      </c>
      <c r="J655" s="849">
        <v>6</v>
      </c>
      <c r="K655" s="850">
        <v>18211.8603515625</v>
      </c>
    </row>
    <row r="656" spans="1:11" ht="14.4" customHeight="1" x14ac:dyDescent="0.3">
      <c r="A656" s="831" t="s">
        <v>629</v>
      </c>
      <c r="B656" s="832" t="s">
        <v>630</v>
      </c>
      <c r="C656" s="835" t="s">
        <v>677</v>
      </c>
      <c r="D656" s="863" t="s">
        <v>678</v>
      </c>
      <c r="E656" s="835" t="s">
        <v>5793</v>
      </c>
      <c r="F656" s="863" t="s">
        <v>5794</v>
      </c>
      <c r="G656" s="835" t="s">
        <v>6409</v>
      </c>
      <c r="H656" s="835" t="s">
        <v>6410</v>
      </c>
      <c r="I656" s="849">
        <v>3035.31005859375</v>
      </c>
      <c r="J656" s="849">
        <v>2</v>
      </c>
      <c r="K656" s="850">
        <v>6070.6201171875</v>
      </c>
    </row>
    <row r="657" spans="1:11" ht="14.4" customHeight="1" x14ac:dyDescent="0.3">
      <c r="A657" s="831" t="s">
        <v>629</v>
      </c>
      <c r="B657" s="832" t="s">
        <v>630</v>
      </c>
      <c r="C657" s="835" t="s">
        <v>677</v>
      </c>
      <c r="D657" s="863" t="s">
        <v>678</v>
      </c>
      <c r="E657" s="835" t="s">
        <v>5793</v>
      </c>
      <c r="F657" s="863" t="s">
        <v>5794</v>
      </c>
      <c r="G657" s="835" t="s">
        <v>6411</v>
      </c>
      <c r="H657" s="835" t="s">
        <v>6412</v>
      </c>
      <c r="I657" s="849">
        <v>9228.175048828125</v>
      </c>
      <c r="J657" s="849">
        <v>1.25</v>
      </c>
      <c r="K657" s="850">
        <v>11535.219970703125</v>
      </c>
    </row>
    <row r="658" spans="1:11" ht="14.4" customHeight="1" x14ac:dyDescent="0.3">
      <c r="A658" s="831" t="s">
        <v>629</v>
      </c>
      <c r="B658" s="832" t="s">
        <v>630</v>
      </c>
      <c r="C658" s="835" t="s">
        <v>677</v>
      </c>
      <c r="D658" s="863" t="s">
        <v>678</v>
      </c>
      <c r="E658" s="835" t="s">
        <v>5793</v>
      </c>
      <c r="F658" s="863" t="s">
        <v>5794</v>
      </c>
      <c r="G658" s="835" t="s">
        <v>6413</v>
      </c>
      <c r="H658" s="835" t="s">
        <v>6414</v>
      </c>
      <c r="I658" s="849">
        <v>22994.580078125</v>
      </c>
      <c r="J658" s="849">
        <v>0.5</v>
      </c>
      <c r="K658" s="850">
        <v>11497.2900390625</v>
      </c>
    </row>
    <row r="659" spans="1:11" ht="14.4" customHeight="1" x14ac:dyDescent="0.3">
      <c r="A659" s="831" t="s">
        <v>629</v>
      </c>
      <c r="B659" s="832" t="s">
        <v>630</v>
      </c>
      <c r="C659" s="835" t="s">
        <v>677</v>
      </c>
      <c r="D659" s="863" t="s">
        <v>678</v>
      </c>
      <c r="E659" s="835" t="s">
        <v>5793</v>
      </c>
      <c r="F659" s="863" t="s">
        <v>5794</v>
      </c>
      <c r="G659" s="835" t="s">
        <v>6415</v>
      </c>
      <c r="H659" s="835" t="s">
        <v>6416</v>
      </c>
      <c r="I659" s="849">
        <v>3130.7550048828125</v>
      </c>
      <c r="J659" s="849">
        <v>2</v>
      </c>
      <c r="K659" s="850">
        <v>6261.510009765625</v>
      </c>
    </row>
    <row r="660" spans="1:11" ht="14.4" customHeight="1" x14ac:dyDescent="0.3">
      <c r="A660" s="831" t="s">
        <v>629</v>
      </c>
      <c r="B660" s="832" t="s">
        <v>630</v>
      </c>
      <c r="C660" s="835" t="s">
        <v>677</v>
      </c>
      <c r="D660" s="863" t="s">
        <v>678</v>
      </c>
      <c r="E660" s="835" t="s">
        <v>5793</v>
      </c>
      <c r="F660" s="863" t="s">
        <v>5794</v>
      </c>
      <c r="G660" s="835" t="s">
        <v>6417</v>
      </c>
      <c r="H660" s="835" t="s">
        <v>6418</v>
      </c>
      <c r="I660" s="849">
        <v>213.35000610351562</v>
      </c>
      <c r="J660" s="849">
        <v>12</v>
      </c>
      <c r="K660" s="850">
        <v>2560.1599731445312</v>
      </c>
    </row>
    <row r="661" spans="1:11" ht="14.4" customHeight="1" x14ac:dyDescent="0.3">
      <c r="A661" s="831" t="s">
        <v>629</v>
      </c>
      <c r="B661" s="832" t="s">
        <v>630</v>
      </c>
      <c r="C661" s="835" t="s">
        <v>677</v>
      </c>
      <c r="D661" s="863" t="s">
        <v>678</v>
      </c>
      <c r="E661" s="835" t="s">
        <v>5793</v>
      </c>
      <c r="F661" s="863" t="s">
        <v>5794</v>
      </c>
      <c r="G661" s="835" t="s">
        <v>6419</v>
      </c>
      <c r="H661" s="835" t="s">
        <v>6420</v>
      </c>
      <c r="I661" s="849">
        <v>2722.5</v>
      </c>
      <c r="J661" s="849">
        <v>15</v>
      </c>
      <c r="K661" s="850">
        <v>40837.5</v>
      </c>
    </row>
    <row r="662" spans="1:11" ht="14.4" customHeight="1" x14ac:dyDescent="0.3">
      <c r="A662" s="831" t="s">
        <v>629</v>
      </c>
      <c r="B662" s="832" t="s">
        <v>630</v>
      </c>
      <c r="C662" s="835" t="s">
        <v>677</v>
      </c>
      <c r="D662" s="863" t="s">
        <v>678</v>
      </c>
      <c r="E662" s="835" t="s">
        <v>5793</v>
      </c>
      <c r="F662" s="863" t="s">
        <v>5794</v>
      </c>
      <c r="G662" s="835" t="s">
        <v>6095</v>
      </c>
      <c r="H662" s="835" t="s">
        <v>6096</v>
      </c>
      <c r="I662" s="849">
        <v>116.16000366210937</v>
      </c>
      <c r="J662" s="849">
        <v>2</v>
      </c>
      <c r="K662" s="850">
        <v>232.32000732421875</v>
      </c>
    </row>
    <row r="663" spans="1:11" ht="14.4" customHeight="1" x14ac:dyDescent="0.3">
      <c r="A663" s="831" t="s">
        <v>629</v>
      </c>
      <c r="B663" s="832" t="s">
        <v>630</v>
      </c>
      <c r="C663" s="835" t="s">
        <v>677</v>
      </c>
      <c r="D663" s="863" t="s">
        <v>678</v>
      </c>
      <c r="E663" s="835" t="s">
        <v>5793</v>
      </c>
      <c r="F663" s="863" t="s">
        <v>5794</v>
      </c>
      <c r="G663" s="835" t="s">
        <v>6421</v>
      </c>
      <c r="H663" s="835" t="s">
        <v>6422</v>
      </c>
      <c r="I663" s="849">
        <v>2397.39990234375</v>
      </c>
      <c r="J663" s="849">
        <v>1</v>
      </c>
      <c r="K663" s="850">
        <v>2397.39990234375</v>
      </c>
    </row>
    <row r="664" spans="1:11" ht="14.4" customHeight="1" x14ac:dyDescent="0.3">
      <c r="A664" s="831" t="s">
        <v>629</v>
      </c>
      <c r="B664" s="832" t="s">
        <v>630</v>
      </c>
      <c r="C664" s="835" t="s">
        <v>677</v>
      </c>
      <c r="D664" s="863" t="s">
        <v>678</v>
      </c>
      <c r="E664" s="835" t="s">
        <v>5793</v>
      </c>
      <c r="F664" s="863" t="s">
        <v>5794</v>
      </c>
      <c r="G664" s="835" t="s">
        <v>6423</v>
      </c>
      <c r="H664" s="835" t="s">
        <v>6424</v>
      </c>
      <c r="I664" s="849">
        <v>2624.5400390625</v>
      </c>
      <c r="J664" s="849">
        <v>1</v>
      </c>
      <c r="K664" s="850">
        <v>2624.5400390625</v>
      </c>
    </row>
    <row r="665" spans="1:11" ht="14.4" customHeight="1" x14ac:dyDescent="0.3">
      <c r="A665" s="831" t="s">
        <v>629</v>
      </c>
      <c r="B665" s="832" t="s">
        <v>630</v>
      </c>
      <c r="C665" s="835" t="s">
        <v>677</v>
      </c>
      <c r="D665" s="863" t="s">
        <v>678</v>
      </c>
      <c r="E665" s="835" t="s">
        <v>5793</v>
      </c>
      <c r="F665" s="863" t="s">
        <v>5794</v>
      </c>
      <c r="G665" s="835" t="s">
        <v>6425</v>
      </c>
      <c r="H665" s="835" t="s">
        <v>6426</v>
      </c>
      <c r="I665" s="849">
        <v>1149.5</v>
      </c>
      <c r="J665" s="849">
        <v>4</v>
      </c>
      <c r="K665" s="850">
        <v>4598</v>
      </c>
    </row>
    <row r="666" spans="1:11" ht="14.4" customHeight="1" x14ac:dyDescent="0.3">
      <c r="A666" s="831" t="s">
        <v>629</v>
      </c>
      <c r="B666" s="832" t="s">
        <v>630</v>
      </c>
      <c r="C666" s="835" t="s">
        <v>677</v>
      </c>
      <c r="D666" s="863" t="s">
        <v>678</v>
      </c>
      <c r="E666" s="835" t="s">
        <v>5801</v>
      </c>
      <c r="F666" s="863" t="s">
        <v>5802</v>
      </c>
      <c r="G666" s="835" t="s">
        <v>6427</v>
      </c>
      <c r="H666" s="835" t="s">
        <v>6428</v>
      </c>
      <c r="I666" s="849">
        <v>9.7799997329711914</v>
      </c>
      <c r="J666" s="849">
        <v>100</v>
      </c>
      <c r="K666" s="850">
        <v>977.5</v>
      </c>
    </row>
    <row r="667" spans="1:11" ht="14.4" customHeight="1" x14ac:dyDescent="0.3">
      <c r="A667" s="831" t="s">
        <v>629</v>
      </c>
      <c r="B667" s="832" t="s">
        <v>630</v>
      </c>
      <c r="C667" s="835" t="s">
        <v>677</v>
      </c>
      <c r="D667" s="863" t="s">
        <v>678</v>
      </c>
      <c r="E667" s="835" t="s">
        <v>5801</v>
      </c>
      <c r="F667" s="863" t="s">
        <v>5802</v>
      </c>
      <c r="G667" s="835" t="s">
        <v>6429</v>
      </c>
      <c r="H667" s="835" t="s">
        <v>6430</v>
      </c>
      <c r="I667" s="849">
        <v>47.189998626708984</v>
      </c>
      <c r="J667" s="849">
        <v>30</v>
      </c>
      <c r="K667" s="850">
        <v>1415.699951171875</v>
      </c>
    </row>
    <row r="668" spans="1:11" ht="14.4" customHeight="1" x14ac:dyDescent="0.3">
      <c r="A668" s="831" t="s">
        <v>629</v>
      </c>
      <c r="B668" s="832" t="s">
        <v>630</v>
      </c>
      <c r="C668" s="835" t="s">
        <v>677</v>
      </c>
      <c r="D668" s="863" t="s">
        <v>678</v>
      </c>
      <c r="E668" s="835" t="s">
        <v>5801</v>
      </c>
      <c r="F668" s="863" t="s">
        <v>5802</v>
      </c>
      <c r="G668" s="835" t="s">
        <v>6431</v>
      </c>
      <c r="H668" s="835" t="s">
        <v>6432</v>
      </c>
      <c r="I668" s="849">
        <v>4.5199999809265137</v>
      </c>
      <c r="J668" s="849">
        <v>1000</v>
      </c>
      <c r="K668" s="850">
        <v>4519.5</v>
      </c>
    </row>
    <row r="669" spans="1:11" ht="14.4" customHeight="1" x14ac:dyDescent="0.3">
      <c r="A669" s="831" t="s">
        <v>629</v>
      </c>
      <c r="B669" s="832" t="s">
        <v>630</v>
      </c>
      <c r="C669" s="835" t="s">
        <v>677</v>
      </c>
      <c r="D669" s="863" t="s">
        <v>678</v>
      </c>
      <c r="E669" s="835" t="s">
        <v>5801</v>
      </c>
      <c r="F669" s="863" t="s">
        <v>5802</v>
      </c>
      <c r="G669" s="835" t="s">
        <v>6137</v>
      </c>
      <c r="H669" s="835" t="s">
        <v>6138</v>
      </c>
      <c r="I669" s="849">
        <v>4.0999999046325684</v>
      </c>
      <c r="J669" s="849">
        <v>20</v>
      </c>
      <c r="K669" s="850">
        <v>82</v>
      </c>
    </row>
    <row r="670" spans="1:11" ht="14.4" customHeight="1" x14ac:dyDescent="0.3">
      <c r="A670" s="831" t="s">
        <v>629</v>
      </c>
      <c r="B670" s="832" t="s">
        <v>630</v>
      </c>
      <c r="C670" s="835" t="s">
        <v>677</v>
      </c>
      <c r="D670" s="863" t="s">
        <v>678</v>
      </c>
      <c r="E670" s="835" t="s">
        <v>5801</v>
      </c>
      <c r="F670" s="863" t="s">
        <v>5802</v>
      </c>
      <c r="G670" s="835" t="s">
        <v>6025</v>
      </c>
      <c r="H670" s="835" t="s">
        <v>6026</v>
      </c>
      <c r="I670" s="849">
        <v>6.2399997711181641</v>
      </c>
      <c r="J670" s="849">
        <v>20</v>
      </c>
      <c r="K670" s="850">
        <v>124.80000305175781</v>
      </c>
    </row>
    <row r="671" spans="1:11" ht="14.4" customHeight="1" x14ac:dyDescent="0.3">
      <c r="A671" s="831" t="s">
        <v>629</v>
      </c>
      <c r="B671" s="832" t="s">
        <v>630</v>
      </c>
      <c r="C671" s="835" t="s">
        <v>677</v>
      </c>
      <c r="D671" s="863" t="s">
        <v>678</v>
      </c>
      <c r="E671" s="835" t="s">
        <v>5801</v>
      </c>
      <c r="F671" s="863" t="s">
        <v>5802</v>
      </c>
      <c r="G671" s="835" t="s">
        <v>5809</v>
      </c>
      <c r="H671" s="835" t="s">
        <v>5810</v>
      </c>
      <c r="I671" s="849">
        <v>0.87999999523162842</v>
      </c>
      <c r="J671" s="849">
        <v>1800</v>
      </c>
      <c r="K671" s="850">
        <v>1584</v>
      </c>
    </row>
    <row r="672" spans="1:11" ht="14.4" customHeight="1" x14ac:dyDescent="0.3">
      <c r="A672" s="831" t="s">
        <v>629</v>
      </c>
      <c r="B672" s="832" t="s">
        <v>630</v>
      </c>
      <c r="C672" s="835" t="s">
        <v>677</v>
      </c>
      <c r="D672" s="863" t="s">
        <v>678</v>
      </c>
      <c r="E672" s="835" t="s">
        <v>5801</v>
      </c>
      <c r="F672" s="863" t="s">
        <v>5802</v>
      </c>
      <c r="G672" s="835" t="s">
        <v>6433</v>
      </c>
      <c r="H672" s="835" t="s">
        <v>6434</v>
      </c>
      <c r="I672" s="849">
        <v>3.0099999904632568</v>
      </c>
      <c r="J672" s="849">
        <v>120</v>
      </c>
      <c r="K672" s="850">
        <v>361.20001220703125</v>
      </c>
    </row>
    <row r="673" spans="1:11" ht="14.4" customHeight="1" x14ac:dyDescent="0.3">
      <c r="A673" s="831" t="s">
        <v>629</v>
      </c>
      <c r="B673" s="832" t="s">
        <v>630</v>
      </c>
      <c r="C673" s="835" t="s">
        <v>677</v>
      </c>
      <c r="D673" s="863" t="s">
        <v>678</v>
      </c>
      <c r="E673" s="835" t="s">
        <v>5801</v>
      </c>
      <c r="F673" s="863" t="s">
        <v>5802</v>
      </c>
      <c r="G673" s="835" t="s">
        <v>6435</v>
      </c>
      <c r="H673" s="835" t="s">
        <v>6436</v>
      </c>
      <c r="I673" s="849">
        <v>0.47499999403953552</v>
      </c>
      <c r="J673" s="849">
        <v>700</v>
      </c>
      <c r="K673" s="850">
        <v>333</v>
      </c>
    </row>
    <row r="674" spans="1:11" ht="14.4" customHeight="1" x14ac:dyDescent="0.3">
      <c r="A674" s="831" t="s">
        <v>629</v>
      </c>
      <c r="B674" s="832" t="s">
        <v>630</v>
      </c>
      <c r="C674" s="835" t="s">
        <v>677</v>
      </c>
      <c r="D674" s="863" t="s">
        <v>678</v>
      </c>
      <c r="E674" s="835" t="s">
        <v>5801</v>
      </c>
      <c r="F674" s="863" t="s">
        <v>5802</v>
      </c>
      <c r="G674" s="835" t="s">
        <v>5811</v>
      </c>
      <c r="H674" s="835" t="s">
        <v>5812</v>
      </c>
      <c r="I674" s="849">
        <v>0.27600000500679017</v>
      </c>
      <c r="J674" s="849">
        <v>7500</v>
      </c>
      <c r="K674" s="850">
        <v>2070</v>
      </c>
    </row>
    <row r="675" spans="1:11" ht="14.4" customHeight="1" x14ac:dyDescent="0.3">
      <c r="A675" s="831" t="s">
        <v>629</v>
      </c>
      <c r="B675" s="832" t="s">
        <v>630</v>
      </c>
      <c r="C675" s="835" t="s">
        <v>677</v>
      </c>
      <c r="D675" s="863" t="s">
        <v>678</v>
      </c>
      <c r="E675" s="835" t="s">
        <v>5801</v>
      </c>
      <c r="F675" s="863" t="s">
        <v>5802</v>
      </c>
      <c r="G675" s="835" t="s">
        <v>5813</v>
      </c>
      <c r="H675" s="835" t="s">
        <v>5814</v>
      </c>
      <c r="I675" s="849">
        <v>1.1739999532699585</v>
      </c>
      <c r="J675" s="849">
        <v>2800</v>
      </c>
      <c r="K675" s="850">
        <v>3282</v>
      </c>
    </row>
    <row r="676" spans="1:11" ht="14.4" customHeight="1" x14ac:dyDescent="0.3">
      <c r="A676" s="831" t="s">
        <v>629</v>
      </c>
      <c r="B676" s="832" t="s">
        <v>630</v>
      </c>
      <c r="C676" s="835" t="s">
        <v>677</v>
      </c>
      <c r="D676" s="863" t="s">
        <v>678</v>
      </c>
      <c r="E676" s="835" t="s">
        <v>5801</v>
      </c>
      <c r="F676" s="863" t="s">
        <v>5802</v>
      </c>
      <c r="G676" s="835" t="s">
        <v>6437</v>
      </c>
      <c r="H676" s="835" t="s">
        <v>6438</v>
      </c>
      <c r="I676" s="849">
        <v>157.20500183105469</v>
      </c>
      <c r="J676" s="849">
        <v>6</v>
      </c>
      <c r="K676" s="850">
        <v>943.22998046875</v>
      </c>
    </row>
    <row r="677" spans="1:11" ht="14.4" customHeight="1" x14ac:dyDescent="0.3">
      <c r="A677" s="831" t="s">
        <v>629</v>
      </c>
      <c r="B677" s="832" t="s">
        <v>630</v>
      </c>
      <c r="C677" s="835" t="s">
        <v>677</v>
      </c>
      <c r="D677" s="863" t="s">
        <v>678</v>
      </c>
      <c r="E677" s="835" t="s">
        <v>5801</v>
      </c>
      <c r="F677" s="863" t="s">
        <v>5802</v>
      </c>
      <c r="G677" s="835" t="s">
        <v>6027</v>
      </c>
      <c r="H677" s="835" t="s">
        <v>6028</v>
      </c>
      <c r="I677" s="849">
        <v>727.260009765625</v>
      </c>
      <c r="J677" s="849">
        <v>1</v>
      </c>
      <c r="K677" s="850">
        <v>727.260009765625</v>
      </c>
    </row>
    <row r="678" spans="1:11" ht="14.4" customHeight="1" x14ac:dyDescent="0.3">
      <c r="A678" s="831" t="s">
        <v>629</v>
      </c>
      <c r="B678" s="832" t="s">
        <v>630</v>
      </c>
      <c r="C678" s="835" t="s">
        <v>677</v>
      </c>
      <c r="D678" s="863" t="s">
        <v>678</v>
      </c>
      <c r="E678" s="835" t="s">
        <v>5801</v>
      </c>
      <c r="F678" s="863" t="s">
        <v>5802</v>
      </c>
      <c r="G678" s="835" t="s">
        <v>6033</v>
      </c>
      <c r="H678" s="835" t="s">
        <v>6034</v>
      </c>
      <c r="I678" s="849">
        <v>790.8699951171875</v>
      </c>
      <c r="J678" s="849">
        <v>1</v>
      </c>
      <c r="K678" s="850">
        <v>790.8699951171875</v>
      </c>
    </row>
    <row r="679" spans="1:11" ht="14.4" customHeight="1" x14ac:dyDescent="0.3">
      <c r="A679" s="831" t="s">
        <v>629</v>
      </c>
      <c r="B679" s="832" t="s">
        <v>630</v>
      </c>
      <c r="C679" s="835" t="s">
        <v>677</v>
      </c>
      <c r="D679" s="863" t="s">
        <v>678</v>
      </c>
      <c r="E679" s="835" t="s">
        <v>5801</v>
      </c>
      <c r="F679" s="863" t="s">
        <v>5802</v>
      </c>
      <c r="G679" s="835" t="s">
        <v>6439</v>
      </c>
      <c r="H679" s="835" t="s">
        <v>6440</v>
      </c>
      <c r="I679" s="849">
        <v>642.09002685546875</v>
      </c>
      <c r="J679" s="849">
        <v>2</v>
      </c>
      <c r="K679" s="850">
        <v>1284.1800537109375</v>
      </c>
    </row>
    <row r="680" spans="1:11" ht="14.4" customHeight="1" x14ac:dyDescent="0.3">
      <c r="A680" s="831" t="s">
        <v>629</v>
      </c>
      <c r="B680" s="832" t="s">
        <v>630</v>
      </c>
      <c r="C680" s="835" t="s">
        <v>677</v>
      </c>
      <c r="D680" s="863" t="s">
        <v>678</v>
      </c>
      <c r="E680" s="835" t="s">
        <v>5801</v>
      </c>
      <c r="F680" s="863" t="s">
        <v>5802</v>
      </c>
      <c r="G680" s="835" t="s">
        <v>6035</v>
      </c>
      <c r="H680" s="835" t="s">
        <v>6036</v>
      </c>
      <c r="I680" s="849">
        <v>355.35000610351562</v>
      </c>
      <c r="J680" s="849">
        <v>5</v>
      </c>
      <c r="K680" s="850">
        <v>1776.7500610351563</v>
      </c>
    </row>
    <row r="681" spans="1:11" ht="14.4" customHeight="1" x14ac:dyDescent="0.3">
      <c r="A681" s="831" t="s">
        <v>629</v>
      </c>
      <c r="B681" s="832" t="s">
        <v>630</v>
      </c>
      <c r="C681" s="835" t="s">
        <v>677</v>
      </c>
      <c r="D681" s="863" t="s">
        <v>678</v>
      </c>
      <c r="E681" s="835" t="s">
        <v>5801</v>
      </c>
      <c r="F681" s="863" t="s">
        <v>5802</v>
      </c>
      <c r="G681" s="835" t="s">
        <v>6441</v>
      </c>
      <c r="H681" s="835" t="s">
        <v>6442</v>
      </c>
      <c r="I681" s="849">
        <v>82.230003356933594</v>
      </c>
      <c r="J681" s="849">
        <v>10</v>
      </c>
      <c r="K681" s="850">
        <v>822.34002685546875</v>
      </c>
    </row>
    <row r="682" spans="1:11" ht="14.4" customHeight="1" x14ac:dyDescent="0.3">
      <c r="A682" s="831" t="s">
        <v>629</v>
      </c>
      <c r="B682" s="832" t="s">
        <v>630</v>
      </c>
      <c r="C682" s="835" t="s">
        <v>677</v>
      </c>
      <c r="D682" s="863" t="s">
        <v>678</v>
      </c>
      <c r="E682" s="835" t="s">
        <v>5801</v>
      </c>
      <c r="F682" s="863" t="s">
        <v>5802</v>
      </c>
      <c r="G682" s="835" t="s">
        <v>6443</v>
      </c>
      <c r="H682" s="835" t="s">
        <v>6444</v>
      </c>
      <c r="I682" s="849">
        <v>69.699996948242188</v>
      </c>
      <c r="J682" s="849">
        <v>10</v>
      </c>
      <c r="K682" s="850">
        <v>696.96002197265625</v>
      </c>
    </row>
    <row r="683" spans="1:11" ht="14.4" customHeight="1" x14ac:dyDescent="0.3">
      <c r="A683" s="831" t="s">
        <v>629</v>
      </c>
      <c r="B683" s="832" t="s">
        <v>630</v>
      </c>
      <c r="C683" s="835" t="s">
        <v>677</v>
      </c>
      <c r="D683" s="863" t="s">
        <v>678</v>
      </c>
      <c r="E683" s="835" t="s">
        <v>5801</v>
      </c>
      <c r="F683" s="863" t="s">
        <v>5802</v>
      </c>
      <c r="G683" s="835" t="s">
        <v>6039</v>
      </c>
      <c r="H683" s="835" t="s">
        <v>6040</v>
      </c>
      <c r="I683" s="849">
        <v>272.44000244140625</v>
      </c>
      <c r="J683" s="849">
        <v>6</v>
      </c>
      <c r="K683" s="850">
        <v>1634.6199951171875</v>
      </c>
    </row>
    <row r="684" spans="1:11" ht="14.4" customHeight="1" x14ac:dyDescent="0.3">
      <c r="A684" s="831" t="s">
        <v>629</v>
      </c>
      <c r="B684" s="832" t="s">
        <v>630</v>
      </c>
      <c r="C684" s="835" t="s">
        <v>677</v>
      </c>
      <c r="D684" s="863" t="s">
        <v>678</v>
      </c>
      <c r="E684" s="835" t="s">
        <v>5801</v>
      </c>
      <c r="F684" s="863" t="s">
        <v>5802</v>
      </c>
      <c r="G684" s="835" t="s">
        <v>6445</v>
      </c>
      <c r="H684" s="835" t="s">
        <v>6446</v>
      </c>
      <c r="I684" s="849">
        <v>22.149999618530273</v>
      </c>
      <c r="J684" s="849">
        <v>50</v>
      </c>
      <c r="K684" s="850">
        <v>1107.5</v>
      </c>
    </row>
    <row r="685" spans="1:11" ht="14.4" customHeight="1" x14ac:dyDescent="0.3">
      <c r="A685" s="831" t="s">
        <v>629</v>
      </c>
      <c r="B685" s="832" t="s">
        <v>630</v>
      </c>
      <c r="C685" s="835" t="s">
        <v>677</v>
      </c>
      <c r="D685" s="863" t="s">
        <v>678</v>
      </c>
      <c r="E685" s="835" t="s">
        <v>5801</v>
      </c>
      <c r="F685" s="863" t="s">
        <v>5802</v>
      </c>
      <c r="G685" s="835" t="s">
        <v>6447</v>
      </c>
      <c r="H685" s="835" t="s">
        <v>6448</v>
      </c>
      <c r="I685" s="849">
        <v>129.25999450683594</v>
      </c>
      <c r="J685" s="849">
        <v>10</v>
      </c>
      <c r="K685" s="850">
        <v>1292.5999755859375</v>
      </c>
    </row>
    <row r="686" spans="1:11" ht="14.4" customHeight="1" x14ac:dyDescent="0.3">
      <c r="A686" s="831" t="s">
        <v>629</v>
      </c>
      <c r="B686" s="832" t="s">
        <v>630</v>
      </c>
      <c r="C686" s="835" t="s">
        <v>677</v>
      </c>
      <c r="D686" s="863" t="s">
        <v>678</v>
      </c>
      <c r="E686" s="835" t="s">
        <v>5801</v>
      </c>
      <c r="F686" s="863" t="s">
        <v>5802</v>
      </c>
      <c r="G686" s="835" t="s">
        <v>6041</v>
      </c>
      <c r="H686" s="835" t="s">
        <v>6042</v>
      </c>
      <c r="I686" s="849">
        <v>55.373332977294922</v>
      </c>
      <c r="J686" s="849">
        <v>40</v>
      </c>
      <c r="K686" s="850">
        <v>2214.929931640625</v>
      </c>
    </row>
    <row r="687" spans="1:11" ht="14.4" customHeight="1" x14ac:dyDescent="0.3">
      <c r="A687" s="831" t="s">
        <v>629</v>
      </c>
      <c r="B687" s="832" t="s">
        <v>630</v>
      </c>
      <c r="C687" s="835" t="s">
        <v>677</v>
      </c>
      <c r="D687" s="863" t="s">
        <v>678</v>
      </c>
      <c r="E687" s="835" t="s">
        <v>5801</v>
      </c>
      <c r="F687" s="863" t="s">
        <v>5802</v>
      </c>
      <c r="G687" s="835" t="s">
        <v>5815</v>
      </c>
      <c r="H687" s="835" t="s">
        <v>5816</v>
      </c>
      <c r="I687" s="849">
        <v>139.17332967122397</v>
      </c>
      <c r="J687" s="849">
        <v>25</v>
      </c>
      <c r="K687" s="850">
        <v>3479.2999267578125</v>
      </c>
    </row>
    <row r="688" spans="1:11" ht="14.4" customHeight="1" x14ac:dyDescent="0.3">
      <c r="A688" s="831" t="s">
        <v>629</v>
      </c>
      <c r="B688" s="832" t="s">
        <v>630</v>
      </c>
      <c r="C688" s="835" t="s">
        <v>677</v>
      </c>
      <c r="D688" s="863" t="s">
        <v>678</v>
      </c>
      <c r="E688" s="835" t="s">
        <v>5801</v>
      </c>
      <c r="F688" s="863" t="s">
        <v>5802</v>
      </c>
      <c r="G688" s="835" t="s">
        <v>6043</v>
      </c>
      <c r="H688" s="835" t="s">
        <v>6044</v>
      </c>
      <c r="I688" s="849">
        <v>573.8499755859375</v>
      </c>
      <c r="J688" s="849">
        <v>3</v>
      </c>
      <c r="K688" s="850">
        <v>1721.5499267578125</v>
      </c>
    </row>
    <row r="689" spans="1:11" ht="14.4" customHeight="1" x14ac:dyDescent="0.3">
      <c r="A689" s="831" t="s">
        <v>629</v>
      </c>
      <c r="B689" s="832" t="s">
        <v>630</v>
      </c>
      <c r="C689" s="835" t="s">
        <v>677</v>
      </c>
      <c r="D689" s="863" t="s">
        <v>678</v>
      </c>
      <c r="E689" s="835" t="s">
        <v>5801</v>
      </c>
      <c r="F689" s="863" t="s">
        <v>5802</v>
      </c>
      <c r="G689" s="835" t="s">
        <v>6449</v>
      </c>
      <c r="H689" s="835" t="s">
        <v>6450</v>
      </c>
      <c r="I689" s="849">
        <v>599.1500244140625</v>
      </c>
      <c r="J689" s="849">
        <v>3</v>
      </c>
      <c r="K689" s="850">
        <v>1797.4500732421875</v>
      </c>
    </row>
    <row r="690" spans="1:11" ht="14.4" customHeight="1" x14ac:dyDescent="0.3">
      <c r="A690" s="831" t="s">
        <v>629</v>
      </c>
      <c r="B690" s="832" t="s">
        <v>630</v>
      </c>
      <c r="C690" s="835" t="s">
        <v>677</v>
      </c>
      <c r="D690" s="863" t="s">
        <v>678</v>
      </c>
      <c r="E690" s="835" t="s">
        <v>5801</v>
      </c>
      <c r="F690" s="863" t="s">
        <v>5802</v>
      </c>
      <c r="G690" s="835" t="s">
        <v>5817</v>
      </c>
      <c r="H690" s="835" t="s">
        <v>5818</v>
      </c>
      <c r="I690" s="849">
        <v>8.0100002288818359</v>
      </c>
      <c r="J690" s="849">
        <v>900</v>
      </c>
      <c r="K690" s="850">
        <v>7209.06005859375</v>
      </c>
    </row>
    <row r="691" spans="1:11" ht="14.4" customHeight="1" x14ac:dyDescent="0.3">
      <c r="A691" s="831" t="s">
        <v>629</v>
      </c>
      <c r="B691" s="832" t="s">
        <v>630</v>
      </c>
      <c r="C691" s="835" t="s">
        <v>677</v>
      </c>
      <c r="D691" s="863" t="s">
        <v>678</v>
      </c>
      <c r="E691" s="835" t="s">
        <v>5801</v>
      </c>
      <c r="F691" s="863" t="s">
        <v>5802</v>
      </c>
      <c r="G691" s="835" t="s">
        <v>6451</v>
      </c>
      <c r="H691" s="835" t="s">
        <v>6452</v>
      </c>
      <c r="I691" s="849">
        <v>5.8400001525878906</v>
      </c>
      <c r="J691" s="849">
        <v>300</v>
      </c>
      <c r="K691" s="850">
        <v>1752</v>
      </c>
    </row>
    <row r="692" spans="1:11" ht="14.4" customHeight="1" x14ac:dyDescent="0.3">
      <c r="A692" s="831" t="s">
        <v>629</v>
      </c>
      <c r="B692" s="832" t="s">
        <v>630</v>
      </c>
      <c r="C692" s="835" t="s">
        <v>677</v>
      </c>
      <c r="D692" s="863" t="s">
        <v>678</v>
      </c>
      <c r="E692" s="835" t="s">
        <v>5801</v>
      </c>
      <c r="F692" s="863" t="s">
        <v>5802</v>
      </c>
      <c r="G692" s="835" t="s">
        <v>6047</v>
      </c>
      <c r="H692" s="835" t="s">
        <v>6048</v>
      </c>
      <c r="I692" s="849">
        <v>14.119999885559082</v>
      </c>
      <c r="J692" s="849">
        <v>250</v>
      </c>
      <c r="K692" s="850">
        <v>3530</v>
      </c>
    </row>
    <row r="693" spans="1:11" ht="14.4" customHeight="1" x14ac:dyDescent="0.3">
      <c r="A693" s="831" t="s">
        <v>629</v>
      </c>
      <c r="B693" s="832" t="s">
        <v>630</v>
      </c>
      <c r="C693" s="835" t="s">
        <v>677</v>
      </c>
      <c r="D693" s="863" t="s">
        <v>678</v>
      </c>
      <c r="E693" s="835" t="s">
        <v>5801</v>
      </c>
      <c r="F693" s="863" t="s">
        <v>5802</v>
      </c>
      <c r="G693" s="835" t="s">
        <v>6453</v>
      </c>
      <c r="H693" s="835" t="s">
        <v>6454</v>
      </c>
      <c r="I693" s="849">
        <v>13.739999771118164</v>
      </c>
      <c r="J693" s="849">
        <v>50</v>
      </c>
      <c r="K693" s="850">
        <v>687.239990234375</v>
      </c>
    </row>
    <row r="694" spans="1:11" ht="14.4" customHeight="1" x14ac:dyDescent="0.3">
      <c r="A694" s="831" t="s">
        <v>629</v>
      </c>
      <c r="B694" s="832" t="s">
        <v>630</v>
      </c>
      <c r="C694" s="835" t="s">
        <v>677</v>
      </c>
      <c r="D694" s="863" t="s">
        <v>678</v>
      </c>
      <c r="E694" s="835" t="s">
        <v>5801</v>
      </c>
      <c r="F694" s="863" t="s">
        <v>5802</v>
      </c>
      <c r="G694" s="835" t="s">
        <v>6313</v>
      </c>
      <c r="H694" s="835" t="s">
        <v>6314</v>
      </c>
      <c r="I694" s="849">
        <v>215.27999877929687</v>
      </c>
      <c r="J694" s="849">
        <v>50</v>
      </c>
      <c r="K694" s="850">
        <v>10764</v>
      </c>
    </row>
    <row r="695" spans="1:11" ht="14.4" customHeight="1" x14ac:dyDescent="0.3">
      <c r="A695" s="831" t="s">
        <v>629</v>
      </c>
      <c r="B695" s="832" t="s">
        <v>630</v>
      </c>
      <c r="C695" s="835" t="s">
        <v>677</v>
      </c>
      <c r="D695" s="863" t="s">
        <v>678</v>
      </c>
      <c r="E695" s="835" t="s">
        <v>5801</v>
      </c>
      <c r="F695" s="863" t="s">
        <v>5802</v>
      </c>
      <c r="G695" s="835" t="s">
        <v>6455</v>
      </c>
      <c r="H695" s="835" t="s">
        <v>6456</v>
      </c>
      <c r="I695" s="849">
        <v>259.89999389648438</v>
      </c>
      <c r="J695" s="849">
        <v>1</v>
      </c>
      <c r="K695" s="850">
        <v>259.89999389648438</v>
      </c>
    </row>
    <row r="696" spans="1:11" ht="14.4" customHeight="1" x14ac:dyDescent="0.3">
      <c r="A696" s="831" t="s">
        <v>629</v>
      </c>
      <c r="B696" s="832" t="s">
        <v>630</v>
      </c>
      <c r="C696" s="835" t="s">
        <v>677</v>
      </c>
      <c r="D696" s="863" t="s">
        <v>678</v>
      </c>
      <c r="E696" s="835" t="s">
        <v>5801</v>
      </c>
      <c r="F696" s="863" t="s">
        <v>5802</v>
      </c>
      <c r="G696" s="835" t="s">
        <v>5819</v>
      </c>
      <c r="H696" s="835" t="s">
        <v>5820</v>
      </c>
      <c r="I696" s="849">
        <v>0.85000002384185791</v>
      </c>
      <c r="J696" s="849">
        <v>200</v>
      </c>
      <c r="K696" s="850">
        <v>170</v>
      </c>
    </row>
    <row r="697" spans="1:11" ht="14.4" customHeight="1" x14ac:dyDescent="0.3">
      <c r="A697" s="831" t="s">
        <v>629</v>
      </c>
      <c r="B697" s="832" t="s">
        <v>630</v>
      </c>
      <c r="C697" s="835" t="s">
        <v>677</v>
      </c>
      <c r="D697" s="863" t="s">
        <v>678</v>
      </c>
      <c r="E697" s="835" t="s">
        <v>5801</v>
      </c>
      <c r="F697" s="863" t="s">
        <v>5802</v>
      </c>
      <c r="G697" s="835" t="s">
        <v>6317</v>
      </c>
      <c r="H697" s="835" t="s">
        <v>6318</v>
      </c>
      <c r="I697" s="849">
        <v>111.31999969482422</v>
      </c>
      <c r="J697" s="849">
        <v>60</v>
      </c>
      <c r="K697" s="850">
        <v>6679.1998291015625</v>
      </c>
    </row>
    <row r="698" spans="1:11" ht="14.4" customHeight="1" x14ac:dyDescent="0.3">
      <c r="A698" s="831" t="s">
        <v>629</v>
      </c>
      <c r="B698" s="832" t="s">
        <v>630</v>
      </c>
      <c r="C698" s="835" t="s">
        <v>677</v>
      </c>
      <c r="D698" s="863" t="s">
        <v>678</v>
      </c>
      <c r="E698" s="835" t="s">
        <v>5801</v>
      </c>
      <c r="F698" s="863" t="s">
        <v>5802</v>
      </c>
      <c r="G698" s="835" t="s">
        <v>6457</v>
      </c>
      <c r="H698" s="835" t="s">
        <v>6458</v>
      </c>
      <c r="I698" s="849">
        <v>1.6399999856948853</v>
      </c>
      <c r="J698" s="849">
        <v>500</v>
      </c>
      <c r="K698" s="850">
        <v>819.260009765625</v>
      </c>
    </row>
    <row r="699" spans="1:11" ht="14.4" customHeight="1" x14ac:dyDescent="0.3">
      <c r="A699" s="831" t="s">
        <v>629</v>
      </c>
      <c r="B699" s="832" t="s">
        <v>630</v>
      </c>
      <c r="C699" s="835" t="s">
        <v>677</v>
      </c>
      <c r="D699" s="863" t="s">
        <v>678</v>
      </c>
      <c r="E699" s="835" t="s">
        <v>5801</v>
      </c>
      <c r="F699" s="863" t="s">
        <v>5802</v>
      </c>
      <c r="G699" s="835" t="s">
        <v>6459</v>
      </c>
      <c r="H699" s="835" t="s">
        <v>6460</v>
      </c>
      <c r="I699" s="849">
        <v>25.549999237060547</v>
      </c>
      <c r="J699" s="849">
        <v>24</v>
      </c>
      <c r="K699" s="850">
        <v>613.20001220703125</v>
      </c>
    </row>
    <row r="700" spans="1:11" ht="14.4" customHeight="1" x14ac:dyDescent="0.3">
      <c r="A700" s="831" t="s">
        <v>629</v>
      </c>
      <c r="B700" s="832" t="s">
        <v>630</v>
      </c>
      <c r="C700" s="835" t="s">
        <v>677</v>
      </c>
      <c r="D700" s="863" t="s">
        <v>678</v>
      </c>
      <c r="E700" s="835" t="s">
        <v>5801</v>
      </c>
      <c r="F700" s="863" t="s">
        <v>5802</v>
      </c>
      <c r="G700" s="835" t="s">
        <v>6461</v>
      </c>
      <c r="H700" s="835" t="s">
        <v>6462</v>
      </c>
      <c r="I700" s="849">
        <v>13.229999542236328</v>
      </c>
      <c r="J700" s="849">
        <v>10</v>
      </c>
      <c r="K700" s="850">
        <v>132.25</v>
      </c>
    </row>
    <row r="701" spans="1:11" ht="14.4" customHeight="1" x14ac:dyDescent="0.3">
      <c r="A701" s="831" t="s">
        <v>629</v>
      </c>
      <c r="B701" s="832" t="s">
        <v>630</v>
      </c>
      <c r="C701" s="835" t="s">
        <v>677</v>
      </c>
      <c r="D701" s="863" t="s">
        <v>678</v>
      </c>
      <c r="E701" s="835" t="s">
        <v>5801</v>
      </c>
      <c r="F701" s="863" t="s">
        <v>5802</v>
      </c>
      <c r="G701" s="835" t="s">
        <v>5835</v>
      </c>
      <c r="H701" s="835" t="s">
        <v>5836</v>
      </c>
      <c r="I701" s="849">
        <v>2.5049999952316284</v>
      </c>
      <c r="J701" s="849">
        <v>600</v>
      </c>
      <c r="K701" s="850">
        <v>1503</v>
      </c>
    </row>
    <row r="702" spans="1:11" ht="14.4" customHeight="1" x14ac:dyDescent="0.3">
      <c r="A702" s="831" t="s">
        <v>629</v>
      </c>
      <c r="B702" s="832" t="s">
        <v>630</v>
      </c>
      <c r="C702" s="835" t="s">
        <v>677</v>
      </c>
      <c r="D702" s="863" t="s">
        <v>678</v>
      </c>
      <c r="E702" s="835" t="s">
        <v>5801</v>
      </c>
      <c r="F702" s="863" t="s">
        <v>5802</v>
      </c>
      <c r="G702" s="835" t="s">
        <v>6463</v>
      </c>
      <c r="H702" s="835" t="s">
        <v>6464</v>
      </c>
      <c r="I702" s="849">
        <v>3.2599999904632568</v>
      </c>
      <c r="J702" s="849">
        <v>20</v>
      </c>
      <c r="K702" s="850">
        <v>65.199996948242188</v>
      </c>
    </row>
    <row r="703" spans="1:11" ht="14.4" customHeight="1" x14ac:dyDescent="0.3">
      <c r="A703" s="831" t="s">
        <v>629</v>
      </c>
      <c r="B703" s="832" t="s">
        <v>630</v>
      </c>
      <c r="C703" s="835" t="s">
        <v>677</v>
      </c>
      <c r="D703" s="863" t="s">
        <v>678</v>
      </c>
      <c r="E703" s="835" t="s">
        <v>5801</v>
      </c>
      <c r="F703" s="863" t="s">
        <v>5802</v>
      </c>
      <c r="G703" s="835" t="s">
        <v>6465</v>
      </c>
      <c r="H703" s="835" t="s">
        <v>6466</v>
      </c>
      <c r="I703" s="849">
        <v>3.9700000286102295</v>
      </c>
      <c r="J703" s="849">
        <v>100</v>
      </c>
      <c r="K703" s="850">
        <v>397</v>
      </c>
    </row>
    <row r="704" spans="1:11" ht="14.4" customHeight="1" x14ac:dyDescent="0.3">
      <c r="A704" s="831" t="s">
        <v>629</v>
      </c>
      <c r="B704" s="832" t="s">
        <v>630</v>
      </c>
      <c r="C704" s="835" t="s">
        <v>677</v>
      </c>
      <c r="D704" s="863" t="s">
        <v>678</v>
      </c>
      <c r="E704" s="835" t="s">
        <v>5801</v>
      </c>
      <c r="F704" s="863" t="s">
        <v>5802</v>
      </c>
      <c r="G704" s="835" t="s">
        <v>6467</v>
      </c>
      <c r="H704" s="835" t="s">
        <v>6468</v>
      </c>
      <c r="I704" s="849">
        <v>2.875</v>
      </c>
      <c r="J704" s="849">
        <v>40</v>
      </c>
      <c r="K704" s="850">
        <v>115</v>
      </c>
    </row>
    <row r="705" spans="1:11" ht="14.4" customHeight="1" x14ac:dyDescent="0.3">
      <c r="A705" s="831" t="s">
        <v>629</v>
      </c>
      <c r="B705" s="832" t="s">
        <v>630</v>
      </c>
      <c r="C705" s="835" t="s">
        <v>677</v>
      </c>
      <c r="D705" s="863" t="s">
        <v>678</v>
      </c>
      <c r="E705" s="835" t="s">
        <v>5801</v>
      </c>
      <c r="F705" s="863" t="s">
        <v>5802</v>
      </c>
      <c r="G705" s="835" t="s">
        <v>6469</v>
      </c>
      <c r="H705" s="835" t="s">
        <v>6470</v>
      </c>
      <c r="I705" s="849">
        <v>3.5649999380111694</v>
      </c>
      <c r="J705" s="849">
        <v>40</v>
      </c>
      <c r="K705" s="850">
        <v>142.59999847412109</v>
      </c>
    </row>
    <row r="706" spans="1:11" ht="14.4" customHeight="1" x14ac:dyDescent="0.3">
      <c r="A706" s="831" t="s">
        <v>629</v>
      </c>
      <c r="B706" s="832" t="s">
        <v>630</v>
      </c>
      <c r="C706" s="835" t="s">
        <v>677</v>
      </c>
      <c r="D706" s="863" t="s">
        <v>678</v>
      </c>
      <c r="E706" s="835" t="s">
        <v>5801</v>
      </c>
      <c r="F706" s="863" t="s">
        <v>5802</v>
      </c>
      <c r="G706" s="835" t="s">
        <v>6471</v>
      </c>
      <c r="H706" s="835" t="s">
        <v>6472</v>
      </c>
      <c r="I706" s="849">
        <v>11.229999542236328</v>
      </c>
      <c r="J706" s="849">
        <v>6</v>
      </c>
      <c r="K706" s="850">
        <v>67.370002746582031</v>
      </c>
    </row>
    <row r="707" spans="1:11" ht="14.4" customHeight="1" x14ac:dyDescent="0.3">
      <c r="A707" s="831" t="s">
        <v>629</v>
      </c>
      <c r="B707" s="832" t="s">
        <v>630</v>
      </c>
      <c r="C707" s="835" t="s">
        <v>677</v>
      </c>
      <c r="D707" s="863" t="s">
        <v>678</v>
      </c>
      <c r="E707" s="835" t="s">
        <v>5801</v>
      </c>
      <c r="F707" s="863" t="s">
        <v>5802</v>
      </c>
      <c r="G707" s="835" t="s">
        <v>6473</v>
      </c>
      <c r="H707" s="835" t="s">
        <v>6474</v>
      </c>
      <c r="I707" s="849">
        <v>17.549999237060547</v>
      </c>
      <c r="J707" s="849">
        <v>20</v>
      </c>
      <c r="K707" s="850">
        <v>351</v>
      </c>
    </row>
    <row r="708" spans="1:11" ht="14.4" customHeight="1" x14ac:dyDescent="0.3">
      <c r="A708" s="831" t="s">
        <v>629</v>
      </c>
      <c r="B708" s="832" t="s">
        <v>630</v>
      </c>
      <c r="C708" s="835" t="s">
        <v>677</v>
      </c>
      <c r="D708" s="863" t="s">
        <v>678</v>
      </c>
      <c r="E708" s="835" t="s">
        <v>5801</v>
      </c>
      <c r="F708" s="863" t="s">
        <v>5802</v>
      </c>
      <c r="G708" s="835" t="s">
        <v>6053</v>
      </c>
      <c r="H708" s="835" t="s">
        <v>6054</v>
      </c>
      <c r="I708" s="849">
        <v>838.82000732421875</v>
      </c>
      <c r="J708" s="849">
        <v>1</v>
      </c>
      <c r="K708" s="850">
        <v>838.82000732421875</v>
      </c>
    </row>
    <row r="709" spans="1:11" ht="14.4" customHeight="1" x14ac:dyDescent="0.3">
      <c r="A709" s="831" t="s">
        <v>629</v>
      </c>
      <c r="B709" s="832" t="s">
        <v>630</v>
      </c>
      <c r="C709" s="835" t="s">
        <v>677</v>
      </c>
      <c r="D709" s="863" t="s">
        <v>678</v>
      </c>
      <c r="E709" s="835" t="s">
        <v>5801</v>
      </c>
      <c r="F709" s="863" t="s">
        <v>5802</v>
      </c>
      <c r="G709" s="835" t="s">
        <v>6475</v>
      </c>
      <c r="H709" s="835" t="s">
        <v>6476</v>
      </c>
      <c r="I709" s="849">
        <v>79.860000610351563</v>
      </c>
      <c r="J709" s="849">
        <v>60</v>
      </c>
      <c r="K709" s="850">
        <v>4791.60009765625</v>
      </c>
    </row>
    <row r="710" spans="1:11" ht="14.4" customHeight="1" x14ac:dyDescent="0.3">
      <c r="A710" s="831" t="s">
        <v>629</v>
      </c>
      <c r="B710" s="832" t="s">
        <v>630</v>
      </c>
      <c r="C710" s="835" t="s">
        <v>677</v>
      </c>
      <c r="D710" s="863" t="s">
        <v>678</v>
      </c>
      <c r="E710" s="835" t="s">
        <v>5801</v>
      </c>
      <c r="F710" s="863" t="s">
        <v>5802</v>
      </c>
      <c r="G710" s="835" t="s">
        <v>6057</v>
      </c>
      <c r="H710" s="835" t="s">
        <v>6058</v>
      </c>
      <c r="I710" s="849">
        <v>13.039999961853027</v>
      </c>
      <c r="J710" s="849">
        <v>50</v>
      </c>
      <c r="K710" s="850">
        <v>651.82000732421875</v>
      </c>
    </row>
    <row r="711" spans="1:11" ht="14.4" customHeight="1" x14ac:dyDescent="0.3">
      <c r="A711" s="831" t="s">
        <v>629</v>
      </c>
      <c r="B711" s="832" t="s">
        <v>630</v>
      </c>
      <c r="C711" s="835" t="s">
        <v>677</v>
      </c>
      <c r="D711" s="863" t="s">
        <v>678</v>
      </c>
      <c r="E711" s="835" t="s">
        <v>5801</v>
      </c>
      <c r="F711" s="863" t="s">
        <v>5802</v>
      </c>
      <c r="G711" s="835" t="s">
        <v>6477</v>
      </c>
      <c r="H711" s="835" t="s">
        <v>6478</v>
      </c>
      <c r="I711" s="849">
        <v>22.520000457763672</v>
      </c>
      <c r="J711" s="849">
        <v>50</v>
      </c>
      <c r="K711" s="850">
        <v>1126.0799560546875</v>
      </c>
    </row>
    <row r="712" spans="1:11" ht="14.4" customHeight="1" x14ac:dyDescent="0.3">
      <c r="A712" s="831" t="s">
        <v>629</v>
      </c>
      <c r="B712" s="832" t="s">
        <v>630</v>
      </c>
      <c r="C712" s="835" t="s">
        <v>677</v>
      </c>
      <c r="D712" s="863" t="s">
        <v>678</v>
      </c>
      <c r="E712" s="835" t="s">
        <v>5801</v>
      </c>
      <c r="F712" s="863" t="s">
        <v>5802</v>
      </c>
      <c r="G712" s="835" t="s">
        <v>5841</v>
      </c>
      <c r="H712" s="835" t="s">
        <v>5842</v>
      </c>
      <c r="I712" s="849">
        <v>0.66750001907348633</v>
      </c>
      <c r="J712" s="849">
        <v>1800</v>
      </c>
      <c r="K712" s="850">
        <v>1201</v>
      </c>
    </row>
    <row r="713" spans="1:11" ht="14.4" customHeight="1" x14ac:dyDescent="0.3">
      <c r="A713" s="831" t="s">
        <v>629</v>
      </c>
      <c r="B713" s="832" t="s">
        <v>630</v>
      </c>
      <c r="C713" s="835" t="s">
        <v>677</v>
      </c>
      <c r="D713" s="863" t="s">
        <v>678</v>
      </c>
      <c r="E713" s="835" t="s">
        <v>5801</v>
      </c>
      <c r="F713" s="863" t="s">
        <v>5802</v>
      </c>
      <c r="G713" s="835" t="s">
        <v>6479</v>
      </c>
      <c r="H713" s="835" t="s">
        <v>6480</v>
      </c>
      <c r="I713" s="849">
        <v>1.9299999475479126</v>
      </c>
      <c r="J713" s="849">
        <v>300</v>
      </c>
      <c r="K713" s="850">
        <v>579.5999755859375</v>
      </c>
    </row>
    <row r="714" spans="1:11" ht="14.4" customHeight="1" x14ac:dyDescent="0.3">
      <c r="A714" s="831" t="s">
        <v>629</v>
      </c>
      <c r="B714" s="832" t="s">
        <v>630</v>
      </c>
      <c r="C714" s="835" t="s">
        <v>677</v>
      </c>
      <c r="D714" s="863" t="s">
        <v>678</v>
      </c>
      <c r="E714" s="835" t="s">
        <v>5801</v>
      </c>
      <c r="F714" s="863" t="s">
        <v>5802</v>
      </c>
      <c r="G714" s="835" t="s">
        <v>5843</v>
      </c>
      <c r="H714" s="835" t="s">
        <v>5844</v>
      </c>
      <c r="I714" s="849">
        <v>3.9420000553131103</v>
      </c>
      <c r="J714" s="849">
        <v>2250</v>
      </c>
      <c r="K714" s="850">
        <v>8871.9000854492187</v>
      </c>
    </row>
    <row r="715" spans="1:11" ht="14.4" customHeight="1" x14ac:dyDescent="0.3">
      <c r="A715" s="831" t="s">
        <v>629</v>
      </c>
      <c r="B715" s="832" t="s">
        <v>630</v>
      </c>
      <c r="C715" s="835" t="s">
        <v>677</v>
      </c>
      <c r="D715" s="863" t="s">
        <v>678</v>
      </c>
      <c r="E715" s="835" t="s">
        <v>5801</v>
      </c>
      <c r="F715" s="863" t="s">
        <v>5802</v>
      </c>
      <c r="G715" s="835" t="s">
        <v>6329</v>
      </c>
      <c r="H715" s="835" t="s">
        <v>6330</v>
      </c>
      <c r="I715" s="849">
        <v>1.2100000381469727</v>
      </c>
      <c r="J715" s="849">
        <v>1100</v>
      </c>
      <c r="K715" s="850">
        <v>1331.050048828125</v>
      </c>
    </row>
    <row r="716" spans="1:11" ht="14.4" customHeight="1" x14ac:dyDescent="0.3">
      <c r="A716" s="831" t="s">
        <v>629</v>
      </c>
      <c r="B716" s="832" t="s">
        <v>630</v>
      </c>
      <c r="C716" s="835" t="s">
        <v>677</v>
      </c>
      <c r="D716" s="863" t="s">
        <v>678</v>
      </c>
      <c r="E716" s="835" t="s">
        <v>5801</v>
      </c>
      <c r="F716" s="863" t="s">
        <v>5802</v>
      </c>
      <c r="G716" s="835" t="s">
        <v>5845</v>
      </c>
      <c r="H716" s="835" t="s">
        <v>5846</v>
      </c>
      <c r="I716" s="849">
        <v>29.852499961853027</v>
      </c>
      <c r="J716" s="849">
        <v>20</v>
      </c>
      <c r="K716" s="850">
        <v>592.6199951171875</v>
      </c>
    </row>
    <row r="717" spans="1:11" ht="14.4" customHeight="1" x14ac:dyDescent="0.3">
      <c r="A717" s="831" t="s">
        <v>629</v>
      </c>
      <c r="B717" s="832" t="s">
        <v>630</v>
      </c>
      <c r="C717" s="835" t="s">
        <v>677</v>
      </c>
      <c r="D717" s="863" t="s">
        <v>678</v>
      </c>
      <c r="E717" s="835" t="s">
        <v>5801</v>
      </c>
      <c r="F717" s="863" t="s">
        <v>5802</v>
      </c>
      <c r="G717" s="835" t="s">
        <v>5847</v>
      </c>
      <c r="H717" s="835" t="s">
        <v>5848</v>
      </c>
      <c r="I717" s="849">
        <v>29.165999984741212</v>
      </c>
      <c r="J717" s="849">
        <v>240</v>
      </c>
      <c r="K717" s="850">
        <v>6948.4801025390625</v>
      </c>
    </row>
    <row r="718" spans="1:11" ht="14.4" customHeight="1" x14ac:dyDescent="0.3">
      <c r="A718" s="831" t="s">
        <v>629</v>
      </c>
      <c r="B718" s="832" t="s">
        <v>630</v>
      </c>
      <c r="C718" s="835" t="s">
        <v>677</v>
      </c>
      <c r="D718" s="863" t="s">
        <v>678</v>
      </c>
      <c r="E718" s="835" t="s">
        <v>5849</v>
      </c>
      <c r="F718" s="863" t="s">
        <v>5850</v>
      </c>
      <c r="G718" s="835" t="s">
        <v>6173</v>
      </c>
      <c r="H718" s="835" t="s">
        <v>6174</v>
      </c>
      <c r="I718" s="849">
        <v>1560.9000244140625</v>
      </c>
      <c r="J718" s="849">
        <v>2</v>
      </c>
      <c r="K718" s="850">
        <v>3121.800048828125</v>
      </c>
    </row>
    <row r="719" spans="1:11" ht="14.4" customHeight="1" x14ac:dyDescent="0.3">
      <c r="A719" s="831" t="s">
        <v>629</v>
      </c>
      <c r="B719" s="832" t="s">
        <v>630</v>
      </c>
      <c r="C719" s="835" t="s">
        <v>677</v>
      </c>
      <c r="D719" s="863" t="s">
        <v>678</v>
      </c>
      <c r="E719" s="835" t="s">
        <v>5849</v>
      </c>
      <c r="F719" s="863" t="s">
        <v>5850</v>
      </c>
      <c r="G719" s="835" t="s">
        <v>6333</v>
      </c>
      <c r="H719" s="835" t="s">
        <v>6334</v>
      </c>
      <c r="I719" s="849">
        <v>21.559999465942383</v>
      </c>
      <c r="J719" s="849">
        <v>100</v>
      </c>
      <c r="K719" s="850">
        <v>2156.219970703125</v>
      </c>
    </row>
    <row r="720" spans="1:11" ht="14.4" customHeight="1" x14ac:dyDescent="0.3">
      <c r="A720" s="831" t="s">
        <v>629</v>
      </c>
      <c r="B720" s="832" t="s">
        <v>630</v>
      </c>
      <c r="C720" s="835" t="s">
        <v>677</v>
      </c>
      <c r="D720" s="863" t="s">
        <v>678</v>
      </c>
      <c r="E720" s="835" t="s">
        <v>5849</v>
      </c>
      <c r="F720" s="863" t="s">
        <v>5850</v>
      </c>
      <c r="G720" s="835" t="s">
        <v>5851</v>
      </c>
      <c r="H720" s="835" t="s">
        <v>5852</v>
      </c>
      <c r="I720" s="849">
        <v>21.559999465942383</v>
      </c>
      <c r="J720" s="849">
        <v>100</v>
      </c>
      <c r="K720" s="850">
        <v>2156.219970703125</v>
      </c>
    </row>
    <row r="721" spans="1:11" ht="14.4" customHeight="1" x14ac:dyDescent="0.3">
      <c r="A721" s="831" t="s">
        <v>629</v>
      </c>
      <c r="B721" s="832" t="s">
        <v>630</v>
      </c>
      <c r="C721" s="835" t="s">
        <v>677</v>
      </c>
      <c r="D721" s="863" t="s">
        <v>678</v>
      </c>
      <c r="E721" s="835" t="s">
        <v>5849</v>
      </c>
      <c r="F721" s="863" t="s">
        <v>5850</v>
      </c>
      <c r="G721" s="835" t="s">
        <v>5855</v>
      </c>
      <c r="H721" s="835" t="s">
        <v>5856</v>
      </c>
      <c r="I721" s="849">
        <v>2.3699999650319419</v>
      </c>
      <c r="J721" s="849">
        <v>3000</v>
      </c>
      <c r="K721" s="850">
        <v>7109.5</v>
      </c>
    </row>
    <row r="722" spans="1:11" ht="14.4" customHeight="1" x14ac:dyDescent="0.3">
      <c r="A722" s="831" t="s">
        <v>629</v>
      </c>
      <c r="B722" s="832" t="s">
        <v>630</v>
      </c>
      <c r="C722" s="835" t="s">
        <v>677</v>
      </c>
      <c r="D722" s="863" t="s">
        <v>678</v>
      </c>
      <c r="E722" s="835" t="s">
        <v>5849</v>
      </c>
      <c r="F722" s="863" t="s">
        <v>5850</v>
      </c>
      <c r="G722" s="835" t="s">
        <v>6481</v>
      </c>
      <c r="H722" s="835" t="s">
        <v>6482</v>
      </c>
      <c r="I722" s="849">
        <v>2.3599998950958252</v>
      </c>
      <c r="J722" s="849">
        <v>250</v>
      </c>
      <c r="K722" s="850">
        <v>589.99999237060547</v>
      </c>
    </row>
    <row r="723" spans="1:11" ht="14.4" customHeight="1" x14ac:dyDescent="0.3">
      <c r="A723" s="831" t="s">
        <v>629</v>
      </c>
      <c r="B723" s="832" t="s">
        <v>630</v>
      </c>
      <c r="C723" s="835" t="s">
        <v>677</v>
      </c>
      <c r="D723" s="863" t="s">
        <v>678</v>
      </c>
      <c r="E723" s="835" t="s">
        <v>5849</v>
      </c>
      <c r="F723" s="863" t="s">
        <v>5850</v>
      </c>
      <c r="G723" s="835" t="s">
        <v>5857</v>
      </c>
      <c r="H723" s="835" t="s">
        <v>5858</v>
      </c>
      <c r="I723" s="849">
        <v>2.3999999761581421</v>
      </c>
      <c r="J723" s="849">
        <v>3000</v>
      </c>
      <c r="K723" s="850">
        <v>7165.5</v>
      </c>
    </row>
    <row r="724" spans="1:11" ht="14.4" customHeight="1" x14ac:dyDescent="0.3">
      <c r="A724" s="831" t="s">
        <v>629</v>
      </c>
      <c r="B724" s="832" t="s">
        <v>630</v>
      </c>
      <c r="C724" s="835" t="s">
        <v>677</v>
      </c>
      <c r="D724" s="863" t="s">
        <v>678</v>
      </c>
      <c r="E724" s="835" t="s">
        <v>5849</v>
      </c>
      <c r="F724" s="863" t="s">
        <v>5850</v>
      </c>
      <c r="G724" s="835" t="s">
        <v>6483</v>
      </c>
      <c r="H724" s="835" t="s">
        <v>6484</v>
      </c>
      <c r="I724" s="849">
        <v>12.340000152587891</v>
      </c>
      <c r="J724" s="849">
        <v>80</v>
      </c>
      <c r="K724" s="850">
        <v>987.44000244140625</v>
      </c>
    </row>
    <row r="725" spans="1:11" ht="14.4" customHeight="1" x14ac:dyDescent="0.3">
      <c r="A725" s="831" t="s">
        <v>629</v>
      </c>
      <c r="B725" s="832" t="s">
        <v>630</v>
      </c>
      <c r="C725" s="835" t="s">
        <v>677</v>
      </c>
      <c r="D725" s="863" t="s">
        <v>678</v>
      </c>
      <c r="E725" s="835" t="s">
        <v>5849</v>
      </c>
      <c r="F725" s="863" t="s">
        <v>5850</v>
      </c>
      <c r="G725" s="835" t="s">
        <v>5859</v>
      </c>
      <c r="H725" s="835" t="s">
        <v>5860</v>
      </c>
      <c r="I725" s="849">
        <v>11.680000305175781</v>
      </c>
      <c r="J725" s="849">
        <v>80</v>
      </c>
      <c r="K725" s="850">
        <v>934.4000244140625</v>
      </c>
    </row>
    <row r="726" spans="1:11" ht="14.4" customHeight="1" x14ac:dyDescent="0.3">
      <c r="A726" s="831" t="s">
        <v>629</v>
      </c>
      <c r="B726" s="832" t="s">
        <v>630</v>
      </c>
      <c r="C726" s="835" t="s">
        <v>677</v>
      </c>
      <c r="D726" s="863" t="s">
        <v>678</v>
      </c>
      <c r="E726" s="835" t="s">
        <v>5849</v>
      </c>
      <c r="F726" s="863" t="s">
        <v>5850</v>
      </c>
      <c r="G726" s="835" t="s">
        <v>5861</v>
      </c>
      <c r="H726" s="835" t="s">
        <v>5862</v>
      </c>
      <c r="I726" s="849">
        <v>0.26500000059604645</v>
      </c>
      <c r="J726" s="849">
        <v>1000</v>
      </c>
      <c r="K726" s="850">
        <v>264.30000305175781</v>
      </c>
    </row>
    <row r="727" spans="1:11" ht="14.4" customHeight="1" x14ac:dyDescent="0.3">
      <c r="A727" s="831" t="s">
        <v>629</v>
      </c>
      <c r="B727" s="832" t="s">
        <v>630</v>
      </c>
      <c r="C727" s="835" t="s">
        <v>677</v>
      </c>
      <c r="D727" s="863" t="s">
        <v>678</v>
      </c>
      <c r="E727" s="835" t="s">
        <v>5849</v>
      </c>
      <c r="F727" s="863" t="s">
        <v>5850</v>
      </c>
      <c r="G727" s="835" t="s">
        <v>6253</v>
      </c>
      <c r="H727" s="835" t="s">
        <v>6254</v>
      </c>
      <c r="I727" s="849">
        <v>1.6975000500679016</v>
      </c>
      <c r="J727" s="849">
        <v>1500</v>
      </c>
      <c r="K727" s="850">
        <v>2541.4000015258789</v>
      </c>
    </row>
    <row r="728" spans="1:11" ht="14.4" customHeight="1" x14ac:dyDescent="0.3">
      <c r="A728" s="831" t="s">
        <v>629</v>
      </c>
      <c r="B728" s="832" t="s">
        <v>630</v>
      </c>
      <c r="C728" s="835" t="s">
        <v>677</v>
      </c>
      <c r="D728" s="863" t="s">
        <v>678</v>
      </c>
      <c r="E728" s="835" t="s">
        <v>5849</v>
      </c>
      <c r="F728" s="863" t="s">
        <v>5850</v>
      </c>
      <c r="G728" s="835" t="s">
        <v>6485</v>
      </c>
      <c r="H728" s="835" t="s">
        <v>6486</v>
      </c>
      <c r="I728" s="849">
        <v>3.869999885559082</v>
      </c>
      <c r="J728" s="849">
        <v>1400</v>
      </c>
      <c r="K728" s="850">
        <v>5421</v>
      </c>
    </row>
    <row r="729" spans="1:11" ht="14.4" customHeight="1" x14ac:dyDescent="0.3">
      <c r="A729" s="831" t="s">
        <v>629</v>
      </c>
      <c r="B729" s="832" t="s">
        <v>630</v>
      </c>
      <c r="C729" s="835" t="s">
        <v>677</v>
      </c>
      <c r="D729" s="863" t="s">
        <v>678</v>
      </c>
      <c r="E729" s="835" t="s">
        <v>5849</v>
      </c>
      <c r="F729" s="863" t="s">
        <v>5850</v>
      </c>
      <c r="G729" s="835" t="s">
        <v>6255</v>
      </c>
      <c r="H729" s="835" t="s">
        <v>6256</v>
      </c>
      <c r="I729" s="849">
        <v>1.6966667175292969</v>
      </c>
      <c r="J729" s="849">
        <v>1000</v>
      </c>
      <c r="K729" s="850">
        <v>1696</v>
      </c>
    </row>
    <row r="730" spans="1:11" ht="14.4" customHeight="1" x14ac:dyDescent="0.3">
      <c r="A730" s="831" t="s">
        <v>629</v>
      </c>
      <c r="B730" s="832" t="s">
        <v>630</v>
      </c>
      <c r="C730" s="835" t="s">
        <v>677</v>
      </c>
      <c r="D730" s="863" t="s">
        <v>678</v>
      </c>
      <c r="E730" s="835" t="s">
        <v>5849</v>
      </c>
      <c r="F730" s="863" t="s">
        <v>5850</v>
      </c>
      <c r="G730" s="835" t="s">
        <v>6487</v>
      </c>
      <c r="H730" s="835" t="s">
        <v>6488</v>
      </c>
      <c r="I730" s="849">
        <v>24.200000762939453</v>
      </c>
      <c r="J730" s="849">
        <v>150</v>
      </c>
      <c r="K730" s="850">
        <v>3630</v>
      </c>
    </row>
    <row r="731" spans="1:11" ht="14.4" customHeight="1" x14ac:dyDescent="0.3">
      <c r="A731" s="831" t="s">
        <v>629</v>
      </c>
      <c r="B731" s="832" t="s">
        <v>630</v>
      </c>
      <c r="C731" s="835" t="s">
        <v>677</v>
      </c>
      <c r="D731" s="863" t="s">
        <v>678</v>
      </c>
      <c r="E731" s="835" t="s">
        <v>5849</v>
      </c>
      <c r="F731" s="863" t="s">
        <v>5850</v>
      </c>
      <c r="G731" s="835" t="s">
        <v>6489</v>
      </c>
      <c r="H731" s="835" t="s">
        <v>6490</v>
      </c>
      <c r="I731" s="849">
        <v>21.219999313354492</v>
      </c>
      <c r="J731" s="849">
        <v>25</v>
      </c>
      <c r="K731" s="850">
        <v>530.59002685546875</v>
      </c>
    </row>
    <row r="732" spans="1:11" ht="14.4" customHeight="1" x14ac:dyDescent="0.3">
      <c r="A732" s="831" t="s">
        <v>629</v>
      </c>
      <c r="B732" s="832" t="s">
        <v>630</v>
      </c>
      <c r="C732" s="835" t="s">
        <v>677</v>
      </c>
      <c r="D732" s="863" t="s">
        <v>678</v>
      </c>
      <c r="E732" s="835" t="s">
        <v>5849</v>
      </c>
      <c r="F732" s="863" t="s">
        <v>5850</v>
      </c>
      <c r="G732" s="835" t="s">
        <v>6491</v>
      </c>
      <c r="H732" s="835" t="s">
        <v>6492</v>
      </c>
      <c r="I732" s="849">
        <v>21.219999313354492</v>
      </c>
      <c r="J732" s="849">
        <v>150</v>
      </c>
      <c r="K732" s="850">
        <v>3183.5101318359375</v>
      </c>
    </row>
    <row r="733" spans="1:11" ht="14.4" customHeight="1" x14ac:dyDescent="0.3">
      <c r="A733" s="831" t="s">
        <v>629</v>
      </c>
      <c r="B733" s="832" t="s">
        <v>630</v>
      </c>
      <c r="C733" s="835" t="s">
        <v>677</v>
      </c>
      <c r="D733" s="863" t="s">
        <v>678</v>
      </c>
      <c r="E733" s="835" t="s">
        <v>5849</v>
      </c>
      <c r="F733" s="863" t="s">
        <v>5850</v>
      </c>
      <c r="G733" s="835" t="s">
        <v>6493</v>
      </c>
      <c r="H733" s="835" t="s">
        <v>6494</v>
      </c>
      <c r="I733" s="849">
        <v>71.510002136230469</v>
      </c>
      <c r="J733" s="849">
        <v>25</v>
      </c>
      <c r="K733" s="850">
        <v>1787.77001953125</v>
      </c>
    </row>
    <row r="734" spans="1:11" ht="14.4" customHeight="1" x14ac:dyDescent="0.3">
      <c r="A734" s="831" t="s">
        <v>629</v>
      </c>
      <c r="B734" s="832" t="s">
        <v>630</v>
      </c>
      <c r="C734" s="835" t="s">
        <v>677</v>
      </c>
      <c r="D734" s="863" t="s">
        <v>678</v>
      </c>
      <c r="E734" s="835" t="s">
        <v>5849</v>
      </c>
      <c r="F734" s="863" t="s">
        <v>5850</v>
      </c>
      <c r="G734" s="835" t="s">
        <v>5867</v>
      </c>
      <c r="H734" s="835" t="s">
        <v>5868</v>
      </c>
      <c r="I734" s="849">
        <v>15.922000122070312</v>
      </c>
      <c r="J734" s="849">
        <v>1700</v>
      </c>
      <c r="K734" s="850">
        <v>27068</v>
      </c>
    </row>
    <row r="735" spans="1:11" ht="14.4" customHeight="1" x14ac:dyDescent="0.3">
      <c r="A735" s="831" t="s">
        <v>629</v>
      </c>
      <c r="B735" s="832" t="s">
        <v>630</v>
      </c>
      <c r="C735" s="835" t="s">
        <v>677</v>
      </c>
      <c r="D735" s="863" t="s">
        <v>678</v>
      </c>
      <c r="E735" s="835" t="s">
        <v>5849</v>
      </c>
      <c r="F735" s="863" t="s">
        <v>5850</v>
      </c>
      <c r="G735" s="835" t="s">
        <v>6495</v>
      </c>
      <c r="H735" s="835" t="s">
        <v>6496</v>
      </c>
      <c r="I735" s="849">
        <v>27.840000152587891</v>
      </c>
      <c r="J735" s="849">
        <v>200</v>
      </c>
      <c r="K735" s="850">
        <v>5568.419921875</v>
      </c>
    </row>
    <row r="736" spans="1:11" ht="14.4" customHeight="1" x14ac:dyDescent="0.3">
      <c r="A736" s="831" t="s">
        <v>629</v>
      </c>
      <c r="B736" s="832" t="s">
        <v>630</v>
      </c>
      <c r="C736" s="835" t="s">
        <v>677</v>
      </c>
      <c r="D736" s="863" t="s">
        <v>678</v>
      </c>
      <c r="E736" s="835" t="s">
        <v>5849</v>
      </c>
      <c r="F736" s="863" t="s">
        <v>5850</v>
      </c>
      <c r="G736" s="835" t="s">
        <v>5871</v>
      </c>
      <c r="H736" s="835" t="s">
        <v>5872</v>
      </c>
      <c r="I736" s="849">
        <v>5.4499998092651367</v>
      </c>
      <c r="J736" s="849">
        <v>1600</v>
      </c>
      <c r="K736" s="850">
        <v>8720</v>
      </c>
    </row>
    <row r="737" spans="1:11" ht="14.4" customHeight="1" x14ac:dyDescent="0.3">
      <c r="A737" s="831" t="s">
        <v>629</v>
      </c>
      <c r="B737" s="832" t="s">
        <v>630</v>
      </c>
      <c r="C737" s="835" t="s">
        <v>677</v>
      </c>
      <c r="D737" s="863" t="s">
        <v>678</v>
      </c>
      <c r="E737" s="835" t="s">
        <v>5849</v>
      </c>
      <c r="F737" s="863" t="s">
        <v>5850</v>
      </c>
      <c r="G737" s="835" t="s">
        <v>5873</v>
      </c>
      <c r="H737" s="835" t="s">
        <v>5874</v>
      </c>
      <c r="I737" s="849">
        <v>3.3850001096725464</v>
      </c>
      <c r="J737" s="849">
        <v>1200</v>
      </c>
      <c r="K737" s="850">
        <v>4064</v>
      </c>
    </row>
    <row r="738" spans="1:11" ht="14.4" customHeight="1" x14ac:dyDescent="0.3">
      <c r="A738" s="831" t="s">
        <v>629</v>
      </c>
      <c r="B738" s="832" t="s">
        <v>630</v>
      </c>
      <c r="C738" s="835" t="s">
        <v>677</v>
      </c>
      <c r="D738" s="863" t="s">
        <v>678</v>
      </c>
      <c r="E738" s="835" t="s">
        <v>5849</v>
      </c>
      <c r="F738" s="863" t="s">
        <v>5850</v>
      </c>
      <c r="G738" s="835" t="s">
        <v>6337</v>
      </c>
      <c r="H738" s="835" t="s">
        <v>6338</v>
      </c>
      <c r="I738" s="849">
        <v>45.979999542236328</v>
      </c>
      <c r="J738" s="849">
        <v>50</v>
      </c>
      <c r="K738" s="850">
        <v>2299</v>
      </c>
    </row>
    <row r="739" spans="1:11" ht="14.4" customHeight="1" x14ac:dyDescent="0.3">
      <c r="A739" s="831" t="s">
        <v>629</v>
      </c>
      <c r="B739" s="832" t="s">
        <v>630</v>
      </c>
      <c r="C739" s="835" t="s">
        <v>677</v>
      </c>
      <c r="D739" s="863" t="s">
        <v>678</v>
      </c>
      <c r="E739" s="835" t="s">
        <v>5849</v>
      </c>
      <c r="F739" s="863" t="s">
        <v>5850</v>
      </c>
      <c r="G739" s="835" t="s">
        <v>6181</v>
      </c>
      <c r="H739" s="835" t="s">
        <v>6182</v>
      </c>
      <c r="I739" s="849">
        <v>31.069999694824219</v>
      </c>
      <c r="J739" s="849">
        <v>25</v>
      </c>
      <c r="K739" s="850">
        <v>776.82000732421875</v>
      </c>
    </row>
    <row r="740" spans="1:11" ht="14.4" customHeight="1" x14ac:dyDescent="0.3">
      <c r="A740" s="831" t="s">
        <v>629</v>
      </c>
      <c r="B740" s="832" t="s">
        <v>630</v>
      </c>
      <c r="C740" s="835" t="s">
        <v>677</v>
      </c>
      <c r="D740" s="863" t="s">
        <v>678</v>
      </c>
      <c r="E740" s="835" t="s">
        <v>5849</v>
      </c>
      <c r="F740" s="863" t="s">
        <v>5850</v>
      </c>
      <c r="G740" s="835" t="s">
        <v>6497</v>
      </c>
      <c r="H740" s="835" t="s">
        <v>6498</v>
      </c>
      <c r="I740" s="849">
        <v>13.729999542236328</v>
      </c>
      <c r="J740" s="849">
        <v>200</v>
      </c>
      <c r="K740" s="850">
        <v>2746.699951171875</v>
      </c>
    </row>
    <row r="741" spans="1:11" ht="14.4" customHeight="1" x14ac:dyDescent="0.3">
      <c r="A741" s="831" t="s">
        <v>629</v>
      </c>
      <c r="B741" s="832" t="s">
        <v>630</v>
      </c>
      <c r="C741" s="835" t="s">
        <v>677</v>
      </c>
      <c r="D741" s="863" t="s">
        <v>678</v>
      </c>
      <c r="E741" s="835" t="s">
        <v>5849</v>
      </c>
      <c r="F741" s="863" t="s">
        <v>5850</v>
      </c>
      <c r="G741" s="835" t="s">
        <v>6499</v>
      </c>
      <c r="H741" s="835" t="s">
        <v>6500</v>
      </c>
      <c r="I741" s="849">
        <v>27.829999923706055</v>
      </c>
      <c r="J741" s="849">
        <v>20</v>
      </c>
      <c r="K741" s="850">
        <v>556.5999755859375</v>
      </c>
    </row>
    <row r="742" spans="1:11" ht="14.4" customHeight="1" x14ac:dyDescent="0.3">
      <c r="A742" s="831" t="s">
        <v>629</v>
      </c>
      <c r="B742" s="832" t="s">
        <v>630</v>
      </c>
      <c r="C742" s="835" t="s">
        <v>677</v>
      </c>
      <c r="D742" s="863" t="s">
        <v>678</v>
      </c>
      <c r="E742" s="835" t="s">
        <v>5849</v>
      </c>
      <c r="F742" s="863" t="s">
        <v>5850</v>
      </c>
      <c r="G742" s="835" t="s">
        <v>6501</v>
      </c>
      <c r="H742" s="835" t="s">
        <v>6502</v>
      </c>
      <c r="I742" s="849">
        <v>27.829999923706055</v>
      </c>
      <c r="J742" s="849">
        <v>10</v>
      </c>
      <c r="K742" s="850">
        <v>278.29998779296875</v>
      </c>
    </row>
    <row r="743" spans="1:11" ht="14.4" customHeight="1" x14ac:dyDescent="0.3">
      <c r="A743" s="831" t="s">
        <v>629</v>
      </c>
      <c r="B743" s="832" t="s">
        <v>630</v>
      </c>
      <c r="C743" s="835" t="s">
        <v>677</v>
      </c>
      <c r="D743" s="863" t="s">
        <v>678</v>
      </c>
      <c r="E743" s="835" t="s">
        <v>5849</v>
      </c>
      <c r="F743" s="863" t="s">
        <v>5850</v>
      </c>
      <c r="G743" s="835" t="s">
        <v>6503</v>
      </c>
      <c r="H743" s="835" t="s">
        <v>6504</v>
      </c>
      <c r="I743" s="849">
        <v>27.829999923706055</v>
      </c>
      <c r="J743" s="849">
        <v>10</v>
      </c>
      <c r="K743" s="850">
        <v>278.29998779296875</v>
      </c>
    </row>
    <row r="744" spans="1:11" ht="14.4" customHeight="1" x14ac:dyDescent="0.3">
      <c r="A744" s="831" t="s">
        <v>629</v>
      </c>
      <c r="B744" s="832" t="s">
        <v>630</v>
      </c>
      <c r="C744" s="835" t="s">
        <v>677</v>
      </c>
      <c r="D744" s="863" t="s">
        <v>678</v>
      </c>
      <c r="E744" s="835" t="s">
        <v>5849</v>
      </c>
      <c r="F744" s="863" t="s">
        <v>5850</v>
      </c>
      <c r="G744" s="835" t="s">
        <v>6505</v>
      </c>
      <c r="H744" s="835" t="s">
        <v>6506</v>
      </c>
      <c r="I744" s="849">
        <v>17.909999847412109</v>
      </c>
      <c r="J744" s="849">
        <v>10</v>
      </c>
      <c r="K744" s="850">
        <v>179.10000610351562</v>
      </c>
    </row>
    <row r="745" spans="1:11" ht="14.4" customHeight="1" x14ac:dyDescent="0.3">
      <c r="A745" s="831" t="s">
        <v>629</v>
      </c>
      <c r="B745" s="832" t="s">
        <v>630</v>
      </c>
      <c r="C745" s="835" t="s">
        <v>677</v>
      </c>
      <c r="D745" s="863" t="s">
        <v>678</v>
      </c>
      <c r="E745" s="835" t="s">
        <v>5849</v>
      </c>
      <c r="F745" s="863" t="s">
        <v>5850</v>
      </c>
      <c r="G745" s="835" t="s">
        <v>6507</v>
      </c>
      <c r="H745" s="835" t="s">
        <v>6508</v>
      </c>
      <c r="I745" s="849">
        <v>26.620000839233398</v>
      </c>
      <c r="J745" s="849">
        <v>10</v>
      </c>
      <c r="K745" s="850">
        <v>266.20001220703125</v>
      </c>
    </row>
    <row r="746" spans="1:11" ht="14.4" customHeight="1" x14ac:dyDescent="0.3">
      <c r="A746" s="831" t="s">
        <v>629</v>
      </c>
      <c r="B746" s="832" t="s">
        <v>630</v>
      </c>
      <c r="C746" s="835" t="s">
        <v>677</v>
      </c>
      <c r="D746" s="863" t="s">
        <v>678</v>
      </c>
      <c r="E746" s="835" t="s">
        <v>5849</v>
      </c>
      <c r="F746" s="863" t="s">
        <v>5850</v>
      </c>
      <c r="G746" s="835" t="s">
        <v>6509</v>
      </c>
      <c r="H746" s="835" t="s">
        <v>6510</v>
      </c>
      <c r="I746" s="849">
        <v>47.189998626708984</v>
      </c>
      <c r="J746" s="849">
        <v>10</v>
      </c>
      <c r="K746" s="850">
        <v>471.89999389648437</v>
      </c>
    </row>
    <row r="747" spans="1:11" ht="14.4" customHeight="1" x14ac:dyDescent="0.3">
      <c r="A747" s="831" t="s">
        <v>629</v>
      </c>
      <c r="B747" s="832" t="s">
        <v>630</v>
      </c>
      <c r="C747" s="835" t="s">
        <v>677</v>
      </c>
      <c r="D747" s="863" t="s">
        <v>678</v>
      </c>
      <c r="E747" s="835" t="s">
        <v>5849</v>
      </c>
      <c r="F747" s="863" t="s">
        <v>5850</v>
      </c>
      <c r="G747" s="835" t="s">
        <v>6511</v>
      </c>
      <c r="H747" s="835" t="s">
        <v>6512</v>
      </c>
      <c r="I747" s="849">
        <v>17.899999618530273</v>
      </c>
      <c r="J747" s="849">
        <v>10</v>
      </c>
      <c r="K747" s="850">
        <v>179</v>
      </c>
    </row>
    <row r="748" spans="1:11" ht="14.4" customHeight="1" x14ac:dyDescent="0.3">
      <c r="A748" s="831" t="s">
        <v>629</v>
      </c>
      <c r="B748" s="832" t="s">
        <v>630</v>
      </c>
      <c r="C748" s="835" t="s">
        <v>677</v>
      </c>
      <c r="D748" s="863" t="s">
        <v>678</v>
      </c>
      <c r="E748" s="835" t="s">
        <v>5849</v>
      </c>
      <c r="F748" s="863" t="s">
        <v>5850</v>
      </c>
      <c r="G748" s="835" t="s">
        <v>6513</v>
      </c>
      <c r="H748" s="835" t="s">
        <v>6514</v>
      </c>
      <c r="I748" s="849">
        <v>17.909999847412109</v>
      </c>
      <c r="J748" s="849">
        <v>10</v>
      </c>
      <c r="K748" s="850">
        <v>179.10000610351562</v>
      </c>
    </row>
    <row r="749" spans="1:11" ht="14.4" customHeight="1" x14ac:dyDescent="0.3">
      <c r="A749" s="831" t="s">
        <v>629</v>
      </c>
      <c r="B749" s="832" t="s">
        <v>630</v>
      </c>
      <c r="C749" s="835" t="s">
        <v>677</v>
      </c>
      <c r="D749" s="863" t="s">
        <v>678</v>
      </c>
      <c r="E749" s="835" t="s">
        <v>5849</v>
      </c>
      <c r="F749" s="863" t="s">
        <v>5850</v>
      </c>
      <c r="G749" s="835" t="s">
        <v>5875</v>
      </c>
      <c r="H749" s="835" t="s">
        <v>5876</v>
      </c>
      <c r="I749" s="849">
        <v>30.25</v>
      </c>
      <c r="J749" s="849">
        <v>200</v>
      </c>
      <c r="K749" s="850">
        <v>6050</v>
      </c>
    </row>
    <row r="750" spans="1:11" ht="14.4" customHeight="1" x14ac:dyDescent="0.3">
      <c r="A750" s="831" t="s">
        <v>629</v>
      </c>
      <c r="B750" s="832" t="s">
        <v>630</v>
      </c>
      <c r="C750" s="835" t="s">
        <v>677</v>
      </c>
      <c r="D750" s="863" t="s">
        <v>678</v>
      </c>
      <c r="E750" s="835" t="s">
        <v>5849</v>
      </c>
      <c r="F750" s="863" t="s">
        <v>5850</v>
      </c>
      <c r="G750" s="835" t="s">
        <v>5877</v>
      </c>
      <c r="H750" s="835" t="s">
        <v>5878</v>
      </c>
      <c r="I750" s="849">
        <v>30.25</v>
      </c>
      <c r="J750" s="849">
        <v>250</v>
      </c>
      <c r="K750" s="850">
        <v>7562.510009765625</v>
      </c>
    </row>
    <row r="751" spans="1:11" ht="14.4" customHeight="1" x14ac:dyDescent="0.3">
      <c r="A751" s="831" t="s">
        <v>629</v>
      </c>
      <c r="B751" s="832" t="s">
        <v>630</v>
      </c>
      <c r="C751" s="835" t="s">
        <v>677</v>
      </c>
      <c r="D751" s="863" t="s">
        <v>678</v>
      </c>
      <c r="E751" s="835" t="s">
        <v>5849</v>
      </c>
      <c r="F751" s="863" t="s">
        <v>5850</v>
      </c>
      <c r="G751" s="835" t="s">
        <v>5881</v>
      </c>
      <c r="H751" s="835" t="s">
        <v>5882</v>
      </c>
      <c r="I751" s="849">
        <v>16.335000038146973</v>
      </c>
      <c r="J751" s="849">
        <v>200</v>
      </c>
      <c r="K751" s="850">
        <v>3266</v>
      </c>
    </row>
    <row r="752" spans="1:11" ht="14.4" customHeight="1" x14ac:dyDescent="0.3">
      <c r="A752" s="831" t="s">
        <v>629</v>
      </c>
      <c r="B752" s="832" t="s">
        <v>630</v>
      </c>
      <c r="C752" s="835" t="s">
        <v>677</v>
      </c>
      <c r="D752" s="863" t="s">
        <v>678</v>
      </c>
      <c r="E752" s="835" t="s">
        <v>5849</v>
      </c>
      <c r="F752" s="863" t="s">
        <v>5850</v>
      </c>
      <c r="G752" s="835" t="s">
        <v>6515</v>
      </c>
      <c r="H752" s="835" t="s">
        <v>6516</v>
      </c>
      <c r="I752" s="849">
        <v>3289</v>
      </c>
      <c r="J752" s="849">
        <v>4</v>
      </c>
      <c r="K752" s="850">
        <v>13156</v>
      </c>
    </row>
    <row r="753" spans="1:11" ht="14.4" customHeight="1" x14ac:dyDescent="0.3">
      <c r="A753" s="831" t="s">
        <v>629</v>
      </c>
      <c r="B753" s="832" t="s">
        <v>630</v>
      </c>
      <c r="C753" s="835" t="s">
        <v>677</v>
      </c>
      <c r="D753" s="863" t="s">
        <v>678</v>
      </c>
      <c r="E753" s="835" t="s">
        <v>5849</v>
      </c>
      <c r="F753" s="863" t="s">
        <v>5850</v>
      </c>
      <c r="G753" s="835" t="s">
        <v>6517</v>
      </c>
      <c r="H753" s="835" t="s">
        <v>6518</v>
      </c>
      <c r="I753" s="849">
        <v>3289</v>
      </c>
      <c r="J753" s="849">
        <v>3</v>
      </c>
      <c r="K753" s="850">
        <v>9867</v>
      </c>
    </row>
    <row r="754" spans="1:11" ht="14.4" customHeight="1" x14ac:dyDescent="0.3">
      <c r="A754" s="831" t="s">
        <v>629</v>
      </c>
      <c r="B754" s="832" t="s">
        <v>630</v>
      </c>
      <c r="C754" s="835" t="s">
        <v>677</v>
      </c>
      <c r="D754" s="863" t="s">
        <v>678</v>
      </c>
      <c r="E754" s="835" t="s">
        <v>5849</v>
      </c>
      <c r="F754" s="863" t="s">
        <v>5850</v>
      </c>
      <c r="G754" s="835" t="s">
        <v>6519</v>
      </c>
      <c r="H754" s="835" t="s">
        <v>6520</v>
      </c>
      <c r="I754" s="849">
        <v>3288.97998046875</v>
      </c>
      <c r="J754" s="849">
        <v>4</v>
      </c>
      <c r="K754" s="850">
        <v>13155.9599609375</v>
      </c>
    </row>
    <row r="755" spans="1:11" ht="14.4" customHeight="1" x14ac:dyDescent="0.3">
      <c r="A755" s="831" t="s">
        <v>629</v>
      </c>
      <c r="B755" s="832" t="s">
        <v>630</v>
      </c>
      <c r="C755" s="835" t="s">
        <v>677</v>
      </c>
      <c r="D755" s="863" t="s">
        <v>678</v>
      </c>
      <c r="E755" s="835" t="s">
        <v>5849</v>
      </c>
      <c r="F755" s="863" t="s">
        <v>5850</v>
      </c>
      <c r="G755" s="835" t="s">
        <v>6521</v>
      </c>
      <c r="H755" s="835" t="s">
        <v>6522</v>
      </c>
      <c r="I755" s="849">
        <v>2617.39990234375</v>
      </c>
      <c r="J755" s="849">
        <v>2</v>
      </c>
      <c r="K755" s="850">
        <v>5234.7998046875</v>
      </c>
    </row>
    <row r="756" spans="1:11" ht="14.4" customHeight="1" x14ac:dyDescent="0.3">
      <c r="A756" s="831" t="s">
        <v>629</v>
      </c>
      <c r="B756" s="832" t="s">
        <v>630</v>
      </c>
      <c r="C756" s="835" t="s">
        <v>677</v>
      </c>
      <c r="D756" s="863" t="s">
        <v>678</v>
      </c>
      <c r="E756" s="835" t="s">
        <v>5849</v>
      </c>
      <c r="F756" s="863" t="s">
        <v>5850</v>
      </c>
      <c r="G756" s="835" t="s">
        <v>6523</v>
      </c>
      <c r="H756" s="835" t="s">
        <v>6524</v>
      </c>
      <c r="I756" s="849">
        <v>527.969970703125</v>
      </c>
      <c r="J756" s="849">
        <v>10</v>
      </c>
      <c r="K756" s="850">
        <v>5279.669921875</v>
      </c>
    </row>
    <row r="757" spans="1:11" ht="14.4" customHeight="1" x14ac:dyDescent="0.3">
      <c r="A757" s="831" t="s">
        <v>629</v>
      </c>
      <c r="B757" s="832" t="s">
        <v>630</v>
      </c>
      <c r="C757" s="835" t="s">
        <v>677</v>
      </c>
      <c r="D757" s="863" t="s">
        <v>678</v>
      </c>
      <c r="E757" s="835" t="s">
        <v>5849</v>
      </c>
      <c r="F757" s="863" t="s">
        <v>5850</v>
      </c>
      <c r="G757" s="835" t="s">
        <v>5883</v>
      </c>
      <c r="H757" s="835" t="s">
        <v>5884</v>
      </c>
      <c r="I757" s="849">
        <v>17.979999542236328</v>
      </c>
      <c r="J757" s="849">
        <v>150</v>
      </c>
      <c r="K757" s="850">
        <v>2697</v>
      </c>
    </row>
    <row r="758" spans="1:11" ht="14.4" customHeight="1" x14ac:dyDescent="0.3">
      <c r="A758" s="831" t="s">
        <v>629</v>
      </c>
      <c r="B758" s="832" t="s">
        <v>630</v>
      </c>
      <c r="C758" s="835" t="s">
        <v>677</v>
      </c>
      <c r="D758" s="863" t="s">
        <v>678</v>
      </c>
      <c r="E758" s="835" t="s">
        <v>5849</v>
      </c>
      <c r="F758" s="863" t="s">
        <v>5850</v>
      </c>
      <c r="G758" s="835" t="s">
        <v>5885</v>
      </c>
      <c r="H758" s="835" t="s">
        <v>5886</v>
      </c>
      <c r="I758" s="849">
        <v>5.0185714449201315</v>
      </c>
      <c r="J758" s="849">
        <v>1500</v>
      </c>
      <c r="K758" s="850">
        <v>7529</v>
      </c>
    </row>
    <row r="759" spans="1:11" ht="14.4" customHeight="1" x14ac:dyDescent="0.3">
      <c r="A759" s="831" t="s">
        <v>629</v>
      </c>
      <c r="B759" s="832" t="s">
        <v>630</v>
      </c>
      <c r="C759" s="835" t="s">
        <v>677</v>
      </c>
      <c r="D759" s="863" t="s">
        <v>678</v>
      </c>
      <c r="E759" s="835" t="s">
        <v>5849</v>
      </c>
      <c r="F759" s="863" t="s">
        <v>5850</v>
      </c>
      <c r="G759" s="835" t="s">
        <v>6525</v>
      </c>
      <c r="H759" s="835" t="s">
        <v>6526</v>
      </c>
      <c r="I759" s="849">
        <v>16.729999542236328</v>
      </c>
      <c r="J759" s="849">
        <v>12</v>
      </c>
      <c r="K759" s="850">
        <v>200.80000305175781</v>
      </c>
    </row>
    <row r="760" spans="1:11" ht="14.4" customHeight="1" x14ac:dyDescent="0.3">
      <c r="A760" s="831" t="s">
        <v>629</v>
      </c>
      <c r="B760" s="832" t="s">
        <v>630</v>
      </c>
      <c r="C760" s="835" t="s">
        <v>677</v>
      </c>
      <c r="D760" s="863" t="s">
        <v>678</v>
      </c>
      <c r="E760" s="835" t="s">
        <v>5849</v>
      </c>
      <c r="F760" s="863" t="s">
        <v>5850</v>
      </c>
      <c r="G760" s="835" t="s">
        <v>6065</v>
      </c>
      <c r="H760" s="835" t="s">
        <v>6066</v>
      </c>
      <c r="I760" s="849">
        <v>33.893333435058594</v>
      </c>
      <c r="J760" s="849">
        <v>36</v>
      </c>
      <c r="K760" s="850">
        <v>1220.1199951171875</v>
      </c>
    </row>
    <row r="761" spans="1:11" ht="14.4" customHeight="1" x14ac:dyDescent="0.3">
      <c r="A761" s="831" t="s">
        <v>629</v>
      </c>
      <c r="B761" s="832" t="s">
        <v>630</v>
      </c>
      <c r="C761" s="835" t="s">
        <v>677</v>
      </c>
      <c r="D761" s="863" t="s">
        <v>678</v>
      </c>
      <c r="E761" s="835" t="s">
        <v>5849</v>
      </c>
      <c r="F761" s="863" t="s">
        <v>5850</v>
      </c>
      <c r="G761" s="835" t="s">
        <v>6527</v>
      </c>
      <c r="H761" s="835" t="s">
        <v>6528</v>
      </c>
      <c r="I761" s="849">
        <v>13.199999809265137</v>
      </c>
      <c r="J761" s="849">
        <v>10</v>
      </c>
      <c r="K761" s="850">
        <v>132</v>
      </c>
    </row>
    <row r="762" spans="1:11" ht="14.4" customHeight="1" x14ac:dyDescent="0.3">
      <c r="A762" s="831" t="s">
        <v>629</v>
      </c>
      <c r="B762" s="832" t="s">
        <v>630</v>
      </c>
      <c r="C762" s="835" t="s">
        <v>677</v>
      </c>
      <c r="D762" s="863" t="s">
        <v>678</v>
      </c>
      <c r="E762" s="835" t="s">
        <v>5849</v>
      </c>
      <c r="F762" s="863" t="s">
        <v>5850</v>
      </c>
      <c r="G762" s="835" t="s">
        <v>6529</v>
      </c>
      <c r="H762" s="835" t="s">
        <v>6530</v>
      </c>
      <c r="I762" s="849">
        <v>13.210000038146973</v>
      </c>
      <c r="J762" s="849">
        <v>20</v>
      </c>
      <c r="K762" s="850">
        <v>264.20001220703125</v>
      </c>
    </row>
    <row r="763" spans="1:11" ht="14.4" customHeight="1" x14ac:dyDescent="0.3">
      <c r="A763" s="831" t="s">
        <v>629</v>
      </c>
      <c r="B763" s="832" t="s">
        <v>630</v>
      </c>
      <c r="C763" s="835" t="s">
        <v>677</v>
      </c>
      <c r="D763" s="863" t="s">
        <v>678</v>
      </c>
      <c r="E763" s="835" t="s">
        <v>5849</v>
      </c>
      <c r="F763" s="863" t="s">
        <v>5850</v>
      </c>
      <c r="G763" s="835" t="s">
        <v>6531</v>
      </c>
      <c r="H763" s="835" t="s">
        <v>6532</v>
      </c>
      <c r="I763" s="849">
        <v>115</v>
      </c>
      <c r="J763" s="849">
        <v>10</v>
      </c>
      <c r="K763" s="850">
        <v>1150</v>
      </c>
    </row>
    <row r="764" spans="1:11" ht="14.4" customHeight="1" x14ac:dyDescent="0.3">
      <c r="A764" s="831" t="s">
        <v>629</v>
      </c>
      <c r="B764" s="832" t="s">
        <v>630</v>
      </c>
      <c r="C764" s="835" t="s">
        <v>677</v>
      </c>
      <c r="D764" s="863" t="s">
        <v>678</v>
      </c>
      <c r="E764" s="835" t="s">
        <v>5849</v>
      </c>
      <c r="F764" s="863" t="s">
        <v>5850</v>
      </c>
      <c r="G764" s="835" t="s">
        <v>6067</v>
      </c>
      <c r="H764" s="835" t="s">
        <v>6068</v>
      </c>
      <c r="I764" s="849">
        <v>33.880001068115234</v>
      </c>
      <c r="J764" s="849">
        <v>12</v>
      </c>
      <c r="K764" s="850">
        <v>406.55999755859375</v>
      </c>
    </row>
    <row r="765" spans="1:11" ht="14.4" customHeight="1" x14ac:dyDescent="0.3">
      <c r="A765" s="831" t="s">
        <v>629</v>
      </c>
      <c r="B765" s="832" t="s">
        <v>630</v>
      </c>
      <c r="C765" s="835" t="s">
        <v>677</v>
      </c>
      <c r="D765" s="863" t="s">
        <v>678</v>
      </c>
      <c r="E765" s="835" t="s">
        <v>5849</v>
      </c>
      <c r="F765" s="863" t="s">
        <v>5850</v>
      </c>
      <c r="G765" s="835" t="s">
        <v>6069</v>
      </c>
      <c r="H765" s="835" t="s">
        <v>6070</v>
      </c>
      <c r="I765" s="849">
        <v>4.0300002098083496</v>
      </c>
      <c r="J765" s="849">
        <v>1000</v>
      </c>
      <c r="K765" s="850">
        <v>4030</v>
      </c>
    </row>
    <row r="766" spans="1:11" ht="14.4" customHeight="1" x14ac:dyDescent="0.3">
      <c r="A766" s="831" t="s">
        <v>629</v>
      </c>
      <c r="B766" s="832" t="s">
        <v>630</v>
      </c>
      <c r="C766" s="835" t="s">
        <v>677</v>
      </c>
      <c r="D766" s="863" t="s">
        <v>678</v>
      </c>
      <c r="E766" s="835" t="s">
        <v>5849</v>
      </c>
      <c r="F766" s="863" t="s">
        <v>5850</v>
      </c>
      <c r="G766" s="835" t="s">
        <v>6533</v>
      </c>
      <c r="H766" s="835" t="s">
        <v>6534</v>
      </c>
      <c r="I766" s="849">
        <v>103.15000152587891</v>
      </c>
      <c r="J766" s="849">
        <v>20</v>
      </c>
      <c r="K766" s="850">
        <v>2063</v>
      </c>
    </row>
    <row r="767" spans="1:11" ht="14.4" customHeight="1" x14ac:dyDescent="0.3">
      <c r="A767" s="831" t="s">
        <v>629</v>
      </c>
      <c r="B767" s="832" t="s">
        <v>630</v>
      </c>
      <c r="C767" s="835" t="s">
        <v>677</v>
      </c>
      <c r="D767" s="863" t="s">
        <v>678</v>
      </c>
      <c r="E767" s="835" t="s">
        <v>5849</v>
      </c>
      <c r="F767" s="863" t="s">
        <v>5850</v>
      </c>
      <c r="G767" s="835" t="s">
        <v>6071</v>
      </c>
      <c r="H767" s="835" t="s">
        <v>6072</v>
      </c>
      <c r="I767" s="849">
        <v>15.729999542236328</v>
      </c>
      <c r="J767" s="849">
        <v>1600</v>
      </c>
      <c r="K767" s="850">
        <v>25168</v>
      </c>
    </row>
    <row r="768" spans="1:11" ht="14.4" customHeight="1" x14ac:dyDescent="0.3">
      <c r="A768" s="831" t="s">
        <v>629</v>
      </c>
      <c r="B768" s="832" t="s">
        <v>630</v>
      </c>
      <c r="C768" s="835" t="s">
        <v>677</v>
      </c>
      <c r="D768" s="863" t="s">
        <v>678</v>
      </c>
      <c r="E768" s="835" t="s">
        <v>5849</v>
      </c>
      <c r="F768" s="863" t="s">
        <v>5850</v>
      </c>
      <c r="G768" s="835" t="s">
        <v>6535</v>
      </c>
      <c r="H768" s="835" t="s">
        <v>6536</v>
      </c>
      <c r="I768" s="849">
        <v>58.200000762939453</v>
      </c>
      <c r="J768" s="849">
        <v>10</v>
      </c>
      <c r="K768" s="850">
        <v>582.010009765625</v>
      </c>
    </row>
    <row r="769" spans="1:11" ht="14.4" customHeight="1" x14ac:dyDescent="0.3">
      <c r="A769" s="831" t="s">
        <v>629</v>
      </c>
      <c r="B769" s="832" t="s">
        <v>630</v>
      </c>
      <c r="C769" s="835" t="s">
        <v>677</v>
      </c>
      <c r="D769" s="863" t="s">
        <v>678</v>
      </c>
      <c r="E769" s="835" t="s">
        <v>5849</v>
      </c>
      <c r="F769" s="863" t="s">
        <v>5850</v>
      </c>
      <c r="G769" s="835" t="s">
        <v>5891</v>
      </c>
      <c r="H769" s="835" t="s">
        <v>5892</v>
      </c>
      <c r="I769" s="849">
        <v>3.1480000972747804</v>
      </c>
      <c r="J769" s="849">
        <v>450</v>
      </c>
      <c r="K769" s="850">
        <v>1416.5</v>
      </c>
    </row>
    <row r="770" spans="1:11" ht="14.4" customHeight="1" x14ac:dyDescent="0.3">
      <c r="A770" s="831" t="s">
        <v>629</v>
      </c>
      <c r="B770" s="832" t="s">
        <v>630</v>
      </c>
      <c r="C770" s="835" t="s">
        <v>677</v>
      </c>
      <c r="D770" s="863" t="s">
        <v>678</v>
      </c>
      <c r="E770" s="835" t="s">
        <v>5849</v>
      </c>
      <c r="F770" s="863" t="s">
        <v>5850</v>
      </c>
      <c r="G770" s="835" t="s">
        <v>5893</v>
      </c>
      <c r="H770" s="835" t="s">
        <v>5894</v>
      </c>
      <c r="I770" s="849">
        <v>2.0559999465942385</v>
      </c>
      <c r="J770" s="849">
        <v>250</v>
      </c>
      <c r="K770" s="850">
        <v>514</v>
      </c>
    </row>
    <row r="771" spans="1:11" ht="14.4" customHeight="1" x14ac:dyDescent="0.3">
      <c r="A771" s="831" t="s">
        <v>629</v>
      </c>
      <c r="B771" s="832" t="s">
        <v>630</v>
      </c>
      <c r="C771" s="835" t="s">
        <v>677</v>
      </c>
      <c r="D771" s="863" t="s">
        <v>678</v>
      </c>
      <c r="E771" s="835" t="s">
        <v>5849</v>
      </c>
      <c r="F771" s="863" t="s">
        <v>5850</v>
      </c>
      <c r="G771" s="835" t="s">
        <v>6537</v>
      </c>
      <c r="H771" s="835" t="s">
        <v>6538</v>
      </c>
      <c r="I771" s="849">
        <v>180.19999694824219</v>
      </c>
      <c r="J771" s="849">
        <v>3</v>
      </c>
      <c r="K771" s="850">
        <v>540.59002685546875</v>
      </c>
    </row>
    <row r="772" spans="1:11" ht="14.4" customHeight="1" x14ac:dyDescent="0.3">
      <c r="A772" s="831" t="s">
        <v>629</v>
      </c>
      <c r="B772" s="832" t="s">
        <v>630</v>
      </c>
      <c r="C772" s="835" t="s">
        <v>677</v>
      </c>
      <c r="D772" s="863" t="s">
        <v>678</v>
      </c>
      <c r="E772" s="835" t="s">
        <v>5849</v>
      </c>
      <c r="F772" s="863" t="s">
        <v>5850</v>
      </c>
      <c r="G772" s="835" t="s">
        <v>5897</v>
      </c>
      <c r="H772" s="835" t="s">
        <v>5898</v>
      </c>
      <c r="I772" s="849">
        <v>80.569999694824219</v>
      </c>
      <c r="J772" s="849">
        <v>320</v>
      </c>
      <c r="K772" s="850">
        <v>25782.40087890625</v>
      </c>
    </row>
    <row r="773" spans="1:11" ht="14.4" customHeight="1" x14ac:dyDescent="0.3">
      <c r="A773" s="831" t="s">
        <v>629</v>
      </c>
      <c r="B773" s="832" t="s">
        <v>630</v>
      </c>
      <c r="C773" s="835" t="s">
        <v>677</v>
      </c>
      <c r="D773" s="863" t="s">
        <v>678</v>
      </c>
      <c r="E773" s="835" t="s">
        <v>5849</v>
      </c>
      <c r="F773" s="863" t="s">
        <v>5850</v>
      </c>
      <c r="G773" s="835" t="s">
        <v>6539</v>
      </c>
      <c r="H773" s="835" t="s">
        <v>6540</v>
      </c>
      <c r="I773" s="849">
        <v>34</v>
      </c>
      <c r="J773" s="849">
        <v>50</v>
      </c>
      <c r="K773" s="850">
        <v>1700</v>
      </c>
    </row>
    <row r="774" spans="1:11" ht="14.4" customHeight="1" x14ac:dyDescent="0.3">
      <c r="A774" s="831" t="s">
        <v>629</v>
      </c>
      <c r="B774" s="832" t="s">
        <v>630</v>
      </c>
      <c r="C774" s="835" t="s">
        <v>677</v>
      </c>
      <c r="D774" s="863" t="s">
        <v>678</v>
      </c>
      <c r="E774" s="835" t="s">
        <v>5849</v>
      </c>
      <c r="F774" s="863" t="s">
        <v>5850</v>
      </c>
      <c r="G774" s="835" t="s">
        <v>5903</v>
      </c>
      <c r="H774" s="835" t="s">
        <v>5904</v>
      </c>
      <c r="I774" s="849">
        <v>2.4600000381469727</v>
      </c>
      <c r="J774" s="849">
        <v>700</v>
      </c>
      <c r="K774" s="850">
        <v>1722</v>
      </c>
    </row>
    <row r="775" spans="1:11" ht="14.4" customHeight="1" x14ac:dyDescent="0.3">
      <c r="A775" s="831" t="s">
        <v>629</v>
      </c>
      <c r="B775" s="832" t="s">
        <v>630</v>
      </c>
      <c r="C775" s="835" t="s">
        <v>677</v>
      </c>
      <c r="D775" s="863" t="s">
        <v>678</v>
      </c>
      <c r="E775" s="835" t="s">
        <v>5849</v>
      </c>
      <c r="F775" s="863" t="s">
        <v>5850</v>
      </c>
      <c r="G775" s="835" t="s">
        <v>6345</v>
      </c>
      <c r="H775" s="835" t="s">
        <v>6346</v>
      </c>
      <c r="I775" s="849">
        <v>2.4600000381469727</v>
      </c>
      <c r="J775" s="849">
        <v>500</v>
      </c>
      <c r="K775" s="850">
        <v>1230.4500122070312</v>
      </c>
    </row>
    <row r="776" spans="1:11" ht="14.4" customHeight="1" x14ac:dyDescent="0.3">
      <c r="A776" s="831" t="s">
        <v>629</v>
      </c>
      <c r="B776" s="832" t="s">
        <v>630</v>
      </c>
      <c r="C776" s="835" t="s">
        <v>677</v>
      </c>
      <c r="D776" s="863" t="s">
        <v>678</v>
      </c>
      <c r="E776" s="835" t="s">
        <v>5849</v>
      </c>
      <c r="F776" s="863" t="s">
        <v>5850</v>
      </c>
      <c r="G776" s="835" t="s">
        <v>5905</v>
      </c>
      <c r="H776" s="835" t="s">
        <v>5906</v>
      </c>
      <c r="I776" s="849">
        <v>0.25499999523162842</v>
      </c>
      <c r="J776" s="849">
        <v>800</v>
      </c>
      <c r="K776" s="850">
        <v>204</v>
      </c>
    </row>
    <row r="777" spans="1:11" ht="14.4" customHeight="1" x14ac:dyDescent="0.3">
      <c r="A777" s="831" t="s">
        <v>629</v>
      </c>
      <c r="B777" s="832" t="s">
        <v>630</v>
      </c>
      <c r="C777" s="835" t="s">
        <v>677</v>
      </c>
      <c r="D777" s="863" t="s">
        <v>678</v>
      </c>
      <c r="E777" s="835" t="s">
        <v>5849</v>
      </c>
      <c r="F777" s="863" t="s">
        <v>5850</v>
      </c>
      <c r="G777" s="835" t="s">
        <v>6541</v>
      </c>
      <c r="H777" s="835" t="s">
        <v>6542</v>
      </c>
      <c r="I777" s="849">
        <v>204.49000549316406</v>
      </c>
      <c r="J777" s="849">
        <v>10</v>
      </c>
      <c r="K777" s="850">
        <v>2044.9000244140625</v>
      </c>
    </row>
    <row r="778" spans="1:11" ht="14.4" customHeight="1" x14ac:dyDescent="0.3">
      <c r="A778" s="831" t="s">
        <v>629</v>
      </c>
      <c r="B778" s="832" t="s">
        <v>630</v>
      </c>
      <c r="C778" s="835" t="s">
        <v>677</v>
      </c>
      <c r="D778" s="863" t="s">
        <v>678</v>
      </c>
      <c r="E778" s="835" t="s">
        <v>5849</v>
      </c>
      <c r="F778" s="863" t="s">
        <v>5850</v>
      </c>
      <c r="G778" s="835" t="s">
        <v>6543</v>
      </c>
      <c r="H778" s="835" t="s">
        <v>6544</v>
      </c>
      <c r="I778" s="849">
        <v>39.830001831054688</v>
      </c>
      <c r="J778" s="849">
        <v>10</v>
      </c>
      <c r="K778" s="850">
        <v>398.29998779296875</v>
      </c>
    </row>
    <row r="779" spans="1:11" ht="14.4" customHeight="1" x14ac:dyDescent="0.3">
      <c r="A779" s="831" t="s">
        <v>629</v>
      </c>
      <c r="B779" s="832" t="s">
        <v>630</v>
      </c>
      <c r="C779" s="835" t="s">
        <v>677</v>
      </c>
      <c r="D779" s="863" t="s">
        <v>678</v>
      </c>
      <c r="E779" s="835" t="s">
        <v>5849</v>
      </c>
      <c r="F779" s="863" t="s">
        <v>5850</v>
      </c>
      <c r="G779" s="835" t="s">
        <v>5907</v>
      </c>
      <c r="H779" s="835" t="s">
        <v>5908</v>
      </c>
      <c r="I779" s="849">
        <v>11.737999725341798</v>
      </c>
      <c r="J779" s="849">
        <v>100</v>
      </c>
      <c r="K779" s="850">
        <v>1173.8000183105469</v>
      </c>
    </row>
    <row r="780" spans="1:11" ht="14.4" customHeight="1" x14ac:dyDescent="0.3">
      <c r="A780" s="831" t="s">
        <v>629</v>
      </c>
      <c r="B780" s="832" t="s">
        <v>630</v>
      </c>
      <c r="C780" s="835" t="s">
        <v>677</v>
      </c>
      <c r="D780" s="863" t="s">
        <v>678</v>
      </c>
      <c r="E780" s="835" t="s">
        <v>5849</v>
      </c>
      <c r="F780" s="863" t="s">
        <v>5850</v>
      </c>
      <c r="G780" s="835" t="s">
        <v>6183</v>
      </c>
      <c r="H780" s="835" t="s">
        <v>6184</v>
      </c>
      <c r="I780" s="849">
        <v>25.530000686645508</v>
      </c>
      <c r="J780" s="849">
        <v>100</v>
      </c>
      <c r="K780" s="850">
        <v>2553.0000305175781</v>
      </c>
    </row>
    <row r="781" spans="1:11" ht="14.4" customHeight="1" x14ac:dyDescent="0.3">
      <c r="A781" s="831" t="s">
        <v>629</v>
      </c>
      <c r="B781" s="832" t="s">
        <v>630</v>
      </c>
      <c r="C781" s="835" t="s">
        <v>677</v>
      </c>
      <c r="D781" s="863" t="s">
        <v>678</v>
      </c>
      <c r="E781" s="835" t="s">
        <v>5849</v>
      </c>
      <c r="F781" s="863" t="s">
        <v>5850</v>
      </c>
      <c r="G781" s="835" t="s">
        <v>6185</v>
      </c>
      <c r="H781" s="835" t="s">
        <v>6186</v>
      </c>
      <c r="I781" s="849">
        <v>36</v>
      </c>
      <c r="J781" s="849">
        <v>200</v>
      </c>
      <c r="K781" s="850">
        <v>7199.25</v>
      </c>
    </row>
    <row r="782" spans="1:11" ht="14.4" customHeight="1" x14ac:dyDescent="0.3">
      <c r="A782" s="831" t="s">
        <v>629</v>
      </c>
      <c r="B782" s="832" t="s">
        <v>630</v>
      </c>
      <c r="C782" s="835" t="s">
        <v>677</v>
      </c>
      <c r="D782" s="863" t="s">
        <v>678</v>
      </c>
      <c r="E782" s="835" t="s">
        <v>5849</v>
      </c>
      <c r="F782" s="863" t="s">
        <v>5850</v>
      </c>
      <c r="G782" s="835" t="s">
        <v>5913</v>
      </c>
      <c r="H782" s="835" t="s">
        <v>5914</v>
      </c>
      <c r="I782" s="849">
        <v>4.8000001907348633</v>
      </c>
      <c r="J782" s="849">
        <v>300</v>
      </c>
      <c r="K782" s="850">
        <v>1440</v>
      </c>
    </row>
    <row r="783" spans="1:11" ht="14.4" customHeight="1" x14ac:dyDescent="0.3">
      <c r="A783" s="831" t="s">
        <v>629</v>
      </c>
      <c r="B783" s="832" t="s">
        <v>630</v>
      </c>
      <c r="C783" s="835" t="s">
        <v>677</v>
      </c>
      <c r="D783" s="863" t="s">
        <v>678</v>
      </c>
      <c r="E783" s="835" t="s">
        <v>5849</v>
      </c>
      <c r="F783" s="863" t="s">
        <v>5850</v>
      </c>
      <c r="G783" s="835" t="s">
        <v>5917</v>
      </c>
      <c r="H783" s="835" t="s">
        <v>5918</v>
      </c>
      <c r="I783" s="849">
        <v>96.800003051757813</v>
      </c>
      <c r="J783" s="849">
        <v>20</v>
      </c>
      <c r="K783" s="850">
        <v>1936</v>
      </c>
    </row>
    <row r="784" spans="1:11" ht="14.4" customHeight="1" x14ac:dyDescent="0.3">
      <c r="A784" s="831" t="s">
        <v>629</v>
      </c>
      <c r="B784" s="832" t="s">
        <v>630</v>
      </c>
      <c r="C784" s="835" t="s">
        <v>677</v>
      </c>
      <c r="D784" s="863" t="s">
        <v>678</v>
      </c>
      <c r="E784" s="835" t="s">
        <v>5849</v>
      </c>
      <c r="F784" s="863" t="s">
        <v>5850</v>
      </c>
      <c r="G784" s="835" t="s">
        <v>6115</v>
      </c>
      <c r="H784" s="835" t="s">
        <v>6116</v>
      </c>
      <c r="I784" s="849">
        <v>9.1999998092651367</v>
      </c>
      <c r="J784" s="849">
        <v>500</v>
      </c>
      <c r="K784" s="850">
        <v>4600</v>
      </c>
    </row>
    <row r="785" spans="1:11" ht="14.4" customHeight="1" x14ac:dyDescent="0.3">
      <c r="A785" s="831" t="s">
        <v>629</v>
      </c>
      <c r="B785" s="832" t="s">
        <v>630</v>
      </c>
      <c r="C785" s="835" t="s">
        <v>677</v>
      </c>
      <c r="D785" s="863" t="s">
        <v>678</v>
      </c>
      <c r="E785" s="835" t="s">
        <v>5849</v>
      </c>
      <c r="F785" s="863" t="s">
        <v>5850</v>
      </c>
      <c r="G785" s="835" t="s">
        <v>6545</v>
      </c>
      <c r="H785" s="835" t="s">
        <v>6546</v>
      </c>
      <c r="I785" s="849">
        <v>25.799999237060547</v>
      </c>
      <c r="J785" s="849">
        <v>110</v>
      </c>
      <c r="K785" s="850">
        <v>2837.909912109375</v>
      </c>
    </row>
    <row r="786" spans="1:11" ht="14.4" customHeight="1" x14ac:dyDescent="0.3">
      <c r="A786" s="831" t="s">
        <v>629</v>
      </c>
      <c r="B786" s="832" t="s">
        <v>630</v>
      </c>
      <c r="C786" s="835" t="s">
        <v>677</v>
      </c>
      <c r="D786" s="863" t="s">
        <v>678</v>
      </c>
      <c r="E786" s="835" t="s">
        <v>5849</v>
      </c>
      <c r="F786" s="863" t="s">
        <v>5850</v>
      </c>
      <c r="G786" s="835" t="s">
        <v>5921</v>
      </c>
      <c r="H786" s="835" t="s">
        <v>5922</v>
      </c>
      <c r="I786" s="849">
        <v>2.6366667747497559</v>
      </c>
      <c r="J786" s="849">
        <v>300</v>
      </c>
      <c r="K786" s="850">
        <v>790.89999389648437</v>
      </c>
    </row>
    <row r="787" spans="1:11" ht="14.4" customHeight="1" x14ac:dyDescent="0.3">
      <c r="A787" s="831" t="s">
        <v>629</v>
      </c>
      <c r="B787" s="832" t="s">
        <v>630</v>
      </c>
      <c r="C787" s="835" t="s">
        <v>677</v>
      </c>
      <c r="D787" s="863" t="s">
        <v>678</v>
      </c>
      <c r="E787" s="835" t="s">
        <v>5849</v>
      </c>
      <c r="F787" s="863" t="s">
        <v>5850</v>
      </c>
      <c r="G787" s="835" t="s">
        <v>6547</v>
      </c>
      <c r="H787" s="835" t="s">
        <v>6548</v>
      </c>
      <c r="I787" s="849">
        <v>84.779998779296875</v>
      </c>
      <c r="J787" s="849">
        <v>2</v>
      </c>
      <c r="K787" s="850">
        <v>169.55000305175781</v>
      </c>
    </row>
    <row r="788" spans="1:11" ht="14.4" customHeight="1" x14ac:dyDescent="0.3">
      <c r="A788" s="831" t="s">
        <v>629</v>
      </c>
      <c r="B788" s="832" t="s">
        <v>630</v>
      </c>
      <c r="C788" s="835" t="s">
        <v>677</v>
      </c>
      <c r="D788" s="863" t="s">
        <v>678</v>
      </c>
      <c r="E788" s="835" t="s">
        <v>5849</v>
      </c>
      <c r="F788" s="863" t="s">
        <v>5850</v>
      </c>
      <c r="G788" s="835" t="s">
        <v>6549</v>
      </c>
      <c r="H788" s="835" t="s">
        <v>6550</v>
      </c>
      <c r="I788" s="849">
        <v>15.462500095367432</v>
      </c>
      <c r="J788" s="849">
        <v>180</v>
      </c>
      <c r="K788" s="850">
        <v>2783.5699768066406</v>
      </c>
    </row>
    <row r="789" spans="1:11" ht="14.4" customHeight="1" x14ac:dyDescent="0.3">
      <c r="A789" s="831" t="s">
        <v>629</v>
      </c>
      <c r="B789" s="832" t="s">
        <v>630</v>
      </c>
      <c r="C789" s="835" t="s">
        <v>677</v>
      </c>
      <c r="D789" s="863" t="s">
        <v>678</v>
      </c>
      <c r="E789" s="835" t="s">
        <v>5849</v>
      </c>
      <c r="F789" s="863" t="s">
        <v>5850</v>
      </c>
      <c r="G789" s="835" t="s">
        <v>6551</v>
      </c>
      <c r="H789" s="835" t="s">
        <v>6552</v>
      </c>
      <c r="I789" s="849">
        <v>15.460000038146973</v>
      </c>
      <c r="J789" s="849">
        <v>160</v>
      </c>
      <c r="K789" s="850">
        <v>2474.2099914550781</v>
      </c>
    </row>
    <row r="790" spans="1:11" ht="14.4" customHeight="1" x14ac:dyDescent="0.3">
      <c r="A790" s="831" t="s">
        <v>629</v>
      </c>
      <c r="B790" s="832" t="s">
        <v>630</v>
      </c>
      <c r="C790" s="835" t="s">
        <v>677</v>
      </c>
      <c r="D790" s="863" t="s">
        <v>678</v>
      </c>
      <c r="E790" s="835" t="s">
        <v>5849</v>
      </c>
      <c r="F790" s="863" t="s">
        <v>5850</v>
      </c>
      <c r="G790" s="835" t="s">
        <v>6553</v>
      </c>
      <c r="H790" s="835" t="s">
        <v>6554</v>
      </c>
      <c r="I790" s="849">
        <v>6.4866666793823242</v>
      </c>
      <c r="J790" s="849">
        <v>60</v>
      </c>
      <c r="K790" s="850">
        <v>389.19999694824219</v>
      </c>
    </row>
    <row r="791" spans="1:11" ht="14.4" customHeight="1" x14ac:dyDescent="0.3">
      <c r="A791" s="831" t="s">
        <v>629</v>
      </c>
      <c r="B791" s="832" t="s">
        <v>630</v>
      </c>
      <c r="C791" s="835" t="s">
        <v>677</v>
      </c>
      <c r="D791" s="863" t="s">
        <v>678</v>
      </c>
      <c r="E791" s="835" t="s">
        <v>5849</v>
      </c>
      <c r="F791" s="863" t="s">
        <v>5850</v>
      </c>
      <c r="G791" s="835" t="s">
        <v>6555</v>
      </c>
      <c r="H791" s="835" t="s">
        <v>6556</v>
      </c>
      <c r="I791" s="849">
        <v>6.2899999618530273</v>
      </c>
      <c r="J791" s="849">
        <v>40</v>
      </c>
      <c r="K791" s="850">
        <v>251.60000610351562</v>
      </c>
    </row>
    <row r="792" spans="1:11" ht="14.4" customHeight="1" x14ac:dyDescent="0.3">
      <c r="A792" s="831" t="s">
        <v>629</v>
      </c>
      <c r="B792" s="832" t="s">
        <v>630</v>
      </c>
      <c r="C792" s="835" t="s">
        <v>677</v>
      </c>
      <c r="D792" s="863" t="s">
        <v>678</v>
      </c>
      <c r="E792" s="835" t="s">
        <v>5849</v>
      </c>
      <c r="F792" s="863" t="s">
        <v>5850</v>
      </c>
      <c r="G792" s="835" t="s">
        <v>5923</v>
      </c>
      <c r="H792" s="835" t="s">
        <v>5924</v>
      </c>
      <c r="I792" s="849">
        <v>3.1099998950958252</v>
      </c>
      <c r="J792" s="849">
        <v>200</v>
      </c>
      <c r="K792" s="850">
        <v>622</v>
      </c>
    </row>
    <row r="793" spans="1:11" ht="14.4" customHeight="1" x14ac:dyDescent="0.3">
      <c r="A793" s="831" t="s">
        <v>629</v>
      </c>
      <c r="B793" s="832" t="s">
        <v>630</v>
      </c>
      <c r="C793" s="835" t="s">
        <v>677</v>
      </c>
      <c r="D793" s="863" t="s">
        <v>678</v>
      </c>
      <c r="E793" s="835" t="s">
        <v>5849</v>
      </c>
      <c r="F793" s="863" t="s">
        <v>5850</v>
      </c>
      <c r="G793" s="835" t="s">
        <v>6557</v>
      </c>
      <c r="H793" s="835" t="s">
        <v>6558</v>
      </c>
      <c r="I793" s="849">
        <v>260.14999389648437</v>
      </c>
      <c r="J793" s="849">
        <v>20</v>
      </c>
      <c r="K793" s="850">
        <v>5203</v>
      </c>
    </row>
    <row r="794" spans="1:11" ht="14.4" customHeight="1" x14ac:dyDescent="0.3">
      <c r="A794" s="831" t="s">
        <v>629</v>
      </c>
      <c r="B794" s="832" t="s">
        <v>630</v>
      </c>
      <c r="C794" s="835" t="s">
        <v>677</v>
      </c>
      <c r="D794" s="863" t="s">
        <v>678</v>
      </c>
      <c r="E794" s="835" t="s">
        <v>5849</v>
      </c>
      <c r="F794" s="863" t="s">
        <v>5850</v>
      </c>
      <c r="G794" s="835" t="s">
        <v>5927</v>
      </c>
      <c r="H794" s="835" t="s">
        <v>5928</v>
      </c>
      <c r="I794" s="849">
        <v>6.1700000762939453</v>
      </c>
      <c r="J794" s="849">
        <v>250</v>
      </c>
      <c r="K794" s="850">
        <v>1542.5</v>
      </c>
    </row>
    <row r="795" spans="1:11" ht="14.4" customHeight="1" x14ac:dyDescent="0.3">
      <c r="A795" s="831" t="s">
        <v>629</v>
      </c>
      <c r="B795" s="832" t="s">
        <v>630</v>
      </c>
      <c r="C795" s="835" t="s">
        <v>677</v>
      </c>
      <c r="D795" s="863" t="s">
        <v>678</v>
      </c>
      <c r="E795" s="835" t="s">
        <v>5849</v>
      </c>
      <c r="F795" s="863" t="s">
        <v>5850</v>
      </c>
      <c r="G795" s="835" t="s">
        <v>6559</v>
      </c>
      <c r="H795" s="835" t="s">
        <v>6560</v>
      </c>
      <c r="I795" s="849">
        <v>1531.949951171875</v>
      </c>
      <c r="J795" s="849">
        <v>12</v>
      </c>
      <c r="K795" s="850">
        <v>18383.3994140625</v>
      </c>
    </row>
    <row r="796" spans="1:11" ht="14.4" customHeight="1" x14ac:dyDescent="0.3">
      <c r="A796" s="831" t="s">
        <v>629</v>
      </c>
      <c r="B796" s="832" t="s">
        <v>630</v>
      </c>
      <c r="C796" s="835" t="s">
        <v>677</v>
      </c>
      <c r="D796" s="863" t="s">
        <v>678</v>
      </c>
      <c r="E796" s="835" t="s">
        <v>5849</v>
      </c>
      <c r="F796" s="863" t="s">
        <v>5850</v>
      </c>
      <c r="G796" s="835" t="s">
        <v>5929</v>
      </c>
      <c r="H796" s="835" t="s">
        <v>5930</v>
      </c>
      <c r="I796" s="849">
        <v>204.39999389648437</v>
      </c>
      <c r="J796" s="849">
        <v>60</v>
      </c>
      <c r="K796" s="850">
        <v>12264</v>
      </c>
    </row>
    <row r="797" spans="1:11" ht="14.4" customHeight="1" x14ac:dyDescent="0.3">
      <c r="A797" s="831" t="s">
        <v>629</v>
      </c>
      <c r="B797" s="832" t="s">
        <v>630</v>
      </c>
      <c r="C797" s="835" t="s">
        <v>677</v>
      </c>
      <c r="D797" s="863" t="s">
        <v>678</v>
      </c>
      <c r="E797" s="835" t="s">
        <v>5849</v>
      </c>
      <c r="F797" s="863" t="s">
        <v>5850</v>
      </c>
      <c r="G797" s="835" t="s">
        <v>5931</v>
      </c>
      <c r="H797" s="835" t="s">
        <v>5932</v>
      </c>
      <c r="I797" s="849">
        <v>699.010009765625</v>
      </c>
      <c r="J797" s="849">
        <v>1</v>
      </c>
      <c r="K797" s="850">
        <v>699.010009765625</v>
      </c>
    </row>
    <row r="798" spans="1:11" ht="14.4" customHeight="1" x14ac:dyDescent="0.3">
      <c r="A798" s="831" t="s">
        <v>629</v>
      </c>
      <c r="B798" s="832" t="s">
        <v>630</v>
      </c>
      <c r="C798" s="835" t="s">
        <v>677</v>
      </c>
      <c r="D798" s="863" t="s">
        <v>678</v>
      </c>
      <c r="E798" s="835" t="s">
        <v>5849</v>
      </c>
      <c r="F798" s="863" t="s">
        <v>5850</v>
      </c>
      <c r="G798" s="835" t="s">
        <v>6561</v>
      </c>
      <c r="H798" s="835" t="s">
        <v>6562</v>
      </c>
      <c r="I798" s="849">
        <v>17.059999465942383</v>
      </c>
      <c r="J798" s="849">
        <v>30</v>
      </c>
      <c r="K798" s="850">
        <v>511.83000183105469</v>
      </c>
    </row>
    <row r="799" spans="1:11" ht="14.4" customHeight="1" x14ac:dyDescent="0.3">
      <c r="A799" s="831" t="s">
        <v>629</v>
      </c>
      <c r="B799" s="832" t="s">
        <v>630</v>
      </c>
      <c r="C799" s="835" t="s">
        <v>677</v>
      </c>
      <c r="D799" s="863" t="s">
        <v>678</v>
      </c>
      <c r="E799" s="835" t="s">
        <v>5849</v>
      </c>
      <c r="F799" s="863" t="s">
        <v>5850</v>
      </c>
      <c r="G799" s="835" t="s">
        <v>6563</v>
      </c>
      <c r="H799" s="835" t="s">
        <v>6564</v>
      </c>
      <c r="I799" s="849">
        <v>6.6599998474121094</v>
      </c>
      <c r="J799" s="849">
        <v>50</v>
      </c>
      <c r="K799" s="850">
        <v>332.77999877929687</v>
      </c>
    </row>
    <row r="800" spans="1:11" ht="14.4" customHeight="1" x14ac:dyDescent="0.3">
      <c r="A800" s="831" t="s">
        <v>629</v>
      </c>
      <c r="B800" s="832" t="s">
        <v>630</v>
      </c>
      <c r="C800" s="835" t="s">
        <v>677</v>
      </c>
      <c r="D800" s="863" t="s">
        <v>678</v>
      </c>
      <c r="E800" s="835" t="s">
        <v>5849</v>
      </c>
      <c r="F800" s="863" t="s">
        <v>5850</v>
      </c>
      <c r="G800" s="835" t="s">
        <v>6565</v>
      </c>
      <c r="H800" s="835" t="s">
        <v>6566</v>
      </c>
      <c r="I800" s="849">
        <v>6.6500000953674316</v>
      </c>
      <c r="J800" s="849">
        <v>50</v>
      </c>
      <c r="K800" s="850">
        <v>332.5</v>
      </c>
    </row>
    <row r="801" spans="1:11" ht="14.4" customHeight="1" x14ac:dyDescent="0.3">
      <c r="A801" s="831" t="s">
        <v>629</v>
      </c>
      <c r="B801" s="832" t="s">
        <v>630</v>
      </c>
      <c r="C801" s="835" t="s">
        <v>677</v>
      </c>
      <c r="D801" s="863" t="s">
        <v>678</v>
      </c>
      <c r="E801" s="835" t="s">
        <v>5849</v>
      </c>
      <c r="F801" s="863" t="s">
        <v>5850</v>
      </c>
      <c r="G801" s="835" t="s">
        <v>6567</v>
      </c>
      <c r="H801" s="835" t="s">
        <v>6568</v>
      </c>
      <c r="I801" s="849">
        <v>6.6599998474121094</v>
      </c>
      <c r="J801" s="849">
        <v>50</v>
      </c>
      <c r="K801" s="850">
        <v>333</v>
      </c>
    </row>
    <row r="802" spans="1:11" ht="14.4" customHeight="1" x14ac:dyDescent="0.3">
      <c r="A802" s="831" t="s">
        <v>629</v>
      </c>
      <c r="B802" s="832" t="s">
        <v>630</v>
      </c>
      <c r="C802" s="835" t="s">
        <v>677</v>
      </c>
      <c r="D802" s="863" t="s">
        <v>678</v>
      </c>
      <c r="E802" s="835" t="s">
        <v>5849</v>
      </c>
      <c r="F802" s="863" t="s">
        <v>5850</v>
      </c>
      <c r="G802" s="835" t="s">
        <v>6569</v>
      </c>
      <c r="H802" s="835" t="s">
        <v>6570</v>
      </c>
      <c r="I802" s="849">
        <v>33.759998321533203</v>
      </c>
      <c r="J802" s="849">
        <v>10</v>
      </c>
      <c r="K802" s="850">
        <v>337.60000610351562</v>
      </c>
    </row>
    <row r="803" spans="1:11" ht="14.4" customHeight="1" x14ac:dyDescent="0.3">
      <c r="A803" s="831" t="s">
        <v>629</v>
      </c>
      <c r="B803" s="832" t="s">
        <v>630</v>
      </c>
      <c r="C803" s="835" t="s">
        <v>677</v>
      </c>
      <c r="D803" s="863" t="s">
        <v>678</v>
      </c>
      <c r="E803" s="835" t="s">
        <v>5849</v>
      </c>
      <c r="F803" s="863" t="s">
        <v>5850</v>
      </c>
      <c r="G803" s="835" t="s">
        <v>5933</v>
      </c>
      <c r="H803" s="835" t="s">
        <v>5934</v>
      </c>
      <c r="I803" s="849">
        <v>30.180000305175781</v>
      </c>
      <c r="J803" s="849">
        <v>100</v>
      </c>
      <c r="K803" s="850">
        <v>3017.739990234375</v>
      </c>
    </row>
    <row r="804" spans="1:11" ht="14.4" customHeight="1" x14ac:dyDescent="0.3">
      <c r="A804" s="831" t="s">
        <v>629</v>
      </c>
      <c r="B804" s="832" t="s">
        <v>630</v>
      </c>
      <c r="C804" s="835" t="s">
        <v>677</v>
      </c>
      <c r="D804" s="863" t="s">
        <v>678</v>
      </c>
      <c r="E804" s="835" t="s">
        <v>5849</v>
      </c>
      <c r="F804" s="863" t="s">
        <v>5850</v>
      </c>
      <c r="G804" s="835" t="s">
        <v>6571</v>
      </c>
      <c r="H804" s="835" t="s">
        <v>6572</v>
      </c>
      <c r="I804" s="849">
        <v>13.310000419616699</v>
      </c>
      <c r="J804" s="849">
        <v>100</v>
      </c>
      <c r="K804" s="850">
        <v>1331.0399780273437</v>
      </c>
    </row>
    <row r="805" spans="1:11" ht="14.4" customHeight="1" x14ac:dyDescent="0.3">
      <c r="A805" s="831" t="s">
        <v>629</v>
      </c>
      <c r="B805" s="832" t="s">
        <v>630</v>
      </c>
      <c r="C805" s="835" t="s">
        <v>677</v>
      </c>
      <c r="D805" s="863" t="s">
        <v>678</v>
      </c>
      <c r="E805" s="835" t="s">
        <v>5849</v>
      </c>
      <c r="F805" s="863" t="s">
        <v>5850</v>
      </c>
      <c r="G805" s="835" t="s">
        <v>6573</v>
      </c>
      <c r="H805" s="835" t="s">
        <v>6574</v>
      </c>
      <c r="I805" s="849">
        <v>23.350000381469727</v>
      </c>
      <c r="J805" s="849">
        <v>40</v>
      </c>
      <c r="K805" s="850">
        <v>934.1199951171875</v>
      </c>
    </row>
    <row r="806" spans="1:11" ht="14.4" customHeight="1" x14ac:dyDescent="0.3">
      <c r="A806" s="831" t="s">
        <v>629</v>
      </c>
      <c r="B806" s="832" t="s">
        <v>630</v>
      </c>
      <c r="C806" s="835" t="s">
        <v>677</v>
      </c>
      <c r="D806" s="863" t="s">
        <v>678</v>
      </c>
      <c r="E806" s="835" t="s">
        <v>5849</v>
      </c>
      <c r="F806" s="863" t="s">
        <v>5850</v>
      </c>
      <c r="G806" s="835" t="s">
        <v>6575</v>
      </c>
      <c r="H806" s="835" t="s">
        <v>6576</v>
      </c>
      <c r="I806" s="849">
        <v>45.650001525878906</v>
      </c>
      <c r="J806" s="849">
        <v>60</v>
      </c>
      <c r="K806" s="850">
        <v>2739.199951171875</v>
      </c>
    </row>
    <row r="807" spans="1:11" ht="14.4" customHeight="1" x14ac:dyDescent="0.3">
      <c r="A807" s="831" t="s">
        <v>629</v>
      </c>
      <c r="B807" s="832" t="s">
        <v>630</v>
      </c>
      <c r="C807" s="835" t="s">
        <v>677</v>
      </c>
      <c r="D807" s="863" t="s">
        <v>678</v>
      </c>
      <c r="E807" s="835" t="s">
        <v>5849</v>
      </c>
      <c r="F807" s="863" t="s">
        <v>5850</v>
      </c>
      <c r="G807" s="835" t="s">
        <v>6193</v>
      </c>
      <c r="H807" s="835" t="s">
        <v>6194</v>
      </c>
      <c r="I807" s="849">
        <v>18.149999618530273</v>
      </c>
      <c r="J807" s="849">
        <v>260</v>
      </c>
      <c r="K807" s="850">
        <v>4719</v>
      </c>
    </row>
    <row r="808" spans="1:11" ht="14.4" customHeight="1" x14ac:dyDescent="0.3">
      <c r="A808" s="831" t="s">
        <v>629</v>
      </c>
      <c r="B808" s="832" t="s">
        <v>630</v>
      </c>
      <c r="C808" s="835" t="s">
        <v>677</v>
      </c>
      <c r="D808" s="863" t="s">
        <v>678</v>
      </c>
      <c r="E808" s="835" t="s">
        <v>5849</v>
      </c>
      <c r="F808" s="863" t="s">
        <v>5850</v>
      </c>
      <c r="G808" s="835" t="s">
        <v>5935</v>
      </c>
      <c r="H808" s="835" t="s">
        <v>5936</v>
      </c>
      <c r="I808" s="849">
        <v>197.57000732421875</v>
      </c>
      <c r="J808" s="849">
        <v>3</v>
      </c>
      <c r="K808" s="850">
        <v>592.71002197265625</v>
      </c>
    </row>
    <row r="809" spans="1:11" ht="14.4" customHeight="1" x14ac:dyDescent="0.3">
      <c r="A809" s="831" t="s">
        <v>629</v>
      </c>
      <c r="B809" s="832" t="s">
        <v>630</v>
      </c>
      <c r="C809" s="835" t="s">
        <v>677</v>
      </c>
      <c r="D809" s="863" t="s">
        <v>678</v>
      </c>
      <c r="E809" s="835" t="s">
        <v>5849</v>
      </c>
      <c r="F809" s="863" t="s">
        <v>5850</v>
      </c>
      <c r="G809" s="835" t="s">
        <v>5937</v>
      </c>
      <c r="H809" s="835" t="s">
        <v>5938</v>
      </c>
      <c r="I809" s="849">
        <v>1.0900000333786011</v>
      </c>
      <c r="J809" s="849">
        <v>7200</v>
      </c>
      <c r="K809" s="850">
        <v>7848</v>
      </c>
    </row>
    <row r="810" spans="1:11" ht="14.4" customHeight="1" x14ac:dyDescent="0.3">
      <c r="A810" s="831" t="s">
        <v>629</v>
      </c>
      <c r="B810" s="832" t="s">
        <v>630</v>
      </c>
      <c r="C810" s="835" t="s">
        <v>677</v>
      </c>
      <c r="D810" s="863" t="s">
        <v>678</v>
      </c>
      <c r="E810" s="835" t="s">
        <v>5849</v>
      </c>
      <c r="F810" s="863" t="s">
        <v>5850</v>
      </c>
      <c r="G810" s="835" t="s">
        <v>5939</v>
      </c>
      <c r="H810" s="835" t="s">
        <v>5940</v>
      </c>
      <c r="I810" s="849">
        <v>0.47499999403953552</v>
      </c>
      <c r="J810" s="849">
        <v>5000</v>
      </c>
      <c r="K810" s="850">
        <v>2375</v>
      </c>
    </row>
    <row r="811" spans="1:11" ht="14.4" customHeight="1" x14ac:dyDescent="0.3">
      <c r="A811" s="831" t="s">
        <v>629</v>
      </c>
      <c r="B811" s="832" t="s">
        <v>630</v>
      </c>
      <c r="C811" s="835" t="s">
        <v>677</v>
      </c>
      <c r="D811" s="863" t="s">
        <v>678</v>
      </c>
      <c r="E811" s="835" t="s">
        <v>5849</v>
      </c>
      <c r="F811" s="863" t="s">
        <v>5850</v>
      </c>
      <c r="G811" s="835" t="s">
        <v>5941</v>
      </c>
      <c r="H811" s="835" t="s">
        <v>5942</v>
      </c>
      <c r="I811" s="849">
        <v>1.6759999513626098</v>
      </c>
      <c r="J811" s="849">
        <v>5800</v>
      </c>
      <c r="K811" s="850">
        <v>9718</v>
      </c>
    </row>
    <row r="812" spans="1:11" ht="14.4" customHeight="1" x14ac:dyDescent="0.3">
      <c r="A812" s="831" t="s">
        <v>629</v>
      </c>
      <c r="B812" s="832" t="s">
        <v>630</v>
      </c>
      <c r="C812" s="835" t="s">
        <v>677</v>
      </c>
      <c r="D812" s="863" t="s">
        <v>678</v>
      </c>
      <c r="E812" s="835" t="s">
        <v>5849</v>
      </c>
      <c r="F812" s="863" t="s">
        <v>5850</v>
      </c>
      <c r="G812" s="835" t="s">
        <v>5943</v>
      </c>
      <c r="H812" s="835" t="s">
        <v>5944</v>
      </c>
      <c r="I812" s="849">
        <v>0.67000001668930054</v>
      </c>
      <c r="J812" s="849">
        <v>6000</v>
      </c>
      <c r="K812" s="850">
        <v>4020</v>
      </c>
    </row>
    <row r="813" spans="1:11" ht="14.4" customHeight="1" x14ac:dyDescent="0.3">
      <c r="A813" s="831" t="s">
        <v>629</v>
      </c>
      <c r="B813" s="832" t="s">
        <v>630</v>
      </c>
      <c r="C813" s="835" t="s">
        <v>677</v>
      </c>
      <c r="D813" s="863" t="s">
        <v>678</v>
      </c>
      <c r="E813" s="835" t="s">
        <v>5849</v>
      </c>
      <c r="F813" s="863" t="s">
        <v>5850</v>
      </c>
      <c r="G813" s="835" t="s">
        <v>5945</v>
      </c>
      <c r="H813" s="835" t="s">
        <v>5946</v>
      </c>
      <c r="I813" s="849">
        <v>2.75</v>
      </c>
      <c r="J813" s="849">
        <v>2600</v>
      </c>
      <c r="K813" s="850">
        <v>7152.739990234375</v>
      </c>
    </row>
    <row r="814" spans="1:11" ht="14.4" customHeight="1" x14ac:dyDescent="0.3">
      <c r="A814" s="831" t="s">
        <v>629</v>
      </c>
      <c r="B814" s="832" t="s">
        <v>630</v>
      </c>
      <c r="C814" s="835" t="s">
        <v>677</v>
      </c>
      <c r="D814" s="863" t="s">
        <v>678</v>
      </c>
      <c r="E814" s="835" t="s">
        <v>5849</v>
      </c>
      <c r="F814" s="863" t="s">
        <v>5850</v>
      </c>
      <c r="G814" s="835" t="s">
        <v>6577</v>
      </c>
      <c r="H814" s="835" t="s">
        <v>6578</v>
      </c>
      <c r="I814" s="849">
        <v>9.1499996185302734</v>
      </c>
      <c r="J814" s="849">
        <v>800</v>
      </c>
      <c r="K814" s="850">
        <v>7317.2099609375</v>
      </c>
    </row>
    <row r="815" spans="1:11" ht="14.4" customHeight="1" x14ac:dyDescent="0.3">
      <c r="A815" s="831" t="s">
        <v>629</v>
      </c>
      <c r="B815" s="832" t="s">
        <v>630</v>
      </c>
      <c r="C815" s="835" t="s">
        <v>677</v>
      </c>
      <c r="D815" s="863" t="s">
        <v>678</v>
      </c>
      <c r="E815" s="835" t="s">
        <v>5849</v>
      </c>
      <c r="F815" s="863" t="s">
        <v>5850</v>
      </c>
      <c r="G815" s="835" t="s">
        <v>5947</v>
      </c>
      <c r="H815" s="835" t="s">
        <v>5948</v>
      </c>
      <c r="I815" s="849">
        <v>5.2039999008178714</v>
      </c>
      <c r="J815" s="849">
        <v>2210</v>
      </c>
      <c r="K815" s="850">
        <v>11500.500061035156</v>
      </c>
    </row>
    <row r="816" spans="1:11" ht="14.4" customHeight="1" x14ac:dyDescent="0.3">
      <c r="A816" s="831" t="s">
        <v>629</v>
      </c>
      <c r="B816" s="832" t="s">
        <v>630</v>
      </c>
      <c r="C816" s="835" t="s">
        <v>677</v>
      </c>
      <c r="D816" s="863" t="s">
        <v>678</v>
      </c>
      <c r="E816" s="835" t="s">
        <v>5849</v>
      </c>
      <c r="F816" s="863" t="s">
        <v>5850</v>
      </c>
      <c r="G816" s="835" t="s">
        <v>6579</v>
      </c>
      <c r="H816" s="835" t="s">
        <v>6580</v>
      </c>
      <c r="I816" s="849">
        <v>43.560001373291016</v>
      </c>
      <c r="J816" s="849">
        <v>60</v>
      </c>
      <c r="K816" s="850">
        <v>2613.6000366210937</v>
      </c>
    </row>
    <row r="817" spans="1:11" ht="14.4" customHeight="1" x14ac:dyDescent="0.3">
      <c r="A817" s="831" t="s">
        <v>629</v>
      </c>
      <c r="B817" s="832" t="s">
        <v>630</v>
      </c>
      <c r="C817" s="835" t="s">
        <v>677</v>
      </c>
      <c r="D817" s="863" t="s">
        <v>678</v>
      </c>
      <c r="E817" s="835" t="s">
        <v>5849</v>
      </c>
      <c r="F817" s="863" t="s">
        <v>5850</v>
      </c>
      <c r="G817" s="835" t="s">
        <v>6123</v>
      </c>
      <c r="H817" s="835" t="s">
        <v>6124</v>
      </c>
      <c r="I817" s="849">
        <v>8.8299999237060547</v>
      </c>
      <c r="J817" s="849">
        <v>600</v>
      </c>
      <c r="K817" s="850">
        <v>5298</v>
      </c>
    </row>
    <row r="818" spans="1:11" ht="14.4" customHeight="1" x14ac:dyDescent="0.3">
      <c r="A818" s="831" t="s">
        <v>629</v>
      </c>
      <c r="B818" s="832" t="s">
        <v>630</v>
      </c>
      <c r="C818" s="835" t="s">
        <v>677</v>
      </c>
      <c r="D818" s="863" t="s">
        <v>678</v>
      </c>
      <c r="E818" s="835" t="s">
        <v>5849</v>
      </c>
      <c r="F818" s="863" t="s">
        <v>5850</v>
      </c>
      <c r="G818" s="835" t="s">
        <v>5949</v>
      </c>
      <c r="H818" s="835" t="s">
        <v>5950</v>
      </c>
      <c r="I818" s="849">
        <v>17.059999465942383</v>
      </c>
      <c r="J818" s="849">
        <v>50</v>
      </c>
      <c r="K818" s="850">
        <v>853.1500244140625</v>
      </c>
    </row>
    <row r="819" spans="1:11" ht="14.4" customHeight="1" x14ac:dyDescent="0.3">
      <c r="A819" s="831" t="s">
        <v>629</v>
      </c>
      <c r="B819" s="832" t="s">
        <v>630</v>
      </c>
      <c r="C819" s="835" t="s">
        <v>677</v>
      </c>
      <c r="D819" s="863" t="s">
        <v>678</v>
      </c>
      <c r="E819" s="835" t="s">
        <v>5849</v>
      </c>
      <c r="F819" s="863" t="s">
        <v>5850</v>
      </c>
      <c r="G819" s="835" t="s">
        <v>6125</v>
      </c>
      <c r="H819" s="835" t="s">
        <v>6126</v>
      </c>
      <c r="I819" s="849">
        <v>30.129999160766602</v>
      </c>
      <c r="J819" s="849">
        <v>50</v>
      </c>
      <c r="K819" s="850">
        <v>1506.449951171875</v>
      </c>
    </row>
    <row r="820" spans="1:11" ht="14.4" customHeight="1" x14ac:dyDescent="0.3">
      <c r="A820" s="831" t="s">
        <v>629</v>
      </c>
      <c r="B820" s="832" t="s">
        <v>630</v>
      </c>
      <c r="C820" s="835" t="s">
        <v>677</v>
      </c>
      <c r="D820" s="863" t="s">
        <v>678</v>
      </c>
      <c r="E820" s="835" t="s">
        <v>5849</v>
      </c>
      <c r="F820" s="863" t="s">
        <v>5850</v>
      </c>
      <c r="G820" s="835" t="s">
        <v>6581</v>
      </c>
      <c r="H820" s="835" t="s">
        <v>6582</v>
      </c>
      <c r="I820" s="849">
        <v>25.409999847412109</v>
      </c>
      <c r="J820" s="849">
        <v>50</v>
      </c>
      <c r="K820" s="850">
        <v>1270.5</v>
      </c>
    </row>
    <row r="821" spans="1:11" ht="14.4" customHeight="1" x14ac:dyDescent="0.3">
      <c r="A821" s="831" t="s">
        <v>629</v>
      </c>
      <c r="B821" s="832" t="s">
        <v>630</v>
      </c>
      <c r="C821" s="835" t="s">
        <v>677</v>
      </c>
      <c r="D821" s="863" t="s">
        <v>678</v>
      </c>
      <c r="E821" s="835" t="s">
        <v>5849</v>
      </c>
      <c r="F821" s="863" t="s">
        <v>5850</v>
      </c>
      <c r="G821" s="835" t="s">
        <v>6583</v>
      </c>
      <c r="H821" s="835" t="s">
        <v>6584</v>
      </c>
      <c r="I821" s="849">
        <v>458.6300048828125</v>
      </c>
      <c r="J821" s="849">
        <v>20</v>
      </c>
      <c r="K821" s="850">
        <v>9172.6298828125</v>
      </c>
    </row>
    <row r="822" spans="1:11" ht="14.4" customHeight="1" x14ac:dyDescent="0.3">
      <c r="A822" s="831" t="s">
        <v>629</v>
      </c>
      <c r="B822" s="832" t="s">
        <v>630</v>
      </c>
      <c r="C822" s="835" t="s">
        <v>677</v>
      </c>
      <c r="D822" s="863" t="s">
        <v>678</v>
      </c>
      <c r="E822" s="835" t="s">
        <v>5849</v>
      </c>
      <c r="F822" s="863" t="s">
        <v>5850</v>
      </c>
      <c r="G822" s="835" t="s">
        <v>6585</v>
      </c>
      <c r="H822" s="835" t="s">
        <v>6586</v>
      </c>
      <c r="I822" s="849">
        <v>307.35000610351562</v>
      </c>
      <c r="J822" s="849">
        <v>20</v>
      </c>
      <c r="K822" s="850">
        <v>6146.97998046875</v>
      </c>
    </row>
    <row r="823" spans="1:11" ht="14.4" customHeight="1" x14ac:dyDescent="0.3">
      <c r="A823" s="831" t="s">
        <v>629</v>
      </c>
      <c r="B823" s="832" t="s">
        <v>630</v>
      </c>
      <c r="C823" s="835" t="s">
        <v>677</v>
      </c>
      <c r="D823" s="863" t="s">
        <v>678</v>
      </c>
      <c r="E823" s="835" t="s">
        <v>5849</v>
      </c>
      <c r="F823" s="863" t="s">
        <v>5850</v>
      </c>
      <c r="G823" s="835" t="s">
        <v>6587</v>
      </c>
      <c r="H823" s="835" t="s">
        <v>6588</v>
      </c>
      <c r="I823" s="849">
        <v>458.6300048828125</v>
      </c>
      <c r="J823" s="849">
        <v>40</v>
      </c>
      <c r="K823" s="850">
        <v>18345.259765625</v>
      </c>
    </row>
    <row r="824" spans="1:11" ht="14.4" customHeight="1" x14ac:dyDescent="0.3">
      <c r="A824" s="831" t="s">
        <v>629</v>
      </c>
      <c r="B824" s="832" t="s">
        <v>630</v>
      </c>
      <c r="C824" s="835" t="s">
        <v>677</v>
      </c>
      <c r="D824" s="863" t="s">
        <v>678</v>
      </c>
      <c r="E824" s="835" t="s">
        <v>5849</v>
      </c>
      <c r="F824" s="863" t="s">
        <v>5850</v>
      </c>
      <c r="G824" s="835" t="s">
        <v>6589</v>
      </c>
      <c r="H824" s="835" t="s">
        <v>6590</v>
      </c>
      <c r="I824" s="849">
        <v>193.60000610351562</v>
      </c>
      <c r="J824" s="849">
        <v>25</v>
      </c>
      <c r="K824" s="850">
        <v>4840</v>
      </c>
    </row>
    <row r="825" spans="1:11" ht="14.4" customHeight="1" x14ac:dyDescent="0.3">
      <c r="A825" s="831" t="s">
        <v>629</v>
      </c>
      <c r="B825" s="832" t="s">
        <v>630</v>
      </c>
      <c r="C825" s="835" t="s">
        <v>677</v>
      </c>
      <c r="D825" s="863" t="s">
        <v>678</v>
      </c>
      <c r="E825" s="835" t="s">
        <v>5849</v>
      </c>
      <c r="F825" s="863" t="s">
        <v>5850</v>
      </c>
      <c r="G825" s="835" t="s">
        <v>6591</v>
      </c>
      <c r="H825" s="835" t="s">
        <v>6592</v>
      </c>
      <c r="I825" s="849">
        <v>193.60000610351562</v>
      </c>
      <c r="J825" s="849">
        <v>20</v>
      </c>
      <c r="K825" s="850">
        <v>3872</v>
      </c>
    </row>
    <row r="826" spans="1:11" ht="14.4" customHeight="1" x14ac:dyDescent="0.3">
      <c r="A826" s="831" t="s">
        <v>629</v>
      </c>
      <c r="B826" s="832" t="s">
        <v>630</v>
      </c>
      <c r="C826" s="835" t="s">
        <v>677</v>
      </c>
      <c r="D826" s="863" t="s">
        <v>678</v>
      </c>
      <c r="E826" s="835" t="s">
        <v>5849</v>
      </c>
      <c r="F826" s="863" t="s">
        <v>5850</v>
      </c>
      <c r="G826" s="835" t="s">
        <v>6593</v>
      </c>
      <c r="H826" s="835" t="s">
        <v>6594</v>
      </c>
      <c r="I826" s="849">
        <v>193.60000610351562</v>
      </c>
      <c r="J826" s="849">
        <v>50</v>
      </c>
      <c r="K826" s="850">
        <v>9680</v>
      </c>
    </row>
    <row r="827" spans="1:11" ht="14.4" customHeight="1" x14ac:dyDescent="0.3">
      <c r="A827" s="831" t="s">
        <v>629</v>
      </c>
      <c r="B827" s="832" t="s">
        <v>630</v>
      </c>
      <c r="C827" s="835" t="s">
        <v>677</v>
      </c>
      <c r="D827" s="863" t="s">
        <v>678</v>
      </c>
      <c r="E827" s="835" t="s">
        <v>5849</v>
      </c>
      <c r="F827" s="863" t="s">
        <v>5850</v>
      </c>
      <c r="G827" s="835" t="s">
        <v>6595</v>
      </c>
      <c r="H827" s="835" t="s">
        <v>6596</v>
      </c>
      <c r="I827" s="849">
        <v>207</v>
      </c>
      <c r="J827" s="849">
        <v>20</v>
      </c>
      <c r="K827" s="850">
        <v>4140</v>
      </c>
    </row>
    <row r="828" spans="1:11" ht="14.4" customHeight="1" x14ac:dyDescent="0.3">
      <c r="A828" s="831" t="s">
        <v>629</v>
      </c>
      <c r="B828" s="832" t="s">
        <v>630</v>
      </c>
      <c r="C828" s="835" t="s">
        <v>677</v>
      </c>
      <c r="D828" s="863" t="s">
        <v>678</v>
      </c>
      <c r="E828" s="835" t="s">
        <v>5849</v>
      </c>
      <c r="F828" s="863" t="s">
        <v>5850</v>
      </c>
      <c r="G828" s="835" t="s">
        <v>5951</v>
      </c>
      <c r="H828" s="835" t="s">
        <v>5952</v>
      </c>
      <c r="I828" s="849">
        <v>13.310000419616699</v>
      </c>
      <c r="J828" s="849">
        <v>30</v>
      </c>
      <c r="K828" s="850">
        <v>399.29998779296875</v>
      </c>
    </row>
    <row r="829" spans="1:11" ht="14.4" customHeight="1" x14ac:dyDescent="0.3">
      <c r="A829" s="831" t="s">
        <v>629</v>
      </c>
      <c r="B829" s="832" t="s">
        <v>630</v>
      </c>
      <c r="C829" s="835" t="s">
        <v>677</v>
      </c>
      <c r="D829" s="863" t="s">
        <v>678</v>
      </c>
      <c r="E829" s="835" t="s">
        <v>5849</v>
      </c>
      <c r="F829" s="863" t="s">
        <v>5850</v>
      </c>
      <c r="G829" s="835" t="s">
        <v>5953</v>
      </c>
      <c r="H829" s="835" t="s">
        <v>5954</v>
      </c>
      <c r="I829" s="849">
        <v>42.349998474121094</v>
      </c>
      <c r="J829" s="849">
        <v>20</v>
      </c>
      <c r="K829" s="850">
        <v>847</v>
      </c>
    </row>
    <row r="830" spans="1:11" ht="14.4" customHeight="1" x14ac:dyDescent="0.3">
      <c r="A830" s="831" t="s">
        <v>629</v>
      </c>
      <c r="B830" s="832" t="s">
        <v>630</v>
      </c>
      <c r="C830" s="835" t="s">
        <v>677</v>
      </c>
      <c r="D830" s="863" t="s">
        <v>678</v>
      </c>
      <c r="E830" s="835" t="s">
        <v>5849</v>
      </c>
      <c r="F830" s="863" t="s">
        <v>5850</v>
      </c>
      <c r="G830" s="835" t="s">
        <v>6597</v>
      </c>
      <c r="H830" s="835" t="s">
        <v>6598</v>
      </c>
      <c r="I830" s="849">
        <v>423.5</v>
      </c>
      <c r="J830" s="849">
        <v>50</v>
      </c>
      <c r="K830" s="850">
        <v>21175</v>
      </c>
    </row>
    <row r="831" spans="1:11" ht="14.4" customHeight="1" x14ac:dyDescent="0.3">
      <c r="A831" s="831" t="s">
        <v>629</v>
      </c>
      <c r="B831" s="832" t="s">
        <v>630</v>
      </c>
      <c r="C831" s="835" t="s">
        <v>677</v>
      </c>
      <c r="D831" s="863" t="s">
        <v>678</v>
      </c>
      <c r="E831" s="835" t="s">
        <v>5849</v>
      </c>
      <c r="F831" s="863" t="s">
        <v>5850</v>
      </c>
      <c r="G831" s="835" t="s">
        <v>6357</v>
      </c>
      <c r="H831" s="835" t="s">
        <v>6358</v>
      </c>
      <c r="I831" s="849">
        <v>1.0299999713897705</v>
      </c>
      <c r="J831" s="849">
        <v>150</v>
      </c>
      <c r="K831" s="850">
        <v>154.5</v>
      </c>
    </row>
    <row r="832" spans="1:11" ht="14.4" customHeight="1" x14ac:dyDescent="0.3">
      <c r="A832" s="831" t="s">
        <v>629</v>
      </c>
      <c r="B832" s="832" t="s">
        <v>630</v>
      </c>
      <c r="C832" s="835" t="s">
        <v>677</v>
      </c>
      <c r="D832" s="863" t="s">
        <v>678</v>
      </c>
      <c r="E832" s="835" t="s">
        <v>5849</v>
      </c>
      <c r="F832" s="863" t="s">
        <v>5850</v>
      </c>
      <c r="G832" s="835" t="s">
        <v>6091</v>
      </c>
      <c r="H832" s="835" t="s">
        <v>6092</v>
      </c>
      <c r="I832" s="849">
        <v>3.1366667747497559</v>
      </c>
      <c r="J832" s="849">
        <v>150</v>
      </c>
      <c r="K832" s="850">
        <v>470.5</v>
      </c>
    </row>
    <row r="833" spans="1:11" ht="14.4" customHeight="1" x14ac:dyDescent="0.3">
      <c r="A833" s="831" t="s">
        <v>629</v>
      </c>
      <c r="B833" s="832" t="s">
        <v>630</v>
      </c>
      <c r="C833" s="835" t="s">
        <v>677</v>
      </c>
      <c r="D833" s="863" t="s">
        <v>678</v>
      </c>
      <c r="E833" s="835" t="s">
        <v>5849</v>
      </c>
      <c r="F833" s="863" t="s">
        <v>5850</v>
      </c>
      <c r="G833" s="835" t="s">
        <v>6599</v>
      </c>
      <c r="H833" s="835" t="s">
        <v>6600</v>
      </c>
      <c r="I833" s="849">
        <v>49.970001220703125</v>
      </c>
      <c r="J833" s="849">
        <v>10</v>
      </c>
      <c r="K833" s="850">
        <v>499.73001098632812</v>
      </c>
    </row>
    <row r="834" spans="1:11" ht="14.4" customHeight="1" x14ac:dyDescent="0.3">
      <c r="A834" s="831" t="s">
        <v>629</v>
      </c>
      <c r="B834" s="832" t="s">
        <v>630</v>
      </c>
      <c r="C834" s="835" t="s">
        <v>677</v>
      </c>
      <c r="D834" s="863" t="s">
        <v>678</v>
      </c>
      <c r="E834" s="835" t="s">
        <v>5849</v>
      </c>
      <c r="F834" s="863" t="s">
        <v>5850</v>
      </c>
      <c r="G834" s="835" t="s">
        <v>6601</v>
      </c>
      <c r="H834" s="835" t="s">
        <v>6602</v>
      </c>
      <c r="I834" s="849">
        <v>49.970001220703125</v>
      </c>
      <c r="J834" s="849">
        <v>10</v>
      </c>
      <c r="K834" s="850">
        <v>499.73001098632812</v>
      </c>
    </row>
    <row r="835" spans="1:11" ht="14.4" customHeight="1" x14ac:dyDescent="0.3">
      <c r="A835" s="831" t="s">
        <v>629</v>
      </c>
      <c r="B835" s="832" t="s">
        <v>630</v>
      </c>
      <c r="C835" s="835" t="s">
        <v>677</v>
      </c>
      <c r="D835" s="863" t="s">
        <v>678</v>
      </c>
      <c r="E835" s="835" t="s">
        <v>5849</v>
      </c>
      <c r="F835" s="863" t="s">
        <v>5850</v>
      </c>
      <c r="G835" s="835" t="s">
        <v>6603</v>
      </c>
      <c r="H835" s="835" t="s">
        <v>6604</v>
      </c>
      <c r="I835" s="849">
        <v>49.970001220703125</v>
      </c>
      <c r="J835" s="849">
        <v>10</v>
      </c>
      <c r="K835" s="850">
        <v>499.73001098632812</v>
      </c>
    </row>
    <row r="836" spans="1:11" ht="14.4" customHeight="1" x14ac:dyDescent="0.3">
      <c r="A836" s="831" t="s">
        <v>629</v>
      </c>
      <c r="B836" s="832" t="s">
        <v>630</v>
      </c>
      <c r="C836" s="835" t="s">
        <v>677</v>
      </c>
      <c r="D836" s="863" t="s">
        <v>678</v>
      </c>
      <c r="E836" s="835" t="s">
        <v>5849</v>
      </c>
      <c r="F836" s="863" t="s">
        <v>5850</v>
      </c>
      <c r="G836" s="835" t="s">
        <v>6605</v>
      </c>
      <c r="H836" s="835" t="s">
        <v>6606</v>
      </c>
      <c r="I836" s="849">
        <v>49.970001220703125</v>
      </c>
      <c r="J836" s="849">
        <v>10</v>
      </c>
      <c r="K836" s="850">
        <v>499.73001098632812</v>
      </c>
    </row>
    <row r="837" spans="1:11" ht="14.4" customHeight="1" x14ac:dyDescent="0.3">
      <c r="A837" s="831" t="s">
        <v>629</v>
      </c>
      <c r="B837" s="832" t="s">
        <v>630</v>
      </c>
      <c r="C837" s="835" t="s">
        <v>677</v>
      </c>
      <c r="D837" s="863" t="s">
        <v>678</v>
      </c>
      <c r="E837" s="835" t="s">
        <v>5849</v>
      </c>
      <c r="F837" s="863" t="s">
        <v>5850</v>
      </c>
      <c r="G837" s="835" t="s">
        <v>6607</v>
      </c>
      <c r="H837" s="835" t="s">
        <v>6608</v>
      </c>
      <c r="I837" s="849">
        <v>12.100000381469727</v>
      </c>
      <c r="J837" s="849">
        <v>5</v>
      </c>
      <c r="K837" s="850">
        <v>60.5</v>
      </c>
    </row>
    <row r="838" spans="1:11" ht="14.4" customHeight="1" x14ac:dyDescent="0.3">
      <c r="A838" s="831" t="s">
        <v>629</v>
      </c>
      <c r="B838" s="832" t="s">
        <v>630</v>
      </c>
      <c r="C838" s="835" t="s">
        <v>677</v>
      </c>
      <c r="D838" s="863" t="s">
        <v>678</v>
      </c>
      <c r="E838" s="835" t="s">
        <v>5849</v>
      </c>
      <c r="F838" s="863" t="s">
        <v>5850</v>
      </c>
      <c r="G838" s="835" t="s">
        <v>6609</v>
      </c>
      <c r="H838" s="835" t="s">
        <v>6610</v>
      </c>
      <c r="I838" s="849">
        <v>12.100000381469727</v>
      </c>
      <c r="J838" s="849">
        <v>5</v>
      </c>
      <c r="K838" s="850">
        <v>60.5</v>
      </c>
    </row>
    <row r="839" spans="1:11" ht="14.4" customHeight="1" x14ac:dyDescent="0.3">
      <c r="A839" s="831" t="s">
        <v>629</v>
      </c>
      <c r="B839" s="832" t="s">
        <v>630</v>
      </c>
      <c r="C839" s="835" t="s">
        <v>677</v>
      </c>
      <c r="D839" s="863" t="s">
        <v>678</v>
      </c>
      <c r="E839" s="835" t="s">
        <v>5849</v>
      </c>
      <c r="F839" s="863" t="s">
        <v>5850</v>
      </c>
      <c r="G839" s="835" t="s">
        <v>6611</v>
      </c>
      <c r="H839" s="835" t="s">
        <v>6612</v>
      </c>
      <c r="I839" s="849">
        <v>12.100000381469727</v>
      </c>
      <c r="J839" s="849">
        <v>5</v>
      </c>
      <c r="K839" s="850">
        <v>60.5</v>
      </c>
    </row>
    <row r="840" spans="1:11" ht="14.4" customHeight="1" x14ac:dyDescent="0.3">
      <c r="A840" s="831" t="s">
        <v>629</v>
      </c>
      <c r="B840" s="832" t="s">
        <v>630</v>
      </c>
      <c r="C840" s="835" t="s">
        <v>677</v>
      </c>
      <c r="D840" s="863" t="s">
        <v>678</v>
      </c>
      <c r="E840" s="835" t="s">
        <v>5849</v>
      </c>
      <c r="F840" s="863" t="s">
        <v>5850</v>
      </c>
      <c r="G840" s="835" t="s">
        <v>5959</v>
      </c>
      <c r="H840" s="835" t="s">
        <v>5960</v>
      </c>
      <c r="I840" s="849">
        <v>0.4699999988079071</v>
      </c>
      <c r="J840" s="849">
        <v>6000</v>
      </c>
      <c r="K840" s="850">
        <v>2820</v>
      </c>
    </row>
    <row r="841" spans="1:11" ht="14.4" customHeight="1" x14ac:dyDescent="0.3">
      <c r="A841" s="831" t="s">
        <v>629</v>
      </c>
      <c r="B841" s="832" t="s">
        <v>630</v>
      </c>
      <c r="C841" s="835" t="s">
        <v>677</v>
      </c>
      <c r="D841" s="863" t="s">
        <v>678</v>
      </c>
      <c r="E841" s="835" t="s">
        <v>5849</v>
      </c>
      <c r="F841" s="863" t="s">
        <v>5850</v>
      </c>
      <c r="G841" s="835" t="s">
        <v>6613</v>
      </c>
      <c r="H841" s="835" t="s">
        <v>6614</v>
      </c>
      <c r="I841" s="849">
        <v>99.220001220703125</v>
      </c>
      <c r="J841" s="849">
        <v>20</v>
      </c>
      <c r="K841" s="850">
        <v>1984.4000244140625</v>
      </c>
    </row>
    <row r="842" spans="1:11" ht="14.4" customHeight="1" x14ac:dyDescent="0.3">
      <c r="A842" s="831" t="s">
        <v>629</v>
      </c>
      <c r="B842" s="832" t="s">
        <v>630</v>
      </c>
      <c r="C842" s="835" t="s">
        <v>677</v>
      </c>
      <c r="D842" s="863" t="s">
        <v>678</v>
      </c>
      <c r="E842" s="835" t="s">
        <v>5849</v>
      </c>
      <c r="F842" s="863" t="s">
        <v>5850</v>
      </c>
      <c r="G842" s="835" t="s">
        <v>5961</v>
      </c>
      <c r="H842" s="835" t="s">
        <v>5962</v>
      </c>
      <c r="I842" s="849">
        <v>2.3719999313354494</v>
      </c>
      <c r="J842" s="849">
        <v>350</v>
      </c>
      <c r="K842" s="850">
        <v>830.5</v>
      </c>
    </row>
    <row r="843" spans="1:11" ht="14.4" customHeight="1" x14ac:dyDescent="0.3">
      <c r="A843" s="831" t="s">
        <v>629</v>
      </c>
      <c r="B843" s="832" t="s">
        <v>630</v>
      </c>
      <c r="C843" s="835" t="s">
        <v>677</v>
      </c>
      <c r="D843" s="863" t="s">
        <v>678</v>
      </c>
      <c r="E843" s="835" t="s">
        <v>5849</v>
      </c>
      <c r="F843" s="863" t="s">
        <v>5850</v>
      </c>
      <c r="G843" s="835" t="s">
        <v>5963</v>
      </c>
      <c r="H843" s="835" t="s">
        <v>5964</v>
      </c>
      <c r="I843" s="849">
        <v>1.9833333492279053</v>
      </c>
      <c r="J843" s="849">
        <v>150</v>
      </c>
      <c r="K843" s="850">
        <v>297.5</v>
      </c>
    </row>
    <row r="844" spans="1:11" ht="14.4" customHeight="1" x14ac:dyDescent="0.3">
      <c r="A844" s="831" t="s">
        <v>629</v>
      </c>
      <c r="B844" s="832" t="s">
        <v>630</v>
      </c>
      <c r="C844" s="835" t="s">
        <v>677</v>
      </c>
      <c r="D844" s="863" t="s">
        <v>678</v>
      </c>
      <c r="E844" s="835" t="s">
        <v>5849</v>
      </c>
      <c r="F844" s="863" t="s">
        <v>5850</v>
      </c>
      <c r="G844" s="835" t="s">
        <v>6275</v>
      </c>
      <c r="H844" s="835" t="s">
        <v>6276</v>
      </c>
      <c r="I844" s="849">
        <v>2.0499999523162842</v>
      </c>
      <c r="J844" s="849">
        <v>10</v>
      </c>
      <c r="K844" s="850">
        <v>20.5</v>
      </c>
    </row>
    <row r="845" spans="1:11" ht="14.4" customHeight="1" x14ac:dyDescent="0.3">
      <c r="A845" s="831" t="s">
        <v>629</v>
      </c>
      <c r="B845" s="832" t="s">
        <v>630</v>
      </c>
      <c r="C845" s="835" t="s">
        <v>677</v>
      </c>
      <c r="D845" s="863" t="s">
        <v>678</v>
      </c>
      <c r="E845" s="835" t="s">
        <v>5849</v>
      </c>
      <c r="F845" s="863" t="s">
        <v>5850</v>
      </c>
      <c r="G845" s="835" t="s">
        <v>6277</v>
      </c>
      <c r="H845" s="835" t="s">
        <v>6278</v>
      </c>
      <c r="I845" s="849">
        <v>2.0299999713897705</v>
      </c>
      <c r="J845" s="849">
        <v>10</v>
      </c>
      <c r="K845" s="850">
        <v>20.299999237060547</v>
      </c>
    </row>
    <row r="846" spans="1:11" ht="14.4" customHeight="1" x14ac:dyDescent="0.3">
      <c r="A846" s="831" t="s">
        <v>629</v>
      </c>
      <c r="B846" s="832" t="s">
        <v>630</v>
      </c>
      <c r="C846" s="835" t="s">
        <v>677</v>
      </c>
      <c r="D846" s="863" t="s">
        <v>678</v>
      </c>
      <c r="E846" s="835" t="s">
        <v>5849</v>
      </c>
      <c r="F846" s="863" t="s">
        <v>5850</v>
      </c>
      <c r="G846" s="835" t="s">
        <v>5965</v>
      </c>
      <c r="H846" s="835" t="s">
        <v>5966</v>
      </c>
      <c r="I846" s="849">
        <v>1.8999999761581421</v>
      </c>
      <c r="J846" s="849">
        <v>50</v>
      </c>
      <c r="K846" s="850">
        <v>95</v>
      </c>
    </row>
    <row r="847" spans="1:11" ht="14.4" customHeight="1" x14ac:dyDescent="0.3">
      <c r="A847" s="831" t="s">
        <v>629</v>
      </c>
      <c r="B847" s="832" t="s">
        <v>630</v>
      </c>
      <c r="C847" s="835" t="s">
        <v>677</v>
      </c>
      <c r="D847" s="863" t="s">
        <v>678</v>
      </c>
      <c r="E847" s="835" t="s">
        <v>5849</v>
      </c>
      <c r="F847" s="863" t="s">
        <v>5850</v>
      </c>
      <c r="G847" s="835" t="s">
        <v>5967</v>
      </c>
      <c r="H847" s="835" t="s">
        <v>5968</v>
      </c>
      <c r="I847" s="849">
        <v>2.7000000476837158</v>
      </c>
      <c r="J847" s="849">
        <v>200</v>
      </c>
      <c r="K847" s="850">
        <v>540</v>
      </c>
    </row>
    <row r="848" spans="1:11" ht="14.4" customHeight="1" x14ac:dyDescent="0.3">
      <c r="A848" s="831" t="s">
        <v>629</v>
      </c>
      <c r="B848" s="832" t="s">
        <v>630</v>
      </c>
      <c r="C848" s="835" t="s">
        <v>677</v>
      </c>
      <c r="D848" s="863" t="s">
        <v>678</v>
      </c>
      <c r="E848" s="835" t="s">
        <v>5849</v>
      </c>
      <c r="F848" s="863" t="s">
        <v>5850</v>
      </c>
      <c r="G848" s="835" t="s">
        <v>5969</v>
      </c>
      <c r="H848" s="835" t="s">
        <v>5970</v>
      </c>
      <c r="I848" s="849">
        <v>1.9199999570846558</v>
      </c>
      <c r="J848" s="849">
        <v>100</v>
      </c>
      <c r="K848" s="850">
        <v>192</v>
      </c>
    </row>
    <row r="849" spans="1:11" ht="14.4" customHeight="1" x14ac:dyDescent="0.3">
      <c r="A849" s="831" t="s">
        <v>629</v>
      </c>
      <c r="B849" s="832" t="s">
        <v>630</v>
      </c>
      <c r="C849" s="835" t="s">
        <v>677</v>
      </c>
      <c r="D849" s="863" t="s">
        <v>678</v>
      </c>
      <c r="E849" s="835" t="s">
        <v>5849</v>
      </c>
      <c r="F849" s="863" t="s">
        <v>5850</v>
      </c>
      <c r="G849" s="835" t="s">
        <v>6197</v>
      </c>
      <c r="H849" s="835" t="s">
        <v>6198</v>
      </c>
      <c r="I849" s="849">
        <v>1.9299999475479126</v>
      </c>
      <c r="J849" s="849">
        <v>50</v>
      </c>
      <c r="K849" s="850">
        <v>96.5</v>
      </c>
    </row>
    <row r="850" spans="1:11" ht="14.4" customHeight="1" x14ac:dyDescent="0.3">
      <c r="A850" s="831" t="s">
        <v>629</v>
      </c>
      <c r="B850" s="832" t="s">
        <v>630</v>
      </c>
      <c r="C850" s="835" t="s">
        <v>677</v>
      </c>
      <c r="D850" s="863" t="s">
        <v>678</v>
      </c>
      <c r="E850" s="835" t="s">
        <v>5849</v>
      </c>
      <c r="F850" s="863" t="s">
        <v>5850</v>
      </c>
      <c r="G850" s="835" t="s">
        <v>6131</v>
      </c>
      <c r="H850" s="835" t="s">
        <v>6132</v>
      </c>
      <c r="I850" s="849">
        <v>4.429999828338623</v>
      </c>
      <c r="J850" s="849">
        <v>200</v>
      </c>
      <c r="K850" s="850">
        <v>886</v>
      </c>
    </row>
    <row r="851" spans="1:11" ht="14.4" customHeight="1" x14ac:dyDescent="0.3">
      <c r="A851" s="831" t="s">
        <v>629</v>
      </c>
      <c r="B851" s="832" t="s">
        <v>630</v>
      </c>
      <c r="C851" s="835" t="s">
        <v>677</v>
      </c>
      <c r="D851" s="863" t="s">
        <v>678</v>
      </c>
      <c r="E851" s="835" t="s">
        <v>5849</v>
      </c>
      <c r="F851" s="863" t="s">
        <v>5850</v>
      </c>
      <c r="G851" s="835" t="s">
        <v>5971</v>
      </c>
      <c r="H851" s="835" t="s">
        <v>5972</v>
      </c>
      <c r="I851" s="849">
        <v>2.1650000810623169</v>
      </c>
      <c r="J851" s="849">
        <v>150</v>
      </c>
      <c r="K851" s="850">
        <v>325</v>
      </c>
    </row>
    <row r="852" spans="1:11" ht="14.4" customHeight="1" x14ac:dyDescent="0.3">
      <c r="A852" s="831" t="s">
        <v>629</v>
      </c>
      <c r="B852" s="832" t="s">
        <v>630</v>
      </c>
      <c r="C852" s="835" t="s">
        <v>677</v>
      </c>
      <c r="D852" s="863" t="s">
        <v>678</v>
      </c>
      <c r="E852" s="835" t="s">
        <v>5849</v>
      </c>
      <c r="F852" s="863" t="s">
        <v>5850</v>
      </c>
      <c r="G852" s="835" t="s">
        <v>6133</v>
      </c>
      <c r="H852" s="835" t="s">
        <v>6134</v>
      </c>
      <c r="I852" s="849">
        <v>4.7750000953674316</v>
      </c>
      <c r="J852" s="849">
        <v>160</v>
      </c>
      <c r="K852" s="850">
        <v>763.79998779296875</v>
      </c>
    </row>
    <row r="853" spans="1:11" ht="14.4" customHeight="1" x14ac:dyDescent="0.3">
      <c r="A853" s="831" t="s">
        <v>629</v>
      </c>
      <c r="B853" s="832" t="s">
        <v>630</v>
      </c>
      <c r="C853" s="835" t="s">
        <v>677</v>
      </c>
      <c r="D853" s="863" t="s">
        <v>678</v>
      </c>
      <c r="E853" s="835" t="s">
        <v>5849</v>
      </c>
      <c r="F853" s="863" t="s">
        <v>5850</v>
      </c>
      <c r="G853" s="835" t="s">
        <v>5973</v>
      </c>
      <c r="H853" s="835" t="s">
        <v>5974</v>
      </c>
      <c r="I853" s="849">
        <v>21.236666361490887</v>
      </c>
      <c r="J853" s="849">
        <v>150</v>
      </c>
      <c r="K853" s="850">
        <v>3185.5</v>
      </c>
    </row>
    <row r="854" spans="1:11" ht="14.4" customHeight="1" x14ac:dyDescent="0.3">
      <c r="A854" s="831" t="s">
        <v>629</v>
      </c>
      <c r="B854" s="832" t="s">
        <v>630</v>
      </c>
      <c r="C854" s="835" t="s">
        <v>677</v>
      </c>
      <c r="D854" s="863" t="s">
        <v>678</v>
      </c>
      <c r="E854" s="835" t="s">
        <v>5849</v>
      </c>
      <c r="F854" s="863" t="s">
        <v>5850</v>
      </c>
      <c r="G854" s="835" t="s">
        <v>5975</v>
      </c>
      <c r="H854" s="835" t="s">
        <v>5976</v>
      </c>
      <c r="I854" s="849">
        <v>5.3450000286102295</v>
      </c>
      <c r="J854" s="849">
        <v>500</v>
      </c>
      <c r="K854" s="850">
        <v>2665</v>
      </c>
    </row>
    <row r="855" spans="1:11" ht="14.4" customHeight="1" x14ac:dyDescent="0.3">
      <c r="A855" s="831" t="s">
        <v>629</v>
      </c>
      <c r="B855" s="832" t="s">
        <v>630</v>
      </c>
      <c r="C855" s="835" t="s">
        <v>677</v>
      </c>
      <c r="D855" s="863" t="s">
        <v>678</v>
      </c>
      <c r="E855" s="835" t="s">
        <v>5849</v>
      </c>
      <c r="F855" s="863" t="s">
        <v>5850</v>
      </c>
      <c r="G855" s="835" t="s">
        <v>6283</v>
      </c>
      <c r="H855" s="835" t="s">
        <v>6284</v>
      </c>
      <c r="I855" s="849">
        <v>4.619999885559082</v>
      </c>
      <c r="J855" s="849">
        <v>10</v>
      </c>
      <c r="K855" s="850">
        <v>46.200000762939453</v>
      </c>
    </row>
    <row r="856" spans="1:11" ht="14.4" customHeight="1" x14ac:dyDescent="0.3">
      <c r="A856" s="831" t="s">
        <v>629</v>
      </c>
      <c r="B856" s="832" t="s">
        <v>630</v>
      </c>
      <c r="C856" s="835" t="s">
        <v>677</v>
      </c>
      <c r="D856" s="863" t="s">
        <v>678</v>
      </c>
      <c r="E856" s="835" t="s">
        <v>5849</v>
      </c>
      <c r="F856" s="863" t="s">
        <v>5850</v>
      </c>
      <c r="G856" s="835" t="s">
        <v>5977</v>
      </c>
      <c r="H856" s="835" t="s">
        <v>5978</v>
      </c>
      <c r="I856" s="849">
        <v>2.5299999713897705</v>
      </c>
      <c r="J856" s="849">
        <v>100</v>
      </c>
      <c r="K856" s="850">
        <v>253</v>
      </c>
    </row>
    <row r="857" spans="1:11" ht="14.4" customHeight="1" x14ac:dyDescent="0.3">
      <c r="A857" s="831" t="s">
        <v>629</v>
      </c>
      <c r="B857" s="832" t="s">
        <v>630</v>
      </c>
      <c r="C857" s="835" t="s">
        <v>677</v>
      </c>
      <c r="D857" s="863" t="s">
        <v>678</v>
      </c>
      <c r="E857" s="835" t="s">
        <v>5849</v>
      </c>
      <c r="F857" s="863" t="s">
        <v>5850</v>
      </c>
      <c r="G857" s="835" t="s">
        <v>5979</v>
      </c>
      <c r="H857" s="835" t="s">
        <v>5980</v>
      </c>
      <c r="I857" s="849">
        <v>2.6700000762939453</v>
      </c>
      <c r="J857" s="849">
        <v>150</v>
      </c>
      <c r="K857" s="850">
        <v>401.12001037597656</v>
      </c>
    </row>
    <row r="858" spans="1:11" ht="14.4" customHeight="1" x14ac:dyDescent="0.3">
      <c r="A858" s="831" t="s">
        <v>629</v>
      </c>
      <c r="B858" s="832" t="s">
        <v>630</v>
      </c>
      <c r="C858" s="835" t="s">
        <v>677</v>
      </c>
      <c r="D858" s="863" t="s">
        <v>678</v>
      </c>
      <c r="E858" s="835" t="s">
        <v>5849</v>
      </c>
      <c r="F858" s="863" t="s">
        <v>5850</v>
      </c>
      <c r="G858" s="835" t="s">
        <v>5981</v>
      </c>
      <c r="H858" s="835" t="s">
        <v>5982</v>
      </c>
      <c r="I858" s="849">
        <v>3.737500011920929</v>
      </c>
      <c r="J858" s="849">
        <v>300</v>
      </c>
      <c r="K858" s="850">
        <v>1121.5</v>
      </c>
    </row>
    <row r="859" spans="1:11" ht="14.4" customHeight="1" x14ac:dyDescent="0.3">
      <c r="A859" s="831" t="s">
        <v>629</v>
      </c>
      <c r="B859" s="832" t="s">
        <v>630</v>
      </c>
      <c r="C859" s="835" t="s">
        <v>677</v>
      </c>
      <c r="D859" s="863" t="s">
        <v>678</v>
      </c>
      <c r="E859" s="835" t="s">
        <v>5849</v>
      </c>
      <c r="F859" s="863" t="s">
        <v>5850</v>
      </c>
      <c r="G859" s="835" t="s">
        <v>5983</v>
      </c>
      <c r="H859" s="835" t="s">
        <v>5984</v>
      </c>
      <c r="I859" s="849">
        <v>21.234999656677246</v>
      </c>
      <c r="J859" s="849">
        <v>100</v>
      </c>
      <c r="K859" s="850">
        <v>2123.5</v>
      </c>
    </row>
    <row r="860" spans="1:11" ht="14.4" customHeight="1" x14ac:dyDescent="0.3">
      <c r="A860" s="831" t="s">
        <v>629</v>
      </c>
      <c r="B860" s="832" t="s">
        <v>630</v>
      </c>
      <c r="C860" s="835" t="s">
        <v>677</v>
      </c>
      <c r="D860" s="863" t="s">
        <v>678</v>
      </c>
      <c r="E860" s="835" t="s">
        <v>5849</v>
      </c>
      <c r="F860" s="863" t="s">
        <v>5850</v>
      </c>
      <c r="G860" s="835" t="s">
        <v>5985</v>
      </c>
      <c r="H860" s="835" t="s">
        <v>5986</v>
      </c>
      <c r="I860" s="849">
        <v>21.233332951863606</v>
      </c>
      <c r="J860" s="849">
        <v>200</v>
      </c>
      <c r="K860" s="850">
        <v>4247</v>
      </c>
    </row>
    <row r="861" spans="1:11" ht="14.4" customHeight="1" x14ac:dyDescent="0.3">
      <c r="A861" s="831" t="s">
        <v>629</v>
      </c>
      <c r="B861" s="832" t="s">
        <v>630</v>
      </c>
      <c r="C861" s="835" t="s">
        <v>677</v>
      </c>
      <c r="D861" s="863" t="s">
        <v>678</v>
      </c>
      <c r="E861" s="835" t="s">
        <v>5849</v>
      </c>
      <c r="F861" s="863" t="s">
        <v>5850</v>
      </c>
      <c r="G861" s="835" t="s">
        <v>6285</v>
      </c>
      <c r="H861" s="835" t="s">
        <v>6286</v>
      </c>
      <c r="I861" s="849">
        <v>2</v>
      </c>
      <c r="J861" s="849">
        <v>10</v>
      </c>
      <c r="K861" s="850">
        <v>20</v>
      </c>
    </row>
    <row r="862" spans="1:11" ht="14.4" customHeight="1" x14ac:dyDescent="0.3">
      <c r="A862" s="831" t="s">
        <v>629</v>
      </c>
      <c r="B862" s="832" t="s">
        <v>630</v>
      </c>
      <c r="C862" s="835" t="s">
        <v>677</v>
      </c>
      <c r="D862" s="863" t="s">
        <v>678</v>
      </c>
      <c r="E862" s="835" t="s">
        <v>5849</v>
      </c>
      <c r="F862" s="863" t="s">
        <v>5850</v>
      </c>
      <c r="G862" s="835" t="s">
        <v>6287</v>
      </c>
      <c r="H862" s="835" t="s">
        <v>6288</v>
      </c>
      <c r="I862" s="849">
        <v>3.1500000953674316</v>
      </c>
      <c r="J862" s="849">
        <v>10</v>
      </c>
      <c r="K862" s="850">
        <v>31.5</v>
      </c>
    </row>
    <row r="863" spans="1:11" ht="14.4" customHeight="1" x14ac:dyDescent="0.3">
      <c r="A863" s="831" t="s">
        <v>629</v>
      </c>
      <c r="B863" s="832" t="s">
        <v>630</v>
      </c>
      <c r="C863" s="835" t="s">
        <v>677</v>
      </c>
      <c r="D863" s="863" t="s">
        <v>678</v>
      </c>
      <c r="E863" s="835" t="s">
        <v>5989</v>
      </c>
      <c r="F863" s="863" t="s">
        <v>5990</v>
      </c>
      <c r="G863" s="835" t="s">
        <v>5991</v>
      </c>
      <c r="H863" s="835" t="s">
        <v>5992</v>
      </c>
      <c r="I863" s="849">
        <v>10.167500019073486</v>
      </c>
      <c r="J863" s="849">
        <v>1100</v>
      </c>
      <c r="K863" s="850">
        <v>11184</v>
      </c>
    </row>
    <row r="864" spans="1:11" ht="14.4" customHeight="1" x14ac:dyDescent="0.3">
      <c r="A864" s="831" t="s">
        <v>629</v>
      </c>
      <c r="B864" s="832" t="s">
        <v>630</v>
      </c>
      <c r="C864" s="835" t="s">
        <v>677</v>
      </c>
      <c r="D864" s="863" t="s">
        <v>678</v>
      </c>
      <c r="E864" s="835" t="s">
        <v>6615</v>
      </c>
      <c r="F864" s="863" t="s">
        <v>6616</v>
      </c>
      <c r="G864" s="835" t="s">
        <v>6617</v>
      </c>
      <c r="H864" s="835" t="s">
        <v>6618</v>
      </c>
      <c r="I864" s="849">
        <v>72.69000244140625</v>
      </c>
      <c r="J864" s="849">
        <v>36</v>
      </c>
      <c r="K864" s="850">
        <v>2616.830078125</v>
      </c>
    </row>
    <row r="865" spans="1:11" ht="14.4" customHeight="1" x14ac:dyDescent="0.3">
      <c r="A865" s="831" t="s">
        <v>629</v>
      </c>
      <c r="B865" s="832" t="s">
        <v>630</v>
      </c>
      <c r="C865" s="835" t="s">
        <v>677</v>
      </c>
      <c r="D865" s="863" t="s">
        <v>678</v>
      </c>
      <c r="E865" s="835" t="s">
        <v>5995</v>
      </c>
      <c r="F865" s="863" t="s">
        <v>5996</v>
      </c>
      <c r="G865" s="835" t="s">
        <v>5997</v>
      </c>
      <c r="H865" s="835" t="s">
        <v>5998</v>
      </c>
      <c r="I865" s="849">
        <v>0.47499999403953552</v>
      </c>
      <c r="J865" s="849">
        <v>300</v>
      </c>
      <c r="K865" s="850">
        <v>143</v>
      </c>
    </row>
    <row r="866" spans="1:11" ht="14.4" customHeight="1" x14ac:dyDescent="0.3">
      <c r="A866" s="831" t="s">
        <v>629</v>
      </c>
      <c r="B866" s="832" t="s">
        <v>630</v>
      </c>
      <c r="C866" s="835" t="s">
        <v>677</v>
      </c>
      <c r="D866" s="863" t="s">
        <v>678</v>
      </c>
      <c r="E866" s="835" t="s">
        <v>5995</v>
      </c>
      <c r="F866" s="863" t="s">
        <v>5996</v>
      </c>
      <c r="G866" s="835" t="s">
        <v>5999</v>
      </c>
      <c r="H866" s="835" t="s">
        <v>6000</v>
      </c>
      <c r="I866" s="849">
        <v>0.30500000715255737</v>
      </c>
      <c r="J866" s="849">
        <v>1200</v>
      </c>
      <c r="K866" s="850">
        <v>366</v>
      </c>
    </row>
    <row r="867" spans="1:11" ht="14.4" customHeight="1" x14ac:dyDescent="0.3">
      <c r="A867" s="831" t="s">
        <v>629</v>
      </c>
      <c r="B867" s="832" t="s">
        <v>630</v>
      </c>
      <c r="C867" s="835" t="s">
        <v>677</v>
      </c>
      <c r="D867" s="863" t="s">
        <v>678</v>
      </c>
      <c r="E867" s="835" t="s">
        <v>5995</v>
      </c>
      <c r="F867" s="863" t="s">
        <v>5996</v>
      </c>
      <c r="G867" s="835" t="s">
        <v>6377</v>
      </c>
      <c r="H867" s="835" t="s">
        <v>6378</v>
      </c>
      <c r="I867" s="849">
        <v>0.30000001192092896</v>
      </c>
      <c r="J867" s="849">
        <v>100</v>
      </c>
      <c r="K867" s="850">
        <v>30</v>
      </c>
    </row>
    <row r="868" spans="1:11" ht="14.4" customHeight="1" x14ac:dyDescent="0.3">
      <c r="A868" s="831" t="s">
        <v>629</v>
      </c>
      <c r="B868" s="832" t="s">
        <v>630</v>
      </c>
      <c r="C868" s="835" t="s">
        <v>677</v>
      </c>
      <c r="D868" s="863" t="s">
        <v>678</v>
      </c>
      <c r="E868" s="835" t="s">
        <v>5995</v>
      </c>
      <c r="F868" s="863" t="s">
        <v>5996</v>
      </c>
      <c r="G868" s="835" t="s">
        <v>6001</v>
      </c>
      <c r="H868" s="835" t="s">
        <v>6002</v>
      </c>
      <c r="I868" s="849">
        <v>0.30600000619888307</v>
      </c>
      <c r="J868" s="849">
        <v>2000</v>
      </c>
      <c r="K868" s="850">
        <v>610</v>
      </c>
    </row>
    <row r="869" spans="1:11" ht="14.4" customHeight="1" x14ac:dyDescent="0.3">
      <c r="A869" s="831" t="s">
        <v>629</v>
      </c>
      <c r="B869" s="832" t="s">
        <v>630</v>
      </c>
      <c r="C869" s="835" t="s">
        <v>677</v>
      </c>
      <c r="D869" s="863" t="s">
        <v>678</v>
      </c>
      <c r="E869" s="835" t="s">
        <v>5995</v>
      </c>
      <c r="F869" s="863" t="s">
        <v>5996</v>
      </c>
      <c r="G869" s="835" t="s">
        <v>6003</v>
      </c>
      <c r="H869" s="835" t="s">
        <v>6004</v>
      </c>
      <c r="I869" s="849">
        <v>0.54600001573562618</v>
      </c>
      <c r="J869" s="849">
        <v>10000</v>
      </c>
      <c r="K869" s="850">
        <v>5450</v>
      </c>
    </row>
    <row r="870" spans="1:11" ht="14.4" customHeight="1" x14ac:dyDescent="0.3">
      <c r="A870" s="831" t="s">
        <v>629</v>
      </c>
      <c r="B870" s="832" t="s">
        <v>630</v>
      </c>
      <c r="C870" s="835" t="s">
        <v>677</v>
      </c>
      <c r="D870" s="863" t="s">
        <v>678</v>
      </c>
      <c r="E870" s="835" t="s">
        <v>5995</v>
      </c>
      <c r="F870" s="863" t="s">
        <v>5996</v>
      </c>
      <c r="G870" s="835" t="s">
        <v>6243</v>
      </c>
      <c r="H870" s="835" t="s">
        <v>6244</v>
      </c>
      <c r="I870" s="849">
        <v>1.7999999523162842</v>
      </c>
      <c r="J870" s="849">
        <v>100</v>
      </c>
      <c r="K870" s="850">
        <v>180</v>
      </c>
    </row>
    <row r="871" spans="1:11" ht="14.4" customHeight="1" x14ac:dyDescent="0.3">
      <c r="A871" s="831" t="s">
        <v>629</v>
      </c>
      <c r="B871" s="832" t="s">
        <v>630</v>
      </c>
      <c r="C871" s="835" t="s">
        <v>677</v>
      </c>
      <c r="D871" s="863" t="s">
        <v>678</v>
      </c>
      <c r="E871" s="835" t="s">
        <v>6005</v>
      </c>
      <c r="F871" s="863" t="s">
        <v>6006</v>
      </c>
      <c r="G871" s="835" t="s">
        <v>6619</v>
      </c>
      <c r="H871" s="835" t="s">
        <v>6620</v>
      </c>
      <c r="I871" s="849">
        <v>7.0150001049041748</v>
      </c>
      <c r="J871" s="849">
        <v>100</v>
      </c>
      <c r="K871" s="850">
        <v>701.5</v>
      </c>
    </row>
    <row r="872" spans="1:11" ht="14.4" customHeight="1" x14ac:dyDescent="0.3">
      <c r="A872" s="831" t="s">
        <v>629</v>
      </c>
      <c r="B872" s="832" t="s">
        <v>630</v>
      </c>
      <c r="C872" s="835" t="s">
        <v>677</v>
      </c>
      <c r="D872" s="863" t="s">
        <v>678</v>
      </c>
      <c r="E872" s="835" t="s">
        <v>6005</v>
      </c>
      <c r="F872" s="863" t="s">
        <v>6006</v>
      </c>
      <c r="G872" s="835" t="s">
        <v>6007</v>
      </c>
      <c r="H872" s="835" t="s">
        <v>6008</v>
      </c>
      <c r="I872" s="849">
        <v>7.0225000381469727</v>
      </c>
      <c r="J872" s="849">
        <v>180</v>
      </c>
      <c r="K872" s="850">
        <v>1263.6000061035156</v>
      </c>
    </row>
    <row r="873" spans="1:11" ht="14.4" customHeight="1" x14ac:dyDescent="0.3">
      <c r="A873" s="831" t="s">
        <v>629</v>
      </c>
      <c r="B873" s="832" t="s">
        <v>630</v>
      </c>
      <c r="C873" s="835" t="s">
        <v>677</v>
      </c>
      <c r="D873" s="863" t="s">
        <v>678</v>
      </c>
      <c r="E873" s="835" t="s">
        <v>6005</v>
      </c>
      <c r="F873" s="863" t="s">
        <v>6006</v>
      </c>
      <c r="G873" s="835" t="s">
        <v>6009</v>
      </c>
      <c r="H873" s="835" t="s">
        <v>6010</v>
      </c>
      <c r="I873" s="849">
        <v>7.0180000305175785</v>
      </c>
      <c r="J873" s="849">
        <v>215</v>
      </c>
      <c r="K873" s="850">
        <v>1509.0999984741211</v>
      </c>
    </row>
    <row r="874" spans="1:11" ht="14.4" customHeight="1" x14ac:dyDescent="0.3">
      <c r="A874" s="831" t="s">
        <v>629</v>
      </c>
      <c r="B874" s="832" t="s">
        <v>630</v>
      </c>
      <c r="C874" s="835" t="s">
        <v>677</v>
      </c>
      <c r="D874" s="863" t="s">
        <v>678</v>
      </c>
      <c r="E874" s="835" t="s">
        <v>6005</v>
      </c>
      <c r="F874" s="863" t="s">
        <v>6006</v>
      </c>
      <c r="G874" s="835" t="s">
        <v>6621</v>
      </c>
      <c r="H874" s="835" t="s">
        <v>6622</v>
      </c>
      <c r="I874" s="849">
        <v>7.0199999809265137</v>
      </c>
      <c r="J874" s="849">
        <v>50</v>
      </c>
      <c r="K874" s="850">
        <v>351</v>
      </c>
    </row>
    <row r="875" spans="1:11" ht="14.4" customHeight="1" x14ac:dyDescent="0.3">
      <c r="A875" s="831" t="s">
        <v>629</v>
      </c>
      <c r="B875" s="832" t="s">
        <v>630</v>
      </c>
      <c r="C875" s="835" t="s">
        <v>677</v>
      </c>
      <c r="D875" s="863" t="s">
        <v>678</v>
      </c>
      <c r="E875" s="835" t="s">
        <v>6005</v>
      </c>
      <c r="F875" s="863" t="s">
        <v>6006</v>
      </c>
      <c r="G875" s="835" t="s">
        <v>6013</v>
      </c>
      <c r="H875" s="835" t="s">
        <v>6014</v>
      </c>
      <c r="I875" s="849">
        <v>0.62999999523162842</v>
      </c>
      <c r="J875" s="849">
        <v>3000</v>
      </c>
      <c r="K875" s="850">
        <v>1890</v>
      </c>
    </row>
    <row r="876" spans="1:11" ht="14.4" customHeight="1" x14ac:dyDescent="0.3">
      <c r="A876" s="831" t="s">
        <v>629</v>
      </c>
      <c r="B876" s="832" t="s">
        <v>630</v>
      </c>
      <c r="C876" s="835" t="s">
        <v>677</v>
      </c>
      <c r="D876" s="863" t="s">
        <v>678</v>
      </c>
      <c r="E876" s="835" t="s">
        <v>6005</v>
      </c>
      <c r="F876" s="863" t="s">
        <v>6006</v>
      </c>
      <c r="G876" s="835" t="s">
        <v>6015</v>
      </c>
      <c r="H876" s="835" t="s">
        <v>6016</v>
      </c>
      <c r="I876" s="849">
        <v>0.62999999523162842</v>
      </c>
      <c r="J876" s="849">
        <v>36000</v>
      </c>
      <c r="K876" s="850">
        <v>22680</v>
      </c>
    </row>
    <row r="877" spans="1:11" ht="14.4" customHeight="1" x14ac:dyDescent="0.3">
      <c r="A877" s="831" t="s">
        <v>629</v>
      </c>
      <c r="B877" s="832" t="s">
        <v>630</v>
      </c>
      <c r="C877" s="835" t="s">
        <v>677</v>
      </c>
      <c r="D877" s="863" t="s">
        <v>678</v>
      </c>
      <c r="E877" s="835" t="s">
        <v>6005</v>
      </c>
      <c r="F877" s="863" t="s">
        <v>6006</v>
      </c>
      <c r="G877" s="835" t="s">
        <v>6017</v>
      </c>
      <c r="H877" s="835" t="s">
        <v>6018</v>
      </c>
      <c r="I877" s="849">
        <v>0.62999999523162842</v>
      </c>
      <c r="J877" s="849">
        <v>10000</v>
      </c>
      <c r="K877" s="850">
        <v>6300</v>
      </c>
    </row>
    <row r="878" spans="1:11" ht="14.4" customHeight="1" x14ac:dyDescent="0.3">
      <c r="A878" s="831" t="s">
        <v>629</v>
      </c>
      <c r="B878" s="832" t="s">
        <v>630</v>
      </c>
      <c r="C878" s="835" t="s">
        <v>677</v>
      </c>
      <c r="D878" s="863" t="s">
        <v>678</v>
      </c>
      <c r="E878" s="835" t="s">
        <v>6245</v>
      </c>
      <c r="F878" s="863" t="s">
        <v>6246</v>
      </c>
      <c r="G878" s="835" t="s">
        <v>6623</v>
      </c>
      <c r="H878" s="835" t="s">
        <v>6624</v>
      </c>
      <c r="I878" s="849">
        <v>860.30999755859375</v>
      </c>
      <c r="J878" s="849">
        <v>20</v>
      </c>
      <c r="K878" s="850">
        <v>17206.19921875</v>
      </c>
    </row>
    <row r="879" spans="1:11" ht="14.4" customHeight="1" x14ac:dyDescent="0.3">
      <c r="A879" s="831" t="s">
        <v>629</v>
      </c>
      <c r="B879" s="832" t="s">
        <v>630</v>
      </c>
      <c r="C879" s="835" t="s">
        <v>677</v>
      </c>
      <c r="D879" s="863" t="s">
        <v>678</v>
      </c>
      <c r="E879" s="835" t="s">
        <v>6245</v>
      </c>
      <c r="F879" s="863" t="s">
        <v>6246</v>
      </c>
      <c r="G879" s="835" t="s">
        <v>6625</v>
      </c>
      <c r="H879" s="835" t="s">
        <v>6626</v>
      </c>
      <c r="I879" s="849">
        <v>2750</v>
      </c>
      <c r="J879" s="849">
        <v>2</v>
      </c>
      <c r="K879" s="850">
        <v>5500</v>
      </c>
    </row>
    <row r="880" spans="1:11" ht="14.4" customHeight="1" x14ac:dyDescent="0.3">
      <c r="A880" s="831" t="s">
        <v>629</v>
      </c>
      <c r="B880" s="832" t="s">
        <v>630</v>
      </c>
      <c r="C880" s="835" t="s">
        <v>677</v>
      </c>
      <c r="D880" s="863" t="s">
        <v>678</v>
      </c>
      <c r="E880" s="835" t="s">
        <v>6245</v>
      </c>
      <c r="F880" s="863" t="s">
        <v>6246</v>
      </c>
      <c r="G880" s="835" t="s">
        <v>6627</v>
      </c>
      <c r="H880" s="835" t="s">
        <v>6628</v>
      </c>
      <c r="I880" s="849">
        <v>4620.169921875</v>
      </c>
      <c r="J880" s="849">
        <v>1</v>
      </c>
      <c r="K880" s="850">
        <v>4620.169921875</v>
      </c>
    </row>
    <row r="881" spans="1:11" ht="14.4" customHeight="1" x14ac:dyDescent="0.3">
      <c r="A881" s="831" t="s">
        <v>629</v>
      </c>
      <c r="B881" s="832" t="s">
        <v>630</v>
      </c>
      <c r="C881" s="835" t="s">
        <v>677</v>
      </c>
      <c r="D881" s="863" t="s">
        <v>678</v>
      </c>
      <c r="E881" s="835" t="s">
        <v>6019</v>
      </c>
      <c r="F881" s="863" t="s">
        <v>6020</v>
      </c>
      <c r="G881" s="835" t="s">
        <v>6629</v>
      </c>
      <c r="H881" s="835" t="s">
        <v>6630</v>
      </c>
      <c r="I881" s="849">
        <v>67.760002136230469</v>
      </c>
      <c r="J881" s="849">
        <v>25</v>
      </c>
      <c r="K881" s="850">
        <v>1694</v>
      </c>
    </row>
    <row r="882" spans="1:11" ht="14.4" customHeight="1" x14ac:dyDescent="0.3">
      <c r="A882" s="831" t="s">
        <v>629</v>
      </c>
      <c r="B882" s="832" t="s">
        <v>630</v>
      </c>
      <c r="C882" s="835" t="s">
        <v>677</v>
      </c>
      <c r="D882" s="863" t="s">
        <v>678</v>
      </c>
      <c r="E882" s="835" t="s">
        <v>6019</v>
      </c>
      <c r="F882" s="863" t="s">
        <v>6020</v>
      </c>
      <c r="G882" s="835" t="s">
        <v>6021</v>
      </c>
      <c r="H882" s="835" t="s">
        <v>6022</v>
      </c>
      <c r="I882" s="849">
        <v>15.210000038146973</v>
      </c>
      <c r="J882" s="849">
        <v>100</v>
      </c>
      <c r="K882" s="850">
        <v>1521</v>
      </c>
    </row>
    <row r="883" spans="1:11" ht="14.4" customHeight="1" x14ac:dyDescent="0.3">
      <c r="A883" s="831" t="s">
        <v>629</v>
      </c>
      <c r="B883" s="832" t="s">
        <v>630</v>
      </c>
      <c r="C883" s="835" t="s">
        <v>677</v>
      </c>
      <c r="D883" s="863" t="s">
        <v>678</v>
      </c>
      <c r="E883" s="835" t="s">
        <v>6019</v>
      </c>
      <c r="F883" s="863" t="s">
        <v>6020</v>
      </c>
      <c r="G883" s="835" t="s">
        <v>6631</v>
      </c>
      <c r="H883" s="835" t="s">
        <v>6632</v>
      </c>
      <c r="I883" s="849">
        <v>36.830001831054687</v>
      </c>
      <c r="J883" s="849">
        <v>20</v>
      </c>
      <c r="K883" s="850">
        <v>736.6500244140625</v>
      </c>
    </row>
    <row r="884" spans="1:11" ht="14.4" customHeight="1" x14ac:dyDescent="0.3">
      <c r="A884" s="831" t="s">
        <v>629</v>
      </c>
      <c r="B884" s="832" t="s">
        <v>630</v>
      </c>
      <c r="C884" s="835" t="s">
        <v>677</v>
      </c>
      <c r="D884" s="863" t="s">
        <v>678</v>
      </c>
      <c r="E884" s="835" t="s">
        <v>6019</v>
      </c>
      <c r="F884" s="863" t="s">
        <v>6020</v>
      </c>
      <c r="G884" s="835" t="s">
        <v>6289</v>
      </c>
      <c r="H884" s="835" t="s">
        <v>6290</v>
      </c>
      <c r="I884" s="849">
        <v>15.609999656677246</v>
      </c>
      <c r="J884" s="849">
        <v>100</v>
      </c>
      <c r="K884" s="850">
        <v>1560.9000244140625</v>
      </c>
    </row>
    <row r="885" spans="1:11" ht="14.4" customHeight="1" x14ac:dyDescent="0.3">
      <c r="A885" s="831" t="s">
        <v>629</v>
      </c>
      <c r="B885" s="832" t="s">
        <v>630</v>
      </c>
      <c r="C885" s="835" t="s">
        <v>677</v>
      </c>
      <c r="D885" s="863" t="s">
        <v>678</v>
      </c>
      <c r="E885" s="835" t="s">
        <v>6019</v>
      </c>
      <c r="F885" s="863" t="s">
        <v>6020</v>
      </c>
      <c r="G885" s="835" t="s">
        <v>6633</v>
      </c>
      <c r="H885" s="835" t="s">
        <v>6634</v>
      </c>
      <c r="I885" s="849">
        <v>1718.199951171875</v>
      </c>
      <c r="J885" s="849">
        <v>10</v>
      </c>
      <c r="K885" s="850">
        <v>17182</v>
      </c>
    </row>
    <row r="886" spans="1:11" ht="14.4" customHeight="1" x14ac:dyDescent="0.3">
      <c r="A886" s="831" t="s">
        <v>629</v>
      </c>
      <c r="B886" s="832" t="s">
        <v>630</v>
      </c>
      <c r="C886" s="835" t="s">
        <v>677</v>
      </c>
      <c r="D886" s="863" t="s">
        <v>678</v>
      </c>
      <c r="E886" s="835" t="s">
        <v>6019</v>
      </c>
      <c r="F886" s="863" t="s">
        <v>6020</v>
      </c>
      <c r="G886" s="835" t="s">
        <v>6635</v>
      </c>
      <c r="H886" s="835" t="s">
        <v>6636</v>
      </c>
      <c r="I886" s="849">
        <v>1626.239990234375</v>
      </c>
      <c r="J886" s="849">
        <v>20</v>
      </c>
      <c r="K886" s="850">
        <v>32524.80078125</v>
      </c>
    </row>
    <row r="887" spans="1:11" ht="14.4" customHeight="1" x14ac:dyDescent="0.3">
      <c r="A887" s="831" t="s">
        <v>629</v>
      </c>
      <c r="B887" s="832" t="s">
        <v>630</v>
      </c>
      <c r="C887" s="835" t="s">
        <v>677</v>
      </c>
      <c r="D887" s="863" t="s">
        <v>678</v>
      </c>
      <c r="E887" s="835" t="s">
        <v>6019</v>
      </c>
      <c r="F887" s="863" t="s">
        <v>6020</v>
      </c>
      <c r="G887" s="835" t="s">
        <v>6637</v>
      </c>
      <c r="H887" s="835" t="s">
        <v>6638</v>
      </c>
      <c r="I887" s="849">
        <v>238.3699951171875</v>
      </c>
      <c r="J887" s="849">
        <v>10</v>
      </c>
      <c r="K887" s="850">
        <v>2383.699951171875</v>
      </c>
    </row>
    <row r="888" spans="1:11" ht="14.4" customHeight="1" x14ac:dyDescent="0.3">
      <c r="A888" s="831" t="s">
        <v>629</v>
      </c>
      <c r="B888" s="832" t="s">
        <v>630</v>
      </c>
      <c r="C888" s="835" t="s">
        <v>677</v>
      </c>
      <c r="D888" s="863" t="s">
        <v>678</v>
      </c>
      <c r="E888" s="835" t="s">
        <v>6019</v>
      </c>
      <c r="F888" s="863" t="s">
        <v>6020</v>
      </c>
      <c r="G888" s="835" t="s">
        <v>6639</v>
      </c>
      <c r="H888" s="835" t="s">
        <v>6640</v>
      </c>
      <c r="I888" s="849">
        <v>3102.919921875</v>
      </c>
      <c r="J888" s="849">
        <v>5</v>
      </c>
      <c r="K888" s="850">
        <v>15514.6201171875</v>
      </c>
    </row>
    <row r="889" spans="1:11" ht="14.4" customHeight="1" x14ac:dyDescent="0.3">
      <c r="A889" s="831" t="s">
        <v>629</v>
      </c>
      <c r="B889" s="832" t="s">
        <v>630</v>
      </c>
      <c r="C889" s="835" t="s">
        <v>677</v>
      </c>
      <c r="D889" s="863" t="s">
        <v>678</v>
      </c>
      <c r="E889" s="835" t="s">
        <v>6019</v>
      </c>
      <c r="F889" s="863" t="s">
        <v>6020</v>
      </c>
      <c r="G889" s="835" t="s">
        <v>6641</v>
      </c>
      <c r="H889" s="835" t="s">
        <v>6642</v>
      </c>
      <c r="I889" s="849">
        <v>273.45999145507812</v>
      </c>
      <c r="J889" s="849">
        <v>10</v>
      </c>
      <c r="K889" s="850">
        <v>2734.60009765625</v>
      </c>
    </row>
    <row r="890" spans="1:11" ht="14.4" customHeight="1" x14ac:dyDescent="0.3">
      <c r="A890" s="831" t="s">
        <v>629</v>
      </c>
      <c r="B890" s="832" t="s">
        <v>630</v>
      </c>
      <c r="C890" s="835" t="s">
        <v>680</v>
      </c>
      <c r="D890" s="863" t="s">
        <v>681</v>
      </c>
      <c r="E890" s="835" t="s">
        <v>5793</v>
      </c>
      <c r="F890" s="863" t="s">
        <v>5794</v>
      </c>
      <c r="G890" s="835" t="s">
        <v>6643</v>
      </c>
      <c r="H890" s="835" t="s">
        <v>6644</v>
      </c>
      <c r="I890" s="849">
        <v>121</v>
      </c>
      <c r="J890" s="849">
        <v>1</v>
      </c>
      <c r="K890" s="850">
        <v>121</v>
      </c>
    </row>
    <row r="891" spans="1:11" ht="14.4" customHeight="1" x14ac:dyDescent="0.3">
      <c r="A891" s="831" t="s">
        <v>629</v>
      </c>
      <c r="B891" s="832" t="s">
        <v>630</v>
      </c>
      <c r="C891" s="835" t="s">
        <v>680</v>
      </c>
      <c r="D891" s="863" t="s">
        <v>681</v>
      </c>
      <c r="E891" s="835" t="s">
        <v>5793</v>
      </c>
      <c r="F891" s="863" t="s">
        <v>5794</v>
      </c>
      <c r="G891" s="835" t="s">
        <v>6645</v>
      </c>
      <c r="H891" s="835" t="s">
        <v>6646</v>
      </c>
      <c r="I891" s="849">
        <v>300.07998657226562</v>
      </c>
      <c r="J891" s="849">
        <v>2</v>
      </c>
      <c r="K891" s="850">
        <v>600.15997314453125</v>
      </c>
    </row>
    <row r="892" spans="1:11" ht="14.4" customHeight="1" x14ac:dyDescent="0.3">
      <c r="A892" s="831" t="s">
        <v>629</v>
      </c>
      <c r="B892" s="832" t="s">
        <v>630</v>
      </c>
      <c r="C892" s="835" t="s">
        <v>680</v>
      </c>
      <c r="D892" s="863" t="s">
        <v>681</v>
      </c>
      <c r="E892" s="835" t="s">
        <v>5793</v>
      </c>
      <c r="F892" s="863" t="s">
        <v>5794</v>
      </c>
      <c r="G892" s="835" t="s">
        <v>6093</v>
      </c>
      <c r="H892" s="835" t="s">
        <v>6094</v>
      </c>
      <c r="I892" s="849">
        <v>132.36000442504883</v>
      </c>
      <c r="J892" s="849">
        <v>10</v>
      </c>
      <c r="K892" s="850">
        <v>1164.7900238037109</v>
      </c>
    </row>
    <row r="893" spans="1:11" ht="14.4" customHeight="1" x14ac:dyDescent="0.3">
      <c r="A893" s="831" t="s">
        <v>629</v>
      </c>
      <c r="B893" s="832" t="s">
        <v>630</v>
      </c>
      <c r="C893" s="835" t="s">
        <v>680</v>
      </c>
      <c r="D893" s="863" t="s">
        <v>681</v>
      </c>
      <c r="E893" s="835" t="s">
        <v>5849</v>
      </c>
      <c r="F893" s="863" t="s">
        <v>5850</v>
      </c>
      <c r="G893" s="835" t="s">
        <v>6647</v>
      </c>
      <c r="H893" s="835" t="s">
        <v>6648</v>
      </c>
      <c r="I893" s="849">
        <v>1543.22998046875</v>
      </c>
      <c r="J893" s="849">
        <v>5</v>
      </c>
      <c r="K893" s="850">
        <v>7716.169921875</v>
      </c>
    </row>
    <row r="894" spans="1:11" ht="14.4" customHeight="1" x14ac:dyDescent="0.3">
      <c r="A894" s="831" t="s">
        <v>629</v>
      </c>
      <c r="B894" s="832" t="s">
        <v>630</v>
      </c>
      <c r="C894" s="835" t="s">
        <v>680</v>
      </c>
      <c r="D894" s="863" t="s">
        <v>681</v>
      </c>
      <c r="E894" s="835" t="s">
        <v>5849</v>
      </c>
      <c r="F894" s="863" t="s">
        <v>5850</v>
      </c>
      <c r="G894" s="835" t="s">
        <v>6649</v>
      </c>
      <c r="H894" s="835" t="s">
        <v>6650</v>
      </c>
      <c r="I894" s="849">
        <v>245.02999877929687</v>
      </c>
      <c r="J894" s="849">
        <v>120</v>
      </c>
      <c r="K894" s="850">
        <v>29403</v>
      </c>
    </row>
    <row r="895" spans="1:11" ht="14.4" customHeight="1" x14ac:dyDescent="0.3">
      <c r="A895" s="831" t="s">
        <v>629</v>
      </c>
      <c r="B895" s="832" t="s">
        <v>630</v>
      </c>
      <c r="C895" s="835" t="s">
        <v>680</v>
      </c>
      <c r="D895" s="863" t="s">
        <v>681</v>
      </c>
      <c r="E895" s="835" t="s">
        <v>5849</v>
      </c>
      <c r="F895" s="863" t="s">
        <v>5850</v>
      </c>
      <c r="G895" s="835" t="s">
        <v>6651</v>
      </c>
      <c r="H895" s="835" t="s">
        <v>6652</v>
      </c>
      <c r="I895" s="849">
        <v>355.45001220703125</v>
      </c>
      <c r="J895" s="849">
        <v>20</v>
      </c>
      <c r="K895" s="850">
        <v>7108.990234375</v>
      </c>
    </row>
    <row r="896" spans="1:11" ht="14.4" customHeight="1" x14ac:dyDescent="0.3">
      <c r="A896" s="831" t="s">
        <v>629</v>
      </c>
      <c r="B896" s="832" t="s">
        <v>630</v>
      </c>
      <c r="C896" s="835" t="s">
        <v>680</v>
      </c>
      <c r="D896" s="863" t="s">
        <v>681</v>
      </c>
      <c r="E896" s="835" t="s">
        <v>5849</v>
      </c>
      <c r="F896" s="863" t="s">
        <v>5850</v>
      </c>
      <c r="G896" s="835" t="s">
        <v>6653</v>
      </c>
      <c r="H896" s="835" t="s">
        <v>6654</v>
      </c>
      <c r="I896" s="849">
        <v>25085.720703125</v>
      </c>
      <c r="J896" s="849">
        <v>1</v>
      </c>
      <c r="K896" s="850">
        <v>25085.720703125</v>
      </c>
    </row>
    <row r="897" spans="1:11" ht="14.4" customHeight="1" x14ac:dyDescent="0.3">
      <c r="A897" s="831" t="s">
        <v>629</v>
      </c>
      <c r="B897" s="832" t="s">
        <v>630</v>
      </c>
      <c r="C897" s="835" t="s">
        <v>680</v>
      </c>
      <c r="D897" s="863" t="s">
        <v>681</v>
      </c>
      <c r="E897" s="835" t="s">
        <v>5849</v>
      </c>
      <c r="F897" s="863" t="s">
        <v>5850</v>
      </c>
      <c r="G897" s="835" t="s">
        <v>6655</v>
      </c>
      <c r="H897" s="835" t="s">
        <v>6656</v>
      </c>
      <c r="I897" s="849">
        <v>20105.359375</v>
      </c>
      <c r="J897" s="849">
        <v>1</v>
      </c>
      <c r="K897" s="850">
        <v>20105.359375</v>
      </c>
    </row>
    <row r="898" spans="1:11" ht="14.4" customHeight="1" x14ac:dyDescent="0.3">
      <c r="A898" s="831" t="s">
        <v>629</v>
      </c>
      <c r="B898" s="832" t="s">
        <v>630</v>
      </c>
      <c r="C898" s="835" t="s">
        <v>680</v>
      </c>
      <c r="D898" s="863" t="s">
        <v>681</v>
      </c>
      <c r="E898" s="835" t="s">
        <v>5849</v>
      </c>
      <c r="F898" s="863" t="s">
        <v>5850</v>
      </c>
      <c r="G898" s="835" t="s">
        <v>6657</v>
      </c>
      <c r="H898" s="835" t="s">
        <v>6658</v>
      </c>
      <c r="I898" s="849">
        <v>5188.47998046875</v>
      </c>
      <c r="J898" s="849">
        <v>1</v>
      </c>
      <c r="K898" s="850">
        <v>5188.47998046875</v>
      </c>
    </row>
    <row r="899" spans="1:11" ht="14.4" customHeight="1" x14ac:dyDescent="0.3">
      <c r="A899" s="831" t="s">
        <v>629</v>
      </c>
      <c r="B899" s="832" t="s">
        <v>630</v>
      </c>
      <c r="C899" s="835" t="s">
        <v>680</v>
      </c>
      <c r="D899" s="863" t="s">
        <v>681</v>
      </c>
      <c r="E899" s="835" t="s">
        <v>5849</v>
      </c>
      <c r="F899" s="863" t="s">
        <v>5850</v>
      </c>
      <c r="G899" s="835" t="s">
        <v>6659</v>
      </c>
      <c r="H899" s="835" t="s">
        <v>6660</v>
      </c>
      <c r="I899" s="849">
        <v>7474.169921875</v>
      </c>
      <c r="J899" s="849">
        <v>3</v>
      </c>
      <c r="K899" s="850">
        <v>22422.509765625</v>
      </c>
    </row>
    <row r="900" spans="1:11" ht="14.4" customHeight="1" x14ac:dyDescent="0.3">
      <c r="A900" s="831" t="s">
        <v>629</v>
      </c>
      <c r="B900" s="832" t="s">
        <v>630</v>
      </c>
      <c r="C900" s="835" t="s">
        <v>680</v>
      </c>
      <c r="D900" s="863" t="s">
        <v>681</v>
      </c>
      <c r="E900" s="835" t="s">
        <v>5849</v>
      </c>
      <c r="F900" s="863" t="s">
        <v>5850</v>
      </c>
      <c r="G900" s="835" t="s">
        <v>6661</v>
      </c>
      <c r="H900" s="835" t="s">
        <v>6662</v>
      </c>
      <c r="I900" s="849">
        <v>6.0499999523162842</v>
      </c>
      <c r="J900" s="849">
        <v>300</v>
      </c>
      <c r="K900" s="850">
        <v>1839.800048828125</v>
      </c>
    </row>
    <row r="901" spans="1:11" ht="14.4" customHeight="1" x14ac:dyDescent="0.3">
      <c r="A901" s="831" t="s">
        <v>629</v>
      </c>
      <c r="B901" s="832" t="s">
        <v>630</v>
      </c>
      <c r="C901" s="835" t="s">
        <v>680</v>
      </c>
      <c r="D901" s="863" t="s">
        <v>681</v>
      </c>
      <c r="E901" s="835" t="s">
        <v>5849</v>
      </c>
      <c r="F901" s="863" t="s">
        <v>5850</v>
      </c>
      <c r="G901" s="835" t="s">
        <v>6663</v>
      </c>
      <c r="H901" s="835" t="s">
        <v>6664</v>
      </c>
      <c r="I901" s="849">
        <v>3428.0400390625</v>
      </c>
      <c r="J901" s="849">
        <v>2</v>
      </c>
      <c r="K901" s="850">
        <v>6856.06982421875</v>
      </c>
    </row>
    <row r="902" spans="1:11" ht="14.4" customHeight="1" x14ac:dyDescent="0.3">
      <c r="A902" s="831" t="s">
        <v>629</v>
      </c>
      <c r="B902" s="832" t="s">
        <v>630</v>
      </c>
      <c r="C902" s="835" t="s">
        <v>680</v>
      </c>
      <c r="D902" s="863" t="s">
        <v>681</v>
      </c>
      <c r="E902" s="835" t="s">
        <v>5849</v>
      </c>
      <c r="F902" s="863" t="s">
        <v>5850</v>
      </c>
      <c r="G902" s="835" t="s">
        <v>6665</v>
      </c>
      <c r="H902" s="835" t="s">
        <v>6666</v>
      </c>
      <c r="I902" s="849">
        <v>3428.0400390625</v>
      </c>
      <c r="J902" s="849">
        <v>1</v>
      </c>
      <c r="K902" s="850">
        <v>3428.0400390625</v>
      </c>
    </row>
    <row r="903" spans="1:11" ht="14.4" customHeight="1" x14ac:dyDescent="0.3">
      <c r="A903" s="831" t="s">
        <v>629</v>
      </c>
      <c r="B903" s="832" t="s">
        <v>630</v>
      </c>
      <c r="C903" s="835" t="s">
        <v>680</v>
      </c>
      <c r="D903" s="863" t="s">
        <v>681</v>
      </c>
      <c r="E903" s="835" t="s">
        <v>5849</v>
      </c>
      <c r="F903" s="863" t="s">
        <v>5850</v>
      </c>
      <c r="G903" s="835" t="s">
        <v>6667</v>
      </c>
      <c r="H903" s="835" t="s">
        <v>6668</v>
      </c>
      <c r="I903" s="849">
        <v>1437.510009765625</v>
      </c>
      <c r="J903" s="849">
        <v>2</v>
      </c>
      <c r="K903" s="850">
        <v>2875.02001953125</v>
      </c>
    </row>
    <row r="904" spans="1:11" ht="14.4" customHeight="1" x14ac:dyDescent="0.3">
      <c r="A904" s="831" t="s">
        <v>629</v>
      </c>
      <c r="B904" s="832" t="s">
        <v>630</v>
      </c>
      <c r="C904" s="835" t="s">
        <v>680</v>
      </c>
      <c r="D904" s="863" t="s">
        <v>681</v>
      </c>
      <c r="E904" s="835" t="s">
        <v>5849</v>
      </c>
      <c r="F904" s="863" t="s">
        <v>5850</v>
      </c>
      <c r="G904" s="835" t="s">
        <v>6669</v>
      </c>
      <c r="H904" s="835" t="s">
        <v>6670</v>
      </c>
      <c r="I904" s="849">
        <v>2369</v>
      </c>
      <c r="J904" s="849">
        <v>2</v>
      </c>
      <c r="K904" s="850">
        <v>4738</v>
      </c>
    </row>
    <row r="905" spans="1:11" ht="14.4" customHeight="1" x14ac:dyDescent="0.3">
      <c r="A905" s="831" t="s">
        <v>629</v>
      </c>
      <c r="B905" s="832" t="s">
        <v>630</v>
      </c>
      <c r="C905" s="835" t="s">
        <v>680</v>
      </c>
      <c r="D905" s="863" t="s">
        <v>681</v>
      </c>
      <c r="E905" s="835" t="s">
        <v>5849</v>
      </c>
      <c r="F905" s="863" t="s">
        <v>5850</v>
      </c>
      <c r="G905" s="835" t="s">
        <v>6671</v>
      </c>
      <c r="H905" s="835" t="s">
        <v>6672</v>
      </c>
      <c r="I905" s="849">
        <v>2369</v>
      </c>
      <c r="J905" s="849">
        <v>4</v>
      </c>
      <c r="K905" s="850">
        <v>9476</v>
      </c>
    </row>
    <row r="906" spans="1:11" ht="14.4" customHeight="1" x14ac:dyDescent="0.3">
      <c r="A906" s="831" t="s">
        <v>629</v>
      </c>
      <c r="B906" s="832" t="s">
        <v>630</v>
      </c>
      <c r="C906" s="835" t="s">
        <v>680</v>
      </c>
      <c r="D906" s="863" t="s">
        <v>681</v>
      </c>
      <c r="E906" s="835" t="s">
        <v>5849</v>
      </c>
      <c r="F906" s="863" t="s">
        <v>5850</v>
      </c>
      <c r="G906" s="835" t="s">
        <v>6673</v>
      </c>
      <c r="H906" s="835" t="s">
        <v>6674</v>
      </c>
      <c r="I906" s="849">
        <v>313.08999633789062</v>
      </c>
      <c r="J906" s="849">
        <v>10</v>
      </c>
      <c r="K906" s="850">
        <v>3130.8798828125</v>
      </c>
    </row>
    <row r="907" spans="1:11" ht="14.4" customHeight="1" x14ac:dyDescent="0.3">
      <c r="A907" s="831" t="s">
        <v>629</v>
      </c>
      <c r="B907" s="832" t="s">
        <v>630</v>
      </c>
      <c r="C907" s="835" t="s">
        <v>680</v>
      </c>
      <c r="D907" s="863" t="s">
        <v>681</v>
      </c>
      <c r="E907" s="835" t="s">
        <v>6005</v>
      </c>
      <c r="F907" s="863" t="s">
        <v>6006</v>
      </c>
      <c r="G907" s="835" t="s">
        <v>6675</v>
      </c>
      <c r="H907" s="835" t="s">
        <v>6676</v>
      </c>
      <c r="I907" s="849">
        <v>0.56999999284744263</v>
      </c>
      <c r="J907" s="849">
        <v>400</v>
      </c>
      <c r="K907" s="850">
        <v>227</v>
      </c>
    </row>
    <row r="908" spans="1:11" ht="14.4" customHeight="1" x14ac:dyDescent="0.3">
      <c r="A908" s="831" t="s">
        <v>629</v>
      </c>
      <c r="B908" s="832" t="s">
        <v>630</v>
      </c>
      <c r="C908" s="835" t="s">
        <v>680</v>
      </c>
      <c r="D908" s="863" t="s">
        <v>681</v>
      </c>
      <c r="E908" s="835" t="s">
        <v>6005</v>
      </c>
      <c r="F908" s="863" t="s">
        <v>6006</v>
      </c>
      <c r="G908" s="835" t="s">
        <v>6011</v>
      </c>
      <c r="H908" s="835" t="s">
        <v>6012</v>
      </c>
      <c r="I908" s="849">
        <v>7.0199999809265137</v>
      </c>
      <c r="J908" s="849">
        <v>200</v>
      </c>
      <c r="K908" s="850">
        <v>1404</v>
      </c>
    </row>
    <row r="909" spans="1:11" ht="14.4" customHeight="1" x14ac:dyDescent="0.3">
      <c r="A909" s="831" t="s">
        <v>629</v>
      </c>
      <c r="B909" s="832" t="s">
        <v>630</v>
      </c>
      <c r="C909" s="835" t="s">
        <v>680</v>
      </c>
      <c r="D909" s="863" t="s">
        <v>681</v>
      </c>
      <c r="E909" s="835" t="s">
        <v>6245</v>
      </c>
      <c r="F909" s="863" t="s">
        <v>6246</v>
      </c>
      <c r="G909" s="835" t="s">
        <v>6677</v>
      </c>
      <c r="H909" s="835" t="s">
        <v>6678</v>
      </c>
      <c r="I909" s="849">
        <v>3.1066665649414062</v>
      </c>
      <c r="J909" s="849">
        <v>5</v>
      </c>
      <c r="K909" s="850">
        <v>46.530001832172275</v>
      </c>
    </row>
    <row r="910" spans="1:11" ht="14.4" customHeight="1" x14ac:dyDescent="0.3">
      <c r="A910" s="831" t="s">
        <v>629</v>
      </c>
      <c r="B910" s="832" t="s">
        <v>630</v>
      </c>
      <c r="C910" s="835" t="s">
        <v>680</v>
      </c>
      <c r="D910" s="863" t="s">
        <v>681</v>
      </c>
      <c r="E910" s="835" t="s">
        <v>6245</v>
      </c>
      <c r="F910" s="863" t="s">
        <v>6246</v>
      </c>
      <c r="G910" s="835" t="s">
        <v>6679</v>
      </c>
      <c r="H910" s="835" t="s">
        <v>6680</v>
      </c>
      <c r="I910" s="849">
        <v>9.3199996948242187</v>
      </c>
      <c r="J910" s="849">
        <v>5</v>
      </c>
      <c r="K910" s="850">
        <v>46.599998474121094</v>
      </c>
    </row>
    <row r="911" spans="1:11" ht="14.4" customHeight="1" x14ac:dyDescent="0.3">
      <c r="A911" s="831" t="s">
        <v>629</v>
      </c>
      <c r="B911" s="832" t="s">
        <v>630</v>
      </c>
      <c r="C911" s="835" t="s">
        <v>680</v>
      </c>
      <c r="D911" s="863" t="s">
        <v>681</v>
      </c>
      <c r="E911" s="835" t="s">
        <v>6245</v>
      </c>
      <c r="F911" s="863" t="s">
        <v>6246</v>
      </c>
      <c r="G911" s="835" t="s">
        <v>6681</v>
      </c>
      <c r="H911" s="835" t="s">
        <v>6682</v>
      </c>
      <c r="I911" s="849">
        <v>9.3199996948242187</v>
      </c>
      <c r="J911" s="849">
        <v>5</v>
      </c>
      <c r="K911" s="850">
        <v>46.599998474121094</v>
      </c>
    </row>
    <row r="912" spans="1:11" ht="14.4" customHeight="1" x14ac:dyDescent="0.3">
      <c r="A912" s="831" t="s">
        <v>629</v>
      </c>
      <c r="B912" s="832" t="s">
        <v>630</v>
      </c>
      <c r="C912" s="835" t="s">
        <v>680</v>
      </c>
      <c r="D912" s="863" t="s">
        <v>681</v>
      </c>
      <c r="E912" s="835" t="s">
        <v>6683</v>
      </c>
      <c r="F912" s="863" t="s">
        <v>6684</v>
      </c>
      <c r="G912" s="835" t="s">
        <v>6685</v>
      </c>
      <c r="H912" s="835" t="s">
        <v>6686</v>
      </c>
      <c r="I912" s="849">
        <v>1495</v>
      </c>
      <c r="J912" s="849">
        <v>1</v>
      </c>
      <c r="K912" s="850">
        <v>1495</v>
      </c>
    </row>
    <row r="913" spans="1:11" ht="14.4" customHeight="1" x14ac:dyDescent="0.3">
      <c r="A913" s="831" t="s">
        <v>629</v>
      </c>
      <c r="B913" s="832" t="s">
        <v>630</v>
      </c>
      <c r="C913" s="835" t="s">
        <v>680</v>
      </c>
      <c r="D913" s="863" t="s">
        <v>681</v>
      </c>
      <c r="E913" s="835" t="s">
        <v>6683</v>
      </c>
      <c r="F913" s="863" t="s">
        <v>6684</v>
      </c>
      <c r="G913" s="835" t="s">
        <v>6687</v>
      </c>
      <c r="H913" s="835" t="s">
        <v>6688</v>
      </c>
      <c r="I913" s="849">
        <v>1040</v>
      </c>
      <c r="J913" s="849">
        <v>1</v>
      </c>
      <c r="K913" s="850">
        <v>1040</v>
      </c>
    </row>
    <row r="914" spans="1:11" ht="14.4" customHeight="1" thickBot="1" x14ac:dyDescent="0.35">
      <c r="A914" s="839" t="s">
        <v>629</v>
      </c>
      <c r="B914" s="840" t="s">
        <v>630</v>
      </c>
      <c r="C914" s="843" t="s">
        <v>680</v>
      </c>
      <c r="D914" s="864" t="s">
        <v>681</v>
      </c>
      <c r="E914" s="843" t="s">
        <v>6689</v>
      </c>
      <c r="F914" s="864" t="s">
        <v>6690</v>
      </c>
      <c r="G914" s="843" t="s">
        <v>6691</v>
      </c>
      <c r="H914" s="843" t="s">
        <v>6692</v>
      </c>
      <c r="I914" s="851">
        <v>57266.87890625</v>
      </c>
      <c r="J914" s="851">
        <v>1</v>
      </c>
      <c r="K914" s="852">
        <v>57266.87890625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166.79643999999999</v>
      </c>
      <c r="D6" s="491"/>
      <c r="E6" s="491"/>
      <c r="F6" s="490"/>
      <c r="G6" s="492">
        <f ca="1">SUM(Tabulka[05 h_vram])/2</f>
        <v>129023.05000000002</v>
      </c>
      <c r="H6" s="491">
        <f ca="1">SUM(Tabulka[06 h_naduv])/2</f>
        <v>3330.9</v>
      </c>
      <c r="I6" s="491">
        <f ca="1">SUM(Tabulka[07 h_nadzk])/2</f>
        <v>3720.1000000000004</v>
      </c>
      <c r="J6" s="490">
        <f ca="1">SUM(Tabulka[08 h_oon])/2</f>
        <v>1514.5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66115</v>
      </c>
      <c r="N6" s="491">
        <f ca="1">SUM(Tabulka[12 m_oc])/2</f>
        <v>66115</v>
      </c>
      <c r="O6" s="490">
        <f ca="1">SUM(Tabulka[13 m_sk])/2</f>
        <v>42436179</v>
      </c>
      <c r="P6" s="489">
        <f ca="1">SUM(Tabulka[14_vzsk])/2</f>
        <v>49208</v>
      </c>
      <c r="Q6" s="489">
        <f ca="1">SUM(Tabulka[15_vzpl])/2</f>
        <v>77640.518084066454</v>
      </c>
      <c r="R6" s="488">
        <f ca="1">IF(Q6=0,0,P6/Q6)</f>
        <v>0.63379278261280136</v>
      </c>
      <c r="S6" s="487">
        <f ca="1">Q6-P6</f>
        <v>28432.518084066454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30.926459999999999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23995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2262.4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3370.1000000000004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13610991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35557.184750733133</v>
      </c>
      <c r="R8" s="471">
        <f ca="1">IF(Tabulka[[#This Row],[15_vzpl]]=0,"",Tabulka[[#This Row],[14_vzsk]]/Tabulka[[#This Row],[15_vzpl]])</f>
        <v>0.89742762886597949</v>
      </c>
      <c r="S8" s="470">
        <f ca="1">IF(Tabulka[[#This Row],[15_vzpl]]-Tabulka[[#This Row],[14_vzsk]]=0,"",Tabulka[[#This Row],[15_vzpl]]-Tabulka[[#This Row],[14_vzsk]])</f>
        <v>3647.1847507331331</v>
      </c>
    </row>
    <row r="9" spans="1:19" x14ac:dyDescent="0.3">
      <c r="A9" s="469">
        <v>99</v>
      </c>
      <c r="B9" s="468" t="s">
        <v>6703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4.6376800000000005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3742.4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148.30000000000001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1353074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35557.184750733133</v>
      </c>
      <c r="R9" s="471">
        <f ca="1">IF(Tabulka[[#This Row],[15_vzpl]]=0,"",Tabulka[[#This Row],[14_vzsk]]/Tabulka[[#This Row],[15_vzpl]])</f>
        <v>0.89742762886597949</v>
      </c>
      <c r="S9" s="470">
        <f ca="1">IF(Tabulka[[#This Row],[15_vzpl]]-Tabulka[[#This Row],[14_vzsk]]=0,"",Tabulka[[#This Row],[15_vzpl]]-Tabulka[[#This Row],[14_vzsk]])</f>
        <v>3647.1847507331331</v>
      </c>
    </row>
    <row r="10" spans="1:19" x14ac:dyDescent="0.3">
      <c r="A10" s="469">
        <v>100</v>
      </c>
      <c r="B10" s="468" t="s">
        <v>6704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3.3460000000000001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2436.8000000000002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267.29999999999995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981076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6705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22.942780000000003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17815.8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1846.8000000000002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2114.1000000000004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11276841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6694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1229.2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207980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6706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163.19999999999999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746</v>
      </c>
      <c r="B14" s="468" t="s">
        <v>6707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182102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6695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131.41997999999998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101454.85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28192664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17298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42083.333333333328</v>
      </c>
      <c r="R15" s="471">
        <f ca="1">IF(Tabulka[[#This Row],[15_vzpl]]=0,"",Tabulka[[#This Row],[14_vzsk]]/Tabulka[[#This Row],[15_vzpl]])</f>
        <v>0.41104158415841591</v>
      </c>
      <c r="S15" s="470">
        <f ca="1">IF(Tabulka[[#This Row],[15_vzpl]]-Tabulka[[#This Row],[14_vzsk]]=0,"",Tabulka[[#This Row],[15_vzpl]]-Tabulka[[#This Row],[14_vzsk]])</f>
        <v>24785.333333333328</v>
      </c>
    </row>
    <row r="16" spans="1:19" x14ac:dyDescent="0.3">
      <c r="A16" s="469">
        <v>303</v>
      </c>
      <c r="B16" s="468" t="s">
        <v>6708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11785.699999999999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2926846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17298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42083.333333333328</v>
      </c>
      <c r="R16" s="471">
        <f ca="1">IF(Tabulka[[#This Row],[15_vzpl]]=0,"",Tabulka[[#This Row],[14_vzsk]]/Tabulka[[#This Row],[15_vzpl]])</f>
        <v>0.41104158415841591</v>
      </c>
      <c r="S16" s="470">
        <f ca="1">IF(Tabulka[[#This Row],[15_vzpl]]-Tabulka[[#This Row],[14_vzsk]]=0,"",Tabulka[[#This Row],[15_vzpl]]-Tabulka[[#This Row],[14_vzsk]])</f>
        <v>24785.333333333328</v>
      </c>
    </row>
    <row r="17" spans="1:19" x14ac:dyDescent="0.3">
      <c r="A17" s="469">
        <v>304</v>
      </c>
      <c r="B17" s="468" t="s">
        <v>6709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3981.5999999999995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1165980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6710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1032896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307</v>
      </c>
      <c r="B19" s="468" t="s">
        <v>6711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7153.5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2344018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309</v>
      </c>
      <c r="B20" s="468" t="s">
        <v>6712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4574.25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1261745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310</v>
      </c>
      <c r="B21" s="468" t="s">
        <v>6713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74.069980000000015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56918.3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424.25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17155143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409</v>
      </c>
      <c r="B22" s="468" t="s">
        <v>6714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424</v>
      </c>
      <c r="B23" s="468" t="s">
        <v>6715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340258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642</v>
      </c>
      <c r="B24" s="468" t="s">
        <v>6716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448.25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1961878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6696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424544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30</v>
      </c>
      <c r="B26" s="468" t="s">
        <v>6717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424544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6702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32.121799999999993</v>
      </c>
      <c r="F4" s="498"/>
      <c r="G4" s="498"/>
      <c r="H4" s="498"/>
      <c r="I4" s="498">
        <v>5487.8</v>
      </c>
      <c r="J4" s="498">
        <v>459.9</v>
      </c>
      <c r="K4" s="498">
        <v>646.90000000000009</v>
      </c>
      <c r="L4" s="498">
        <v>261.5</v>
      </c>
      <c r="M4" s="498"/>
      <c r="N4" s="498"/>
      <c r="O4" s="498">
        <v>63865</v>
      </c>
      <c r="P4" s="498">
        <v>63865</v>
      </c>
      <c r="Q4" s="498">
        <v>2810659</v>
      </c>
      <c r="R4" s="498">
        <v>8850</v>
      </c>
      <c r="S4" s="498">
        <v>7111.4369501466272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5.0599999999999996</v>
      </c>
      <c r="I5">
        <v>859.2</v>
      </c>
      <c r="J5">
        <v>20.7</v>
      </c>
      <c r="K5">
        <v>135.30000000000001</v>
      </c>
      <c r="L5">
        <v>43.5</v>
      </c>
      <c r="Q5">
        <v>259499</v>
      </c>
      <c r="R5">
        <v>8850</v>
      </c>
      <c r="S5">
        <v>7111.4369501466272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3.2500999999999998</v>
      </c>
      <c r="I6">
        <v>540</v>
      </c>
      <c r="J6">
        <v>36.9</v>
      </c>
      <c r="K6">
        <v>68.5</v>
      </c>
      <c r="Q6">
        <v>170351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23.811699999999998</v>
      </c>
      <c r="I7">
        <v>4088.6000000000004</v>
      </c>
      <c r="J7">
        <v>402.3</v>
      </c>
      <c r="K7">
        <v>443.1</v>
      </c>
      <c r="L7">
        <v>218</v>
      </c>
      <c r="O7">
        <v>63865</v>
      </c>
      <c r="P7">
        <v>63865</v>
      </c>
      <c r="Q7">
        <v>2380809</v>
      </c>
    </row>
    <row r="8" spans="1:19" x14ac:dyDescent="0.3">
      <c r="A8" s="505" t="s">
        <v>215</v>
      </c>
      <c r="B8" s="504">
        <v>5</v>
      </c>
      <c r="C8">
        <v>1</v>
      </c>
      <c r="D8" t="s">
        <v>6694</v>
      </c>
      <c r="E8">
        <v>1.45</v>
      </c>
      <c r="I8">
        <v>263.60000000000002</v>
      </c>
      <c r="Q8">
        <v>38767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0.2</v>
      </c>
      <c r="I9">
        <v>33.6</v>
      </c>
      <c r="Q9">
        <v>5017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1.25</v>
      </c>
      <c r="I10">
        <v>230</v>
      </c>
      <c r="Q10">
        <v>33750</v>
      </c>
    </row>
    <row r="11" spans="1:19" x14ac:dyDescent="0.3">
      <c r="A11" s="503" t="s">
        <v>218</v>
      </c>
      <c r="B11" s="502">
        <v>8</v>
      </c>
      <c r="C11">
        <v>1</v>
      </c>
      <c r="D11" t="s">
        <v>6695</v>
      </c>
      <c r="E11">
        <v>131.09989999999999</v>
      </c>
      <c r="I11">
        <v>21621.200000000001</v>
      </c>
      <c r="J11">
        <v>36.5</v>
      </c>
      <c r="K11">
        <v>10</v>
      </c>
      <c r="O11">
        <v>2250</v>
      </c>
      <c r="P11">
        <v>2250</v>
      </c>
      <c r="Q11">
        <v>5536396</v>
      </c>
      <c r="R11">
        <v>3599</v>
      </c>
      <c r="S11">
        <v>8416.6666666666661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15.15</v>
      </c>
      <c r="I12">
        <v>2365.9</v>
      </c>
      <c r="Q12">
        <v>555455</v>
      </c>
      <c r="R12">
        <v>3599</v>
      </c>
      <c r="S12">
        <v>8416.6666666666661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4.8</v>
      </c>
      <c r="I13">
        <v>859.2</v>
      </c>
      <c r="Q13">
        <v>232269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4</v>
      </c>
      <c r="I14">
        <v>648</v>
      </c>
      <c r="Q14">
        <v>207898</v>
      </c>
    </row>
    <row r="15" spans="1:19" x14ac:dyDescent="0.3">
      <c r="A15" s="503" t="s">
        <v>222</v>
      </c>
      <c r="B15" s="502">
        <v>12</v>
      </c>
      <c r="C15">
        <v>1</v>
      </c>
      <c r="D15">
        <v>307</v>
      </c>
      <c r="E15">
        <v>9.1</v>
      </c>
      <c r="I15">
        <v>1473</v>
      </c>
      <c r="Q15">
        <v>468138</v>
      </c>
    </row>
    <row r="16" spans="1:19" x14ac:dyDescent="0.3">
      <c r="A16" s="501" t="s">
        <v>210</v>
      </c>
      <c r="B16" s="500">
        <v>2019</v>
      </c>
      <c r="C16">
        <v>1</v>
      </c>
      <c r="D16">
        <v>309</v>
      </c>
      <c r="E16">
        <v>5.5</v>
      </c>
      <c r="I16">
        <v>978.75</v>
      </c>
      <c r="Q16">
        <v>236799</v>
      </c>
    </row>
    <row r="17" spans="3:19" x14ac:dyDescent="0.3">
      <c r="C17">
        <v>1</v>
      </c>
      <c r="D17">
        <v>310</v>
      </c>
      <c r="E17">
        <v>74.549899999999994</v>
      </c>
      <c r="I17">
        <v>12267.85</v>
      </c>
      <c r="J17">
        <v>36.5</v>
      </c>
      <c r="K17">
        <v>10</v>
      </c>
      <c r="O17">
        <v>1500</v>
      </c>
      <c r="P17">
        <v>1500</v>
      </c>
      <c r="Q17">
        <v>3397155</v>
      </c>
    </row>
    <row r="18" spans="3:19" x14ac:dyDescent="0.3">
      <c r="C18">
        <v>1</v>
      </c>
      <c r="D18">
        <v>424</v>
      </c>
      <c r="E18">
        <v>3</v>
      </c>
      <c r="I18">
        <v>476.5</v>
      </c>
      <c r="Q18">
        <v>73455</v>
      </c>
    </row>
    <row r="19" spans="3:19" x14ac:dyDescent="0.3">
      <c r="C19">
        <v>1</v>
      </c>
      <c r="D19">
        <v>642</v>
      </c>
      <c r="E19">
        <v>15</v>
      </c>
      <c r="I19">
        <v>2552</v>
      </c>
      <c r="O19">
        <v>750</v>
      </c>
      <c r="P19">
        <v>750</v>
      </c>
      <c r="Q19">
        <v>365227</v>
      </c>
    </row>
    <row r="20" spans="3:19" x14ac:dyDescent="0.3">
      <c r="C20">
        <v>1</v>
      </c>
      <c r="D20" t="s">
        <v>6696</v>
      </c>
      <c r="E20">
        <v>3</v>
      </c>
      <c r="I20">
        <v>536</v>
      </c>
      <c r="Q20">
        <v>87816</v>
      </c>
    </row>
    <row r="21" spans="3:19" x14ac:dyDescent="0.3">
      <c r="C21">
        <v>1</v>
      </c>
      <c r="D21">
        <v>30</v>
      </c>
      <c r="E21">
        <v>3</v>
      </c>
      <c r="I21">
        <v>536</v>
      </c>
      <c r="Q21">
        <v>87816</v>
      </c>
    </row>
    <row r="22" spans="3:19" x14ac:dyDescent="0.3">
      <c r="C22" t="s">
        <v>6697</v>
      </c>
      <c r="E22">
        <v>167.67169999999999</v>
      </c>
      <c r="I22">
        <v>27908.600000000002</v>
      </c>
      <c r="J22">
        <v>496.4</v>
      </c>
      <c r="K22">
        <v>656.90000000000009</v>
      </c>
      <c r="L22">
        <v>261.5</v>
      </c>
      <c r="O22">
        <v>66115</v>
      </c>
      <c r="P22">
        <v>66115</v>
      </c>
      <c r="Q22">
        <v>8473638</v>
      </c>
      <c r="R22">
        <v>12449</v>
      </c>
      <c r="S22">
        <v>15528.103616813292</v>
      </c>
    </row>
    <row r="23" spans="3:19" x14ac:dyDescent="0.3">
      <c r="C23">
        <v>2</v>
      </c>
      <c r="D23" t="s">
        <v>272</v>
      </c>
      <c r="E23">
        <v>32.0886</v>
      </c>
      <c r="I23">
        <v>4410.3999999999996</v>
      </c>
      <c r="J23">
        <v>490.6</v>
      </c>
      <c r="K23">
        <v>613.20000000000005</v>
      </c>
      <c r="L23">
        <v>228</v>
      </c>
      <c r="Q23">
        <v>2653421</v>
      </c>
      <c r="R23">
        <v>2600</v>
      </c>
      <c r="S23">
        <v>7111.4369501466272</v>
      </c>
    </row>
    <row r="24" spans="3:19" x14ac:dyDescent="0.3">
      <c r="C24">
        <v>2</v>
      </c>
      <c r="D24">
        <v>99</v>
      </c>
      <c r="E24">
        <v>5.0283999999999995</v>
      </c>
      <c r="I24">
        <v>712.8</v>
      </c>
      <c r="J24">
        <v>36.799999999999997</v>
      </c>
      <c r="K24">
        <v>148.5</v>
      </c>
      <c r="L24">
        <v>32</v>
      </c>
      <c r="Q24">
        <v>273681</v>
      </c>
      <c r="R24">
        <v>2600</v>
      </c>
      <c r="S24">
        <v>7111.4369501466272</v>
      </c>
    </row>
    <row r="25" spans="3:19" x14ac:dyDescent="0.3">
      <c r="C25">
        <v>2</v>
      </c>
      <c r="D25">
        <v>100</v>
      </c>
      <c r="E25">
        <v>3.25</v>
      </c>
      <c r="I25">
        <v>383.6</v>
      </c>
      <c r="J25">
        <v>44.7</v>
      </c>
      <c r="K25">
        <v>78.599999999999994</v>
      </c>
      <c r="Q25">
        <v>182464</v>
      </c>
    </row>
    <row r="26" spans="3:19" x14ac:dyDescent="0.3">
      <c r="C26">
        <v>2</v>
      </c>
      <c r="D26">
        <v>101</v>
      </c>
      <c r="E26">
        <v>23.810200000000002</v>
      </c>
      <c r="I26">
        <v>3314</v>
      </c>
      <c r="J26">
        <v>409.1</v>
      </c>
      <c r="K26">
        <v>386.1</v>
      </c>
      <c r="L26">
        <v>196</v>
      </c>
      <c r="Q26">
        <v>2197276</v>
      </c>
    </row>
    <row r="27" spans="3:19" x14ac:dyDescent="0.3">
      <c r="C27">
        <v>2</v>
      </c>
      <c r="D27" t="s">
        <v>6694</v>
      </c>
      <c r="E27">
        <v>1.45</v>
      </c>
      <c r="I27">
        <v>232</v>
      </c>
      <c r="Q27">
        <v>38750</v>
      </c>
    </row>
    <row r="28" spans="3:19" x14ac:dyDescent="0.3">
      <c r="C28">
        <v>2</v>
      </c>
      <c r="D28">
        <v>526</v>
      </c>
      <c r="E28">
        <v>0.2</v>
      </c>
      <c r="I28">
        <v>32</v>
      </c>
      <c r="Q28">
        <v>5000</v>
      </c>
    </row>
    <row r="29" spans="3:19" x14ac:dyDescent="0.3">
      <c r="C29">
        <v>2</v>
      </c>
      <c r="D29">
        <v>746</v>
      </c>
      <c r="E29">
        <v>1.25</v>
      </c>
      <c r="I29">
        <v>200</v>
      </c>
      <c r="Q29">
        <v>33750</v>
      </c>
    </row>
    <row r="30" spans="3:19" x14ac:dyDescent="0.3">
      <c r="C30">
        <v>2</v>
      </c>
      <c r="D30" t="s">
        <v>6695</v>
      </c>
      <c r="E30">
        <v>132.1</v>
      </c>
      <c r="I30">
        <v>19057.5</v>
      </c>
      <c r="J30">
        <v>110</v>
      </c>
      <c r="K30">
        <v>40</v>
      </c>
      <c r="Q30">
        <v>5435239</v>
      </c>
      <c r="S30">
        <v>8416.6666666666661</v>
      </c>
    </row>
    <row r="31" spans="3:19" x14ac:dyDescent="0.3">
      <c r="C31">
        <v>2</v>
      </c>
      <c r="D31">
        <v>303</v>
      </c>
      <c r="E31">
        <v>15.15</v>
      </c>
      <c r="I31">
        <v>2087</v>
      </c>
      <c r="K31">
        <v>10</v>
      </c>
      <c r="Q31">
        <v>532128</v>
      </c>
      <c r="S31">
        <v>8416.6666666666661</v>
      </c>
    </row>
    <row r="32" spans="3:19" x14ac:dyDescent="0.3">
      <c r="C32">
        <v>2</v>
      </c>
      <c r="D32">
        <v>304</v>
      </c>
      <c r="E32">
        <v>4.8</v>
      </c>
      <c r="I32">
        <v>768</v>
      </c>
      <c r="Q32">
        <v>231142</v>
      </c>
    </row>
    <row r="33" spans="3:19" x14ac:dyDescent="0.3">
      <c r="C33">
        <v>2</v>
      </c>
      <c r="D33">
        <v>305</v>
      </c>
      <c r="E33">
        <v>4</v>
      </c>
      <c r="I33">
        <v>576</v>
      </c>
      <c r="Q33">
        <v>204531</v>
      </c>
    </row>
    <row r="34" spans="3:19" x14ac:dyDescent="0.3">
      <c r="C34">
        <v>2</v>
      </c>
      <c r="D34">
        <v>307</v>
      </c>
      <c r="E34">
        <v>9.1</v>
      </c>
      <c r="I34">
        <v>1380</v>
      </c>
      <c r="Q34">
        <v>450518</v>
      </c>
    </row>
    <row r="35" spans="3:19" x14ac:dyDescent="0.3">
      <c r="C35">
        <v>2</v>
      </c>
      <c r="D35">
        <v>309</v>
      </c>
      <c r="E35">
        <v>5.5</v>
      </c>
      <c r="I35">
        <v>841</v>
      </c>
      <c r="Q35">
        <v>236798</v>
      </c>
    </row>
    <row r="36" spans="3:19" x14ac:dyDescent="0.3">
      <c r="C36">
        <v>2</v>
      </c>
      <c r="D36">
        <v>310</v>
      </c>
      <c r="E36">
        <v>74.55</v>
      </c>
      <c r="I36">
        <v>10727.5</v>
      </c>
      <c r="J36">
        <v>50</v>
      </c>
      <c r="K36">
        <v>30</v>
      </c>
      <c r="Q36">
        <v>3314480</v>
      </c>
    </row>
    <row r="37" spans="3:19" x14ac:dyDescent="0.3">
      <c r="C37">
        <v>2</v>
      </c>
      <c r="D37">
        <v>424</v>
      </c>
      <c r="E37">
        <v>3</v>
      </c>
      <c r="I37">
        <v>438</v>
      </c>
      <c r="Q37">
        <v>76347</v>
      </c>
    </row>
    <row r="38" spans="3:19" x14ac:dyDescent="0.3">
      <c r="C38">
        <v>2</v>
      </c>
      <c r="D38">
        <v>642</v>
      </c>
      <c r="E38">
        <v>16</v>
      </c>
      <c r="I38">
        <v>2240</v>
      </c>
      <c r="J38">
        <v>60</v>
      </c>
      <c r="Q38">
        <v>389295</v>
      </c>
    </row>
    <row r="39" spans="3:19" x14ac:dyDescent="0.3">
      <c r="C39">
        <v>2</v>
      </c>
      <c r="D39" t="s">
        <v>6696</v>
      </c>
      <c r="E39">
        <v>3</v>
      </c>
      <c r="I39">
        <v>460</v>
      </c>
      <c r="Q39">
        <v>87462</v>
      </c>
    </row>
    <row r="40" spans="3:19" x14ac:dyDescent="0.3">
      <c r="C40">
        <v>2</v>
      </c>
      <c r="D40">
        <v>30</v>
      </c>
      <c r="E40">
        <v>3</v>
      </c>
      <c r="I40">
        <v>460</v>
      </c>
      <c r="Q40">
        <v>87462</v>
      </c>
    </row>
    <row r="41" spans="3:19" x14ac:dyDescent="0.3">
      <c r="C41" t="s">
        <v>6698</v>
      </c>
      <c r="E41">
        <v>168.6386</v>
      </c>
      <c r="I41">
        <v>24159.9</v>
      </c>
      <c r="J41">
        <v>600.6</v>
      </c>
      <c r="K41">
        <v>653.20000000000005</v>
      </c>
      <c r="L41">
        <v>228</v>
      </c>
      <c r="Q41">
        <v>8214872</v>
      </c>
      <c r="R41">
        <v>2600</v>
      </c>
      <c r="S41">
        <v>15528.103616813292</v>
      </c>
    </row>
    <row r="42" spans="3:19" x14ac:dyDescent="0.3">
      <c r="C42">
        <v>3</v>
      </c>
      <c r="D42" t="s">
        <v>272</v>
      </c>
      <c r="E42">
        <v>30.972299999999997</v>
      </c>
      <c r="I42">
        <v>4382.3999999999996</v>
      </c>
      <c r="J42">
        <v>470.5</v>
      </c>
      <c r="K42">
        <v>657.1</v>
      </c>
      <c r="L42">
        <v>336</v>
      </c>
      <c r="Q42">
        <v>2775308</v>
      </c>
      <c r="S42">
        <v>7111.4369501466272</v>
      </c>
    </row>
    <row r="43" spans="3:19" x14ac:dyDescent="0.3">
      <c r="C43">
        <v>3</v>
      </c>
      <c r="D43">
        <v>99</v>
      </c>
      <c r="E43">
        <v>4.9000000000000004</v>
      </c>
      <c r="I43">
        <v>752.8</v>
      </c>
      <c r="J43">
        <v>28.7</v>
      </c>
      <c r="K43">
        <v>130.30000000000001</v>
      </c>
      <c r="L43">
        <v>43.5</v>
      </c>
      <c r="Q43">
        <v>273540</v>
      </c>
      <c r="S43">
        <v>7111.4369501466272</v>
      </c>
    </row>
    <row r="44" spans="3:19" x14ac:dyDescent="0.3">
      <c r="C44">
        <v>3</v>
      </c>
      <c r="D44">
        <v>100</v>
      </c>
      <c r="E44">
        <v>3.41</v>
      </c>
      <c r="I44">
        <v>509.59999999999997</v>
      </c>
      <c r="J44">
        <v>66.599999999999994</v>
      </c>
      <c r="K44">
        <v>116.2</v>
      </c>
      <c r="Q44">
        <v>216183</v>
      </c>
    </row>
    <row r="45" spans="3:19" x14ac:dyDescent="0.3">
      <c r="C45">
        <v>3</v>
      </c>
      <c r="D45">
        <v>101</v>
      </c>
      <c r="E45">
        <v>22.662299999999998</v>
      </c>
      <c r="I45">
        <v>3120</v>
      </c>
      <c r="J45">
        <v>375.2</v>
      </c>
      <c r="K45">
        <v>410.6</v>
      </c>
      <c r="L45">
        <v>292.5</v>
      </c>
      <c r="Q45">
        <v>2285585</v>
      </c>
    </row>
    <row r="46" spans="3:19" x14ac:dyDescent="0.3">
      <c r="C46">
        <v>3</v>
      </c>
      <c r="D46" t="s">
        <v>6694</v>
      </c>
      <c r="E46">
        <v>1.45</v>
      </c>
      <c r="I46">
        <v>243.6</v>
      </c>
      <c r="Q46">
        <v>38750</v>
      </c>
    </row>
    <row r="47" spans="3:19" x14ac:dyDescent="0.3">
      <c r="C47">
        <v>3</v>
      </c>
      <c r="D47">
        <v>526</v>
      </c>
      <c r="E47">
        <v>0.2</v>
      </c>
      <c r="I47">
        <v>33.6</v>
      </c>
      <c r="Q47">
        <v>5000</v>
      </c>
    </row>
    <row r="48" spans="3:19" x14ac:dyDescent="0.3">
      <c r="C48">
        <v>3</v>
      </c>
      <c r="D48">
        <v>746</v>
      </c>
      <c r="E48">
        <v>1.25</v>
      </c>
      <c r="I48">
        <v>210</v>
      </c>
      <c r="Q48">
        <v>33750</v>
      </c>
    </row>
    <row r="49" spans="3:19" x14ac:dyDescent="0.3">
      <c r="C49">
        <v>3</v>
      </c>
      <c r="D49" t="s">
        <v>6695</v>
      </c>
      <c r="E49">
        <v>132.6</v>
      </c>
      <c r="I49">
        <v>18815.400000000001</v>
      </c>
      <c r="J49">
        <v>368</v>
      </c>
      <c r="K49">
        <v>70</v>
      </c>
      <c r="Q49">
        <v>5604830</v>
      </c>
      <c r="R49">
        <v>6100</v>
      </c>
      <c r="S49">
        <v>8416.6666666666661</v>
      </c>
    </row>
    <row r="50" spans="3:19" x14ac:dyDescent="0.3">
      <c r="C50">
        <v>3</v>
      </c>
      <c r="D50">
        <v>303</v>
      </c>
      <c r="E50">
        <v>15.15</v>
      </c>
      <c r="I50">
        <v>2278.3000000000002</v>
      </c>
      <c r="J50">
        <v>50</v>
      </c>
      <c r="K50">
        <v>30</v>
      </c>
      <c r="Q50">
        <v>597154</v>
      </c>
      <c r="R50">
        <v>6100</v>
      </c>
      <c r="S50">
        <v>8416.6666666666661</v>
      </c>
    </row>
    <row r="51" spans="3:19" x14ac:dyDescent="0.3">
      <c r="C51">
        <v>3</v>
      </c>
      <c r="D51">
        <v>304</v>
      </c>
      <c r="E51">
        <v>4.8</v>
      </c>
      <c r="I51">
        <v>742.4</v>
      </c>
      <c r="Q51">
        <v>228035</v>
      </c>
    </row>
    <row r="52" spans="3:19" x14ac:dyDescent="0.3">
      <c r="C52">
        <v>3</v>
      </c>
      <c r="D52">
        <v>305</v>
      </c>
      <c r="E52">
        <v>4</v>
      </c>
      <c r="I52">
        <v>632</v>
      </c>
      <c r="Q52">
        <v>208473</v>
      </c>
    </row>
    <row r="53" spans="3:19" x14ac:dyDescent="0.3">
      <c r="C53">
        <v>3</v>
      </c>
      <c r="D53">
        <v>307</v>
      </c>
      <c r="E53">
        <v>9.1</v>
      </c>
      <c r="I53">
        <v>1249.5</v>
      </c>
      <c r="Q53">
        <v>453277</v>
      </c>
    </row>
    <row r="54" spans="3:19" x14ac:dyDescent="0.3">
      <c r="C54">
        <v>3</v>
      </c>
      <c r="D54">
        <v>309</v>
      </c>
      <c r="E54">
        <v>5.5</v>
      </c>
      <c r="I54">
        <v>740.25</v>
      </c>
      <c r="J54">
        <v>20</v>
      </c>
      <c r="Q54">
        <v>247283</v>
      </c>
    </row>
    <row r="55" spans="3:19" x14ac:dyDescent="0.3">
      <c r="C55">
        <v>3</v>
      </c>
      <c r="D55">
        <v>310</v>
      </c>
      <c r="E55">
        <v>75.05</v>
      </c>
      <c r="I55">
        <v>10551.45</v>
      </c>
      <c r="J55">
        <v>75</v>
      </c>
      <c r="K55">
        <v>40</v>
      </c>
      <c r="Q55">
        <v>3380388</v>
      </c>
    </row>
    <row r="56" spans="3:19" x14ac:dyDescent="0.3">
      <c r="C56">
        <v>3</v>
      </c>
      <c r="D56">
        <v>424</v>
      </c>
      <c r="E56">
        <v>2.9999999999999996</v>
      </c>
      <c r="I56">
        <v>365.5</v>
      </c>
      <c r="J56">
        <v>23</v>
      </c>
      <c r="Q56">
        <v>73572</v>
      </c>
    </row>
    <row r="57" spans="3:19" x14ac:dyDescent="0.3">
      <c r="C57">
        <v>3</v>
      </c>
      <c r="D57">
        <v>642</v>
      </c>
      <c r="E57">
        <v>16</v>
      </c>
      <c r="I57">
        <v>2256</v>
      </c>
      <c r="J57">
        <v>200</v>
      </c>
      <c r="Q57">
        <v>416648</v>
      </c>
    </row>
    <row r="58" spans="3:19" x14ac:dyDescent="0.3">
      <c r="C58">
        <v>3</v>
      </c>
      <c r="D58" t="s">
        <v>6696</v>
      </c>
      <c r="E58">
        <v>3</v>
      </c>
      <c r="I58">
        <v>492</v>
      </c>
      <c r="Q58">
        <v>87608</v>
      </c>
    </row>
    <row r="59" spans="3:19" x14ac:dyDescent="0.3">
      <c r="C59">
        <v>3</v>
      </c>
      <c r="D59">
        <v>30</v>
      </c>
      <c r="E59">
        <v>3</v>
      </c>
      <c r="I59">
        <v>492</v>
      </c>
      <c r="Q59">
        <v>87608</v>
      </c>
    </row>
    <row r="60" spans="3:19" x14ac:dyDescent="0.3">
      <c r="C60" t="s">
        <v>6699</v>
      </c>
      <c r="E60">
        <v>168.02229999999997</v>
      </c>
      <c r="I60">
        <v>23933.4</v>
      </c>
      <c r="J60">
        <v>838.5</v>
      </c>
      <c r="K60">
        <v>727.1</v>
      </c>
      <c r="L60">
        <v>336</v>
      </c>
      <c r="Q60">
        <v>8506496</v>
      </c>
      <c r="R60">
        <v>6100</v>
      </c>
      <c r="S60">
        <v>15528.103616813292</v>
      </c>
    </row>
    <row r="61" spans="3:19" x14ac:dyDescent="0.3">
      <c r="C61">
        <v>4</v>
      </c>
      <c r="D61" t="s">
        <v>272</v>
      </c>
      <c r="E61">
        <v>30.173999999999999</v>
      </c>
      <c r="I61">
        <v>4903.2</v>
      </c>
      <c r="J61">
        <v>435</v>
      </c>
      <c r="K61">
        <v>767.9</v>
      </c>
      <c r="L61">
        <v>320.5</v>
      </c>
      <c r="Q61">
        <v>2699784</v>
      </c>
      <c r="R61">
        <v>20460</v>
      </c>
      <c r="S61">
        <v>7111.4369501466272</v>
      </c>
    </row>
    <row r="62" spans="3:19" x14ac:dyDescent="0.3">
      <c r="C62">
        <v>4</v>
      </c>
      <c r="D62">
        <v>99</v>
      </c>
      <c r="E62">
        <v>4.0999999999999996</v>
      </c>
      <c r="I62">
        <v>727.2</v>
      </c>
      <c r="J62">
        <v>30.5</v>
      </c>
      <c r="K62">
        <v>187.1</v>
      </c>
      <c r="L62">
        <v>61</v>
      </c>
      <c r="Q62">
        <v>282086</v>
      </c>
      <c r="R62">
        <v>20460</v>
      </c>
      <c r="S62">
        <v>7111.4369501466272</v>
      </c>
    </row>
    <row r="63" spans="3:19" x14ac:dyDescent="0.3">
      <c r="C63">
        <v>4</v>
      </c>
      <c r="D63">
        <v>100</v>
      </c>
      <c r="E63">
        <v>3.4099000000000004</v>
      </c>
      <c r="I63">
        <v>551</v>
      </c>
      <c r="J63">
        <v>69.7</v>
      </c>
      <c r="K63">
        <v>102.1</v>
      </c>
      <c r="Q63">
        <v>223127</v>
      </c>
    </row>
    <row r="64" spans="3:19" x14ac:dyDescent="0.3">
      <c r="C64">
        <v>4</v>
      </c>
      <c r="D64">
        <v>101</v>
      </c>
      <c r="E64">
        <v>22.664100000000001</v>
      </c>
      <c r="I64">
        <v>3625</v>
      </c>
      <c r="J64">
        <v>334.8</v>
      </c>
      <c r="K64">
        <v>478.7</v>
      </c>
      <c r="L64">
        <v>259.5</v>
      </c>
      <c r="Q64">
        <v>2194571</v>
      </c>
    </row>
    <row r="65" spans="3:19" x14ac:dyDescent="0.3">
      <c r="C65">
        <v>4</v>
      </c>
      <c r="D65" t="s">
        <v>6694</v>
      </c>
      <c r="E65">
        <v>1.45</v>
      </c>
      <c r="I65">
        <v>247.2</v>
      </c>
      <c r="Q65">
        <v>38789</v>
      </c>
    </row>
    <row r="66" spans="3:19" x14ac:dyDescent="0.3">
      <c r="C66">
        <v>4</v>
      </c>
      <c r="D66">
        <v>526</v>
      </c>
      <c r="E66">
        <v>0.2</v>
      </c>
      <c r="I66">
        <v>27.2</v>
      </c>
      <c r="Q66">
        <v>5039</v>
      </c>
    </row>
    <row r="67" spans="3:19" x14ac:dyDescent="0.3">
      <c r="C67">
        <v>4</v>
      </c>
      <c r="D67">
        <v>746</v>
      </c>
      <c r="E67">
        <v>1.25</v>
      </c>
      <c r="I67">
        <v>220</v>
      </c>
      <c r="Q67">
        <v>33750</v>
      </c>
    </row>
    <row r="68" spans="3:19" x14ac:dyDescent="0.3">
      <c r="C68">
        <v>4</v>
      </c>
      <c r="D68" t="s">
        <v>6695</v>
      </c>
      <c r="E68">
        <v>130.89999999999998</v>
      </c>
      <c r="I68">
        <v>20943.849999999999</v>
      </c>
      <c r="J68">
        <v>335.75</v>
      </c>
      <c r="K68">
        <v>120</v>
      </c>
      <c r="Q68">
        <v>5844666</v>
      </c>
      <c r="R68">
        <v>4000</v>
      </c>
      <c r="S68">
        <v>8416.6666666666661</v>
      </c>
    </row>
    <row r="69" spans="3:19" x14ac:dyDescent="0.3">
      <c r="C69">
        <v>4</v>
      </c>
      <c r="D69">
        <v>303</v>
      </c>
      <c r="E69">
        <v>15.65</v>
      </c>
      <c r="I69">
        <v>2506.35</v>
      </c>
      <c r="J69">
        <v>53</v>
      </c>
      <c r="K69">
        <v>35</v>
      </c>
      <c r="Q69">
        <v>621805</v>
      </c>
      <c r="R69">
        <v>4000</v>
      </c>
      <c r="S69">
        <v>8416.6666666666661</v>
      </c>
    </row>
    <row r="70" spans="3:19" x14ac:dyDescent="0.3">
      <c r="C70">
        <v>4</v>
      </c>
      <c r="D70">
        <v>304</v>
      </c>
      <c r="E70">
        <v>4.8</v>
      </c>
      <c r="I70">
        <v>796.8</v>
      </c>
      <c r="Q70">
        <v>235575</v>
      </c>
    </row>
    <row r="71" spans="3:19" x14ac:dyDescent="0.3">
      <c r="C71">
        <v>4</v>
      </c>
      <c r="D71">
        <v>305</v>
      </c>
      <c r="E71">
        <v>4</v>
      </c>
      <c r="I71">
        <v>704</v>
      </c>
      <c r="Q71">
        <v>205540</v>
      </c>
    </row>
    <row r="72" spans="3:19" x14ac:dyDescent="0.3">
      <c r="C72">
        <v>4</v>
      </c>
      <c r="D72">
        <v>307</v>
      </c>
      <c r="E72">
        <v>9.1</v>
      </c>
      <c r="I72">
        <v>1518</v>
      </c>
      <c r="Q72">
        <v>489532</v>
      </c>
    </row>
    <row r="73" spans="3:19" x14ac:dyDescent="0.3">
      <c r="C73">
        <v>4</v>
      </c>
      <c r="D73">
        <v>309</v>
      </c>
      <c r="E73">
        <v>6</v>
      </c>
      <c r="I73">
        <v>999.5</v>
      </c>
      <c r="J73">
        <v>15</v>
      </c>
      <c r="Q73">
        <v>262228</v>
      </c>
    </row>
    <row r="74" spans="3:19" x14ac:dyDescent="0.3">
      <c r="C74">
        <v>4</v>
      </c>
      <c r="D74">
        <v>310</v>
      </c>
      <c r="E74">
        <v>73.349999999999994</v>
      </c>
      <c r="I74">
        <v>11662.2</v>
      </c>
      <c r="J74">
        <v>196.5</v>
      </c>
      <c r="K74">
        <v>85</v>
      </c>
      <c r="Q74">
        <v>3560405</v>
      </c>
    </row>
    <row r="75" spans="3:19" x14ac:dyDescent="0.3">
      <c r="C75">
        <v>4</v>
      </c>
      <c r="D75">
        <v>409</v>
      </c>
      <c r="Q75">
        <v>3900</v>
      </c>
    </row>
    <row r="76" spans="3:19" x14ac:dyDescent="0.3">
      <c r="C76">
        <v>4</v>
      </c>
      <c r="D76">
        <v>424</v>
      </c>
      <c r="E76">
        <v>2</v>
      </c>
      <c r="I76">
        <v>341</v>
      </c>
      <c r="Q76">
        <v>58342</v>
      </c>
    </row>
    <row r="77" spans="3:19" x14ac:dyDescent="0.3">
      <c r="C77">
        <v>4</v>
      </c>
      <c r="D77">
        <v>642</v>
      </c>
      <c r="E77">
        <v>16</v>
      </c>
      <c r="I77">
        <v>2416</v>
      </c>
      <c r="J77">
        <v>71.25</v>
      </c>
      <c r="Q77">
        <v>407339</v>
      </c>
    </row>
    <row r="78" spans="3:19" x14ac:dyDescent="0.3">
      <c r="C78">
        <v>4</v>
      </c>
      <c r="D78" t="s">
        <v>6696</v>
      </c>
      <c r="E78">
        <v>3</v>
      </c>
      <c r="I78">
        <v>464</v>
      </c>
      <c r="Q78">
        <v>82505</v>
      </c>
    </row>
    <row r="79" spans="3:19" x14ac:dyDescent="0.3">
      <c r="C79">
        <v>4</v>
      </c>
      <c r="D79">
        <v>30</v>
      </c>
      <c r="E79">
        <v>3</v>
      </c>
      <c r="I79">
        <v>464</v>
      </c>
      <c r="Q79">
        <v>82505</v>
      </c>
    </row>
    <row r="80" spans="3:19" x14ac:dyDescent="0.3">
      <c r="C80" t="s">
        <v>6700</v>
      </c>
      <c r="E80">
        <v>165.524</v>
      </c>
      <c r="I80">
        <v>26558.25</v>
      </c>
      <c r="J80">
        <v>770.75</v>
      </c>
      <c r="K80">
        <v>887.9</v>
      </c>
      <c r="L80">
        <v>320.5</v>
      </c>
      <c r="Q80">
        <v>8665744</v>
      </c>
      <c r="R80">
        <v>24460</v>
      </c>
      <c r="S80">
        <v>15528.103616813292</v>
      </c>
    </row>
    <row r="81" spans="3:19" x14ac:dyDescent="0.3">
      <c r="C81">
        <v>5</v>
      </c>
      <c r="D81" t="s">
        <v>272</v>
      </c>
      <c r="E81">
        <v>29.275600000000004</v>
      </c>
      <c r="I81">
        <v>4811.2</v>
      </c>
      <c r="J81">
        <v>406.4</v>
      </c>
      <c r="K81">
        <v>685</v>
      </c>
      <c r="L81">
        <v>368.5</v>
      </c>
      <c r="Q81">
        <v>2671819</v>
      </c>
      <c r="S81">
        <v>7111.4369501466272</v>
      </c>
    </row>
    <row r="82" spans="3:19" x14ac:dyDescent="0.3">
      <c r="C82">
        <v>5</v>
      </c>
      <c r="D82">
        <v>99</v>
      </c>
      <c r="E82">
        <v>4.1000000000000005</v>
      </c>
      <c r="I82">
        <v>690.40000000000009</v>
      </c>
      <c r="J82">
        <v>31.599999999999998</v>
      </c>
      <c r="K82">
        <v>203.39999999999998</v>
      </c>
      <c r="L82">
        <v>48</v>
      </c>
      <c r="Q82">
        <v>264268</v>
      </c>
      <c r="S82">
        <v>7111.4369501466272</v>
      </c>
    </row>
    <row r="83" spans="3:19" x14ac:dyDescent="0.3">
      <c r="C83">
        <v>5</v>
      </c>
      <c r="D83">
        <v>100</v>
      </c>
      <c r="E83">
        <v>3.41</v>
      </c>
      <c r="I83">
        <v>452.59999999999997</v>
      </c>
      <c r="J83">
        <v>49.4</v>
      </c>
      <c r="K83">
        <v>86</v>
      </c>
      <c r="Q83">
        <v>188951</v>
      </c>
    </row>
    <row r="84" spans="3:19" x14ac:dyDescent="0.3">
      <c r="C84">
        <v>5</v>
      </c>
      <c r="D84">
        <v>101</v>
      </c>
      <c r="E84">
        <v>21.765600000000003</v>
      </c>
      <c r="I84">
        <v>3668.2</v>
      </c>
      <c r="J84">
        <v>325.39999999999998</v>
      </c>
      <c r="K84">
        <v>395.6</v>
      </c>
      <c r="L84">
        <v>320.5</v>
      </c>
      <c r="Q84">
        <v>2218600</v>
      </c>
    </row>
    <row r="85" spans="3:19" x14ac:dyDescent="0.3">
      <c r="C85">
        <v>5</v>
      </c>
      <c r="D85" t="s">
        <v>6694</v>
      </c>
      <c r="E85">
        <v>1.45</v>
      </c>
      <c r="I85">
        <v>242.8</v>
      </c>
      <c r="Q85">
        <v>52924</v>
      </c>
    </row>
    <row r="86" spans="3:19" x14ac:dyDescent="0.3">
      <c r="C86">
        <v>5</v>
      </c>
      <c r="D86">
        <v>526</v>
      </c>
      <c r="E86">
        <v>0.2</v>
      </c>
      <c r="I86">
        <v>36.799999999999997</v>
      </c>
      <c r="Q86">
        <v>5822</v>
      </c>
    </row>
    <row r="87" spans="3:19" x14ac:dyDescent="0.3">
      <c r="C87">
        <v>5</v>
      </c>
      <c r="D87">
        <v>746</v>
      </c>
      <c r="E87">
        <v>1.25</v>
      </c>
      <c r="I87">
        <v>206</v>
      </c>
      <c r="Q87">
        <v>47102</v>
      </c>
    </row>
    <row r="88" spans="3:19" x14ac:dyDescent="0.3">
      <c r="C88">
        <v>5</v>
      </c>
      <c r="D88" t="s">
        <v>6695</v>
      </c>
      <c r="E88">
        <v>130.39999999999998</v>
      </c>
      <c r="I88">
        <v>21016.9</v>
      </c>
      <c r="J88">
        <v>218.25</v>
      </c>
      <c r="K88">
        <v>110</v>
      </c>
      <c r="Q88">
        <v>5771533</v>
      </c>
      <c r="R88">
        <v>3599</v>
      </c>
      <c r="S88">
        <v>8416.6666666666661</v>
      </c>
    </row>
    <row r="89" spans="3:19" x14ac:dyDescent="0.3">
      <c r="C89">
        <v>5</v>
      </c>
      <c r="D89">
        <v>303</v>
      </c>
      <c r="E89">
        <v>15.65</v>
      </c>
      <c r="I89">
        <v>2548.15</v>
      </c>
      <c r="J89">
        <v>20</v>
      </c>
      <c r="K89">
        <v>40</v>
      </c>
      <c r="Q89">
        <v>620304</v>
      </c>
      <c r="R89">
        <v>3599</v>
      </c>
      <c r="S89">
        <v>8416.6666666666661</v>
      </c>
    </row>
    <row r="90" spans="3:19" x14ac:dyDescent="0.3">
      <c r="C90">
        <v>5</v>
      </c>
      <c r="D90">
        <v>304</v>
      </c>
      <c r="E90">
        <v>4.8</v>
      </c>
      <c r="I90">
        <v>815.2</v>
      </c>
      <c r="Q90">
        <v>238959</v>
      </c>
    </row>
    <row r="91" spans="3:19" x14ac:dyDescent="0.3">
      <c r="C91">
        <v>5</v>
      </c>
      <c r="D91">
        <v>305</v>
      </c>
      <c r="E91">
        <v>4</v>
      </c>
      <c r="I91">
        <v>712</v>
      </c>
      <c r="Q91">
        <v>206454</v>
      </c>
    </row>
    <row r="92" spans="3:19" x14ac:dyDescent="0.3">
      <c r="C92">
        <v>5</v>
      </c>
      <c r="D92">
        <v>307</v>
      </c>
      <c r="E92">
        <v>9.1</v>
      </c>
      <c r="I92">
        <v>1533</v>
      </c>
      <c r="Q92">
        <v>482553</v>
      </c>
    </row>
    <row r="93" spans="3:19" x14ac:dyDescent="0.3">
      <c r="C93">
        <v>5</v>
      </c>
      <c r="D93">
        <v>309</v>
      </c>
      <c r="E93">
        <v>6</v>
      </c>
      <c r="I93">
        <v>1014.75</v>
      </c>
      <c r="J93">
        <v>15</v>
      </c>
      <c r="K93">
        <v>20</v>
      </c>
      <c r="Q93">
        <v>278637</v>
      </c>
    </row>
    <row r="94" spans="3:19" x14ac:dyDescent="0.3">
      <c r="C94">
        <v>5</v>
      </c>
      <c r="D94">
        <v>310</v>
      </c>
      <c r="E94">
        <v>72.849999999999994</v>
      </c>
      <c r="I94">
        <v>11709.3</v>
      </c>
      <c r="J94">
        <v>66.25</v>
      </c>
      <c r="K94">
        <v>50</v>
      </c>
      <c r="Q94">
        <v>3502715</v>
      </c>
    </row>
    <row r="95" spans="3:19" x14ac:dyDescent="0.3">
      <c r="C95">
        <v>5</v>
      </c>
      <c r="D95">
        <v>424</v>
      </c>
      <c r="E95">
        <v>2</v>
      </c>
      <c r="I95">
        <v>348.5</v>
      </c>
      <c r="Q95">
        <v>58542</v>
      </c>
    </row>
    <row r="96" spans="3:19" x14ac:dyDescent="0.3">
      <c r="C96">
        <v>5</v>
      </c>
      <c r="D96">
        <v>642</v>
      </c>
      <c r="E96">
        <v>16</v>
      </c>
      <c r="I96">
        <v>2336</v>
      </c>
      <c r="J96">
        <v>117</v>
      </c>
      <c r="Q96">
        <v>383369</v>
      </c>
    </row>
    <row r="97" spans="3:19" x14ac:dyDescent="0.3">
      <c r="C97">
        <v>5</v>
      </c>
      <c r="D97" t="s">
        <v>6696</v>
      </c>
      <c r="E97">
        <v>3</v>
      </c>
      <c r="I97">
        <v>392</v>
      </c>
      <c r="Q97">
        <v>79153</v>
      </c>
    </row>
    <row r="98" spans="3:19" x14ac:dyDescent="0.3">
      <c r="C98">
        <v>5</v>
      </c>
      <c r="D98">
        <v>30</v>
      </c>
      <c r="E98">
        <v>3</v>
      </c>
      <c r="I98">
        <v>392</v>
      </c>
      <c r="Q98">
        <v>79153</v>
      </c>
    </row>
    <row r="99" spans="3:19" x14ac:dyDescent="0.3">
      <c r="C99" t="s">
        <v>6701</v>
      </c>
      <c r="E99">
        <v>164.12559999999999</v>
      </c>
      <c r="I99">
        <v>26462.9</v>
      </c>
      <c r="J99">
        <v>624.65</v>
      </c>
      <c r="K99">
        <v>795</v>
      </c>
      <c r="L99">
        <v>368.5</v>
      </c>
      <c r="Q99">
        <v>8575429</v>
      </c>
      <c r="R99">
        <v>3599</v>
      </c>
      <c r="S99">
        <v>15528.103616813292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6733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6988495.2200000007</v>
      </c>
      <c r="C3" s="344">
        <f t="shared" ref="C3:Z3" si="0">SUBTOTAL(9,C6:C1048576)</f>
        <v>24</v>
      </c>
      <c r="D3" s="344"/>
      <c r="E3" s="344">
        <f>SUBTOTAL(9,E6:E1048576)/4</f>
        <v>7849567.2100000028</v>
      </c>
      <c r="F3" s="344"/>
      <c r="G3" s="344">
        <f t="shared" si="0"/>
        <v>24</v>
      </c>
      <c r="H3" s="344">
        <f>SUBTOTAL(9,H6:H1048576)/4</f>
        <v>8048451.8300000029</v>
      </c>
      <c r="I3" s="347">
        <f>IF(B3&lt;&gt;0,H3/B3,"")</f>
        <v>1.1516716512828926</v>
      </c>
      <c r="J3" s="345">
        <f>IF(E3&lt;&gt;0,H3/E3,"")</f>
        <v>1.025337017274867</v>
      </c>
      <c r="K3" s="346">
        <f t="shared" si="0"/>
        <v>9436301.9000000004</v>
      </c>
      <c r="L3" s="346"/>
      <c r="M3" s="344">
        <f t="shared" si="0"/>
        <v>6.7552833409102275</v>
      </c>
      <c r="N3" s="344">
        <f t="shared" si="0"/>
        <v>9576345.9199999999</v>
      </c>
      <c r="O3" s="344"/>
      <c r="P3" s="344">
        <f t="shared" si="0"/>
        <v>10</v>
      </c>
      <c r="Q3" s="344">
        <f t="shared" si="0"/>
        <v>5391338.4799999977</v>
      </c>
      <c r="R3" s="347">
        <f>IF(K3&lt;&gt;0,Q3/K3,"")</f>
        <v>0.57134018571406642</v>
      </c>
      <c r="S3" s="347">
        <f>IF(N3&lt;&gt;0,Q3/N3,"")</f>
        <v>0.56298493444564268</v>
      </c>
      <c r="T3" s="343">
        <f t="shared" si="0"/>
        <v>7714304.8000000007</v>
      </c>
      <c r="U3" s="346"/>
      <c r="V3" s="344">
        <f t="shared" si="0"/>
        <v>3.0106950423654917</v>
      </c>
      <c r="W3" s="344">
        <f t="shared" si="0"/>
        <v>10334646.020000001</v>
      </c>
      <c r="X3" s="344"/>
      <c r="Y3" s="344">
        <f t="shared" si="0"/>
        <v>5</v>
      </c>
      <c r="Z3" s="344">
        <f t="shared" si="0"/>
        <v>16270261.220000001</v>
      </c>
      <c r="AA3" s="347">
        <f>IF(T3&lt;&gt;0,Z3/T3,"")</f>
        <v>2.1091027178495718</v>
      </c>
      <c r="AB3" s="345">
        <f>IF(W3&lt;&gt;0,Z3/W3,"")</f>
        <v>1.5743414131953015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6718</v>
      </c>
      <c r="B6" s="871">
        <v>6988495.2200000007</v>
      </c>
      <c r="C6" s="872">
        <v>1</v>
      </c>
      <c r="D6" s="872">
        <v>0.89030325278277345</v>
      </c>
      <c r="E6" s="871">
        <v>7849567.2100000009</v>
      </c>
      <c r="F6" s="872">
        <v>1.1232127894336601</v>
      </c>
      <c r="G6" s="872">
        <v>1</v>
      </c>
      <c r="H6" s="871">
        <v>8048451.830000001</v>
      </c>
      <c r="I6" s="872">
        <v>1.1516716512828924</v>
      </c>
      <c r="J6" s="872">
        <v>1.025337017274867</v>
      </c>
      <c r="K6" s="871">
        <v>4718150.9499999993</v>
      </c>
      <c r="L6" s="872">
        <v>1</v>
      </c>
      <c r="M6" s="872">
        <v>0.98537604832052672</v>
      </c>
      <c r="N6" s="871">
        <v>4788172.96</v>
      </c>
      <c r="O6" s="872">
        <v>1.0148409855348102</v>
      </c>
      <c r="P6" s="872">
        <v>1</v>
      </c>
      <c r="Q6" s="871">
        <v>2695669.2399999988</v>
      </c>
      <c r="R6" s="872">
        <v>0.57134018571406653</v>
      </c>
      <c r="S6" s="872">
        <v>0.56298493444564268</v>
      </c>
      <c r="T6" s="871">
        <v>3857152.4000000004</v>
      </c>
      <c r="U6" s="872">
        <v>1</v>
      </c>
      <c r="V6" s="872">
        <v>0.74645080103091921</v>
      </c>
      <c r="W6" s="871">
        <v>5167323.01</v>
      </c>
      <c r="X6" s="872">
        <v>1.3396730214756356</v>
      </c>
      <c r="Y6" s="872">
        <v>1</v>
      </c>
      <c r="Z6" s="871">
        <v>8135130.6100000003</v>
      </c>
      <c r="AA6" s="872">
        <v>2.1091027178495718</v>
      </c>
      <c r="AB6" s="873">
        <v>1.5743414131953017</v>
      </c>
    </row>
    <row r="7" spans="1:28" ht="14.4" customHeight="1" x14ac:dyDescent="0.3">
      <c r="A7" s="880" t="s">
        <v>6719</v>
      </c>
      <c r="B7" s="874">
        <v>118811.33</v>
      </c>
      <c r="C7" s="875">
        <v>1</v>
      </c>
      <c r="D7" s="875">
        <v>0.77926442616714542</v>
      </c>
      <c r="E7" s="874">
        <v>152466</v>
      </c>
      <c r="F7" s="875">
        <v>1.2832614532637585</v>
      </c>
      <c r="G7" s="875">
        <v>1</v>
      </c>
      <c r="H7" s="874">
        <v>168304</v>
      </c>
      <c r="I7" s="875">
        <v>1.4165652383489016</v>
      </c>
      <c r="J7" s="875">
        <v>1.1038788975902825</v>
      </c>
      <c r="K7" s="874">
        <v>19742.03</v>
      </c>
      <c r="L7" s="875">
        <v>1</v>
      </c>
      <c r="M7" s="875">
        <v>0.72399116484214465</v>
      </c>
      <c r="N7" s="874">
        <v>27268.33</v>
      </c>
      <c r="O7" s="875">
        <v>1.3812323251458944</v>
      </c>
      <c r="P7" s="875">
        <v>1</v>
      </c>
      <c r="Q7" s="874">
        <v>32724.870000000003</v>
      </c>
      <c r="R7" s="875">
        <v>1.6576243679094806</v>
      </c>
      <c r="S7" s="875">
        <v>1.2001053969935087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6720</v>
      </c>
      <c r="B8" s="874">
        <v>12270</v>
      </c>
      <c r="C8" s="875">
        <v>1</v>
      </c>
      <c r="D8" s="875">
        <v>71.754385964912274</v>
      </c>
      <c r="E8" s="874">
        <v>171</v>
      </c>
      <c r="F8" s="875">
        <v>1.393643031784841E-2</v>
      </c>
      <c r="G8" s="875">
        <v>1</v>
      </c>
      <c r="H8" s="874">
        <v>960</v>
      </c>
      <c r="I8" s="875">
        <v>7.823960880195599E-2</v>
      </c>
      <c r="J8" s="875">
        <v>5.6140350877192979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6721</v>
      </c>
      <c r="B9" s="874">
        <v>326130.65999999997</v>
      </c>
      <c r="C9" s="875">
        <v>1</v>
      </c>
      <c r="D9" s="875">
        <v>0.77800447230599046</v>
      </c>
      <c r="E9" s="874">
        <v>419188.67</v>
      </c>
      <c r="F9" s="875">
        <v>1.2853396549714156</v>
      </c>
      <c r="G9" s="875">
        <v>1</v>
      </c>
      <c r="H9" s="874">
        <v>544078.66</v>
      </c>
      <c r="I9" s="875">
        <v>1.6682843005315724</v>
      </c>
      <c r="J9" s="875">
        <v>1.2979326468914345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6722</v>
      </c>
      <c r="B10" s="874">
        <v>429791.32999999996</v>
      </c>
      <c r="C10" s="875">
        <v>1</v>
      </c>
      <c r="D10" s="875">
        <v>0.92358398213480064</v>
      </c>
      <c r="E10" s="874">
        <v>465351.64999999997</v>
      </c>
      <c r="F10" s="875">
        <v>1.0827385699008867</v>
      </c>
      <c r="G10" s="875">
        <v>1</v>
      </c>
      <c r="H10" s="874">
        <v>458132.97000000009</v>
      </c>
      <c r="I10" s="875">
        <v>1.0659427913541208</v>
      </c>
      <c r="J10" s="875">
        <v>0.98448768796672392</v>
      </c>
      <c r="K10" s="874">
        <v>212846.09999999998</v>
      </c>
      <c r="L10" s="875">
        <v>1</v>
      </c>
      <c r="M10" s="875">
        <v>1.4945777117409884</v>
      </c>
      <c r="N10" s="874">
        <v>142412.19999999998</v>
      </c>
      <c r="O10" s="875">
        <v>0.66908531563416007</v>
      </c>
      <c r="P10" s="875">
        <v>1</v>
      </c>
      <c r="Q10" s="874">
        <v>193424.36</v>
      </c>
      <c r="R10" s="875">
        <v>0.908752192311722</v>
      </c>
      <c r="S10" s="875">
        <v>1.3582007721248601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6723</v>
      </c>
      <c r="B11" s="874">
        <v>510619.66000000003</v>
      </c>
      <c r="C11" s="875">
        <v>1</v>
      </c>
      <c r="D11" s="875">
        <v>1.0093392506088914</v>
      </c>
      <c r="E11" s="874">
        <v>505894.98</v>
      </c>
      <c r="F11" s="875">
        <v>0.99074716394586126</v>
      </c>
      <c r="G11" s="875">
        <v>1</v>
      </c>
      <c r="H11" s="874">
        <v>461015.32000000007</v>
      </c>
      <c r="I11" s="875">
        <v>0.90285462177464937</v>
      </c>
      <c r="J11" s="875">
        <v>0.91128660735079858</v>
      </c>
      <c r="K11" s="874">
        <v>9.6406438387930393E-11</v>
      </c>
      <c r="L11" s="875">
        <v>1</v>
      </c>
      <c r="M11" s="875">
        <v>-0.34868421052631576</v>
      </c>
      <c r="N11" s="874">
        <v>-2.7648638933897018E-10</v>
      </c>
      <c r="O11" s="875">
        <v>-2.8679245283018866</v>
      </c>
      <c r="P11" s="875">
        <v>1</v>
      </c>
      <c r="Q11" s="874">
        <v>24.3499999987107</v>
      </c>
      <c r="R11" s="875">
        <v>252576491838.94339</v>
      </c>
      <c r="S11" s="875">
        <v>-88069434654.368423</v>
      </c>
      <c r="T11" s="874">
        <v>2254816.5700000003</v>
      </c>
      <c r="U11" s="875">
        <v>1</v>
      </c>
      <c r="V11" s="875">
        <v>0.7692314281757624</v>
      </c>
      <c r="W11" s="874">
        <v>2931259.0300000003</v>
      </c>
      <c r="X11" s="875">
        <v>1.2999988863839154</v>
      </c>
      <c r="Y11" s="875">
        <v>1</v>
      </c>
      <c r="Z11" s="874">
        <v>2695865.71</v>
      </c>
      <c r="AA11" s="875">
        <v>1.1956031128509932</v>
      </c>
      <c r="AB11" s="876">
        <v>0.91969549002975681</v>
      </c>
    </row>
    <row r="12" spans="1:28" ht="14.4" customHeight="1" x14ac:dyDescent="0.3">
      <c r="A12" s="880" t="s">
        <v>6724</v>
      </c>
      <c r="B12" s="874">
        <v>345</v>
      </c>
      <c r="C12" s="875">
        <v>1</v>
      </c>
      <c r="D12" s="875"/>
      <c r="E12" s="874"/>
      <c r="F12" s="875"/>
      <c r="G12" s="875"/>
      <c r="H12" s="874"/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6725</v>
      </c>
      <c r="B13" s="874">
        <v>184068</v>
      </c>
      <c r="C13" s="875">
        <v>1</v>
      </c>
      <c r="D13" s="875">
        <v>0.8103129879479215</v>
      </c>
      <c r="E13" s="874">
        <v>227156.67</v>
      </c>
      <c r="F13" s="875">
        <v>1.2340910424408371</v>
      </c>
      <c r="G13" s="875">
        <v>1</v>
      </c>
      <c r="H13" s="874">
        <v>203996.31999999998</v>
      </c>
      <c r="I13" s="875">
        <v>1.1082660755807636</v>
      </c>
      <c r="J13" s="875">
        <v>0.89804239514516548</v>
      </c>
      <c r="K13" s="874">
        <v>12438.36</v>
      </c>
      <c r="L13" s="875">
        <v>1</v>
      </c>
      <c r="M13" s="875">
        <v>0.67980733337742105</v>
      </c>
      <c r="N13" s="874">
        <v>18296.89</v>
      </c>
      <c r="O13" s="875">
        <v>1.4710050199543989</v>
      </c>
      <c r="P13" s="875">
        <v>1</v>
      </c>
      <c r="Q13" s="874">
        <v>7320.8099999999995</v>
      </c>
      <c r="R13" s="875">
        <v>0.58856714229207063</v>
      </c>
      <c r="S13" s="875">
        <v>0.40011225951514162</v>
      </c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6726</v>
      </c>
      <c r="B14" s="874"/>
      <c r="C14" s="875"/>
      <c r="D14" s="875"/>
      <c r="E14" s="874">
        <v>59</v>
      </c>
      <c r="F14" s="875"/>
      <c r="G14" s="875">
        <v>1</v>
      </c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6727</v>
      </c>
      <c r="B15" s="874">
        <v>318544.64999999997</v>
      </c>
      <c r="C15" s="875">
        <v>1</v>
      </c>
      <c r="D15" s="875">
        <v>1.0236569799764126</v>
      </c>
      <c r="E15" s="874">
        <v>311183</v>
      </c>
      <c r="F15" s="875">
        <v>0.97688973900519138</v>
      </c>
      <c r="G15" s="875">
        <v>1</v>
      </c>
      <c r="H15" s="874">
        <v>341749.33999999997</v>
      </c>
      <c r="I15" s="875">
        <v>1.0728459573877633</v>
      </c>
      <c r="J15" s="875">
        <v>1.0982262527194608</v>
      </c>
      <c r="K15" s="874">
        <v>2021403.26</v>
      </c>
      <c r="L15" s="875">
        <v>1</v>
      </c>
      <c r="M15" s="875">
        <v>0.95536788750455892</v>
      </c>
      <c r="N15" s="874">
        <v>2115837.5599999996</v>
      </c>
      <c r="O15" s="875">
        <v>1.0467171998129654</v>
      </c>
      <c r="P15" s="875">
        <v>1</v>
      </c>
      <c r="Q15" s="874">
        <v>2014566.6100000003</v>
      </c>
      <c r="R15" s="875">
        <v>0.99661786931124285</v>
      </c>
      <c r="S15" s="875">
        <v>0.95213670845317666</v>
      </c>
      <c r="T15" s="874">
        <v>990248.85000000009</v>
      </c>
      <c r="U15" s="875">
        <v>1</v>
      </c>
      <c r="V15" s="875">
        <v>0.97628799994100379</v>
      </c>
      <c r="W15" s="874">
        <v>1014299.9299999999</v>
      </c>
      <c r="X15" s="875">
        <v>1.0242879151033599</v>
      </c>
      <c r="Y15" s="875">
        <v>1</v>
      </c>
      <c r="Z15" s="874">
        <v>1684551.1800000002</v>
      </c>
      <c r="AA15" s="875">
        <v>1.7011392439385311</v>
      </c>
      <c r="AB15" s="876">
        <v>1.6608018300859</v>
      </c>
    </row>
    <row r="16" spans="1:28" ht="14.4" customHeight="1" x14ac:dyDescent="0.3">
      <c r="A16" s="880" t="s">
        <v>6728</v>
      </c>
      <c r="B16" s="874">
        <v>311888.66000000003</v>
      </c>
      <c r="C16" s="875">
        <v>1</v>
      </c>
      <c r="D16" s="875">
        <v>0.69983491687492139</v>
      </c>
      <c r="E16" s="874">
        <v>445660.33</v>
      </c>
      <c r="F16" s="875">
        <v>1.4289084123802385</v>
      </c>
      <c r="G16" s="875">
        <v>1</v>
      </c>
      <c r="H16" s="874">
        <v>364722.99000000005</v>
      </c>
      <c r="I16" s="875">
        <v>1.1694012536396803</v>
      </c>
      <c r="J16" s="875">
        <v>0.81838782913435448</v>
      </c>
      <c r="K16" s="874">
        <v>2314466</v>
      </c>
      <c r="L16" s="875">
        <v>1</v>
      </c>
      <c r="M16" s="875">
        <v>1.2332214611777379</v>
      </c>
      <c r="N16" s="874">
        <v>1876764.2900000003</v>
      </c>
      <c r="O16" s="875">
        <v>0.81088436382301587</v>
      </c>
      <c r="P16" s="875">
        <v>1</v>
      </c>
      <c r="Q16" s="874">
        <v>2.3283064365386963E-10</v>
      </c>
      <c r="R16" s="875">
        <v>1.0059799696943901E-16</v>
      </c>
      <c r="S16" s="875">
        <v>1.2405960881420523E-16</v>
      </c>
      <c r="T16" s="874">
        <v>612086.98</v>
      </c>
      <c r="U16" s="875">
        <v>1</v>
      </c>
      <c r="V16" s="875">
        <v>0.51872481321780639</v>
      </c>
      <c r="W16" s="874">
        <v>1179983.9999999998</v>
      </c>
      <c r="X16" s="875">
        <v>1.9278044437409856</v>
      </c>
      <c r="Y16" s="875">
        <v>1</v>
      </c>
      <c r="Z16" s="874">
        <v>3671153.62</v>
      </c>
      <c r="AA16" s="875">
        <v>5.9977645987503285</v>
      </c>
      <c r="AB16" s="876">
        <v>3.1111893212111359</v>
      </c>
    </row>
    <row r="17" spans="1:28" ht="14.4" customHeight="1" x14ac:dyDescent="0.3">
      <c r="A17" s="880" t="s">
        <v>6729</v>
      </c>
      <c r="B17" s="874">
        <v>1050326.3199999998</v>
      </c>
      <c r="C17" s="875">
        <v>1</v>
      </c>
      <c r="D17" s="875">
        <v>0.77704772041714232</v>
      </c>
      <c r="E17" s="874">
        <v>1351688.3100000003</v>
      </c>
      <c r="F17" s="875">
        <v>1.2869222490777918</v>
      </c>
      <c r="G17" s="875">
        <v>1</v>
      </c>
      <c r="H17" s="874">
        <v>1369970.65</v>
      </c>
      <c r="I17" s="875">
        <v>1.3043285918989445</v>
      </c>
      <c r="J17" s="875">
        <v>1.0135255590099759</v>
      </c>
      <c r="K17" s="874">
        <v>66959.5</v>
      </c>
      <c r="L17" s="875">
        <v>1</v>
      </c>
      <c r="M17" s="875">
        <v>0.14595376352523692</v>
      </c>
      <c r="N17" s="874">
        <v>458772</v>
      </c>
      <c r="O17" s="875">
        <v>6.8514848527841457</v>
      </c>
      <c r="P17" s="875">
        <v>1</v>
      </c>
      <c r="Q17" s="874">
        <v>324070.43999999994</v>
      </c>
      <c r="R17" s="875">
        <v>4.8397977882152636</v>
      </c>
      <c r="S17" s="875">
        <v>0.70638670189113539</v>
      </c>
      <c r="T17" s="874"/>
      <c r="U17" s="875"/>
      <c r="V17" s="875"/>
      <c r="W17" s="874"/>
      <c r="X17" s="875"/>
      <c r="Y17" s="875"/>
      <c r="Z17" s="874"/>
      <c r="AA17" s="875"/>
      <c r="AB17" s="876"/>
    </row>
    <row r="18" spans="1:28" ht="14.4" customHeight="1" x14ac:dyDescent="0.3">
      <c r="A18" s="880" t="s">
        <v>6730</v>
      </c>
      <c r="B18" s="874">
        <v>1492553.6300000001</v>
      </c>
      <c r="C18" s="875">
        <v>1</v>
      </c>
      <c r="D18" s="875">
        <v>0.91035237232902433</v>
      </c>
      <c r="E18" s="874">
        <v>1639533.9600000004</v>
      </c>
      <c r="F18" s="875">
        <v>1.0984757445533131</v>
      </c>
      <c r="G18" s="875">
        <v>1</v>
      </c>
      <c r="H18" s="874">
        <v>1775717.2600000005</v>
      </c>
      <c r="I18" s="875">
        <v>1.1897175580886834</v>
      </c>
      <c r="J18" s="875">
        <v>1.0830622014075268</v>
      </c>
      <c r="K18" s="874">
        <v>18131.64</v>
      </c>
      <c r="L18" s="875">
        <v>1</v>
      </c>
      <c r="M18" s="875">
        <v>0.32640216021602159</v>
      </c>
      <c r="N18" s="874">
        <v>55550</v>
      </c>
      <c r="O18" s="875">
        <v>3.0637052136486278</v>
      </c>
      <c r="P18" s="875">
        <v>1</v>
      </c>
      <c r="Q18" s="874">
        <v>52775.039999999994</v>
      </c>
      <c r="R18" s="875">
        <v>2.9106600395772251</v>
      </c>
      <c r="S18" s="875">
        <v>0.95004572457245717</v>
      </c>
      <c r="T18" s="874"/>
      <c r="U18" s="875"/>
      <c r="V18" s="875"/>
      <c r="W18" s="874">
        <v>41780.050000000003</v>
      </c>
      <c r="X18" s="875"/>
      <c r="Y18" s="875">
        <v>1</v>
      </c>
      <c r="Z18" s="874">
        <v>83560.100000000006</v>
      </c>
      <c r="AA18" s="875"/>
      <c r="AB18" s="876">
        <v>2</v>
      </c>
    </row>
    <row r="19" spans="1:28" ht="14.4" customHeight="1" x14ac:dyDescent="0.3">
      <c r="A19" s="880" t="s">
        <v>6731</v>
      </c>
      <c r="B19" s="874">
        <v>1587035.6500000004</v>
      </c>
      <c r="C19" s="875">
        <v>1</v>
      </c>
      <c r="D19" s="875">
        <v>0.92682852575828434</v>
      </c>
      <c r="E19" s="874">
        <v>1712329.31</v>
      </c>
      <c r="F19" s="875">
        <v>1.0789482328264017</v>
      </c>
      <c r="G19" s="875">
        <v>1</v>
      </c>
      <c r="H19" s="874">
        <v>1757988.67</v>
      </c>
      <c r="I19" s="875">
        <v>1.1077184498029389</v>
      </c>
      <c r="J19" s="875">
        <v>1.0266650577861101</v>
      </c>
      <c r="K19" s="874"/>
      <c r="L19" s="875"/>
      <c r="M19" s="875"/>
      <c r="N19" s="874"/>
      <c r="O19" s="875"/>
      <c r="P19" s="875"/>
      <c r="Q19" s="874"/>
      <c r="R19" s="875"/>
      <c r="S19" s="875"/>
      <c r="T19" s="874"/>
      <c r="U19" s="875"/>
      <c r="V19" s="875"/>
      <c r="W19" s="874"/>
      <c r="X19" s="875"/>
      <c r="Y19" s="875"/>
      <c r="Z19" s="874"/>
      <c r="AA19" s="875"/>
      <c r="AB19" s="876"/>
    </row>
    <row r="20" spans="1:28" ht="14.4" customHeight="1" thickBot="1" x14ac:dyDescent="0.35">
      <c r="A20" s="881" t="s">
        <v>6732</v>
      </c>
      <c r="B20" s="877">
        <v>646110.33000000007</v>
      </c>
      <c r="C20" s="878">
        <v>1</v>
      </c>
      <c r="D20" s="878">
        <v>1.0439920655286266</v>
      </c>
      <c r="E20" s="877">
        <v>618884.32999999996</v>
      </c>
      <c r="F20" s="878">
        <v>0.957861685944566</v>
      </c>
      <c r="G20" s="878">
        <v>1</v>
      </c>
      <c r="H20" s="877">
        <v>601815.65</v>
      </c>
      <c r="I20" s="878">
        <v>0.93144409252828375</v>
      </c>
      <c r="J20" s="878">
        <v>0.97242024208304012</v>
      </c>
      <c r="K20" s="877">
        <v>52164.06</v>
      </c>
      <c r="L20" s="878">
        <v>1</v>
      </c>
      <c r="M20" s="878">
        <v>0.5592700207319069</v>
      </c>
      <c r="N20" s="877">
        <v>93271.69</v>
      </c>
      <c r="O20" s="878">
        <v>1.7880450639769989</v>
      </c>
      <c r="P20" s="878">
        <v>1</v>
      </c>
      <c r="Q20" s="877">
        <v>70762.759999999995</v>
      </c>
      <c r="R20" s="878">
        <v>1.3565424163686646</v>
      </c>
      <c r="S20" s="878">
        <v>0.75867350532621414</v>
      </c>
      <c r="T20" s="877"/>
      <c r="U20" s="878"/>
      <c r="V20" s="878"/>
      <c r="W20" s="877"/>
      <c r="X20" s="878"/>
      <c r="Y20" s="878"/>
      <c r="Z20" s="877"/>
      <c r="AA20" s="878"/>
      <c r="AB20" s="879"/>
    </row>
    <row r="21" spans="1:28" ht="14.4" customHeight="1" thickBot="1" x14ac:dyDescent="0.35"/>
    <row r="22" spans="1:28" ht="14.4" customHeight="1" x14ac:dyDescent="0.3">
      <c r="A22" s="870" t="s">
        <v>665</v>
      </c>
      <c r="B22" s="871">
        <v>6749581.8900000025</v>
      </c>
      <c r="C22" s="872">
        <v>1</v>
      </c>
      <c r="D22" s="872">
        <v>0.88884656297844755</v>
      </c>
      <c r="E22" s="871">
        <v>7593641.2100000028</v>
      </c>
      <c r="F22" s="872">
        <v>1.1250535712812872</v>
      </c>
      <c r="G22" s="872">
        <v>1</v>
      </c>
      <c r="H22" s="871">
        <v>7805963.8300000029</v>
      </c>
      <c r="I22" s="872">
        <v>1.1565107227701181</v>
      </c>
      <c r="J22" s="873">
        <v>1.0279605809819397</v>
      </c>
    </row>
    <row r="23" spans="1:28" ht="14.4" customHeight="1" x14ac:dyDescent="0.3">
      <c r="A23" s="880" t="s">
        <v>6734</v>
      </c>
      <c r="B23" s="874">
        <v>1047357.33</v>
      </c>
      <c r="C23" s="875">
        <v>1</v>
      </c>
      <c r="D23" s="875">
        <v>0.91716378461118619</v>
      </c>
      <c r="E23" s="874">
        <v>1141952.3399999999</v>
      </c>
      <c r="F23" s="875">
        <v>1.0903178001341718</v>
      </c>
      <c r="G23" s="875">
        <v>1</v>
      </c>
      <c r="H23" s="874">
        <v>1199585.33</v>
      </c>
      <c r="I23" s="875">
        <v>1.1453448557045953</v>
      </c>
      <c r="J23" s="876">
        <v>1.0504688225429795</v>
      </c>
    </row>
    <row r="24" spans="1:28" ht="14.4" customHeight="1" x14ac:dyDescent="0.3">
      <c r="A24" s="880" t="s">
        <v>6735</v>
      </c>
      <c r="B24" s="874">
        <v>5702224.5600000024</v>
      </c>
      <c r="C24" s="875">
        <v>1</v>
      </c>
      <c r="D24" s="875">
        <v>0.88383439978251765</v>
      </c>
      <c r="E24" s="874">
        <v>6451688.8700000029</v>
      </c>
      <c r="F24" s="875">
        <v>1.1314336715634363</v>
      </c>
      <c r="G24" s="875">
        <v>1</v>
      </c>
      <c r="H24" s="874">
        <v>6606378.5000000028</v>
      </c>
      <c r="I24" s="875">
        <v>1.1585616158196337</v>
      </c>
      <c r="J24" s="876">
        <v>1.0239766103290098</v>
      </c>
    </row>
    <row r="25" spans="1:28" ht="14.4" customHeight="1" x14ac:dyDescent="0.3">
      <c r="A25" s="882" t="s">
        <v>668</v>
      </c>
      <c r="B25" s="883">
        <v>12270</v>
      </c>
      <c r="C25" s="884">
        <v>1</v>
      </c>
      <c r="D25" s="884">
        <v>71.754385964912274</v>
      </c>
      <c r="E25" s="883">
        <v>171</v>
      </c>
      <c r="F25" s="884">
        <v>1.393643031784841E-2</v>
      </c>
      <c r="G25" s="884">
        <v>1</v>
      </c>
      <c r="H25" s="883">
        <v>960</v>
      </c>
      <c r="I25" s="884">
        <v>7.823960880195599E-2</v>
      </c>
      <c r="J25" s="885">
        <v>5.6140350877192979</v>
      </c>
    </row>
    <row r="26" spans="1:28" ht="14.4" customHeight="1" x14ac:dyDescent="0.3">
      <c r="A26" s="880" t="s">
        <v>6734</v>
      </c>
      <c r="B26" s="874">
        <v>0</v>
      </c>
      <c r="C26" s="875"/>
      <c r="D26" s="875"/>
      <c r="E26" s="874">
        <v>0</v>
      </c>
      <c r="F26" s="875"/>
      <c r="G26" s="875"/>
      <c r="H26" s="874">
        <v>0</v>
      </c>
      <c r="I26" s="875"/>
      <c r="J26" s="876"/>
    </row>
    <row r="27" spans="1:28" ht="14.4" customHeight="1" x14ac:dyDescent="0.3">
      <c r="A27" s="880" t="s">
        <v>6735</v>
      </c>
      <c r="B27" s="874">
        <v>12270</v>
      </c>
      <c r="C27" s="875">
        <v>1</v>
      </c>
      <c r="D27" s="875">
        <v>71.754385964912274</v>
      </c>
      <c r="E27" s="874">
        <v>171</v>
      </c>
      <c r="F27" s="875">
        <v>1.393643031784841E-2</v>
      </c>
      <c r="G27" s="875">
        <v>1</v>
      </c>
      <c r="H27" s="874">
        <v>960</v>
      </c>
      <c r="I27" s="875">
        <v>7.823960880195599E-2</v>
      </c>
      <c r="J27" s="876">
        <v>5.6140350877192979</v>
      </c>
    </row>
    <row r="28" spans="1:28" ht="14.4" customHeight="1" x14ac:dyDescent="0.3">
      <c r="A28" s="882" t="s">
        <v>671</v>
      </c>
      <c r="B28" s="883">
        <v>118811.33</v>
      </c>
      <c r="C28" s="884">
        <v>1</v>
      </c>
      <c r="D28" s="884">
        <v>0.77926442616714542</v>
      </c>
      <c r="E28" s="883">
        <v>152466</v>
      </c>
      <c r="F28" s="884">
        <v>1.2832614532637585</v>
      </c>
      <c r="G28" s="884">
        <v>1</v>
      </c>
      <c r="H28" s="883">
        <v>168304</v>
      </c>
      <c r="I28" s="884">
        <v>1.4165652383489016</v>
      </c>
      <c r="J28" s="885">
        <v>1.1038788975902825</v>
      </c>
    </row>
    <row r="29" spans="1:28" ht="14.4" customHeight="1" x14ac:dyDescent="0.3">
      <c r="A29" s="880" t="s">
        <v>6734</v>
      </c>
      <c r="B29" s="874">
        <v>1098</v>
      </c>
      <c r="C29" s="875">
        <v>1</v>
      </c>
      <c r="D29" s="875">
        <v>0.59673913043478266</v>
      </c>
      <c r="E29" s="874">
        <v>1840</v>
      </c>
      <c r="F29" s="875">
        <v>1.6757741347905282</v>
      </c>
      <c r="G29" s="875">
        <v>1</v>
      </c>
      <c r="H29" s="874">
        <v>1726</v>
      </c>
      <c r="I29" s="875">
        <v>1.5719489981785064</v>
      </c>
      <c r="J29" s="876">
        <v>0.93804347826086953</v>
      </c>
    </row>
    <row r="30" spans="1:28" ht="14.4" customHeight="1" x14ac:dyDescent="0.3">
      <c r="A30" s="880" t="s">
        <v>6735</v>
      </c>
      <c r="B30" s="874">
        <v>117713.33</v>
      </c>
      <c r="C30" s="875">
        <v>1</v>
      </c>
      <c r="D30" s="875">
        <v>0.78149409796449487</v>
      </c>
      <c r="E30" s="874">
        <v>150626</v>
      </c>
      <c r="F30" s="875">
        <v>1.2796001948122613</v>
      </c>
      <c r="G30" s="875">
        <v>1</v>
      </c>
      <c r="H30" s="874">
        <v>166578</v>
      </c>
      <c r="I30" s="875">
        <v>1.4151158581615184</v>
      </c>
      <c r="J30" s="876">
        <v>1.1059046910891879</v>
      </c>
    </row>
    <row r="31" spans="1:28" ht="14.4" customHeight="1" x14ac:dyDescent="0.3">
      <c r="A31" s="882" t="s">
        <v>680</v>
      </c>
      <c r="B31" s="883">
        <v>107832</v>
      </c>
      <c r="C31" s="884">
        <v>1</v>
      </c>
      <c r="D31" s="884">
        <v>1.0439833864206256</v>
      </c>
      <c r="E31" s="883">
        <v>103289</v>
      </c>
      <c r="F31" s="884">
        <v>0.95786964908375993</v>
      </c>
      <c r="G31" s="884">
        <v>1</v>
      </c>
      <c r="H31" s="883">
        <v>73224</v>
      </c>
      <c r="I31" s="884">
        <v>0.67905630981526821</v>
      </c>
      <c r="J31" s="885">
        <v>0.7089235058912372</v>
      </c>
    </row>
    <row r="32" spans="1:28" ht="14.4" customHeight="1" thickBot="1" x14ac:dyDescent="0.35">
      <c r="A32" s="881" t="s">
        <v>6735</v>
      </c>
      <c r="B32" s="877">
        <v>107832</v>
      </c>
      <c r="C32" s="878">
        <v>1</v>
      </c>
      <c r="D32" s="878">
        <v>1.0439833864206256</v>
      </c>
      <c r="E32" s="877">
        <v>103289</v>
      </c>
      <c r="F32" s="878">
        <v>0.95786964908375993</v>
      </c>
      <c r="G32" s="878">
        <v>1</v>
      </c>
      <c r="H32" s="877">
        <v>73224</v>
      </c>
      <c r="I32" s="878">
        <v>0.67905630981526821</v>
      </c>
      <c r="J32" s="879">
        <v>0.7089235058912372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2652</v>
      </c>
    </row>
    <row r="35" spans="1:1" ht="14.4" customHeight="1" x14ac:dyDescent="0.3">
      <c r="A35" s="804" t="s">
        <v>6736</v>
      </c>
    </row>
    <row r="36" spans="1:1" ht="14.4" customHeight="1" x14ac:dyDescent="0.3">
      <c r="A36" s="804" t="s">
        <v>6737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6749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30516</v>
      </c>
      <c r="C3" s="404">
        <f t="shared" si="0"/>
        <v>34461</v>
      </c>
      <c r="D3" s="438">
        <f t="shared" si="0"/>
        <v>34379</v>
      </c>
      <c r="E3" s="346">
        <f t="shared" si="0"/>
        <v>6988495.2200000025</v>
      </c>
      <c r="F3" s="344">
        <f t="shared" si="0"/>
        <v>7849567.2100000018</v>
      </c>
      <c r="G3" s="405">
        <f t="shared" si="0"/>
        <v>8048451.8300000029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6738</v>
      </c>
      <c r="B6" s="225"/>
      <c r="C6" s="225"/>
      <c r="D6" s="225">
        <v>1</v>
      </c>
      <c r="E6" s="887"/>
      <c r="F6" s="887"/>
      <c r="G6" s="888">
        <v>350</v>
      </c>
    </row>
    <row r="7" spans="1:7" ht="14.4" customHeight="1" x14ac:dyDescent="0.3">
      <c r="A7" s="857" t="s">
        <v>2654</v>
      </c>
      <c r="B7" s="849">
        <v>1</v>
      </c>
      <c r="C7" s="849">
        <v>55</v>
      </c>
      <c r="D7" s="849">
        <v>273</v>
      </c>
      <c r="E7" s="889">
        <v>355</v>
      </c>
      <c r="F7" s="889">
        <v>0</v>
      </c>
      <c r="G7" s="890">
        <v>56693.33</v>
      </c>
    </row>
    <row r="8" spans="1:7" ht="14.4" customHeight="1" x14ac:dyDescent="0.3">
      <c r="A8" s="857" t="s">
        <v>2655</v>
      </c>
      <c r="B8" s="849"/>
      <c r="C8" s="849"/>
      <c r="D8" s="849">
        <v>85</v>
      </c>
      <c r="E8" s="889"/>
      <c r="F8" s="889"/>
      <c r="G8" s="890">
        <v>14301.66</v>
      </c>
    </row>
    <row r="9" spans="1:7" ht="14.4" customHeight="1" x14ac:dyDescent="0.3">
      <c r="A9" s="857" t="s">
        <v>2656</v>
      </c>
      <c r="B9" s="849">
        <v>143</v>
      </c>
      <c r="C9" s="849">
        <v>160</v>
      </c>
      <c r="D9" s="849">
        <v>218</v>
      </c>
      <c r="E9" s="889">
        <v>61808.33</v>
      </c>
      <c r="F9" s="889">
        <v>49237.990000000005</v>
      </c>
      <c r="G9" s="890">
        <v>68041.33</v>
      </c>
    </row>
    <row r="10" spans="1:7" ht="14.4" customHeight="1" x14ac:dyDescent="0.3">
      <c r="A10" s="857" t="s">
        <v>2657</v>
      </c>
      <c r="B10" s="849"/>
      <c r="C10" s="849"/>
      <c r="D10" s="849">
        <v>306</v>
      </c>
      <c r="E10" s="889"/>
      <c r="F10" s="889"/>
      <c r="G10" s="890">
        <v>71897</v>
      </c>
    </row>
    <row r="11" spans="1:7" ht="14.4" customHeight="1" x14ac:dyDescent="0.3">
      <c r="A11" s="857" t="s">
        <v>6734</v>
      </c>
      <c r="B11" s="849">
        <v>4670</v>
      </c>
      <c r="C11" s="849">
        <v>5263</v>
      </c>
      <c r="D11" s="849">
        <v>5758</v>
      </c>
      <c r="E11" s="889">
        <v>1048455.33</v>
      </c>
      <c r="F11" s="889">
        <v>1143792.3399999999</v>
      </c>
      <c r="G11" s="890">
        <v>1201311.33</v>
      </c>
    </row>
    <row r="12" spans="1:7" ht="14.4" customHeight="1" x14ac:dyDescent="0.3">
      <c r="A12" s="857" t="s">
        <v>2658</v>
      </c>
      <c r="B12" s="849"/>
      <c r="C12" s="849"/>
      <c r="D12" s="849">
        <v>4</v>
      </c>
      <c r="E12" s="889"/>
      <c r="F12" s="889"/>
      <c r="G12" s="890">
        <v>604</v>
      </c>
    </row>
    <row r="13" spans="1:7" ht="14.4" customHeight="1" x14ac:dyDescent="0.3">
      <c r="A13" s="857" t="s">
        <v>2659</v>
      </c>
      <c r="B13" s="849"/>
      <c r="C13" s="849">
        <v>16</v>
      </c>
      <c r="D13" s="849">
        <v>28</v>
      </c>
      <c r="E13" s="889"/>
      <c r="F13" s="889">
        <v>2614.66</v>
      </c>
      <c r="G13" s="890">
        <v>3730.33</v>
      </c>
    </row>
    <row r="14" spans="1:7" ht="14.4" customHeight="1" x14ac:dyDescent="0.3">
      <c r="A14" s="857" t="s">
        <v>2661</v>
      </c>
      <c r="B14" s="849">
        <v>340</v>
      </c>
      <c r="C14" s="849">
        <v>879</v>
      </c>
      <c r="D14" s="849">
        <v>1027</v>
      </c>
      <c r="E14" s="889">
        <v>54899.990000000005</v>
      </c>
      <c r="F14" s="889">
        <v>141511.66999999998</v>
      </c>
      <c r="G14" s="890">
        <v>159625.99999999997</v>
      </c>
    </row>
    <row r="15" spans="1:7" ht="14.4" customHeight="1" x14ac:dyDescent="0.3">
      <c r="A15" s="857" t="s">
        <v>2662</v>
      </c>
      <c r="B15" s="849"/>
      <c r="C15" s="849"/>
      <c r="D15" s="849">
        <v>49</v>
      </c>
      <c r="E15" s="889"/>
      <c r="F15" s="889"/>
      <c r="G15" s="890">
        <v>0</v>
      </c>
    </row>
    <row r="16" spans="1:7" ht="14.4" customHeight="1" x14ac:dyDescent="0.3">
      <c r="A16" s="857" t="s">
        <v>2663</v>
      </c>
      <c r="B16" s="849">
        <v>263</v>
      </c>
      <c r="C16" s="849">
        <v>446</v>
      </c>
      <c r="D16" s="849">
        <v>424</v>
      </c>
      <c r="E16" s="889">
        <v>48817</v>
      </c>
      <c r="F16" s="889">
        <v>75635.66</v>
      </c>
      <c r="G16" s="890">
        <v>77305.33</v>
      </c>
    </row>
    <row r="17" spans="1:7" ht="14.4" customHeight="1" x14ac:dyDescent="0.3">
      <c r="A17" s="857" t="s">
        <v>2664</v>
      </c>
      <c r="B17" s="849">
        <v>243</v>
      </c>
      <c r="C17" s="849">
        <v>159</v>
      </c>
      <c r="D17" s="849">
        <v>190</v>
      </c>
      <c r="E17" s="889">
        <v>44594</v>
      </c>
      <c r="F17" s="889">
        <v>28849</v>
      </c>
      <c r="G17" s="890">
        <v>34212</v>
      </c>
    </row>
    <row r="18" spans="1:7" ht="14.4" customHeight="1" x14ac:dyDescent="0.3">
      <c r="A18" s="857" t="s">
        <v>2665</v>
      </c>
      <c r="B18" s="849">
        <v>1314</v>
      </c>
      <c r="C18" s="849">
        <v>1332</v>
      </c>
      <c r="D18" s="849">
        <v>1103</v>
      </c>
      <c r="E18" s="889">
        <v>187530.33000000002</v>
      </c>
      <c r="F18" s="889">
        <v>197732.67</v>
      </c>
      <c r="G18" s="890">
        <v>161321.32999999999</v>
      </c>
    </row>
    <row r="19" spans="1:7" ht="14.4" customHeight="1" x14ac:dyDescent="0.3">
      <c r="A19" s="857" t="s">
        <v>2666</v>
      </c>
      <c r="B19" s="849">
        <v>53</v>
      </c>
      <c r="C19" s="849">
        <v>57</v>
      </c>
      <c r="D19" s="849">
        <v>79</v>
      </c>
      <c r="E19" s="889">
        <v>0</v>
      </c>
      <c r="F19" s="889">
        <v>0</v>
      </c>
      <c r="G19" s="890">
        <v>0</v>
      </c>
    </row>
    <row r="20" spans="1:7" ht="14.4" customHeight="1" x14ac:dyDescent="0.3">
      <c r="A20" s="857" t="s">
        <v>2667</v>
      </c>
      <c r="B20" s="849">
        <v>32</v>
      </c>
      <c r="C20" s="849">
        <v>25</v>
      </c>
      <c r="D20" s="849">
        <v>68</v>
      </c>
      <c r="E20" s="889">
        <v>181</v>
      </c>
      <c r="F20" s="889">
        <v>0</v>
      </c>
      <c r="G20" s="890">
        <v>0</v>
      </c>
    </row>
    <row r="21" spans="1:7" ht="14.4" customHeight="1" x14ac:dyDescent="0.3">
      <c r="A21" s="857" t="s">
        <v>2668</v>
      </c>
      <c r="B21" s="849"/>
      <c r="C21" s="849"/>
      <c r="D21" s="849">
        <v>55</v>
      </c>
      <c r="E21" s="889"/>
      <c r="F21" s="889"/>
      <c r="G21" s="890">
        <v>9066</v>
      </c>
    </row>
    <row r="22" spans="1:7" ht="14.4" customHeight="1" x14ac:dyDescent="0.3">
      <c r="A22" s="857" t="s">
        <v>2669</v>
      </c>
      <c r="B22" s="849">
        <v>151</v>
      </c>
      <c r="C22" s="849">
        <v>381</v>
      </c>
      <c r="D22" s="849">
        <v>81</v>
      </c>
      <c r="E22" s="889">
        <v>33935</v>
      </c>
      <c r="F22" s="889">
        <v>79193</v>
      </c>
      <c r="G22" s="890">
        <v>18137</v>
      </c>
    </row>
    <row r="23" spans="1:7" ht="14.4" customHeight="1" x14ac:dyDescent="0.3">
      <c r="A23" s="857" t="s">
        <v>2670</v>
      </c>
      <c r="B23" s="849"/>
      <c r="C23" s="849">
        <v>1631</v>
      </c>
      <c r="D23" s="849">
        <v>1394</v>
      </c>
      <c r="E23" s="889"/>
      <c r="F23" s="889">
        <v>278224.99</v>
      </c>
      <c r="G23" s="890">
        <v>305777.66000000003</v>
      </c>
    </row>
    <row r="24" spans="1:7" ht="14.4" customHeight="1" x14ac:dyDescent="0.3">
      <c r="A24" s="857" t="s">
        <v>2671</v>
      </c>
      <c r="B24" s="849">
        <v>836</v>
      </c>
      <c r="C24" s="849">
        <v>790</v>
      </c>
      <c r="D24" s="849">
        <v>708</v>
      </c>
      <c r="E24" s="889">
        <v>235527</v>
      </c>
      <c r="F24" s="889">
        <v>209238.01</v>
      </c>
      <c r="G24" s="890">
        <v>195606.31999999998</v>
      </c>
    </row>
    <row r="25" spans="1:7" ht="14.4" customHeight="1" x14ac:dyDescent="0.3">
      <c r="A25" s="857" t="s">
        <v>2672</v>
      </c>
      <c r="B25" s="849">
        <v>193</v>
      </c>
      <c r="C25" s="849">
        <v>187</v>
      </c>
      <c r="D25" s="849">
        <v>171</v>
      </c>
      <c r="E25" s="889">
        <v>0</v>
      </c>
      <c r="F25" s="889">
        <v>0</v>
      </c>
      <c r="G25" s="890">
        <v>0</v>
      </c>
    </row>
    <row r="26" spans="1:7" ht="14.4" customHeight="1" x14ac:dyDescent="0.3">
      <c r="A26" s="857" t="s">
        <v>2673</v>
      </c>
      <c r="B26" s="849"/>
      <c r="C26" s="849"/>
      <c r="D26" s="849">
        <v>40</v>
      </c>
      <c r="E26" s="889"/>
      <c r="F26" s="889"/>
      <c r="G26" s="890">
        <v>5351.66</v>
      </c>
    </row>
    <row r="27" spans="1:7" ht="14.4" customHeight="1" x14ac:dyDescent="0.3">
      <c r="A27" s="857" t="s">
        <v>6739</v>
      </c>
      <c r="B27" s="849">
        <v>261</v>
      </c>
      <c r="C27" s="849"/>
      <c r="D27" s="849"/>
      <c r="E27" s="889">
        <v>128437</v>
      </c>
      <c r="F27" s="889"/>
      <c r="G27" s="890"/>
    </row>
    <row r="28" spans="1:7" ht="14.4" customHeight="1" x14ac:dyDescent="0.3">
      <c r="A28" s="857" t="s">
        <v>2674</v>
      </c>
      <c r="B28" s="849">
        <v>119</v>
      </c>
      <c r="C28" s="849">
        <v>116</v>
      </c>
      <c r="D28" s="849">
        <v>132</v>
      </c>
      <c r="E28" s="889">
        <v>0</v>
      </c>
      <c r="F28" s="889">
        <v>0</v>
      </c>
      <c r="G28" s="890">
        <v>0</v>
      </c>
    </row>
    <row r="29" spans="1:7" ht="14.4" customHeight="1" x14ac:dyDescent="0.3">
      <c r="A29" s="857" t="s">
        <v>2675</v>
      </c>
      <c r="B29" s="849"/>
      <c r="C29" s="849"/>
      <c r="D29" s="849">
        <v>26</v>
      </c>
      <c r="E29" s="889"/>
      <c r="F29" s="889"/>
      <c r="G29" s="890">
        <v>0</v>
      </c>
    </row>
    <row r="30" spans="1:7" ht="14.4" customHeight="1" x14ac:dyDescent="0.3">
      <c r="A30" s="857" t="s">
        <v>2676</v>
      </c>
      <c r="B30" s="849">
        <v>213</v>
      </c>
      <c r="C30" s="849">
        <v>143</v>
      </c>
      <c r="D30" s="849">
        <v>133</v>
      </c>
      <c r="E30" s="889">
        <v>0</v>
      </c>
      <c r="F30" s="889">
        <v>32</v>
      </c>
      <c r="G30" s="890">
        <v>0</v>
      </c>
    </row>
    <row r="31" spans="1:7" ht="14.4" customHeight="1" x14ac:dyDescent="0.3">
      <c r="A31" s="857" t="s">
        <v>2677</v>
      </c>
      <c r="B31" s="849">
        <v>320</v>
      </c>
      <c r="C31" s="849">
        <v>439</v>
      </c>
      <c r="D31" s="849">
        <v>1080</v>
      </c>
      <c r="E31" s="889">
        <v>84017.33</v>
      </c>
      <c r="F31" s="889">
        <v>188591.33000000002</v>
      </c>
      <c r="G31" s="890">
        <v>515348.99000000005</v>
      </c>
    </row>
    <row r="32" spans="1:7" ht="14.4" customHeight="1" x14ac:dyDescent="0.3">
      <c r="A32" s="857" t="s">
        <v>2678</v>
      </c>
      <c r="B32" s="849">
        <v>1578</v>
      </c>
      <c r="C32" s="849">
        <v>1395</v>
      </c>
      <c r="D32" s="849">
        <v>1384</v>
      </c>
      <c r="E32" s="889">
        <v>377239</v>
      </c>
      <c r="F32" s="889">
        <v>520039.66000000003</v>
      </c>
      <c r="G32" s="890">
        <v>577541</v>
      </c>
    </row>
    <row r="33" spans="1:7" ht="14.4" customHeight="1" x14ac:dyDescent="0.3">
      <c r="A33" s="857" t="s">
        <v>6740</v>
      </c>
      <c r="B33" s="849"/>
      <c r="C33" s="849">
        <v>1</v>
      </c>
      <c r="D33" s="849"/>
      <c r="E33" s="889"/>
      <c r="F33" s="889">
        <v>3586</v>
      </c>
      <c r="G33" s="890"/>
    </row>
    <row r="34" spans="1:7" ht="14.4" customHeight="1" x14ac:dyDescent="0.3">
      <c r="A34" s="857" t="s">
        <v>2679</v>
      </c>
      <c r="B34" s="849">
        <v>2446</v>
      </c>
      <c r="C34" s="849">
        <v>2841</v>
      </c>
      <c r="D34" s="849">
        <v>2047</v>
      </c>
      <c r="E34" s="889">
        <v>998399.33000000007</v>
      </c>
      <c r="F34" s="889">
        <v>1198977.6599999999</v>
      </c>
      <c r="G34" s="890">
        <v>847022</v>
      </c>
    </row>
    <row r="35" spans="1:7" ht="14.4" customHeight="1" x14ac:dyDescent="0.3">
      <c r="A35" s="857" t="s">
        <v>2680</v>
      </c>
      <c r="B35" s="849"/>
      <c r="C35" s="849">
        <v>348</v>
      </c>
      <c r="D35" s="849">
        <v>646</v>
      </c>
      <c r="E35" s="889"/>
      <c r="F35" s="889">
        <v>63592.66</v>
      </c>
      <c r="G35" s="890">
        <v>107226.33</v>
      </c>
    </row>
    <row r="36" spans="1:7" ht="14.4" customHeight="1" x14ac:dyDescent="0.3">
      <c r="A36" s="857" t="s">
        <v>2681</v>
      </c>
      <c r="B36" s="849">
        <v>39</v>
      </c>
      <c r="C36" s="849">
        <v>30</v>
      </c>
      <c r="D36" s="849">
        <v>30</v>
      </c>
      <c r="E36" s="889">
        <v>0</v>
      </c>
      <c r="F36" s="889">
        <v>0</v>
      </c>
      <c r="G36" s="890">
        <v>0</v>
      </c>
    </row>
    <row r="37" spans="1:7" ht="14.4" customHeight="1" x14ac:dyDescent="0.3">
      <c r="A37" s="857" t="s">
        <v>2682</v>
      </c>
      <c r="B37" s="849">
        <v>734</v>
      </c>
      <c r="C37" s="849">
        <v>148</v>
      </c>
      <c r="D37" s="849">
        <v>140</v>
      </c>
      <c r="E37" s="889">
        <v>166702.66</v>
      </c>
      <c r="F37" s="889">
        <v>36660.660000000003</v>
      </c>
      <c r="G37" s="890">
        <v>37464</v>
      </c>
    </row>
    <row r="38" spans="1:7" ht="14.4" customHeight="1" x14ac:dyDescent="0.3">
      <c r="A38" s="857" t="s">
        <v>2683</v>
      </c>
      <c r="B38" s="849">
        <v>1608</v>
      </c>
      <c r="C38" s="849">
        <v>1913</v>
      </c>
      <c r="D38" s="849">
        <v>1124</v>
      </c>
      <c r="E38" s="889">
        <v>352313.32999999996</v>
      </c>
      <c r="F38" s="889">
        <v>417860.33</v>
      </c>
      <c r="G38" s="890">
        <v>257830.99</v>
      </c>
    </row>
    <row r="39" spans="1:7" ht="14.4" customHeight="1" x14ac:dyDescent="0.3">
      <c r="A39" s="857" t="s">
        <v>2684</v>
      </c>
      <c r="B39" s="849">
        <v>314</v>
      </c>
      <c r="C39" s="849">
        <v>322</v>
      </c>
      <c r="D39" s="849">
        <v>299</v>
      </c>
      <c r="E39" s="889">
        <v>0</v>
      </c>
      <c r="F39" s="889">
        <v>139</v>
      </c>
      <c r="G39" s="890">
        <v>0</v>
      </c>
    </row>
    <row r="40" spans="1:7" ht="14.4" customHeight="1" x14ac:dyDescent="0.3">
      <c r="A40" s="857" t="s">
        <v>2685</v>
      </c>
      <c r="B40" s="849">
        <v>114</v>
      </c>
      <c r="C40" s="849">
        <v>132</v>
      </c>
      <c r="D40" s="849">
        <v>175</v>
      </c>
      <c r="E40" s="889">
        <v>20144.660000000003</v>
      </c>
      <c r="F40" s="889">
        <v>20332.330000000002</v>
      </c>
      <c r="G40" s="890">
        <v>24422</v>
      </c>
    </row>
    <row r="41" spans="1:7" ht="14.4" customHeight="1" x14ac:dyDescent="0.3">
      <c r="A41" s="857" t="s">
        <v>6741</v>
      </c>
      <c r="B41" s="849"/>
      <c r="C41" s="849"/>
      <c r="D41" s="849">
        <v>2</v>
      </c>
      <c r="E41" s="889"/>
      <c r="F41" s="889"/>
      <c r="G41" s="890">
        <v>134</v>
      </c>
    </row>
    <row r="42" spans="1:7" ht="14.4" customHeight="1" x14ac:dyDescent="0.3">
      <c r="A42" s="857" t="s">
        <v>2686</v>
      </c>
      <c r="B42" s="849">
        <v>339</v>
      </c>
      <c r="C42" s="849">
        <v>432</v>
      </c>
      <c r="D42" s="849">
        <v>410</v>
      </c>
      <c r="E42" s="889">
        <v>64918</v>
      </c>
      <c r="F42" s="889">
        <v>81477.33</v>
      </c>
      <c r="G42" s="890">
        <v>80850.66</v>
      </c>
    </row>
    <row r="43" spans="1:7" ht="14.4" customHeight="1" x14ac:dyDescent="0.3">
      <c r="A43" s="857" t="s">
        <v>2687</v>
      </c>
      <c r="B43" s="849">
        <v>20</v>
      </c>
      <c r="C43" s="849">
        <v>20</v>
      </c>
      <c r="D43" s="849">
        <v>23</v>
      </c>
      <c r="E43" s="889">
        <v>2985</v>
      </c>
      <c r="F43" s="889">
        <v>3271</v>
      </c>
      <c r="G43" s="890">
        <v>4334</v>
      </c>
    </row>
    <row r="44" spans="1:7" ht="14.4" customHeight="1" x14ac:dyDescent="0.3">
      <c r="A44" s="857" t="s">
        <v>2688</v>
      </c>
      <c r="B44" s="849"/>
      <c r="C44" s="849"/>
      <c r="D44" s="849">
        <v>120</v>
      </c>
      <c r="E44" s="889"/>
      <c r="F44" s="889"/>
      <c r="G44" s="890">
        <v>19001.330000000002</v>
      </c>
    </row>
    <row r="45" spans="1:7" ht="14.4" customHeight="1" x14ac:dyDescent="0.3">
      <c r="A45" s="857" t="s">
        <v>2689</v>
      </c>
      <c r="B45" s="849">
        <v>958</v>
      </c>
      <c r="C45" s="849">
        <v>1068</v>
      </c>
      <c r="D45" s="849">
        <v>954</v>
      </c>
      <c r="E45" s="889">
        <v>342772</v>
      </c>
      <c r="F45" s="889">
        <v>359589.66000000003</v>
      </c>
      <c r="G45" s="890">
        <v>332367.65999999997</v>
      </c>
    </row>
    <row r="46" spans="1:7" ht="14.4" customHeight="1" x14ac:dyDescent="0.3">
      <c r="A46" s="857" t="s">
        <v>2691</v>
      </c>
      <c r="B46" s="849">
        <v>833</v>
      </c>
      <c r="C46" s="849">
        <v>1109</v>
      </c>
      <c r="D46" s="849">
        <v>1204</v>
      </c>
      <c r="E46" s="889">
        <v>123703.67</v>
      </c>
      <c r="F46" s="889">
        <v>156693</v>
      </c>
      <c r="G46" s="890">
        <v>180724.66999999998</v>
      </c>
    </row>
    <row r="47" spans="1:7" ht="14.4" customHeight="1" x14ac:dyDescent="0.3">
      <c r="A47" s="857" t="s">
        <v>2692</v>
      </c>
      <c r="B47" s="849"/>
      <c r="C47" s="849">
        <v>135</v>
      </c>
      <c r="D47" s="849">
        <v>18</v>
      </c>
      <c r="E47" s="889"/>
      <c r="F47" s="889">
        <v>31047.33</v>
      </c>
      <c r="G47" s="890">
        <v>7878</v>
      </c>
    </row>
    <row r="48" spans="1:7" ht="14.4" customHeight="1" x14ac:dyDescent="0.3">
      <c r="A48" s="857" t="s">
        <v>6742</v>
      </c>
      <c r="B48" s="849"/>
      <c r="C48" s="849">
        <v>91</v>
      </c>
      <c r="D48" s="849"/>
      <c r="E48" s="889"/>
      <c r="F48" s="889">
        <v>13688.99</v>
      </c>
      <c r="G48" s="890"/>
    </row>
    <row r="49" spans="1:7" ht="14.4" customHeight="1" x14ac:dyDescent="0.3">
      <c r="A49" s="857" t="s">
        <v>2693</v>
      </c>
      <c r="B49" s="849">
        <v>279</v>
      </c>
      <c r="C49" s="849">
        <v>139</v>
      </c>
      <c r="D49" s="849">
        <v>183</v>
      </c>
      <c r="E49" s="889">
        <v>37648.990000000005</v>
      </c>
      <c r="F49" s="889">
        <v>18887.66</v>
      </c>
      <c r="G49" s="890">
        <v>24330.33</v>
      </c>
    </row>
    <row r="50" spans="1:7" ht="14.4" customHeight="1" x14ac:dyDescent="0.3">
      <c r="A50" s="857" t="s">
        <v>6743</v>
      </c>
      <c r="B50" s="849">
        <v>339</v>
      </c>
      <c r="C50" s="849"/>
      <c r="D50" s="849"/>
      <c r="E50" s="889">
        <v>60996.66</v>
      </c>
      <c r="F50" s="889"/>
      <c r="G50" s="890"/>
    </row>
    <row r="51" spans="1:7" ht="14.4" customHeight="1" x14ac:dyDescent="0.3">
      <c r="A51" s="857" t="s">
        <v>2694</v>
      </c>
      <c r="B51" s="849">
        <v>96</v>
      </c>
      <c r="C51" s="849">
        <v>112</v>
      </c>
      <c r="D51" s="849">
        <v>41</v>
      </c>
      <c r="E51" s="889">
        <v>14274</v>
      </c>
      <c r="F51" s="889">
        <v>19419</v>
      </c>
      <c r="G51" s="890">
        <v>6076</v>
      </c>
    </row>
    <row r="52" spans="1:7" ht="14.4" customHeight="1" x14ac:dyDescent="0.3">
      <c r="A52" s="857" t="s">
        <v>2695</v>
      </c>
      <c r="B52" s="849"/>
      <c r="C52" s="849"/>
      <c r="D52" s="849">
        <v>415</v>
      </c>
      <c r="E52" s="889"/>
      <c r="F52" s="889"/>
      <c r="G52" s="890">
        <v>84884.99</v>
      </c>
    </row>
    <row r="53" spans="1:7" ht="14.4" customHeight="1" x14ac:dyDescent="0.3">
      <c r="A53" s="857" t="s">
        <v>2696</v>
      </c>
      <c r="B53" s="849">
        <v>2</v>
      </c>
      <c r="C53" s="849">
        <v>288</v>
      </c>
      <c r="D53" s="849">
        <v>266</v>
      </c>
      <c r="E53" s="889">
        <v>392</v>
      </c>
      <c r="F53" s="889">
        <v>63097</v>
      </c>
      <c r="G53" s="890">
        <v>58535.66</v>
      </c>
    </row>
    <row r="54" spans="1:7" ht="14.4" customHeight="1" x14ac:dyDescent="0.3">
      <c r="A54" s="857" t="s">
        <v>2697</v>
      </c>
      <c r="B54" s="849">
        <v>29</v>
      </c>
      <c r="C54" s="849">
        <v>15</v>
      </c>
      <c r="D54" s="849">
        <v>1</v>
      </c>
      <c r="E54" s="889">
        <v>2819</v>
      </c>
      <c r="F54" s="889">
        <v>2842.33</v>
      </c>
      <c r="G54" s="890">
        <v>358</v>
      </c>
    </row>
    <row r="55" spans="1:7" ht="14.4" customHeight="1" x14ac:dyDescent="0.3">
      <c r="A55" s="857" t="s">
        <v>6744</v>
      </c>
      <c r="B55" s="849">
        <v>244</v>
      </c>
      <c r="C55" s="849">
        <v>287</v>
      </c>
      <c r="D55" s="849"/>
      <c r="E55" s="889">
        <v>46267</v>
      </c>
      <c r="F55" s="889">
        <v>50334.33</v>
      </c>
      <c r="G55" s="890"/>
    </row>
    <row r="56" spans="1:7" ht="14.4" customHeight="1" x14ac:dyDescent="0.3">
      <c r="A56" s="857" t="s">
        <v>2698</v>
      </c>
      <c r="B56" s="849">
        <v>178</v>
      </c>
      <c r="C56" s="849">
        <v>165</v>
      </c>
      <c r="D56" s="849">
        <v>235</v>
      </c>
      <c r="E56" s="889">
        <v>33903.33</v>
      </c>
      <c r="F56" s="889">
        <v>31296.33</v>
      </c>
      <c r="G56" s="890">
        <v>44631.990000000005</v>
      </c>
    </row>
    <row r="57" spans="1:7" ht="14.4" customHeight="1" x14ac:dyDescent="0.3">
      <c r="A57" s="857" t="s">
        <v>2699</v>
      </c>
      <c r="B57" s="849">
        <v>68</v>
      </c>
      <c r="C57" s="849">
        <v>70</v>
      </c>
      <c r="D57" s="849">
        <v>49</v>
      </c>
      <c r="E57" s="889">
        <v>0</v>
      </c>
      <c r="F57" s="889">
        <v>0</v>
      </c>
      <c r="G57" s="890">
        <v>0</v>
      </c>
    </row>
    <row r="58" spans="1:7" ht="14.4" customHeight="1" x14ac:dyDescent="0.3">
      <c r="A58" s="857" t="s">
        <v>2700</v>
      </c>
      <c r="B58" s="849">
        <v>216</v>
      </c>
      <c r="C58" s="849">
        <v>207</v>
      </c>
      <c r="D58" s="849">
        <v>231</v>
      </c>
      <c r="E58" s="889">
        <v>41735</v>
      </c>
      <c r="F58" s="889">
        <v>40180</v>
      </c>
      <c r="G58" s="890">
        <v>45630</v>
      </c>
    </row>
    <row r="59" spans="1:7" ht="14.4" customHeight="1" x14ac:dyDescent="0.3">
      <c r="A59" s="857" t="s">
        <v>2701</v>
      </c>
      <c r="B59" s="849"/>
      <c r="C59" s="849">
        <v>594</v>
      </c>
      <c r="D59" s="849">
        <v>861</v>
      </c>
      <c r="E59" s="889"/>
      <c r="F59" s="889">
        <v>91698.66</v>
      </c>
      <c r="G59" s="890">
        <v>150902.33000000002</v>
      </c>
    </row>
    <row r="60" spans="1:7" ht="14.4" customHeight="1" x14ac:dyDescent="0.3">
      <c r="A60" s="857" t="s">
        <v>2702</v>
      </c>
      <c r="B60" s="849">
        <v>551</v>
      </c>
      <c r="C60" s="849">
        <v>424</v>
      </c>
      <c r="D60" s="849">
        <v>406</v>
      </c>
      <c r="E60" s="889">
        <v>103841</v>
      </c>
      <c r="F60" s="889">
        <v>73816.67</v>
      </c>
      <c r="G60" s="890">
        <v>70771</v>
      </c>
    </row>
    <row r="61" spans="1:7" ht="14.4" customHeight="1" x14ac:dyDescent="0.3">
      <c r="A61" s="857" t="s">
        <v>6745</v>
      </c>
      <c r="B61" s="849">
        <v>32</v>
      </c>
      <c r="C61" s="849">
        <v>29</v>
      </c>
      <c r="D61" s="849"/>
      <c r="E61" s="889">
        <v>1946</v>
      </c>
      <c r="F61" s="889">
        <v>8703</v>
      </c>
      <c r="G61" s="890"/>
    </row>
    <row r="62" spans="1:7" ht="14.4" customHeight="1" x14ac:dyDescent="0.3">
      <c r="A62" s="857" t="s">
        <v>2704</v>
      </c>
      <c r="B62" s="849">
        <v>651</v>
      </c>
      <c r="C62" s="849">
        <v>596</v>
      </c>
      <c r="D62" s="849">
        <v>639</v>
      </c>
      <c r="E62" s="889">
        <v>194300.33000000002</v>
      </c>
      <c r="F62" s="889">
        <v>88049.33</v>
      </c>
      <c r="G62" s="890">
        <v>82234.33</v>
      </c>
    </row>
    <row r="63" spans="1:7" ht="14.4" customHeight="1" x14ac:dyDescent="0.3">
      <c r="A63" s="857" t="s">
        <v>2705</v>
      </c>
      <c r="B63" s="849"/>
      <c r="C63" s="849">
        <v>540</v>
      </c>
      <c r="D63" s="849">
        <v>282</v>
      </c>
      <c r="E63" s="889"/>
      <c r="F63" s="889">
        <v>98711</v>
      </c>
      <c r="G63" s="890">
        <v>48645</v>
      </c>
    </row>
    <row r="64" spans="1:7" ht="14.4" customHeight="1" x14ac:dyDescent="0.3">
      <c r="A64" s="857" t="s">
        <v>6746</v>
      </c>
      <c r="B64" s="849"/>
      <c r="C64" s="849"/>
      <c r="D64" s="849">
        <v>1</v>
      </c>
      <c r="E64" s="889"/>
      <c r="F64" s="889"/>
      <c r="G64" s="890">
        <v>226</v>
      </c>
    </row>
    <row r="65" spans="1:7" ht="14.4" customHeight="1" x14ac:dyDescent="0.3">
      <c r="A65" s="857" t="s">
        <v>2706</v>
      </c>
      <c r="B65" s="849">
        <v>299</v>
      </c>
      <c r="C65" s="849">
        <v>343</v>
      </c>
      <c r="D65" s="849">
        <v>207</v>
      </c>
      <c r="E65" s="889">
        <v>48811.990000000005</v>
      </c>
      <c r="F65" s="889">
        <v>53240</v>
      </c>
      <c r="G65" s="890">
        <v>35526.990000000005</v>
      </c>
    </row>
    <row r="66" spans="1:7" ht="14.4" customHeight="1" x14ac:dyDescent="0.3">
      <c r="A66" s="857" t="s">
        <v>2707</v>
      </c>
      <c r="B66" s="849">
        <v>444</v>
      </c>
      <c r="C66" s="849">
        <v>328</v>
      </c>
      <c r="D66" s="849">
        <v>568</v>
      </c>
      <c r="E66" s="889">
        <v>83251.66</v>
      </c>
      <c r="F66" s="889">
        <v>55688</v>
      </c>
      <c r="G66" s="890">
        <v>96034.33</v>
      </c>
    </row>
    <row r="67" spans="1:7" ht="14.4" customHeight="1" x14ac:dyDescent="0.3">
      <c r="A67" s="857" t="s">
        <v>6747</v>
      </c>
      <c r="B67" s="849">
        <v>1079</v>
      </c>
      <c r="C67" s="849">
        <v>1003</v>
      </c>
      <c r="D67" s="849">
        <v>920</v>
      </c>
      <c r="E67" s="889">
        <v>211859.67</v>
      </c>
      <c r="F67" s="889">
        <v>184323</v>
      </c>
      <c r="G67" s="890">
        <v>168073.67</v>
      </c>
    </row>
    <row r="68" spans="1:7" ht="14.4" customHeight="1" x14ac:dyDescent="0.3">
      <c r="A68" s="857" t="s">
        <v>2709</v>
      </c>
      <c r="B68" s="849">
        <v>726</v>
      </c>
      <c r="C68" s="849">
        <v>461</v>
      </c>
      <c r="D68" s="849">
        <v>39</v>
      </c>
      <c r="E68" s="889">
        <v>193247.99000000002</v>
      </c>
      <c r="F68" s="889">
        <v>191936.33000000002</v>
      </c>
      <c r="G68" s="890">
        <v>6152.33</v>
      </c>
    </row>
    <row r="69" spans="1:7" ht="14.4" customHeight="1" x14ac:dyDescent="0.3">
      <c r="A69" s="857" t="s">
        <v>2710</v>
      </c>
      <c r="B69" s="849">
        <v>690</v>
      </c>
      <c r="C69" s="849">
        <v>894</v>
      </c>
      <c r="D69" s="849">
        <v>1332</v>
      </c>
      <c r="E69" s="889">
        <v>150922.34</v>
      </c>
      <c r="F69" s="889">
        <v>200509.66999999998</v>
      </c>
      <c r="G69" s="890">
        <v>591899.99</v>
      </c>
    </row>
    <row r="70" spans="1:7" ht="14.4" customHeight="1" x14ac:dyDescent="0.3">
      <c r="A70" s="857" t="s">
        <v>2711</v>
      </c>
      <c r="B70" s="849">
        <v>468</v>
      </c>
      <c r="C70" s="849">
        <v>567</v>
      </c>
      <c r="D70" s="849">
        <v>385</v>
      </c>
      <c r="E70" s="889">
        <v>111423.67</v>
      </c>
      <c r="F70" s="889">
        <v>134026</v>
      </c>
      <c r="G70" s="890">
        <v>63513.66</v>
      </c>
    </row>
    <row r="71" spans="1:7" ht="14.4" customHeight="1" x14ac:dyDescent="0.3">
      <c r="A71" s="857" t="s">
        <v>2712</v>
      </c>
      <c r="B71" s="849">
        <v>83</v>
      </c>
      <c r="C71" s="849">
        <v>21</v>
      </c>
      <c r="D71" s="849">
        <v>2</v>
      </c>
      <c r="E71" s="889">
        <v>14783.33</v>
      </c>
      <c r="F71" s="889">
        <v>3770.33</v>
      </c>
      <c r="G71" s="890">
        <v>246</v>
      </c>
    </row>
    <row r="72" spans="1:7" ht="14.4" customHeight="1" x14ac:dyDescent="0.3">
      <c r="A72" s="857" t="s">
        <v>2713</v>
      </c>
      <c r="B72" s="849">
        <v>45</v>
      </c>
      <c r="C72" s="849">
        <v>42</v>
      </c>
      <c r="D72" s="849">
        <v>34</v>
      </c>
      <c r="E72" s="889">
        <v>0</v>
      </c>
      <c r="F72" s="889">
        <v>0</v>
      </c>
      <c r="G72" s="890">
        <v>0</v>
      </c>
    </row>
    <row r="73" spans="1:7" ht="14.4" customHeight="1" x14ac:dyDescent="0.3">
      <c r="A73" s="857" t="s">
        <v>2714</v>
      </c>
      <c r="B73" s="849">
        <v>891</v>
      </c>
      <c r="C73" s="849">
        <v>718</v>
      </c>
      <c r="D73" s="849">
        <v>703</v>
      </c>
      <c r="E73" s="889">
        <v>393295.99</v>
      </c>
      <c r="F73" s="889">
        <v>319236.99</v>
      </c>
      <c r="G73" s="890">
        <v>310451.68000000005</v>
      </c>
    </row>
    <row r="74" spans="1:7" ht="14.4" customHeight="1" x14ac:dyDescent="0.3">
      <c r="A74" s="857" t="s">
        <v>2715</v>
      </c>
      <c r="B74" s="849">
        <v>94</v>
      </c>
      <c r="C74" s="849"/>
      <c r="D74" s="849">
        <v>150</v>
      </c>
      <c r="E74" s="889">
        <v>12478</v>
      </c>
      <c r="F74" s="889"/>
      <c r="G74" s="890">
        <v>19922.989999999998</v>
      </c>
    </row>
    <row r="75" spans="1:7" ht="14.4" customHeight="1" x14ac:dyDescent="0.3">
      <c r="A75" s="857" t="s">
        <v>2716</v>
      </c>
      <c r="B75" s="849"/>
      <c r="C75" s="849"/>
      <c r="D75" s="849">
        <v>16</v>
      </c>
      <c r="E75" s="889"/>
      <c r="F75" s="889"/>
      <c r="G75" s="890">
        <v>2674</v>
      </c>
    </row>
    <row r="76" spans="1:7" ht="14.4" customHeight="1" x14ac:dyDescent="0.3">
      <c r="A76" s="857" t="s">
        <v>2717</v>
      </c>
      <c r="B76" s="849">
        <v>999</v>
      </c>
      <c r="C76" s="849">
        <v>1183</v>
      </c>
      <c r="D76" s="849">
        <v>1184</v>
      </c>
      <c r="E76" s="889">
        <v>117713.33</v>
      </c>
      <c r="F76" s="889">
        <v>150626</v>
      </c>
      <c r="G76" s="890">
        <v>167239</v>
      </c>
    </row>
    <row r="77" spans="1:7" ht="14.4" customHeight="1" x14ac:dyDescent="0.3">
      <c r="A77" s="857" t="s">
        <v>2718</v>
      </c>
      <c r="B77" s="849">
        <v>92</v>
      </c>
      <c r="C77" s="849">
        <v>84</v>
      </c>
      <c r="D77" s="849">
        <v>38</v>
      </c>
      <c r="E77" s="889">
        <v>0</v>
      </c>
      <c r="F77" s="889">
        <v>0</v>
      </c>
      <c r="G77" s="890">
        <v>0</v>
      </c>
    </row>
    <row r="78" spans="1:7" ht="14.4" customHeight="1" x14ac:dyDescent="0.3">
      <c r="A78" s="857" t="s">
        <v>2719</v>
      </c>
      <c r="B78" s="849">
        <v>2299</v>
      </c>
      <c r="C78" s="849">
        <v>1980</v>
      </c>
      <c r="D78" s="849">
        <v>1898</v>
      </c>
      <c r="E78" s="889">
        <v>430222.99</v>
      </c>
      <c r="F78" s="889">
        <v>434787.32999999996</v>
      </c>
      <c r="G78" s="890">
        <v>359465.33</v>
      </c>
    </row>
    <row r="79" spans="1:7" ht="14.4" customHeight="1" x14ac:dyDescent="0.3">
      <c r="A79" s="857" t="s">
        <v>2720</v>
      </c>
      <c r="B79" s="849">
        <v>1095</v>
      </c>
      <c r="C79" s="849">
        <v>1307</v>
      </c>
      <c r="D79" s="849">
        <v>1284</v>
      </c>
      <c r="E79" s="889">
        <v>207830.99</v>
      </c>
      <c r="F79" s="889">
        <v>232779.32</v>
      </c>
      <c r="G79" s="890">
        <v>234548.31999999998</v>
      </c>
    </row>
    <row r="80" spans="1:7" ht="14.4" customHeight="1" thickBot="1" x14ac:dyDescent="0.35">
      <c r="A80" s="893" t="s">
        <v>6748</v>
      </c>
      <c r="B80" s="851">
        <v>392</v>
      </c>
      <c r="C80" s="851"/>
      <c r="D80" s="851"/>
      <c r="E80" s="891">
        <v>96795</v>
      </c>
      <c r="F80" s="891"/>
      <c r="G80" s="892"/>
    </row>
    <row r="81" spans="1:1" ht="14.4" customHeight="1" x14ac:dyDescent="0.3">
      <c r="A81" s="804" t="s">
        <v>301</v>
      </c>
    </row>
    <row r="82" spans="1:1" ht="14.4" customHeight="1" x14ac:dyDescent="0.3">
      <c r="A82" s="805" t="s">
        <v>2652</v>
      </c>
    </row>
    <row r="83" spans="1:1" ht="14.4" customHeight="1" x14ac:dyDescent="0.3">
      <c r="A83" s="804" t="s">
        <v>6736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7172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31375.370000000003</v>
      </c>
      <c r="H3" s="208">
        <f t="shared" si="0"/>
        <v>15563798.570000008</v>
      </c>
      <c r="I3" s="78"/>
      <c r="J3" s="78"/>
      <c r="K3" s="208">
        <f t="shared" si="0"/>
        <v>35588.69</v>
      </c>
      <c r="L3" s="208">
        <f t="shared" si="0"/>
        <v>17805063.180000003</v>
      </c>
      <c r="M3" s="78"/>
      <c r="N3" s="78"/>
      <c r="O3" s="208">
        <f t="shared" si="0"/>
        <v>35538.81</v>
      </c>
      <c r="P3" s="208">
        <f t="shared" si="0"/>
        <v>18879251.680000003</v>
      </c>
      <c r="Q3" s="79">
        <f>IF(L3=0,0,P3/L3)</f>
        <v>1.0603305076281115</v>
      </c>
      <c r="R3" s="209">
        <f>IF(O3=0,0,P3/O3)</f>
        <v>531.22914582677379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6750</v>
      </c>
      <c r="C6" s="825" t="s">
        <v>671</v>
      </c>
      <c r="D6" s="825" t="s">
        <v>6751</v>
      </c>
      <c r="E6" s="825" t="s">
        <v>6752</v>
      </c>
      <c r="F6" s="825" t="s">
        <v>6753</v>
      </c>
      <c r="G6" s="225">
        <v>12</v>
      </c>
      <c r="H6" s="225">
        <v>0</v>
      </c>
      <c r="I6" s="825"/>
      <c r="J6" s="825">
        <v>0</v>
      </c>
      <c r="K6" s="225">
        <v>15</v>
      </c>
      <c r="L6" s="225">
        <v>0</v>
      </c>
      <c r="M6" s="825"/>
      <c r="N6" s="825">
        <v>0</v>
      </c>
      <c r="O6" s="225">
        <v>14</v>
      </c>
      <c r="P6" s="225">
        <v>0</v>
      </c>
      <c r="Q6" s="830"/>
      <c r="R6" s="848">
        <v>0</v>
      </c>
    </row>
    <row r="7" spans="1:18" ht="14.4" customHeight="1" x14ac:dyDescent="0.3">
      <c r="A7" s="831"/>
      <c r="B7" s="832" t="s">
        <v>6750</v>
      </c>
      <c r="C7" s="832" t="s">
        <v>671</v>
      </c>
      <c r="D7" s="832" t="s">
        <v>6751</v>
      </c>
      <c r="E7" s="832" t="s">
        <v>6754</v>
      </c>
      <c r="F7" s="832" t="s">
        <v>1657</v>
      </c>
      <c r="G7" s="849">
        <v>1.1000000000000001</v>
      </c>
      <c r="H7" s="849">
        <v>0</v>
      </c>
      <c r="I7" s="832"/>
      <c r="J7" s="832">
        <v>0</v>
      </c>
      <c r="K7" s="849"/>
      <c r="L7" s="849"/>
      <c r="M7" s="832"/>
      <c r="N7" s="832"/>
      <c r="O7" s="849">
        <v>4</v>
      </c>
      <c r="P7" s="849">
        <v>0</v>
      </c>
      <c r="Q7" s="837"/>
      <c r="R7" s="850">
        <v>0</v>
      </c>
    </row>
    <row r="8" spans="1:18" ht="14.4" customHeight="1" x14ac:dyDescent="0.3">
      <c r="A8" s="831"/>
      <c r="B8" s="832" t="s">
        <v>6750</v>
      </c>
      <c r="C8" s="832" t="s">
        <v>671</v>
      </c>
      <c r="D8" s="832" t="s">
        <v>6751</v>
      </c>
      <c r="E8" s="832" t="s">
        <v>6755</v>
      </c>
      <c r="F8" s="832" t="s">
        <v>6756</v>
      </c>
      <c r="G8" s="849">
        <v>1</v>
      </c>
      <c r="H8" s="849">
        <v>1765.79</v>
      </c>
      <c r="I8" s="832">
        <v>0.33333333333333331</v>
      </c>
      <c r="J8" s="832">
        <v>1765.79</v>
      </c>
      <c r="K8" s="849">
        <v>3</v>
      </c>
      <c r="L8" s="849">
        <v>5297.37</v>
      </c>
      <c r="M8" s="832">
        <v>1</v>
      </c>
      <c r="N8" s="832">
        <v>1765.79</v>
      </c>
      <c r="O8" s="849">
        <v>1</v>
      </c>
      <c r="P8" s="849">
        <v>1765.79</v>
      </c>
      <c r="Q8" s="837">
        <v>0.33333333333333331</v>
      </c>
      <c r="R8" s="850">
        <v>1765.79</v>
      </c>
    </row>
    <row r="9" spans="1:18" ht="14.4" customHeight="1" x14ac:dyDescent="0.3">
      <c r="A9" s="831"/>
      <c r="B9" s="832" t="s">
        <v>6750</v>
      </c>
      <c r="C9" s="832" t="s">
        <v>671</v>
      </c>
      <c r="D9" s="832" t="s">
        <v>6751</v>
      </c>
      <c r="E9" s="832" t="s">
        <v>6757</v>
      </c>
      <c r="F9" s="832" t="s">
        <v>6758</v>
      </c>
      <c r="G9" s="849">
        <v>15</v>
      </c>
      <c r="H9" s="849">
        <v>14980.199999999999</v>
      </c>
      <c r="I9" s="832">
        <v>0.78947368421052633</v>
      </c>
      <c r="J9" s="832">
        <v>998.68</v>
      </c>
      <c r="K9" s="849">
        <v>20</v>
      </c>
      <c r="L9" s="849">
        <v>18974.919999999998</v>
      </c>
      <c r="M9" s="832">
        <v>1</v>
      </c>
      <c r="N9" s="832">
        <v>948.74599999999987</v>
      </c>
      <c r="O9" s="849">
        <v>29</v>
      </c>
      <c r="P9" s="849">
        <v>28961.72</v>
      </c>
      <c r="Q9" s="837">
        <v>1.5263157894736845</v>
      </c>
      <c r="R9" s="850">
        <v>998.68000000000006</v>
      </c>
    </row>
    <row r="10" spans="1:18" ht="14.4" customHeight="1" x14ac:dyDescent="0.3">
      <c r="A10" s="831"/>
      <c r="B10" s="832" t="s">
        <v>6750</v>
      </c>
      <c r="C10" s="832" t="s">
        <v>671</v>
      </c>
      <c r="D10" s="832" t="s">
        <v>6751</v>
      </c>
      <c r="E10" s="832" t="s">
        <v>6759</v>
      </c>
      <c r="F10" s="832" t="s">
        <v>6760</v>
      </c>
      <c r="G10" s="849">
        <v>3</v>
      </c>
      <c r="H10" s="849">
        <v>2996.04</v>
      </c>
      <c r="I10" s="832">
        <v>1</v>
      </c>
      <c r="J10" s="832">
        <v>998.68</v>
      </c>
      <c r="K10" s="849">
        <v>3</v>
      </c>
      <c r="L10" s="849">
        <v>2996.04</v>
      </c>
      <c r="M10" s="832">
        <v>1</v>
      </c>
      <c r="N10" s="832">
        <v>998.68</v>
      </c>
      <c r="O10" s="849">
        <v>2</v>
      </c>
      <c r="P10" s="849">
        <v>1997.36</v>
      </c>
      <c r="Q10" s="837">
        <v>0.66666666666666663</v>
      </c>
      <c r="R10" s="850">
        <v>998.68</v>
      </c>
    </row>
    <row r="11" spans="1:18" ht="14.4" customHeight="1" x14ac:dyDescent="0.3">
      <c r="A11" s="831"/>
      <c r="B11" s="832" t="s">
        <v>6750</v>
      </c>
      <c r="C11" s="832" t="s">
        <v>671</v>
      </c>
      <c r="D11" s="832" t="s">
        <v>6751</v>
      </c>
      <c r="E11" s="832" t="s">
        <v>6761</v>
      </c>
      <c r="F11" s="832" t="s">
        <v>6762</v>
      </c>
      <c r="G11" s="849">
        <v>2</v>
      </c>
      <c r="H11" s="849">
        <v>0</v>
      </c>
      <c r="I11" s="832"/>
      <c r="J11" s="832">
        <v>0</v>
      </c>
      <c r="K11" s="849">
        <v>6</v>
      </c>
      <c r="L11" s="849">
        <v>0</v>
      </c>
      <c r="M11" s="832"/>
      <c r="N11" s="832">
        <v>0</v>
      </c>
      <c r="O11" s="849">
        <v>5</v>
      </c>
      <c r="P11" s="849">
        <v>0</v>
      </c>
      <c r="Q11" s="837"/>
      <c r="R11" s="850">
        <v>0</v>
      </c>
    </row>
    <row r="12" spans="1:18" ht="14.4" customHeight="1" x14ac:dyDescent="0.3">
      <c r="A12" s="831"/>
      <c r="B12" s="832" t="s">
        <v>6750</v>
      </c>
      <c r="C12" s="832" t="s">
        <v>671</v>
      </c>
      <c r="D12" s="832" t="s">
        <v>6751</v>
      </c>
      <c r="E12" s="832" t="s">
        <v>6763</v>
      </c>
      <c r="F12" s="832" t="s">
        <v>1655</v>
      </c>
      <c r="G12" s="849">
        <v>21</v>
      </c>
      <c r="H12" s="849">
        <v>0</v>
      </c>
      <c r="I12" s="832"/>
      <c r="J12" s="832">
        <v>0</v>
      </c>
      <c r="K12" s="849">
        <v>28</v>
      </c>
      <c r="L12" s="849">
        <v>0</v>
      </c>
      <c r="M12" s="832"/>
      <c r="N12" s="832">
        <v>0</v>
      </c>
      <c r="O12" s="849">
        <v>38</v>
      </c>
      <c r="P12" s="849">
        <v>0</v>
      </c>
      <c r="Q12" s="837"/>
      <c r="R12" s="850">
        <v>0</v>
      </c>
    </row>
    <row r="13" spans="1:18" ht="14.4" customHeight="1" x14ac:dyDescent="0.3">
      <c r="A13" s="831"/>
      <c r="B13" s="832" t="s">
        <v>6750</v>
      </c>
      <c r="C13" s="832" t="s">
        <v>671</v>
      </c>
      <c r="D13" s="832" t="s">
        <v>6751</v>
      </c>
      <c r="E13" s="832" t="s">
        <v>6764</v>
      </c>
      <c r="F13" s="832" t="s">
        <v>6765</v>
      </c>
      <c r="G13" s="849">
        <v>9</v>
      </c>
      <c r="H13" s="849">
        <v>0</v>
      </c>
      <c r="I13" s="832"/>
      <c r="J13" s="832">
        <v>0</v>
      </c>
      <c r="K13" s="849">
        <v>3</v>
      </c>
      <c r="L13" s="849">
        <v>0</v>
      </c>
      <c r="M13" s="832"/>
      <c r="N13" s="832">
        <v>0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6750</v>
      </c>
      <c r="C14" s="832" t="s">
        <v>671</v>
      </c>
      <c r="D14" s="832" t="s">
        <v>6751</v>
      </c>
      <c r="E14" s="832" t="s">
        <v>6766</v>
      </c>
      <c r="F14" s="832" t="s">
        <v>1652</v>
      </c>
      <c r="G14" s="849"/>
      <c r="H14" s="849"/>
      <c r="I14" s="832"/>
      <c r="J14" s="832"/>
      <c r="K14" s="849">
        <v>7</v>
      </c>
      <c r="L14" s="849">
        <v>0</v>
      </c>
      <c r="M14" s="832"/>
      <c r="N14" s="832">
        <v>0</v>
      </c>
      <c r="O14" s="849">
        <v>7</v>
      </c>
      <c r="P14" s="849">
        <v>0</v>
      </c>
      <c r="Q14" s="837"/>
      <c r="R14" s="850">
        <v>0</v>
      </c>
    </row>
    <row r="15" spans="1:18" ht="14.4" customHeight="1" x14ac:dyDescent="0.3">
      <c r="A15" s="831"/>
      <c r="B15" s="832" t="s">
        <v>6750</v>
      </c>
      <c r="C15" s="832" t="s">
        <v>671</v>
      </c>
      <c r="D15" s="832" t="s">
        <v>6751</v>
      </c>
      <c r="E15" s="832" t="s">
        <v>6767</v>
      </c>
      <c r="F15" s="832" t="s">
        <v>6768</v>
      </c>
      <c r="G15" s="849"/>
      <c r="H15" s="849"/>
      <c r="I15" s="832"/>
      <c r="J15" s="832"/>
      <c r="K15" s="849">
        <v>2</v>
      </c>
      <c r="L15" s="849">
        <v>0</v>
      </c>
      <c r="M15" s="832"/>
      <c r="N15" s="832">
        <v>0</v>
      </c>
      <c r="O15" s="849"/>
      <c r="P15" s="849"/>
      <c r="Q15" s="837"/>
      <c r="R15" s="850"/>
    </row>
    <row r="16" spans="1:18" ht="14.4" customHeight="1" x14ac:dyDescent="0.3">
      <c r="A16" s="831"/>
      <c r="B16" s="832" t="s">
        <v>6750</v>
      </c>
      <c r="C16" s="832" t="s">
        <v>671</v>
      </c>
      <c r="D16" s="832" t="s">
        <v>6751</v>
      </c>
      <c r="E16" s="832" t="s">
        <v>6769</v>
      </c>
      <c r="F16" s="832"/>
      <c r="G16" s="849"/>
      <c r="H16" s="849"/>
      <c r="I16" s="832"/>
      <c r="J16" s="832"/>
      <c r="K16" s="849"/>
      <c r="L16" s="849"/>
      <c r="M16" s="832"/>
      <c r="N16" s="832"/>
      <c r="O16" s="849">
        <v>3</v>
      </c>
      <c r="P16" s="849">
        <v>0</v>
      </c>
      <c r="Q16" s="837"/>
      <c r="R16" s="850">
        <v>0</v>
      </c>
    </row>
    <row r="17" spans="1:18" ht="14.4" customHeight="1" x14ac:dyDescent="0.3">
      <c r="A17" s="831"/>
      <c r="B17" s="832" t="s">
        <v>6750</v>
      </c>
      <c r="C17" s="832" t="s">
        <v>671</v>
      </c>
      <c r="D17" s="832" t="s">
        <v>6770</v>
      </c>
      <c r="E17" s="832" t="s">
        <v>6771</v>
      </c>
      <c r="F17" s="832" t="s">
        <v>6772</v>
      </c>
      <c r="G17" s="849">
        <v>53</v>
      </c>
      <c r="H17" s="849">
        <v>9699</v>
      </c>
      <c r="I17" s="832">
        <v>0.86413043478260865</v>
      </c>
      <c r="J17" s="832">
        <v>183</v>
      </c>
      <c r="K17" s="849">
        <v>61</v>
      </c>
      <c r="L17" s="849">
        <v>11224</v>
      </c>
      <c r="M17" s="832">
        <v>1</v>
      </c>
      <c r="N17" s="832">
        <v>184</v>
      </c>
      <c r="O17" s="849">
        <v>75</v>
      </c>
      <c r="P17" s="849">
        <v>13875</v>
      </c>
      <c r="Q17" s="837">
        <v>1.2361903064861013</v>
      </c>
      <c r="R17" s="850">
        <v>185</v>
      </c>
    </row>
    <row r="18" spans="1:18" ht="14.4" customHeight="1" x14ac:dyDescent="0.3">
      <c r="A18" s="831"/>
      <c r="B18" s="832" t="s">
        <v>6750</v>
      </c>
      <c r="C18" s="832" t="s">
        <v>671</v>
      </c>
      <c r="D18" s="832" t="s">
        <v>6770</v>
      </c>
      <c r="E18" s="832" t="s">
        <v>6773</v>
      </c>
      <c r="F18" s="832" t="s">
        <v>6774</v>
      </c>
      <c r="G18" s="849"/>
      <c r="H18" s="849"/>
      <c r="I18" s="832"/>
      <c r="J18" s="832"/>
      <c r="K18" s="849">
        <v>4</v>
      </c>
      <c r="L18" s="849">
        <v>120</v>
      </c>
      <c r="M18" s="832">
        <v>1</v>
      </c>
      <c r="N18" s="832">
        <v>30</v>
      </c>
      <c r="O18" s="849">
        <v>3</v>
      </c>
      <c r="P18" s="849">
        <v>93</v>
      </c>
      <c r="Q18" s="837">
        <v>0.77500000000000002</v>
      </c>
      <c r="R18" s="850">
        <v>31</v>
      </c>
    </row>
    <row r="19" spans="1:18" ht="14.4" customHeight="1" x14ac:dyDescent="0.3">
      <c r="A19" s="831"/>
      <c r="B19" s="832" t="s">
        <v>6750</v>
      </c>
      <c r="C19" s="832" t="s">
        <v>671</v>
      </c>
      <c r="D19" s="832" t="s">
        <v>6770</v>
      </c>
      <c r="E19" s="832" t="s">
        <v>6775</v>
      </c>
      <c r="F19" s="832" t="s">
        <v>6776</v>
      </c>
      <c r="G19" s="849">
        <v>28</v>
      </c>
      <c r="H19" s="849">
        <v>1848</v>
      </c>
      <c r="I19" s="832">
        <v>0.56000000000000005</v>
      </c>
      <c r="J19" s="832">
        <v>66</v>
      </c>
      <c r="K19" s="849">
        <v>50</v>
      </c>
      <c r="L19" s="849">
        <v>3300</v>
      </c>
      <c r="M19" s="832">
        <v>1</v>
      </c>
      <c r="N19" s="832">
        <v>66</v>
      </c>
      <c r="O19" s="849">
        <v>40</v>
      </c>
      <c r="P19" s="849">
        <v>2680</v>
      </c>
      <c r="Q19" s="837">
        <v>0.81212121212121213</v>
      </c>
      <c r="R19" s="850">
        <v>67</v>
      </c>
    </row>
    <row r="20" spans="1:18" ht="14.4" customHeight="1" x14ac:dyDescent="0.3">
      <c r="A20" s="831"/>
      <c r="B20" s="832" t="s">
        <v>6750</v>
      </c>
      <c r="C20" s="832" t="s">
        <v>671</v>
      </c>
      <c r="D20" s="832" t="s">
        <v>6770</v>
      </c>
      <c r="E20" s="832" t="s">
        <v>6777</v>
      </c>
      <c r="F20" s="832" t="s">
        <v>6778</v>
      </c>
      <c r="G20" s="849">
        <v>37</v>
      </c>
      <c r="H20" s="849">
        <v>185</v>
      </c>
      <c r="I20" s="832">
        <v>0.59677419354838712</v>
      </c>
      <c r="J20" s="832">
        <v>5</v>
      </c>
      <c r="K20" s="849">
        <v>62</v>
      </c>
      <c r="L20" s="849">
        <v>310</v>
      </c>
      <c r="M20" s="832">
        <v>1</v>
      </c>
      <c r="N20" s="832">
        <v>5</v>
      </c>
      <c r="O20" s="849">
        <v>77</v>
      </c>
      <c r="P20" s="849">
        <v>385</v>
      </c>
      <c r="Q20" s="837">
        <v>1.2419354838709677</v>
      </c>
      <c r="R20" s="850">
        <v>5</v>
      </c>
    </row>
    <row r="21" spans="1:18" ht="14.4" customHeight="1" x14ac:dyDescent="0.3">
      <c r="A21" s="831"/>
      <c r="B21" s="832" t="s">
        <v>6750</v>
      </c>
      <c r="C21" s="832" t="s">
        <v>671</v>
      </c>
      <c r="D21" s="832" t="s">
        <v>6770</v>
      </c>
      <c r="E21" s="832" t="s">
        <v>6779</v>
      </c>
      <c r="F21" s="832" t="s">
        <v>6780</v>
      </c>
      <c r="G21" s="849">
        <v>34</v>
      </c>
      <c r="H21" s="849">
        <v>170</v>
      </c>
      <c r="I21" s="832">
        <v>0.69387755102040816</v>
      </c>
      <c r="J21" s="832">
        <v>5</v>
      </c>
      <c r="K21" s="849">
        <v>49</v>
      </c>
      <c r="L21" s="849">
        <v>245</v>
      </c>
      <c r="M21" s="832">
        <v>1</v>
      </c>
      <c r="N21" s="832">
        <v>5</v>
      </c>
      <c r="O21" s="849">
        <v>59</v>
      </c>
      <c r="P21" s="849">
        <v>295</v>
      </c>
      <c r="Q21" s="837">
        <v>1.2040816326530612</v>
      </c>
      <c r="R21" s="850">
        <v>5</v>
      </c>
    </row>
    <row r="22" spans="1:18" ht="14.4" customHeight="1" x14ac:dyDescent="0.3">
      <c r="A22" s="831"/>
      <c r="B22" s="832" t="s">
        <v>6750</v>
      </c>
      <c r="C22" s="832" t="s">
        <v>671</v>
      </c>
      <c r="D22" s="832" t="s">
        <v>6770</v>
      </c>
      <c r="E22" s="832" t="s">
        <v>6781</v>
      </c>
      <c r="F22" s="832" t="s">
        <v>6782</v>
      </c>
      <c r="G22" s="849">
        <v>1</v>
      </c>
      <c r="H22" s="849">
        <v>33.33</v>
      </c>
      <c r="I22" s="832"/>
      <c r="J22" s="832">
        <v>33.33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/>
      <c r="B23" s="832" t="s">
        <v>6750</v>
      </c>
      <c r="C23" s="832" t="s">
        <v>671</v>
      </c>
      <c r="D23" s="832" t="s">
        <v>6770</v>
      </c>
      <c r="E23" s="832" t="s">
        <v>6783</v>
      </c>
      <c r="F23" s="832" t="s">
        <v>6784</v>
      </c>
      <c r="G23" s="849">
        <v>23</v>
      </c>
      <c r="H23" s="849">
        <v>851</v>
      </c>
      <c r="I23" s="832">
        <v>0.74193548387096775</v>
      </c>
      <c r="J23" s="832">
        <v>37</v>
      </c>
      <c r="K23" s="849">
        <v>31</v>
      </c>
      <c r="L23" s="849">
        <v>1147</v>
      </c>
      <c r="M23" s="832">
        <v>1</v>
      </c>
      <c r="N23" s="832">
        <v>37</v>
      </c>
      <c r="O23" s="849">
        <v>23</v>
      </c>
      <c r="P23" s="849">
        <v>874</v>
      </c>
      <c r="Q23" s="837">
        <v>0.76198779424585872</v>
      </c>
      <c r="R23" s="850">
        <v>38</v>
      </c>
    </row>
    <row r="24" spans="1:18" ht="14.4" customHeight="1" x14ac:dyDescent="0.3">
      <c r="A24" s="831"/>
      <c r="B24" s="832" t="s">
        <v>6750</v>
      </c>
      <c r="C24" s="832" t="s">
        <v>671</v>
      </c>
      <c r="D24" s="832" t="s">
        <v>6770</v>
      </c>
      <c r="E24" s="832" t="s">
        <v>6785</v>
      </c>
      <c r="F24" s="832" t="s">
        <v>6786</v>
      </c>
      <c r="G24" s="849">
        <v>2</v>
      </c>
      <c r="H24" s="849">
        <v>56</v>
      </c>
      <c r="I24" s="832">
        <v>2</v>
      </c>
      <c r="J24" s="832">
        <v>28</v>
      </c>
      <c r="K24" s="849">
        <v>1</v>
      </c>
      <c r="L24" s="849">
        <v>28</v>
      </c>
      <c r="M24" s="832">
        <v>1</v>
      </c>
      <c r="N24" s="832">
        <v>28</v>
      </c>
      <c r="O24" s="849"/>
      <c r="P24" s="849"/>
      <c r="Q24" s="837"/>
      <c r="R24" s="850"/>
    </row>
    <row r="25" spans="1:18" ht="14.4" customHeight="1" x14ac:dyDescent="0.3">
      <c r="A25" s="831"/>
      <c r="B25" s="832" t="s">
        <v>6750</v>
      </c>
      <c r="C25" s="832" t="s">
        <v>671</v>
      </c>
      <c r="D25" s="832" t="s">
        <v>6770</v>
      </c>
      <c r="E25" s="832" t="s">
        <v>6787</v>
      </c>
      <c r="F25" s="832" t="s">
        <v>6788</v>
      </c>
      <c r="G25" s="849">
        <v>127</v>
      </c>
      <c r="H25" s="849">
        <v>7493</v>
      </c>
      <c r="I25" s="832">
        <v>0.98449612403100772</v>
      </c>
      <c r="J25" s="832">
        <v>59</v>
      </c>
      <c r="K25" s="849">
        <v>129</v>
      </c>
      <c r="L25" s="849">
        <v>7611</v>
      </c>
      <c r="M25" s="832">
        <v>1</v>
      </c>
      <c r="N25" s="832">
        <v>59</v>
      </c>
      <c r="O25" s="849">
        <v>111</v>
      </c>
      <c r="P25" s="849">
        <v>6771</v>
      </c>
      <c r="Q25" s="837">
        <v>0.88963342530547895</v>
      </c>
      <c r="R25" s="850">
        <v>61</v>
      </c>
    </row>
    <row r="26" spans="1:18" ht="14.4" customHeight="1" x14ac:dyDescent="0.3">
      <c r="A26" s="831"/>
      <c r="B26" s="832" t="s">
        <v>6750</v>
      </c>
      <c r="C26" s="832" t="s">
        <v>671</v>
      </c>
      <c r="D26" s="832" t="s">
        <v>6770</v>
      </c>
      <c r="E26" s="832" t="s">
        <v>6789</v>
      </c>
      <c r="F26" s="832" t="s">
        <v>6790</v>
      </c>
      <c r="G26" s="849">
        <v>17</v>
      </c>
      <c r="H26" s="849">
        <v>629</v>
      </c>
      <c r="I26" s="832">
        <v>0.32075471698113206</v>
      </c>
      <c r="J26" s="832">
        <v>37</v>
      </c>
      <c r="K26" s="849">
        <v>53</v>
      </c>
      <c r="L26" s="849">
        <v>1961</v>
      </c>
      <c r="M26" s="832">
        <v>1</v>
      </c>
      <c r="N26" s="832">
        <v>37</v>
      </c>
      <c r="O26" s="849">
        <v>45</v>
      </c>
      <c r="P26" s="849">
        <v>1710</v>
      </c>
      <c r="Q26" s="837">
        <v>0.87200407955124937</v>
      </c>
      <c r="R26" s="850">
        <v>38</v>
      </c>
    </row>
    <row r="27" spans="1:18" ht="14.4" customHeight="1" x14ac:dyDescent="0.3">
      <c r="A27" s="831"/>
      <c r="B27" s="832" t="s">
        <v>6750</v>
      </c>
      <c r="C27" s="832" t="s">
        <v>671</v>
      </c>
      <c r="D27" s="832" t="s">
        <v>6770</v>
      </c>
      <c r="E27" s="832" t="s">
        <v>6791</v>
      </c>
      <c r="F27" s="832" t="s">
        <v>6792</v>
      </c>
      <c r="G27" s="849">
        <v>24</v>
      </c>
      <c r="H27" s="849">
        <v>19584</v>
      </c>
      <c r="I27" s="832">
        <v>1.1400628711142158</v>
      </c>
      <c r="J27" s="832">
        <v>816</v>
      </c>
      <c r="K27" s="849">
        <v>21</v>
      </c>
      <c r="L27" s="849">
        <v>17178</v>
      </c>
      <c r="M27" s="832">
        <v>1</v>
      </c>
      <c r="N27" s="832">
        <v>818</v>
      </c>
      <c r="O27" s="849">
        <v>22</v>
      </c>
      <c r="P27" s="849">
        <v>18106</v>
      </c>
      <c r="Q27" s="837">
        <v>1.054022587029922</v>
      </c>
      <c r="R27" s="850">
        <v>823</v>
      </c>
    </row>
    <row r="28" spans="1:18" ht="14.4" customHeight="1" x14ac:dyDescent="0.3">
      <c r="A28" s="831"/>
      <c r="B28" s="832" t="s">
        <v>6750</v>
      </c>
      <c r="C28" s="832" t="s">
        <v>671</v>
      </c>
      <c r="D28" s="832" t="s">
        <v>6770</v>
      </c>
      <c r="E28" s="832" t="s">
        <v>6793</v>
      </c>
      <c r="F28" s="832" t="s">
        <v>6794</v>
      </c>
      <c r="G28" s="849">
        <v>27</v>
      </c>
      <c r="H28" s="849">
        <v>12690</v>
      </c>
      <c r="I28" s="832">
        <v>0.99787685774946921</v>
      </c>
      <c r="J28" s="832">
        <v>470</v>
      </c>
      <c r="K28" s="849">
        <v>27</v>
      </c>
      <c r="L28" s="849">
        <v>12717</v>
      </c>
      <c r="M28" s="832">
        <v>1</v>
      </c>
      <c r="N28" s="832">
        <v>471</v>
      </c>
      <c r="O28" s="849">
        <v>41</v>
      </c>
      <c r="P28" s="849">
        <v>19434</v>
      </c>
      <c r="Q28" s="837">
        <v>1.5281906109931587</v>
      </c>
      <c r="R28" s="850">
        <v>474</v>
      </c>
    </row>
    <row r="29" spans="1:18" ht="14.4" customHeight="1" x14ac:dyDescent="0.3">
      <c r="A29" s="831"/>
      <c r="B29" s="832" t="s">
        <v>6750</v>
      </c>
      <c r="C29" s="832" t="s">
        <v>671</v>
      </c>
      <c r="D29" s="832" t="s">
        <v>6770</v>
      </c>
      <c r="E29" s="832" t="s">
        <v>6795</v>
      </c>
      <c r="F29" s="832" t="s">
        <v>6796</v>
      </c>
      <c r="G29" s="849">
        <v>73</v>
      </c>
      <c r="H29" s="849">
        <v>42778</v>
      </c>
      <c r="I29" s="832">
        <v>0.58300511073253836</v>
      </c>
      <c r="J29" s="832">
        <v>586</v>
      </c>
      <c r="K29" s="849">
        <v>125</v>
      </c>
      <c r="L29" s="849">
        <v>73375</v>
      </c>
      <c r="M29" s="832">
        <v>1</v>
      </c>
      <c r="N29" s="832">
        <v>587</v>
      </c>
      <c r="O29" s="849">
        <v>129</v>
      </c>
      <c r="P29" s="849">
        <v>76239</v>
      </c>
      <c r="Q29" s="837">
        <v>1.0390323679727427</v>
      </c>
      <c r="R29" s="850">
        <v>591</v>
      </c>
    </row>
    <row r="30" spans="1:18" ht="14.4" customHeight="1" x14ac:dyDescent="0.3">
      <c r="A30" s="831"/>
      <c r="B30" s="832" t="s">
        <v>6750</v>
      </c>
      <c r="C30" s="832" t="s">
        <v>671</v>
      </c>
      <c r="D30" s="832" t="s">
        <v>6770</v>
      </c>
      <c r="E30" s="832" t="s">
        <v>6797</v>
      </c>
      <c r="F30" s="832" t="s">
        <v>6798</v>
      </c>
      <c r="G30" s="849">
        <v>19</v>
      </c>
      <c r="H30" s="849">
        <v>3477</v>
      </c>
      <c r="I30" s="832">
        <v>0.6998792270531401</v>
      </c>
      <c r="J30" s="832">
        <v>183</v>
      </c>
      <c r="K30" s="849">
        <v>27</v>
      </c>
      <c r="L30" s="849">
        <v>4968</v>
      </c>
      <c r="M30" s="832">
        <v>1</v>
      </c>
      <c r="N30" s="832">
        <v>184</v>
      </c>
      <c r="O30" s="849">
        <v>32</v>
      </c>
      <c r="P30" s="849">
        <v>5920</v>
      </c>
      <c r="Q30" s="837">
        <v>1.1916264090177133</v>
      </c>
      <c r="R30" s="850">
        <v>185</v>
      </c>
    </row>
    <row r="31" spans="1:18" ht="14.4" customHeight="1" x14ac:dyDescent="0.3">
      <c r="A31" s="831"/>
      <c r="B31" s="832" t="s">
        <v>6750</v>
      </c>
      <c r="C31" s="832" t="s">
        <v>671</v>
      </c>
      <c r="D31" s="832" t="s">
        <v>6770</v>
      </c>
      <c r="E31" s="832" t="s">
        <v>6799</v>
      </c>
      <c r="F31" s="832" t="s">
        <v>6800</v>
      </c>
      <c r="G31" s="849">
        <v>76</v>
      </c>
      <c r="H31" s="849">
        <v>7752</v>
      </c>
      <c r="I31" s="832">
        <v>0.87356321839080464</v>
      </c>
      <c r="J31" s="832">
        <v>102</v>
      </c>
      <c r="K31" s="849">
        <v>87</v>
      </c>
      <c r="L31" s="849">
        <v>8874</v>
      </c>
      <c r="M31" s="832">
        <v>1</v>
      </c>
      <c r="N31" s="832">
        <v>102</v>
      </c>
      <c r="O31" s="849">
        <v>111</v>
      </c>
      <c r="P31" s="849">
        <v>11433</v>
      </c>
      <c r="Q31" s="837">
        <v>1.2883705206220419</v>
      </c>
      <c r="R31" s="850">
        <v>103</v>
      </c>
    </row>
    <row r="32" spans="1:18" ht="14.4" customHeight="1" x14ac:dyDescent="0.3">
      <c r="A32" s="831"/>
      <c r="B32" s="832" t="s">
        <v>6750</v>
      </c>
      <c r="C32" s="832" t="s">
        <v>671</v>
      </c>
      <c r="D32" s="832" t="s">
        <v>6770</v>
      </c>
      <c r="E32" s="832" t="s">
        <v>6801</v>
      </c>
      <c r="F32" s="832" t="s">
        <v>6802</v>
      </c>
      <c r="G32" s="849">
        <v>11</v>
      </c>
      <c r="H32" s="849">
        <v>2453</v>
      </c>
      <c r="I32" s="832">
        <v>1.8333333333333333</v>
      </c>
      <c r="J32" s="832">
        <v>223</v>
      </c>
      <c r="K32" s="849">
        <v>6</v>
      </c>
      <c r="L32" s="849">
        <v>1338</v>
      </c>
      <c r="M32" s="832">
        <v>1</v>
      </c>
      <c r="N32" s="832">
        <v>223</v>
      </c>
      <c r="O32" s="849">
        <v>5</v>
      </c>
      <c r="P32" s="849">
        <v>1130</v>
      </c>
      <c r="Q32" s="837">
        <v>0.84454409566517186</v>
      </c>
      <c r="R32" s="850">
        <v>226</v>
      </c>
    </row>
    <row r="33" spans="1:18" ht="14.4" customHeight="1" x14ac:dyDescent="0.3">
      <c r="A33" s="831"/>
      <c r="B33" s="832" t="s">
        <v>6750</v>
      </c>
      <c r="C33" s="832" t="s">
        <v>671</v>
      </c>
      <c r="D33" s="832" t="s">
        <v>6770</v>
      </c>
      <c r="E33" s="832" t="s">
        <v>6803</v>
      </c>
      <c r="F33" s="832" t="s">
        <v>6792</v>
      </c>
      <c r="G33" s="849">
        <v>13</v>
      </c>
      <c r="H33" s="849">
        <v>9113</v>
      </c>
      <c r="I33" s="832">
        <v>1.1801346801346801</v>
      </c>
      <c r="J33" s="832">
        <v>701</v>
      </c>
      <c r="K33" s="849">
        <v>11</v>
      </c>
      <c r="L33" s="849">
        <v>7722</v>
      </c>
      <c r="M33" s="832">
        <v>1</v>
      </c>
      <c r="N33" s="832">
        <v>702</v>
      </c>
      <c r="O33" s="849">
        <v>12</v>
      </c>
      <c r="P33" s="849">
        <v>8484</v>
      </c>
      <c r="Q33" s="837">
        <v>1.0986790986790986</v>
      </c>
      <c r="R33" s="850">
        <v>707</v>
      </c>
    </row>
    <row r="34" spans="1:18" ht="14.4" customHeight="1" x14ac:dyDescent="0.3">
      <c r="A34" s="831"/>
      <c r="B34" s="832" t="s">
        <v>6750</v>
      </c>
      <c r="C34" s="832" t="s">
        <v>671</v>
      </c>
      <c r="D34" s="832" t="s">
        <v>6770</v>
      </c>
      <c r="E34" s="832" t="s">
        <v>6804</v>
      </c>
      <c r="F34" s="832" t="s">
        <v>6805</v>
      </c>
      <c r="G34" s="849"/>
      <c r="H34" s="849"/>
      <c r="I34" s="832"/>
      <c r="J34" s="832"/>
      <c r="K34" s="849">
        <v>2</v>
      </c>
      <c r="L34" s="849">
        <v>348</v>
      </c>
      <c r="M34" s="832">
        <v>1</v>
      </c>
      <c r="N34" s="832">
        <v>174</v>
      </c>
      <c r="O34" s="849">
        <v>5</v>
      </c>
      <c r="P34" s="849">
        <v>875</v>
      </c>
      <c r="Q34" s="837">
        <v>2.514367816091954</v>
      </c>
      <c r="R34" s="850">
        <v>175</v>
      </c>
    </row>
    <row r="35" spans="1:18" ht="14.4" customHeight="1" x14ac:dyDescent="0.3">
      <c r="A35" s="831" t="s">
        <v>6806</v>
      </c>
      <c r="B35" s="832" t="s">
        <v>6807</v>
      </c>
      <c r="C35" s="832" t="s">
        <v>665</v>
      </c>
      <c r="D35" s="832" t="s">
        <v>6770</v>
      </c>
      <c r="E35" s="832" t="s">
        <v>6808</v>
      </c>
      <c r="F35" s="832" t="s">
        <v>6809</v>
      </c>
      <c r="G35" s="849">
        <v>0</v>
      </c>
      <c r="H35" s="849">
        <v>0</v>
      </c>
      <c r="I35" s="832">
        <v>0</v>
      </c>
      <c r="J35" s="832"/>
      <c r="K35" s="849">
        <v>1</v>
      </c>
      <c r="L35" s="849">
        <v>18</v>
      </c>
      <c r="M35" s="832">
        <v>1</v>
      </c>
      <c r="N35" s="832">
        <v>18</v>
      </c>
      <c r="O35" s="849">
        <v>1</v>
      </c>
      <c r="P35" s="849">
        <v>18</v>
      </c>
      <c r="Q35" s="837">
        <v>1</v>
      </c>
      <c r="R35" s="850">
        <v>18</v>
      </c>
    </row>
    <row r="36" spans="1:18" ht="14.4" customHeight="1" x14ac:dyDescent="0.3">
      <c r="A36" s="831" t="s">
        <v>6806</v>
      </c>
      <c r="B36" s="832" t="s">
        <v>6807</v>
      </c>
      <c r="C36" s="832" t="s">
        <v>665</v>
      </c>
      <c r="D36" s="832" t="s">
        <v>6770</v>
      </c>
      <c r="E36" s="832" t="s">
        <v>6773</v>
      </c>
      <c r="F36" s="832" t="s">
        <v>6774</v>
      </c>
      <c r="G36" s="849">
        <v>151</v>
      </c>
      <c r="H36" s="849">
        <v>4530</v>
      </c>
      <c r="I36" s="832">
        <v>0.96178343949044587</v>
      </c>
      <c r="J36" s="832">
        <v>30</v>
      </c>
      <c r="K36" s="849">
        <v>157</v>
      </c>
      <c r="L36" s="849">
        <v>4710</v>
      </c>
      <c r="M36" s="832">
        <v>1</v>
      </c>
      <c r="N36" s="832">
        <v>30</v>
      </c>
      <c r="O36" s="849">
        <v>182</v>
      </c>
      <c r="P36" s="849">
        <v>5642</v>
      </c>
      <c r="Q36" s="837">
        <v>1.1978768577494692</v>
      </c>
      <c r="R36" s="850">
        <v>31</v>
      </c>
    </row>
    <row r="37" spans="1:18" ht="14.4" customHeight="1" x14ac:dyDescent="0.3">
      <c r="A37" s="831" t="s">
        <v>6806</v>
      </c>
      <c r="B37" s="832" t="s">
        <v>6807</v>
      </c>
      <c r="C37" s="832" t="s">
        <v>665</v>
      </c>
      <c r="D37" s="832" t="s">
        <v>6770</v>
      </c>
      <c r="E37" s="832" t="s">
        <v>6775</v>
      </c>
      <c r="F37" s="832" t="s">
        <v>6776</v>
      </c>
      <c r="G37" s="849">
        <v>34</v>
      </c>
      <c r="H37" s="849">
        <v>2244</v>
      </c>
      <c r="I37" s="832">
        <v>1.1724137931034482</v>
      </c>
      <c r="J37" s="832">
        <v>66</v>
      </c>
      <c r="K37" s="849">
        <v>29</v>
      </c>
      <c r="L37" s="849">
        <v>1914</v>
      </c>
      <c r="M37" s="832">
        <v>1</v>
      </c>
      <c r="N37" s="832">
        <v>66</v>
      </c>
      <c r="O37" s="849">
        <v>30</v>
      </c>
      <c r="P37" s="849">
        <v>2010</v>
      </c>
      <c r="Q37" s="837">
        <v>1.0501567398119123</v>
      </c>
      <c r="R37" s="850">
        <v>67</v>
      </c>
    </row>
    <row r="38" spans="1:18" ht="14.4" customHeight="1" x14ac:dyDescent="0.3">
      <c r="A38" s="831" t="s">
        <v>6806</v>
      </c>
      <c r="B38" s="832" t="s">
        <v>6807</v>
      </c>
      <c r="C38" s="832" t="s">
        <v>665</v>
      </c>
      <c r="D38" s="832" t="s">
        <v>6770</v>
      </c>
      <c r="E38" s="832" t="s">
        <v>6810</v>
      </c>
      <c r="F38" s="832" t="s">
        <v>6811</v>
      </c>
      <c r="G38" s="849">
        <v>66</v>
      </c>
      <c r="H38" s="849">
        <v>2442</v>
      </c>
      <c r="I38" s="832">
        <v>0.71739130434782605</v>
      </c>
      <c r="J38" s="832">
        <v>37</v>
      </c>
      <c r="K38" s="849">
        <v>92</v>
      </c>
      <c r="L38" s="849">
        <v>3404</v>
      </c>
      <c r="M38" s="832">
        <v>1</v>
      </c>
      <c r="N38" s="832">
        <v>37</v>
      </c>
      <c r="O38" s="849">
        <v>24</v>
      </c>
      <c r="P38" s="849">
        <v>912</v>
      </c>
      <c r="Q38" s="837">
        <v>0.26792009400705052</v>
      </c>
      <c r="R38" s="850">
        <v>38</v>
      </c>
    </row>
    <row r="39" spans="1:18" ht="14.4" customHeight="1" x14ac:dyDescent="0.3">
      <c r="A39" s="831" t="s">
        <v>6806</v>
      </c>
      <c r="B39" s="832" t="s">
        <v>6807</v>
      </c>
      <c r="C39" s="832" t="s">
        <v>665</v>
      </c>
      <c r="D39" s="832" t="s">
        <v>6770</v>
      </c>
      <c r="E39" s="832" t="s">
        <v>6812</v>
      </c>
      <c r="F39" s="832" t="s">
        <v>6813</v>
      </c>
      <c r="G39" s="849"/>
      <c r="H39" s="849"/>
      <c r="I39" s="832"/>
      <c r="J39" s="832"/>
      <c r="K39" s="849">
        <v>2</v>
      </c>
      <c r="L39" s="849">
        <v>1404</v>
      </c>
      <c r="M39" s="832">
        <v>1</v>
      </c>
      <c r="N39" s="832">
        <v>702</v>
      </c>
      <c r="O39" s="849"/>
      <c r="P39" s="849"/>
      <c r="Q39" s="837"/>
      <c r="R39" s="850"/>
    </row>
    <row r="40" spans="1:18" ht="14.4" customHeight="1" x14ac:dyDescent="0.3">
      <c r="A40" s="831" t="s">
        <v>6806</v>
      </c>
      <c r="B40" s="832" t="s">
        <v>6807</v>
      </c>
      <c r="C40" s="832" t="s">
        <v>665</v>
      </c>
      <c r="D40" s="832" t="s">
        <v>6770</v>
      </c>
      <c r="E40" s="832" t="s">
        <v>6814</v>
      </c>
      <c r="F40" s="832" t="s">
        <v>6815</v>
      </c>
      <c r="G40" s="849"/>
      <c r="H40" s="849"/>
      <c r="I40" s="832"/>
      <c r="J40" s="832"/>
      <c r="K40" s="849">
        <v>3</v>
      </c>
      <c r="L40" s="849">
        <v>1134</v>
      </c>
      <c r="M40" s="832">
        <v>1</v>
      </c>
      <c r="N40" s="832">
        <v>378</v>
      </c>
      <c r="O40" s="849"/>
      <c r="P40" s="849"/>
      <c r="Q40" s="837"/>
      <c r="R40" s="850"/>
    </row>
    <row r="41" spans="1:18" ht="14.4" customHeight="1" x14ac:dyDescent="0.3">
      <c r="A41" s="831" t="s">
        <v>6806</v>
      </c>
      <c r="B41" s="832" t="s">
        <v>6807</v>
      </c>
      <c r="C41" s="832" t="s">
        <v>665</v>
      </c>
      <c r="D41" s="832" t="s">
        <v>6770</v>
      </c>
      <c r="E41" s="832" t="s">
        <v>6816</v>
      </c>
      <c r="F41" s="832" t="s">
        <v>6817</v>
      </c>
      <c r="G41" s="849">
        <v>88</v>
      </c>
      <c r="H41" s="849">
        <v>184008</v>
      </c>
      <c r="I41" s="832">
        <v>0.67143461824763184</v>
      </c>
      <c r="J41" s="832">
        <v>2091</v>
      </c>
      <c r="K41" s="849">
        <v>131</v>
      </c>
      <c r="L41" s="849">
        <v>274052</v>
      </c>
      <c r="M41" s="832">
        <v>1</v>
      </c>
      <c r="N41" s="832">
        <v>2092</v>
      </c>
      <c r="O41" s="849">
        <v>193</v>
      </c>
      <c r="P41" s="849">
        <v>404721</v>
      </c>
      <c r="Q41" s="837">
        <v>1.4768036722957687</v>
      </c>
      <c r="R41" s="850">
        <v>2097</v>
      </c>
    </row>
    <row r="42" spans="1:18" ht="14.4" customHeight="1" x14ac:dyDescent="0.3">
      <c r="A42" s="831" t="s">
        <v>6806</v>
      </c>
      <c r="B42" s="832" t="s">
        <v>6807</v>
      </c>
      <c r="C42" s="832" t="s">
        <v>665</v>
      </c>
      <c r="D42" s="832" t="s">
        <v>6770</v>
      </c>
      <c r="E42" s="832" t="s">
        <v>6781</v>
      </c>
      <c r="F42" s="832" t="s">
        <v>6782</v>
      </c>
      <c r="G42" s="849">
        <v>26</v>
      </c>
      <c r="H42" s="849">
        <v>866.66</v>
      </c>
      <c r="I42" s="832">
        <v>1.5293910035823317</v>
      </c>
      <c r="J42" s="832">
        <v>33.333076923076923</v>
      </c>
      <c r="K42" s="849">
        <v>17</v>
      </c>
      <c r="L42" s="849">
        <v>566.67000000000007</v>
      </c>
      <c r="M42" s="832">
        <v>1</v>
      </c>
      <c r="N42" s="832">
        <v>33.333529411764708</v>
      </c>
      <c r="O42" s="849">
        <v>14</v>
      </c>
      <c r="P42" s="849">
        <v>466.66</v>
      </c>
      <c r="Q42" s="837">
        <v>0.82351280286586548</v>
      </c>
      <c r="R42" s="850">
        <v>33.332857142857144</v>
      </c>
    </row>
    <row r="43" spans="1:18" ht="14.4" customHeight="1" x14ac:dyDescent="0.3">
      <c r="A43" s="831" t="s">
        <v>6806</v>
      </c>
      <c r="B43" s="832" t="s">
        <v>6807</v>
      </c>
      <c r="C43" s="832" t="s">
        <v>665</v>
      </c>
      <c r="D43" s="832" t="s">
        <v>6770</v>
      </c>
      <c r="E43" s="832" t="s">
        <v>6818</v>
      </c>
      <c r="F43" s="832" t="s">
        <v>6819</v>
      </c>
      <c r="G43" s="849">
        <v>39</v>
      </c>
      <c r="H43" s="849">
        <v>4524</v>
      </c>
      <c r="I43" s="832">
        <v>1.0263157894736843</v>
      </c>
      <c r="J43" s="832">
        <v>116</v>
      </c>
      <c r="K43" s="849">
        <v>38</v>
      </c>
      <c r="L43" s="849">
        <v>4408</v>
      </c>
      <c r="M43" s="832">
        <v>1</v>
      </c>
      <c r="N43" s="832">
        <v>116</v>
      </c>
      <c r="O43" s="849">
        <v>45</v>
      </c>
      <c r="P43" s="849">
        <v>5220</v>
      </c>
      <c r="Q43" s="837">
        <v>1.1842105263157894</v>
      </c>
      <c r="R43" s="850">
        <v>116</v>
      </c>
    </row>
    <row r="44" spans="1:18" ht="14.4" customHeight="1" x14ac:dyDescent="0.3">
      <c r="A44" s="831" t="s">
        <v>6806</v>
      </c>
      <c r="B44" s="832" t="s">
        <v>6807</v>
      </c>
      <c r="C44" s="832" t="s">
        <v>665</v>
      </c>
      <c r="D44" s="832" t="s">
        <v>6770</v>
      </c>
      <c r="E44" s="832" t="s">
        <v>6783</v>
      </c>
      <c r="F44" s="832" t="s">
        <v>6784</v>
      </c>
      <c r="G44" s="849">
        <v>69</v>
      </c>
      <c r="H44" s="849">
        <v>2553</v>
      </c>
      <c r="I44" s="832">
        <v>1.0298507462686568</v>
      </c>
      <c r="J44" s="832">
        <v>37</v>
      </c>
      <c r="K44" s="849">
        <v>67</v>
      </c>
      <c r="L44" s="849">
        <v>2479</v>
      </c>
      <c r="M44" s="832">
        <v>1</v>
      </c>
      <c r="N44" s="832">
        <v>37</v>
      </c>
      <c r="O44" s="849">
        <v>77</v>
      </c>
      <c r="P44" s="849">
        <v>2926</v>
      </c>
      <c r="Q44" s="837">
        <v>1.1803146430012101</v>
      </c>
      <c r="R44" s="850">
        <v>38</v>
      </c>
    </row>
    <row r="45" spans="1:18" ht="14.4" customHeight="1" x14ac:dyDescent="0.3">
      <c r="A45" s="831" t="s">
        <v>6806</v>
      </c>
      <c r="B45" s="832" t="s">
        <v>6807</v>
      </c>
      <c r="C45" s="832" t="s">
        <v>665</v>
      </c>
      <c r="D45" s="832" t="s">
        <v>6770</v>
      </c>
      <c r="E45" s="832" t="s">
        <v>6820</v>
      </c>
      <c r="F45" s="832" t="s">
        <v>6821</v>
      </c>
      <c r="G45" s="849">
        <v>47</v>
      </c>
      <c r="H45" s="849">
        <v>8319</v>
      </c>
      <c r="I45" s="832">
        <v>1.0621807967313586</v>
      </c>
      <c r="J45" s="832">
        <v>177</v>
      </c>
      <c r="K45" s="849">
        <v>44</v>
      </c>
      <c r="L45" s="849">
        <v>7832</v>
      </c>
      <c r="M45" s="832">
        <v>1</v>
      </c>
      <c r="N45" s="832">
        <v>178</v>
      </c>
      <c r="O45" s="849">
        <v>25</v>
      </c>
      <c r="P45" s="849">
        <v>4475</v>
      </c>
      <c r="Q45" s="837">
        <v>0.57137385086823289</v>
      </c>
      <c r="R45" s="850">
        <v>179</v>
      </c>
    </row>
    <row r="46" spans="1:18" ht="14.4" customHeight="1" x14ac:dyDescent="0.3">
      <c r="A46" s="831" t="s">
        <v>6806</v>
      </c>
      <c r="B46" s="832" t="s">
        <v>6807</v>
      </c>
      <c r="C46" s="832" t="s">
        <v>665</v>
      </c>
      <c r="D46" s="832" t="s">
        <v>6770</v>
      </c>
      <c r="E46" s="832" t="s">
        <v>6822</v>
      </c>
      <c r="F46" s="832" t="s">
        <v>6823</v>
      </c>
      <c r="G46" s="849">
        <v>41</v>
      </c>
      <c r="H46" s="849">
        <v>3034</v>
      </c>
      <c r="I46" s="832">
        <v>1.7083333333333333</v>
      </c>
      <c r="J46" s="832">
        <v>74</v>
      </c>
      <c r="K46" s="849">
        <v>24</v>
      </c>
      <c r="L46" s="849">
        <v>1776</v>
      </c>
      <c r="M46" s="832">
        <v>1</v>
      </c>
      <c r="N46" s="832">
        <v>74</v>
      </c>
      <c r="O46" s="849">
        <v>20</v>
      </c>
      <c r="P46" s="849">
        <v>1500</v>
      </c>
      <c r="Q46" s="837">
        <v>0.84459459459459463</v>
      </c>
      <c r="R46" s="850">
        <v>75</v>
      </c>
    </row>
    <row r="47" spans="1:18" ht="14.4" customHeight="1" x14ac:dyDescent="0.3">
      <c r="A47" s="831" t="s">
        <v>6806</v>
      </c>
      <c r="B47" s="832" t="s">
        <v>6807</v>
      </c>
      <c r="C47" s="832" t="s">
        <v>665</v>
      </c>
      <c r="D47" s="832" t="s">
        <v>6770</v>
      </c>
      <c r="E47" s="832" t="s">
        <v>6824</v>
      </c>
      <c r="F47" s="832" t="s">
        <v>6825</v>
      </c>
      <c r="G47" s="849">
        <v>1</v>
      </c>
      <c r="H47" s="849">
        <v>223</v>
      </c>
      <c r="I47" s="832"/>
      <c r="J47" s="832">
        <v>223</v>
      </c>
      <c r="K47" s="849"/>
      <c r="L47" s="849"/>
      <c r="M47" s="832"/>
      <c r="N47" s="832"/>
      <c r="O47" s="849">
        <v>1</v>
      </c>
      <c r="P47" s="849">
        <v>226</v>
      </c>
      <c r="Q47" s="837"/>
      <c r="R47" s="850">
        <v>226</v>
      </c>
    </row>
    <row r="48" spans="1:18" ht="14.4" customHeight="1" x14ac:dyDescent="0.3">
      <c r="A48" s="831" t="s">
        <v>6806</v>
      </c>
      <c r="B48" s="832" t="s">
        <v>6807</v>
      </c>
      <c r="C48" s="832" t="s">
        <v>665</v>
      </c>
      <c r="D48" s="832" t="s">
        <v>6770</v>
      </c>
      <c r="E48" s="832" t="s">
        <v>6826</v>
      </c>
      <c r="F48" s="832" t="s">
        <v>6827</v>
      </c>
      <c r="G48" s="849">
        <v>287</v>
      </c>
      <c r="H48" s="849">
        <v>101885</v>
      </c>
      <c r="I48" s="832">
        <v>1.0323741007194245</v>
      </c>
      <c r="J48" s="832">
        <v>355</v>
      </c>
      <c r="K48" s="849">
        <v>278</v>
      </c>
      <c r="L48" s="849">
        <v>98690</v>
      </c>
      <c r="M48" s="832">
        <v>1</v>
      </c>
      <c r="N48" s="832">
        <v>355</v>
      </c>
      <c r="O48" s="849">
        <v>309</v>
      </c>
      <c r="P48" s="849">
        <v>110622</v>
      </c>
      <c r="Q48" s="837">
        <v>1.1209038403080354</v>
      </c>
      <c r="R48" s="850">
        <v>358</v>
      </c>
    </row>
    <row r="49" spans="1:18" ht="14.4" customHeight="1" x14ac:dyDescent="0.3">
      <c r="A49" s="831" t="s">
        <v>6806</v>
      </c>
      <c r="B49" s="832" t="s">
        <v>6807</v>
      </c>
      <c r="C49" s="832" t="s">
        <v>665</v>
      </c>
      <c r="D49" s="832" t="s">
        <v>6770</v>
      </c>
      <c r="E49" s="832" t="s">
        <v>6828</v>
      </c>
      <c r="F49" s="832" t="s">
        <v>6829</v>
      </c>
      <c r="G49" s="849"/>
      <c r="H49" s="849"/>
      <c r="I49" s="832"/>
      <c r="J49" s="832"/>
      <c r="K49" s="849">
        <v>1</v>
      </c>
      <c r="L49" s="849">
        <v>223</v>
      </c>
      <c r="M49" s="832">
        <v>1</v>
      </c>
      <c r="N49" s="832">
        <v>223</v>
      </c>
      <c r="O49" s="849"/>
      <c r="P49" s="849"/>
      <c r="Q49" s="837"/>
      <c r="R49" s="850"/>
    </row>
    <row r="50" spans="1:18" ht="14.4" customHeight="1" x14ac:dyDescent="0.3">
      <c r="A50" s="831" t="s">
        <v>6806</v>
      </c>
      <c r="B50" s="832" t="s">
        <v>6807</v>
      </c>
      <c r="C50" s="832" t="s">
        <v>665</v>
      </c>
      <c r="D50" s="832" t="s">
        <v>6770</v>
      </c>
      <c r="E50" s="832" t="s">
        <v>6830</v>
      </c>
      <c r="F50" s="832" t="s">
        <v>6831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100</v>
      </c>
      <c r="Q50" s="837"/>
      <c r="R50" s="850">
        <v>100</v>
      </c>
    </row>
    <row r="51" spans="1:18" ht="14.4" customHeight="1" x14ac:dyDescent="0.3">
      <c r="A51" s="831" t="s">
        <v>6806</v>
      </c>
      <c r="B51" s="832" t="s">
        <v>6807</v>
      </c>
      <c r="C51" s="832" t="s">
        <v>665</v>
      </c>
      <c r="D51" s="832" t="s">
        <v>6770</v>
      </c>
      <c r="E51" s="832" t="s">
        <v>6832</v>
      </c>
      <c r="F51" s="832" t="s">
        <v>6833</v>
      </c>
      <c r="G51" s="849">
        <v>13</v>
      </c>
      <c r="H51" s="849">
        <v>8138</v>
      </c>
      <c r="I51" s="832">
        <v>0.52</v>
      </c>
      <c r="J51" s="832">
        <v>626</v>
      </c>
      <c r="K51" s="849">
        <v>25</v>
      </c>
      <c r="L51" s="849">
        <v>15650</v>
      </c>
      <c r="M51" s="832">
        <v>1</v>
      </c>
      <c r="N51" s="832">
        <v>626</v>
      </c>
      <c r="O51" s="849">
        <v>8</v>
      </c>
      <c r="P51" s="849">
        <v>5008</v>
      </c>
      <c r="Q51" s="837">
        <v>0.32</v>
      </c>
      <c r="R51" s="850">
        <v>626</v>
      </c>
    </row>
    <row r="52" spans="1:18" ht="14.4" customHeight="1" x14ac:dyDescent="0.3">
      <c r="A52" s="831" t="s">
        <v>6806</v>
      </c>
      <c r="B52" s="832" t="s">
        <v>6807</v>
      </c>
      <c r="C52" s="832" t="s">
        <v>665</v>
      </c>
      <c r="D52" s="832" t="s">
        <v>6770</v>
      </c>
      <c r="E52" s="832" t="s">
        <v>6834</v>
      </c>
      <c r="F52" s="832" t="s">
        <v>6835</v>
      </c>
      <c r="G52" s="849">
        <v>29</v>
      </c>
      <c r="H52" s="849">
        <v>3364</v>
      </c>
      <c r="I52" s="832">
        <v>3.625</v>
      </c>
      <c r="J52" s="832">
        <v>116</v>
      </c>
      <c r="K52" s="849">
        <v>8</v>
      </c>
      <c r="L52" s="849">
        <v>928</v>
      </c>
      <c r="M52" s="832">
        <v>1</v>
      </c>
      <c r="N52" s="832">
        <v>116</v>
      </c>
      <c r="O52" s="849">
        <v>2</v>
      </c>
      <c r="P52" s="849">
        <v>232</v>
      </c>
      <c r="Q52" s="837">
        <v>0.25</v>
      </c>
      <c r="R52" s="850">
        <v>116</v>
      </c>
    </row>
    <row r="53" spans="1:18" ht="14.4" customHeight="1" x14ac:dyDescent="0.3">
      <c r="A53" s="831" t="s">
        <v>6806</v>
      </c>
      <c r="B53" s="832" t="s">
        <v>6836</v>
      </c>
      <c r="C53" s="832" t="s">
        <v>665</v>
      </c>
      <c r="D53" s="832" t="s">
        <v>6751</v>
      </c>
      <c r="E53" s="832" t="s">
        <v>6837</v>
      </c>
      <c r="F53" s="832" t="s">
        <v>6838</v>
      </c>
      <c r="G53" s="849">
        <v>21</v>
      </c>
      <c r="H53" s="849">
        <v>47916.539999999994</v>
      </c>
      <c r="I53" s="832">
        <v>2.3316597243849269</v>
      </c>
      <c r="J53" s="832">
        <v>2281.7399999999998</v>
      </c>
      <c r="K53" s="849">
        <v>13</v>
      </c>
      <c r="L53" s="849">
        <v>20550.399999999998</v>
      </c>
      <c r="M53" s="832">
        <v>1</v>
      </c>
      <c r="N53" s="832">
        <v>1580.7999999999997</v>
      </c>
      <c r="O53" s="849">
        <v>17</v>
      </c>
      <c r="P53" s="849">
        <v>26873.599999999999</v>
      </c>
      <c r="Q53" s="837">
        <v>1.3076923076923077</v>
      </c>
      <c r="R53" s="850">
        <v>1580.8</v>
      </c>
    </row>
    <row r="54" spans="1:18" ht="14.4" customHeight="1" x14ac:dyDescent="0.3">
      <c r="A54" s="831" t="s">
        <v>6806</v>
      </c>
      <c r="B54" s="832" t="s">
        <v>6836</v>
      </c>
      <c r="C54" s="832" t="s">
        <v>665</v>
      </c>
      <c r="D54" s="832" t="s">
        <v>6751</v>
      </c>
      <c r="E54" s="832" t="s">
        <v>6839</v>
      </c>
      <c r="F54" s="832" t="s">
        <v>6838</v>
      </c>
      <c r="G54" s="849">
        <v>24.09</v>
      </c>
      <c r="H54" s="849">
        <v>153520.86000000002</v>
      </c>
      <c r="I54" s="832">
        <v>1.4714534642988593</v>
      </c>
      <c r="J54" s="832">
        <v>6372.8044831880452</v>
      </c>
      <c r="K54" s="849">
        <v>22</v>
      </c>
      <c r="L54" s="849">
        <v>104332.79999999999</v>
      </c>
      <c r="M54" s="832">
        <v>1</v>
      </c>
      <c r="N54" s="832">
        <v>4742.3999999999996</v>
      </c>
      <c r="O54" s="849"/>
      <c r="P54" s="849"/>
      <c r="Q54" s="837"/>
      <c r="R54" s="850"/>
    </row>
    <row r="55" spans="1:18" ht="14.4" customHeight="1" x14ac:dyDescent="0.3">
      <c r="A55" s="831" t="s">
        <v>6806</v>
      </c>
      <c r="B55" s="832" t="s">
        <v>6836</v>
      </c>
      <c r="C55" s="832" t="s">
        <v>665</v>
      </c>
      <c r="D55" s="832" t="s">
        <v>6751</v>
      </c>
      <c r="E55" s="832" t="s">
        <v>6840</v>
      </c>
      <c r="F55" s="832" t="s">
        <v>6841</v>
      </c>
      <c r="G55" s="849">
        <v>5</v>
      </c>
      <c r="H55" s="849">
        <v>11408.699999999999</v>
      </c>
      <c r="I55" s="832">
        <v>1.4434084008097166</v>
      </c>
      <c r="J55" s="832">
        <v>2281.7399999999998</v>
      </c>
      <c r="K55" s="849">
        <v>5</v>
      </c>
      <c r="L55" s="849">
        <v>7904</v>
      </c>
      <c r="M55" s="832">
        <v>1</v>
      </c>
      <c r="N55" s="832">
        <v>1580.8</v>
      </c>
      <c r="O55" s="849"/>
      <c r="P55" s="849"/>
      <c r="Q55" s="837"/>
      <c r="R55" s="850"/>
    </row>
    <row r="56" spans="1:18" ht="14.4" customHeight="1" x14ac:dyDescent="0.3">
      <c r="A56" s="831" t="s">
        <v>6806</v>
      </c>
      <c r="B56" s="832" t="s">
        <v>6836</v>
      </c>
      <c r="C56" s="832" t="s">
        <v>665</v>
      </c>
      <c r="D56" s="832" t="s">
        <v>6751</v>
      </c>
      <c r="E56" s="832" t="s">
        <v>6842</v>
      </c>
      <c r="F56" s="832" t="s">
        <v>6843</v>
      </c>
      <c r="G56" s="849"/>
      <c r="H56" s="849"/>
      <c r="I56" s="832"/>
      <c r="J56" s="832"/>
      <c r="K56" s="849">
        <v>7</v>
      </c>
      <c r="L56" s="849">
        <v>9625</v>
      </c>
      <c r="M56" s="832">
        <v>1</v>
      </c>
      <c r="N56" s="832">
        <v>1375</v>
      </c>
      <c r="O56" s="849"/>
      <c r="P56" s="849"/>
      <c r="Q56" s="837"/>
      <c r="R56" s="850"/>
    </row>
    <row r="57" spans="1:18" ht="14.4" customHeight="1" x14ac:dyDescent="0.3">
      <c r="A57" s="831" t="s">
        <v>6806</v>
      </c>
      <c r="B57" s="832" t="s">
        <v>6836</v>
      </c>
      <c r="C57" s="832" t="s">
        <v>665</v>
      </c>
      <c r="D57" s="832" t="s">
        <v>6751</v>
      </c>
      <c r="E57" s="832" t="s">
        <v>6844</v>
      </c>
      <c r="F57" s="832" t="s">
        <v>6845</v>
      </c>
      <c r="G57" s="849"/>
      <c r="H57" s="849"/>
      <c r="I57" s="832"/>
      <c r="J57" s="832"/>
      <c r="K57" s="849"/>
      <c r="L57" s="849"/>
      <c r="M57" s="832"/>
      <c r="N57" s="832"/>
      <c r="O57" s="849">
        <v>6</v>
      </c>
      <c r="P57" s="849">
        <v>2948.46</v>
      </c>
      <c r="Q57" s="837"/>
      <c r="R57" s="850">
        <v>491.41</v>
      </c>
    </row>
    <row r="58" spans="1:18" ht="14.4" customHeight="1" x14ac:dyDescent="0.3">
      <c r="A58" s="831" t="s">
        <v>6806</v>
      </c>
      <c r="B58" s="832" t="s">
        <v>6836</v>
      </c>
      <c r="C58" s="832" t="s">
        <v>665</v>
      </c>
      <c r="D58" s="832" t="s">
        <v>6751</v>
      </c>
      <c r="E58" s="832" t="s">
        <v>6846</v>
      </c>
      <c r="F58" s="832" t="s">
        <v>6838</v>
      </c>
      <c r="G58" s="849"/>
      <c r="H58" s="849"/>
      <c r="I58" s="832"/>
      <c r="J58" s="832"/>
      <c r="K58" s="849"/>
      <c r="L58" s="849"/>
      <c r="M58" s="832"/>
      <c r="N58" s="832"/>
      <c r="O58" s="849">
        <v>30</v>
      </c>
      <c r="P58" s="849">
        <v>122621.01999999999</v>
      </c>
      <c r="Q58" s="837"/>
      <c r="R58" s="850">
        <v>4087.3673333333331</v>
      </c>
    </row>
    <row r="59" spans="1:18" ht="14.4" customHeight="1" x14ac:dyDescent="0.3">
      <c r="A59" s="831" t="s">
        <v>6806</v>
      </c>
      <c r="B59" s="832" t="s">
        <v>6836</v>
      </c>
      <c r="C59" s="832" t="s">
        <v>665</v>
      </c>
      <c r="D59" s="832" t="s">
        <v>6751</v>
      </c>
      <c r="E59" s="832" t="s">
        <v>6847</v>
      </c>
      <c r="F59" s="832" t="s">
        <v>2469</v>
      </c>
      <c r="G59" s="849"/>
      <c r="H59" s="849"/>
      <c r="I59" s="832"/>
      <c r="J59" s="832"/>
      <c r="K59" s="849"/>
      <c r="L59" s="849"/>
      <c r="M59" s="832"/>
      <c r="N59" s="832"/>
      <c r="O59" s="849">
        <v>3</v>
      </c>
      <c r="P59" s="849">
        <v>40981.279999999999</v>
      </c>
      <c r="Q59" s="837"/>
      <c r="R59" s="850">
        <v>13660.426666666666</v>
      </c>
    </row>
    <row r="60" spans="1:18" ht="14.4" customHeight="1" x14ac:dyDescent="0.3">
      <c r="A60" s="831" t="s">
        <v>6806</v>
      </c>
      <c r="B60" s="832" t="s">
        <v>6836</v>
      </c>
      <c r="C60" s="832" t="s">
        <v>665</v>
      </c>
      <c r="D60" s="832" t="s">
        <v>6770</v>
      </c>
      <c r="E60" s="832" t="s">
        <v>6775</v>
      </c>
      <c r="F60" s="832" t="s">
        <v>6776</v>
      </c>
      <c r="G60" s="849">
        <v>203</v>
      </c>
      <c r="H60" s="849">
        <v>13398</v>
      </c>
      <c r="I60" s="832">
        <v>0.90222222222222226</v>
      </c>
      <c r="J60" s="832">
        <v>66</v>
      </c>
      <c r="K60" s="849">
        <v>225</v>
      </c>
      <c r="L60" s="849">
        <v>14850</v>
      </c>
      <c r="M60" s="832">
        <v>1</v>
      </c>
      <c r="N60" s="832">
        <v>66</v>
      </c>
      <c r="O60" s="849">
        <v>197</v>
      </c>
      <c r="P60" s="849">
        <v>13199</v>
      </c>
      <c r="Q60" s="837">
        <v>0.88882154882154885</v>
      </c>
      <c r="R60" s="850">
        <v>67</v>
      </c>
    </row>
    <row r="61" spans="1:18" ht="14.4" customHeight="1" x14ac:dyDescent="0.3">
      <c r="A61" s="831" t="s">
        <v>6806</v>
      </c>
      <c r="B61" s="832" t="s">
        <v>6836</v>
      </c>
      <c r="C61" s="832" t="s">
        <v>665</v>
      </c>
      <c r="D61" s="832" t="s">
        <v>6770</v>
      </c>
      <c r="E61" s="832" t="s">
        <v>6848</v>
      </c>
      <c r="F61" s="832" t="s">
        <v>6849</v>
      </c>
      <c r="G61" s="849">
        <v>9</v>
      </c>
      <c r="H61" s="849">
        <v>1323</v>
      </c>
      <c r="I61" s="832">
        <v>3</v>
      </c>
      <c r="J61" s="832">
        <v>147</v>
      </c>
      <c r="K61" s="849">
        <v>3</v>
      </c>
      <c r="L61" s="849">
        <v>441</v>
      </c>
      <c r="M61" s="832">
        <v>1</v>
      </c>
      <c r="N61" s="832">
        <v>147</v>
      </c>
      <c r="O61" s="849">
        <v>17</v>
      </c>
      <c r="P61" s="849">
        <v>2567</v>
      </c>
      <c r="Q61" s="837">
        <v>5.820861678004535</v>
      </c>
      <c r="R61" s="850">
        <v>151</v>
      </c>
    </row>
    <row r="62" spans="1:18" ht="14.4" customHeight="1" x14ac:dyDescent="0.3">
      <c r="A62" s="831" t="s">
        <v>6806</v>
      </c>
      <c r="B62" s="832" t="s">
        <v>6836</v>
      </c>
      <c r="C62" s="832" t="s">
        <v>665</v>
      </c>
      <c r="D62" s="832" t="s">
        <v>6770</v>
      </c>
      <c r="E62" s="832" t="s">
        <v>6810</v>
      </c>
      <c r="F62" s="832" t="s">
        <v>6811</v>
      </c>
      <c r="G62" s="849">
        <v>241</v>
      </c>
      <c r="H62" s="849">
        <v>8917</v>
      </c>
      <c r="I62" s="832">
        <v>1.1004566210045663</v>
      </c>
      <c r="J62" s="832">
        <v>37</v>
      </c>
      <c r="K62" s="849">
        <v>219</v>
      </c>
      <c r="L62" s="849">
        <v>8103</v>
      </c>
      <c r="M62" s="832">
        <v>1</v>
      </c>
      <c r="N62" s="832">
        <v>37</v>
      </c>
      <c r="O62" s="849">
        <v>222</v>
      </c>
      <c r="P62" s="849">
        <v>8436</v>
      </c>
      <c r="Q62" s="837">
        <v>1.0410958904109588</v>
      </c>
      <c r="R62" s="850">
        <v>38</v>
      </c>
    </row>
    <row r="63" spans="1:18" ht="14.4" customHeight="1" x14ac:dyDescent="0.3">
      <c r="A63" s="831" t="s">
        <v>6806</v>
      </c>
      <c r="B63" s="832" t="s">
        <v>6836</v>
      </c>
      <c r="C63" s="832" t="s">
        <v>665</v>
      </c>
      <c r="D63" s="832" t="s">
        <v>6770</v>
      </c>
      <c r="E63" s="832" t="s">
        <v>6850</v>
      </c>
      <c r="F63" s="832" t="s">
        <v>6851</v>
      </c>
      <c r="G63" s="849">
        <v>116</v>
      </c>
      <c r="H63" s="849">
        <v>81316</v>
      </c>
      <c r="I63" s="832">
        <v>0.82739112739112741</v>
      </c>
      <c r="J63" s="832">
        <v>701</v>
      </c>
      <c r="K63" s="849">
        <v>140</v>
      </c>
      <c r="L63" s="849">
        <v>98280</v>
      </c>
      <c r="M63" s="832">
        <v>1</v>
      </c>
      <c r="N63" s="832">
        <v>702</v>
      </c>
      <c r="O63" s="849">
        <v>74</v>
      </c>
      <c r="P63" s="849">
        <v>52318</v>
      </c>
      <c r="Q63" s="837">
        <v>0.5323361823361823</v>
      </c>
      <c r="R63" s="850">
        <v>707</v>
      </c>
    </row>
    <row r="64" spans="1:18" ht="14.4" customHeight="1" x14ac:dyDescent="0.3">
      <c r="A64" s="831" t="s">
        <v>6806</v>
      </c>
      <c r="B64" s="832" t="s">
        <v>6836</v>
      </c>
      <c r="C64" s="832" t="s">
        <v>665</v>
      </c>
      <c r="D64" s="832" t="s">
        <v>6770</v>
      </c>
      <c r="E64" s="832" t="s">
        <v>6852</v>
      </c>
      <c r="F64" s="832" t="s">
        <v>6853</v>
      </c>
      <c r="G64" s="849">
        <v>12</v>
      </c>
      <c r="H64" s="849">
        <v>3516</v>
      </c>
      <c r="I64" s="832">
        <v>2.3918367346938774</v>
      </c>
      <c r="J64" s="832">
        <v>293</v>
      </c>
      <c r="K64" s="849">
        <v>5</v>
      </c>
      <c r="L64" s="849">
        <v>1470</v>
      </c>
      <c r="M64" s="832">
        <v>1</v>
      </c>
      <c r="N64" s="832">
        <v>294</v>
      </c>
      <c r="O64" s="849">
        <v>22</v>
      </c>
      <c r="P64" s="849">
        <v>6578</v>
      </c>
      <c r="Q64" s="837">
        <v>4.4748299319727893</v>
      </c>
      <c r="R64" s="850">
        <v>299</v>
      </c>
    </row>
    <row r="65" spans="1:18" ht="14.4" customHeight="1" x14ac:dyDescent="0.3">
      <c r="A65" s="831" t="s">
        <v>6806</v>
      </c>
      <c r="B65" s="832" t="s">
        <v>6836</v>
      </c>
      <c r="C65" s="832" t="s">
        <v>665</v>
      </c>
      <c r="D65" s="832" t="s">
        <v>6770</v>
      </c>
      <c r="E65" s="832" t="s">
        <v>6781</v>
      </c>
      <c r="F65" s="832" t="s">
        <v>6782</v>
      </c>
      <c r="G65" s="849">
        <v>40</v>
      </c>
      <c r="H65" s="849">
        <v>1333.33</v>
      </c>
      <c r="I65" s="832">
        <v>0.61538781067546666</v>
      </c>
      <c r="J65" s="832">
        <v>33.33325</v>
      </c>
      <c r="K65" s="849">
        <v>65</v>
      </c>
      <c r="L65" s="849">
        <v>2166.65</v>
      </c>
      <c r="M65" s="832">
        <v>1</v>
      </c>
      <c r="N65" s="832">
        <v>33.333076923076923</v>
      </c>
      <c r="O65" s="849">
        <v>39</v>
      </c>
      <c r="P65" s="849">
        <v>1299.9699999999998</v>
      </c>
      <c r="Q65" s="837">
        <v>0.59999076915976268</v>
      </c>
      <c r="R65" s="850">
        <v>33.332564102564099</v>
      </c>
    </row>
    <row r="66" spans="1:18" ht="14.4" customHeight="1" x14ac:dyDescent="0.3">
      <c r="A66" s="831" t="s">
        <v>6806</v>
      </c>
      <c r="B66" s="832" t="s">
        <v>6836</v>
      </c>
      <c r="C66" s="832" t="s">
        <v>665</v>
      </c>
      <c r="D66" s="832" t="s">
        <v>6770</v>
      </c>
      <c r="E66" s="832" t="s">
        <v>6818</v>
      </c>
      <c r="F66" s="832" t="s">
        <v>6819</v>
      </c>
      <c r="G66" s="849">
        <v>69</v>
      </c>
      <c r="H66" s="849">
        <v>8004</v>
      </c>
      <c r="I66" s="832">
        <v>1.3018867924528301</v>
      </c>
      <c r="J66" s="832">
        <v>116</v>
      </c>
      <c r="K66" s="849">
        <v>53</v>
      </c>
      <c r="L66" s="849">
        <v>6148</v>
      </c>
      <c r="M66" s="832">
        <v>1</v>
      </c>
      <c r="N66" s="832">
        <v>116</v>
      </c>
      <c r="O66" s="849">
        <v>39</v>
      </c>
      <c r="P66" s="849">
        <v>4524</v>
      </c>
      <c r="Q66" s="837">
        <v>0.73584905660377353</v>
      </c>
      <c r="R66" s="850">
        <v>116</v>
      </c>
    </row>
    <row r="67" spans="1:18" ht="14.4" customHeight="1" x14ac:dyDescent="0.3">
      <c r="A67" s="831" t="s">
        <v>6806</v>
      </c>
      <c r="B67" s="832" t="s">
        <v>6836</v>
      </c>
      <c r="C67" s="832" t="s">
        <v>665</v>
      </c>
      <c r="D67" s="832" t="s">
        <v>6770</v>
      </c>
      <c r="E67" s="832" t="s">
        <v>6783</v>
      </c>
      <c r="F67" s="832" t="s">
        <v>6784</v>
      </c>
      <c r="G67" s="849">
        <v>358</v>
      </c>
      <c r="H67" s="849">
        <v>13246</v>
      </c>
      <c r="I67" s="832">
        <v>0.92268041237113407</v>
      </c>
      <c r="J67" s="832">
        <v>37</v>
      </c>
      <c r="K67" s="849">
        <v>388</v>
      </c>
      <c r="L67" s="849">
        <v>14356</v>
      </c>
      <c r="M67" s="832">
        <v>1</v>
      </c>
      <c r="N67" s="832">
        <v>37</v>
      </c>
      <c r="O67" s="849">
        <v>372</v>
      </c>
      <c r="P67" s="849">
        <v>14136</v>
      </c>
      <c r="Q67" s="837">
        <v>0.98467539704653106</v>
      </c>
      <c r="R67" s="850">
        <v>38</v>
      </c>
    </row>
    <row r="68" spans="1:18" ht="14.4" customHeight="1" x14ac:dyDescent="0.3">
      <c r="A68" s="831" t="s">
        <v>6806</v>
      </c>
      <c r="B68" s="832" t="s">
        <v>6836</v>
      </c>
      <c r="C68" s="832" t="s">
        <v>665</v>
      </c>
      <c r="D68" s="832" t="s">
        <v>6770</v>
      </c>
      <c r="E68" s="832" t="s">
        <v>6854</v>
      </c>
      <c r="F68" s="832" t="s">
        <v>6855</v>
      </c>
      <c r="G68" s="849">
        <v>60</v>
      </c>
      <c r="H68" s="849">
        <v>1920</v>
      </c>
      <c r="I68" s="832">
        <v>1.0526315789473684</v>
      </c>
      <c r="J68" s="832">
        <v>32</v>
      </c>
      <c r="K68" s="849">
        <v>57</v>
      </c>
      <c r="L68" s="849">
        <v>1824</v>
      </c>
      <c r="M68" s="832">
        <v>1</v>
      </c>
      <c r="N68" s="832">
        <v>32</v>
      </c>
      <c r="O68" s="849">
        <v>62</v>
      </c>
      <c r="P68" s="849">
        <v>2046</v>
      </c>
      <c r="Q68" s="837">
        <v>1.1217105263157894</v>
      </c>
      <c r="R68" s="850">
        <v>33</v>
      </c>
    </row>
    <row r="69" spans="1:18" ht="14.4" customHeight="1" x14ac:dyDescent="0.3">
      <c r="A69" s="831" t="s">
        <v>6806</v>
      </c>
      <c r="B69" s="832" t="s">
        <v>6836</v>
      </c>
      <c r="C69" s="832" t="s">
        <v>665</v>
      </c>
      <c r="D69" s="832" t="s">
        <v>6770</v>
      </c>
      <c r="E69" s="832" t="s">
        <v>6856</v>
      </c>
      <c r="F69" s="832" t="s">
        <v>6857</v>
      </c>
      <c r="G69" s="849">
        <v>764</v>
      </c>
      <c r="H69" s="849">
        <v>271220</v>
      </c>
      <c r="I69" s="832">
        <v>0.9455445544554455</v>
      </c>
      <c r="J69" s="832">
        <v>355</v>
      </c>
      <c r="K69" s="849">
        <v>808</v>
      </c>
      <c r="L69" s="849">
        <v>286840</v>
      </c>
      <c r="M69" s="832">
        <v>1</v>
      </c>
      <c r="N69" s="832">
        <v>355</v>
      </c>
      <c r="O69" s="849">
        <v>876</v>
      </c>
      <c r="P69" s="849">
        <v>313608</v>
      </c>
      <c r="Q69" s="837">
        <v>1.0933203179472877</v>
      </c>
      <c r="R69" s="850">
        <v>358</v>
      </c>
    </row>
    <row r="70" spans="1:18" ht="14.4" customHeight="1" x14ac:dyDescent="0.3">
      <c r="A70" s="831" t="s">
        <v>6806</v>
      </c>
      <c r="B70" s="832" t="s">
        <v>6836</v>
      </c>
      <c r="C70" s="832" t="s">
        <v>665</v>
      </c>
      <c r="D70" s="832" t="s">
        <v>6770</v>
      </c>
      <c r="E70" s="832" t="s">
        <v>6822</v>
      </c>
      <c r="F70" s="832" t="s">
        <v>6823</v>
      </c>
      <c r="G70" s="849">
        <v>82</v>
      </c>
      <c r="H70" s="849">
        <v>6068</v>
      </c>
      <c r="I70" s="832">
        <v>0.4120603015075377</v>
      </c>
      <c r="J70" s="832">
        <v>74</v>
      </c>
      <c r="K70" s="849">
        <v>199</v>
      </c>
      <c r="L70" s="849">
        <v>14726</v>
      </c>
      <c r="M70" s="832">
        <v>1</v>
      </c>
      <c r="N70" s="832">
        <v>74</v>
      </c>
      <c r="O70" s="849">
        <v>226</v>
      </c>
      <c r="P70" s="849">
        <v>16950</v>
      </c>
      <c r="Q70" s="837">
        <v>1.151025397256553</v>
      </c>
      <c r="R70" s="850">
        <v>75</v>
      </c>
    </row>
    <row r="71" spans="1:18" ht="14.4" customHeight="1" x14ac:dyDescent="0.3">
      <c r="A71" s="831" t="s">
        <v>6806</v>
      </c>
      <c r="B71" s="832" t="s">
        <v>6836</v>
      </c>
      <c r="C71" s="832" t="s">
        <v>665</v>
      </c>
      <c r="D71" s="832" t="s">
        <v>6770</v>
      </c>
      <c r="E71" s="832" t="s">
        <v>6858</v>
      </c>
      <c r="F71" s="832" t="s">
        <v>6859</v>
      </c>
      <c r="G71" s="849"/>
      <c r="H71" s="849"/>
      <c r="I71" s="832"/>
      <c r="J71" s="832"/>
      <c r="K71" s="849">
        <v>1</v>
      </c>
      <c r="L71" s="849">
        <v>123</v>
      </c>
      <c r="M71" s="832">
        <v>1</v>
      </c>
      <c r="N71" s="832">
        <v>123</v>
      </c>
      <c r="O71" s="849">
        <v>3</v>
      </c>
      <c r="P71" s="849">
        <v>372</v>
      </c>
      <c r="Q71" s="837">
        <v>3.024390243902439</v>
      </c>
      <c r="R71" s="850">
        <v>124</v>
      </c>
    </row>
    <row r="72" spans="1:18" ht="14.4" customHeight="1" x14ac:dyDescent="0.3">
      <c r="A72" s="831" t="s">
        <v>6806</v>
      </c>
      <c r="B72" s="832" t="s">
        <v>6836</v>
      </c>
      <c r="C72" s="832" t="s">
        <v>665</v>
      </c>
      <c r="D72" s="832" t="s">
        <v>6770</v>
      </c>
      <c r="E72" s="832" t="s">
        <v>6824</v>
      </c>
      <c r="F72" s="832" t="s">
        <v>6825</v>
      </c>
      <c r="G72" s="849">
        <v>9</v>
      </c>
      <c r="H72" s="849">
        <v>2007</v>
      </c>
      <c r="I72" s="832">
        <v>1.2857142857142858</v>
      </c>
      <c r="J72" s="832">
        <v>223</v>
      </c>
      <c r="K72" s="849">
        <v>7</v>
      </c>
      <c r="L72" s="849">
        <v>1561</v>
      </c>
      <c r="M72" s="832">
        <v>1</v>
      </c>
      <c r="N72" s="832">
        <v>223</v>
      </c>
      <c r="O72" s="849">
        <v>19</v>
      </c>
      <c r="P72" s="849">
        <v>4294</v>
      </c>
      <c r="Q72" s="837">
        <v>2.7508007687379883</v>
      </c>
      <c r="R72" s="850">
        <v>226</v>
      </c>
    </row>
    <row r="73" spans="1:18" ht="14.4" customHeight="1" x14ac:dyDescent="0.3">
      <c r="A73" s="831" t="s">
        <v>6806</v>
      </c>
      <c r="B73" s="832" t="s">
        <v>6836</v>
      </c>
      <c r="C73" s="832" t="s">
        <v>665</v>
      </c>
      <c r="D73" s="832" t="s">
        <v>6770</v>
      </c>
      <c r="E73" s="832" t="s">
        <v>6828</v>
      </c>
      <c r="F73" s="832" t="s">
        <v>6829</v>
      </c>
      <c r="G73" s="849"/>
      <c r="H73" s="849"/>
      <c r="I73" s="832"/>
      <c r="J73" s="832"/>
      <c r="K73" s="849">
        <v>1</v>
      </c>
      <c r="L73" s="849">
        <v>223</v>
      </c>
      <c r="M73" s="832">
        <v>1</v>
      </c>
      <c r="N73" s="832">
        <v>223</v>
      </c>
      <c r="O73" s="849"/>
      <c r="P73" s="849"/>
      <c r="Q73" s="837"/>
      <c r="R73" s="850"/>
    </row>
    <row r="74" spans="1:18" ht="14.4" customHeight="1" x14ac:dyDescent="0.3">
      <c r="A74" s="831" t="s">
        <v>6806</v>
      </c>
      <c r="B74" s="832" t="s">
        <v>6836</v>
      </c>
      <c r="C74" s="832" t="s">
        <v>665</v>
      </c>
      <c r="D74" s="832" t="s">
        <v>6770</v>
      </c>
      <c r="E74" s="832" t="s">
        <v>6860</v>
      </c>
      <c r="F74" s="832" t="s">
        <v>6861</v>
      </c>
      <c r="G74" s="849">
        <v>99</v>
      </c>
      <c r="H74" s="849">
        <v>17523</v>
      </c>
      <c r="I74" s="832">
        <v>1.2305477528089888</v>
      </c>
      <c r="J74" s="832">
        <v>177</v>
      </c>
      <c r="K74" s="849">
        <v>80</v>
      </c>
      <c r="L74" s="849">
        <v>14240</v>
      </c>
      <c r="M74" s="832">
        <v>1</v>
      </c>
      <c r="N74" s="832">
        <v>178</v>
      </c>
      <c r="O74" s="849">
        <v>95</v>
      </c>
      <c r="P74" s="849">
        <v>17005</v>
      </c>
      <c r="Q74" s="837">
        <v>1.1941713483146068</v>
      </c>
      <c r="R74" s="850">
        <v>179</v>
      </c>
    </row>
    <row r="75" spans="1:18" ht="14.4" customHeight="1" x14ac:dyDescent="0.3">
      <c r="A75" s="831" t="s">
        <v>6806</v>
      </c>
      <c r="B75" s="832" t="s">
        <v>6836</v>
      </c>
      <c r="C75" s="832" t="s">
        <v>665</v>
      </c>
      <c r="D75" s="832" t="s">
        <v>6770</v>
      </c>
      <c r="E75" s="832" t="s">
        <v>6830</v>
      </c>
      <c r="F75" s="832" t="s">
        <v>6831</v>
      </c>
      <c r="G75" s="849"/>
      <c r="H75" s="849"/>
      <c r="I75" s="832"/>
      <c r="J75" s="832"/>
      <c r="K75" s="849"/>
      <c r="L75" s="849"/>
      <c r="M75" s="832"/>
      <c r="N75" s="832"/>
      <c r="O75" s="849">
        <v>8</v>
      </c>
      <c r="P75" s="849">
        <v>800</v>
      </c>
      <c r="Q75" s="837"/>
      <c r="R75" s="850">
        <v>100</v>
      </c>
    </row>
    <row r="76" spans="1:18" ht="14.4" customHeight="1" x14ac:dyDescent="0.3">
      <c r="A76" s="831" t="s">
        <v>6806</v>
      </c>
      <c r="B76" s="832" t="s">
        <v>6862</v>
      </c>
      <c r="C76" s="832" t="s">
        <v>665</v>
      </c>
      <c r="D76" s="832" t="s">
        <v>6751</v>
      </c>
      <c r="E76" s="832" t="s">
        <v>6863</v>
      </c>
      <c r="F76" s="832" t="s">
        <v>2611</v>
      </c>
      <c r="G76" s="849">
        <v>148</v>
      </c>
      <c r="H76" s="849">
        <v>1328936.9200000004</v>
      </c>
      <c r="I76" s="832">
        <v>1.0958856118191391</v>
      </c>
      <c r="J76" s="832">
        <v>8979.303513513516</v>
      </c>
      <c r="K76" s="849">
        <v>135.80000000000001</v>
      </c>
      <c r="L76" s="849">
        <v>1212660.2500000002</v>
      </c>
      <c r="M76" s="832">
        <v>1</v>
      </c>
      <c r="N76" s="832">
        <v>8929.7514727540511</v>
      </c>
      <c r="O76" s="849">
        <v>66</v>
      </c>
      <c r="P76" s="849">
        <v>551496.66</v>
      </c>
      <c r="Q76" s="837">
        <v>0.4547824998799127</v>
      </c>
      <c r="R76" s="850">
        <v>8356.01</v>
      </c>
    </row>
    <row r="77" spans="1:18" ht="14.4" customHeight="1" x14ac:dyDescent="0.3">
      <c r="A77" s="831" t="s">
        <v>6806</v>
      </c>
      <c r="B77" s="832" t="s">
        <v>6862</v>
      </c>
      <c r="C77" s="832" t="s">
        <v>665</v>
      </c>
      <c r="D77" s="832" t="s">
        <v>6751</v>
      </c>
      <c r="E77" s="832" t="s">
        <v>6864</v>
      </c>
      <c r="F77" s="832" t="s">
        <v>2608</v>
      </c>
      <c r="G77" s="849">
        <v>6</v>
      </c>
      <c r="H77" s="849">
        <v>35310.78</v>
      </c>
      <c r="I77" s="832">
        <v>0.10623850875839082</v>
      </c>
      <c r="J77" s="832">
        <v>5885.13</v>
      </c>
      <c r="K77" s="849">
        <v>57</v>
      </c>
      <c r="L77" s="849">
        <v>332372.69999999995</v>
      </c>
      <c r="M77" s="832">
        <v>1</v>
      </c>
      <c r="N77" s="832">
        <v>5831.0999999999995</v>
      </c>
      <c r="O77" s="849">
        <v>112</v>
      </c>
      <c r="P77" s="849">
        <v>653083.19999999995</v>
      </c>
      <c r="Q77" s="837">
        <v>1.9649122807017545</v>
      </c>
      <c r="R77" s="850">
        <v>5831.0999999999995</v>
      </c>
    </row>
    <row r="78" spans="1:18" ht="14.4" customHeight="1" x14ac:dyDescent="0.3">
      <c r="A78" s="831" t="s">
        <v>6806</v>
      </c>
      <c r="B78" s="832" t="s">
        <v>6862</v>
      </c>
      <c r="C78" s="832" t="s">
        <v>665</v>
      </c>
      <c r="D78" s="832" t="s">
        <v>6751</v>
      </c>
      <c r="E78" s="832" t="s">
        <v>6865</v>
      </c>
      <c r="F78" s="832" t="s">
        <v>6866</v>
      </c>
      <c r="G78" s="849">
        <v>7.11</v>
      </c>
      <c r="H78" s="849">
        <v>150852.61000000002</v>
      </c>
      <c r="I78" s="832">
        <v>0.14009380894332257</v>
      </c>
      <c r="J78" s="832">
        <v>21216.963431786218</v>
      </c>
      <c r="K78" s="849">
        <v>54</v>
      </c>
      <c r="L78" s="849">
        <v>1076797.1200000001</v>
      </c>
      <c r="M78" s="832">
        <v>1</v>
      </c>
      <c r="N78" s="832">
        <v>19940.687407407411</v>
      </c>
      <c r="O78" s="849">
        <v>28.5</v>
      </c>
      <c r="P78" s="849">
        <v>548273.9</v>
      </c>
      <c r="Q78" s="837">
        <v>0.50917103121523943</v>
      </c>
      <c r="R78" s="850">
        <v>19237.680701754387</v>
      </c>
    </row>
    <row r="79" spans="1:18" ht="14.4" customHeight="1" x14ac:dyDescent="0.3">
      <c r="A79" s="831" t="s">
        <v>6806</v>
      </c>
      <c r="B79" s="832" t="s">
        <v>6862</v>
      </c>
      <c r="C79" s="832" t="s">
        <v>665</v>
      </c>
      <c r="D79" s="832" t="s">
        <v>6751</v>
      </c>
      <c r="E79" s="832" t="s">
        <v>6867</v>
      </c>
      <c r="F79" s="832" t="s">
        <v>6866</v>
      </c>
      <c r="G79" s="849">
        <v>34.5</v>
      </c>
      <c r="H79" s="849">
        <v>739716.26</v>
      </c>
      <c r="I79" s="832">
        <v>2.390585095848818</v>
      </c>
      <c r="J79" s="832">
        <v>21441.051014492754</v>
      </c>
      <c r="K79" s="849">
        <v>15.5</v>
      </c>
      <c r="L79" s="849">
        <v>309428.95999999996</v>
      </c>
      <c r="M79" s="832">
        <v>1</v>
      </c>
      <c r="N79" s="832">
        <v>19963.158709677416</v>
      </c>
      <c r="O79" s="849">
        <v>49</v>
      </c>
      <c r="P79" s="849">
        <v>943011.95000000007</v>
      </c>
      <c r="Q79" s="837">
        <v>3.0475878857622125</v>
      </c>
      <c r="R79" s="850">
        <v>19245.141836734696</v>
      </c>
    </row>
    <row r="80" spans="1:18" ht="14.4" customHeight="1" x14ac:dyDescent="0.3">
      <c r="A80" s="831" t="s">
        <v>6806</v>
      </c>
      <c r="B80" s="832" t="s">
        <v>6862</v>
      </c>
      <c r="C80" s="832" t="s">
        <v>665</v>
      </c>
      <c r="D80" s="832" t="s">
        <v>6751</v>
      </c>
      <c r="E80" s="832" t="s">
        <v>6868</v>
      </c>
      <c r="F80" s="832" t="s">
        <v>6869</v>
      </c>
      <c r="G80" s="849"/>
      <c r="H80" s="849"/>
      <c r="I80" s="832"/>
      <c r="J80" s="832"/>
      <c r="K80" s="849"/>
      <c r="L80" s="849"/>
      <c r="M80" s="832"/>
      <c r="N80" s="832"/>
      <c r="O80" s="849">
        <v>0.1</v>
      </c>
      <c r="P80" s="849">
        <v>24.35</v>
      </c>
      <c r="Q80" s="837"/>
      <c r="R80" s="850">
        <v>243.5</v>
      </c>
    </row>
    <row r="81" spans="1:18" ht="14.4" customHeight="1" x14ac:dyDescent="0.3">
      <c r="A81" s="831" t="s">
        <v>6806</v>
      </c>
      <c r="B81" s="832" t="s">
        <v>6862</v>
      </c>
      <c r="C81" s="832" t="s">
        <v>665</v>
      </c>
      <c r="D81" s="832" t="s">
        <v>6770</v>
      </c>
      <c r="E81" s="832" t="s">
        <v>6775</v>
      </c>
      <c r="F81" s="832" t="s">
        <v>6776</v>
      </c>
      <c r="G81" s="849">
        <v>214</v>
      </c>
      <c r="H81" s="849">
        <v>14124</v>
      </c>
      <c r="I81" s="832">
        <v>1.0046948356807512</v>
      </c>
      <c r="J81" s="832">
        <v>66</v>
      </c>
      <c r="K81" s="849">
        <v>213</v>
      </c>
      <c r="L81" s="849">
        <v>14058</v>
      </c>
      <c r="M81" s="832">
        <v>1</v>
      </c>
      <c r="N81" s="832">
        <v>66</v>
      </c>
      <c r="O81" s="849">
        <v>206</v>
      </c>
      <c r="P81" s="849">
        <v>13802</v>
      </c>
      <c r="Q81" s="837">
        <v>0.98178972826860156</v>
      </c>
      <c r="R81" s="850">
        <v>67</v>
      </c>
    </row>
    <row r="82" spans="1:18" ht="14.4" customHeight="1" x14ac:dyDescent="0.3">
      <c r="A82" s="831" t="s">
        <v>6806</v>
      </c>
      <c r="B82" s="832" t="s">
        <v>6862</v>
      </c>
      <c r="C82" s="832" t="s">
        <v>665</v>
      </c>
      <c r="D82" s="832" t="s">
        <v>6770</v>
      </c>
      <c r="E82" s="832" t="s">
        <v>6870</v>
      </c>
      <c r="F82" s="832" t="s">
        <v>6871</v>
      </c>
      <c r="G82" s="849">
        <v>4</v>
      </c>
      <c r="H82" s="849">
        <v>460</v>
      </c>
      <c r="I82" s="832">
        <v>0.56650246305418717</v>
      </c>
      <c r="J82" s="832">
        <v>115</v>
      </c>
      <c r="K82" s="849">
        <v>7</v>
      </c>
      <c r="L82" s="849">
        <v>812</v>
      </c>
      <c r="M82" s="832">
        <v>1</v>
      </c>
      <c r="N82" s="832">
        <v>116</v>
      </c>
      <c r="O82" s="849">
        <v>2</v>
      </c>
      <c r="P82" s="849">
        <v>232</v>
      </c>
      <c r="Q82" s="837">
        <v>0.2857142857142857</v>
      </c>
      <c r="R82" s="850">
        <v>116</v>
      </c>
    </row>
    <row r="83" spans="1:18" ht="14.4" customHeight="1" x14ac:dyDescent="0.3">
      <c r="A83" s="831" t="s">
        <v>6806</v>
      </c>
      <c r="B83" s="832" t="s">
        <v>6862</v>
      </c>
      <c r="C83" s="832" t="s">
        <v>665</v>
      </c>
      <c r="D83" s="832" t="s">
        <v>6770</v>
      </c>
      <c r="E83" s="832" t="s">
        <v>6848</v>
      </c>
      <c r="F83" s="832" t="s">
        <v>6849</v>
      </c>
      <c r="G83" s="849">
        <v>13</v>
      </c>
      <c r="H83" s="849">
        <v>1911</v>
      </c>
      <c r="I83" s="832">
        <v>0.203125</v>
      </c>
      <c r="J83" s="832">
        <v>147</v>
      </c>
      <c r="K83" s="849">
        <v>64</v>
      </c>
      <c r="L83" s="849">
        <v>9408</v>
      </c>
      <c r="M83" s="832">
        <v>1</v>
      </c>
      <c r="N83" s="832">
        <v>147</v>
      </c>
      <c r="O83" s="849">
        <v>58</v>
      </c>
      <c r="P83" s="849">
        <v>8758</v>
      </c>
      <c r="Q83" s="837">
        <v>0.93090986394557829</v>
      </c>
      <c r="R83" s="850">
        <v>151</v>
      </c>
    </row>
    <row r="84" spans="1:18" ht="14.4" customHeight="1" x14ac:dyDescent="0.3">
      <c r="A84" s="831" t="s">
        <v>6806</v>
      </c>
      <c r="B84" s="832" t="s">
        <v>6862</v>
      </c>
      <c r="C84" s="832" t="s">
        <v>665</v>
      </c>
      <c r="D84" s="832" t="s">
        <v>6770</v>
      </c>
      <c r="E84" s="832" t="s">
        <v>6810</v>
      </c>
      <c r="F84" s="832" t="s">
        <v>6811</v>
      </c>
      <c r="G84" s="849">
        <v>287</v>
      </c>
      <c r="H84" s="849">
        <v>10619</v>
      </c>
      <c r="I84" s="832">
        <v>0.88854489164086692</v>
      </c>
      <c r="J84" s="832">
        <v>37</v>
      </c>
      <c r="K84" s="849">
        <v>323</v>
      </c>
      <c r="L84" s="849">
        <v>11951</v>
      </c>
      <c r="M84" s="832">
        <v>1</v>
      </c>
      <c r="N84" s="832">
        <v>37</v>
      </c>
      <c r="O84" s="849">
        <v>291</v>
      </c>
      <c r="P84" s="849">
        <v>11058</v>
      </c>
      <c r="Q84" s="837">
        <v>0.92527821939586641</v>
      </c>
      <c r="R84" s="850">
        <v>38</v>
      </c>
    </row>
    <row r="85" spans="1:18" ht="14.4" customHeight="1" x14ac:dyDescent="0.3">
      <c r="A85" s="831" t="s">
        <v>6806</v>
      </c>
      <c r="B85" s="832" t="s">
        <v>6862</v>
      </c>
      <c r="C85" s="832" t="s">
        <v>665</v>
      </c>
      <c r="D85" s="832" t="s">
        <v>6770</v>
      </c>
      <c r="E85" s="832" t="s">
        <v>6872</v>
      </c>
      <c r="F85" s="832" t="s">
        <v>6873</v>
      </c>
      <c r="G85" s="849">
        <v>1</v>
      </c>
      <c r="H85" s="849">
        <v>10</v>
      </c>
      <c r="I85" s="832"/>
      <c r="J85" s="832">
        <v>10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6806</v>
      </c>
      <c r="B86" s="832" t="s">
        <v>6862</v>
      </c>
      <c r="C86" s="832" t="s">
        <v>665</v>
      </c>
      <c r="D86" s="832" t="s">
        <v>6770</v>
      </c>
      <c r="E86" s="832" t="s">
        <v>6874</v>
      </c>
      <c r="F86" s="832" t="s">
        <v>6875</v>
      </c>
      <c r="G86" s="849"/>
      <c r="H86" s="849"/>
      <c r="I86" s="832"/>
      <c r="J86" s="832"/>
      <c r="K86" s="849">
        <v>1</v>
      </c>
      <c r="L86" s="849">
        <v>83</v>
      </c>
      <c r="M86" s="832">
        <v>1</v>
      </c>
      <c r="N86" s="832">
        <v>83</v>
      </c>
      <c r="O86" s="849"/>
      <c r="P86" s="849"/>
      <c r="Q86" s="837"/>
      <c r="R86" s="850"/>
    </row>
    <row r="87" spans="1:18" ht="14.4" customHeight="1" x14ac:dyDescent="0.3">
      <c r="A87" s="831" t="s">
        <v>6806</v>
      </c>
      <c r="B87" s="832" t="s">
        <v>6862</v>
      </c>
      <c r="C87" s="832" t="s">
        <v>665</v>
      </c>
      <c r="D87" s="832" t="s">
        <v>6770</v>
      </c>
      <c r="E87" s="832" t="s">
        <v>6876</v>
      </c>
      <c r="F87" s="832" t="s">
        <v>6877</v>
      </c>
      <c r="G87" s="849">
        <v>7</v>
      </c>
      <c r="H87" s="849">
        <v>4907</v>
      </c>
      <c r="I87" s="832">
        <v>2.3300094966761633</v>
      </c>
      <c r="J87" s="832">
        <v>701</v>
      </c>
      <c r="K87" s="849">
        <v>3</v>
      </c>
      <c r="L87" s="849">
        <v>2106</v>
      </c>
      <c r="M87" s="832">
        <v>1</v>
      </c>
      <c r="N87" s="832">
        <v>702</v>
      </c>
      <c r="O87" s="849"/>
      <c r="P87" s="849"/>
      <c r="Q87" s="837"/>
      <c r="R87" s="850"/>
    </row>
    <row r="88" spans="1:18" ht="14.4" customHeight="1" x14ac:dyDescent="0.3">
      <c r="A88" s="831" t="s">
        <v>6806</v>
      </c>
      <c r="B88" s="832" t="s">
        <v>6862</v>
      </c>
      <c r="C88" s="832" t="s">
        <v>665</v>
      </c>
      <c r="D88" s="832" t="s">
        <v>6770</v>
      </c>
      <c r="E88" s="832" t="s">
        <v>6878</v>
      </c>
      <c r="F88" s="832" t="s">
        <v>6879</v>
      </c>
      <c r="G88" s="849"/>
      <c r="H88" s="849"/>
      <c r="I88" s="832"/>
      <c r="J88" s="832"/>
      <c r="K88" s="849">
        <v>1</v>
      </c>
      <c r="L88" s="849">
        <v>393</v>
      </c>
      <c r="M88" s="832">
        <v>1</v>
      </c>
      <c r="N88" s="832">
        <v>393</v>
      </c>
      <c r="O88" s="849">
        <v>1</v>
      </c>
      <c r="P88" s="849">
        <v>393</v>
      </c>
      <c r="Q88" s="837">
        <v>1</v>
      </c>
      <c r="R88" s="850">
        <v>393</v>
      </c>
    </row>
    <row r="89" spans="1:18" ht="14.4" customHeight="1" x14ac:dyDescent="0.3">
      <c r="A89" s="831" t="s">
        <v>6806</v>
      </c>
      <c r="B89" s="832" t="s">
        <v>6862</v>
      </c>
      <c r="C89" s="832" t="s">
        <v>665</v>
      </c>
      <c r="D89" s="832" t="s">
        <v>6770</v>
      </c>
      <c r="E89" s="832" t="s">
        <v>6880</v>
      </c>
      <c r="F89" s="832" t="s">
        <v>6881</v>
      </c>
      <c r="G89" s="849"/>
      <c r="H89" s="849"/>
      <c r="I89" s="832"/>
      <c r="J89" s="832"/>
      <c r="K89" s="849">
        <v>2</v>
      </c>
      <c r="L89" s="849">
        <v>78</v>
      </c>
      <c r="M89" s="832">
        <v>1</v>
      </c>
      <c r="N89" s="832">
        <v>39</v>
      </c>
      <c r="O89" s="849"/>
      <c r="P89" s="849"/>
      <c r="Q89" s="837"/>
      <c r="R89" s="850"/>
    </row>
    <row r="90" spans="1:18" ht="14.4" customHeight="1" x14ac:dyDescent="0.3">
      <c r="A90" s="831" t="s">
        <v>6806</v>
      </c>
      <c r="B90" s="832" t="s">
        <v>6862</v>
      </c>
      <c r="C90" s="832" t="s">
        <v>665</v>
      </c>
      <c r="D90" s="832" t="s">
        <v>6770</v>
      </c>
      <c r="E90" s="832" t="s">
        <v>6882</v>
      </c>
      <c r="F90" s="832" t="s">
        <v>6883</v>
      </c>
      <c r="G90" s="849">
        <v>105</v>
      </c>
      <c r="H90" s="849">
        <v>0</v>
      </c>
      <c r="I90" s="832"/>
      <c r="J90" s="832">
        <v>0</v>
      </c>
      <c r="K90" s="849">
        <v>170</v>
      </c>
      <c r="L90" s="849">
        <v>0</v>
      </c>
      <c r="M90" s="832"/>
      <c r="N90" s="832">
        <v>0</v>
      </c>
      <c r="O90" s="849">
        <v>174</v>
      </c>
      <c r="P90" s="849">
        <v>0</v>
      </c>
      <c r="Q90" s="837"/>
      <c r="R90" s="850">
        <v>0</v>
      </c>
    </row>
    <row r="91" spans="1:18" ht="14.4" customHeight="1" x14ac:dyDescent="0.3">
      <c r="A91" s="831" t="s">
        <v>6806</v>
      </c>
      <c r="B91" s="832" t="s">
        <v>6862</v>
      </c>
      <c r="C91" s="832" t="s">
        <v>665</v>
      </c>
      <c r="D91" s="832" t="s">
        <v>6770</v>
      </c>
      <c r="E91" s="832" t="s">
        <v>6884</v>
      </c>
      <c r="F91" s="832" t="s">
        <v>6885</v>
      </c>
      <c r="G91" s="849">
        <v>5</v>
      </c>
      <c r="H91" s="849">
        <v>1035</v>
      </c>
      <c r="I91" s="832">
        <v>1.25</v>
      </c>
      <c r="J91" s="832">
        <v>207</v>
      </c>
      <c r="K91" s="849">
        <v>4</v>
      </c>
      <c r="L91" s="849">
        <v>828</v>
      </c>
      <c r="M91" s="832">
        <v>1</v>
      </c>
      <c r="N91" s="832">
        <v>207</v>
      </c>
      <c r="O91" s="849">
        <v>3</v>
      </c>
      <c r="P91" s="849">
        <v>624</v>
      </c>
      <c r="Q91" s="837">
        <v>0.75362318840579712</v>
      </c>
      <c r="R91" s="850">
        <v>208</v>
      </c>
    </row>
    <row r="92" spans="1:18" ht="14.4" customHeight="1" x14ac:dyDescent="0.3">
      <c r="A92" s="831" t="s">
        <v>6806</v>
      </c>
      <c r="B92" s="832" t="s">
        <v>6862</v>
      </c>
      <c r="C92" s="832" t="s">
        <v>665</v>
      </c>
      <c r="D92" s="832" t="s">
        <v>6770</v>
      </c>
      <c r="E92" s="832" t="s">
        <v>6781</v>
      </c>
      <c r="F92" s="832" t="s">
        <v>6782</v>
      </c>
      <c r="G92" s="849">
        <v>29</v>
      </c>
      <c r="H92" s="849">
        <v>966.6600000000002</v>
      </c>
      <c r="I92" s="832">
        <v>0.60417005212565167</v>
      </c>
      <c r="J92" s="832">
        <v>33.333103448275871</v>
      </c>
      <c r="K92" s="849">
        <v>48</v>
      </c>
      <c r="L92" s="849">
        <v>1599.98</v>
      </c>
      <c r="M92" s="832">
        <v>1</v>
      </c>
      <c r="N92" s="832">
        <v>33.332916666666669</v>
      </c>
      <c r="O92" s="849">
        <v>49</v>
      </c>
      <c r="P92" s="849">
        <v>1633.3199999999997</v>
      </c>
      <c r="Q92" s="837">
        <v>1.0208377604720058</v>
      </c>
      <c r="R92" s="850">
        <v>33.333061224489789</v>
      </c>
    </row>
    <row r="93" spans="1:18" ht="14.4" customHeight="1" x14ac:dyDescent="0.3">
      <c r="A93" s="831" t="s">
        <v>6806</v>
      </c>
      <c r="B93" s="832" t="s">
        <v>6862</v>
      </c>
      <c r="C93" s="832" t="s">
        <v>665</v>
      </c>
      <c r="D93" s="832" t="s">
        <v>6770</v>
      </c>
      <c r="E93" s="832" t="s">
        <v>6818</v>
      </c>
      <c r="F93" s="832" t="s">
        <v>6819</v>
      </c>
      <c r="G93" s="849">
        <v>204</v>
      </c>
      <c r="H93" s="849">
        <v>23664</v>
      </c>
      <c r="I93" s="832">
        <v>1.221556886227545</v>
      </c>
      <c r="J93" s="832">
        <v>116</v>
      </c>
      <c r="K93" s="849">
        <v>167</v>
      </c>
      <c r="L93" s="849">
        <v>19372</v>
      </c>
      <c r="M93" s="832">
        <v>1</v>
      </c>
      <c r="N93" s="832">
        <v>116</v>
      </c>
      <c r="O93" s="849">
        <v>197</v>
      </c>
      <c r="P93" s="849">
        <v>22852</v>
      </c>
      <c r="Q93" s="837">
        <v>1.1796407185628743</v>
      </c>
      <c r="R93" s="850">
        <v>116</v>
      </c>
    </row>
    <row r="94" spans="1:18" ht="14.4" customHeight="1" x14ac:dyDescent="0.3">
      <c r="A94" s="831" t="s">
        <v>6806</v>
      </c>
      <c r="B94" s="832" t="s">
        <v>6862</v>
      </c>
      <c r="C94" s="832" t="s">
        <v>665</v>
      </c>
      <c r="D94" s="832" t="s">
        <v>6770</v>
      </c>
      <c r="E94" s="832" t="s">
        <v>6783</v>
      </c>
      <c r="F94" s="832" t="s">
        <v>6784</v>
      </c>
      <c r="G94" s="849">
        <v>372</v>
      </c>
      <c r="H94" s="849">
        <v>13764</v>
      </c>
      <c r="I94" s="832">
        <v>0.8920863309352518</v>
      </c>
      <c r="J94" s="832">
        <v>37</v>
      </c>
      <c r="K94" s="849">
        <v>417</v>
      </c>
      <c r="L94" s="849">
        <v>15429</v>
      </c>
      <c r="M94" s="832">
        <v>1</v>
      </c>
      <c r="N94" s="832">
        <v>37</v>
      </c>
      <c r="O94" s="849">
        <v>396</v>
      </c>
      <c r="P94" s="849">
        <v>15048</v>
      </c>
      <c r="Q94" s="837">
        <v>0.97530624149329181</v>
      </c>
      <c r="R94" s="850">
        <v>38</v>
      </c>
    </row>
    <row r="95" spans="1:18" ht="14.4" customHeight="1" x14ac:dyDescent="0.3">
      <c r="A95" s="831" t="s">
        <v>6806</v>
      </c>
      <c r="B95" s="832" t="s">
        <v>6862</v>
      </c>
      <c r="C95" s="832" t="s">
        <v>665</v>
      </c>
      <c r="D95" s="832" t="s">
        <v>6770</v>
      </c>
      <c r="E95" s="832" t="s">
        <v>6886</v>
      </c>
      <c r="F95" s="832" t="s">
        <v>6887</v>
      </c>
      <c r="G95" s="849">
        <v>14</v>
      </c>
      <c r="H95" s="849">
        <v>812</v>
      </c>
      <c r="I95" s="832">
        <v>2.8</v>
      </c>
      <c r="J95" s="832">
        <v>58</v>
      </c>
      <c r="K95" s="849">
        <v>5</v>
      </c>
      <c r="L95" s="849">
        <v>290</v>
      </c>
      <c r="M95" s="832">
        <v>1</v>
      </c>
      <c r="N95" s="832">
        <v>58</v>
      </c>
      <c r="O95" s="849"/>
      <c r="P95" s="849"/>
      <c r="Q95" s="837"/>
      <c r="R95" s="850"/>
    </row>
    <row r="96" spans="1:18" ht="14.4" customHeight="1" x14ac:dyDescent="0.3">
      <c r="A96" s="831" t="s">
        <v>6806</v>
      </c>
      <c r="B96" s="832" t="s">
        <v>6862</v>
      </c>
      <c r="C96" s="832" t="s">
        <v>665</v>
      </c>
      <c r="D96" s="832" t="s">
        <v>6770</v>
      </c>
      <c r="E96" s="832" t="s">
        <v>6854</v>
      </c>
      <c r="F96" s="832" t="s">
        <v>6855</v>
      </c>
      <c r="G96" s="849">
        <v>3</v>
      </c>
      <c r="H96" s="849">
        <v>96</v>
      </c>
      <c r="I96" s="832">
        <v>3</v>
      </c>
      <c r="J96" s="832">
        <v>32</v>
      </c>
      <c r="K96" s="849">
        <v>1</v>
      </c>
      <c r="L96" s="849">
        <v>32</v>
      </c>
      <c r="M96" s="832">
        <v>1</v>
      </c>
      <c r="N96" s="832">
        <v>32</v>
      </c>
      <c r="O96" s="849">
        <v>5</v>
      </c>
      <c r="P96" s="849">
        <v>165</v>
      </c>
      <c r="Q96" s="837">
        <v>5.15625</v>
      </c>
      <c r="R96" s="850">
        <v>33</v>
      </c>
    </row>
    <row r="97" spans="1:18" ht="14.4" customHeight="1" x14ac:dyDescent="0.3">
      <c r="A97" s="831" t="s">
        <v>6806</v>
      </c>
      <c r="B97" s="832" t="s">
        <v>6862</v>
      </c>
      <c r="C97" s="832" t="s">
        <v>665</v>
      </c>
      <c r="D97" s="832" t="s">
        <v>6770</v>
      </c>
      <c r="E97" s="832" t="s">
        <v>6888</v>
      </c>
      <c r="F97" s="832" t="s">
        <v>6889</v>
      </c>
      <c r="G97" s="849"/>
      <c r="H97" s="849"/>
      <c r="I97" s="832"/>
      <c r="J97" s="832"/>
      <c r="K97" s="849">
        <v>0</v>
      </c>
      <c r="L97" s="849">
        <v>0</v>
      </c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6806</v>
      </c>
      <c r="B98" s="832" t="s">
        <v>6862</v>
      </c>
      <c r="C98" s="832" t="s">
        <v>665</v>
      </c>
      <c r="D98" s="832" t="s">
        <v>6770</v>
      </c>
      <c r="E98" s="832" t="s">
        <v>6822</v>
      </c>
      <c r="F98" s="832" t="s">
        <v>6823</v>
      </c>
      <c r="G98" s="849">
        <v>12</v>
      </c>
      <c r="H98" s="849">
        <v>888</v>
      </c>
      <c r="I98" s="832">
        <v>12</v>
      </c>
      <c r="J98" s="832">
        <v>74</v>
      </c>
      <c r="K98" s="849">
        <v>1</v>
      </c>
      <c r="L98" s="849">
        <v>74</v>
      </c>
      <c r="M98" s="832">
        <v>1</v>
      </c>
      <c r="N98" s="832">
        <v>74</v>
      </c>
      <c r="O98" s="849">
        <v>1</v>
      </c>
      <c r="P98" s="849">
        <v>75</v>
      </c>
      <c r="Q98" s="837">
        <v>1.0135135135135136</v>
      </c>
      <c r="R98" s="850">
        <v>75</v>
      </c>
    </row>
    <row r="99" spans="1:18" ht="14.4" customHeight="1" x14ac:dyDescent="0.3">
      <c r="A99" s="831" t="s">
        <v>6806</v>
      </c>
      <c r="B99" s="832" t="s">
        <v>6862</v>
      </c>
      <c r="C99" s="832" t="s">
        <v>665</v>
      </c>
      <c r="D99" s="832" t="s">
        <v>6770</v>
      </c>
      <c r="E99" s="832" t="s">
        <v>6824</v>
      </c>
      <c r="F99" s="832" t="s">
        <v>6825</v>
      </c>
      <c r="G99" s="849">
        <v>5</v>
      </c>
      <c r="H99" s="849">
        <v>1115</v>
      </c>
      <c r="I99" s="832"/>
      <c r="J99" s="832">
        <v>223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6806</v>
      </c>
      <c r="B100" s="832" t="s">
        <v>6862</v>
      </c>
      <c r="C100" s="832" t="s">
        <v>665</v>
      </c>
      <c r="D100" s="832" t="s">
        <v>6770</v>
      </c>
      <c r="E100" s="832" t="s">
        <v>6890</v>
      </c>
      <c r="F100" s="832" t="s">
        <v>6891</v>
      </c>
      <c r="G100" s="849"/>
      <c r="H100" s="849"/>
      <c r="I100" s="832"/>
      <c r="J100" s="832"/>
      <c r="K100" s="849">
        <v>0</v>
      </c>
      <c r="L100" s="849">
        <v>0</v>
      </c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6806</v>
      </c>
      <c r="B101" s="832" t="s">
        <v>6862</v>
      </c>
      <c r="C101" s="832" t="s">
        <v>665</v>
      </c>
      <c r="D101" s="832" t="s">
        <v>6770</v>
      </c>
      <c r="E101" s="832" t="s">
        <v>6892</v>
      </c>
      <c r="F101" s="832" t="s">
        <v>6893</v>
      </c>
      <c r="G101" s="849">
        <v>58</v>
      </c>
      <c r="H101" s="849">
        <v>3422</v>
      </c>
      <c r="I101" s="832">
        <v>2</v>
      </c>
      <c r="J101" s="832">
        <v>59</v>
      </c>
      <c r="K101" s="849">
        <v>29</v>
      </c>
      <c r="L101" s="849">
        <v>1711</v>
      </c>
      <c r="M101" s="832">
        <v>1</v>
      </c>
      <c r="N101" s="832">
        <v>59</v>
      </c>
      <c r="O101" s="849">
        <v>38</v>
      </c>
      <c r="P101" s="849">
        <v>2318</v>
      </c>
      <c r="Q101" s="837">
        <v>1.3547632963179428</v>
      </c>
      <c r="R101" s="850">
        <v>61</v>
      </c>
    </row>
    <row r="102" spans="1:18" ht="14.4" customHeight="1" x14ac:dyDescent="0.3">
      <c r="A102" s="831" t="s">
        <v>6806</v>
      </c>
      <c r="B102" s="832" t="s">
        <v>6862</v>
      </c>
      <c r="C102" s="832" t="s">
        <v>665</v>
      </c>
      <c r="D102" s="832" t="s">
        <v>6770</v>
      </c>
      <c r="E102" s="832" t="s">
        <v>6785</v>
      </c>
      <c r="F102" s="832" t="s">
        <v>6786</v>
      </c>
      <c r="G102" s="849">
        <v>11</v>
      </c>
      <c r="H102" s="849">
        <v>308</v>
      </c>
      <c r="I102" s="832">
        <v>0.15277777777777779</v>
      </c>
      <c r="J102" s="832">
        <v>28</v>
      </c>
      <c r="K102" s="849">
        <v>72</v>
      </c>
      <c r="L102" s="849">
        <v>2016</v>
      </c>
      <c r="M102" s="832">
        <v>1</v>
      </c>
      <c r="N102" s="832">
        <v>28</v>
      </c>
      <c r="O102" s="849">
        <v>95</v>
      </c>
      <c r="P102" s="849">
        <v>2755</v>
      </c>
      <c r="Q102" s="837">
        <v>1.3665674603174602</v>
      </c>
      <c r="R102" s="850">
        <v>29</v>
      </c>
    </row>
    <row r="103" spans="1:18" ht="14.4" customHeight="1" x14ac:dyDescent="0.3">
      <c r="A103" s="831" t="s">
        <v>6806</v>
      </c>
      <c r="B103" s="832" t="s">
        <v>6862</v>
      </c>
      <c r="C103" s="832" t="s">
        <v>665</v>
      </c>
      <c r="D103" s="832" t="s">
        <v>6770</v>
      </c>
      <c r="E103" s="832" t="s">
        <v>6787</v>
      </c>
      <c r="F103" s="832" t="s">
        <v>6788</v>
      </c>
      <c r="G103" s="849">
        <v>156</v>
      </c>
      <c r="H103" s="849">
        <v>9204</v>
      </c>
      <c r="I103" s="832">
        <v>0.68122270742358082</v>
      </c>
      <c r="J103" s="832">
        <v>59</v>
      </c>
      <c r="K103" s="849">
        <v>229</v>
      </c>
      <c r="L103" s="849">
        <v>13511</v>
      </c>
      <c r="M103" s="832">
        <v>1</v>
      </c>
      <c r="N103" s="832">
        <v>59</v>
      </c>
      <c r="O103" s="849">
        <v>199</v>
      </c>
      <c r="P103" s="849">
        <v>12139</v>
      </c>
      <c r="Q103" s="837">
        <v>0.89845311227888391</v>
      </c>
      <c r="R103" s="850">
        <v>61</v>
      </c>
    </row>
    <row r="104" spans="1:18" ht="14.4" customHeight="1" x14ac:dyDescent="0.3">
      <c r="A104" s="831" t="s">
        <v>6806</v>
      </c>
      <c r="B104" s="832" t="s">
        <v>6862</v>
      </c>
      <c r="C104" s="832" t="s">
        <v>665</v>
      </c>
      <c r="D104" s="832" t="s">
        <v>6770</v>
      </c>
      <c r="E104" s="832" t="s">
        <v>6894</v>
      </c>
      <c r="F104" s="832" t="s">
        <v>6895</v>
      </c>
      <c r="G104" s="849">
        <v>26</v>
      </c>
      <c r="H104" s="849">
        <v>4602</v>
      </c>
      <c r="I104" s="832">
        <v>0.22097378277153559</v>
      </c>
      <c r="J104" s="832">
        <v>177</v>
      </c>
      <c r="K104" s="849">
        <v>117</v>
      </c>
      <c r="L104" s="849">
        <v>20826</v>
      </c>
      <c r="M104" s="832">
        <v>1</v>
      </c>
      <c r="N104" s="832">
        <v>178</v>
      </c>
      <c r="O104" s="849">
        <v>204</v>
      </c>
      <c r="P104" s="849">
        <v>36516</v>
      </c>
      <c r="Q104" s="837">
        <v>1.7533851915874388</v>
      </c>
      <c r="R104" s="850">
        <v>179</v>
      </c>
    </row>
    <row r="105" spans="1:18" ht="14.4" customHeight="1" x14ac:dyDescent="0.3">
      <c r="A105" s="831" t="s">
        <v>6806</v>
      </c>
      <c r="B105" s="832" t="s">
        <v>6862</v>
      </c>
      <c r="C105" s="832" t="s">
        <v>665</v>
      </c>
      <c r="D105" s="832" t="s">
        <v>6770</v>
      </c>
      <c r="E105" s="832" t="s">
        <v>6896</v>
      </c>
      <c r="F105" s="832" t="s">
        <v>6897</v>
      </c>
      <c r="G105" s="849">
        <v>789</v>
      </c>
      <c r="H105" s="849">
        <v>280095</v>
      </c>
      <c r="I105" s="832">
        <v>1.0749318801089918</v>
      </c>
      <c r="J105" s="832">
        <v>355</v>
      </c>
      <c r="K105" s="849">
        <v>734</v>
      </c>
      <c r="L105" s="849">
        <v>260570</v>
      </c>
      <c r="M105" s="832">
        <v>1</v>
      </c>
      <c r="N105" s="832">
        <v>355</v>
      </c>
      <c r="O105" s="849">
        <v>641</v>
      </c>
      <c r="P105" s="849">
        <v>229478</v>
      </c>
      <c r="Q105" s="837">
        <v>0.88067697739570938</v>
      </c>
      <c r="R105" s="850">
        <v>358</v>
      </c>
    </row>
    <row r="106" spans="1:18" ht="14.4" customHeight="1" x14ac:dyDescent="0.3">
      <c r="A106" s="831" t="s">
        <v>6806</v>
      </c>
      <c r="B106" s="832" t="s">
        <v>6862</v>
      </c>
      <c r="C106" s="832" t="s">
        <v>665</v>
      </c>
      <c r="D106" s="832" t="s">
        <v>6770</v>
      </c>
      <c r="E106" s="832" t="s">
        <v>6898</v>
      </c>
      <c r="F106" s="832" t="s">
        <v>6899</v>
      </c>
      <c r="G106" s="849">
        <v>131</v>
      </c>
      <c r="H106" s="849">
        <v>30785</v>
      </c>
      <c r="I106" s="832">
        <v>1.1245251315020457</v>
      </c>
      <c r="J106" s="832">
        <v>235</v>
      </c>
      <c r="K106" s="849">
        <v>116</v>
      </c>
      <c r="L106" s="849">
        <v>27376</v>
      </c>
      <c r="M106" s="832">
        <v>1</v>
      </c>
      <c r="N106" s="832">
        <v>236</v>
      </c>
      <c r="O106" s="849">
        <v>126</v>
      </c>
      <c r="P106" s="849">
        <v>29862</v>
      </c>
      <c r="Q106" s="837">
        <v>1.0908094681472822</v>
      </c>
      <c r="R106" s="850">
        <v>237</v>
      </c>
    </row>
    <row r="107" spans="1:18" ht="14.4" customHeight="1" x14ac:dyDescent="0.3">
      <c r="A107" s="831" t="s">
        <v>6806</v>
      </c>
      <c r="B107" s="832" t="s">
        <v>6862</v>
      </c>
      <c r="C107" s="832" t="s">
        <v>665</v>
      </c>
      <c r="D107" s="832" t="s">
        <v>6770</v>
      </c>
      <c r="E107" s="832" t="s">
        <v>6900</v>
      </c>
      <c r="F107" s="832" t="s">
        <v>6901</v>
      </c>
      <c r="G107" s="849"/>
      <c r="H107" s="849"/>
      <c r="I107" s="832"/>
      <c r="J107" s="832"/>
      <c r="K107" s="849">
        <v>1</v>
      </c>
      <c r="L107" s="849">
        <v>82</v>
      </c>
      <c r="M107" s="832">
        <v>1</v>
      </c>
      <c r="N107" s="832">
        <v>82</v>
      </c>
      <c r="O107" s="849">
        <v>1</v>
      </c>
      <c r="P107" s="849">
        <v>83</v>
      </c>
      <c r="Q107" s="837">
        <v>1.0121951219512195</v>
      </c>
      <c r="R107" s="850">
        <v>83</v>
      </c>
    </row>
    <row r="108" spans="1:18" ht="14.4" customHeight="1" x14ac:dyDescent="0.3">
      <c r="A108" s="831" t="s">
        <v>6806</v>
      </c>
      <c r="B108" s="832" t="s">
        <v>6862</v>
      </c>
      <c r="C108" s="832" t="s">
        <v>680</v>
      </c>
      <c r="D108" s="832" t="s">
        <v>6770</v>
      </c>
      <c r="E108" s="832" t="s">
        <v>6902</v>
      </c>
      <c r="F108" s="832" t="s">
        <v>6903</v>
      </c>
      <c r="G108" s="849">
        <v>62</v>
      </c>
      <c r="H108" s="849">
        <v>5456</v>
      </c>
      <c r="I108" s="832">
        <v>1.4090909090909092</v>
      </c>
      <c r="J108" s="832">
        <v>88</v>
      </c>
      <c r="K108" s="849">
        <v>44</v>
      </c>
      <c r="L108" s="849">
        <v>3872</v>
      </c>
      <c r="M108" s="832">
        <v>1</v>
      </c>
      <c r="N108" s="832">
        <v>88</v>
      </c>
      <c r="O108" s="849">
        <v>24</v>
      </c>
      <c r="P108" s="849">
        <v>2136</v>
      </c>
      <c r="Q108" s="837">
        <v>0.55165289256198347</v>
      </c>
      <c r="R108" s="850">
        <v>89</v>
      </c>
    </row>
    <row r="109" spans="1:18" ht="14.4" customHeight="1" x14ac:dyDescent="0.3">
      <c r="A109" s="831" t="s">
        <v>6806</v>
      </c>
      <c r="B109" s="832" t="s">
        <v>6862</v>
      </c>
      <c r="C109" s="832" t="s">
        <v>680</v>
      </c>
      <c r="D109" s="832" t="s">
        <v>6770</v>
      </c>
      <c r="E109" s="832" t="s">
        <v>6904</v>
      </c>
      <c r="F109" s="832" t="s">
        <v>6905</v>
      </c>
      <c r="G109" s="849">
        <v>97</v>
      </c>
      <c r="H109" s="849">
        <v>61110</v>
      </c>
      <c r="I109" s="832">
        <v>1.0302795292848232</v>
      </c>
      <c r="J109" s="832">
        <v>630</v>
      </c>
      <c r="K109" s="849">
        <v>94</v>
      </c>
      <c r="L109" s="849">
        <v>59314</v>
      </c>
      <c r="M109" s="832">
        <v>1</v>
      </c>
      <c r="N109" s="832">
        <v>631</v>
      </c>
      <c r="O109" s="849">
        <v>66</v>
      </c>
      <c r="P109" s="849">
        <v>41844</v>
      </c>
      <c r="Q109" s="837">
        <v>0.70546582594328489</v>
      </c>
      <c r="R109" s="850">
        <v>634</v>
      </c>
    </row>
    <row r="110" spans="1:18" ht="14.4" customHeight="1" x14ac:dyDescent="0.3">
      <c r="A110" s="831" t="s">
        <v>6806</v>
      </c>
      <c r="B110" s="832" t="s">
        <v>6862</v>
      </c>
      <c r="C110" s="832" t="s">
        <v>680</v>
      </c>
      <c r="D110" s="832" t="s">
        <v>6770</v>
      </c>
      <c r="E110" s="832" t="s">
        <v>6878</v>
      </c>
      <c r="F110" s="832" t="s">
        <v>6879</v>
      </c>
      <c r="G110" s="849">
        <v>89</v>
      </c>
      <c r="H110" s="849">
        <v>34888</v>
      </c>
      <c r="I110" s="832">
        <v>1.0203854815594746</v>
      </c>
      <c r="J110" s="832">
        <v>392</v>
      </c>
      <c r="K110" s="849">
        <v>87</v>
      </c>
      <c r="L110" s="849">
        <v>34191</v>
      </c>
      <c r="M110" s="832">
        <v>1</v>
      </c>
      <c r="N110" s="832">
        <v>393</v>
      </c>
      <c r="O110" s="849">
        <v>54</v>
      </c>
      <c r="P110" s="849">
        <v>21222</v>
      </c>
      <c r="Q110" s="837">
        <v>0.62068965517241381</v>
      </c>
      <c r="R110" s="850">
        <v>393</v>
      </c>
    </row>
    <row r="111" spans="1:18" ht="14.4" customHeight="1" x14ac:dyDescent="0.3">
      <c r="A111" s="831" t="s">
        <v>6806</v>
      </c>
      <c r="B111" s="832" t="s">
        <v>6862</v>
      </c>
      <c r="C111" s="832" t="s">
        <v>680</v>
      </c>
      <c r="D111" s="832" t="s">
        <v>6770</v>
      </c>
      <c r="E111" s="832" t="s">
        <v>6880</v>
      </c>
      <c r="F111" s="832" t="s">
        <v>6881</v>
      </c>
      <c r="G111" s="849">
        <v>134</v>
      </c>
      <c r="H111" s="849">
        <v>5226</v>
      </c>
      <c r="I111" s="832">
        <v>1.098360655737705</v>
      </c>
      <c r="J111" s="832">
        <v>39</v>
      </c>
      <c r="K111" s="849">
        <v>122</v>
      </c>
      <c r="L111" s="849">
        <v>4758</v>
      </c>
      <c r="M111" s="832">
        <v>1</v>
      </c>
      <c r="N111" s="832">
        <v>39</v>
      </c>
      <c r="O111" s="849">
        <v>81</v>
      </c>
      <c r="P111" s="849">
        <v>3159</v>
      </c>
      <c r="Q111" s="837">
        <v>0.66393442622950816</v>
      </c>
      <c r="R111" s="850">
        <v>39</v>
      </c>
    </row>
    <row r="112" spans="1:18" ht="14.4" customHeight="1" x14ac:dyDescent="0.3">
      <c r="A112" s="831" t="s">
        <v>6806</v>
      </c>
      <c r="B112" s="832" t="s">
        <v>6862</v>
      </c>
      <c r="C112" s="832" t="s">
        <v>680</v>
      </c>
      <c r="D112" s="832" t="s">
        <v>6770</v>
      </c>
      <c r="E112" s="832" t="s">
        <v>6906</v>
      </c>
      <c r="F112" s="832" t="s">
        <v>6907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1703</v>
      </c>
      <c r="Q112" s="837"/>
      <c r="R112" s="850">
        <v>1703</v>
      </c>
    </row>
    <row r="113" spans="1:18" ht="14.4" customHeight="1" x14ac:dyDescent="0.3">
      <c r="A113" s="831" t="s">
        <v>6806</v>
      </c>
      <c r="B113" s="832" t="s">
        <v>6862</v>
      </c>
      <c r="C113" s="832" t="s">
        <v>680</v>
      </c>
      <c r="D113" s="832" t="s">
        <v>6770</v>
      </c>
      <c r="E113" s="832" t="s">
        <v>6908</v>
      </c>
      <c r="F113" s="832" t="s">
        <v>6909</v>
      </c>
      <c r="G113" s="849"/>
      <c r="H113" s="849"/>
      <c r="I113" s="832"/>
      <c r="J113" s="832"/>
      <c r="K113" s="849"/>
      <c r="L113" s="849"/>
      <c r="M113" s="832"/>
      <c r="N113" s="832"/>
      <c r="O113" s="849">
        <v>3</v>
      </c>
      <c r="P113" s="849">
        <v>2172</v>
      </c>
      <c r="Q113" s="837"/>
      <c r="R113" s="850">
        <v>724</v>
      </c>
    </row>
    <row r="114" spans="1:18" ht="14.4" customHeight="1" x14ac:dyDescent="0.3">
      <c r="A114" s="831" t="s">
        <v>6806</v>
      </c>
      <c r="B114" s="832" t="s">
        <v>6862</v>
      </c>
      <c r="C114" s="832" t="s">
        <v>680</v>
      </c>
      <c r="D114" s="832" t="s">
        <v>6770</v>
      </c>
      <c r="E114" s="832" t="s">
        <v>6910</v>
      </c>
      <c r="F114" s="832" t="s">
        <v>6911</v>
      </c>
      <c r="G114" s="849">
        <v>1</v>
      </c>
      <c r="H114" s="849">
        <v>980</v>
      </c>
      <c r="I114" s="832">
        <v>0.99796334012219956</v>
      </c>
      <c r="J114" s="832">
        <v>980</v>
      </c>
      <c r="K114" s="849">
        <v>1</v>
      </c>
      <c r="L114" s="849">
        <v>982</v>
      </c>
      <c r="M114" s="832">
        <v>1</v>
      </c>
      <c r="N114" s="832">
        <v>982</v>
      </c>
      <c r="O114" s="849">
        <v>1</v>
      </c>
      <c r="P114" s="849">
        <v>988</v>
      </c>
      <c r="Q114" s="837">
        <v>1.0061099796334012</v>
      </c>
      <c r="R114" s="850">
        <v>988</v>
      </c>
    </row>
    <row r="115" spans="1:18" ht="14.4" customHeight="1" x14ac:dyDescent="0.3">
      <c r="A115" s="831" t="s">
        <v>6806</v>
      </c>
      <c r="B115" s="832" t="s">
        <v>6862</v>
      </c>
      <c r="C115" s="832" t="s">
        <v>680</v>
      </c>
      <c r="D115" s="832" t="s">
        <v>6770</v>
      </c>
      <c r="E115" s="832" t="s">
        <v>6912</v>
      </c>
      <c r="F115" s="832" t="s">
        <v>6913</v>
      </c>
      <c r="G115" s="849">
        <v>1</v>
      </c>
      <c r="H115" s="849">
        <v>172</v>
      </c>
      <c r="I115" s="832">
        <v>1</v>
      </c>
      <c r="J115" s="832">
        <v>172</v>
      </c>
      <c r="K115" s="849">
        <v>1</v>
      </c>
      <c r="L115" s="849">
        <v>172</v>
      </c>
      <c r="M115" s="832">
        <v>1</v>
      </c>
      <c r="N115" s="832">
        <v>172</v>
      </c>
      <c r="O115" s="849"/>
      <c r="P115" s="849"/>
      <c r="Q115" s="837"/>
      <c r="R115" s="850"/>
    </row>
    <row r="116" spans="1:18" ht="14.4" customHeight="1" x14ac:dyDescent="0.3">
      <c r="A116" s="831" t="s">
        <v>6806</v>
      </c>
      <c r="B116" s="832" t="s">
        <v>6862</v>
      </c>
      <c r="C116" s="832" t="s">
        <v>6914</v>
      </c>
      <c r="D116" s="832" t="s">
        <v>6751</v>
      </c>
      <c r="E116" s="832" t="s">
        <v>6863</v>
      </c>
      <c r="F116" s="832" t="s">
        <v>6915</v>
      </c>
      <c r="G116" s="849">
        <v>0</v>
      </c>
      <c r="H116" s="849">
        <v>-7.2759576141834259E-11</v>
      </c>
      <c r="I116" s="832">
        <v>0.625</v>
      </c>
      <c r="J116" s="832"/>
      <c r="K116" s="849">
        <v>1.0658141036401503E-14</v>
      </c>
      <c r="L116" s="849">
        <v>-1.1641532182693481E-10</v>
      </c>
      <c r="M116" s="832">
        <v>1</v>
      </c>
      <c r="N116" s="832">
        <v>-10922.666666666666</v>
      </c>
      <c r="O116" s="849">
        <v>0</v>
      </c>
      <c r="P116" s="849">
        <v>-5.8207660913467407E-11</v>
      </c>
      <c r="Q116" s="837">
        <v>0.5</v>
      </c>
      <c r="R116" s="850"/>
    </row>
    <row r="117" spans="1:18" ht="14.4" customHeight="1" x14ac:dyDescent="0.3">
      <c r="A117" s="831" t="s">
        <v>6806</v>
      </c>
      <c r="B117" s="832" t="s">
        <v>6862</v>
      </c>
      <c r="C117" s="832" t="s">
        <v>6914</v>
      </c>
      <c r="D117" s="832" t="s">
        <v>6751</v>
      </c>
      <c r="E117" s="832" t="s">
        <v>6864</v>
      </c>
      <c r="F117" s="832" t="s">
        <v>6916</v>
      </c>
      <c r="G117" s="849">
        <v>0</v>
      </c>
      <c r="H117" s="849">
        <v>0</v>
      </c>
      <c r="I117" s="832">
        <v>0</v>
      </c>
      <c r="J117" s="832"/>
      <c r="K117" s="849">
        <v>0</v>
      </c>
      <c r="L117" s="849">
        <v>5.8207660913467407E-11</v>
      </c>
      <c r="M117" s="832">
        <v>1</v>
      </c>
      <c r="N117" s="832"/>
      <c r="O117" s="849">
        <v>0</v>
      </c>
      <c r="P117" s="849">
        <v>1.1641532182693481E-10</v>
      </c>
      <c r="Q117" s="837">
        <v>2</v>
      </c>
      <c r="R117" s="850"/>
    </row>
    <row r="118" spans="1:18" ht="14.4" customHeight="1" x14ac:dyDescent="0.3">
      <c r="A118" s="831" t="s">
        <v>6806</v>
      </c>
      <c r="B118" s="832" t="s">
        <v>6862</v>
      </c>
      <c r="C118" s="832" t="s">
        <v>6914</v>
      </c>
      <c r="D118" s="832" t="s">
        <v>6751</v>
      </c>
      <c r="E118" s="832" t="s">
        <v>6865</v>
      </c>
      <c r="F118" s="832" t="s">
        <v>6866</v>
      </c>
      <c r="G118" s="849">
        <v>2.2204460492503131E-16</v>
      </c>
      <c r="H118" s="849">
        <v>-1.4551915228366852E-11</v>
      </c>
      <c r="I118" s="832">
        <v>-1</v>
      </c>
      <c r="J118" s="832">
        <v>-65536</v>
      </c>
      <c r="K118" s="849">
        <v>0</v>
      </c>
      <c r="L118" s="849">
        <v>1.4551915228366852E-11</v>
      </c>
      <c r="M118" s="832">
        <v>1</v>
      </c>
      <c r="N118" s="832"/>
      <c r="O118" s="849">
        <v>0</v>
      </c>
      <c r="P118" s="849">
        <v>0</v>
      </c>
      <c r="Q118" s="837">
        <v>0</v>
      </c>
      <c r="R118" s="850"/>
    </row>
    <row r="119" spans="1:18" ht="14.4" customHeight="1" x14ac:dyDescent="0.3">
      <c r="A119" s="831" t="s">
        <v>6806</v>
      </c>
      <c r="B119" s="832" t="s">
        <v>6862</v>
      </c>
      <c r="C119" s="832" t="s">
        <v>6914</v>
      </c>
      <c r="D119" s="832" t="s">
        <v>6751</v>
      </c>
      <c r="E119" s="832" t="s">
        <v>6867</v>
      </c>
      <c r="F119" s="832" t="s">
        <v>6866</v>
      </c>
      <c r="G119" s="849">
        <v>0</v>
      </c>
      <c r="H119" s="849">
        <v>-1.1641532182693481E-10</v>
      </c>
      <c r="I119" s="832">
        <v>-4</v>
      </c>
      <c r="J119" s="832"/>
      <c r="K119" s="849">
        <v>0</v>
      </c>
      <c r="L119" s="849">
        <v>2.9103830456733704E-11</v>
      </c>
      <c r="M119" s="832">
        <v>1</v>
      </c>
      <c r="N119" s="832"/>
      <c r="O119" s="849">
        <v>0</v>
      </c>
      <c r="P119" s="849">
        <v>-5.8207660913467407E-11</v>
      </c>
      <c r="Q119" s="837">
        <v>-2</v>
      </c>
      <c r="R119" s="850"/>
    </row>
    <row r="120" spans="1:18" ht="14.4" customHeight="1" x14ac:dyDescent="0.3">
      <c r="A120" s="831" t="s">
        <v>6806</v>
      </c>
      <c r="B120" s="832" t="s">
        <v>6917</v>
      </c>
      <c r="C120" s="832" t="s">
        <v>665</v>
      </c>
      <c r="D120" s="832" t="s">
        <v>6770</v>
      </c>
      <c r="E120" s="832" t="s">
        <v>6918</v>
      </c>
      <c r="F120" s="832" t="s">
        <v>6919</v>
      </c>
      <c r="G120" s="849">
        <v>1</v>
      </c>
      <c r="H120" s="849">
        <v>345</v>
      </c>
      <c r="I120" s="832"/>
      <c r="J120" s="832">
        <v>345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6806</v>
      </c>
      <c r="B121" s="832" t="s">
        <v>6920</v>
      </c>
      <c r="C121" s="832" t="s">
        <v>665</v>
      </c>
      <c r="D121" s="832" t="s">
        <v>6751</v>
      </c>
      <c r="E121" s="832" t="s">
        <v>6921</v>
      </c>
      <c r="F121" s="832" t="s">
        <v>6922</v>
      </c>
      <c r="G121" s="849">
        <v>6</v>
      </c>
      <c r="H121" s="849">
        <v>12438.36</v>
      </c>
      <c r="I121" s="832">
        <v>0.76758393933559443</v>
      </c>
      <c r="J121" s="832">
        <v>2073.06</v>
      </c>
      <c r="K121" s="849">
        <v>8</v>
      </c>
      <c r="L121" s="849">
        <v>16204.56</v>
      </c>
      <c r="M121" s="832">
        <v>1</v>
      </c>
      <c r="N121" s="832">
        <v>2025.57</v>
      </c>
      <c r="O121" s="849">
        <v>3</v>
      </c>
      <c r="P121" s="849">
        <v>3683.13</v>
      </c>
      <c r="Q121" s="837">
        <v>0.22728972585494456</v>
      </c>
      <c r="R121" s="850">
        <v>1227.71</v>
      </c>
    </row>
    <row r="122" spans="1:18" ht="14.4" customHeight="1" x14ac:dyDescent="0.3">
      <c r="A122" s="831" t="s">
        <v>6806</v>
      </c>
      <c r="B122" s="832" t="s">
        <v>6920</v>
      </c>
      <c r="C122" s="832" t="s">
        <v>665</v>
      </c>
      <c r="D122" s="832" t="s">
        <v>6751</v>
      </c>
      <c r="E122" s="832" t="s">
        <v>6923</v>
      </c>
      <c r="F122" s="832" t="s">
        <v>2465</v>
      </c>
      <c r="G122" s="849"/>
      <c r="H122" s="849"/>
      <c r="I122" s="832"/>
      <c r="J122" s="832"/>
      <c r="K122" s="849">
        <v>1</v>
      </c>
      <c r="L122" s="849">
        <v>2092.33</v>
      </c>
      <c r="M122" s="832">
        <v>1</v>
      </c>
      <c r="N122" s="832">
        <v>2092.33</v>
      </c>
      <c r="O122" s="849"/>
      <c r="P122" s="849"/>
      <c r="Q122" s="837"/>
      <c r="R122" s="850"/>
    </row>
    <row r="123" spans="1:18" ht="14.4" customHeight="1" x14ac:dyDescent="0.3">
      <c r="A123" s="831" t="s">
        <v>6806</v>
      </c>
      <c r="B123" s="832" t="s">
        <v>6920</v>
      </c>
      <c r="C123" s="832" t="s">
        <v>665</v>
      </c>
      <c r="D123" s="832" t="s">
        <v>6751</v>
      </c>
      <c r="E123" s="832" t="s">
        <v>6924</v>
      </c>
      <c r="F123" s="832" t="s">
        <v>2465</v>
      </c>
      <c r="G123" s="849"/>
      <c r="H123" s="849"/>
      <c r="I123" s="832"/>
      <c r="J123" s="832"/>
      <c r="K123" s="849"/>
      <c r="L123" s="849"/>
      <c r="M123" s="832"/>
      <c r="N123" s="832"/>
      <c r="O123" s="849">
        <v>2</v>
      </c>
      <c r="P123" s="849">
        <v>3637.68</v>
      </c>
      <c r="Q123" s="837"/>
      <c r="R123" s="850">
        <v>1818.84</v>
      </c>
    </row>
    <row r="124" spans="1:18" ht="14.4" customHeight="1" x14ac:dyDescent="0.3">
      <c r="A124" s="831" t="s">
        <v>6806</v>
      </c>
      <c r="B124" s="832" t="s">
        <v>6920</v>
      </c>
      <c r="C124" s="832" t="s">
        <v>665</v>
      </c>
      <c r="D124" s="832" t="s">
        <v>6770</v>
      </c>
      <c r="E124" s="832" t="s">
        <v>6773</v>
      </c>
      <c r="F124" s="832" t="s">
        <v>6774</v>
      </c>
      <c r="G124" s="849">
        <v>4</v>
      </c>
      <c r="H124" s="849">
        <v>120</v>
      </c>
      <c r="I124" s="832">
        <v>0.5714285714285714</v>
      </c>
      <c r="J124" s="832">
        <v>30</v>
      </c>
      <c r="K124" s="849">
        <v>7</v>
      </c>
      <c r="L124" s="849">
        <v>210</v>
      </c>
      <c r="M124" s="832">
        <v>1</v>
      </c>
      <c r="N124" s="832">
        <v>30</v>
      </c>
      <c r="O124" s="849">
        <v>6</v>
      </c>
      <c r="P124" s="849">
        <v>186</v>
      </c>
      <c r="Q124" s="837">
        <v>0.88571428571428568</v>
      </c>
      <c r="R124" s="850">
        <v>31</v>
      </c>
    </row>
    <row r="125" spans="1:18" ht="14.4" customHeight="1" x14ac:dyDescent="0.3">
      <c r="A125" s="831" t="s">
        <v>6806</v>
      </c>
      <c r="B125" s="832" t="s">
        <v>6920</v>
      </c>
      <c r="C125" s="832" t="s">
        <v>665</v>
      </c>
      <c r="D125" s="832" t="s">
        <v>6770</v>
      </c>
      <c r="E125" s="832" t="s">
        <v>6775</v>
      </c>
      <c r="F125" s="832" t="s">
        <v>6776</v>
      </c>
      <c r="G125" s="849">
        <v>93</v>
      </c>
      <c r="H125" s="849">
        <v>6138</v>
      </c>
      <c r="I125" s="832">
        <v>0.78813559322033899</v>
      </c>
      <c r="J125" s="832">
        <v>66</v>
      </c>
      <c r="K125" s="849">
        <v>118</v>
      </c>
      <c r="L125" s="849">
        <v>7788</v>
      </c>
      <c r="M125" s="832">
        <v>1</v>
      </c>
      <c r="N125" s="832">
        <v>66</v>
      </c>
      <c r="O125" s="849">
        <v>102</v>
      </c>
      <c r="P125" s="849">
        <v>6834</v>
      </c>
      <c r="Q125" s="837">
        <v>0.87750385208012327</v>
      </c>
      <c r="R125" s="850">
        <v>67</v>
      </c>
    </row>
    <row r="126" spans="1:18" ht="14.4" customHeight="1" x14ac:dyDescent="0.3">
      <c r="A126" s="831" t="s">
        <v>6806</v>
      </c>
      <c r="B126" s="832" t="s">
        <v>6920</v>
      </c>
      <c r="C126" s="832" t="s">
        <v>665</v>
      </c>
      <c r="D126" s="832" t="s">
        <v>6770</v>
      </c>
      <c r="E126" s="832" t="s">
        <v>6870</v>
      </c>
      <c r="F126" s="832" t="s">
        <v>6871</v>
      </c>
      <c r="G126" s="849">
        <v>1</v>
      </c>
      <c r="H126" s="849">
        <v>115</v>
      </c>
      <c r="I126" s="832">
        <v>0.19827586206896552</v>
      </c>
      <c r="J126" s="832">
        <v>115</v>
      </c>
      <c r="K126" s="849">
        <v>5</v>
      </c>
      <c r="L126" s="849">
        <v>580</v>
      </c>
      <c r="M126" s="832">
        <v>1</v>
      </c>
      <c r="N126" s="832">
        <v>116</v>
      </c>
      <c r="O126" s="849">
        <v>6</v>
      </c>
      <c r="P126" s="849">
        <v>696</v>
      </c>
      <c r="Q126" s="837">
        <v>1.2</v>
      </c>
      <c r="R126" s="850">
        <v>116</v>
      </c>
    </row>
    <row r="127" spans="1:18" ht="14.4" customHeight="1" x14ac:dyDescent="0.3">
      <c r="A127" s="831" t="s">
        <v>6806</v>
      </c>
      <c r="B127" s="832" t="s">
        <v>6920</v>
      </c>
      <c r="C127" s="832" t="s">
        <v>665</v>
      </c>
      <c r="D127" s="832" t="s">
        <v>6770</v>
      </c>
      <c r="E127" s="832" t="s">
        <v>6848</v>
      </c>
      <c r="F127" s="832" t="s">
        <v>6849</v>
      </c>
      <c r="G127" s="849">
        <v>2</v>
      </c>
      <c r="H127" s="849">
        <v>294</v>
      </c>
      <c r="I127" s="832"/>
      <c r="J127" s="832">
        <v>147</v>
      </c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6806</v>
      </c>
      <c r="B128" s="832" t="s">
        <v>6920</v>
      </c>
      <c r="C128" s="832" t="s">
        <v>665</v>
      </c>
      <c r="D128" s="832" t="s">
        <v>6770</v>
      </c>
      <c r="E128" s="832" t="s">
        <v>6810</v>
      </c>
      <c r="F128" s="832" t="s">
        <v>6811</v>
      </c>
      <c r="G128" s="849">
        <v>156</v>
      </c>
      <c r="H128" s="849">
        <v>5772</v>
      </c>
      <c r="I128" s="832">
        <v>0.82539682539682535</v>
      </c>
      <c r="J128" s="832">
        <v>37</v>
      </c>
      <c r="K128" s="849">
        <v>189</v>
      </c>
      <c r="L128" s="849">
        <v>6993</v>
      </c>
      <c r="M128" s="832">
        <v>1</v>
      </c>
      <c r="N128" s="832">
        <v>37</v>
      </c>
      <c r="O128" s="849">
        <v>171</v>
      </c>
      <c r="P128" s="849">
        <v>6498</v>
      </c>
      <c r="Q128" s="837">
        <v>0.92921492921492921</v>
      </c>
      <c r="R128" s="850">
        <v>38</v>
      </c>
    </row>
    <row r="129" spans="1:18" ht="14.4" customHeight="1" x14ac:dyDescent="0.3">
      <c r="A129" s="831" t="s">
        <v>6806</v>
      </c>
      <c r="B129" s="832" t="s">
        <v>6920</v>
      </c>
      <c r="C129" s="832" t="s">
        <v>665</v>
      </c>
      <c r="D129" s="832" t="s">
        <v>6770</v>
      </c>
      <c r="E129" s="832" t="s">
        <v>6925</v>
      </c>
      <c r="F129" s="832" t="s">
        <v>6926</v>
      </c>
      <c r="G129" s="849">
        <v>2</v>
      </c>
      <c r="H129" s="849">
        <v>354</v>
      </c>
      <c r="I129" s="832"/>
      <c r="J129" s="832">
        <v>177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6806</v>
      </c>
      <c r="B130" s="832" t="s">
        <v>6920</v>
      </c>
      <c r="C130" s="832" t="s">
        <v>665</v>
      </c>
      <c r="D130" s="832" t="s">
        <v>6770</v>
      </c>
      <c r="E130" s="832" t="s">
        <v>6927</v>
      </c>
      <c r="F130" s="832" t="s">
        <v>6928</v>
      </c>
      <c r="G130" s="849">
        <v>2</v>
      </c>
      <c r="H130" s="849">
        <v>0</v>
      </c>
      <c r="I130" s="832"/>
      <c r="J130" s="832">
        <v>0</v>
      </c>
      <c r="K130" s="849">
        <v>5</v>
      </c>
      <c r="L130" s="849">
        <v>0</v>
      </c>
      <c r="M130" s="832"/>
      <c r="N130" s="832">
        <v>0</v>
      </c>
      <c r="O130" s="849">
        <v>4</v>
      </c>
      <c r="P130" s="849">
        <v>0</v>
      </c>
      <c r="Q130" s="837"/>
      <c r="R130" s="850">
        <v>0</v>
      </c>
    </row>
    <row r="131" spans="1:18" ht="14.4" customHeight="1" x14ac:dyDescent="0.3">
      <c r="A131" s="831" t="s">
        <v>6806</v>
      </c>
      <c r="B131" s="832" t="s">
        <v>6920</v>
      </c>
      <c r="C131" s="832" t="s">
        <v>665</v>
      </c>
      <c r="D131" s="832" t="s">
        <v>6770</v>
      </c>
      <c r="E131" s="832" t="s">
        <v>6781</v>
      </c>
      <c r="F131" s="832" t="s">
        <v>6782</v>
      </c>
      <c r="G131" s="849">
        <v>15</v>
      </c>
      <c r="H131" s="849">
        <v>500.00000000000006</v>
      </c>
      <c r="I131" s="832">
        <v>1.0714209184220114</v>
      </c>
      <c r="J131" s="832">
        <v>33.333333333333336</v>
      </c>
      <c r="K131" s="849">
        <v>14</v>
      </c>
      <c r="L131" s="849">
        <v>466.67</v>
      </c>
      <c r="M131" s="832">
        <v>1</v>
      </c>
      <c r="N131" s="832">
        <v>33.333571428571432</v>
      </c>
      <c r="O131" s="849">
        <v>16</v>
      </c>
      <c r="P131" s="849">
        <v>533.32000000000005</v>
      </c>
      <c r="Q131" s="837">
        <v>1.1428204084256541</v>
      </c>
      <c r="R131" s="850">
        <v>33.332500000000003</v>
      </c>
    </row>
    <row r="132" spans="1:18" ht="14.4" customHeight="1" x14ac:dyDescent="0.3">
      <c r="A132" s="831" t="s">
        <v>6806</v>
      </c>
      <c r="B132" s="832" t="s">
        <v>6920</v>
      </c>
      <c r="C132" s="832" t="s">
        <v>665</v>
      </c>
      <c r="D132" s="832" t="s">
        <v>6770</v>
      </c>
      <c r="E132" s="832" t="s">
        <v>6818</v>
      </c>
      <c r="F132" s="832" t="s">
        <v>6819</v>
      </c>
      <c r="G132" s="849">
        <v>137</v>
      </c>
      <c r="H132" s="849">
        <v>15892</v>
      </c>
      <c r="I132" s="832">
        <v>0.75274725274725274</v>
      </c>
      <c r="J132" s="832">
        <v>116</v>
      </c>
      <c r="K132" s="849">
        <v>182</v>
      </c>
      <c r="L132" s="849">
        <v>21112</v>
      </c>
      <c r="M132" s="832">
        <v>1</v>
      </c>
      <c r="N132" s="832">
        <v>116</v>
      </c>
      <c r="O132" s="849">
        <v>162</v>
      </c>
      <c r="P132" s="849">
        <v>18792</v>
      </c>
      <c r="Q132" s="837">
        <v>0.89010989010989006</v>
      </c>
      <c r="R132" s="850">
        <v>116</v>
      </c>
    </row>
    <row r="133" spans="1:18" ht="14.4" customHeight="1" x14ac:dyDescent="0.3">
      <c r="A133" s="831" t="s">
        <v>6806</v>
      </c>
      <c r="B133" s="832" t="s">
        <v>6920</v>
      </c>
      <c r="C133" s="832" t="s">
        <v>665</v>
      </c>
      <c r="D133" s="832" t="s">
        <v>6770</v>
      </c>
      <c r="E133" s="832" t="s">
        <v>6783</v>
      </c>
      <c r="F133" s="832" t="s">
        <v>6784</v>
      </c>
      <c r="G133" s="849">
        <v>121</v>
      </c>
      <c r="H133" s="849">
        <v>4477</v>
      </c>
      <c r="I133" s="832">
        <v>0.6954022988505747</v>
      </c>
      <c r="J133" s="832">
        <v>37</v>
      </c>
      <c r="K133" s="849">
        <v>174</v>
      </c>
      <c r="L133" s="849">
        <v>6438</v>
      </c>
      <c r="M133" s="832">
        <v>1</v>
      </c>
      <c r="N133" s="832">
        <v>37</v>
      </c>
      <c r="O133" s="849">
        <v>176</v>
      </c>
      <c r="P133" s="849">
        <v>6688</v>
      </c>
      <c r="Q133" s="837">
        <v>1.0388319353836595</v>
      </c>
      <c r="R133" s="850">
        <v>38</v>
      </c>
    </row>
    <row r="134" spans="1:18" ht="14.4" customHeight="1" x14ac:dyDescent="0.3">
      <c r="A134" s="831" t="s">
        <v>6806</v>
      </c>
      <c r="B134" s="832" t="s">
        <v>6920</v>
      </c>
      <c r="C134" s="832" t="s">
        <v>665</v>
      </c>
      <c r="D134" s="832" t="s">
        <v>6770</v>
      </c>
      <c r="E134" s="832" t="s">
        <v>6888</v>
      </c>
      <c r="F134" s="832" t="s">
        <v>6889</v>
      </c>
      <c r="G134" s="849">
        <v>180</v>
      </c>
      <c r="H134" s="849">
        <v>63900</v>
      </c>
      <c r="I134" s="832"/>
      <c r="J134" s="832">
        <v>355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6806</v>
      </c>
      <c r="B135" s="832" t="s">
        <v>6920</v>
      </c>
      <c r="C135" s="832" t="s">
        <v>665</v>
      </c>
      <c r="D135" s="832" t="s">
        <v>6770</v>
      </c>
      <c r="E135" s="832" t="s">
        <v>6918</v>
      </c>
      <c r="F135" s="832" t="s">
        <v>6919</v>
      </c>
      <c r="G135" s="849">
        <v>19</v>
      </c>
      <c r="H135" s="849">
        <v>6555</v>
      </c>
      <c r="I135" s="832">
        <v>0.75780346820809252</v>
      </c>
      <c r="J135" s="832">
        <v>345</v>
      </c>
      <c r="K135" s="849">
        <v>25</v>
      </c>
      <c r="L135" s="849">
        <v>8650</v>
      </c>
      <c r="M135" s="832">
        <v>1</v>
      </c>
      <c r="N135" s="832">
        <v>346</v>
      </c>
      <c r="O135" s="849">
        <v>23</v>
      </c>
      <c r="P135" s="849">
        <v>8050</v>
      </c>
      <c r="Q135" s="837">
        <v>0.93063583815028905</v>
      </c>
      <c r="R135" s="850">
        <v>350</v>
      </c>
    </row>
    <row r="136" spans="1:18" ht="14.4" customHeight="1" x14ac:dyDescent="0.3">
      <c r="A136" s="831" t="s">
        <v>6806</v>
      </c>
      <c r="B136" s="832" t="s">
        <v>6920</v>
      </c>
      <c r="C136" s="832" t="s">
        <v>665</v>
      </c>
      <c r="D136" s="832" t="s">
        <v>6770</v>
      </c>
      <c r="E136" s="832" t="s">
        <v>6822</v>
      </c>
      <c r="F136" s="832" t="s">
        <v>6823</v>
      </c>
      <c r="G136" s="849">
        <v>88</v>
      </c>
      <c r="H136" s="849">
        <v>6512</v>
      </c>
      <c r="I136" s="832">
        <v>0.73949579831932777</v>
      </c>
      <c r="J136" s="832">
        <v>74</v>
      </c>
      <c r="K136" s="849">
        <v>119</v>
      </c>
      <c r="L136" s="849">
        <v>8806</v>
      </c>
      <c r="M136" s="832">
        <v>1</v>
      </c>
      <c r="N136" s="832">
        <v>74</v>
      </c>
      <c r="O136" s="849">
        <v>78</v>
      </c>
      <c r="P136" s="849">
        <v>5850</v>
      </c>
      <c r="Q136" s="837">
        <v>0.66431978196684083</v>
      </c>
      <c r="R136" s="850">
        <v>75</v>
      </c>
    </row>
    <row r="137" spans="1:18" ht="14.4" customHeight="1" x14ac:dyDescent="0.3">
      <c r="A137" s="831" t="s">
        <v>6806</v>
      </c>
      <c r="B137" s="832" t="s">
        <v>6920</v>
      </c>
      <c r="C137" s="832" t="s">
        <v>665</v>
      </c>
      <c r="D137" s="832" t="s">
        <v>6770</v>
      </c>
      <c r="E137" s="832" t="s">
        <v>6929</v>
      </c>
      <c r="F137" s="832" t="s">
        <v>6930</v>
      </c>
      <c r="G137" s="849">
        <v>161</v>
      </c>
      <c r="H137" s="849">
        <v>57155</v>
      </c>
      <c r="I137" s="832">
        <v>0.38983050847457629</v>
      </c>
      <c r="J137" s="832">
        <v>355</v>
      </c>
      <c r="K137" s="849">
        <v>413</v>
      </c>
      <c r="L137" s="849">
        <v>146615</v>
      </c>
      <c r="M137" s="832">
        <v>1</v>
      </c>
      <c r="N137" s="832">
        <v>355</v>
      </c>
      <c r="O137" s="849">
        <v>363</v>
      </c>
      <c r="P137" s="849">
        <v>129954</v>
      </c>
      <c r="Q137" s="837">
        <v>0.88636224124407459</v>
      </c>
      <c r="R137" s="850">
        <v>358</v>
      </c>
    </row>
    <row r="138" spans="1:18" ht="14.4" customHeight="1" x14ac:dyDescent="0.3">
      <c r="A138" s="831" t="s">
        <v>6806</v>
      </c>
      <c r="B138" s="832" t="s">
        <v>6920</v>
      </c>
      <c r="C138" s="832" t="s">
        <v>665</v>
      </c>
      <c r="D138" s="832" t="s">
        <v>6770</v>
      </c>
      <c r="E138" s="832" t="s">
        <v>6931</v>
      </c>
      <c r="F138" s="832" t="s">
        <v>6932</v>
      </c>
      <c r="G138" s="849">
        <v>78</v>
      </c>
      <c r="H138" s="849">
        <v>13806</v>
      </c>
      <c r="I138" s="832">
        <v>0.89151491669895389</v>
      </c>
      <c r="J138" s="832">
        <v>177</v>
      </c>
      <c r="K138" s="849">
        <v>87</v>
      </c>
      <c r="L138" s="849">
        <v>15486</v>
      </c>
      <c r="M138" s="832">
        <v>1</v>
      </c>
      <c r="N138" s="832">
        <v>178</v>
      </c>
      <c r="O138" s="849">
        <v>80</v>
      </c>
      <c r="P138" s="849">
        <v>14320</v>
      </c>
      <c r="Q138" s="837">
        <v>0.92470618623272638</v>
      </c>
      <c r="R138" s="850">
        <v>179</v>
      </c>
    </row>
    <row r="139" spans="1:18" ht="14.4" customHeight="1" x14ac:dyDescent="0.3">
      <c r="A139" s="831" t="s">
        <v>6806</v>
      </c>
      <c r="B139" s="832" t="s">
        <v>6920</v>
      </c>
      <c r="C139" s="832" t="s">
        <v>665</v>
      </c>
      <c r="D139" s="832" t="s">
        <v>6770</v>
      </c>
      <c r="E139" s="832" t="s">
        <v>6787</v>
      </c>
      <c r="F139" s="832" t="s">
        <v>6788</v>
      </c>
      <c r="G139" s="849">
        <v>42</v>
      </c>
      <c r="H139" s="849">
        <v>2478</v>
      </c>
      <c r="I139" s="832">
        <v>0.61764705882352944</v>
      </c>
      <c r="J139" s="832">
        <v>59</v>
      </c>
      <c r="K139" s="849">
        <v>68</v>
      </c>
      <c r="L139" s="849">
        <v>4012</v>
      </c>
      <c r="M139" s="832">
        <v>1</v>
      </c>
      <c r="N139" s="832">
        <v>59</v>
      </c>
      <c r="O139" s="849">
        <v>89</v>
      </c>
      <c r="P139" s="849">
        <v>5429</v>
      </c>
      <c r="Q139" s="837">
        <v>1.3531904287138585</v>
      </c>
      <c r="R139" s="850">
        <v>61</v>
      </c>
    </row>
    <row r="140" spans="1:18" ht="14.4" customHeight="1" x14ac:dyDescent="0.3">
      <c r="A140" s="831" t="s">
        <v>6806</v>
      </c>
      <c r="B140" s="832" t="s">
        <v>6920</v>
      </c>
      <c r="C140" s="832" t="s">
        <v>665</v>
      </c>
      <c r="D140" s="832" t="s">
        <v>6770</v>
      </c>
      <c r="E140" s="832" t="s">
        <v>6933</v>
      </c>
      <c r="F140" s="832" t="s">
        <v>6934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66</v>
      </c>
      <c r="Q140" s="837"/>
      <c r="R140" s="850">
        <v>66</v>
      </c>
    </row>
    <row r="141" spans="1:18" ht="14.4" customHeight="1" x14ac:dyDescent="0.3">
      <c r="A141" s="831" t="s">
        <v>6806</v>
      </c>
      <c r="B141" s="832" t="s">
        <v>6920</v>
      </c>
      <c r="C141" s="832" t="s">
        <v>665</v>
      </c>
      <c r="D141" s="832" t="s">
        <v>6770</v>
      </c>
      <c r="E141" s="832" t="s">
        <v>6830</v>
      </c>
      <c r="F141" s="832" t="s">
        <v>6831</v>
      </c>
      <c r="G141" s="849"/>
      <c r="H141" s="849"/>
      <c r="I141" s="832"/>
      <c r="J141" s="832"/>
      <c r="K141" s="849"/>
      <c r="L141" s="849"/>
      <c r="M141" s="832"/>
      <c r="N141" s="832"/>
      <c r="O141" s="849">
        <v>1</v>
      </c>
      <c r="P141" s="849">
        <v>100</v>
      </c>
      <c r="Q141" s="837"/>
      <c r="R141" s="850">
        <v>100</v>
      </c>
    </row>
    <row r="142" spans="1:18" ht="14.4" customHeight="1" x14ac:dyDescent="0.3">
      <c r="A142" s="831" t="s">
        <v>6806</v>
      </c>
      <c r="B142" s="832" t="s">
        <v>6935</v>
      </c>
      <c r="C142" s="832" t="s">
        <v>665</v>
      </c>
      <c r="D142" s="832" t="s">
        <v>6770</v>
      </c>
      <c r="E142" s="832" t="s">
        <v>6787</v>
      </c>
      <c r="F142" s="832" t="s">
        <v>6788</v>
      </c>
      <c r="G142" s="849"/>
      <c r="H142" s="849"/>
      <c r="I142" s="832"/>
      <c r="J142" s="832"/>
      <c r="K142" s="849">
        <v>1</v>
      </c>
      <c r="L142" s="849">
        <v>59</v>
      </c>
      <c r="M142" s="832">
        <v>1</v>
      </c>
      <c r="N142" s="832">
        <v>59</v>
      </c>
      <c r="O142" s="849"/>
      <c r="P142" s="849"/>
      <c r="Q142" s="837"/>
      <c r="R142" s="850"/>
    </row>
    <row r="143" spans="1:18" ht="14.4" customHeight="1" x14ac:dyDescent="0.3">
      <c r="A143" s="831" t="s">
        <v>6806</v>
      </c>
      <c r="B143" s="832" t="s">
        <v>6936</v>
      </c>
      <c r="C143" s="832" t="s">
        <v>665</v>
      </c>
      <c r="D143" s="832" t="s">
        <v>6751</v>
      </c>
      <c r="E143" s="832" t="s">
        <v>6937</v>
      </c>
      <c r="F143" s="832" t="s">
        <v>6938</v>
      </c>
      <c r="G143" s="849">
        <v>0.1</v>
      </c>
      <c r="H143" s="849">
        <v>20.54</v>
      </c>
      <c r="I143" s="832"/>
      <c r="J143" s="832">
        <v>205.39999999999998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6806</v>
      </c>
      <c r="B144" s="832" t="s">
        <v>6936</v>
      </c>
      <c r="C144" s="832" t="s">
        <v>665</v>
      </c>
      <c r="D144" s="832" t="s">
        <v>6751</v>
      </c>
      <c r="E144" s="832" t="s">
        <v>6939</v>
      </c>
      <c r="F144" s="832" t="s">
        <v>6940</v>
      </c>
      <c r="G144" s="849">
        <v>1.74</v>
      </c>
      <c r="H144" s="849">
        <v>197.77</v>
      </c>
      <c r="I144" s="832">
        <v>1.7398610011436615</v>
      </c>
      <c r="J144" s="832">
        <v>113.6609195402299</v>
      </c>
      <c r="K144" s="849">
        <v>1</v>
      </c>
      <c r="L144" s="849">
        <v>113.67</v>
      </c>
      <c r="M144" s="832">
        <v>1</v>
      </c>
      <c r="N144" s="832">
        <v>113.67</v>
      </c>
      <c r="O144" s="849">
        <v>8</v>
      </c>
      <c r="P144" s="849">
        <v>909.3599999999999</v>
      </c>
      <c r="Q144" s="837">
        <v>7.9999999999999991</v>
      </c>
      <c r="R144" s="850">
        <v>113.66999999999999</v>
      </c>
    </row>
    <row r="145" spans="1:18" ht="14.4" customHeight="1" x14ac:dyDescent="0.3">
      <c r="A145" s="831" t="s">
        <v>6806</v>
      </c>
      <c r="B145" s="832" t="s">
        <v>6936</v>
      </c>
      <c r="C145" s="832" t="s">
        <v>665</v>
      </c>
      <c r="D145" s="832" t="s">
        <v>6751</v>
      </c>
      <c r="E145" s="832" t="s">
        <v>6941</v>
      </c>
      <c r="F145" s="832" t="s">
        <v>6940</v>
      </c>
      <c r="G145" s="849">
        <v>4.6399999999999997</v>
      </c>
      <c r="H145" s="849">
        <v>1054.8399999999999</v>
      </c>
      <c r="I145" s="832"/>
      <c r="J145" s="832">
        <v>227.33620689655172</v>
      </c>
      <c r="K145" s="849"/>
      <c r="L145" s="849"/>
      <c r="M145" s="832"/>
      <c r="N145" s="832"/>
      <c r="O145" s="849">
        <v>0.32</v>
      </c>
      <c r="P145" s="849">
        <v>72.739999999999995</v>
      </c>
      <c r="Q145" s="837"/>
      <c r="R145" s="850">
        <v>227.31249999999997</v>
      </c>
    </row>
    <row r="146" spans="1:18" ht="14.4" customHeight="1" x14ac:dyDescent="0.3">
      <c r="A146" s="831" t="s">
        <v>6806</v>
      </c>
      <c r="B146" s="832" t="s">
        <v>6936</v>
      </c>
      <c r="C146" s="832" t="s">
        <v>665</v>
      </c>
      <c r="D146" s="832" t="s">
        <v>6751</v>
      </c>
      <c r="E146" s="832" t="s">
        <v>6942</v>
      </c>
      <c r="F146" s="832" t="s">
        <v>6943</v>
      </c>
      <c r="G146" s="849"/>
      <c r="H146" s="849"/>
      <c r="I146" s="832"/>
      <c r="J146" s="832"/>
      <c r="K146" s="849"/>
      <c r="L146" s="849"/>
      <c r="M146" s="832"/>
      <c r="N146" s="832"/>
      <c r="O146" s="849">
        <v>0.35</v>
      </c>
      <c r="P146" s="849">
        <v>87.990000000000009</v>
      </c>
      <c r="Q146" s="837"/>
      <c r="R146" s="850">
        <v>251.40000000000003</v>
      </c>
    </row>
    <row r="147" spans="1:18" ht="14.4" customHeight="1" x14ac:dyDescent="0.3">
      <c r="A147" s="831" t="s">
        <v>6806</v>
      </c>
      <c r="B147" s="832" t="s">
        <v>6936</v>
      </c>
      <c r="C147" s="832" t="s">
        <v>665</v>
      </c>
      <c r="D147" s="832" t="s">
        <v>6751</v>
      </c>
      <c r="E147" s="832" t="s">
        <v>6944</v>
      </c>
      <c r="F147" s="832" t="s">
        <v>1572</v>
      </c>
      <c r="G147" s="849">
        <v>8.1</v>
      </c>
      <c r="H147" s="849">
        <v>6898.02</v>
      </c>
      <c r="I147" s="832">
        <v>2.9869575383869265</v>
      </c>
      <c r="J147" s="832">
        <v>851.60740740740755</v>
      </c>
      <c r="K147" s="849">
        <v>2.8</v>
      </c>
      <c r="L147" s="849">
        <v>2309.38</v>
      </c>
      <c r="M147" s="832">
        <v>1</v>
      </c>
      <c r="N147" s="832">
        <v>824.77857142857147</v>
      </c>
      <c r="O147" s="849">
        <v>13.1</v>
      </c>
      <c r="P147" s="849">
        <v>9167.2899999999991</v>
      </c>
      <c r="Q147" s="837">
        <v>3.9695892404021853</v>
      </c>
      <c r="R147" s="850">
        <v>699.79312977099232</v>
      </c>
    </row>
    <row r="148" spans="1:18" ht="14.4" customHeight="1" x14ac:dyDescent="0.3">
      <c r="A148" s="831" t="s">
        <v>6806</v>
      </c>
      <c r="B148" s="832" t="s">
        <v>6936</v>
      </c>
      <c r="C148" s="832" t="s">
        <v>665</v>
      </c>
      <c r="D148" s="832" t="s">
        <v>6751</v>
      </c>
      <c r="E148" s="832" t="s">
        <v>6945</v>
      </c>
      <c r="F148" s="832" t="s">
        <v>1623</v>
      </c>
      <c r="G148" s="849"/>
      <c r="H148" s="849"/>
      <c r="I148" s="832"/>
      <c r="J148" s="832"/>
      <c r="K148" s="849">
        <v>1</v>
      </c>
      <c r="L148" s="849">
        <v>13665.21</v>
      </c>
      <c r="M148" s="832">
        <v>1</v>
      </c>
      <c r="N148" s="832">
        <v>13665.21</v>
      </c>
      <c r="O148" s="849"/>
      <c r="P148" s="849"/>
      <c r="Q148" s="837"/>
      <c r="R148" s="850"/>
    </row>
    <row r="149" spans="1:18" ht="14.4" customHeight="1" x14ac:dyDescent="0.3">
      <c r="A149" s="831" t="s">
        <v>6806</v>
      </c>
      <c r="B149" s="832" t="s">
        <v>6936</v>
      </c>
      <c r="C149" s="832" t="s">
        <v>665</v>
      </c>
      <c r="D149" s="832" t="s">
        <v>6751</v>
      </c>
      <c r="E149" s="832" t="s">
        <v>6946</v>
      </c>
      <c r="F149" s="832" t="s">
        <v>6947</v>
      </c>
      <c r="G149" s="849">
        <v>36</v>
      </c>
      <c r="H149" s="849">
        <v>600879.92000000004</v>
      </c>
      <c r="I149" s="832">
        <v>35.294057665921102</v>
      </c>
      <c r="J149" s="832">
        <v>16691.108888888892</v>
      </c>
      <c r="K149" s="849">
        <v>1</v>
      </c>
      <c r="L149" s="849">
        <v>17024.96</v>
      </c>
      <c r="M149" s="832">
        <v>1</v>
      </c>
      <c r="N149" s="832">
        <v>17024.96</v>
      </c>
      <c r="O149" s="849"/>
      <c r="P149" s="849"/>
      <c r="Q149" s="837"/>
      <c r="R149" s="850"/>
    </row>
    <row r="150" spans="1:18" ht="14.4" customHeight="1" x14ac:dyDescent="0.3">
      <c r="A150" s="831" t="s">
        <v>6806</v>
      </c>
      <c r="B150" s="832" t="s">
        <v>6936</v>
      </c>
      <c r="C150" s="832" t="s">
        <v>665</v>
      </c>
      <c r="D150" s="832" t="s">
        <v>6751</v>
      </c>
      <c r="E150" s="832" t="s">
        <v>6948</v>
      </c>
      <c r="F150" s="832" t="s">
        <v>6949</v>
      </c>
      <c r="G150" s="849"/>
      <c r="H150" s="849"/>
      <c r="I150" s="832"/>
      <c r="J150" s="832"/>
      <c r="K150" s="849">
        <v>2</v>
      </c>
      <c r="L150" s="849">
        <v>36740</v>
      </c>
      <c r="M150" s="832">
        <v>1</v>
      </c>
      <c r="N150" s="832">
        <v>18370</v>
      </c>
      <c r="O150" s="849"/>
      <c r="P150" s="849"/>
      <c r="Q150" s="837"/>
      <c r="R150" s="850"/>
    </row>
    <row r="151" spans="1:18" ht="14.4" customHeight="1" x14ac:dyDescent="0.3">
      <c r="A151" s="831" t="s">
        <v>6806</v>
      </c>
      <c r="B151" s="832" t="s">
        <v>6936</v>
      </c>
      <c r="C151" s="832" t="s">
        <v>665</v>
      </c>
      <c r="D151" s="832" t="s">
        <v>6751</v>
      </c>
      <c r="E151" s="832" t="s">
        <v>6950</v>
      </c>
      <c r="F151" s="832" t="s">
        <v>6949</v>
      </c>
      <c r="G151" s="849">
        <v>7</v>
      </c>
      <c r="H151" s="849">
        <v>389368.93</v>
      </c>
      <c r="I151" s="832"/>
      <c r="J151" s="832">
        <v>55624.132857142853</v>
      </c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6806</v>
      </c>
      <c r="B152" s="832" t="s">
        <v>6936</v>
      </c>
      <c r="C152" s="832" t="s">
        <v>665</v>
      </c>
      <c r="D152" s="832" t="s">
        <v>6751</v>
      </c>
      <c r="E152" s="832" t="s">
        <v>6951</v>
      </c>
      <c r="F152" s="832" t="s">
        <v>2191</v>
      </c>
      <c r="G152" s="849">
        <v>1</v>
      </c>
      <c r="H152" s="849">
        <v>48.74</v>
      </c>
      <c r="I152" s="832"/>
      <c r="J152" s="832">
        <v>48.74</v>
      </c>
      <c r="K152" s="849"/>
      <c r="L152" s="849"/>
      <c r="M152" s="832"/>
      <c r="N152" s="832"/>
      <c r="O152" s="849"/>
      <c r="P152" s="849"/>
      <c r="Q152" s="837"/>
      <c r="R152" s="850"/>
    </row>
    <row r="153" spans="1:18" ht="14.4" customHeight="1" x14ac:dyDescent="0.3">
      <c r="A153" s="831" t="s">
        <v>6806</v>
      </c>
      <c r="B153" s="832" t="s">
        <v>6936</v>
      </c>
      <c r="C153" s="832" t="s">
        <v>665</v>
      </c>
      <c r="D153" s="832" t="s">
        <v>6751</v>
      </c>
      <c r="E153" s="832" t="s">
        <v>6952</v>
      </c>
      <c r="F153" s="832" t="s">
        <v>6953</v>
      </c>
      <c r="G153" s="849">
        <v>6.23</v>
      </c>
      <c r="H153" s="849">
        <v>856.8599999999999</v>
      </c>
      <c r="I153" s="832"/>
      <c r="J153" s="832">
        <v>137.53772070626002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6806</v>
      </c>
      <c r="B154" s="832" t="s">
        <v>6936</v>
      </c>
      <c r="C154" s="832" t="s">
        <v>665</v>
      </c>
      <c r="D154" s="832" t="s">
        <v>6751</v>
      </c>
      <c r="E154" s="832" t="s">
        <v>6954</v>
      </c>
      <c r="F154" s="832" t="s">
        <v>6953</v>
      </c>
      <c r="G154" s="849">
        <v>3.17</v>
      </c>
      <c r="H154" s="849">
        <v>2179.8599999999997</v>
      </c>
      <c r="I154" s="832"/>
      <c r="J154" s="832">
        <v>687.65299684542583</v>
      </c>
      <c r="K154" s="849"/>
      <c r="L154" s="849"/>
      <c r="M154" s="832"/>
      <c r="N154" s="832"/>
      <c r="O154" s="849"/>
      <c r="P154" s="849"/>
      <c r="Q154" s="837"/>
      <c r="R154" s="850"/>
    </row>
    <row r="155" spans="1:18" ht="14.4" customHeight="1" x14ac:dyDescent="0.3">
      <c r="A155" s="831" t="s">
        <v>6806</v>
      </c>
      <c r="B155" s="832" t="s">
        <v>6936</v>
      </c>
      <c r="C155" s="832" t="s">
        <v>665</v>
      </c>
      <c r="D155" s="832" t="s">
        <v>6751</v>
      </c>
      <c r="E155" s="832" t="s">
        <v>6955</v>
      </c>
      <c r="F155" s="832" t="s">
        <v>1399</v>
      </c>
      <c r="G155" s="849"/>
      <c r="H155" s="849"/>
      <c r="I155" s="832"/>
      <c r="J155" s="832"/>
      <c r="K155" s="849"/>
      <c r="L155" s="849"/>
      <c r="M155" s="832"/>
      <c r="N155" s="832"/>
      <c r="O155" s="849">
        <v>1</v>
      </c>
      <c r="P155" s="849">
        <v>9284.58</v>
      </c>
      <c r="Q155" s="837"/>
      <c r="R155" s="850">
        <v>9284.58</v>
      </c>
    </row>
    <row r="156" spans="1:18" ht="14.4" customHeight="1" x14ac:dyDescent="0.3">
      <c r="A156" s="831" t="s">
        <v>6806</v>
      </c>
      <c r="B156" s="832" t="s">
        <v>6936</v>
      </c>
      <c r="C156" s="832" t="s">
        <v>665</v>
      </c>
      <c r="D156" s="832" t="s">
        <v>6751</v>
      </c>
      <c r="E156" s="832" t="s">
        <v>6956</v>
      </c>
      <c r="F156" s="832" t="s">
        <v>6957</v>
      </c>
      <c r="G156" s="849"/>
      <c r="H156" s="849"/>
      <c r="I156" s="832"/>
      <c r="J156" s="832"/>
      <c r="K156" s="849">
        <v>1.5</v>
      </c>
      <c r="L156" s="849">
        <v>353.14</v>
      </c>
      <c r="M156" s="832">
        <v>1</v>
      </c>
      <c r="N156" s="832">
        <v>235.42666666666665</v>
      </c>
      <c r="O156" s="849"/>
      <c r="P156" s="849"/>
      <c r="Q156" s="837"/>
      <c r="R156" s="850"/>
    </row>
    <row r="157" spans="1:18" ht="14.4" customHeight="1" x14ac:dyDescent="0.3">
      <c r="A157" s="831" t="s">
        <v>6806</v>
      </c>
      <c r="B157" s="832" t="s">
        <v>6936</v>
      </c>
      <c r="C157" s="832" t="s">
        <v>665</v>
      </c>
      <c r="D157" s="832" t="s">
        <v>6751</v>
      </c>
      <c r="E157" s="832" t="s">
        <v>6958</v>
      </c>
      <c r="F157" s="832" t="s">
        <v>1746</v>
      </c>
      <c r="G157" s="849"/>
      <c r="H157" s="849"/>
      <c r="I157" s="832"/>
      <c r="J157" s="832"/>
      <c r="K157" s="849"/>
      <c r="L157" s="849"/>
      <c r="M157" s="832"/>
      <c r="N157" s="832"/>
      <c r="O157" s="849">
        <v>1.3599999999999999</v>
      </c>
      <c r="P157" s="849">
        <v>723.14</v>
      </c>
      <c r="Q157" s="837"/>
      <c r="R157" s="850">
        <v>531.72058823529414</v>
      </c>
    </row>
    <row r="158" spans="1:18" ht="14.4" customHeight="1" x14ac:dyDescent="0.3">
      <c r="A158" s="831" t="s">
        <v>6806</v>
      </c>
      <c r="B158" s="832" t="s">
        <v>6936</v>
      </c>
      <c r="C158" s="832" t="s">
        <v>665</v>
      </c>
      <c r="D158" s="832" t="s">
        <v>6751</v>
      </c>
      <c r="E158" s="832" t="s">
        <v>6959</v>
      </c>
      <c r="F158" s="832" t="s">
        <v>1745</v>
      </c>
      <c r="G158" s="849"/>
      <c r="H158" s="849"/>
      <c r="I158" s="832"/>
      <c r="J158" s="832"/>
      <c r="K158" s="849">
        <v>2</v>
      </c>
      <c r="L158" s="849">
        <v>2237.8000000000002</v>
      </c>
      <c r="M158" s="832">
        <v>1</v>
      </c>
      <c r="N158" s="832">
        <v>1118.9000000000001</v>
      </c>
      <c r="O158" s="849">
        <v>19.399999999999999</v>
      </c>
      <c r="P158" s="849">
        <v>21706.66</v>
      </c>
      <c r="Q158" s="837">
        <v>9.6999999999999993</v>
      </c>
      <c r="R158" s="850">
        <v>1118.9000000000001</v>
      </c>
    </row>
    <row r="159" spans="1:18" ht="14.4" customHeight="1" x14ac:dyDescent="0.3">
      <c r="A159" s="831" t="s">
        <v>6806</v>
      </c>
      <c r="B159" s="832" t="s">
        <v>6936</v>
      </c>
      <c r="C159" s="832" t="s">
        <v>665</v>
      </c>
      <c r="D159" s="832" t="s">
        <v>6751</v>
      </c>
      <c r="E159" s="832" t="s">
        <v>6960</v>
      </c>
      <c r="F159" s="832" t="s">
        <v>1876</v>
      </c>
      <c r="G159" s="849"/>
      <c r="H159" s="849"/>
      <c r="I159" s="832"/>
      <c r="J159" s="832"/>
      <c r="K159" s="849">
        <v>0.1</v>
      </c>
      <c r="L159" s="849">
        <v>2643.05</v>
      </c>
      <c r="M159" s="832">
        <v>1</v>
      </c>
      <c r="N159" s="832">
        <v>26430.5</v>
      </c>
      <c r="O159" s="849"/>
      <c r="P159" s="849"/>
      <c r="Q159" s="837"/>
      <c r="R159" s="850"/>
    </row>
    <row r="160" spans="1:18" ht="14.4" customHeight="1" x14ac:dyDescent="0.3">
      <c r="A160" s="831" t="s">
        <v>6806</v>
      </c>
      <c r="B160" s="832" t="s">
        <v>6936</v>
      </c>
      <c r="C160" s="832" t="s">
        <v>665</v>
      </c>
      <c r="D160" s="832" t="s">
        <v>6751</v>
      </c>
      <c r="E160" s="832" t="s">
        <v>6961</v>
      </c>
      <c r="F160" s="832" t="s">
        <v>6962</v>
      </c>
      <c r="G160" s="849"/>
      <c r="H160" s="849"/>
      <c r="I160" s="832"/>
      <c r="J160" s="832"/>
      <c r="K160" s="849">
        <v>6</v>
      </c>
      <c r="L160" s="849">
        <v>91672.98</v>
      </c>
      <c r="M160" s="832">
        <v>1</v>
      </c>
      <c r="N160" s="832">
        <v>15278.83</v>
      </c>
      <c r="O160" s="849"/>
      <c r="P160" s="849"/>
      <c r="Q160" s="837"/>
      <c r="R160" s="850"/>
    </row>
    <row r="161" spans="1:18" ht="14.4" customHeight="1" x14ac:dyDescent="0.3">
      <c r="A161" s="831" t="s">
        <v>6806</v>
      </c>
      <c r="B161" s="832" t="s">
        <v>6936</v>
      </c>
      <c r="C161" s="832" t="s">
        <v>665</v>
      </c>
      <c r="D161" s="832" t="s">
        <v>6751</v>
      </c>
      <c r="E161" s="832" t="s">
        <v>6963</v>
      </c>
      <c r="F161" s="832" t="s">
        <v>6964</v>
      </c>
      <c r="G161" s="849">
        <v>1</v>
      </c>
      <c r="H161" s="849">
        <v>4535.04</v>
      </c>
      <c r="I161" s="832">
        <v>0.81921146849811954</v>
      </c>
      <c r="J161" s="832">
        <v>4535.04</v>
      </c>
      <c r="K161" s="849">
        <v>2</v>
      </c>
      <c r="L161" s="849">
        <v>5535.86</v>
      </c>
      <c r="M161" s="832">
        <v>1</v>
      </c>
      <c r="N161" s="832">
        <v>2767.93</v>
      </c>
      <c r="O161" s="849"/>
      <c r="P161" s="849"/>
      <c r="Q161" s="837"/>
      <c r="R161" s="850"/>
    </row>
    <row r="162" spans="1:18" ht="14.4" customHeight="1" x14ac:dyDescent="0.3">
      <c r="A162" s="831" t="s">
        <v>6806</v>
      </c>
      <c r="B162" s="832" t="s">
        <v>6936</v>
      </c>
      <c r="C162" s="832" t="s">
        <v>665</v>
      </c>
      <c r="D162" s="832" t="s">
        <v>6751</v>
      </c>
      <c r="E162" s="832" t="s">
        <v>6965</v>
      </c>
      <c r="F162" s="832" t="s">
        <v>6966</v>
      </c>
      <c r="G162" s="849"/>
      <c r="H162" s="849"/>
      <c r="I162" s="832"/>
      <c r="J162" s="832"/>
      <c r="K162" s="849"/>
      <c r="L162" s="849"/>
      <c r="M162" s="832"/>
      <c r="N162" s="832"/>
      <c r="O162" s="849">
        <v>4</v>
      </c>
      <c r="P162" s="849">
        <v>14520</v>
      </c>
      <c r="Q162" s="837"/>
      <c r="R162" s="850">
        <v>3630</v>
      </c>
    </row>
    <row r="163" spans="1:18" ht="14.4" customHeight="1" x14ac:dyDescent="0.3">
      <c r="A163" s="831" t="s">
        <v>6806</v>
      </c>
      <c r="B163" s="832" t="s">
        <v>6936</v>
      </c>
      <c r="C163" s="832" t="s">
        <v>665</v>
      </c>
      <c r="D163" s="832" t="s">
        <v>6751</v>
      </c>
      <c r="E163" s="832" t="s">
        <v>6842</v>
      </c>
      <c r="F163" s="832" t="s">
        <v>6843</v>
      </c>
      <c r="G163" s="849"/>
      <c r="H163" s="849"/>
      <c r="I163" s="832"/>
      <c r="J163" s="832"/>
      <c r="K163" s="849"/>
      <c r="L163" s="849"/>
      <c r="M163" s="832"/>
      <c r="N163" s="832"/>
      <c r="O163" s="849">
        <v>6.8</v>
      </c>
      <c r="P163" s="849">
        <v>567240.92000000004</v>
      </c>
      <c r="Q163" s="837"/>
      <c r="R163" s="850">
        <v>83417.782352941183</v>
      </c>
    </row>
    <row r="164" spans="1:18" ht="14.4" customHeight="1" x14ac:dyDescent="0.3">
      <c r="A164" s="831" t="s">
        <v>6806</v>
      </c>
      <c r="B164" s="832" t="s">
        <v>6936</v>
      </c>
      <c r="C164" s="832" t="s">
        <v>665</v>
      </c>
      <c r="D164" s="832" t="s">
        <v>6751</v>
      </c>
      <c r="E164" s="832" t="s">
        <v>3709</v>
      </c>
      <c r="F164" s="832" t="s">
        <v>6843</v>
      </c>
      <c r="G164" s="849">
        <v>1</v>
      </c>
      <c r="H164" s="849">
        <v>44483.48</v>
      </c>
      <c r="I164" s="832"/>
      <c r="J164" s="832">
        <v>44483.48</v>
      </c>
      <c r="K164" s="849"/>
      <c r="L164" s="849"/>
      <c r="M164" s="832"/>
      <c r="N164" s="832"/>
      <c r="O164" s="849"/>
      <c r="P164" s="849"/>
      <c r="Q164" s="837"/>
      <c r="R164" s="850"/>
    </row>
    <row r="165" spans="1:18" ht="14.4" customHeight="1" x14ac:dyDescent="0.3">
      <c r="A165" s="831" t="s">
        <v>6806</v>
      </c>
      <c r="B165" s="832" t="s">
        <v>6936</v>
      </c>
      <c r="C165" s="832" t="s">
        <v>665</v>
      </c>
      <c r="D165" s="832" t="s">
        <v>6751</v>
      </c>
      <c r="E165" s="832" t="s">
        <v>6967</v>
      </c>
      <c r="F165" s="832" t="s">
        <v>1621</v>
      </c>
      <c r="G165" s="849">
        <v>1</v>
      </c>
      <c r="H165" s="849">
        <v>3498.62</v>
      </c>
      <c r="I165" s="832">
        <v>0.5513492898971879</v>
      </c>
      <c r="J165" s="832">
        <v>3498.62</v>
      </c>
      <c r="K165" s="849">
        <v>2</v>
      </c>
      <c r="L165" s="849">
        <v>6345.56</v>
      </c>
      <c r="M165" s="832">
        <v>1</v>
      </c>
      <c r="N165" s="832">
        <v>3172.78</v>
      </c>
      <c r="O165" s="849"/>
      <c r="P165" s="849"/>
      <c r="Q165" s="837"/>
      <c r="R165" s="850"/>
    </row>
    <row r="166" spans="1:18" ht="14.4" customHeight="1" x14ac:dyDescent="0.3">
      <c r="A166" s="831" t="s">
        <v>6806</v>
      </c>
      <c r="B166" s="832" t="s">
        <v>6936</v>
      </c>
      <c r="C166" s="832" t="s">
        <v>665</v>
      </c>
      <c r="D166" s="832" t="s">
        <v>6751</v>
      </c>
      <c r="E166" s="832" t="s">
        <v>6968</v>
      </c>
      <c r="F166" s="832" t="s">
        <v>1621</v>
      </c>
      <c r="G166" s="849">
        <v>1</v>
      </c>
      <c r="H166" s="849">
        <v>6997.22</v>
      </c>
      <c r="I166" s="832">
        <v>1</v>
      </c>
      <c r="J166" s="832">
        <v>6997.22</v>
      </c>
      <c r="K166" s="849">
        <v>1</v>
      </c>
      <c r="L166" s="849">
        <v>6997.22</v>
      </c>
      <c r="M166" s="832">
        <v>1</v>
      </c>
      <c r="N166" s="832">
        <v>6997.22</v>
      </c>
      <c r="O166" s="849"/>
      <c r="P166" s="849"/>
      <c r="Q166" s="837"/>
      <c r="R166" s="850"/>
    </row>
    <row r="167" spans="1:18" ht="14.4" customHeight="1" x14ac:dyDescent="0.3">
      <c r="A167" s="831" t="s">
        <v>6806</v>
      </c>
      <c r="B167" s="832" t="s">
        <v>6936</v>
      </c>
      <c r="C167" s="832" t="s">
        <v>665</v>
      </c>
      <c r="D167" s="832" t="s">
        <v>6751</v>
      </c>
      <c r="E167" s="832" t="s">
        <v>6969</v>
      </c>
      <c r="F167" s="832" t="s">
        <v>6962</v>
      </c>
      <c r="G167" s="849"/>
      <c r="H167" s="849"/>
      <c r="I167" s="832"/>
      <c r="J167" s="832"/>
      <c r="K167" s="849">
        <v>17</v>
      </c>
      <c r="L167" s="849">
        <v>259893.18000000002</v>
      </c>
      <c r="M167" s="832">
        <v>1</v>
      </c>
      <c r="N167" s="832">
        <v>15287.83411764706</v>
      </c>
      <c r="O167" s="849">
        <v>78</v>
      </c>
      <c r="P167" s="849">
        <v>1183165.58</v>
      </c>
      <c r="Q167" s="837">
        <v>4.5525072262381032</v>
      </c>
      <c r="R167" s="850">
        <v>15168.789487179489</v>
      </c>
    </row>
    <row r="168" spans="1:18" ht="14.4" customHeight="1" x14ac:dyDescent="0.3">
      <c r="A168" s="831" t="s">
        <v>6806</v>
      </c>
      <c r="B168" s="832" t="s">
        <v>6936</v>
      </c>
      <c r="C168" s="832" t="s">
        <v>665</v>
      </c>
      <c r="D168" s="832" t="s">
        <v>6751</v>
      </c>
      <c r="E168" s="832" t="s">
        <v>6970</v>
      </c>
      <c r="F168" s="832" t="s">
        <v>1403</v>
      </c>
      <c r="G168" s="849"/>
      <c r="H168" s="849"/>
      <c r="I168" s="832"/>
      <c r="J168" s="832"/>
      <c r="K168" s="849">
        <v>18</v>
      </c>
      <c r="L168" s="849">
        <v>155336.94</v>
      </c>
      <c r="M168" s="832">
        <v>1</v>
      </c>
      <c r="N168" s="832">
        <v>8629.83</v>
      </c>
      <c r="O168" s="849"/>
      <c r="P168" s="849"/>
      <c r="Q168" s="837"/>
      <c r="R168" s="850"/>
    </row>
    <row r="169" spans="1:18" ht="14.4" customHeight="1" x14ac:dyDescent="0.3">
      <c r="A169" s="831" t="s">
        <v>6806</v>
      </c>
      <c r="B169" s="832" t="s">
        <v>6936</v>
      </c>
      <c r="C169" s="832" t="s">
        <v>665</v>
      </c>
      <c r="D169" s="832" t="s">
        <v>6751</v>
      </c>
      <c r="E169" s="832" t="s">
        <v>6971</v>
      </c>
      <c r="F169" s="832" t="s">
        <v>6972</v>
      </c>
      <c r="G169" s="849">
        <v>2</v>
      </c>
      <c r="H169" s="849">
        <v>26083.200000000001</v>
      </c>
      <c r="I169" s="832"/>
      <c r="J169" s="832">
        <v>13041.6</v>
      </c>
      <c r="K169" s="849"/>
      <c r="L169" s="849"/>
      <c r="M169" s="832"/>
      <c r="N169" s="832"/>
      <c r="O169" s="849"/>
      <c r="P169" s="849"/>
      <c r="Q169" s="837"/>
      <c r="R169" s="850"/>
    </row>
    <row r="170" spans="1:18" ht="14.4" customHeight="1" x14ac:dyDescent="0.3">
      <c r="A170" s="831" t="s">
        <v>6806</v>
      </c>
      <c r="B170" s="832" t="s">
        <v>6936</v>
      </c>
      <c r="C170" s="832" t="s">
        <v>665</v>
      </c>
      <c r="D170" s="832" t="s">
        <v>6751</v>
      </c>
      <c r="E170" s="832" t="s">
        <v>6973</v>
      </c>
      <c r="F170" s="832" t="s">
        <v>6974</v>
      </c>
      <c r="G170" s="849">
        <v>2</v>
      </c>
      <c r="H170" s="849">
        <v>17259.66</v>
      </c>
      <c r="I170" s="832"/>
      <c r="J170" s="832">
        <v>8629.83</v>
      </c>
      <c r="K170" s="849"/>
      <c r="L170" s="849"/>
      <c r="M170" s="832"/>
      <c r="N170" s="832"/>
      <c r="O170" s="849">
        <v>1</v>
      </c>
      <c r="P170" s="849">
        <v>8629.83</v>
      </c>
      <c r="Q170" s="837"/>
      <c r="R170" s="850">
        <v>8629.83</v>
      </c>
    </row>
    <row r="171" spans="1:18" ht="14.4" customHeight="1" x14ac:dyDescent="0.3">
      <c r="A171" s="831" t="s">
        <v>6806</v>
      </c>
      <c r="B171" s="832" t="s">
        <v>6936</v>
      </c>
      <c r="C171" s="832" t="s">
        <v>665</v>
      </c>
      <c r="D171" s="832" t="s">
        <v>6751</v>
      </c>
      <c r="E171" s="832" t="s">
        <v>6975</v>
      </c>
      <c r="F171" s="832" t="s">
        <v>1403</v>
      </c>
      <c r="G171" s="849">
        <v>48</v>
      </c>
      <c r="H171" s="849">
        <v>621347.52</v>
      </c>
      <c r="I171" s="832">
        <v>1.3333333333333333</v>
      </c>
      <c r="J171" s="832">
        <v>12944.74</v>
      </c>
      <c r="K171" s="849">
        <v>36</v>
      </c>
      <c r="L171" s="849">
        <v>466010.64</v>
      </c>
      <c r="M171" s="832">
        <v>1</v>
      </c>
      <c r="N171" s="832">
        <v>12944.74</v>
      </c>
      <c r="O171" s="849"/>
      <c r="P171" s="849"/>
      <c r="Q171" s="837"/>
      <c r="R171" s="850"/>
    </row>
    <row r="172" spans="1:18" ht="14.4" customHeight="1" x14ac:dyDescent="0.3">
      <c r="A172" s="831" t="s">
        <v>6806</v>
      </c>
      <c r="B172" s="832" t="s">
        <v>6936</v>
      </c>
      <c r="C172" s="832" t="s">
        <v>665</v>
      </c>
      <c r="D172" s="832" t="s">
        <v>6751</v>
      </c>
      <c r="E172" s="832" t="s">
        <v>6976</v>
      </c>
      <c r="F172" s="832" t="s">
        <v>6977</v>
      </c>
      <c r="G172" s="849"/>
      <c r="H172" s="849"/>
      <c r="I172" s="832"/>
      <c r="J172" s="832"/>
      <c r="K172" s="849"/>
      <c r="L172" s="849"/>
      <c r="M172" s="832"/>
      <c r="N172" s="832"/>
      <c r="O172" s="849">
        <v>0.72</v>
      </c>
      <c r="P172" s="849">
        <v>32.79</v>
      </c>
      <c r="Q172" s="837"/>
      <c r="R172" s="850">
        <v>45.541666666666664</v>
      </c>
    </row>
    <row r="173" spans="1:18" ht="14.4" customHeight="1" x14ac:dyDescent="0.3">
      <c r="A173" s="831" t="s">
        <v>6806</v>
      </c>
      <c r="B173" s="832" t="s">
        <v>6936</v>
      </c>
      <c r="C173" s="832" t="s">
        <v>665</v>
      </c>
      <c r="D173" s="832" t="s">
        <v>6751</v>
      </c>
      <c r="E173" s="832" t="s">
        <v>6978</v>
      </c>
      <c r="F173" s="832" t="s">
        <v>1403</v>
      </c>
      <c r="G173" s="849">
        <v>48</v>
      </c>
      <c r="H173" s="849">
        <v>123691.34</v>
      </c>
      <c r="I173" s="832">
        <v>1.2075632138191612</v>
      </c>
      <c r="J173" s="832">
        <v>2576.9029166666664</v>
      </c>
      <c r="K173" s="849">
        <v>42</v>
      </c>
      <c r="L173" s="849">
        <v>102430.53</v>
      </c>
      <c r="M173" s="832">
        <v>1</v>
      </c>
      <c r="N173" s="832">
        <v>2438.8221428571428</v>
      </c>
      <c r="O173" s="849">
        <v>49</v>
      </c>
      <c r="P173" s="849">
        <v>126251.93</v>
      </c>
      <c r="Q173" s="837">
        <v>1.2325615224289086</v>
      </c>
      <c r="R173" s="850">
        <v>2576.5699999999997</v>
      </c>
    </row>
    <row r="174" spans="1:18" ht="14.4" customHeight="1" x14ac:dyDescent="0.3">
      <c r="A174" s="831" t="s">
        <v>6806</v>
      </c>
      <c r="B174" s="832" t="s">
        <v>6936</v>
      </c>
      <c r="C174" s="832" t="s">
        <v>665</v>
      </c>
      <c r="D174" s="832" t="s">
        <v>6751</v>
      </c>
      <c r="E174" s="832" t="s">
        <v>6979</v>
      </c>
      <c r="F174" s="832" t="s">
        <v>1403</v>
      </c>
      <c r="G174" s="849">
        <v>48</v>
      </c>
      <c r="H174" s="849">
        <v>249153.6</v>
      </c>
      <c r="I174" s="832">
        <v>1.0966503153764924</v>
      </c>
      <c r="J174" s="832">
        <v>5190.7</v>
      </c>
      <c r="K174" s="849">
        <v>49</v>
      </c>
      <c r="L174" s="849">
        <v>227195.12</v>
      </c>
      <c r="M174" s="832">
        <v>1</v>
      </c>
      <c r="N174" s="832">
        <v>4636.6351020408165</v>
      </c>
      <c r="O174" s="849">
        <v>1</v>
      </c>
      <c r="P174" s="849">
        <v>5153.5600000000004</v>
      </c>
      <c r="Q174" s="837">
        <v>2.2683409749293913E-2</v>
      </c>
      <c r="R174" s="850">
        <v>5153.5600000000004</v>
      </c>
    </row>
    <row r="175" spans="1:18" ht="14.4" customHeight="1" x14ac:dyDescent="0.3">
      <c r="A175" s="831" t="s">
        <v>6806</v>
      </c>
      <c r="B175" s="832" t="s">
        <v>6936</v>
      </c>
      <c r="C175" s="832" t="s">
        <v>665</v>
      </c>
      <c r="D175" s="832" t="s">
        <v>6751</v>
      </c>
      <c r="E175" s="832" t="s">
        <v>6980</v>
      </c>
      <c r="F175" s="832" t="s">
        <v>6977</v>
      </c>
      <c r="G175" s="849">
        <v>1.52</v>
      </c>
      <c r="H175" s="849">
        <v>691.38</v>
      </c>
      <c r="I175" s="832"/>
      <c r="J175" s="832">
        <v>454.85526315789474</v>
      </c>
      <c r="K175" s="849"/>
      <c r="L175" s="849"/>
      <c r="M175" s="832"/>
      <c r="N175" s="832"/>
      <c r="O175" s="849"/>
      <c r="P175" s="849"/>
      <c r="Q175" s="837"/>
      <c r="R175" s="850"/>
    </row>
    <row r="176" spans="1:18" ht="14.4" customHeight="1" x14ac:dyDescent="0.3">
      <c r="A176" s="831" t="s">
        <v>6806</v>
      </c>
      <c r="B176" s="832" t="s">
        <v>6936</v>
      </c>
      <c r="C176" s="832" t="s">
        <v>665</v>
      </c>
      <c r="D176" s="832" t="s">
        <v>6751</v>
      </c>
      <c r="E176" s="832" t="s">
        <v>6981</v>
      </c>
      <c r="F176" s="832" t="s">
        <v>5013</v>
      </c>
      <c r="G176" s="849"/>
      <c r="H176" s="849"/>
      <c r="I176" s="832"/>
      <c r="J176" s="832"/>
      <c r="K176" s="849"/>
      <c r="L176" s="849"/>
      <c r="M176" s="832"/>
      <c r="N176" s="832"/>
      <c r="O176" s="849">
        <v>0.2</v>
      </c>
      <c r="P176" s="849">
        <v>3.44</v>
      </c>
      <c r="Q176" s="837"/>
      <c r="R176" s="850">
        <v>17.2</v>
      </c>
    </row>
    <row r="177" spans="1:18" ht="14.4" customHeight="1" x14ac:dyDescent="0.3">
      <c r="A177" s="831" t="s">
        <v>6806</v>
      </c>
      <c r="B177" s="832" t="s">
        <v>6936</v>
      </c>
      <c r="C177" s="832" t="s">
        <v>665</v>
      </c>
      <c r="D177" s="832" t="s">
        <v>6751</v>
      </c>
      <c r="E177" s="832" t="s">
        <v>6982</v>
      </c>
      <c r="F177" s="832" t="s">
        <v>6977</v>
      </c>
      <c r="G177" s="849">
        <v>0.05</v>
      </c>
      <c r="H177" s="849">
        <v>45.48</v>
      </c>
      <c r="I177" s="832">
        <v>5.0497984744012521E-2</v>
      </c>
      <c r="J177" s="832">
        <v>909.59999999999991</v>
      </c>
      <c r="K177" s="849">
        <v>0.9900000000000001</v>
      </c>
      <c r="L177" s="849">
        <v>900.63</v>
      </c>
      <c r="M177" s="832">
        <v>1</v>
      </c>
      <c r="N177" s="832">
        <v>909.72727272727263</v>
      </c>
      <c r="O177" s="849">
        <v>0.36</v>
      </c>
      <c r="P177" s="849">
        <v>109.08</v>
      </c>
      <c r="Q177" s="837">
        <v>0.12111521934645748</v>
      </c>
      <c r="R177" s="850">
        <v>303</v>
      </c>
    </row>
    <row r="178" spans="1:18" ht="14.4" customHeight="1" x14ac:dyDescent="0.3">
      <c r="A178" s="831" t="s">
        <v>6806</v>
      </c>
      <c r="B178" s="832" t="s">
        <v>6936</v>
      </c>
      <c r="C178" s="832" t="s">
        <v>665</v>
      </c>
      <c r="D178" s="832" t="s">
        <v>6751</v>
      </c>
      <c r="E178" s="832" t="s">
        <v>6983</v>
      </c>
      <c r="F178" s="832" t="s">
        <v>6984</v>
      </c>
      <c r="G178" s="849">
        <v>48</v>
      </c>
      <c r="H178" s="849">
        <v>414231.84</v>
      </c>
      <c r="I178" s="832">
        <v>1.2972972972972974</v>
      </c>
      <c r="J178" s="832">
        <v>8629.83</v>
      </c>
      <c r="K178" s="849">
        <v>37</v>
      </c>
      <c r="L178" s="849">
        <v>319303.71000000002</v>
      </c>
      <c r="M178" s="832">
        <v>1</v>
      </c>
      <c r="N178" s="832">
        <v>8629.83</v>
      </c>
      <c r="O178" s="849"/>
      <c r="P178" s="849"/>
      <c r="Q178" s="837"/>
      <c r="R178" s="850"/>
    </row>
    <row r="179" spans="1:18" ht="14.4" customHeight="1" x14ac:dyDescent="0.3">
      <c r="A179" s="831" t="s">
        <v>6806</v>
      </c>
      <c r="B179" s="832" t="s">
        <v>6936</v>
      </c>
      <c r="C179" s="832" t="s">
        <v>665</v>
      </c>
      <c r="D179" s="832" t="s">
        <v>6751</v>
      </c>
      <c r="E179" s="832" t="s">
        <v>6985</v>
      </c>
      <c r="F179" s="832" t="s">
        <v>6984</v>
      </c>
      <c r="G179" s="849">
        <v>48</v>
      </c>
      <c r="H179" s="849">
        <v>207115.68</v>
      </c>
      <c r="I179" s="832">
        <v>1.2972972972972971</v>
      </c>
      <c r="J179" s="832">
        <v>4314.91</v>
      </c>
      <c r="K179" s="849">
        <v>37</v>
      </c>
      <c r="L179" s="849">
        <v>159651.67000000001</v>
      </c>
      <c r="M179" s="832">
        <v>1</v>
      </c>
      <c r="N179" s="832">
        <v>4314.9100000000008</v>
      </c>
      <c r="O179" s="849">
        <v>34</v>
      </c>
      <c r="P179" s="849">
        <v>123506.7</v>
      </c>
      <c r="Q179" s="837">
        <v>0.77360105284210301</v>
      </c>
      <c r="R179" s="850">
        <v>3632.5499999999997</v>
      </c>
    </row>
    <row r="180" spans="1:18" ht="14.4" customHeight="1" x14ac:dyDescent="0.3">
      <c r="A180" s="831" t="s">
        <v>6806</v>
      </c>
      <c r="B180" s="832" t="s">
        <v>6936</v>
      </c>
      <c r="C180" s="832" t="s">
        <v>665</v>
      </c>
      <c r="D180" s="832" t="s">
        <v>6751</v>
      </c>
      <c r="E180" s="832" t="s">
        <v>6986</v>
      </c>
      <c r="F180" s="832" t="s">
        <v>1862</v>
      </c>
      <c r="G180" s="849"/>
      <c r="H180" s="849"/>
      <c r="I180" s="832"/>
      <c r="J180" s="832"/>
      <c r="K180" s="849">
        <v>10</v>
      </c>
      <c r="L180" s="849">
        <v>125514.90000000001</v>
      </c>
      <c r="M180" s="832">
        <v>1</v>
      </c>
      <c r="N180" s="832">
        <v>12551.490000000002</v>
      </c>
      <c r="O180" s="849">
        <v>2</v>
      </c>
      <c r="P180" s="849">
        <v>24872.3</v>
      </c>
      <c r="Q180" s="837">
        <v>0.19816213055183088</v>
      </c>
      <c r="R180" s="850">
        <v>12436.15</v>
      </c>
    </row>
    <row r="181" spans="1:18" ht="14.4" customHeight="1" x14ac:dyDescent="0.3">
      <c r="A181" s="831" t="s">
        <v>6806</v>
      </c>
      <c r="B181" s="832" t="s">
        <v>6936</v>
      </c>
      <c r="C181" s="832" t="s">
        <v>665</v>
      </c>
      <c r="D181" s="832" t="s">
        <v>6751</v>
      </c>
      <c r="E181" s="832" t="s">
        <v>6987</v>
      </c>
      <c r="F181" s="832" t="s">
        <v>1405</v>
      </c>
      <c r="G181" s="849"/>
      <c r="H181" s="849"/>
      <c r="I181" s="832"/>
      <c r="J181" s="832"/>
      <c r="K181" s="849">
        <v>17</v>
      </c>
      <c r="L181" s="849">
        <v>111464.99999999999</v>
      </c>
      <c r="M181" s="832">
        <v>1</v>
      </c>
      <c r="N181" s="832">
        <v>6556.7647058823522</v>
      </c>
      <c r="O181" s="849">
        <v>5</v>
      </c>
      <c r="P181" s="849">
        <v>32675.870000000003</v>
      </c>
      <c r="Q181" s="837">
        <v>0.29314914995738578</v>
      </c>
      <c r="R181" s="850">
        <v>6535.1740000000009</v>
      </c>
    </row>
    <row r="182" spans="1:18" ht="14.4" customHeight="1" x14ac:dyDescent="0.3">
      <c r="A182" s="831" t="s">
        <v>6806</v>
      </c>
      <c r="B182" s="832" t="s">
        <v>6936</v>
      </c>
      <c r="C182" s="832" t="s">
        <v>665</v>
      </c>
      <c r="D182" s="832" t="s">
        <v>6751</v>
      </c>
      <c r="E182" s="832" t="s">
        <v>6988</v>
      </c>
      <c r="F182" s="832" t="s">
        <v>1635</v>
      </c>
      <c r="G182" s="849"/>
      <c r="H182" s="849"/>
      <c r="I182" s="832"/>
      <c r="J182" s="832"/>
      <c r="K182" s="849"/>
      <c r="L182" s="849"/>
      <c r="M182" s="832"/>
      <c r="N182" s="832"/>
      <c r="O182" s="849">
        <v>3</v>
      </c>
      <c r="P182" s="849">
        <v>12944.73</v>
      </c>
      <c r="Q182" s="837"/>
      <c r="R182" s="850">
        <v>4314.91</v>
      </c>
    </row>
    <row r="183" spans="1:18" ht="14.4" customHeight="1" x14ac:dyDescent="0.3">
      <c r="A183" s="831" t="s">
        <v>6806</v>
      </c>
      <c r="B183" s="832" t="s">
        <v>6936</v>
      </c>
      <c r="C183" s="832" t="s">
        <v>665</v>
      </c>
      <c r="D183" s="832" t="s">
        <v>6751</v>
      </c>
      <c r="E183" s="832" t="s">
        <v>6989</v>
      </c>
      <c r="F183" s="832" t="s">
        <v>6990</v>
      </c>
      <c r="G183" s="849"/>
      <c r="H183" s="849"/>
      <c r="I183" s="832"/>
      <c r="J183" s="832"/>
      <c r="K183" s="849">
        <v>3</v>
      </c>
      <c r="L183" s="849">
        <v>5592.6900000000005</v>
      </c>
      <c r="M183" s="832">
        <v>1</v>
      </c>
      <c r="N183" s="832">
        <v>1864.2300000000002</v>
      </c>
      <c r="O183" s="849"/>
      <c r="P183" s="849"/>
      <c r="Q183" s="837"/>
      <c r="R183" s="850"/>
    </row>
    <row r="184" spans="1:18" ht="14.4" customHeight="1" x14ac:dyDescent="0.3">
      <c r="A184" s="831" t="s">
        <v>6806</v>
      </c>
      <c r="B184" s="832" t="s">
        <v>6936</v>
      </c>
      <c r="C184" s="832" t="s">
        <v>665</v>
      </c>
      <c r="D184" s="832" t="s">
        <v>6751</v>
      </c>
      <c r="E184" s="832" t="s">
        <v>6991</v>
      </c>
      <c r="F184" s="832" t="s">
        <v>6990</v>
      </c>
      <c r="G184" s="849"/>
      <c r="H184" s="849"/>
      <c r="I184" s="832"/>
      <c r="J184" s="832"/>
      <c r="K184" s="849">
        <v>6</v>
      </c>
      <c r="L184" s="849">
        <v>22370.7</v>
      </c>
      <c r="M184" s="832">
        <v>1</v>
      </c>
      <c r="N184" s="832">
        <v>3728.4500000000003</v>
      </c>
      <c r="O184" s="849"/>
      <c r="P184" s="849"/>
      <c r="Q184" s="837"/>
      <c r="R184" s="850"/>
    </row>
    <row r="185" spans="1:18" ht="14.4" customHeight="1" x14ac:dyDescent="0.3">
      <c r="A185" s="831" t="s">
        <v>6806</v>
      </c>
      <c r="B185" s="832" t="s">
        <v>6936</v>
      </c>
      <c r="C185" s="832" t="s">
        <v>665</v>
      </c>
      <c r="D185" s="832" t="s">
        <v>6751</v>
      </c>
      <c r="E185" s="832" t="s">
        <v>6992</v>
      </c>
      <c r="F185" s="832" t="s">
        <v>1720</v>
      </c>
      <c r="G185" s="849"/>
      <c r="H185" s="849"/>
      <c r="I185" s="832"/>
      <c r="J185" s="832"/>
      <c r="K185" s="849"/>
      <c r="L185" s="849"/>
      <c r="M185" s="832"/>
      <c r="N185" s="832"/>
      <c r="O185" s="849">
        <v>0.86</v>
      </c>
      <c r="P185" s="849">
        <v>183.33</v>
      </c>
      <c r="Q185" s="837"/>
      <c r="R185" s="850">
        <v>213.17441860465118</v>
      </c>
    </row>
    <row r="186" spans="1:18" ht="14.4" customHeight="1" x14ac:dyDescent="0.3">
      <c r="A186" s="831" t="s">
        <v>6806</v>
      </c>
      <c r="B186" s="832" t="s">
        <v>6936</v>
      </c>
      <c r="C186" s="832" t="s">
        <v>665</v>
      </c>
      <c r="D186" s="832" t="s">
        <v>6751</v>
      </c>
      <c r="E186" s="832" t="s">
        <v>6993</v>
      </c>
      <c r="F186" s="832" t="s">
        <v>1720</v>
      </c>
      <c r="G186" s="849"/>
      <c r="H186" s="849"/>
      <c r="I186" s="832"/>
      <c r="J186" s="832"/>
      <c r="K186" s="849"/>
      <c r="L186" s="849"/>
      <c r="M186" s="832"/>
      <c r="N186" s="832"/>
      <c r="O186" s="849">
        <v>10.51</v>
      </c>
      <c r="P186" s="849">
        <v>766.50000000000011</v>
      </c>
      <c r="Q186" s="837"/>
      <c r="R186" s="850">
        <v>72.93054234062798</v>
      </c>
    </row>
    <row r="187" spans="1:18" ht="14.4" customHeight="1" x14ac:dyDescent="0.3">
      <c r="A187" s="831" t="s">
        <v>6806</v>
      </c>
      <c r="B187" s="832" t="s">
        <v>6936</v>
      </c>
      <c r="C187" s="832" t="s">
        <v>665</v>
      </c>
      <c r="D187" s="832" t="s">
        <v>6751</v>
      </c>
      <c r="E187" s="832" t="s">
        <v>6994</v>
      </c>
      <c r="F187" s="832" t="s">
        <v>6947</v>
      </c>
      <c r="G187" s="849"/>
      <c r="H187" s="849"/>
      <c r="I187" s="832"/>
      <c r="J187" s="832"/>
      <c r="K187" s="849">
        <v>31</v>
      </c>
      <c r="L187" s="849">
        <v>552743.32999999996</v>
      </c>
      <c r="M187" s="832">
        <v>1</v>
      </c>
      <c r="N187" s="832">
        <v>17830.43</v>
      </c>
      <c r="O187" s="849">
        <v>29</v>
      </c>
      <c r="P187" s="849">
        <v>501385.6</v>
      </c>
      <c r="Q187" s="837">
        <v>0.9070857535268676</v>
      </c>
      <c r="R187" s="850">
        <v>17289.158620689654</v>
      </c>
    </row>
    <row r="188" spans="1:18" ht="14.4" customHeight="1" x14ac:dyDescent="0.3">
      <c r="A188" s="831" t="s">
        <v>6806</v>
      </c>
      <c r="B188" s="832" t="s">
        <v>6936</v>
      </c>
      <c r="C188" s="832" t="s">
        <v>665</v>
      </c>
      <c r="D188" s="832" t="s">
        <v>6751</v>
      </c>
      <c r="E188" s="832" t="s">
        <v>6995</v>
      </c>
      <c r="F188" s="832" t="s">
        <v>6996</v>
      </c>
      <c r="G188" s="849"/>
      <c r="H188" s="849"/>
      <c r="I188" s="832"/>
      <c r="J188" s="832"/>
      <c r="K188" s="849">
        <v>1</v>
      </c>
      <c r="L188" s="849">
        <v>28262.09</v>
      </c>
      <c r="M188" s="832">
        <v>1</v>
      </c>
      <c r="N188" s="832">
        <v>28262.09</v>
      </c>
      <c r="O188" s="849"/>
      <c r="P188" s="849"/>
      <c r="Q188" s="837"/>
      <c r="R188" s="850"/>
    </row>
    <row r="189" spans="1:18" ht="14.4" customHeight="1" x14ac:dyDescent="0.3">
      <c r="A189" s="831" t="s">
        <v>6806</v>
      </c>
      <c r="B189" s="832" t="s">
        <v>6936</v>
      </c>
      <c r="C189" s="832" t="s">
        <v>665</v>
      </c>
      <c r="D189" s="832" t="s">
        <v>6751</v>
      </c>
      <c r="E189" s="832" t="s">
        <v>6997</v>
      </c>
      <c r="F189" s="832" t="s">
        <v>6984</v>
      </c>
      <c r="G189" s="849"/>
      <c r="H189" s="849"/>
      <c r="I189" s="832"/>
      <c r="J189" s="832"/>
      <c r="K189" s="849"/>
      <c r="L189" s="849"/>
      <c r="M189" s="832"/>
      <c r="N189" s="832"/>
      <c r="O189" s="849">
        <v>34</v>
      </c>
      <c r="P189" s="849">
        <v>293414.21999999997</v>
      </c>
      <c r="Q189" s="837"/>
      <c r="R189" s="850">
        <v>8629.83</v>
      </c>
    </row>
    <row r="190" spans="1:18" ht="14.4" customHeight="1" x14ac:dyDescent="0.3">
      <c r="A190" s="831" t="s">
        <v>6806</v>
      </c>
      <c r="B190" s="832" t="s">
        <v>6936</v>
      </c>
      <c r="C190" s="832" t="s">
        <v>665</v>
      </c>
      <c r="D190" s="832" t="s">
        <v>6751</v>
      </c>
      <c r="E190" s="832" t="s">
        <v>6998</v>
      </c>
      <c r="F190" s="832" t="s">
        <v>1637</v>
      </c>
      <c r="G190" s="849"/>
      <c r="H190" s="849"/>
      <c r="I190" s="832"/>
      <c r="J190" s="832"/>
      <c r="K190" s="849"/>
      <c r="L190" s="849"/>
      <c r="M190" s="832"/>
      <c r="N190" s="832"/>
      <c r="O190" s="849">
        <v>21</v>
      </c>
      <c r="P190" s="849">
        <v>54107.97</v>
      </c>
      <c r="Q190" s="837"/>
      <c r="R190" s="850">
        <v>2576.5700000000002</v>
      </c>
    </row>
    <row r="191" spans="1:18" ht="14.4" customHeight="1" x14ac:dyDescent="0.3">
      <c r="A191" s="831" t="s">
        <v>6806</v>
      </c>
      <c r="B191" s="832" t="s">
        <v>6936</v>
      </c>
      <c r="C191" s="832" t="s">
        <v>665</v>
      </c>
      <c r="D191" s="832" t="s">
        <v>6751</v>
      </c>
      <c r="E191" s="832" t="s">
        <v>6999</v>
      </c>
      <c r="F191" s="832" t="s">
        <v>1405</v>
      </c>
      <c r="G191" s="849"/>
      <c r="H191" s="849"/>
      <c r="I191" s="832"/>
      <c r="J191" s="832"/>
      <c r="K191" s="849"/>
      <c r="L191" s="849"/>
      <c r="M191" s="832"/>
      <c r="N191" s="832"/>
      <c r="O191" s="849">
        <v>1</v>
      </c>
      <c r="P191" s="849">
        <v>6582.65</v>
      </c>
      <c r="Q191" s="837"/>
      <c r="R191" s="850">
        <v>6582.65</v>
      </c>
    </row>
    <row r="192" spans="1:18" ht="14.4" customHeight="1" x14ac:dyDescent="0.3">
      <c r="A192" s="831" t="s">
        <v>6806</v>
      </c>
      <c r="B192" s="832" t="s">
        <v>6936</v>
      </c>
      <c r="C192" s="832" t="s">
        <v>665</v>
      </c>
      <c r="D192" s="832" t="s">
        <v>6751</v>
      </c>
      <c r="E192" s="832" t="s">
        <v>7000</v>
      </c>
      <c r="F192" s="832" t="s">
        <v>6984</v>
      </c>
      <c r="G192" s="849"/>
      <c r="H192" s="849"/>
      <c r="I192" s="832"/>
      <c r="J192" s="832"/>
      <c r="K192" s="849"/>
      <c r="L192" s="849"/>
      <c r="M192" s="832"/>
      <c r="N192" s="832"/>
      <c r="O192" s="849">
        <v>17</v>
      </c>
      <c r="P192" s="849">
        <v>293414.21999999997</v>
      </c>
      <c r="Q192" s="837"/>
      <c r="R192" s="850">
        <v>17259.66</v>
      </c>
    </row>
    <row r="193" spans="1:18" ht="14.4" customHeight="1" x14ac:dyDescent="0.3">
      <c r="A193" s="831" t="s">
        <v>6806</v>
      </c>
      <c r="B193" s="832" t="s">
        <v>6936</v>
      </c>
      <c r="C193" s="832" t="s">
        <v>665</v>
      </c>
      <c r="D193" s="832" t="s">
        <v>7001</v>
      </c>
      <c r="E193" s="832" t="s">
        <v>7002</v>
      </c>
      <c r="F193" s="832" t="s">
        <v>7003</v>
      </c>
      <c r="G193" s="849">
        <v>64</v>
      </c>
      <c r="H193" s="849">
        <v>166751.71000000002</v>
      </c>
      <c r="I193" s="832">
        <v>0.76067498892071728</v>
      </c>
      <c r="J193" s="832">
        <v>2605.4954687500003</v>
      </c>
      <c r="K193" s="849">
        <v>83</v>
      </c>
      <c r="L193" s="849">
        <v>219215.44999999995</v>
      </c>
      <c r="M193" s="832">
        <v>1</v>
      </c>
      <c r="N193" s="832">
        <v>2641.1499999999996</v>
      </c>
      <c r="O193" s="849">
        <v>90</v>
      </c>
      <c r="P193" s="849">
        <v>239597.99999999994</v>
      </c>
      <c r="Q193" s="837">
        <v>1.0929795322364368</v>
      </c>
      <c r="R193" s="850">
        <v>2662.1999999999994</v>
      </c>
    </row>
    <row r="194" spans="1:18" ht="14.4" customHeight="1" x14ac:dyDescent="0.3">
      <c r="A194" s="831" t="s">
        <v>6806</v>
      </c>
      <c r="B194" s="832" t="s">
        <v>6936</v>
      </c>
      <c r="C194" s="832" t="s">
        <v>665</v>
      </c>
      <c r="D194" s="832" t="s">
        <v>7001</v>
      </c>
      <c r="E194" s="832" t="s">
        <v>7004</v>
      </c>
      <c r="F194" s="832" t="s">
        <v>7003</v>
      </c>
      <c r="G194" s="849">
        <v>5</v>
      </c>
      <c r="H194" s="849">
        <v>8301.2999999999993</v>
      </c>
      <c r="I194" s="832">
        <v>1.25</v>
      </c>
      <c r="J194" s="832">
        <v>1660.2599999999998</v>
      </c>
      <c r="K194" s="849">
        <v>4</v>
      </c>
      <c r="L194" s="849">
        <v>6641.04</v>
      </c>
      <c r="M194" s="832">
        <v>1</v>
      </c>
      <c r="N194" s="832">
        <v>1660.26</v>
      </c>
      <c r="O194" s="849">
        <v>1</v>
      </c>
      <c r="P194" s="849">
        <v>1674.52</v>
      </c>
      <c r="Q194" s="837">
        <v>0.25214725404454724</v>
      </c>
      <c r="R194" s="850">
        <v>1674.52</v>
      </c>
    </row>
    <row r="195" spans="1:18" ht="14.4" customHeight="1" x14ac:dyDescent="0.3">
      <c r="A195" s="831" t="s">
        <v>6806</v>
      </c>
      <c r="B195" s="832" t="s">
        <v>6936</v>
      </c>
      <c r="C195" s="832" t="s">
        <v>665</v>
      </c>
      <c r="D195" s="832" t="s">
        <v>7001</v>
      </c>
      <c r="E195" s="832" t="s">
        <v>7005</v>
      </c>
      <c r="F195" s="832" t="s">
        <v>7006</v>
      </c>
      <c r="G195" s="849">
        <v>9</v>
      </c>
      <c r="H195" s="849">
        <v>91986.709999999992</v>
      </c>
      <c r="I195" s="832">
        <v>0.59485479727555934</v>
      </c>
      <c r="J195" s="832">
        <v>10220.745555555555</v>
      </c>
      <c r="K195" s="849">
        <v>15</v>
      </c>
      <c r="L195" s="849">
        <v>154637.25</v>
      </c>
      <c r="M195" s="832">
        <v>1</v>
      </c>
      <c r="N195" s="832">
        <v>10309.15</v>
      </c>
      <c r="O195" s="849">
        <v>13</v>
      </c>
      <c r="P195" s="849">
        <v>134480.44999999998</v>
      </c>
      <c r="Q195" s="837">
        <v>0.86965107048916079</v>
      </c>
      <c r="R195" s="850">
        <v>10344.649999999998</v>
      </c>
    </row>
    <row r="196" spans="1:18" ht="14.4" customHeight="1" x14ac:dyDescent="0.3">
      <c r="A196" s="831" t="s">
        <v>6806</v>
      </c>
      <c r="B196" s="832" t="s">
        <v>6936</v>
      </c>
      <c r="C196" s="832" t="s">
        <v>665</v>
      </c>
      <c r="D196" s="832" t="s">
        <v>7001</v>
      </c>
      <c r="E196" s="832" t="s">
        <v>7007</v>
      </c>
      <c r="F196" s="832" t="s">
        <v>7008</v>
      </c>
      <c r="G196" s="849">
        <v>70</v>
      </c>
      <c r="H196" s="849">
        <v>17139.499999999996</v>
      </c>
      <c r="I196" s="832">
        <v>0.7048827923385147</v>
      </c>
      <c r="J196" s="832">
        <v>244.84999999999994</v>
      </c>
      <c r="K196" s="849">
        <v>99</v>
      </c>
      <c r="L196" s="849">
        <v>24315.39</v>
      </c>
      <c r="M196" s="832">
        <v>1</v>
      </c>
      <c r="N196" s="832">
        <v>245.60999999999999</v>
      </c>
      <c r="O196" s="849">
        <v>104</v>
      </c>
      <c r="P196" s="849">
        <v>25995.839999999993</v>
      </c>
      <c r="Q196" s="837">
        <v>1.0691105509720384</v>
      </c>
      <c r="R196" s="850">
        <v>249.95999999999992</v>
      </c>
    </row>
    <row r="197" spans="1:18" ht="14.4" customHeight="1" x14ac:dyDescent="0.3">
      <c r="A197" s="831" t="s">
        <v>6806</v>
      </c>
      <c r="B197" s="832" t="s">
        <v>6936</v>
      </c>
      <c r="C197" s="832" t="s">
        <v>665</v>
      </c>
      <c r="D197" s="832" t="s">
        <v>7001</v>
      </c>
      <c r="E197" s="832" t="s">
        <v>7009</v>
      </c>
      <c r="F197" s="832" t="s">
        <v>7010</v>
      </c>
      <c r="G197" s="849">
        <v>1</v>
      </c>
      <c r="H197" s="849">
        <v>2641.15</v>
      </c>
      <c r="I197" s="832"/>
      <c r="J197" s="832">
        <v>2641.15</v>
      </c>
      <c r="K197" s="849"/>
      <c r="L197" s="849"/>
      <c r="M197" s="832"/>
      <c r="N197" s="832"/>
      <c r="O197" s="849"/>
      <c r="P197" s="849"/>
      <c r="Q197" s="837"/>
      <c r="R197" s="850"/>
    </row>
    <row r="198" spans="1:18" ht="14.4" customHeight="1" x14ac:dyDescent="0.3">
      <c r="A198" s="831" t="s">
        <v>6806</v>
      </c>
      <c r="B198" s="832" t="s">
        <v>6936</v>
      </c>
      <c r="C198" s="832" t="s">
        <v>665</v>
      </c>
      <c r="D198" s="832" t="s">
        <v>7011</v>
      </c>
      <c r="E198" s="832" t="s">
        <v>7012</v>
      </c>
      <c r="F198" s="832" t="s">
        <v>7013</v>
      </c>
      <c r="G198" s="849">
        <v>1</v>
      </c>
      <c r="H198" s="849">
        <v>796.5</v>
      </c>
      <c r="I198" s="832"/>
      <c r="J198" s="832">
        <v>796.5</v>
      </c>
      <c r="K198" s="849"/>
      <c r="L198" s="849"/>
      <c r="M198" s="832"/>
      <c r="N198" s="832"/>
      <c r="O198" s="849">
        <v>1</v>
      </c>
      <c r="P198" s="849">
        <v>796.5</v>
      </c>
      <c r="Q198" s="837"/>
      <c r="R198" s="850">
        <v>796.5</v>
      </c>
    </row>
    <row r="199" spans="1:18" ht="14.4" customHeight="1" x14ac:dyDescent="0.3">
      <c r="A199" s="831" t="s">
        <v>6806</v>
      </c>
      <c r="B199" s="832" t="s">
        <v>6936</v>
      </c>
      <c r="C199" s="832" t="s">
        <v>665</v>
      </c>
      <c r="D199" s="832" t="s">
        <v>7011</v>
      </c>
      <c r="E199" s="832" t="s">
        <v>7014</v>
      </c>
      <c r="F199" s="832" t="s">
        <v>7015</v>
      </c>
      <c r="G199" s="849">
        <v>9</v>
      </c>
      <c r="H199" s="849">
        <v>3395.7000000000007</v>
      </c>
      <c r="I199" s="832">
        <v>1.1250000000000002</v>
      </c>
      <c r="J199" s="832">
        <v>377.30000000000007</v>
      </c>
      <c r="K199" s="849">
        <v>8</v>
      </c>
      <c r="L199" s="849">
        <v>3018.4</v>
      </c>
      <c r="M199" s="832">
        <v>1</v>
      </c>
      <c r="N199" s="832">
        <v>377.3</v>
      </c>
      <c r="O199" s="849">
        <v>15</v>
      </c>
      <c r="P199" s="849">
        <v>5659.5000000000009</v>
      </c>
      <c r="Q199" s="837">
        <v>1.8750000000000002</v>
      </c>
      <c r="R199" s="850">
        <v>377.30000000000007</v>
      </c>
    </row>
    <row r="200" spans="1:18" ht="14.4" customHeight="1" x14ac:dyDescent="0.3">
      <c r="A200" s="831" t="s">
        <v>6806</v>
      </c>
      <c r="B200" s="832" t="s">
        <v>6936</v>
      </c>
      <c r="C200" s="832" t="s">
        <v>665</v>
      </c>
      <c r="D200" s="832" t="s">
        <v>6770</v>
      </c>
      <c r="E200" s="832" t="s">
        <v>6773</v>
      </c>
      <c r="F200" s="832" t="s">
        <v>6774</v>
      </c>
      <c r="G200" s="849">
        <v>2</v>
      </c>
      <c r="H200" s="849">
        <v>60</v>
      </c>
      <c r="I200" s="832">
        <v>2</v>
      </c>
      <c r="J200" s="832">
        <v>30</v>
      </c>
      <c r="K200" s="849">
        <v>1</v>
      </c>
      <c r="L200" s="849">
        <v>30</v>
      </c>
      <c r="M200" s="832">
        <v>1</v>
      </c>
      <c r="N200" s="832">
        <v>30</v>
      </c>
      <c r="O200" s="849"/>
      <c r="P200" s="849"/>
      <c r="Q200" s="837"/>
      <c r="R200" s="850"/>
    </row>
    <row r="201" spans="1:18" ht="14.4" customHeight="1" x14ac:dyDescent="0.3">
      <c r="A201" s="831" t="s">
        <v>6806</v>
      </c>
      <c r="B201" s="832" t="s">
        <v>6936</v>
      </c>
      <c r="C201" s="832" t="s">
        <v>665</v>
      </c>
      <c r="D201" s="832" t="s">
        <v>6770</v>
      </c>
      <c r="E201" s="832" t="s">
        <v>6775</v>
      </c>
      <c r="F201" s="832" t="s">
        <v>6776</v>
      </c>
      <c r="G201" s="849">
        <v>236</v>
      </c>
      <c r="H201" s="849">
        <v>15576</v>
      </c>
      <c r="I201" s="832">
        <v>0.88059701492537312</v>
      </c>
      <c r="J201" s="832">
        <v>66</v>
      </c>
      <c r="K201" s="849">
        <v>268</v>
      </c>
      <c r="L201" s="849">
        <v>17688</v>
      </c>
      <c r="M201" s="832">
        <v>1</v>
      </c>
      <c r="N201" s="832">
        <v>66</v>
      </c>
      <c r="O201" s="849">
        <v>240</v>
      </c>
      <c r="P201" s="849">
        <v>16080</v>
      </c>
      <c r="Q201" s="837">
        <v>0.90909090909090906</v>
      </c>
      <c r="R201" s="850">
        <v>67</v>
      </c>
    </row>
    <row r="202" spans="1:18" ht="14.4" customHeight="1" x14ac:dyDescent="0.3">
      <c r="A202" s="831" t="s">
        <v>6806</v>
      </c>
      <c r="B202" s="832" t="s">
        <v>6936</v>
      </c>
      <c r="C202" s="832" t="s">
        <v>665</v>
      </c>
      <c r="D202" s="832" t="s">
        <v>6770</v>
      </c>
      <c r="E202" s="832" t="s">
        <v>6870</v>
      </c>
      <c r="F202" s="832" t="s">
        <v>6871</v>
      </c>
      <c r="G202" s="849"/>
      <c r="H202" s="849"/>
      <c r="I202" s="832"/>
      <c r="J202" s="832"/>
      <c r="K202" s="849">
        <v>1</v>
      </c>
      <c r="L202" s="849">
        <v>116</v>
      </c>
      <c r="M202" s="832">
        <v>1</v>
      </c>
      <c r="N202" s="832">
        <v>116</v>
      </c>
      <c r="O202" s="849">
        <v>5</v>
      </c>
      <c r="P202" s="849">
        <v>580</v>
      </c>
      <c r="Q202" s="837">
        <v>5</v>
      </c>
      <c r="R202" s="850">
        <v>116</v>
      </c>
    </row>
    <row r="203" spans="1:18" ht="14.4" customHeight="1" x14ac:dyDescent="0.3">
      <c r="A203" s="831" t="s">
        <v>6806</v>
      </c>
      <c r="B203" s="832" t="s">
        <v>6936</v>
      </c>
      <c r="C203" s="832" t="s">
        <v>665</v>
      </c>
      <c r="D203" s="832" t="s">
        <v>6770</v>
      </c>
      <c r="E203" s="832" t="s">
        <v>6848</v>
      </c>
      <c r="F203" s="832" t="s">
        <v>6849</v>
      </c>
      <c r="G203" s="849">
        <v>367</v>
      </c>
      <c r="H203" s="849">
        <v>53949</v>
      </c>
      <c r="I203" s="832">
        <v>1.5228215767634854</v>
      </c>
      <c r="J203" s="832">
        <v>147</v>
      </c>
      <c r="K203" s="849">
        <v>241</v>
      </c>
      <c r="L203" s="849">
        <v>35427</v>
      </c>
      <c r="M203" s="832">
        <v>1</v>
      </c>
      <c r="N203" s="832">
        <v>147</v>
      </c>
      <c r="O203" s="849">
        <v>285</v>
      </c>
      <c r="P203" s="849">
        <v>43035</v>
      </c>
      <c r="Q203" s="837">
        <v>1.2147514607502752</v>
      </c>
      <c r="R203" s="850">
        <v>151</v>
      </c>
    </row>
    <row r="204" spans="1:18" ht="14.4" customHeight="1" x14ac:dyDescent="0.3">
      <c r="A204" s="831" t="s">
        <v>6806</v>
      </c>
      <c r="B204" s="832" t="s">
        <v>6936</v>
      </c>
      <c r="C204" s="832" t="s">
        <v>665</v>
      </c>
      <c r="D204" s="832" t="s">
        <v>6770</v>
      </c>
      <c r="E204" s="832" t="s">
        <v>7016</v>
      </c>
      <c r="F204" s="832" t="s">
        <v>7017</v>
      </c>
      <c r="G204" s="849">
        <v>65</v>
      </c>
      <c r="H204" s="849">
        <v>12740</v>
      </c>
      <c r="I204" s="832">
        <v>0.79268292682926833</v>
      </c>
      <c r="J204" s="832">
        <v>196</v>
      </c>
      <c r="K204" s="849">
        <v>82</v>
      </c>
      <c r="L204" s="849">
        <v>16072</v>
      </c>
      <c r="M204" s="832">
        <v>1</v>
      </c>
      <c r="N204" s="832">
        <v>196</v>
      </c>
      <c r="O204" s="849">
        <v>85</v>
      </c>
      <c r="P204" s="849">
        <v>16915</v>
      </c>
      <c r="Q204" s="837">
        <v>1.052451468392235</v>
      </c>
      <c r="R204" s="850">
        <v>199</v>
      </c>
    </row>
    <row r="205" spans="1:18" ht="14.4" customHeight="1" x14ac:dyDescent="0.3">
      <c r="A205" s="831" t="s">
        <v>6806</v>
      </c>
      <c r="B205" s="832" t="s">
        <v>6936</v>
      </c>
      <c r="C205" s="832" t="s">
        <v>665</v>
      </c>
      <c r="D205" s="832" t="s">
        <v>6770</v>
      </c>
      <c r="E205" s="832" t="s">
        <v>6810</v>
      </c>
      <c r="F205" s="832" t="s">
        <v>6811</v>
      </c>
      <c r="G205" s="849">
        <v>20</v>
      </c>
      <c r="H205" s="849">
        <v>740</v>
      </c>
      <c r="I205" s="832">
        <v>0.86956521739130432</v>
      </c>
      <c r="J205" s="832">
        <v>37</v>
      </c>
      <c r="K205" s="849">
        <v>23</v>
      </c>
      <c r="L205" s="849">
        <v>851</v>
      </c>
      <c r="M205" s="832">
        <v>1</v>
      </c>
      <c r="N205" s="832">
        <v>37</v>
      </c>
      <c r="O205" s="849">
        <v>18</v>
      </c>
      <c r="P205" s="849">
        <v>684</v>
      </c>
      <c r="Q205" s="837">
        <v>0.80376028202115157</v>
      </c>
      <c r="R205" s="850">
        <v>38</v>
      </c>
    </row>
    <row r="206" spans="1:18" ht="14.4" customHeight="1" x14ac:dyDescent="0.3">
      <c r="A206" s="831" t="s">
        <v>6806</v>
      </c>
      <c r="B206" s="832" t="s">
        <v>6936</v>
      </c>
      <c r="C206" s="832" t="s">
        <v>665</v>
      </c>
      <c r="D206" s="832" t="s">
        <v>6770</v>
      </c>
      <c r="E206" s="832" t="s">
        <v>7018</v>
      </c>
      <c r="F206" s="832" t="s">
        <v>7019</v>
      </c>
      <c r="G206" s="849">
        <v>11</v>
      </c>
      <c r="H206" s="849">
        <v>1947</v>
      </c>
      <c r="I206" s="832">
        <v>1.3672752808988764</v>
      </c>
      <c r="J206" s="832">
        <v>177</v>
      </c>
      <c r="K206" s="849">
        <v>8</v>
      </c>
      <c r="L206" s="849">
        <v>1424</v>
      </c>
      <c r="M206" s="832">
        <v>1</v>
      </c>
      <c r="N206" s="832">
        <v>178</v>
      </c>
      <c r="O206" s="849">
        <v>16</v>
      </c>
      <c r="P206" s="849">
        <v>2864</v>
      </c>
      <c r="Q206" s="837">
        <v>2.0112359550561796</v>
      </c>
      <c r="R206" s="850">
        <v>179</v>
      </c>
    </row>
    <row r="207" spans="1:18" ht="14.4" customHeight="1" x14ac:dyDescent="0.3">
      <c r="A207" s="831" t="s">
        <v>6806</v>
      </c>
      <c r="B207" s="832" t="s">
        <v>6936</v>
      </c>
      <c r="C207" s="832" t="s">
        <v>665</v>
      </c>
      <c r="D207" s="832" t="s">
        <v>6770</v>
      </c>
      <c r="E207" s="832" t="s">
        <v>7020</v>
      </c>
      <c r="F207" s="832" t="s">
        <v>7021</v>
      </c>
      <c r="G207" s="849">
        <v>18</v>
      </c>
      <c r="H207" s="849">
        <v>0</v>
      </c>
      <c r="I207" s="832"/>
      <c r="J207" s="832">
        <v>0</v>
      </c>
      <c r="K207" s="849">
        <v>18</v>
      </c>
      <c r="L207" s="849">
        <v>0</v>
      </c>
      <c r="M207" s="832"/>
      <c r="N207" s="832">
        <v>0</v>
      </c>
      <c r="O207" s="849">
        <v>12</v>
      </c>
      <c r="P207" s="849">
        <v>0</v>
      </c>
      <c r="Q207" s="837"/>
      <c r="R207" s="850">
        <v>0</v>
      </c>
    </row>
    <row r="208" spans="1:18" ht="14.4" customHeight="1" x14ac:dyDescent="0.3">
      <c r="A208" s="831" t="s">
        <v>6806</v>
      </c>
      <c r="B208" s="832" t="s">
        <v>6936</v>
      </c>
      <c r="C208" s="832" t="s">
        <v>665</v>
      </c>
      <c r="D208" s="832" t="s">
        <v>6770</v>
      </c>
      <c r="E208" s="832" t="s">
        <v>6882</v>
      </c>
      <c r="F208" s="832" t="s">
        <v>6883</v>
      </c>
      <c r="G208" s="849">
        <v>18</v>
      </c>
      <c r="H208" s="849">
        <v>0</v>
      </c>
      <c r="I208" s="832"/>
      <c r="J208" s="832">
        <v>0</v>
      </c>
      <c r="K208" s="849">
        <v>20</v>
      </c>
      <c r="L208" s="849">
        <v>0</v>
      </c>
      <c r="M208" s="832"/>
      <c r="N208" s="832">
        <v>0</v>
      </c>
      <c r="O208" s="849">
        <v>23</v>
      </c>
      <c r="P208" s="849">
        <v>0</v>
      </c>
      <c r="Q208" s="837"/>
      <c r="R208" s="850">
        <v>0</v>
      </c>
    </row>
    <row r="209" spans="1:18" ht="14.4" customHeight="1" x14ac:dyDescent="0.3">
      <c r="A209" s="831" t="s">
        <v>6806</v>
      </c>
      <c r="B209" s="832" t="s">
        <v>6936</v>
      </c>
      <c r="C209" s="832" t="s">
        <v>665</v>
      </c>
      <c r="D209" s="832" t="s">
        <v>6770</v>
      </c>
      <c r="E209" s="832" t="s">
        <v>6927</v>
      </c>
      <c r="F209" s="832" t="s">
        <v>6928</v>
      </c>
      <c r="G209" s="849">
        <v>5</v>
      </c>
      <c r="H209" s="849">
        <v>0</v>
      </c>
      <c r="I209" s="832"/>
      <c r="J209" s="832">
        <v>0</v>
      </c>
      <c r="K209" s="849">
        <v>4</v>
      </c>
      <c r="L209" s="849">
        <v>0</v>
      </c>
      <c r="M209" s="832"/>
      <c r="N209" s="832">
        <v>0</v>
      </c>
      <c r="O209" s="849"/>
      <c r="P209" s="849"/>
      <c r="Q209" s="837"/>
      <c r="R209" s="850"/>
    </row>
    <row r="210" spans="1:18" ht="14.4" customHeight="1" x14ac:dyDescent="0.3">
      <c r="A210" s="831" t="s">
        <v>6806</v>
      </c>
      <c r="B210" s="832" t="s">
        <v>6936</v>
      </c>
      <c r="C210" s="832" t="s">
        <v>665</v>
      </c>
      <c r="D210" s="832" t="s">
        <v>6770</v>
      </c>
      <c r="E210" s="832" t="s">
        <v>6781</v>
      </c>
      <c r="F210" s="832" t="s">
        <v>6782</v>
      </c>
      <c r="G210" s="849">
        <v>41</v>
      </c>
      <c r="H210" s="849">
        <v>1366.6499999999996</v>
      </c>
      <c r="I210" s="832">
        <v>0.65078571428571408</v>
      </c>
      <c r="J210" s="832">
        <v>33.332926829268281</v>
      </c>
      <c r="K210" s="849">
        <v>63</v>
      </c>
      <c r="L210" s="849">
        <v>2100</v>
      </c>
      <c r="M210" s="832">
        <v>1</v>
      </c>
      <c r="N210" s="832">
        <v>33.333333333333336</v>
      </c>
      <c r="O210" s="849">
        <v>46</v>
      </c>
      <c r="P210" s="849">
        <v>1533.34</v>
      </c>
      <c r="Q210" s="837">
        <v>0.73016190476190468</v>
      </c>
      <c r="R210" s="850">
        <v>33.333478260869562</v>
      </c>
    </row>
    <row r="211" spans="1:18" ht="14.4" customHeight="1" x14ac:dyDescent="0.3">
      <c r="A211" s="831" t="s">
        <v>6806</v>
      </c>
      <c r="B211" s="832" t="s">
        <v>6936</v>
      </c>
      <c r="C211" s="832" t="s">
        <v>665</v>
      </c>
      <c r="D211" s="832" t="s">
        <v>6770</v>
      </c>
      <c r="E211" s="832" t="s">
        <v>6818</v>
      </c>
      <c r="F211" s="832" t="s">
        <v>6819</v>
      </c>
      <c r="G211" s="849">
        <v>322</v>
      </c>
      <c r="H211" s="849">
        <v>37352</v>
      </c>
      <c r="I211" s="832">
        <v>1.098976109215017</v>
      </c>
      <c r="J211" s="832">
        <v>116</v>
      </c>
      <c r="K211" s="849">
        <v>293</v>
      </c>
      <c r="L211" s="849">
        <v>33988</v>
      </c>
      <c r="M211" s="832">
        <v>1</v>
      </c>
      <c r="N211" s="832">
        <v>116</v>
      </c>
      <c r="O211" s="849">
        <v>396</v>
      </c>
      <c r="P211" s="849">
        <v>45936</v>
      </c>
      <c r="Q211" s="837">
        <v>1.3515358361774743</v>
      </c>
      <c r="R211" s="850">
        <v>116</v>
      </c>
    </row>
    <row r="212" spans="1:18" ht="14.4" customHeight="1" x14ac:dyDescent="0.3">
      <c r="A212" s="831" t="s">
        <v>6806</v>
      </c>
      <c r="B212" s="832" t="s">
        <v>6936</v>
      </c>
      <c r="C212" s="832" t="s">
        <v>665</v>
      </c>
      <c r="D212" s="832" t="s">
        <v>6770</v>
      </c>
      <c r="E212" s="832" t="s">
        <v>6783</v>
      </c>
      <c r="F212" s="832" t="s">
        <v>6784</v>
      </c>
      <c r="G212" s="849">
        <v>218</v>
      </c>
      <c r="H212" s="849">
        <v>8066</v>
      </c>
      <c r="I212" s="832">
        <v>0.95614035087719296</v>
      </c>
      <c r="J212" s="832">
        <v>37</v>
      </c>
      <c r="K212" s="849">
        <v>228</v>
      </c>
      <c r="L212" s="849">
        <v>8436</v>
      </c>
      <c r="M212" s="832">
        <v>1</v>
      </c>
      <c r="N212" s="832">
        <v>37</v>
      </c>
      <c r="O212" s="849">
        <v>198</v>
      </c>
      <c r="P212" s="849">
        <v>7524</v>
      </c>
      <c r="Q212" s="837">
        <v>0.89189189189189189</v>
      </c>
      <c r="R212" s="850">
        <v>38</v>
      </c>
    </row>
    <row r="213" spans="1:18" ht="14.4" customHeight="1" x14ac:dyDescent="0.3">
      <c r="A213" s="831" t="s">
        <v>6806</v>
      </c>
      <c r="B213" s="832" t="s">
        <v>6936</v>
      </c>
      <c r="C213" s="832" t="s">
        <v>665</v>
      </c>
      <c r="D213" s="832" t="s">
        <v>6770</v>
      </c>
      <c r="E213" s="832" t="s">
        <v>6854</v>
      </c>
      <c r="F213" s="832" t="s">
        <v>6855</v>
      </c>
      <c r="G213" s="849">
        <v>1</v>
      </c>
      <c r="H213" s="849">
        <v>32</v>
      </c>
      <c r="I213" s="832">
        <v>3.5714285714285712E-2</v>
      </c>
      <c r="J213" s="832">
        <v>32</v>
      </c>
      <c r="K213" s="849">
        <v>28</v>
      </c>
      <c r="L213" s="849">
        <v>896</v>
      </c>
      <c r="M213" s="832">
        <v>1</v>
      </c>
      <c r="N213" s="832">
        <v>32</v>
      </c>
      <c r="O213" s="849">
        <v>32</v>
      </c>
      <c r="P213" s="849">
        <v>1056</v>
      </c>
      <c r="Q213" s="837">
        <v>1.1785714285714286</v>
      </c>
      <c r="R213" s="850">
        <v>33</v>
      </c>
    </row>
    <row r="214" spans="1:18" ht="14.4" customHeight="1" x14ac:dyDescent="0.3">
      <c r="A214" s="831" t="s">
        <v>6806</v>
      </c>
      <c r="B214" s="832" t="s">
        <v>6936</v>
      </c>
      <c r="C214" s="832" t="s">
        <v>665</v>
      </c>
      <c r="D214" s="832" t="s">
        <v>6770</v>
      </c>
      <c r="E214" s="832" t="s">
        <v>6822</v>
      </c>
      <c r="F214" s="832" t="s">
        <v>6823</v>
      </c>
      <c r="G214" s="849">
        <v>3</v>
      </c>
      <c r="H214" s="849">
        <v>222</v>
      </c>
      <c r="I214" s="832">
        <v>1.5</v>
      </c>
      <c r="J214" s="832">
        <v>74</v>
      </c>
      <c r="K214" s="849">
        <v>2</v>
      </c>
      <c r="L214" s="849">
        <v>148</v>
      </c>
      <c r="M214" s="832">
        <v>1</v>
      </c>
      <c r="N214" s="832">
        <v>74</v>
      </c>
      <c r="O214" s="849">
        <v>2</v>
      </c>
      <c r="P214" s="849">
        <v>150</v>
      </c>
      <c r="Q214" s="837">
        <v>1.0135135135135136</v>
      </c>
      <c r="R214" s="850">
        <v>75</v>
      </c>
    </row>
    <row r="215" spans="1:18" ht="14.4" customHeight="1" x14ac:dyDescent="0.3">
      <c r="A215" s="831" t="s">
        <v>6806</v>
      </c>
      <c r="B215" s="832" t="s">
        <v>6936</v>
      </c>
      <c r="C215" s="832" t="s">
        <v>665</v>
      </c>
      <c r="D215" s="832" t="s">
        <v>6770</v>
      </c>
      <c r="E215" s="832" t="s">
        <v>7022</v>
      </c>
      <c r="F215" s="832" t="s">
        <v>7023</v>
      </c>
      <c r="G215" s="849">
        <v>184</v>
      </c>
      <c r="H215" s="849">
        <v>65320</v>
      </c>
      <c r="I215" s="832">
        <v>0.92929292929292928</v>
      </c>
      <c r="J215" s="832">
        <v>355</v>
      </c>
      <c r="K215" s="849">
        <v>198</v>
      </c>
      <c r="L215" s="849">
        <v>70290</v>
      </c>
      <c r="M215" s="832">
        <v>1</v>
      </c>
      <c r="N215" s="832">
        <v>355</v>
      </c>
      <c r="O215" s="849">
        <v>157</v>
      </c>
      <c r="P215" s="849">
        <v>56206</v>
      </c>
      <c r="Q215" s="837">
        <v>0.79963010385545596</v>
      </c>
      <c r="R215" s="850">
        <v>358</v>
      </c>
    </row>
    <row r="216" spans="1:18" ht="14.4" customHeight="1" x14ac:dyDescent="0.3">
      <c r="A216" s="831" t="s">
        <v>6806</v>
      </c>
      <c r="B216" s="832" t="s">
        <v>6936</v>
      </c>
      <c r="C216" s="832" t="s">
        <v>665</v>
      </c>
      <c r="D216" s="832" t="s">
        <v>6770</v>
      </c>
      <c r="E216" s="832" t="s">
        <v>6824</v>
      </c>
      <c r="F216" s="832" t="s">
        <v>6825</v>
      </c>
      <c r="G216" s="849">
        <v>4</v>
      </c>
      <c r="H216" s="849">
        <v>892</v>
      </c>
      <c r="I216" s="832">
        <v>0.66666666666666663</v>
      </c>
      <c r="J216" s="832">
        <v>223</v>
      </c>
      <c r="K216" s="849">
        <v>6</v>
      </c>
      <c r="L216" s="849">
        <v>1338</v>
      </c>
      <c r="M216" s="832">
        <v>1</v>
      </c>
      <c r="N216" s="832">
        <v>223</v>
      </c>
      <c r="O216" s="849">
        <v>7</v>
      </c>
      <c r="P216" s="849">
        <v>1582</v>
      </c>
      <c r="Q216" s="837">
        <v>1.1823617339312407</v>
      </c>
      <c r="R216" s="850">
        <v>226</v>
      </c>
    </row>
    <row r="217" spans="1:18" ht="14.4" customHeight="1" x14ac:dyDescent="0.3">
      <c r="A217" s="831" t="s">
        <v>6806</v>
      </c>
      <c r="B217" s="832" t="s">
        <v>6936</v>
      </c>
      <c r="C217" s="832" t="s">
        <v>665</v>
      </c>
      <c r="D217" s="832" t="s">
        <v>6770</v>
      </c>
      <c r="E217" s="832" t="s">
        <v>7024</v>
      </c>
      <c r="F217" s="832" t="s">
        <v>7025</v>
      </c>
      <c r="G217" s="849">
        <v>1</v>
      </c>
      <c r="H217" s="849">
        <v>475</v>
      </c>
      <c r="I217" s="832"/>
      <c r="J217" s="832">
        <v>475</v>
      </c>
      <c r="K217" s="849"/>
      <c r="L217" s="849"/>
      <c r="M217" s="832"/>
      <c r="N217" s="832"/>
      <c r="O217" s="849">
        <v>2</v>
      </c>
      <c r="P217" s="849">
        <v>958</v>
      </c>
      <c r="Q217" s="837"/>
      <c r="R217" s="850">
        <v>479</v>
      </c>
    </row>
    <row r="218" spans="1:18" ht="14.4" customHeight="1" x14ac:dyDescent="0.3">
      <c r="A218" s="831" t="s">
        <v>6806</v>
      </c>
      <c r="B218" s="832" t="s">
        <v>6936</v>
      </c>
      <c r="C218" s="832" t="s">
        <v>665</v>
      </c>
      <c r="D218" s="832" t="s">
        <v>6770</v>
      </c>
      <c r="E218" s="832" t="s">
        <v>6890</v>
      </c>
      <c r="F218" s="832" t="s">
        <v>6891</v>
      </c>
      <c r="G218" s="849">
        <v>10</v>
      </c>
      <c r="H218" s="849">
        <v>770</v>
      </c>
      <c r="I218" s="832">
        <v>1.4285714285714286</v>
      </c>
      <c r="J218" s="832">
        <v>77</v>
      </c>
      <c r="K218" s="849">
        <v>7</v>
      </c>
      <c r="L218" s="849">
        <v>539</v>
      </c>
      <c r="M218" s="832">
        <v>1</v>
      </c>
      <c r="N218" s="832">
        <v>77</v>
      </c>
      <c r="O218" s="849">
        <v>17</v>
      </c>
      <c r="P218" s="849">
        <v>1326</v>
      </c>
      <c r="Q218" s="837">
        <v>2.4601113172541744</v>
      </c>
      <c r="R218" s="850">
        <v>78</v>
      </c>
    </row>
    <row r="219" spans="1:18" ht="14.4" customHeight="1" x14ac:dyDescent="0.3">
      <c r="A219" s="831" t="s">
        <v>6806</v>
      </c>
      <c r="B219" s="832" t="s">
        <v>6936</v>
      </c>
      <c r="C219" s="832" t="s">
        <v>665</v>
      </c>
      <c r="D219" s="832" t="s">
        <v>6770</v>
      </c>
      <c r="E219" s="832" t="s">
        <v>6892</v>
      </c>
      <c r="F219" s="832" t="s">
        <v>6893</v>
      </c>
      <c r="G219" s="849"/>
      <c r="H219" s="849"/>
      <c r="I219" s="832"/>
      <c r="J219" s="832"/>
      <c r="K219" s="849">
        <v>2</v>
      </c>
      <c r="L219" s="849">
        <v>118</v>
      </c>
      <c r="M219" s="832">
        <v>1</v>
      </c>
      <c r="N219" s="832">
        <v>59</v>
      </c>
      <c r="O219" s="849"/>
      <c r="P219" s="849"/>
      <c r="Q219" s="837"/>
      <c r="R219" s="850"/>
    </row>
    <row r="220" spans="1:18" ht="14.4" customHeight="1" x14ac:dyDescent="0.3">
      <c r="A220" s="831" t="s">
        <v>6806</v>
      </c>
      <c r="B220" s="832" t="s">
        <v>6936</v>
      </c>
      <c r="C220" s="832" t="s">
        <v>665</v>
      </c>
      <c r="D220" s="832" t="s">
        <v>6770</v>
      </c>
      <c r="E220" s="832" t="s">
        <v>7026</v>
      </c>
      <c r="F220" s="832" t="s">
        <v>7027</v>
      </c>
      <c r="G220" s="849">
        <v>625</v>
      </c>
      <c r="H220" s="849">
        <v>110625</v>
      </c>
      <c r="I220" s="832">
        <v>0.9248344703049759</v>
      </c>
      <c r="J220" s="832">
        <v>177</v>
      </c>
      <c r="K220" s="849">
        <v>672</v>
      </c>
      <c r="L220" s="849">
        <v>119616</v>
      </c>
      <c r="M220" s="832">
        <v>1</v>
      </c>
      <c r="N220" s="832">
        <v>178</v>
      </c>
      <c r="O220" s="849">
        <v>721</v>
      </c>
      <c r="P220" s="849">
        <v>129059</v>
      </c>
      <c r="Q220" s="837">
        <v>1.0789442883895131</v>
      </c>
      <c r="R220" s="850">
        <v>179</v>
      </c>
    </row>
    <row r="221" spans="1:18" ht="14.4" customHeight="1" x14ac:dyDescent="0.3">
      <c r="A221" s="831" t="s">
        <v>6806</v>
      </c>
      <c r="B221" s="832" t="s">
        <v>6936</v>
      </c>
      <c r="C221" s="832" t="s">
        <v>665</v>
      </c>
      <c r="D221" s="832" t="s">
        <v>6770</v>
      </c>
      <c r="E221" s="832" t="s">
        <v>7028</v>
      </c>
      <c r="F221" s="832" t="s">
        <v>7029</v>
      </c>
      <c r="G221" s="849">
        <v>12</v>
      </c>
      <c r="H221" s="849">
        <v>8412</v>
      </c>
      <c r="I221" s="832">
        <v>3.9943019943019942</v>
      </c>
      <c r="J221" s="832">
        <v>701</v>
      </c>
      <c r="K221" s="849">
        <v>3</v>
      </c>
      <c r="L221" s="849">
        <v>2106</v>
      </c>
      <c r="M221" s="832">
        <v>1</v>
      </c>
      <c r="N221" s="832">
        <v>702</v>
      </c>
      <c r="O221" s="849">
        <v>23</v>
      </c>
      <c r="P221" s="849">
        <v>16261</v>
      </c>
      <c r="Q221" s="837">
        <v>7.7212725546058882</v>
      </c>
      <c r="R221" s="850">
        <v>707</v>
      </c>
    </row>
    <row r="222" spans="1:18" ht="14.4" customHeight="1" x14ac:dyDescent="0.3">
      <c r="A222" s="831" t="s">
        <v>6806</v>
      </c>
      <c r="B222" s="832" t="s">
        <v>6936</v>
      </c>
      <c r="C222" s="832" t="s">
        <v>6914</v>
      </c>
      <c r="D222" s="832" t="s">
        <v>6751</v>
      </c>
      <c r="E222" s="832" t="s">
        <v>6946</v>
      </c>
      <c r="F222" s="832" t="s">
        <v>6947</v>
      </c>
      <c r="G222" s="849">
        <v>0</v>
      </c>
      <c r="H222" s="849">
        <v>-5.8207660913467407E-11</v>
      </c>
      <c r="I222" s="832"/>
      <c r="J222" s="832"/>
      <c r="K222" s="849">
        <v>0</v>
      </c>
      <c r="L222" s="849">
        <v>0</v>
      </c>
      <c r="M222" s="832"/>
      <c r="N222" s="832"/>
      <c r="O222" s="849"/>
      <c r="P222" s="849"/>
      <c r="Q222" s="837"/>
      <c r="R222" s="850"/>
    </row>
    <row r="223" spans="1:18" ht="14.4" customHeight="1" x14ac:dyDescent="0.3">
      <c r="A223" s="831" t="s">
        <v>6806</v>
      </c>
      <c r="B223" s="832" t="s">
        <v>6936</v>
      </c>
      <c r="C223" s="832" t="s">
        <v>6914</v>
      </c>
      <c r="D223" s="832" t="s">
        <v>6751</v>
      </c>
      <c r="E223" s="832" t="s">
        <v>6948</v>
      </c>
      <c r="F223" s="832" t="s">
        <v>6949</v>
      </c>
      <c r="G223" s="849"/>
      <c r="H223" s="849"/>
      <c r="I223" s="832"/>
      <c r="J223" s="832"/>
      <c r="K223" s="849">
        <v>0</v>
      </c>
      <c r="L223" s="849">
        <v>0</v>
      </c>
      <c r="M223" s="832"/>
      <c r="N223" s="832"/>
      <c r="O223" s="849"/>
      <c r="P223" s="849"/>
      <c r="Q223" s="837"/>
      <c r="R223" s="850"/>
    </row>
    <row r="224" spans="1:18" ht="14.4" customHeight="1" x14ac:dyDescent="0.3">
      <c r="A224" s="831" t="s">
        <v>6806</v>
      </c>
      <c r="B224" s="832" t="s">
        <v>6936</v>
      </c>
      <c r="C224" s="832" t="s">
        <v>6914</v>
      </c>
      <c r="D224" s="832" t="s">
        <v>6751</v>
      </c>
      <c r="E224" s="832" t="s">
        <v>6950</v>
      </c>
      <c r="F224" s="832" t="s">
        <v>6949</v>
      </c>
      <c r="G224" s="849">
        <v>0</v>
      </c>
      <c r="H224" s="849">
        <v>0</v>
      </c>
      <c r="I224" s="832"/>
      <c r="J224" s="832"/>
      <c r="K224" s="849"/>
      <c r="L224" s="849"/>
      <c r="M224" s="832"/>
      <c r="N224" s="832"/>
      <c r="O224" s="849"/>
      <c r="P224" s="849"/>
      <c r="Q224" s="837"/>
      <c r="R224" s="850"/>
    </row>
    <row r="225" spans="1:18" ht="14.4" customHeight="1" x14ac:dyDescent="0.3">
      <c r="A225" s="831" t="s">
        <v>6806</v>
      </c>
      <c r="B225" s="832" t="s">
        <v>6936</v>
      </c>
      <c r="C225" s="832" t="s">
        <v>6914</v>
      </c>
      <c r="D225" s="832" t="s">
        <v>6751</v>
      </c>
      <c r="E225" s="832" t="s">
        <v>6961</v>
      </c>
      <c r="F225" s="832" t="s">
        <v>6962</v>
      </c>
      <c r="G225" s="849"/>
      <c r="H225" s="849"/>
      <c r="I225" s="832"/>
      <c r="J225" s="832"/>
      <c r="K225" s="849">
        <v>0</v>
      </c>
      <c r="L225" s="849">
        <v>0</v>
      </c>
      <c r="M225" s="832"/>
      <c r="N225" s="832"/>
      <c r="O225" s="849"/>
      <c r="P225" s="849"/>
      <c r="Q225" s="837"/>
      <c r="R225" s="850"/>
    </row>
    <row r="226" spans="1:18" ht="14.4" customHeight="1" x14ac:dyDescent="0.3">
      <c r="A226" s="831" t="s">
        <v>6806</v>
      </c>
      <c r="B226" s="832" t="s">
        <v>6936</v>
      </c>
      <c r="C226" s="832" t="s">
        <v>6914</v>
      </c>
      <c r="D226" s="832" t="s">
        <v>6751</v>
      </c>
      <c r="E226" s="832" t="s">
        <v>6969</v>
      </c>
      <c r="F226" s="832" t="s">
        <v>6962</v>
      </c>
      <c r="G226" s="849"/>
      <c r="H226" s="849"/>
      <c r="I226" s="832"/>
      <c r="J226" s="832"/>
      <c r="K226" s="849">
        <v>0</v>
      </c>
      <c r="L226" s="849">
        <v>0</v>
      </c>
      <c r="M226" s="832"/>
      <c r="N226" s="832"/>
      <c r="O226" s="849">
        <v>0</v>
      </c>
      <c r="P226" s="849">
        <v>1.1641532182693481E-10</v>
      </c>
      <c r="Q226" s="837"/>
      <c r="R226" s="850"/>
    </row>
    <row r="227" spans="1:18" ht="14.4" customHeight="1" x14ac:dyDescent="0.3">
      <c r="A227" s="831" t="s">
        <v>6806</v>
      </c>
      <c r="B227" s="832" t="s">
        <v>6936</v>
      </c>
      <c r="C227" s="832" t="s">
        <v>6914</v>
      </c>
      <c r="D227" s="832" t="s">
        <v>6751</v>
      </c>
      <c r="E227" s="832" t="s">
        <v>6989</v>
      </c>
      <c r="F227" s="832" t="s">
        <v>7030</v>
      </c>
      <c r="G227" s="849"/>
      <c r="H227" s="849"/>
      <c r="I227" s="832"/>
      <c r="J227" s="832"/>
      <c r="K227" s="849">
        <v>0</v>
      </c>
      <c r="L227" s="849">
        <v>0</v>
      </c>
      <c r="M227" s="832"/>
      <c r="N227" s="832"/>
      <c r="O227" s="849"/>
      <c r="P227" s="849"/>
      <c r="Q227" s="837"/>
      <c r="R227" s="850"/>
    </row>
    <row r="228" spans="1:18" ht="14.4" customHeight="1" x14ac:dyDescent="0.3">
      <c r="A228" s="831" t="s">
        <v>6806</v>
      </c>
      <c r="B228" s="832" t="s">
        <v>6936</v>
      </c>
      <c r="C228" s="832" t="s">
        <v>6914</v>
      </c>
      <c r="D228" s="832" t="s">
        <v>6751</v>
      </c>
      <c r="E228" s="832" t="s">
        <v>6991</v>
      </c>
      <c r="F228" s="832" t="s">
        <v>7030</v>
      </c>
      <c r="G228" s="849"/>
      <c r="H228" s="849"/>
      <c r="I228" s="832"/>
      <c r="J228" s="832"/>
      <c r="K228" s="849">
        <v>0</v>
      </c>
      <c r="L228" s="849">
        <v>0</v>
      </c>
      <c r="M228" s="832"/>
      <c r="N228" s="832"/>
      <c r="O228" s="849"/>
      <c r="P228" s="849"/>
      <c r="Q228" s="837"/>
      <c r="R228" s="850"/>
    </row>
    <row r="229" spans="1:18" ht="14.4" customHeight="1" x14ac:dyDescent="0.3">
      <c r="A229" s="831" t="s">
        <v>6806</v>
      </c>
      <c r="B229" s="832" t="s">
        <v>6936</v>
      </c>
      <c r="C229" s="832" t="s">
        <v>6914</v>
      </c>
      <c r="D229" s="832" t="s">
        <v>6751</v>
      </c>
      <c r="E229" s="832" t="s">
        <v>6994</v>
      </c>
      <c r="F229" s="832" t="s">
        <v>6947</v>
      </c>
      <c r="G229" s="849"/>
      <c r="H229" s="849"/>
      <c r="I229" s="832"/>
      <c r="J229" s="832"/>
      <c r="K229" s="849">
        <v>0</v>
      </c>
      <c r="L229" s="849">
        <v>-4.3655745685100555E-11</v>
      </c>
      <c r="M229" s="832">
        <v>1</v>
      </c>
      <c r="N229" s="832"/>
      <c r="O229" s="849">
        <v>0</v>
      </c>
      <c r="P229" s="849">
        <v>0</v>
      </c>
      <c r="Q229" s="837">
        <v>0</v>
      </c>
      <c r="R229" s="850"/>
    </row>
    <row r="230" spans="1:18" ht="14.4" customHeight="1" x14ac:dyDescent="0.3">
      <c r="A230" s="831" t="s">
        <v>6806</v>
      </c>
      <c r="B230" s="832" t="s">
        <v>6936</v>
      </c>
      <c r="C230" s="832" t="s">
        <v>6914</v>
      </c>
      <c r="D230" s="832" t="s">
        <v>6751</v>
      </c>
      <c r="E230" s="832" t="s">
        <v>6995</v>
      </c>
      <c r="F230" s="832" t="s">
        <v>7030</v>
      </c>
      <c r="G230" s="849"/>
      <c r="H230" s="849"/>
      <c r="I230" s="832"/>
      <c r="J230" s="832"/>
      <c r="K230" s="849">
        <v>0</v>
      </c>
      <c r="L230" s="849">
        <v>0</v>
      </c>
      <c r="M230" s="832"/>
      <c r="N230" s="832"/>
      <c r="O230" s="849"/>
      <c r="P230" s="849"/>
      <c r="Q230" s="837"/>
      <c r="R230" s="850"/>
    </row>
    <row r="231" spans="1:18" ht="14.4" customHeight="1" x14ac:dyDescent="0.3">
      <c r="A231" s="831" t="s">
        <v>6806</v>
      </c>
      <c r="B231" s="832" t="s">
        <v>7031</v>
      </c>
      <c r="C231" s="832" t="s">
        <v>665</v>
      </c>
      <c r="D231" s="832" t="s">
        <v>6751</v>
      </c>
      <c r="E231" s="832" t="s">
        <v>7032</v>
      </c>
      <c r="F231" s="832" t="s">
        <v>7033</v>
      </c>
      <c r="G231" s="849">
        <v>4</v>
      </c>
      <c r="H231" s="849">
        <v>39308.44</v>
      </c>
      <c r="I231" s="832"/>
      <c r="J231" s="832">
        <v>9827.11</v>
      </c>
      <c r="K231" s="849"/>
      <c r="L231" s="849"/>
      <c r="M231" s="832"/>
      <c r="N231" s="832"/>
      <c r="O231" s="849"/>
      <c r="P231" s="849"/>
      <c r="Q231" s="837"/>
      <c r="R231" s="850"/>
    </row>
    <row r="232" spans="1:18" ht="14.4" customHeight="1" x14ac:dyDescent="0.3">
      <c r="A232" s="831" t="s">
        <v>6806</v>
      </c>
      <c r="B232" s="832" t="s">
        <v>7031</v>
      </c>
      <c r="C232" s="832" t="s">
        <v>665</v>
      </c>
      <c r="D232" s="832" t="s">
        <v>6751</v>
      </c>
      <c r="E232" s="832" t="s">
        <v>7034</v>
      </c>
      <c r="F232" s="832" t="s">
        <v>7033</v>
      </c>
      <c r="G232" s="849">
        <v>2.5</v>
      </c>
      <c r="H232" s="849">
        <v>49179.05</v>
      </c>
      <c r="I232" s="832"/>
      <c r="J232" s="832">
        <v>19671.620000000003</v>
      </c>
      <c r="K232" s="849"/>
      <c r="L232" s="849"/>
      <c r="M232" s="832"/>
      <c r="N232" s="832"/>
      <c r="O232" s="849"/>
      <c r="P232" s="849"/>
      <c r="Q232" s="837"/>
      <c r="R232" s="850"/>
    </row>
    <row r="233" spans="1:18" ht="14.4" customHeight="1" x14ac:dyDescent="0.3">
      <c r="A233" s="831" t="s">
        <v>6806</v>
      </c>
      <c r="B233" s="832" t="s">
        <v>7031</v>
      </c>
      <c r="C233" s="832" t="s">
        <v>665</v>
      </c>
      <c r="D233" s="832" t="s">
        <v>6751</v>
      </c>
      <c r="E233" s="832" t="s">
        <v>3709</v>
      </c>
      <c r="F233" s="832" t="s">
        <v>6843</v>
      </c>
      <c r="G233" s="849">
        <v>3</v>
      </c>
      <c r="H233" s="849">
        <v>1388679.6</v>
      </c>
      <c r="I233" s="832"/>
      <c r="J233" s="832">
        <v>462893.2</v>
      </c>
      <c r="K233" s="849"/>
      <c r="L233" s="849"/>
      <c r="M233" s="832"/>
      <c r="N233" s="832"/>
      <c r="O233" s="849"/>
      <c r="P233" s="849"/>
      <c r="Q233" s="837"/>
      <c r="R233" s="850"/>
    </row>
    <row r="234" spans="1:18" ht="14.4" customHeight="1" x14ac:dyDescent="0.3">
      <c r="A234" s="831" t="s">
        <v>6806</v>
      </c>
      <c r="B234" s="832" t="s">
        <v>7031</v>
      </c>
      <c r="C234" s="832" t="s">
        <v>665</v>
      </c>
      <c r="D234" s="832" t="s">
        <v>6751</v>
      </c>
      <c r="E234" s="832" t="s">
        <v>7035</v>
      </c>
      <c r="F234" s="832" t="s">
        <v>7033</v>
      </c>
      <c r="G234" s="849">
        <v>22.509999999999998</v>
      </c>
      <c r="H234" s="849">
        <v>444564.97</v>
      </c>
      <c r="I234" s="832">
        <v>0.53807872651541855</v>
      </c>
      <c r="J234" s="832">
        <v>19749.665482007997</v>
      </c>
      <c r="K234" s="849">
        <v>42</v>
      </c>
      <c r="L234" s="849">
        <v>826208.04</v>
      </c>
      <c r="M234" s="832">
        <v>1</v>
      </c>
      <c r="N234" s="832">
        <v>19671.620000000003</v>
      </c>
      <c r="O234" s="849">
        <v>86.5</v>
      </c>
      <c r="P234" s="849">
        <v>1787218.1500000001</v>
      </c>
      <c r="Q234" s="837">
        <v>2.1631575383846422</v>
      </c>
      <c r="R234" s="850">
        <v>20661.481502890176</v>
      </c>
    </row>
    <row r="235" spans="1:18" ht="14.4" customHeight="1" x14ac:dyDescent="0.3">
      <c r="A235" s="831" t="s">
        <v>6806</v>
      </c>
      <c r="B235" s="832" t="s">
        <v>7031</v>
      </c>
      <c r="C235" s="832" t="s">
        <v>665</v>
      </c>
      <c r="D235" s="832" t="s">
        <v>6751</v>
      </c>
      <c r="E235" s="832" t="s">
        <v>7036</v>
      </c>
      <c r="F235" s="832" t="s">
        <v>7033</v>
      </c>
      <c r="G235" s="849">
        <v>8.01</v>
      </c>
      <c r="H235" s="849">
        <v>79034.52</v>
      </c>
      <c r="I235" s="832">
        <v>0.22340274336334215</v>
      </c>
      <c r="J235" s="832">
        <v>9866.9812734082407</v>
      </c>
      <c r="K235" s="849">
        <v>36</v>
      </c>
      <c r="L235" s="849">
        <v>353775.96</v>
      </c>
      <c r="M235" s="832">
        <v>1</v>
      </c>
      <c r="N235" s="832">
        <v>9827.11</v>
      </c>
      <c r="O235" s="849">
        <v>16</v>
      </c>
      <c r="P235" s="849">
        <v>167158.87</v>
      </c>
      <c r="Q235" s="837">
        <v>0.47249923369581126</v>
      </c>
      <c r="R235" s="850">
        <v>10447.429375</v>
      </c>
    </row>
    <row r="236" spans="1:18" ht="14.4" customHeight="1" x14ac:dyDescent="0.3">
      <c r="A236" s="831" t="s">
        <v>6806</v>
      </c>
      <c r="B236" s="832" t="s">
        <v>7031</v>
      </c>
      <c r="C236" s="832" t="s">
        <v>665</v>
      </c>
      <c r="D236" s="832" t="s">
        <v>6751</v>
      </c>
      <c r="E236" s="832" t="s">
        <v>7037</v>
      </c>
      <c r="F236" s="832" t="s">
        <v>7038</v>
      </c>
      <c r="G236" s="849">
        <v>2</v>
      </c>
      <c r="H236" s="849">
        <v>925786.4</v>
      </c>
      <c r="I236" s="832">
        <v>0.5</v>
      </c>
      <c r="J236" s="832">
        <v>462893.2</v>
      </c>
      <c r="K236" s="849">
        <v>4</v>
      </c>
      <c r="L236" s="849">
        <v>1851572.8</v>
      </c>
      <c r="M236" s="832">
        <v>1</v>
      </c>
      <c r="N236" s="832">
        <v>462893.2</v>
      </c>
      <c r="O236" s="849"/>
      <c r="P236" s="849"/>
      <c r="Q236" s="837"/>
      <c r="R236" s="850"/>
    </row>
    <row r="237" spans="1:18" ht="14.4" customHeight="1" x14ac:dyDescent="0.3">
      <c r="A237" s="831" t="s">
        <v>6806</v>
      </c>
      <c r="B237" s="832" t="s">
        <v>7031</v>
      </c>
      <c r="C237" s="832" t="s">
        <v>665</v>
      </c>
      <c r="D237" s="832" t="s">
        <v>6751</v>
      </c>
      <c r="E237" s="832" t="s">
        <v>7039</v>
      </c>
      <c r="F237" s="832" t="s">
        <v>7040</v>
      </c>
      <c r="G237" s="849"/>
      <c r="H237" s="849"/>
      <c r="I237" s="832"/>
      <c r="J237" s="832"/>
      <c r="K237" s="849">
        <v>3</v>
      </c>
      <c r="L237" s="849">
        <v>4064.13</v>
      </c>
      <c r="M237" s="832">
        <v>1</v>
      </c>
      <c r="N237" s="832">
        <v>1354.71</v>
      </c>
      <c r="O237" s="849"/>
      <c r="P237" s="849"/>
      <c r="Q237" s="837"/>
      <c r="R237" s="850"/>
    </row>
    <row r="238" spans="1:18" ht="14.4" customHeight="1" x14ac:dyDescent="0.3">
      <c r="A238" s="831" t="s">
        <v>6806</v>
      </c>
      <c r="B238" s="832" t="s">
        <v>7031</v>
      </c>
      <c r="C238" s="832" t="s">
        <v>665</v>
      </c>
      <c r="D238" s="832" t="s">
        <v>6751</v>
      </c>
      <c r="E238" s="832" t="s">
        <v>7041</v>
      </c>
      <c r="F238" s="832" t="s">
        <v>1613</v>
      </c>
      <c r="G238" s="849"/>
      <c r="H238" s="849"/>
      <c r="I238" s="832"/>
      <c r="J238" s="832"/>
      <c r="K238" s="849">
        <v>3</v>
      </c>
      <c r="L238" s="849">
        <v>17113.68</v>
      </c>
      <c r="M238" s="832">
        <v>1</v>
      </c>
      <c r="N238" s="832">
        <v>5704.56</v>
      </c>
      <c r="O238" s="849"/>
      <c r="P238" s="849"/>
      <c r="Q238" s="837"/>
      <c r="R238" s="850"/>
    </row>
    <row r="239" spans="1:18" ht="14.4" customHeight="1" x14ac:dyDescent="0.3">
      <c r="A239" s="831" t="s">
        <v>6806</v>
      </c>
      <c r="B239" s="832" t="s">
        <v>7031</v>
      </c>
      <c r="C239" s="832" t="s">
        <v>665</v>
      </c>
      <c r="D239" s="832" t="s">
        <v>6751</v>
      </c>
      <c r="E239" s="832" t="s">
        <v>7042</v>
      </c>
      <c r="F239" s="832" t="s">
        <v>7043</v>
      </c>
      <c r="G239" s="849"/>
      <c r="H239" s="849"/>
      <c r="I239" s="832"/>
      <c r="J239" s="832"/>
      <c r="K239" s="849">
        <v>4</v>
      </c>
      <c r="L239" s="849">
        <v>4013.68</v>
      </c>
      <c r="M239" s="832">
        <v>1</v>
      </c>
      <c r="N239" s="832">
        <v>1003.42</v>
      </c>
      <c r="O239" s="849"/>
      <c r="P239" s="849"/>
      <c r="Q239" s="837"/>
      <c r="R239" s="850"/>
    </row>
    <row r="240" spans="1:18" ht="14.4" customHeight="1" x14ac:dyDescent="0.3">
      <c r="A240" s="831" t="s">
        <v>6806</v>
      </c>
      <c r="B240" s="832" t="s">
        <v>7031</v>
      </c>
      <c r="C240" s="832" t="s">
        <v>665</v>
      </c>
      <c r="D240" s="832" t="s">
        <v>6751</v>
      </c>
      <c r="E240" s="832" t="s">
        <v>7044</v>
      </c>
      <c r="F240" s="832" t="s">
        <v>7038</v>
      </c>
      <c r="G240" s="849"/>
      <c r="H240" s="849"/>
      <c r="I240" s="832"/>
      <c r="J240" s="832"/>
      <c r="K240" s="849"/>
      <c r="L240" s="849"/>
      <c r="M240" s="832"/>
      <c r="N240" s="832"/>
      <c r="O240" s="849">
        <v>4</v>
      </c>
      <c r="P240" s="849">
        <v>1716776.6</v>
      </c>
      <c r="Q240" s="837"/>
      <c r="R240" s="850">
        <v>429194.15</v>
      </c>
    </row>
    <row r="241" spans="1:18" ht="14.4" customHeight="1" x14ac:dyDescent="0.3">
      <c r="A241" s="831" t="s">
        <v>6806</v>
      </c>
      <c r="B241" s="832" t="s">
        <v>7031</v>
      </c>
      <c r="C241" s="832" t="s">
        <v>665</v>
      </c>
      <c r="D241" s="832" t="s">
        <v>6770</v>
      </c>
      <c r="E241" s="832" t="s">
        <v>6773</v>
      </c>
      <c r="F241" s="832" t="s">
        <v>6774</v>
      </c>
      <c r="G241" s="849">
        <v>16</v>
      </c>
      <c r="H241" s="849">
        <v>480</v>
      </c>
      <c r="I241" s="832">
        <v>0.84210526315789469</v>
      </c>
      <c r="J241" s="832">
        <v>30</v>
      </c>
      <c r="K241" s="849">
        <v>19</v>
      </c>
      <c r="L241" s="849">
        <v>570</v>
      </c>
      <c r="M241" s="832">
        <v>1</v>
      </c>
      <c r="N241" s="832">
        <v>30</v>
      </c>
      <c r="O241" s="849">
        <v>10</v>
      </c>
      <c r="P241" s="849">
        <v>310</v>
      </c>
      <c r="Q241" s="837">
        <v>0.54385964912280704</v>
      </c>
      <c r="R241" s="850">
        <v>31</v>
      </c>
    </row>
    <row r="242" spans="1:18" ht="14.4" customHeight="1" x14ac:dyDescent="0.3">
      <c r="A242" s="831" t="s">
        <v>6806</v>
      </c>
      <c r="B242" s="832" t="s">
        <v>7031</v>
      </c>
      <c r="C242" s="832" t="s">
        <v>665</v>
      </c>
      <c r="D242" s="832" t="s">
        <v>6770</v>
      </c>
      <c r="E242" s="832" t="s">
        <v>6775</v>
      </c>
      <c r="F242" s="832" t="s">
        <v>6776</v>
      </c>
      <c r="G242" s="849">
        <v>10</v>
      </c>
      <c r="H242" s="849">
        <v>660</v>
      </c>
      <c r="I242" s="832">
        <v>0.4</v>
      </c>
      <c r="J242" s="832">
        <v>66</v>
      </c>
      <c r="K242" s="849">
        <v>25</v>
      </c>
      <c r="L242" s="849">
        <v>1650</v>
      </c>
      <c r="M242" s="832">
        <v>1</v>
      </c>
      <c r="N242" s="832">
        <v>66</v>
      </c>
      <c r="O242" s="849">
        <v>13</v>
      </c>
      <c r="P242" s="849">
        <v>871</v>
      </c>
      <c r="Q242" s="837">
        <v>0.52787878787878784</v>
      </c>
      <c r="R242" s="850">
        <v>67</v>
      </c>
    </row>
    <row r="243" spans="1:18" ht="14.4" customHeight="1" x14ac:dyDescent="0.3">
      <c r="A243" s="831" t="s">
        <v>6806</v>
      </c>
      <c r="B243" s="832" t="s">
        <v>7031</v>
      </c>
      <c r="C243" s="832" t="s">
        <v>665</v>
      </c>
      <c r="D243" s="832" t="s">
        <v>6770</v>
      </c>
      <c r="E243" s="832" t="s">
        <v>6848</v>
      </c>
      <c r="F243" s="832" t="s">
        <v>6849</v>
      </c>
      <c r="G243" s="849">
        <v>4</v>
      </c>
      <c r="H243" s="849">
        <v>588</v>
      </c>
      <c r="I243" s="832">
        <v>4</v>
      </c>
      <c r="J243" s="832">
        <v>147</v>
      </c>
      <c r="K243" s="849">
        <v>1</v>
      </c>
      <c r="L243" s="849">
        <v>147</v>
      </c>
      <c r="M243" s="832">
        <v>1</v>
      </c>
      <c r="N243" s="832">
        <v>147</v>
      </c>
      <c r="O243" s="849"/>
      <c r="P243" s="849"/>
      <c r="Q243" s="837"/>
      <c r="R243" s="850"/>
    </row>
    <row r="244" spans="1:18" ht="14.4" customHeight="1" x14ac:dyDescent="0.3">
      <c r="A244" s="831" t="s">
        <v>6806</v>
      </c>
      <c r="B244" s="832" t="s">
        <v>7031</v>
      </c>
      <c r="C244" s="832" t="s">
        <v>665</v>
      </c>
      <c r="D244" s="832" t="s">
        <v>6770</v>
      </c>
      <c r="E244" s="832" t="s">
        <v>6810</v>
      </c>
      <c r="F244" s="832" t="s">
        <v>6811</v>
      </c>
      <c r="G244" s="849">
        <v>110</v>
      </c>
      <c r="H244" s="849">
        <v>4070</v>
      </c>
      <c r="I244" s="832">
        <v>1.0377358490566038</v>
      </c>
      <c r="J244" s="832">
        <v>37</v>
      </c>
      <c r="K244" s="849">
        <v>106</v>
      </c>
      <c r="L244" s="849">
        <v>3922</v>
      </c>
      <c r="M244" s="832">
        <v>1</v>
      </c>
      <c r="N244" s="832">
        <v>37</v>
      </c>
      <c r="O244" s="849">
        <v>95</v>
      </c>
      <c r="P244" s="849">
        <v>3610</v>
      </c>
      <c r="Q244" s="837">
        <v>0.92044875063742992</v>
      </c>
      <c r="R244" s="850">
        <v>38</v>
      </c>
    </row>
    <row r="245" spans="1:18" ht="14.4" customHeight="1" x14ac:dyDescent="0.3">
      <c r="A245" s="831" t="s">
        <v>6806</v>
      </c>
      <c r="B245" s="832" t="s">
        <v>7031</v>
      </c>
      <c r="C245" s="832" t="s">
        <v>665</v>
      </c>
      <c r="D245" s="832" t="s">
        <v>6770</v>
      </c>
      <c r="E245" s="832" t="s">
        <v>6874</v>
      </c>
      <c r="F245" s="832" t="s">
        <v>6875</v>
      </c>
      <c r="G245" s="849">
        <v>1</v>
      </c>
      <c r="H245" s="849">
        <v>82</v>
      </c>
      <c r="I245" s="832">
        <v>0.32931726907630521</v>
      </c>
      <c r="J245" s="832">
        <v>82</v>
      </c>
      <c r="K245" s="849">
        <v>3</v>
      </c>
      <c r="L245" s="849">
        <v>249</v>
      </c>
      <c r="M245" s="832">
        <v>1</v>
      </c>
      <c r="N245" s="832">
        <v>83</v>
      </c>
      <c r="O245" s="849">
        <v>1</v>
      </c>
      <c r="P245" s="849">
        <v>85</v>
      </c>
      <c r="Q245" s="837">
        <v>0.34136546184738958</v>
      </c>
      <c r="R245" s="850">
        <v>85</v>
      </c>
    </row>
    <row r="246" spans="1:18" ht="14.4" customHeight="1" x14ac:dyDescent="0.3">
      <c r="A246" s="831" t="s">
        <v>6806</v>
      </c>
      <c r="B246" s="832" t="s">
        <v>7031</v>
      </c>
      <c r="C246" s="832" t="s">
        <v>665</v>
      </c>
      <c r="D246" s="832" t="s">
        <v>6770</v>
      </c>
      <c r="E246" s="832" t="s">
        <v>7045</v>
      </c>
      <c r="F246" s="832" t="s">
        <v>7046</v>
      </c>
      <c r="G246" s="849">
        <v>50</v>
      </c>
      <c r="H246" s="849">
        <v>2850</v>
      </c>
      <c r="I246" s="832">
        <v>0.57471264367816088</v>
      </c>
      <c r="J246" s="832">
        <v>57</v>
      </c>
      <c r="K246" s="849">
        <v>87</v>
      </c>
      <c r="L246" s="849">
        <v>4959</v>
      </c>
      <c r="M246" s="832">
        <v>1</v>
      </c>
      <c r="N246" s="832">
        <v>57</v>
      </c>
      <c r="O246" s="849">
        <v>61</v>
      </c>
      <c r="P246" s="849">
        <v>3599</v>
      </c>
      <c r="Q246" s="837">
        <v>0.72575115950796532</v>
      </c>
      <c r="R246" s="850">
        <v>59</v>
      </c>
    </row>
    <row r="247" spans="1:18" ht="14.4" customHeight="1" x14ac:dyDescent="0.3">
      <c r="A247" s="831" t="s">
        <v>6806</v>
      </c>
      <c r="B247" s="832" t="s">
        <v>7031</v>
      </c>
      <c r="C247" s="832" t="s">
        <v>665</v>
      </c>
      <c r="D247" s="832" t="s">
        <v>6770</v>
      </c>
      <c r="E247" s="832" t="s">
        <v>7047</v>
      </c>
      <c r="F247" s="832" t="s">
        <v>7048</v>
      </c>
      <c r="G247" s="849">
        <v>3</v>
      </c>
      <c r="H247" s="849">
        <v>258</v>
      </c>
      <c r="I247" s="832"/>
      <c r="J247" s="832">
        <v>86</v>
      </c>
      <c r="K247" s="849"/>
      <c r="L247" s="849"/>
      <c r="M247" s="832"/>
      <c r="N247" s="832"/>
      <c r="O247" s="849"/>
      <c r="P247" s="849"/>
      <c r="Q247" s="837"/>
      <c r="R247" s="850"/>
    </row>
    <row r="248" spans="1:18" ht="14.4" customHeight="1" x14ac:dyDescent="0.3">
      <c r="A248" s="831" t="s">
        <v>6806</v>
      </c>
      <c r="B248" s="832" t="s">
        <v>7031</v>
      </c>
      <c r="C248" s="832" t="s">
        <v>665</v>
      </c>
      <c r="D248" s="832" t="s">
        <v>6770</v>
      </c>
      <c r="E248" s="832" t="s">
        <v>7049</v>
      </c>
      <c r="F248" s="832" t="s">
        <v>7050</v>
      </c>
      <c r="G248" s="849">
        <v>5</v>
      </c>
      <c r="H248" s="849">
        <v>2195</v>
      </c>
      <c r="I248" s="832">
        <v>7.2463768115942032E-2</v>
      </c>
      <c r="J248" s="832">
        <v>439</v>
      </c>
      <c r="K248" s="849">
        <v>69</v>
      </c>
      <c r="L248" s="849">
        <v>30291</v>
      </c>
      <c r="M248" s="832">
        <v>1</v>
      </c>
      <c r="N248" s="832">
        <v>439</v>
      </c>
      <c r="O248" s="849">
        <v>67</v>
      </c>
      <c r="P248" s="849">
        <v>29413</v>
      </c>
      <c r="Q248" s="837">
        <v>0.97101449275362317</v>
      </c>
      <c r="R248" s="850">
        <v>439</v>
      </c>
    </row>
    <row r="249" spans="1:18" ht="14.4" customHeight="1" x14ac:dyDescent="0.3">
      <c r="A249" s="831" t="s">
        <v>6806</v>
      </c>
      <c r="B249" s="832" t="s">
        <v>7031</v>
      </c>
      <c r="C249" s="832" t="s">
        <v>665</v>
      </c>
      <c r="D249" s="832" t="s">
        <v>6770</v>
      </c>
      <c r="E249" s="832" t="s">
        <v>6882</v>
      </c>
      <c r="F249" s="832" t="s">
        <v>6883</v>
      </c>
      <c r="G249" s="849">
        <v>6</v>
      </c>
      <c r="H249" s="849">
        <v>0</v>
      </c>
      <c r="I249" s="832"/>
      <c r="J249" s="832">
        <v>0</v>
      </c>
      <c r="K249" s="849">
        <v>12</v>
      </c>
      <c r="L249" s="849">
        <v>0</v>
      </c>
      <c r="M249" s="832"/>
      <c r="N249" s="832">
        <v>0</v>
      </c>
      <c r="O249" s="849">
        <v>24</v>
      </c>
      <c r="P249" s="849">
        <v>0</v>
      </c>
      <c r="Q249" s="837"/>
      <c r="R249" s="850">
        <v>0</v>
      </c>
    </row>
    <row r="250" spans="1:18" ht="14.4" customHeight="1" x14ac:dyDescent="0.3">
      <c r="A250" s="831" t="s">
        <v>6806</v>
      </c>
      <c r="B250" s="832" t="s">
        <v>7031</v>
      </c>
      <c r="C250" s="832" t="s">
        <v>665</v>
      </c>
      <c r="D250" s="832" t="s">
        <v>6770</v>
      </c>
      <c r="E250" s="832" t="s">
        <v>6927</v>
      </c>
      <c r="F250" s="832" t="s">
        <v>6928</v>
      </c>
      <c r="G250" s="849"/>
      <c r="H250" s="849"/>
      <c r="I250" s="832"/>
      <c r="J250" s="832"/>
      <c r="K250" s="849">
        <v>9</v>
      </c>
      <c r="L250" s="849">
        <v>0</v>
      </c>
      <c r="M250" s="832"/>
      <c r="N250" s="832">
        <v>0</v>
      </c>
      <c r="O250" s="849">
        <v>4</v>
      </c>
      <c r="P250" s="849">
        <v>0</v>
      </c>
      <c r="Q250" s="837"/>
      <c r="R250" s="850">
        <v>0</v>
      </c>
    </row>
    <row r="251" spans="1:18" ht="14.4" customHeight="1" x14ac:dyDescent="0.3">
      <c r="A251" s="831" t="s">
        <v>6806</v>
      </c>
      <c r="B251" s="832" t="s">
        <v>7031</v>
      </c>
      <c r="C251" s="832" t="s">
        <v>665</v>
      </c>
      <c r="D251" s="832" t="s">
        <v>6770</v>
      </c>
      <c r="E251" s="832" t="s">
        <v>7051</v>
      </c>
      <c r="F251" s="832" t="s">
        <v>7052</v>
      </c>
      <c r="G251" s="849">
        <v>300</v>
      </c>
      <c r="H251" s="849">
        <v>81600</v>
      </c>
      <c r="I251" s="832">
        <v>0.6097560975609756</v>
      </c>
      <c r="J251" s="832">
        <v>272</v>
      </c>
      <c r="K251" s="849">
        <v>492</v>
      </c>
      <c r="L251" s="849">
        <v>133824</v>
      </c>
      <c r="M251" s="832">
        <v>1</v>
      </c>
      <c r="N251" s="832">
        <v>272</v>
      </c>
      <c r="O251" s="849">
        <v>421</v>
      </c>
      <c r="P251" s="849">
        <v>115354</v>
      </c>
      <c r="Q251" s="837">
        <v>0.86198290291726443</v>
      </c>
      <c r="R251" s="850">
        <v>274</v>
      </c>
    </row>
    <row r="252" spans="1:18" ht="14.4" customHeight="1" x14ac:dyDescent="0.3">
      <c r="A252" s="831" t="s">
        <v>6806</v>
      </c>
      <c r="B252" s="832" t="s">
        <v>7031</v>
      </c>
      <c r="C252" s="832" t="s">
        <v>665</v>
      </c>
      <c r="D252" s="832" t="s">
        <v>6770</v>
      </c>
      <c r="E252" s="832" t="s">
        <v>6781</v>
      </c>
      <c r="F252" s="832" t="s">
        <v>6782</v>
      </c>
      <c r="G252" s="849">
        <v>8</v>
      </c>
      <c r="H252" s="849">
        <v>266.65999999999997</v>
      </c>
      <c r="I252" s="832">
        <v>1.142844897784254</v>
      </c>
      <c r="J252" s="832">
        <v>33.332499999999996</v>
      </c>
      <c r="K252" s="849">
        <v>7</v>
      </c>
      <c r="L252" s="849">
        <v>233.32999999999998</v>
      </c>
      <c r="M252" s="832">
        <v>1</v>
      </c>
      <c r="N252" s="832">
        <v>33.332857142857144</v>
      </c>
      <c r="O252" s="849">
        <v>6</v>
      </c>
      <c r="P252" s="849">
        <v>199.98999999999995</v>
      </c>
      <c r="Q252" s="837">
        <v>0.85711224446063505</v>
      </c>
      <c r="R252" s="850">
        <v>33.331666666666656</v>
      </c>
    </row>
    <row r="253" spans="1:18" ht="14.4" customHeight="1" x14ac:dyDescent="0.3">
      <c r="A253" s="831" t="s">
        <v>6806</v>
      </c>
      <c r="B253" s="832" t="s">
        <v>7031</v>
      </c>
      <c r="C253" s="832" t="s">
        <v>665</v>
      </c>
      <c r="D253" s="832" t="s">
        <v>6770</v>
      </c>
      <c r="E253" s="832" t="s">
        <v>6818</v>
      </c>
      <c r="F253" s="832" t="s">
        <v>6819</v>
      </c>
      <c r="G253" s="849">
        <v>202</v>
      </c>
      <c r="H253" s="849">
        <v>23432</v>
      </c>
      <c r="I253" s="832">
        <v>0.74538745387453875</v>
      </c>
      <c r="J253" s="832">
        <v>116</v>
      </c>
      <c r="K253" s="849">
        <v>271</v>
      </c>
      <c r="L253" s="849">
        <v>31436</v>
      </c>
      <c r="M253" s="832">
        <v>1</v>
      </c>
      <c r="N253" s="832">
        <v>116</v>
      </c>
      <c r="O253" s="849">
        <v>226</v>
      </c>
      <c r="P253" s="849">
        <v>26216</v>
      </c>
      <c r="Q253" s="837">
        <v>0.83394833948339486</v>
      </c>
      <c r="R253" s="850">
        <v>116</v>
      </c>
    </row>
    <row r="254" spans="1:18" ht="14.4" customHeight="1" x14ac:dyDescent="0.3">
      <c r="A254" s="831" t="s">
        <v>6806</v>
      </c>
      <c r="B254" s="832" t="s">
        <v>7031</v>
      </c>
      <c r="C254" s="832" t="s">
        <v>665</v>
      </c>
      <c r="D254" s="832" t="s">
        <v>6770</v>
      </c>
      <c r="E254" s="832" t="s">
        <v>6783</v>
      </c>
      <c r="F254" s="832" t="s">
        <v>6784</v>
      </c>
      <c r="G254" s="849">
        <v>3</v>
      </c>
      <c r="H254" s="849">
        <v>111</v>
      </c>
      <c r="I254" s="832">
        <v>0.42857142857142855</v>
      </c>
      <c r="J254" s="832">
        <v>37</v>
      </c>
      <c r="K254" s="849">
        <v>7</v>
      </c>
      <c r="L254" s="849">
        <v>259</v>
      </c>
      <c r="M254" s="832">
        <v>1</v>
      </c>
      <c r="N254" s="832">
        <v>37</v>
      </c>
      <c r="O254" s="849">
        <v>8</v>
      </c>
      <c r="P254" s="849">
        <v>304</v>
      </c>
      <c r="Q254" s="837">
        <v>1.1737451737451738</v>
      </c>
      <c r="R254" s="850">
        <v>38</v>
      </c>
    </row>
    <row r="255" spans="1:18" ht="14.4" customHeight="1" x14ac:dyDescent="0.3">
      <c r="A255" s="831" t="s">
        <v>6806</v>
      </c>
      <c r="B255" s="832" t="s">
        <v>7031</v>
      </c>
      <c r="C255" s="832" t="s">
        <v>665</v>
      </c>
      <c r="D255" s="832" t="s">
        <v>6770</v>
      </c>
      <c r="E255" s="832" t="s">
        <v>6854</v>
      </c>
      <c r="F255" s="832" t="s">
        <v>6855</v>
      </c>
      <c r="G255" s="849">
        <v>23</v>
      </c>
      <c r="H255" s="849">
        <v>736</v>
      </c>
      <c r="I255" s="832">
        <v>0.47916666666666669</v>
      </c>
      <c r="J255" s="832">
        <v>32</v>
      </c>
      <c r="K255" s="849">
        <v>48</v>
      </c>
      <c r="L255" s="849">
        <v>1536</v>
      </c>
      <c r="M255" s="832">
        <v>1</v>
      </c>
      <c r="N255" s="832">
        <v>32</v>
      </c>
      <c r="O255" s="849">
        <v>65</v>
      </c>
      <c r="P255" s="849">
        <v>2145</v>
      </c>
      <c r="Q255" s="837">
        <v>1.396484375</v>
      </c>
      <c r="R255" s="850">
        <v>33</v>
      </c>
    </row>
    <row r="256" spans="1:18" ht="14.4" customHeight="1" x14ac:dyDescent="0.3">
      <c r="A256" s="831" t="s">
        <v>6806</v>
      </c>
      <c r="B256" s="832" t="s">
        <v>7031</v>
      </c>
      <c r="C256" s="832" t="s">
        <v>665</v>
      </c>
      <c r="D256" s="832" t="s">
        <v>6770</v>
      </c>
      <c r="E256" s="832" t="s">
        <v>6888</v>
      </c>
      <c r="F256" s="832" t="s">
        <v>6889</v>
      </c>
      <c r="G256" s="849">
        <v>1</v>
      </c>
      <c r="H256" s="849">
        <v>355</v>
      </c>
      <c r="I256" s="832"/>
      <c r="J256" s="832">
        <v>355</v>
      </c>
      <c r="K256" s="849"/>
      <c r="L256" s="849"/>
      <c r="M256" s="832"/>
      <c r="N256" s="832"/>
      <c r="O256" s="849">
        <v>1</v>
      </c>
      <c r="P256" s="849">
        <v>358</v>
      </c>
      <c r="Q256" s="837"/>
      <c r="R256" s="850">
        <v>358</v>
      </c>
    </row>
    <row r="257" spans="1:18" ht="14.4" customHeight="1" x14ac:dyDescent="0.3">
      <c r="A257" s="831" t="s">
        <v>6806</v>
      </c>
      <c r="B257" s="832" t="s">
        <v>7031</v>
      </c>
      <c r="C257" s="832" t="s">
        <v>665</v>
      </c>
      <c r="D257" s="832" t="s">
        <v>6770</v>
      </c>
      <c r="E257" s="832" t="s">
        <v>6822</v>
      </c>
      <c r="F257" s="832" t="s">
        <v>6823</v>
      </c>
      <c r="G257" s="849">
        <v>1</v>
      </c>
      <c r="H257" s="849">
        <v>74</v>
      </c>
      <c r="I257" s="832">
        <v>0.5</v>
      </c>
      <c r="J257" s="832">
        <v>74</v>
      </c>
      <c r="K257" s="849">
        <v>2</v>
      </c>
      <c r="L257" s="849">
        <v>148</v>
      </c>
      <c r="M257" s="832">
        <v>1</v>
      </c>
      <c r="N257" s="832">
        <v>74</v>
      </c>
      <c r="O257" s="849">
        <v>1</v>
      </c>
      <c r="P257" s="849">
        <v>75</v>
      </c>
      <c r="Q257" s="837">
        <v>0.5067567567567568</v>
      </c>
      <c r="R257" s="850">
        <v>75</v>
      </c>
    </row>
    <row r="258" spans="1:18" ht="14.4" customHeight="1" x14ac:dyDescent="0.3">
      <c r="A258" s="831" t="s">
        <v>6806</v>
      </c>
      <c r="B258" s="832" t="s">
        <v>7031</v>
      </c>
      <c r="C258" s="832" t="s">
        <v>665</v>
      </c>
      <c r="D258" s="832" t="s">
        <v>6770</v>
      </c>
      <c r="E258" s="832" t="s">
        <v>7053</v>
      </c>
      <c r="F258" s="832" t="s">
        <v>7054</v>
      </c>
      <c r="G258" s="849">
        <v>84</v>
      </c>
      <c r="H258" s="849">
        <v>23940</v>
      </c>
      <c r="I258" s="832">
        <v>0.63897934126941758</v>
      </c>
      <c r="J258" s="832">
        <v>285</v>
      </c>
      <c r="K258" s="849">
        <v>131</v>
      </c>
      <c r="L258" s="849">
        <v>37466</v>
      </c>
      <c r="M258" s="832">
        <v>1</v>
      </c>
      <c r="N258" s="832">
        <v>286</v>
      </c>
      <c r="O258" s="849">
        <v>117</v>
      </c>
      <c r="P258" s="849">
        <v>33579</v>
      </c>
      <c r="Q258" s="837">
        <v>0.89625260235947257</v>
      </c>
      <c r="R258" s="850">
        <v>287</v>
      </c>
    </row>
    <row r="259" spans="1:18" ht="14.4" customHeight="1" x14ac:dyDescent="0.3">
      <c r="A259" s="831" t="s">
        <v>6806</v>
      </c>
      <c r="B259" s="832" t="s">
        <v>7031</v>
      </c>
      <c r="C259" s="832" t="s">
        <v>665</v>
      </c>
      <c r="D259" s="832" t="s">
        <v>6770</v>
      </c>
      <c r="E259" s="832" t="s">
        <v>7055</v>
      </c>
      <c r="F259" s="832" t="s">
        <v>7056</v>
      </c>
      <c r="G259" s="849">
        <v>39</v>
      </c>
      <c r="H259" s="849">
        <v>6903</v>
      </c>
      <c r="I259" s="832">
        <v>0.6059515449438202</v>
      </c>
      <c r="J259" s="832">
        <v>177</v>
      </c>
      <c r="K259" s="849">
        <v>64</v>
      </c>
      <c r="L259" s="849">
        <v>11392</v>
      </c>
      <c r="M259" s="832">
        <v>1</v>
      </c>
      <c r="N259" s="832">
        <v>178</v>
      </c>
      <c r="O259" s="849">
        <v>74</v>
      </c>
      <c r="P259" s="849">
        <v>13246</v>
      </c>
      <c r="Q259" s="837">
        <v>1.162745786516854</v>
      </c>
      <c r="R259" s="850">
        <v>179</v>
      </c>
    </row>
    <row r="260" spans="1:18" ht="14.4" customHeight="1" x14ac:dyDescent="0.3">
      <c r="A260" s="831" t="s">
        <v>6806</v>
      </c>
      <c r="B260" s="832" t="s">
        <v>7031</v>
      </c>
      <c r="C260" s="832" t="s">
        <v>665</v>
      </c>
      <c r="D260" s="832" t="s">
        <v>6770</v>
      </c>
      <c r="E260" s="832" t="s">
        <v>6824</v>
      </c>
      <c r="F260" s="832" t="s">
        <v>6825</v>
      </c>
      <c r="G260" s="849"/>
      <c r="H260" s="849"/>
      <c r="I260" s="832"/>
      <c r="J260" s="832"/>
      <c r="K260" s="849">
        <v>2</v>
      </c>
      <c r="L260" s="849">
        <v>446</v>
      </c>
      <c r="M260" s="832">
        <v>1</v>
      </c>
      <c r="N260" s="832">
        <v>223</v>
      </c>
      <c r="O260" s="849">
        <v>1</v>
      </c>
      <c r="P260" s="849">
        <v>226</v>
      </c>
      <c r="Q260" s="837">
        <v>0.50672645739910316</v>
      </c>
      <c r="R260" s="850">
        <v>226</v>
      </c>
    </row>
    <row r="261" spans="1:18" ht="14.4" customHeight="1" x14ac:dyDescent="0.3">
      <c r="A261" s="831" t="s">
        <v>6806</v>
      </c>
      <c r="B261" s="832" t="s">
        <v>7031</v>
      </c>
      <c r="C261" s="832" t="s">
        <v>665</v>
      </c>
      <c r="D261" s="832" t="s">
        <v>6770</v>
      </c>
      <c r="E261" s="832" t="s">
        <v>7057</v>
      </c>
      <c r="F261" s="832" t="s">
        <v>7058</v>
      </c>
      <c r="G261" s="849">
        <v>5</v>
      </c>
      <c r="H261" s="849">
        <v>0</v>
      </c>
      <c r="I261" s="832"/>
      <c r="J261" s="832">
        <v>0</v>
      </c>
      <c r="K261" s="849"/>
      <c r="L261" s="849"/>
      <c r="M261" s="832"/>
      <c r="N261" s="832"/>
      <c r="O261" s="849"/>
      <c r="P261" s="849"/>
      <c r="Q261" s="837"/>
      <c r="R261" s="850"/>
    </row>
    <row r="262" spans="1:18" ht="14.4" customHeight="1" x14ac:dyDescent="0.3">
      <c r="A262" s="831" t="s">
        <v>6806</v>
      </c>
      <c r="B262" s="832" t="s">
        <v>7031</v>
      </c>
      <c r="C262" s="832" t="s">
        <v>665</v>
      </c>
      <c r="D262" s="832" t="s">
        <v>6770</v>
      </c>
      <c r="E262" s="832" t="s">
        <v>6890</v>
      </c>
      <c r="F262" s="832" t="s">
        <v>6891</v>
      </c>
      <c r="G262" s="849"/>
      <c r="H262" s="849"/>
      <c r="I262" s="832"/>
      <c r="J262" s="832"/>
      <c r="K262" s="849">
        <v>4</v>
      </c>
      <c r="L262" s="849">
        <v>308</v>
      </c>
      <c r="M262" s="832">
        <v>1</v>
      </c>
      <c r="N262" s="832">
        <v>77</v>
      </c>
      <c r="O262" s="849">
        <v>3</v>
      </c>
      <c r="P262" s="849">
        <v>234</v>
      </c>
      <c r="Q262" s="837">
        <v>0.75974025974025972</v>
      </c>
      <c r="R262" s="850">
        <v>78</v>
      </c>
    </row>
    <row r="263" spans="1:18" ht="14.4" customHeight="1" x14ac:dyDescent="0.3">
      <c r="A263" s="831" t="s">
        <v>6806</v>
      </c>
      <c r="B263" s="832" t="s">
        <v>7031</v>
      </c>
      <c r="C263" s="832" t="s">
        <v>665</v>
      </c>
      <c r="D263" s="832" t="s">
        <v>6770</v>
      </c>
      <c r="E263" s="832" t="s">
        <v>7059</v>
      </c>
      <c r="F263" s="832" t="s">
        <v>7060</v>
      </c>
      <c r="G263" s="849">
        <v>192</v>
      </c>
      <c r="H263" s="849">
        <v>68160</v>
      </c>
      <c r="I263" s="832">
        <v>0.67368421052631577</v>
      </c>
      <c r="J263" s="832">
        <v>355</v>
      </c>
      <c r="K263" s="849">
        <v>285</v>
      </c>
      <c r="L263" s="849">
        <v>101175</v>
      </c>
      <c r="M263" s="832">
        <v>1</v>
      </c>
      <c r="N263" s="832">
        <v>355</v>
      </c>
      <c r="O263" s="849">
        <v>230</v>
      </c>
      <c r="P263" s="849">
        <v>82340</v>
      </c>
      <c r="Q263" s="837">
        <v>0.81383741042747715</v>
      </c>
      <c r="R263" s="850">
        <v>358</v>
      </c>
    </row>
    <row r="264" spans="1:18" ht="14.4" customHeight="1" x14ac:dyDescent="0.3">
      <c r="A264" s="831" t="s">
        <v>6806</v>
      </c>
      <c r="B264" s="832" t="s">
        <v>7031</v>
      </c>
      <c r="C264" s="832" t="s">
        <v>665</v>
      </c>
      <c r="D264" s="832" t="s">
        <v>6770</v>
      </c>
      <c r="E264" s="832" t="s">
        <v>6787</v>
      </c>
      <c r="F264" s="832" t="s">
        <v>6788</v>
      </c>
      <c r="G264" s="849">
        <v>45</v>
      </c>
      <c r="H264" s="849">
        <v>2655</v>
      </c>
      <c r="I264" s="832">
        <v>1.0465116279069768</v>
      </c>
      <c r="J264" s="832">
        <v>59</v>
      </c>
      <c r="K264" s="849">
        <v>43</v>
      </c>
      <c r="L264" s="849">
        <v>2537</v>
      </c>
      <c r="M264" s="832">
        <v>1</v>
      </c>
      <c r="N264" s="832">
        <v>59</v>
      </c>
      <c r="O264" s="849">
        <v>32</v>
      </c>
      <c r="P264" s="849">
        <v>1952</v>
      </c>
      <c r="Q264" s="837">
        <v>0.76941269215608987</v>
      </c>
      <c r="R264" s="850">
        <v>61</v>
      </c>
    </row>
    <row r="265" spans="1:18" ht="14.4" customHeight="1" x14ac:dyDescent="0.3">
      <c r="A265" s="831" t="s">
        <v>6806</v>
      </c>
      <c r="B265" s="832" t="s">
        <v>7031</v>
      </c>
      <c r="C265" s="832" t="s">
        <v>665</v>
      </c>
      <c r="D265" s="832" t="s">
        <v>6770</v>
      </c>
      <c r="E265" s="832" t="s">
        <v>7061</v>
      </c>
      <c r="F265" s="832" t="s">
        <v>7062</v>
      </c>
      <c r="G265" s="849"/>
      <c r="H265" s="849"/>
      <c r="I265" s="832"/>
      <c r="J265" s="832"/>
      <c r="K265" s="849">
        <v>5</v>
      </c>
      <c r="L265" s="849">
        <v>680</v>
      </c>
      <c r="M265" s="832">
        <v>1</v>
      </c>
      <c r="N265" s="832">
        <v>136</v>
      </c>
      <c r="O265" s="849">
        <v>4</v>
      </c>
      <c r="P265" s="849">
        <v>548</v>
      </c>
      <c r="Q265" s="837">
        <v>0.80588235294117649</v>
      </c>
      <c r="R265" s="850">
        <v>137</v>
      </c>
    </row>
    <row r="266" spans="1:18" ht="14.4" customHeight="1" x14ac:dyDescent="0.3">
      <c r="A266" s="831" t="s">
        <v>6806</v>
      </c>
      <c r="B266" s="832" t="s">
        <v>7031</v>
      </c>
      <c r="C266" s="832" t="s">
        <v>665</v>
      </c>
      <c r="D266" s="832" t="s">
        <v>6770</v>
      </c>
      <c r="E266" s="832" t="s">
        <v>7063</v>
      </c>
      <c r="F266" s="832" t="s">
        <v>7064</v>
      </c>
      <c r="G266" s="849">
        <v>187</v>
      </c>
      <c r="H266" s="849">
        <v>15147</v>
      </c>
      <c r="I266" s="832">
        <v>0.65971254355400699</v>
      </c>
      <c r="J266" s="832">
        <v>81</v>
      </c>
      <c r="K266" s="849">
        <v>280</v>
      </c>
      <c r="L266" s="849">
        <v>22960</v>
      </c>
      <c r="M266" s="832">
        <v>1</v>
      </c>
      <c r="N266" s="832">
        <v>82</v>
      </c>
      <c r="O266" s="849">
        <v>238</v>
      </c>
      <c r="P266" s="849">
        <v>19754</v>
      </c>
      <c r="Q266" s="837">
        <v>0.86036585365853657</v>
      </c>
      <c r="R266" s="850">
        <v>83</v>
      </c>
    </row>
    <row r="267" spans="1:18" ht="14.4" customHeight="1" x14ac:dyDescent="0.3">
      <c r="A267" s="831" t="s">
        <v>6806</v>
      </c>
      <c r="B267" s="832" t="s">
        <v>7031</v>
      </c>
      <c r="C267" s="832" t="s">
        <v>665</v>
      </c>
      <c r="D267" s="832" t="s">
        <v>6770</v>
      </c>
      <c r="E267" s="832" t="s">
        <v>7065</v>
      </c>
      <c r="F267" s="832" t="s">
        <v>7066</v>
      </c>
      <c r="G267" s="849">
        <v>82</v>
      </c>
      <c r="H267" s="849">
        <v>77326</v>
      </c>
      <c r="I267" s="832">
        <v>1.300208501479688</v>
      </c>
      <c r="J267" s="832">
        <v>943</v>
      </c>
      <c r="K267" s="849">
        <v>63</v>
      </c>
      <c r="L267" s="849">
        <v>59472</v>
      </c>
      <c r="M267" s="832">
        <v>1</v>
      </c>
      <c r="N267" s="832">
        <v>944</v>
      </c>
      <c r="O267" s="849">
        <v>32</v>
      </c>
      <c r="P267" s="849">
        <v>30304</v>
      </c>
      <c r="Q267" s="837">
        <v>0.50955071294054344</v>
      </c>
      <c r="R267" s="850">
        <v>947</v>
      </c>
    </row>
    <row r="268" spans="1:18" ht="14.4" customHeight="1" x14ac:dyDescent="0.3">
      <c r="A268" s="831" t="s">
        <v>6806</v>
      </c>
      <c r="B268" s="832" t="s">
        <v>7031</v>
      </c>
      <c r="C268" s="832" t="s">
        <v>6914</v>
      </c>
      <c r="D268" s="832" t="s">
        <v>6751</v>
      </c>
      <c r="E268" s="832" t="s">
        <v>7032</v>
      </c>
      <c r="F268" s="832" t="s">
        <v>7067</v>
      </c>
      <c r="G268" s="849">
        <v>0</v>
      </c>
      <c r="H268" s="849">
        <v>0</v>
      </c>
      <c r="I268" s="832"/>
      <c r="J268" s="832"/>
      <c r="K268" s="849"/>
      <c r="L268" s="849"/>
      <c r="M268" s="832"/>
      <c r="N268" s="832"/>
      <c r="O268" s="849"/>
      <c r="P268" s="849"/>
      <c r="Q268" s="837"/>
      <c r="R268" s="850"/>
    </row>
    <row r="269" spans="1:18" ht="14.4" customHeight="1" x14ac:dyDescent="0.3">
      <c r="A269" s="831" t="s">
        <v>6806</v>
      </c>
      <c r="B269" s="832" t="s">
        <v>7031</v>
      </c>
      <c r="C269" s="832" t="s">
        <v>6914</v>
      </c>
      <c r="D269" s="832" t="s">
        <v>6751</v>
      </c>
      <c r="E269" s="832" t="s">
        <v>7034</v>
      </c>
      <c r="F269" s="832" t="s">
        <v>7067</v>
      </c>
      <c r="G269" s="849">
        <v>0</v>
      </c>
      <c r="H269" s="849">
        <v>0</v>
      </c>
      <c r="I269" s="832"/>
      <c r="J269" s="832"/>
      <c r="K269" s="849"/>
      <c r="L269" s="849"/>
      <c r="M269" s="832"/>
      <c r="N269" s="832"/>
      <c r="O269" s="849"/>
      <c r="P269" s="849"/>
      <c r="Q269" s="837"/>
      <c r="R269" s="850"/>
    </row>
    <row r="270" spans="1:18" ht="14.4" customHeight="1" x14ac:dyDescent="0.3">
      <c r="A270" s="831" t="s">
        <v>6806</v>
      </c>
      <c r="B270" s="832" t="s">
        <v>7031</v>
      </c>
      <c r="C270" s="832" t="s">
        <v>6914</v>
      </c>
      <c r="D270" s="832" t="s">
        <v>6751</v>
      </c>
      <c r="E270" s="832" t="s">
        <v>7035</v>
      </c>
      <c r="F270" s="832" t="s">
        <v>7067</v>
      </c>
      <c r="G270" s="849">
        <v>0</v>
      </c>
      <c r="H270" s="849">
        <v>2.9103830456733704E-11</v>
      </c>
      <c r="I270" s="832">
        <v>-0.66666666666666663</v>
      </c>
      <c r="J270" s="832"/>
      <c r="K270" s="849">
        <v>0</v>
      </c>
      <c r="L270" s="849">
        <v>-4.3655745685100555E-11</v>
      </c>
      <c r="M270" s="832">
        <v>1</v>
      </c>
      <c r="N270" s="832"/>
      <c r="O270" s="849">
        <v>0</v>
      </c>
      <c r="P270" s="849">
        <v>-1.6007106751203537E-10</v>
      </c>
      <c r="Q270" s="837">
        <v>3.6666666666666665</v>
      </c>
      <c r="R270" s="850"/>
    </row>
    <row r="271" spans="1:18" ht="14.4" customHeight="1" x14ac:dyDescent="0.3">
      <c r="A271" s="831" t="s">
        <v>6806</v>
      </c>
      <c r="B271" s="832" t="s">
        <v>7031</v>
      </c>
      <c r="C271" s="832" t="s">
        <v>6914</v>
      </c>
      <c r="D271" s="832" t="s">
        <v>6751</v>
      </c>
      <c r="E271" s="832" t="s">
        <v>7036</v>
      </c>
      <c r="F271" s="832" t="s">
        <v>7067</v>
      </c>
      <c r="G271" s="849">
        <v>0</v>
      </c>
      <c r="H271" s="849">
        <v>-7.2759576141834259E-12</v>
      </c>
      <c r="I271" s="832">
        <v>0.25</v>
      </c>
      <c r="J271" s="832"/>
      <c r="K271" s="849">
        <v>0</v>
      </c>
      <c r="L271" s="849">
        <v>-2.9103830456733704E-11</v>
      </c>
      <c r="M271" s="832">
        <v>1</v>
      </c>
      <c r="N271" s="832"/>
      <c r="O271" s="849">
        <v>0</v>
      </c>
      <c r="P271" s="849">
        <v>7.2759576141834259E-12</v>
      </c>
      <c r="Q271" s="837">
        <v>-0.25</v>
      </c>
      <c r="R271" s="850"/>
    </row>
    <row r="272" spans="1:18" ht="14.4" customHeight="1" x14ac:dyDescent="0.3">
      <c r="A272" s="831" t="s">
        <v>6806</v>
      </c>
      <c r="B272" s="832" t="s">
        <v>7031</v>
      </c>
      <c r="C272" s="832" t="s">
        <v>6914</v>
      </c>
      <c r="D272" s="832" t="s">
        <v>6751</v>
      </c>
      <c r="E272" s="832" t="s">
        <v>7044</v>
      </c>
      <c r="F272" s="832" t="s">
        <v>7068</v>
      </c>
      <c r="G272" s="849"/>
      <c r="H272" s="849"/>
      <c r="I272" s="832"/>
      <c r="J272" s="832"/>
      <c r="K272" s="849"/>
      <c r="L272" s="849"/>
      <c r="M272" s="832"/>
      <c r="N272" s="832"/>
      <c r="O272" s="849">
        <v>0</v>
      </c>
      <c r="P272" s="849">
        <v>0</v>
      </c>
      <c r="Q272" s="837"/>
      <c r="R272" s="850"/>
    </row>
    <row r="273" spans="1:18" ht="14.4" customHeight="1" x14ac:dyDescent="0.3">
      <c r="A273" s="831" t="s">
        <v>6806</v>
      </c>
      <c r="B273" s="832" t="s">
        <v>7069</v>
      </c>
      <c r="C273" s="832" t="s">
        <v>665</v>
      </c>
      <c r="D273" s="832" t="s">
        <v>6751</v>
      </c>
      <c r="E273" s="832" t="s">
        <v>7070</v>
      </c>
      <c r="F273" s="832" t="s">
        <v>7071</v>
      </c>
      <c r="G273" s="849">
        <v>2</v>
      </c>
      <c r="H273" s="849">
        <v>27330.42</v>
      </c>
      <c r="I273" s="832">
        <v>0.20384192491840852</v>
      </c>
      <c r="J273" s="832">
        <v>13665.21</v>
      </c>
      <c r="K273" s="849">
        <v>10</v>
      </c>
      <c r="L273" s="849">
        <v>134076.54</v>
      </c>
      <c r="M273" s="832">
        <v>1</v>
      </c>
      <c r="N273" s="832">
        <v>13407.654</v>
      </c>
      <c r="O273" s="849"/>
      <c r="P273" s="849"/>
      <c r="Q273" s="837"/>
      <c r="R273" s="850"/>
    </row>
    <row r="274" spans="1:18" ht="14.4" customHeight="1" x14ac:dyDescent="0.3">
      <c r="A274" s="831" t="s">
        <v>6806</v>
      </c>
      <c r="B274" s="832" t="s">
        <v>7069</v>
      </c>
      <c r="C274" s="832" t="s">
        <v>665</v>
      </c>
      <c r="D274" s="832" t="s">
        <v>6751</v>
      </c>
      <c r="E274" s="832" t="s">
        <v>7072</v>
      </c>
      <c r="F274" s="832" t="s">
        <v>1623</v>
      </c>
      <c r="G274" s="849">
        <v>4</v>
      </c>
      <c r="H274" s="849">
        <v>5466.08</v>
      </c>
      <c r="I274" s="832">
        <v>0.73602964542903471</v>
      </c>
      <c r="J274" s="832">
        <v>1366.52</v>
      </c>
      <c r="K274" s="849">
        <v>6</v>
      </c>
      <c r="L274" s="849">
        <v>7426.44</v>
      </c>
      <c r="M274" s="832">
        <v>1</v>
      </c>
      <c r="N274" s="832">
        <v>1237.74</v>
      </c>
      <c r="O274" s="849"/>
      <c r="P274" s="849"/>
      <c r="Q274" s="837"/>
      <c r="R274" s="850"/>
    </row>
    <row r="275" spans="1:18" ht="14.4" customHeight="1" x14ac:dyDescent="0.3">
      <c r="A275" s="831" t="s">
        <v>6806</v>
      </c>
      <c r="B275" s="832" t="s">
        <v>7069</v>
      </c>
      <c r="C275" s="832" t="s">
        <v>665</v>
      </c>
      <c r="D275" s="832" t="s">
        <v>6751</v>
      </c>
      <c r="E275" s="832" t="s">
        <v>7073</v>
      </c>
      <c r="F275" s="832" t="s">
        <v>1623</v>
      </c>
      <c r="G275" s="849">
        <v>2</v>
      </c>
      <c r="H275" s="849">
        <v>6832.6</v>
      </c>
      <c r="I275" s="832"/>
      <c r="J275" s="832">
        <v>3416.3</v>
      </c>
      <c r="K275" s="849"/>
      <c r="L275" s="849"/>
      <c r="M275" s="832"/>
      <c r="N275" s="832"/>
      <c r="O275" s="849">
        <v>2</v>
      </c>
      <c r="P275" s="849">
        <v>6764.22</v>
      </c>
      <c r="Q275" s="837"/>
      <c r="R275" s="850">
        <v>3382.11</v>
      </c>
    </row>
    <row r="276" spans="1:18" ht="14.4" customHeight="1" x14ac:dyDescent="0.3">
      <c r="A276" s="831" t="s">
        <v>6806</v>
      </c>
      <c r="B276" s="832" t="s">
        <v>7069</v>
      </c>
      <c r="C276" s="832" t="s">
        <v>665</v>
      </c>
      <c r="D276" s="832" t="s">
        <v>6751</v>
      </c>
      <c r="E276" s="832" t="s">
        <v>7074</v>
      </c>
      <c r="F276" s="832" t="s">
        <v>1623</v>
      </c>
      <c r="G276" s="849">
        <v>4</v>
      </c>
      <c r="H276" s="849">
        <v>27330.400000000001</v>
      </c>
      <c r="I276" s="832">
        <v>0.27711246748564217</v>
      </c>
      <c r="J276" s="832">
        <v>6832.6</v>
      </c>
      <c r="K276" s="849">
        <v>15</v>
      </c>
      <c r="L276" s="849">
        <v>98625.66</v>
      </c>
      <c r="M276" s="832">
        <v>1</v>
      </c>
      <c r="N276" s="832">
        <v>6575.0439999999999</v>
      </c>
      <c r="O276" s="849">
        <v>9</v>
      </c>
      <c r="P276" s="849">
        <v>59824.19</v>
      </c>
      <c r="Q276" s="837">
        <v>0.6065783488799974</v>
      </c>
      <c r="R276" s="850">
        <v>6647.1322222222225</v>
      </c>
    </row>
    <row r="277" spans="1:18" ht="14.4" customHeight="1" x14ac:dyDescent="0.3">
      <c r="A277" s="831" t="s">
        <v>6806</v>
      </c>
      <c r="B277" s="832" t="s">
        <v>7069</v>
      </c>
      <c r="C277" s="832" t="s">
        <v>665</v>
      </c>
      <c r="D277" s="832" t="s">
        <v>6751</v>
      </c>
      <c r="E277" s="832" t="s">
        <v>6945</v>
      </c>
      <c r="F277" s="832" t="s">
        <v>1623</v>
      </c>
      <c r="G277" s="849"/>
      <c r="H277" s="849"/>
      <c r="I277" s="832"/>
      <c r="J277" s="832"/>
      <c r="K277" s="849">
        <v>16</v>
      </c>
      <c r="L277" s="849">
        <v>218643.36</v>
      </c>
      <c r="M277" s="832">
        <v>1</v>
      </c>
      <c r="N277" s="832">
        <v>13665.21</v>
      </c>
      <c r="O277" s="849">
        <v>19</v>
      </c>
      <c r="P277" s="849">
        <v>250717.81</v>
      </c>
      <c r="Q277" s="837">
        <v>1.146697571789969</v>
      </c>
      <c r="R277" s="850">
        <v>13195.674210526317</v>
      </c>
    </row>
    <row r="278" spans="1:18" ht="14.4" customHeight="1" x14ac:dyDescent="0.3">
      <c r="A278" s="831" t="s">
        <v>6806</v>
      </c>
      <c r="B278" s="832" t="s">
        <v>7069</v>
      </c>
      <c r="C278" s="832" t="s">
        <v>665</v>
      </c>
      <c r="D278" s="832" t="s">
        <v>6751</v>
      </c>
      <c r="E278" s="832" t="s">
        <v>7075</v>
      </c>
      <c r="F278" s="832" t="s">
        <v>1396</v>
      </c>
      <c r="G278" s="849"/>
      <c r="H278" s="849"/>
      <c r="I278" s="832"/>
      <c r="J278" s="832"/>
      <c r="K278" s="849"/>
      <c r="L278" s="849"/>
      <c r="M278" s="832"/>
      <c r="N278" s="832"/>
      <c r="O278" s="849">
        <v>1</v>
      </c>
      <c r="P278" s="849">
        <v>6764.22</v>
      </c>
      <c r="Q278" s="837"/>
      <c r="R278" s="850">
        <v>6764.22</v>
      </c>
    </row>
    <row r="279" spans="1:18" ht="14.4" customHeight="1" x14ac:dyDescent="0.3">
      <c r="A279" s="831" t="s">
        <v>6806</v>
      </c>
      <c r="B279" s="832" t="s">
        <v>7069</v>
      </c>
      <c r="C279" s="832" t="s">
        <v>665</v>
      </c>
      <c r="D279" s="832" t="s">
        <v>6770</v>
      </c>
      <c r="E279" s="832" t="s">
        <v>6775</v>
      </c>
      <c r="F279" s="832" t="s">
        <v>6776</v>
      </c>
      <c r="G279" s="849">
        <v>87</v>
      </c>
      <c r="H279" s="849">
        <v>5742</v>
      </c>
      <c r="I279" s="832">
        <v>0.55414012738853502</v>
      </c>
      <c r="J279" s="832">
        <v>66</v>
      </c>
      <c r="K279" s="849">
        <v>157</v>
      </c>
      <c r="L279" s="849">
        <v>10362</v>
      </c>
      <c r="M279" s="832">
        <v>1</v>
      </c>
      <c r="N279" s="832">
        <v>66</v>
      </c>
      <c r="O279" s="849">
        <v>153</v>
      </c>
      <c r="P279" s="849">
        <v>10251</v>
      </c>
      <c r="Q279" s="837">
        <v>0.9892877822814129</v>
      </c>
      <c r="R279" s="850">
        <v>67</v>
      </c>
    </row>
    <row r="280" spans="1:18" ht="14.4" customHeight="1" x14ac:dyDescent="0.3">
      <c r="A280" s="831" t="s">
        <v>6806</v>
      </c>
      <c r="B280" s="832" t="s">
        <v>7069</v>
      </c>
      <c r="C280" s="832" t="s">
        <v>665</v>
      </c>
      <c r="D280" s="832" t="s">
        <v>6770</v>
      </c>
      <c r="E280" s="832" t="s">
        <v>6870</v>
      </c>
      <c r="F280" s="832" t="s">
        <v>6871</v>
      </c>
      <c r="G280" s="849"/>
      <c r="H280" s="849"/>
      <c r="I280" s="832"/>
      <c r="J280" s="832"/>
      <c r="K280" s="849">
        <v>6</v>
      </c>
      <c r="L280" s="849">
        <v>696</v>
      </c>
      <c r="M280" s="832">
        <v>1</v>
      </c>
      <c r="N280" s="832">
        <v>116</v>
      </c>
      <c r="O280" s="849">
        <v>2</v>
      </c>
      <c r="P280" s="849">
        <v>232</v>
      </c>
      <c r="Q280" s="837">
        <v>0.33333333333333331</v>
      </c>
      <c r="R280" s="850">
        <v>116</v>
      </c>
    </row>
    <row r="281" spans="1:18" ht="14.4" customHeight="1" x14ac:dyDescent="0.3">
      <c r="A281" s="831" t="s">
        <v>6806</v>
      </c>
      <c r="B281" s="832" t="s">
        <v>7069</v>
      </c>
      <c r="C281" s="832" t="s">
        <v>665</v>
      </c>
      <c r="D281" s="832" t="s">
        <v>6770</v>
      </c>
      <c r="E281" s="832" t="s">
        <v>6848</v>
      </c>
      <c r="F281" s="832" t="s">
        <v>6849</v>
      </c>
      <c r="G281" s="849">
        <v>6</v>
      </c>
      <c r="H281" s="849">
        <v>882</v>
      </c>
      <c r="I281" s="832">
        <v>0.3</v>
      </c>
      <c r="J281" s="832">
        <v>147</v>
      </c>
      <c r="K281" s="849">
        <v>20</v>
      </c>
      <c r="L281" s="849">
        <v>2940</v>
      </c>
      <c r="M281" s="832">
        <v>1</v>
      </c>
      <c r="N281" s="832">
        <v>147</v>
      </c>
      <c r="O281" s="849">
        <v>19</v>
      </c>
      <c r="P281" s="849">
        <v>2869</v>
      </c>
      <c r="Q281" s="837">
        <v>0.97585034013605443</v>
      </c>
      <c r="R281" s="850">
        <v>151</v>
      </c>
    </row>
    <row r="282" spans="1:18" ht="14.4" customHeight="1" x14ac:dyDescent="0.3">
      <c r="A282" s="831" t="s">
        <v>6806</v>
      </c>
      <c r="B282" s="832" t="s">
        <v>7069</v>
      </c>
      <c r="C282" s="832" t="s">
        <v>665</v>
      </c>
      <c r="D282" s="832" t="s">
        <v>6770</v>
      </c>
      <c r="E282" s="832" t="s">
        <v>7076</v>
      </c>
      <c r="F282" s="832" t="s">
        <v>7077</v>
      </c>
      <c r="G282" s="849">
        <v>4</v>
      </c>
      <c r="H282" s="849">
        <v>788</v>
      </c>
      <c r="I282" s="832">
        <v>0.5714285714285714</v>
      </c>
      <c r="J282" s="832">
        <v>197</v>
      </c>
      <c r="K282" s="849">
        <v>7</v>
      </c>
      <c r="L282" s="849">
        <v>1379</v>
      </c>
      <c r="M282" s="832">
        <v>1</v>
      </c>
      <c r="N282" s="832">
        <v>197</v>
      </c>
      <c r="O282" s="849"/>
      <c r="P282" s="849"/>
      <c r="Q282" s="837"/>
      <c r="R282" s="850"/>
    </row>
    <row r="283" spans="1:18" ht="14.4" customHeight="1" x14ac:dyDescent="0.3">
      <c r="A283" s="831" t="s">
        <v>6806</v>
      </c>
      <c r="B283" s="832" t="s">
        <v>7069</v>
      </c>
      <c r="C283" s="832" t="s">
        <v>665</v>
      </c>
      <c r="D283" s="832" t="s">
        <v>6770</v>
      </c>
      <c r="E283" s="832" t="s">
        <v>6810</v>
      </c>
      <c r="F283" s="832" t="s">
        <v>6811</v>
      </c>
      <c r="G283" s="849">
        <v>263</v>
      </c>
      <c r="H283" s="849">
        <v>9731</v>
      </c>
      <c r="I283" s="832">
        <v>0.87375415282392022</v>
      </c>
      <c r="J283" s="832">
        <v>37</v>
      </c>
      <c r="K283" s="849">
        <v>301</v>
      </c>
      <c r="L283" s="849">
        <v>11137</v>
      </c>
      <c r="M283" s="832">
        <v>1</v>
      </c>
      <c r="N283" s="832">
        <v>37</v>
      </c>
      <c r="O283" s="849">
        <v>405</v>
      </c>
      <c r="P283" s="849">
        <v>15390</v>
      </c>
      <c r="Q283" s="837">
        <v>1.3818802190895214</v>
      </c>
      <c r="R283" s="850">
        <v>38</v>
      </c>
    </row>
    <row r="284" spans="1:18" ht="14.4" customHeight="1" x14ac:dyDescent="0.3">
      <c r="A284" s="831" t="s">
        <v>6806</v>
      </c>
      <c r="B284" s="832" t="s">
        <v>7069</v>
      </c>
      <c r="C284" s="832" t="s">
        <v>665</v>
      </c>
      <c r="D284" s="832" t="s">
        <v>6770</v>
      </c>
      <c r="E284" s="832" t="s">
        <v>7045</v>
      </c>
      <c r="F284" s="832" t="s">
        <v>7046</v>
      </c>
      <c r="G284" s="849">
        <v>70</v>
      </c>
      <c r="H284" s="849">
        <v>3990</v>
      </c>
      <c r="I284" s="832">
        <v>0.38674033149171272</v>
      </c>
      <c r="J284" s="832">
        <v>57</v>
      </c>
      <c r="K284" s="849">
        <v>181</v>
      </c>
      <c r="L284" s="849">
        <v>10317</v>
      </c>
      <c r="M284" s="832">
        <v>1</v>
      </c>
      <c r="N284" s="832">
        <v>57</v>
      </c>
      <c r="O284" s="849">
        <v>154</v>
      </c>
      <c r="P284" s="849">
        <v>9086</v>
      </c>
      <c r="Q284" s="837">
        <v>0.88068236890568963</v>
      </c>
      <c r="R284" s="850">
        <v>59</v>
      </c>
    </row>
    <row r="285" spans="1:18" ht="14.4" customHeight="1" x14ac:dyDescent="0.3">
      <c r="A285" s="831" t="s">
        <v>6806</v>
      </c>
      <c r="B285" s="832" t="s">
        <v>7069</v>
      </c>
      <c r="C285" s="832" t="s">
        <v>665</v>
      </c>
      <c r="D285" s="832" t="s">
        <v>6770</v>
      </c>
      <c r="E285" s="832" t="s">
        <v>7047</v>
      </c>
      <c r="F285" s="832" t="s">
        <v>7048</v>
      </c>
      <c r="G285" s="849"/>
      <c r="H285" s="849"/>
      <c r="I285" s="832"/>
      <c r="J285" s="832"/>
      <c r="K285" s="849"/>
      <c r="L285" s="849"/>
      <c r="M285" s="832"/>
      <c r="N285" s="832"/>
      <c r="O285" s="849">
        <v>1</v>
      </c>
      <c r="P285" s="849">
        <v>87</v>
      </c>
      <c r="Q285" s="837"/>
      <c r="R285" s="850">
        <v>87</v>
      </c>
    </row>
    <row r="286" spans="1:18" ht="14.4" customHeight="1" x14ac:dyDescent="0.3">
      <c r="A286" s="831" t="s">
        <v>6806</v>
      </c>
      <c r="B286" s="832" t="s">
        <v>7069</v>
      </c>
      <c r="C286" s="832" t="s">
        <v>665</v>
      </c>
      <c r="D286" s="832" t="s">
        <v>6770</v>
      </c>
      <c r="E286" s="832" t="s">
        <v>7078</v>
      </c>
      <c r="F286" s="832" t="s">
        <v>7079</v>
      </c>
      <c r="G286" s="849">
        <v>40</v>
      </c>
      <c r="H286" s="849">
        <v>28040</v>
      </c>
      <c r="I286" s="832">
        <v>0.32473999953674748</v>
      </c>
      <c r="J286" s="832">
        <v>701</v>
      </c>
      <c r="K286" s="849">
        <v>123</v>
      </c>
      <c r="L286" s="849">
        <v>86346</v>
      </c>
      <c r="M286" s="832">
        <v>1</v>
      </c>
      <c r="N286" s="832">
        <v>702</v>
      </c>
      <c r="O286" s="849">
        <v>115</v>
      </c>
      <c r="P286" s="849">
        <v>81305</v>
      </c>
      <c r="Q286" s="837">
        <v>0.94161860422023025</v>
      </c>
      <c r="R286" s="850">
        <v>707</v>
      </c>
    </row>
    <row r="287" spans="1:18" ht="14.4" customHeight="1" x14ac:dyDescent="0.3">
      <c r="A287" s="831" t="s">
        <v>6806</v>
      </c>
      <c r="B287" s="832" t="s">
        <v>7069</v>
      </c>
      <c r="C287" s="832" t="s">
        <v>665</v>
      </c>
      <c r="D287" s="832" t="s">
        <v>6770</v>
      </c>
      <c r="E287" s="832" t="s">
        <v>7049</v>
      </c>
      <c r="F287" s="832" t="s">
        <v>7050</v>
      </c>
      <c r="G287" s="849">
        <v>244</v>
      </c>
      <c r="H287" s="849">
        <v>107116</v>
      </c>
      <c r="I287" s="832">
        <v>0.4178082191780822</v>
      </c>
      <c r="J287" s="832">
        <v>439</v>
      </c>
      <c r="K287" s="849">
        <v>584</v>
      </c>
      <c r="L287" s="849">
        <v>256376</v>
      </c>
      <c r="M287" s="832">
        <v>1</v>
      </c>
      <c r="N287" s="832">
        <v>439</v>
      </c>
      <c r="O287" s="849">
        <v>654</v>
      </c>
      <c r="P287" s="849">
        <v>287106</v>
      </c>
      <c r="Q287" s="837">
        <v>1.1198630136986301</v>
      </c>
      <c r="R287" s="850">
        <v>439</v>
      </c>
    </row>
    <row r="288" spans="1:18" ht="14.4" customHeight="1" x14ac:dyDescent="0.3">
      <c r="A288" s="831" t="s">
        <v>6806</v>
      </c>
      <c r="B288" s="832" t="s">
        <v>7069</v>
      </c>
      <c r="C288" s="832" t="s">
        <v>665</v>
      </c>
      <c r="D288" s="832" t="s">
        <v>6770</v>
      </c>
      <c r="E288" s="832" t="s">
        <v>7080</v>
      </c>
      <c r="F288" s="832" t="s">
        <v>7081</v>
      </c>
      <c r="G288" s="849"/>
      <c r="H288" s="849"/>
      <c r="I288" s="832"/>
      <c r="J288" s="832"/>
      <c r="K288" s="849">
        <v>15</v>
      </c>
      <c r="L288" s="849">
        <v>1740</v>
      </c>
      <c r="M288" s="832">
        <v>1</v>
      </c>
      <c r="N288" s="832">
        <v>116</v>
      </c>
      <c r="O288" s="849">
        <v>14</v>
      </c>
      <c r="P288" s="849">
        <v>1624</v>
      </c>
      <c r="Q288" s="837">
        <v>0.93333333333333335</v>
      </c>
      <c r="R288" s="850">
        <v>116</v>
      </c>
    </row>
    <row r="289" spans="1:18" ht="14.4" customHeight="1" x14ac:dyDescent="0.3">
      <c r="A289" s="831" t="s">
        <v>6806</v>
      </c>
      <c r="B289" s="832" t="s">
        <v>7069</v>
      </c>
      <c r="C289" s="832" t="s">
        <v>665</v>
      </c>
      <c r="D289" s="832" t="s">
        <v>6770</v>
      </c>
      <c r="E289" s="832" t="s">
        <v>7082</v>
      </c>
      <c r="F289" s="832" t="s">
        <v>7083</v>
      </c>
      <c r="G289" s="849">
        <v>1235</v>
      </c>
      <c r="H289" s="849">
        <v>30875</v>
      </c>
      <c r="I289" s="832">
        <v>0.82114361702127658</v>
      </c>
      <c r="J289" s="832">
        <v>25</v>
      </c>
      <c r="K289" s="849">
        <v>1504</v>
      </c>
      <c r="L289" s="849">
        <v>37600</v>
      </c>
      <c r="M289" s="832">
        <v>1</v>
      </c>
      <c r="N289" s="832">
        <v>25</v>
      </c>
      <c r="O289" s="849">
        <v>1259</v>
      </c>
      <c r="P289" s="849">
        <v>31475</v>
      </c>
      <c r="Q289" s="837">
        <v>0.83710106382978722</v>
      </c>
      <c r="R289" s="850">
        <v>25</v>
      </c>
    </row>
    <row r="290" spans="1:18" ht="14.4" customHeight="1" x14ac:dyDescent="0.3">
      <c r="A290" s="831" t="s">
        <v>6806</v>
      </c>
      <c r="B290" s="832" t="s">
        <v>7069</v>
      </c>
      <c r="C290" s="832" t="s">
        <v>665</v>
      </c>
      <c r="D290" s="832" t="s">
        <v>6770</v>
      </c>
      <c r="E290" s="832" t="s">
        <v>7084</v>
      </c>
      <c r="F290" s="832" t="s">
        <v>7085</v>
      </c>
      <c r="G290" s="849">
        <v>11</v>
      </c>
      <c r="H290" s="849">
        <v>4807</v>
      </c>
      <c r="I290" s="832">
        <v>2.1949771689497717</v>
      </c>
      <c r="J290" s="832">
        <v>437</v>
      </c>
      <c r="K290" s="849">
        <v>5</v>
      </c>
      <c r="L290" s="849">
        <v>2190</v>
      </c>
      <c r="M290" s="832">
        <v>1</v>
      </c>
      <c r="N290" s="832">
        <v>438</v>
      </c>
      <c r="O290" s="849">
        <v>15</v>
      </c>
      <c r="P290" s="849">
        <v>6645</v>
      </c>
      <c r="Q290" s="837">
        <v>3.0342465753424657</v>
      </c>
      <c r="R290" s="850">
        <v>443</v>
      </c>
    </row>
    <row r="291" spans="1:18" ht="14.4" customHeight="1" x14ac:dyDescent="0.3">
      <c r="A291" s="831" t="s">
        <v>6806</v>
      </c>
      <c r="B291" s="832" t="s">
        <v>7069</v>
      </c>
      <c r="C291" s="832" t="s">
        <v>665</v>
      </c>
      <c r="D291" s="832" t="s">
        <v>6770</v>
      </c>
      <c r="E291" s="832" t="s">
        <v>7051</v>
      </c>
      <c r="F291" s="832" t="s">
        <v>7052</v>
      </c>
      <c r="G291" s="849">
        <v>1139</v>
      </c>
      <c r="H291" s="849">
        <v>309808</v>
      </c>
      <c r="I291" s="832">
        <v>0.81765972720746594</v>
      </c>
      <c r="J291" s="832">
        <v>272</v>
      </c>
      <c r="K291" s="849">
        <v>1393</v>
      </c>
      <c r="L291" s="849">
        <v>378896</v>
      </c>
      <c r="M291" s="832">
        <v>1</v>
      </c>
      <c r="N291" s="832">
        <v>272</v>
      </c>
      <c r="O291" s="849">
        <v>1404</v>
      </c>
      <c r="P291" s="849">
        <v>384696</v>
      </c>
      <c r="Q291" s="837">
        <v>1.0153076305899245</v>
      </c>
      <c r="R291" s="850">
        <v>274</v>
      </c>
    </row>
    <row r="292" spans="1:18" ht="14.4" customHeight="1" x14ac:dyDescent="0.3">
      <c r="A292" s="831" t="s">
        <v>6806</v>
      </c>
      <c r="B292" s="832" t="s">
        <v>7069</v>
      </c>
      <c r="C292" s="832" t="s">
        <v>665</v>
      </c>
      <c r="D292" s="832" t="s">
        <v>6770</v>
      </c>
      <c r="E292" s="832" t="s">
        <v>6781</v>
      </c>
      <c r="F292" s="832" t="s">
        <v>6782</v>
      </c>
      <c r="G292" s="849">
        <v>43</v>
      </c>
      <c r="H292" s="849">
        <v>1433.32</v>
      </c>
      <c r="I292" s="832">
        <v>0.78182085953821234</v>
      </c>
      <c r="J292" s="832">
        <v>33.333023255813949</v>
      </c>
      <c r="K292" s="849">
        <v>55</v>
      </c>
      <c r="L292" s="849">
        <v>1833.3099999999997</v>
      </c>
      <c r="M292" s="832">
        <v>1</v>
      </c>
      <c r="N292" s="832">
        <v>33.332909090909084</v>
      </c>
      <c r="O292" s="849">
        <v>56</v>
      </c>
      <c r="P292" s="849">
        <v>1866.6499999999999</v>
      </c>
      <c r="Q292" s="837">
        <v>1.0181856859996401</v>
      </c>
      <c r="R292" s="850">
        <v>33.333035714285714</v>
      </c>
    </row>
    <row r="293" spans="1:18" ht="14.4" customHeight="1" x14ac:dyDescent="0.3">
      <c r="A293" s="831" t="s">
        <v>6806</v>
      </c>
      <c r="B293" s="832" t="s">
        <v>7069</v>
      </c>
      <c r="C293" s="832" t="s">
        <v>665</v>
      </c>
      <c r="D293" s="832" t="s">
        <v>6770</v>
      </c>
      <c r="E293" s="832" t="s">
        <v>6818</v>
      </c>
      <c r="F293" s="832" t="s">
        <v>6819</v>
      </c>
      <c r="G293" s="849">
        <v>412</v>
      </c>
      <c r="H293" s="849">
        <v>47792</v>
      </c>
      <c r="I293" s="832">
        <v>0.82730923694779113</v>
      </c>
      <c r="J293" s="832">
        <v>116</v>
      </c>
      <c r="K293" s="849">
        <v>498</v>
      </c>
      <c r="L293" s="849">
        <v>57768</v>
      </c>
      <c r="M293" s="832">
        <v>1</v>
      </c>
      <c r="N293" s="832">
        <v>116</v>
      </c>
      <c r="O293" s="849">
        <v>484</v>
      </c>
      <c r="P293" s="849">
        <v>56144</v>
      </c>
      <c r="Q293" s="837">
        <v>0.9718875502008032</v>
      </c>
      <c r="R293" s="850">
        <v>116</v>
      </c>
    </row>
    <row r="294" spans="1:18" ht="14.4" customHeight="1" x14ac:dyDescent="0.3">
      <c r="A294" s="831" t="s">
        <v>6806</v>
      </c>
      <c r="B294" s="832" t="s">
        <v>7069</v>
      </c>
      <c r="C294" s="832" t="s">
        <v>665</v>
      </c>
      <c r="D294" s="832" t="s">
        <v>6770</v>
      </c>
      <c r="E294" s="832" t="s">
        <v>6783</v>
      </c>
      <c r="F294" s="832" t="s">
        <v>6784</v>
      </c>
      <c r="G294" s="849">
        <v>51</v>
      </c>
      <c r="H294" s="849">
        <v>1887</v>
      </c>
      <c r="I294" s="832">
        <v>0.9107142857142857</v>
      </c>
      <c r="J294" s="832">
        <v>37</v>
      </c>
      <c r="K294" s="849">
        <v>56</v>
      </c>
      <c r="L294" s="849">
        <v>2072</v>
      </c>
      <c r="M294" s="832">
        <v>1</v>
      </c>
      <c r="N294" s="832">
        <v>37</v>
      </c>
      <c r="O294" s="849">
        <v>90</v>
      </c>
      <c r="P294" s="849">
        <v>3420</v>
      </c>
      <c r="Q294" s="837">
        <v>1.6505791505791505</v>
      </c>
      <c r="R294" s="850">
        <v>38</v>
      </c>
    </row>
    <row r="295" spans="1:18" ht="14.4" customHeight="1" x14ac:dyDescent="0.3">
      <c r="A295" s="831" t="s">
        <v>6806</v>
      </c>
      <c r="B295" s="832" t="s">
        <v>7069</v>
      </c>
      <c r="C295" s="832" t="s">
        <v>665</v>
      </c>
      <c r="D295" s="832" t="s">
        <v>6770</v>
      </c>
      <c r="E295" s="832" t="s">
        <v>6854</v>
      </c>
      <c r="F295" s="832" t="s">
        <v>6855</v>
      </c>
      <c r="G295" s="849">
        <v>2</v>
      </c>
      <c r="H295" s="849">
        <v>64</v>
      </c>
      <c r="I295" s="832">
        <v>0.2857142857142857</v>
      </c>
      <c r="J295" s="832">
        <v>32</v>
      </c>
      <c r="K295" s="849">
        <v>7</v>
      </c>
      <c r="L295" s="849">
        <v>224</v>
      </c>
      <c r="M295" s="832">
        <v>1</v>
      </c>
      <c r="N295" s="832">
        <v>32</v>
      </c>
      <c r="O295" s="849">
        <v>28</v>
      </c>
      <c r="P295" s="849">
        <v>924</v>
      </c>
      <c r="Q295" s="837">
        <v>4.125</v>
      </c>
      <c r="R295" s="850">
        <v>33</v>
      </c>
    </row>
    <row r="296" spans="1:18" ht="14.4" customHeight="1" x14ac:dyDescent="0.3">
      <c r="A296" s="831" t="s">
        <v>6806</v>
      </c>
      <c r="B296" s="832" t="s">
        <v>7069</v>
      </c>
      <c r="C296" s="832" t="s">
        <v>665</v>
      </c>
      <c r="D296" s="832" t="s">
        <v>6770</v>
      </c>
      <c r="E296" s="832" t="s">
        <v>7086</v>
      </c>
      <c r="F296" s="832" t="s">
        <v>7087</v>
      </c>
      <c r="G296" s="849">
        <v>1</v>
      </c>
      <c r="H296" s="849">
        <v>132</v>
      </c>
      <c r="I296" s="832"/>
      <c r="J296" s="832">
        <v>132</v>
      </c>
      <c r="K296" s="849"/>
      <c r="L296" s="849"/>
      <c r="M296" s="832"/>
      <c r="N296" s="832"/>
      <c r="O296" s="849">
        <v>1</v>
      </c>
      <c r="P296" s="849">
        <v>135</v>
      </c>
      <c r="Q296" s="837"/>
      <c r="R296" s="850">
        <v>135</v>
      </c>
    </row>
    <row r="297" spans="1:18" ht="14.4" customHeight="1" x14ac:dyDescent="0.3">
      <c r="A297" s="831" t="s">
        <v>6806</v>
      </c>
      <c r="B297" s="832" t="s">
        <v>7069</v>
      </c>
      <c r="C297" s="832" t="s">
        <v>665</v>
      </c>
      <c r="D297" s="832" t="s">
        <v>6770</v>
      </c>
      <c r="E297" s="832" t="s">
        <v>6822</v>
      </c>
      <c r="F297" s="832" t="s">
        <v>6823</v>
      </c>
      <c r="G297" s="849">
        <v>21</v>
      </c>
      <c r="H297" s="849">
        <v>1554</v>
      </c>
      <c r="I297" s="832">
        <v>1.2352941176470589</v>
      </c>
      <c r="J297" s="832">
        <v>74</v>
      </c>
      <c r="K297" s="849">
        <v>17</v>
      </c>
      <c r="L297" s="849">
        <v>1258</v>
      </c>
      <c r="M297" s="832">
        <v>1</v>
      </c>
      <c r="N297" s="832">
        <v>74</v>
      </c>
      <c r="O297" s="849">
        <v>9</v>
      </c>
      <c r="P297" s="849">
        <v>675</v>
      </c>
      <c r="Q297" s="837">
        <v>0.5365659777424483</v>
      </c>
      <c r="R297" s="850">
        <v>75</v>
      </c>
    </row>
    <row r="298" spans="1:18" ht="14.4" customHeight="1" x14ac:dyDescent="0.3">
      <c r="A298" s="831" t="s">
        <v>6806</v>
      </c>
      <c r="B298" s="832" t="s">
        <v>7069</v>
      </c>
      <c r="C298" s="832" t="s">
        <v>665</v>
      </c>
      <c r="D298" s="832" t="s">
        <v>6770</v>
      </c>
      <c r="E298" s="832" t="s">
        <v>7088</v>
      </c>
      <c r="F298" s="832" t="s">
        <v>7089</v>
      </c>
      <c r="G298" s="849">
        <v>1358</v>
      </c>
      <c r="H298" s="849">
        <v>482090</v>
      </c>
      <c r="I298" s="832">
        <v>1.1013787510137876</v>
      </c>
      <c r="J298" s="832">
        <v>355</v>
      </c>
      <c r="K298" s="849">
        <v>1233</v>
      </c>
      <c r="L298" s="849">
        <v>437715</v>
      </c>
      <c r="M298" s="832">
        <v>1</v>
      </c>
      <c r="N298" s="832">
        <v>355</v>
      </c>
      <c r="O298" s="849">
        <v>1114</v>
      </c>
      <c r="P298" s="849">
        <v>398812</v>
      </c>
      <c r="Q298" s="837">
        <v>0.91112253406897181</v>
      </c>
      <c r="R298" s="850">
        <v>358</v>
      </c>
    </row>
    <row r="299" spans="1:18" ht="14.4" customHeight="1" x14ac:dyDescent="0.3">
      <c r="A299" s="831" t="s">
        <v>6806</v>
      </c>
      <c r="B299" s="832" t="s">
        <v>7069</v>
      </c>
      <c r="C299" s="832" t="s">
        <v>665</v>
      </c>
      <c r="D299" s="832" t="s">
        <v>6770</v>
      </c>
      <c r="E299" s="832" t="s">
        <v>6824</v>
      </c>
      <c r="F299" s="832" t="s">
        <v>6825</v>
      </c>
      <c r="G299" s="849"/>
      <c r="H299" s="849"/>
      <c r="I299" s="832"/>
      <c r="J299" s="832"/>
      <c r="K299" s="849"/>
      <c r="L299" s="849"/>
      <c r="M299" s="832"/>
      <c r="N299" s="832"/>
      <c r="O299" s="849">
        <v>2</v>
      </c>
      <c r="P299" s="849">
        <v>452</v>
      </c>
      <c r="Q299" s="837"/>
      <c r="R299" s="850">
        <v>226</v>
      </c>
    </row>
    <row r="300" spans="1:18" ht="14.4" customHeight="1" x14ac:dyDescent="0.3">
      <c r="A300" s="831" t="s">
        <v>6806</v>
      </c>
      <c r="B300" s="832" t="s">
        <v>7069</v>
      </c>
      <c r="C300" s="832" t="s">
        <v>665</v>
      </c>
      <c r="D300" s="832" t="s">
        <v>6770</v>
      </c>
      <c r="E300" s="832" t="s">
        <v>6890</v>
      </c>
      <c r="F300" s="832" t="s">
        <v>6891</v>
      </c>
      <c r="G300" s="849">
        <v>1</v>
      </c>
      <c r="H300" s="849">
        <v>77</v>
      </c>
      <c r="I300" s="832">
        <v>0.16666666666666666</v>
      </c>
      <c r="J300" s="832">
        <v>77</v>
      </c>
      <c r="K300" s="849">
        <v>6</v>
      </c>
      <c r="L300" s="849">
        <v>462</v>
      </c>
      <c r="M300" s="832">
        <v>1</v>
      </c>
      <c r="N300" s="832">
        <v>77</v>
      </c>
      <c r="O300" s="849">
        <v>25</v>
      </c>
      <c r="P300" s="849">
        <v>1950</v>
      </c>
      <c r="Q300" s="837">
        <v>4.220779220779221</v>
      </c>
      <c r="R300" s="850">
        <v>78</v>
      </c>
    </row>
    <row r="301" spans="1:18" ht="14.4" customHeight="1" x14ac:dyDescent="0.3">
      <c r="A301" s="831" t="s">
        <v>6806</v>
      </c>
      <c r="B301" s="832" t="s">
        <v>7069</v>
      </c>
      <c r="C301" s="832" t="s">
        <v>665</v>
      </c>
      <c r="D301" s="832" t="s">
        <v>6770</v>
      </c>
      <c r="E301" s="832" t="s">
        <v>7090</v>
      </c>
      <c r="F301" s="832" t="s">
        <v>7091</v>
      </c>
      <c r="G301" s="849">
        <v>75</v>
      </c>
      <c r="H301" s="849">
        <v>13275</v>
      </c>
      <c r="I301" s="832">
        <v>0.26826853124242178</v>
      </c>
      <c r="J301" s="832">
        <v>177</v>
      </c>
      <c r="K301" s="849">
        <v>278</v>
      </c>
      <c r="L301" s="849">
        <v>49484</v>
      </c>
      <c r="M301" s="832">
        <v>1</v>
      </c>
      <c r="N301" s="832">
        <v>178</v>
      </c>
      <c r="O301" s="849">
        <v>417</v>
      </c>
      <c r="P301" s="849">
        <v>74643</v>
      </c>
      <c r="Q301" s="837">
        <v>1.5084269662921348</v>
      </c>
      <c r="R301" s="850">
        <v>179</v>
      </c>
    </row>
    <row r="302" spans="1:18" ht="14.4" customHeight="1" x14ac:dyDescent="0.3">
      <c r="A302" s="831" t="s">
        <v>6806</v>
      </c>
      <c r="B302" s="832" t="s">
        <v>7069</v>
      </c>
      <c r="C302" s="832" t="s">
        <v>665</v>
      </c>
      <c r="D302" s="832" t="s">
        <v>6770</v>
      </c>
      <c r="E302" s="832" t="s">
        <v>6892</v>
      </c>
      <c r="F302" s="832" t="s">
        <v>6893</v>
      </c>
      <c r="G302" s="849"/>
      <c r="H302" s="849"/>
      <c r="I302" s="832"/>
      <c r="J302" s="832"/>
      <c r="K302" s="849">
        <v>1</v>
      </c>
      <c r="L302" s="849">
        <v>59</v>
      </c>
      <c r="M302" s="832">
        <v>1</v>
      </c>
      <c r="N302" s="832">
        <v>59</v>
      </c>
      <c r="O302" s="849"/>
      <c r="P302" s="849"/>
      <c r="Q302" s="837"/>
      <c r="R302" s="850"/>
    </row>
    <row r="303" spans="1:18" ht="14.4" customHeight="1" x14ac:dyDescent="0.3">
      <c r="A303" s="831" t="s">
        <v>6806</v>
      </c>
      <c r="B303" s="832" t="s">
        <v>7069</v>
      </c>
      <c r="C303" s="832" t="s">
        <v>665</v>
      </c>
      <c r="D303" s="832" t="s">
        <v>6770</v>
      </c>
      <c r="E303" s="832" t="s">
        <v>7063</v>
      </c>
      <c r="F303" s="832" t="s">
        <v>7064</v>
      </c>
      <c r="G303" s="849">
        <v>3</v>
      </c>
      <c r="H303" s="849">
        <v>243</v>
      </c>
      <c r="I303" s="832">
        <v>0.32926829268292684</v>
      </c>
      <c r="J303" s="832">
        <v>81</v>
      </c>
      <c r="K303" s="849">
        <v>9</v>
      </c>
      <c r="L303" s="849">
        <v>738</v>
      </c>
      <c r="M303" s="832">
        <v>1</v>
      </c>
      <c r="N303" s="832">
        <v>82</v>
      </c>
      <c r="O303" s="849">
        <v>1</v>
      </c>
      <c r="P303" s="849">
        <v>83</v>
      </c>
      <c r="Q303" s="837">
        <v>0.11246612466124661</v>
      </c>
      <c r="R303" s="850">
        <v>83</v>
      </c>
    </row>
    <row r="304" spans="1:18" ht="14.4" customHeight="1" x14ac:dyDescent="0.3">
      <c r="A304" s="831" t="s">
        <v>6806</v>
      </c>
      <c r="B304" s="832" t="s">
        <v>7069</v>
      </c>
      <c r="C304" s="832" t="s">
        <v>665</v>
      </c>
      <c r="D304" s="832" t="s">
        <v>6770</v>
      </c>
      <c r="E304" s="832" t="s">
        <v>6830</v>
      </c>
      <c r="F304" s="832" t="s">
        <v>6831</v>
      </c>
      <c r="G304" s="849"/>
      <c r="H304" s="849"/>
      <c r="I304" s="832"/>
      <c r="J304" s="832"/>
      <c r="K304" s="849"/>
      <c r="L304" s="849"/>
      <c r="M304" s="832"/>
      <c r="N304" s="832"/>
      <c r="O304" s="849">
        <v>1</v>
      </c>
      <c r="P304" s="849">
        <v>100</v>
      </c>
      <c r="Q304" s="837"/>
      <c r="R304" s="850">
        <v>100</v>
      </c>
    </row>
    <row r="305" spans="1:18" ht="14.4" customHeight="1" x14ac:dyDescent="0.3">
      <c r="A305" s="831" t="s">
        <v>6806</v>
      </c>
      <c r="B305" s="832" t="s">
        <v>7069</v>
      </c>
      <c r="C305" s="832" t="s">
        <v>665</v>
      </c>
      <c r="D305" s="832" t="s">
        <v>6770</v>
      </c>
      <c r="E305" s="832" t="s">
        <v>7092</v>
      </c>
      <c r="F305" s="832" t="s">
        <v>7093</v>
      </c>
      <c r="G305" s="849"/>
      <c r="H305" s="849"/>
      <c r="I305" s="832"/>
      <c r="J305" s="832"/>
      <c r="K305" s="849">
        <v>2</v>
      </c>
      <c r="L305" s="849">
        <v>96</v>
      </c>
      <c r="M305" s="832">
        <v>1</v>
      </c>
      <c r="N305" s="832">
        <v>48</v>
      </c>
      <c r="O305" s="849"/>
      <c r="P305" s="849"/>
      <c r="Q305" s="837"/>
      <c r="R305" s="850"/>
    </row>
    <row r="306" spans="1:18" ht="14.4" customHeight="1" x14ac:dyDescent="0.3">
      <c r="A306" s="831" t="s">
        <v>6806</v>
      </c>
      <c r="B306" s="832" t="s">
        <v>7094</v>
      </c>
      <c r="C306" s="832" t="s">
        <v>665</v>
      </c>
      <c r="D306" s="832" t="s">
        <v>6751</v>
      </c>
      <c r="E306" s="832" t="s">
        <v>6839</v>
      </c>
      <c r="F306" s="832" t="s">
        <v>6838</v>
      </c>
      <c r="G306" s="849"/>
      <c r="H306" s="849"/>
      <c r="I306" s="832"/>
      <c r="J306" s="832"/>
      <c r="K306" s="849">
        <v>1</v>
      </c>
      <c r="L306" s="849">
        <v>4742.3999999999996</v>
      </c>
      <c r="M306" s="832">
        <v>1</v>
      </c>
      <c r="N306" s="832">
        <v>4742.3999999999996</v>
      </c>
      <c r="O306" s="849"/>
      <c r="P306" s="849"/>
      <c r="Q306" s="837"/>
      <c r="R306" s="850"/>
    </row>
    <row r="307" spans="1:18" ht="14.4" customHeight="1" x14ac:dyDescent="0.3">
      <c r="A307" s="831" t="s">
        <v>6806</v>
      </c>
      <c r="B307" s="832" t="s">
        <v>7094</v>
      </c>
      <c r="C307" s="832" t="s">
        <v>665</v>
      </c>
      <c r="D307" s="832" t="s">
        <v>6751</v>
      </c>
      <c r="E307" s="832" t="s">
        <v>6863</v>
      </c>
      <c r="F307" s="832" t="s">
        <v>2611</v>
      </c>
      <c r="G307" s="849"/>
      <c r="H307" s="849"/>
      <c r="I307" s="832"/>
      <c r="J307" s="832"/>
      <c r="K307" s="849">
        <v>5</v>
      </c>
      <c r="L307" s="849">
        <v>41780.050000000003</v>
      </c>
      <c r="M307" s="832">
        <v>1</v>
      </c>
      <c r="N307" s="832">
        <v>8356.01</v>
      </c>
      <c r="O307" s="849">
        <v>10</v>
      </c>
      <c r="P307" s="849">
        <v>83560.100000000006</v>
      </c>
      <c r="Q307" s="837">
        <v>2</v>
      </c>
      <c r="R307" s="850">
        <v>8356.01</v>
      </c>
    </row>
    <row r="308" spans="1:18" ht="14.4" customHeight="1" x14ac:dyDescent="0.3">
      <c r="A308" s="831" t="s">
        <v>6806</v>
      </c>
      <c r="B308" s="832" t="s">
        <v>7094</v>
      </c>
      <c r="C308" s="832" t="s">
        <v>665</v>
      </c>
      <c r="D308" s="832" t="s">
        <v>6751</v>
      </c>
      <c r="E308" s="832" t="s">
        <v>6959</v>
      </c>
      <c r="F308" s="832" t="s">
        <v>1745</v>
      </c>
      <c r="G308" s="849"/>
      <c r="H308" s="849"/>
      <c r="I308" s="832"/>
      <c r="J308" s="832"/>
      <c r="K308" s="849"/>
      <c r="L308" s="849"/>
      <c r="M308" s="832"/>
      <c r="N308" s="832"/>
      <c r="O308" s="849">
        <v>5.6</v>
      </c>
      <c r="P308" s="849">
        <v>6265.84</v>
      </c>
      <c r="Q308" s="837"/>
      <c r="R308" s="850">
        <v>1118.9000000000001</v>
      </c>
    </row>
    <row r="309" spans="1:18" ht="14.4" customHeight="1" x14ac:dyDescent="0.3">
      <c r="A309" s="831" t="s">
        <v>6806</v>
      </c>
      <c r="B309" s="832" t="s">
        <v>7094</v>
      </c>
      <c r="C309" s="832" t="s">
        <v>665</v>
      </c>
      <c r="D309" s="832" t="s">
        <v>6751</v>
      </c>
      <c r="E309" s="832" t="s">
        <v>6864</v>
      </c>
      <c r="F309" s="832" t="s">
        <v>2608</v>
      </c>
      <c r="G309" s="849"/>
      <c r="H309" s="849"/>
      <c r="I309" s="832"/>
      <c r="J309" s="832"/>
      <c r="K309" s="849">
        <v>0</v>
      </c>
      <c r="L309" s="849">
        <v>0</v>
      </c>
      <c r="M309" s="832"/>
      <c r="N309" s="832"/>
      <c r="O309" s="849">
        <v>2</v>
      </c>
      <c r="P309" s="849">
        <v>11662.2</v>
      </c>
      <c r="Q309" s="837"/>
      <c r="R309" s="850">
        <v>5831.1</v>
      </c>
    </row>
    <row r="310" spans="1:18" ht="14.4" customHeight="1" x14ac:dyDescent="0.3">
      <c r="A310" s="831" t="s">
        <v>6806</v>
      </c>
      <c r="B310" s="832" t="s">
        <v>7094</v>
      </c>
      <c r="C310" s="832" t="s">
        <v>665</v>
      </c>
      <c r="D310" s="832" t="s">
        <v>6751</v>
      </c>
      <c r="E310" s="832" t="s">
        <v>7039</v>
      </c>
      <c r="F310" s="832" t="s">
        <v>7040</v>
      </c>
      <c r="G310" s="849"/>
      <c r="H310" s="849"/>
      <c r="I310" s="832"/>
      <c r="J310" s="832"/>
      <c r="K310" s="849">
        <v>8</v>
      </c>
      <c r="L310" s="849">
        <v>10837.68</v>
      </c>
      <c r="M310" s="832">
        <v>1</v>
      </c>
      <c r="N310" s="832">
        <v>1354.71</v>
      </c>
      <c r="O310" s="849"/>
      <c r="P310" s="849"/>
      <c r="Q310" s="837"/>
      <c r="R310" s="850"/>
    </row>
    <row r="311" spans="1:18" ht="14.4" customHeight="1" x14ac:dyDescent="0.3">
      <c r="A311" s="831" t="s">
        <v>6806</v>
      </c>
      <c r="B311" s="832" t="s">
        <v>7094</v>
      </c>
      <c r="C311" s="832" t="s">
        <v>665</v>
      </c>
      <c r="D311" s="832" t="s">
        <v>6751</v>
      </c>
      <c r="E311" s="832" t="s">
        <v>7095</v>
      </c>
      <c r="F311" s="832" t="s">
        <v>1611</v>
      </c>
      <c r="G311" s="849">
        <v>3</v>
      </c>
      <c r="H311" s="849">
        <v>18131.64</v>
      </c>
      <c r="I311" s="832"/>
      <c r="J311" s="832">
        <v>6043.88</v>
      </c>
      <c r="K311" s="849"/>
      <c r="L311" s="849"/>
      <c r="M311" s="832"/>
      <c r="N311" s="832"/>
      <c r="O311" s="849"/>
      <c r="P311" s="849"/>
      <c r="Q311" s="837"/>
      <c r="R311" s="850"/>
    </row>
    <row r="312" spans="1:18" ht="14.4" customHeight="1" x14ac:dyDescent="0.3">
      <c r="A312" s="831" t="s">
        <v>6806</v>
      </c>
      <c r="B312" s="832" t="s">
        <v>7094</v>
      </c>
      <c r="C312" s="832" t="s">
        <v>665</v>
      </c>
      <c r="D312" s="832" t="s">
        <v>6751</v>
      </c>
      <c r="E312" s="832" t="s">
        <v>6846</v>
      </c>
      <c r="F312" s="832" t="s">
        <v>6838</v>
      </c>
      <c r="G312" s="849"/>
      <c r="H312" s="849"/>
      <c r="I312" s="832"/>
      <c r="J312" s="832"/>
      <c r="K312" s="849"/>
      <c r="L312" s="849"/>
      <c r="M312" s="832"/>
      <c r="N312" s="832"/>
      <c r="O312" s="849">
        <v>1</v>
      </c>
      <c r="P312" s="849">
        <v>4087.4</v>
      </c>
      <c r="Q312" s="837"/>
      <c r="R312" s="850">
        <v>4087.4</v>
      </c>
    </row>
    <row r="313" spans="1:18" ht="14.4" customHeight="1" x14ac:dyDescent="0.3">
      <c r="A313" s="831" t="s">
        <v>6806</v>
      </c>
      <c r="B313" s="832" t="s">
        <v>7094</v>
      </c>
      <c r="C313" s="832" t="s">
        <v>665</v>
      </c>
      <c r="D313" s="832" t="s">
        <v>6751</v>
      </c>
      <c r="E313" s="832" t="s">
        <v>6978</v>
      </c>
      <c r="F313" s="832" t="s">
        <v>1403</v>
      </c>
      <c r="G313" s="849"/>
      <c r="H313" s="849"/>
      <c r="I313" s="832"/>
      <c r="J313" s="832"/>
      <c r="K313" s="849">
        <v>1</v>
      </c>
      <c r="L313" s="849">
        <v>2595.14</v>
      </c>
      <c r="M313" s="832">
        <v>1</v>
      </c>
      <c r="N313" s="832">
        <v>2595.14</v>
      </c>
      <c r="O313" s="849"/>
      <c r="P313" s="849"/>
      <c r="Q313" s="837"/>
      <c r="R313" s="850"/>
    </row>
    <row r="314" spans="1:18" ht="14.4" customHeight="1" x14ac:dyDescent="0.3">
      <c r="A314" s="831" t="s">
        <v>6806</v>
      </c>
      <c r="B314" s="832" t="s">
        <v>7094</v>
      </c>
      <c r="C314" s="832" t="s">
        <v>665</v>
      </c>
      <c r="D314" s="832" t="s">
        <v>6751</v>
      </c>
      <c r="E314" s="832" t="s">
        <v>7096</v>
      </c>
      <c r="F314" s="832" t="s">
        <v>6974</v>
      </c>
      <c r="G314" s="849"/>
      <c r="H314" s="849"/>
      <c r="I314" s="832"/>
      <c r="J314" s="832"/>
      <c r="K314" s="849">
        <v>2</v>
      </c>
      <c r="L314" s="849">
        <v>17259.66</v>
      </c>
      <c r="M314" s="832">
        <v>1</v>
      </c>
      <c r="N314" s="832">
        <v>8629.83</v>
      </c>
      <c r="O314" s="849"/>
      <c r="P314" s="849"/>
      <c r="Q314" s="837"/>
      <c r="R314" s="850"/>
    </row>
    <row r="315" spans="1:18" ht="14.4" customHeight="1" x14ac:dyDescent="0.3">
      <c r="A315" s="831" t="s">
        <v>6806</v>
      </c>
      <c r="B315" s="832" t="s">
        <v>7094</v>
      </c>
      <c r="C315" s="832" t="s">
        <v>665</v>
      </c>
      <c r="D315" s="832" t="s">
        <v>6751</v>
      </c>
      <c r="E315" s="832" t="s">
        <v>7041</v>
      </c>
      <c r="F315" s="832" t="s">
        <v>1613</v>
      </c>
      <c r="G315" s="849"/>
      <c r="H315" s="849"/>
      <c r="I315" s="832"/>
      <c r="J315" s="832"/>
      <c r="K315" s="849">
        <v>0</v>
      </c>
      <c r="L315" s="849">
        <v>0</v>
      </c>
      <c r="M315" s="832"/>
      <c r="N315" s="832"/>
      <c r="O315" s="849">
        <v>3</v>
      </c>
      <c r="P315" s="849">
        <v>18523.02</v>
      </c>
      <c r="Q315" s="837"/>
      <c r="R315" s="850">
        <v>6174.34</v>
      </c>
    </row>
    <row r="316" spans="1:18" ht="14.4" customHeight="1" x14ac:dyDescent="0.3">
      <c r="A316" s="831" t="s">
        <v>6806</v>
      </c>
      <c r="B316" s="832" t="s">
        <v>7094</v>
      </c>
      <c r="C316" s="832" t="s">
        <v>665</v>
      </c>
      <c r="D316" s="832" t="s">
        <v>6751</v>
      </c>
      <c r="E316" s="832" t="s">
        <v>7042</v>
      </c>
      <c r="F316" s="832" t="s">
        <v>7043</v>
      </c>
      <c r="G316" s="849"/>
      <c r="H316" s="849"/>
      <c r="I316" s="832"/>
      <c r="J316" s="832"/>
      <c r="K316" s="849">
        <v>8</v>
      </c>
      <c r="L316" s="849">
        <v>8027.36</v>
      </c>
      <c r="M316" s="832">
        <v>1</v>
      </c>
      <c r="N316" s="832">
        <v>1003.42</v>
      </c>
      <c r="O316" s="849"/>
      <c r="P316" s="849"/>
      <c r="Q316" s="837"/>
      <c r="R316" s="850"/>
    </row>
    <row r="317" spans="1:18" ht="14.4" customHeight="1" x14ac:dyDescent="0.3">
      <c r="A317" s="831" t="s">
        <v>6806</v>
      </c>
      <c r="B317" s="832" t="s">
        <v>7094</v>
      </c>
      <c r="C317" s="832" t="s">
        <v>665</v>
      </c>
      <c r="D317" s="832" t="s">
        <v>6751</v>
      </c>
      <c r="E317" s="832" t="s">
        <v>7097</v>
      </c>
      <c r="F317" s="832" t="s">
        <v>1611</v>
      </c>
      <c r="G317" s="849"/>
      <c r="H317" s="849"/>
      <c r="I317" s="832"/>
      <c r="J317" s="832"/>
      <c r="K317" s="849">
        <v>2</v>
      </c>
      <c r="L317" s="849">
        <v>12087.76</v>
      </c>
      <c r="M317" s="832">
        <v>1</v>
      </c>
      <c r="N317" s="832">
        <v>6043.88</v>
      </c>
      <c r="O317" s="849">
        <v>1</v>
      </c>
      <c r="P317" s="849">
        <v>5766.2</v>
      </c>
      <c r="Q317" s="837">
        <v>0.47702800187958727</v>
      </c>
      <c r="R317" s="850">
        <v>5766.2</v>
      </c>
    </row>
    <row r="318" spans="1:18" ht="14.4" customHeight="1" x14ac:dyDescent="0.3">
      <c r="A318" s="831" t="s">
        <v>6806</v>
      </c>
      <c r="B318" s="832" t="s">
        <v>7094</v>
      </c>
      <c r="C318" s="832" t="s">
        <v>665</v>
      </c>
      <c r="D318" s="832" t="s">
        <v>6751</v>
      </c>
      <c r="E318" s="832" t="s">
        <v>7098</v>
      </c>
      <c r="F318" s="832" t="s">
        <v>2316</v>
      </c>
      <c r="G318" s="849"/>
      <c r="H318" s="849"/>
      <c r="I318" s="832"/>
      <c r="J318" s="832"/>
      <c r="K318" s="849"/>
      <c r="L318" s="849"/>
      <c r="M318" s="832"/>
      <c r="N318" s="832"/>
      <c r="O318" s="849">
        <v>0.13</v>
      </c>
      <c r="P318" s="849">
        <v>6.42</v>
      </c>
      <c r="Q318" s="837"/>
      <c r="R318" s="850">
        <v>49.38461538461538</v>
      </c>
    </row>
    <row r="319" spans="1:18" ht="14.4" customHeight="1" x14ac:dyDescent="0.3">
      <c r="A319" s="831" t="s">
        <v>6806</v>
      </c>
      <c r="B319" s="832" t="s">
        <v>7094</v>
      </c>
      <c r="C319" s="832" t="s">
        <v>665</v>
      </c>
      <c r="D319" s="832" t="s">
        <v>6751</v>
      </c>
      <c r="E319" s="832" t="s">
        <v>6999</v>
      </c>
      <c r="F319" s="832" t="s">
        <v>1405</v>
      </c>
      <c r="G319" s="849"/>
      <c r="H319" s="849"/>
      <c r="I319" s="832"/>
      <c r="J319" s="832"/>
      <c r="K319" s="849"/>
      <c r="L319" s="849"/>
      <c r="M319" s="832"/>
      <c r="N319" s="832"/>
      <c r="O319" s="849">
        <v>1</v>
      </c>
      <c r="P319" s="849">
        <v>6463.96</v>
      </c>
      <c r="Q319" s="837"/>
      <c r="R319" s="850">
        <v>6463.96</v>
      </c>
    </row>
    <row r="320" spans="1:18" ht="14.4" customHeight="1" x14ac:dyDescent="0.3">
      <c r="A320" s="831" t="s">
        <v>6806</v>
      </c>
      <c r="B320" s="832" t="s">
        <v>7094</v>
      </c>
      <c r="C320" s="832" t="s">
        <v>665</v>
      </c>
      <c r="D320" s="832" t="s">
        <v>6770</v>
      </c>
      <c r="E320" s="832" t="s">
        <v>6773</v>
      </c>
      <c r="F320" s="832" t="s">
        <v>6774</v>
      </c>
      <c r="G320" s="849">
        <v>40</v>
      </c>
      <c r="H320" s="849">
        <v>1200</v>
      </c>
      <c r="I320" s="832">
        <v>0.54054054054054057</v>
      </c>
      <c r="J320" s="832">
        <v>30</v>
      </c>
      <c r="K320" s="849">
        <v>74</v>
      </c>
      <c r="L320" s="849">
        <v>2220</v>
      </c>
      <c r="M320" s="832">
        <v>1</v>
      </c>
      <c r="N320" s="832">
        <v>30</v>
      </c>
      <c r="O320" s="849">
        <v>97</v>
      </c>
      <c r="P320" s="849">
        <v>3007</v>
      </c>
      <c r="Q320" s="837">
        <v>1.3545045045045045</v>
      </c>
      <c r="R320" s="850">
        <v>31</v>
      </c>
    </row>
    <row r="321" spans="1:18" ht="14.4" customHeight="1" x14ac:dyDescent="0.3">
      <c r="A321" s="831" t="s">
        <v>6806</v>
      </c>
      <c r="B321" s="832" t="s">
        <v>7094</v>
      </c>
      <c r="C321" s="832" t="s">
        <v>665</v>
      </c>
      <c r="D321" s="832" t="s">
        <v>6770</v>
      </c>
      <c r="E321" s="832" t="s">
        <v>6775</v>
      </c>
      <c r="F321" s="832" t="s">
        <v>6776</v>
      </c>
      <c r="G321" s="849">
        <v>288</v>
      </c>
      <c r="H321" s="849">
        <v>19008</v>
      </c>
      <c r="I321" s="832">
        <v>0.71641791044776115</v>
      </c>
      <c r="J321" s="832">
        <v>66</v>
      </c>
      <c r="K321" s="849">
        <v>402</v>
      </c>
      <c r="L321" s="849">
        <v>26532</v>
      </c>
      <c r="M321" s="832">
        <v>1</v>
      </c>
      <c r="N321" s="832">
        <v>66</v>
      </c>
      <c r="O321" s="849">
        <v>311</v>
      </c>
      <c r="P321" s="849">
        <v>20837</v>
      </c>
      <c r="Q321" s="837">
        <v>0.78535353535353536</v>
      </c>
      <c r="R321" s="850">
        <v>67</v>
      </c>
    </row>
    <row r="322" spans="1:18" ht="14.4" customHeight="1" x14ac:dyDescent="0.3">
      <c r="A322" s="831" t="s">
        <v>6806</v>
      </c>
      <c r="B322" s="832" t="s">
        <v>7094</v>
      </c>
      <c r="C322" s="832" t="s">
        <v>665</v>
      </c>
      <c r="D322" s="832" t="s">
        <v>6770</v>
      </c>
      <c r="E322" s="832" t="s">
        <v>7099</v>
      </c>
      <c r="F322" s="832" t="s">
        <v>7100</v>
      </c>
      <c r="G322" s="849">
        <v>1</v>
      </c>
      <c r="H322" s="849">
        <v>300</v>
      </c>
      <c r="I322" s="832">
        <v>0.16666666666666666</v>
      </c>
      <c r="J322" s="832">
        <v>300</v>
      </c>
      <c r="K322" s="849">
        <v>6</v>
      </c>
      <c r="L322" s="849">
        <v>1800</v>
      </c>
      <c r="M322" s="832">
        <v>1</v>
      </c>
      <c r="N322" s="832">
        <v>300</v>
      </c>
      <c r="O322" s="849">
        <v>8</v>
      </c>
      <c r="P322" s="849">
        <v>2416</v>
      </c>
      <c r="Q322" s="837">
        <v>1.3422222222222222</v>
      </c>
      <c r="R322" s="850">
        <v>302</v>
      </c>
    </row>
    <row r="323" spans="1:18" ht="14.4" customHeight="1" x14ac:dyDescent="0.3">
      <c r="A323" s="831" t="s">
        <v>6806</v>
      </c>
      <c r="B323" s="832" t="s">
        <v>7094</v>
      </c>
      <c r="C323" s="832" t="s">
        <v>665</v>
      </c>
      <c r="D323" s="832" t="s">
        <v>6770</v>
      </c>
      <c r="E323" s="832" t="s">
        <v>7101</v>
      </c>
      <c r="F323" s="832" t="s">
        <v>7102</v>
      </c>
      <c r="G323" s="849">
        <v>2</v>
      </c>
      <c r="H323" s="849">
        <v>244</v>
      </c>
      <c r="I323" s="832">
        <v>1</v>
      </c>
      <c r="J323" s="832">
        <v>122</v>
      </c>
      <c r="K323" s="849">
        <v>2</v>
      </c>
      <c r="L323" s="849">
        <v>244</v>
      </c>
      <c r="M323" s="832">
        <v>1</v>
      </c>
      <c r="N323" s="832">
        <v>122</v>
      </c>
      <c r="O323" s="849">
        <v>2</v>
      </c>
      <c r="P323" s="849">
        <v>244</v>
      </c>
      <c r="Q323" s="837">
        <v>1</v>
      </c>
      <c r="R323" s="850">
        <v>122</v>
      </c>
    </row>
    <row r="324" spans="1:18" ht="14.4" customHeight="1" x14ac:dyDescent="0.3">
      <c r="A324" s="831" t="s">
        <v>6806</v>
      </c>
      <c r="B324" s="832" t="s">
        <v>7094</v>
      </c>
      <c r="C324" s="832" t="s">
        <v>665</v>
      </c>
      <c r="D324" s="832" t="s">
        <v>6770</v>
      </c>
      <c r="E324" s="832" t="s">
        <v>6870</v>
      </c>
      <c r="F324" s="832" t="s">
        <v>6871</v>
      </c>
      <c r="G324" s="849">
        <v>15</v>
      </c>
      <c r="H324" s="849">
        <v>1725</v>
      </c>
      <c r="I324" s="832">
        <v>0.70812807881773399</v>
      </c>
      <c r="J324" s="832">
        <v>115</v>
      </c>
      <c r="K324" s="849">
        <v>21</v>
      </c>
      <c r="L324" s="849">
        <v>2436</v>
      </c>
      <c r="M324" s="832">
        <v>1</v>
      </c>
      <c r="N324" s="832">
        <v>116</v>
      </c>
      <c r="O324" s="849">
        <v>10</v>
      </c>
      <c r="P324" s="849">
        <v>1160</v>
      </c>
      <c r="Q324" s="837">
        <v>0.47619047619047616</v>
      </c>
      <c r="R324" s="850">
        <v>116</v>
      </c>
    </row>
    <row r="325" spans="1:18" ht="14.4" customHeight="1" x14ac:dyDescent="0.3">
      <c r="A325" s="831" t="s">
        <v>6806</v>
      </c>
      <c r="B325" s="832" t="s">
        <v>7094</v>
      </c>
      <c r="C325" s="832" t="s">
        <v>665</v>
      </c>
      <c r="D325" s="832" t="s">
        <v>6770</v>
      </c>
      <c r="E325" s="832" t="s">
        <v>6848</v>
      </c>
      <c r="F325" s="832" t="s">
        <v>6849</v>
      </c>
      <c r="G325" s="849">
        <v>204</v>
      </c>
      <c r="H325" s="849">
        <v>29988</v>
      </c>
      <c r="I325" s="832">
        <v>0.7010309278350515</v>
      </c>
      <c r="J325" s="832">
        <v>147</v>
      </c>
      <c r="K325" s="849">
        <v>291</v>
      </c>
      <c r="L325" s="849">
        <v>42777</v>
      </c>
      <c r="M325" s="832">
        <v>1</v>
      </c>
      <c r="N325" s="832">
        <v>147</v>
      </c>
      <c r="O325" s="849">
        <v>249</v>
      </c>
      <c r="P325" s="849">
        <v>37599</v>
      </c>
      <c r="Q325" s="837">
        <v>0.8789536433129953</v>
      </c>
      <c r="R325" s="850">
        <v>151</v>
      </c>
    </row>
    <row r="326" spans="1:18" ht="14.4" customHeight="1" x14ac:dyDescent="0.3">
      <c r="A326" s="831" t="s">
        <v>6806</v>
      </c>
      <c r="B326" s="832" t="s">
        <v>7094</v>
      </c>
      <c r="C326" s="832" t="s">
        <v>665</v>
      </c>
      <c r="D326" s="832" t="s">
        <v>6770</v>
      </c>
      <c r="E326" s="832" t="s">
        <v>7076</v>
      </c>
      <c r="F326" s="832" t="s">
        <v>7077</v>
      </c>
      <c r="G326" s="849">
        <v>1</v>
      </c>
      <c r="H326" s="849">
        <v>197</v>
      </c>
      <c r="I326" s="832">
        <v>1</v>
      </c>
      <c r="J326" s="832">
        <v>197</v>
      </c>
      <c r="K326" s="849">
        <v>1</v>
      </c>
      <c r="L326" s="849">
        <v>197</v>
      </c>
      <c r="M326" s="832">
        <v>1</v>
      </c>
      <c r="N326" s="832">
        <v>197</v>
      </c>
      <c r="O326" s="849"/>
      <c r="P326" s="849"/>
      <c r="Q326" s="837"/>
      <c r="R326" s="850"/>
    </row>
    <row r="327" spans="1:18" ht="14.4" customHeight="1" x14ac:dyDescent="0.3">
      <c r="A327" s="831" t="s">
        <v>6806</v>
      </c>
      <c r="B327" s="832" t="s">
        <v>7094</v>
      </c>
      <c r="C327" s="832" t="s">
        <v>665</v>
      </c>
      <c r="D327" s="832" t="s">
        <v>6770</v>
      </c>
      <c r="E327" s="832" t="s">
        <v>7016</v>
      </c>
      <c r="F327" s="832" t="s">
        <v>7017</v>
      </c>
      <c r="G327" s="849"/>
      <c r="H327" s="849"/>
      <c r="I327" s="832"/>
      <c r="J327" s="832"/>
      <c r="K327" s="849"/>
      <c r="L327" s="849"/>
      <c r="M327" s="832"/>
      <c r="N327" s="832"/>
      <c r="O327" s="849">
        <v>2</v>
      </c>
      <c r="P327" s="849">
        <v>398</v>
      </c>
      <c r="Q327" s="837"/>
      <c r="R327" s="850">
        <v>199</v>
      </c>
    </row>
    <row r="328" spans="1:18" ht="14.4" customHeight="1" x14ac:dyDescent="0.3">
      <c r="A328" s="831" t="s">
        <v>6806</v>
      </c>
      <c r="B328" s="832" t="s">
        <v>7094</v>
      </c>
      <c r="C328" s="832" t="s">
        <v>665</v>
      </c>
      <c r="D328" s="832" t="s">
        <v>6770</v>
      </c>
      <c r="E328" s="832" t="s">
        <v>7103</v>
      </c>
      <c r="F328" s="832" t="s">
        <v>7104</v>
      </c>
      <c r="G328" s="849"/>
      <c r="H328" s="849"/>
      <c r="I328" s="832"/>
      <c r="J328" s="832"/>
      <c r="K328" s="849">
        <v>1</v>
      </c>
      <c r="L328" s="849">
        <v>83</v>
      </c>
      <c r="M328" s="832">
        <v>1</v>
      </c>
      <c r="N328" s="832">
        <v>83</v>
      </c>
      <c r="O328" s="849"/>
      <c r="P328" s="849"/>
      <c r="Q328" s="837"/>
      <c r="R328" s="850"/>
    </row>
    <row r="329" spans="1:18" ht="14.4" customHeight="1" x14ac:dyDescent="0.3">
      <c r="A329" s="831" t="s">
        <v>6806</v>
      </c>
      <c r="B329" s="832" t="s">
        <v>7094</v>
      </c>
      <c r="C329" s="832" t="s">
        <v>665</v>
      </c>
      <c r="D329" s="832" t="s">
        <v>6770</v>
      </c>
      <c r="E329" s="832" t="s">
        <v>7105</v>
      </c>
      <c r="F329" s="832" t="s">
        <v>7106</v>
      </c>
      <c r="G329" s="849">
        <v>1</v>
      </c>
      <c r="H329" s="849">
        <v>106</v>
      </c>
      <c r="I329" s="832"/>
      <c r="J329" s="832">
        <v>106</v>
      </c>
      <c r="K329" s="849"/>
      <c r="L329" s="849"/>
      <c r="M329" s="832"/>
      <c r="N329" s="832"/>
      <c r="O329" s="849"/>
      <c r="P329" s="849"/>
      <c r="Q329" s="837"/>
      <c r="R329" s="850"/>
    </row>
    <row r="330" spans="1:18" ht="14.4" customHeight="1" x14ac:dyDescent="0.3">
      <c r="A330" s="831" t="s">
        <v>6806</v>
      </c>
      <c r="B330" s="832" t="s">
        <v>7094</v>
      </c>
      <c r="C330" s="832" t="s">
        <v>665</v>
      </c>
      <c r="D330" s="832" t="s">
        <v>6770</v>
      </c>
      <c r="E330" s="832" t="s">
        <v>6810</v>
      </c>
      <c r="F330" s="832" t="s">
        <v>6811</v>
      </c>
      <c r="G330" s="849">
        <v>185</v>
      </c>
      <c r="H330" s="849">
        <v>6845</v>
      </c>
      <c r="I330" s="832">
        <v>0.6630824372759857</v>
      </c>
      <c r="J330" s="832">
        <v>37</v>
      </c>
      <c r="K330" s="849">
        <v>279</v>
      </c>
      <c r="L330" s="849">
        <v>10323</v>
      </c>
      <c r="M330" s="832">
        <v>1</v>
      </c>
      <c r="N330" s="832">
        <v>37</v>
      </c>
      <c r="O330" s="849">
        <v>339</v>
      </c>
      <c r="P330" s="849">
        <v>12882</v>
      </c>
      <c r="Q330" s="837">
        <v>1.2478930543446674</v>
      </c>
      <c r="R330" s="850">
        <v>38</v>
      </c>
    </row>
    <row r="331" spans="1:18" ht="14.4" customHeight="1" x14ac:dyDescent="0.3">
      <c r="A331" s="831" t="s">
        <v>6806</v>
      </c>
      <c r="B331" s="832" t="s">
        <v>7094</v>
      </c>
      <c r="C331" s="832" t="s">
        <v>665</v>
      </c>
      <c r="D331" s="832" t="s">
        <v>6770</v>
      </c>
      <c r="E331" s="832" t="s">
        <v>6874</v>
      </c>
      <c r="F331" s="832" t="s">
        <v>6875</v>
      </c>
      <c r="G331" s="849"/>
      <c r="H331" s="849"/>
      <c r="I331" s="832"/>
      <c r="J331" s="832"/>
      <c r="K331" s="849">
        <v>1</v>
      </c>
      <c r="L331" s="849">
        <v>83</v>
      </c>
      <c r="M331" s="832">
        <v>1</v>
      </c>
      <c r="N331" s="832">
        <v>83</v>
      </c>
      <c r="O331" s="849">
        <v>2</v>
      </c>
      <c r="P331" s="849">
        <v>170</v>
      </c>
      <c r="Q331" s="837">
        <v>2.0481927710843375</v>
      </c>
      <c r="R331" s="850">
        <v>85</v>
      </c>
    </row>
    <row r="332" spans="1:18" ht="14.4" customHeight="1" x14ac:dyDescent="0.3">
      <c r="A332" s="831" t="s">
        <v>6806</v>
      </c>
      <c r="B332" s="832" t="s">
        <v>7094</v>
      </c>
      <c r="C332" s="832" t="s">
        <v>665</v>
      </c>
      <c r="D332" s="832" t="s">
        <v>6770</v>
      </c>
      <c r="E332" s="832" t="s">
        <v>6777</v>
      </c>
      <c r="F332" s="832" t="s">
        <v>6778</v>
      </c>
      <c r="G332" s="849"/>
      <c r="H332" s="849"/>
      <c r="I332" s="832"/>
      <c r="J332" s="832"/>
      <c r="K332" s="849"/>
      <c r="L332" s="849"/>
      <c r="M332" s="832"/>
      <c r="N332" s="832"/>
      <c r="O332" s="849">
        <v>4</v>
      </c>
      <c r="P332" s="849">
        <v>20</v>
      </c>
      <c r="Q332" s="837"/>
      <c r="R332" s="850">
        <v>5</v>
      </c>
    </row>
    <row r="333" spans="1:18" ht="14.4" customHeight="1" x14ac:dyDescent="0.3">
      <c r="A333" s="831" t="s">
        <v>6806</v>
      </c>
      <c r="B333" s="832" t="s">
        <v>7094</v>
      </c>
      <c r="C333" s="832" t="s">
        <v>665</v>
      </c>
      <c r="D333" s="832" t="s">
        <v>6770</v>
      </c>
      <c r="E333" s="832" t="s">
        <v>6779</v>
      </c>
      <c r="F333" s="832" t="s">
        <v>6780</v>
      </c>
      <c r="G333" s="849"/>
      <c r="H333" s="849"/>
      <c r="I333" s="832"/>
      <c r="J333" s="832"/>
      <c r="K333" s="849">
        <v>3</v>
      </c>
      <c r="L333" s="849">
        <v>15</v>
      </c>
      <c r="M333" s="832">
        <v>1</v>
      </c>
      <c r="N333" s="832">
        <v>5</v>
      </c>
      <c r="O333" s="849"/>
      <c r="P333" s="849"/>
      <c r="Q333" s="837"/>
      <c r="R333" s="850"/>
    </row>
    <row r="334" spans="1:18" ht="14.4" customHeight="1" x14ac:dyDescent="0.3">
      <c r="A334" s="831" t="s">
        <v>6806</v>
      </c>
      <c r="B334" s="832" t="s">
        <v>7094</v>
      </c>
      <c r="C334" s="832" t="s">
        <v>665</v>
      </c>
      <c r="D334" s="832" t="s">
        <v>6770</v>
      </c>
      <c r="E334" s="832" t="s">
        <v>7047</v>
      </c>
      <c r="F334" s="832" t="s">
        <v>7048</v>
      </c>
      <c r="G334" s="849">
        <v>27</v>
      </c>
      <c r="H334" s="849">
        <v>2322</v>
      </c>
      <c r="I334" s="832">
        <v>0.35586206896551725</v>
      </c>
      <c r="J334" s="832">
        <v>86</v>
      </c>
      <c r="K334" s="849">
        <v>75</v>
      </c>
      <c r="L334" s="849">
        <v>6525</v>
      </c>
      <c r="M334" s="832">
        <v>1</v>
      </c>
      <c r="N334" s="832">
        <v>87</v>
      </c>
      <c r="O334" s="849">
        <v>78</v>
      </c>
      <c r="P334" s="849">
        <v>6786</v>
      </c>
      <c r="Q334" s="837">
        <v>1.04</v>
      </c>
      <c r="R334" s="850">
        <v>87</v>
      </c>
    </row>
    <row r="335" spans="1:18" ht="14.4" customHeight="1" x14ac:dyDescent="0.3">
      <c r="A335" s="831" t="s">
        <v>6806</v>
      </c>
      <c r="B335" s="832" t="s">
        <v>7094</v>
      </c>
      <c r="C335" s="832" t="s">
        <v>665</v>
      </c>
      <c r="D335" s="832" t="s">
        <v>6770</v>
      </c>
      <c r="E335" s="832" t="s">
        <v>6925</v>
      </c>
      <c r="F335" s="832" t="s">
        <v>6926</v>
      </c>
      <c r="G335" s="849">
        <v>294</v>
      </c>
      <c r="H335" s="849">
        <v>52038</v>
      </c>
      <c r="I335" s="832">
        <v>0.77545972044228539</v>
      </c>
      <c r="J335" s="832">
        <v>177</v>
      </c>
      <c r="K335" s="849">
        <v>377</v>
      </c>
      <c r="L335" s="849">
        <v>67106</v>
      </c>
      <c r="M335" s="832">
        <v>1</v>
      </c>
      <c r="N335" s="832">
        <v>178</v>
      </c>
      <c r="O335" s="849">
        <v>290</v>
      </c>
      <c r="P335" s="849">
        <v>51910</v>
      </c>
      <c r="Q335" s="837">
        <v>0.77355229040622298</v>
      </c>
      <c r="R335" s="850">
        <v>179</v>
      </c>
    </row>
    <row r="336" spans="1:18" ht="14.4" customHeight="1" x14ac:dyDescent="0.3">
      <c r="A336" s="831" t="s">
        <v>6806</v>
      </c>
      <c r="B336" s="832" t="s">
        <v>7094</v>
      </c>
      <c r="C336" s="832" t="s">
        <v>665</v>
      </c>
      <c r="D336" s="832" t="s">
        <v>6770</v>
      </c>
      <c r="E336" s="832" t="s">
        <v>7107</v>
      </c>
      <c r="F336" s="832" t="s">
        <v>7108</v>
      </c>
      <c r="G336" s="849">
        <v>2</v>
      </c>
      <c r="H336" s="849">
        <v>0</v>
      </c>
      <c r="I336" s="832"/>
      <c r="J336" s="832">
        <v>0</v>
      </c>
      <c r="K336" s="849"/>
      <c r="L336" s="849"/>
      <c r="M336" s="832"/>
      <c r="N336" s="832"/>
      <c r="O336" s="849">
        <v>2</v>
      </c>
      <c r="P336" s="849">
        <v>0</v>
      </c>
      <c r="Q336" s="837"/>
      <c r="R336" s="850">
        <v>0</v>
      </c>
    </row>
    <row r="337" spans="1:18" ht="14.4" customHeight="1" x14ac:dyDescent="0.3">
      <c r="A337" s="831" t="s">
        <v>6806</v>
      </c>
      <c r="B337" s="832" t="s">
        <v>7094</v>
      </c>
      <c r="C337" s="832" t="s">
        <v>665</v>
      </c>
      <c r="D337" s="832" t="s">
        <v>6770</v>
      </c>
      <c r="E337" s="832" t="s">
        <v>6927</v>
      </c>
      <c r="F337" s="832" t="s">
        <v>6928</v>
      </c>
      <c r="G337" s="849">
        <v>1</v>
      </c>
      <c r="H337" s="849">
        <v>0</v>
      </c>
      <c r="I337" s="832"/>
      <c r="J337" s="832">
        <v>0</v>
      </c>
      <c r="K337" s="849">
        <v>5</v>
      </c>
      <c r="L337" s="849">
        <v>0</v>
      </c>
      <c r="M337" s="832"/>
      <c r="N337" s="832">
        <v>0</v>
      </c>
      <c r="O337" s="849">
        <v>2</v>
      </c>
      <c r="P337" s="849">
        <v>0</v>
      </c>
      <c r="Q337" s="837"/>
      <c r="R337" s="850">
        <v>0</v>
      </c>
    </row>
    <row r="338" spans="1:18" ht="14.4" customHeight="1" x14ac:dyDescent="0.3">
      <c r="A338" s="831" t="s">
        <v>6806</v>
      </c>
      <c r="B338" s="832" t="s">
        <v>7094</v>
      </c>
      <c r="C338" s="832" t="s">
        <v>665</v>
      </c>
      <c r="D338" s="832" t="s">
        <v>6770</v>
      </c>
      <c r="E338" s="832" t="s">
        <v>6781</v>
      </c>
      <c r="F338" s="832" t="s">
        <v>6782</v>
      </c>
      <c r="G338" s="849">
        <v>23</v>
      </c>
      <c r="H338" s="849">
        <v>766.62999999999988</v>
      </c>
      <c r="I338" s="832">
        <v>0.45096943457493127</v>
      </c>
      <c r="J338" s="832">
        <v>33.331739130434777</v>
      </c>
      <c r="K338" s="849">
        <v>51</v>
      </c>
      <c r="L338" s="849">
        <v>1699.9599999999994</v>
      </c>
      <c r="M338" s="832">
        <v>1</v>
      </c>
      <c r="N338" s="832">
        <v>33.332549019607832</v>
      </c>
      <c r="O338" s="849">
        <v>58</v>
      </c>
      <c r="P338" s="849">
        <v>1933.2599999999991</v>
      </c>
      <c r="Q338" s="837">
        <v>1.1372385232593707</v>
      </c>
      <c r="R338" s="850">
        <v>33.332068965517223</v>
      </c>
    </row>
    <row r="339" spans="1:18" ht="14.4" customHeight="1" x14ac:dyDescent="0.3">
      <c r="A339" s="831" t="s">
        <v>6806</v>
      </c>
      <c r="B339" s="832" t="s">
        <v>7094</v>
      </c>
      <c r="C339" s="832" t="s">
        <v>665</v>
      </c>
      <c r="D339" s="832" t="s">
        <v>6770</v>
      </c>
      <c r="E339" s="832" t="s">
        <v>6818</v>
      </c>
      <c r="F339" s="832" t="s">
        <v>6819</v>
      </c>
      <c r="G339" s="849">
        <v>1221</v>
      </c>
      <c r="H339" s="849">
        <v>141636</v>
      </c>
      <c r="I339" s="832">
        <v>0.9524180967238689</v>
      </c>
      <c r="J339" s="832">
        <v>116</v>
      </c>
      <c r="K339" s="849">
        <v>1282</v>
      </c>
      <c r="L339" s="849">
        <v>148712</v>
      </c>
      <c r="M339" s="832">
        <v>1</v>
      </c>
      <c r="N339" s="832">
        <v>116</v>
      </c>
      <c r="O339" s="849">
        <v>1283</v>
      </c>
      <c r="P339" s="849">
        <v>148828</v>
      </c>
      <c r="Q339" s="837">
        <v>1.000780031201248</v>
      </c>
      <c r="R339" s="850">
        <v>116</v>
      </c>
    </row>
    <row r="340" spans="1:18" ht="14.4" customHeight="1" x14ac:dyDescent="0.3">
      <c r="A340" s="831" t="s">
        <v>6806</v>
      </c>
      <c r="B340" s="832" t="s">
        <v>7094</v>
      </c>
      <c r="C340" s="832" t="s">
        <v>665</v>
      </c>
      <c r="D340" s="832" t="s">
        <v>6770</v>
      </c>
      <c r="E340" s="832" t="s">
        <v>6783</v>
      </c>
      <c r="F340" s="832" t="s">
        <v>6784</v>
      </c>
      <c r="G340" s="849">
        <v>273</v>
      </c>
      <c r="H340" s="849">
        <v>10101</v>
      </c>
      <c r="I340" s="832">
        <v>0.78901734104046239</v>
      </c>
      <c r="J340" s="832">
        <v>37</v>
      </c>
      <c r="K340" s="849">
        <v>346</v>
      </c>
      <c r="L340" s="849">
        <v>12802</v>
      </c>
      <c r="M340" s="832">
        <v>1</v>
      </c>
      <c r="N340" s="832">
        <v>37</v>
      </c>
      <c r="O340" s="849">
        <v>403</v>
      </c>
      <c r="P340" s="849">
        <v>15314</v>
      </c>
      <c r="Q340" s="837">
        <v>1.1962193407280113</v>
      </c>
      <c r="R340" s="850">
        <v>38</v>
      </c>
    </row>
    <row r="341" spans="1:18" ht="14.4" customHeight="1" x14ac:dyDescent="0.3">
      <c r="A341" s="831" t="s">
        <v>6806</v>
      </c>
      <c r="B341" s="832" t="s">
        <v>7094</v>
      </c>
      <c r="C341" s="832" t="s">
        <v>665</v>
      </c>
      <c r="D341" s="832" t="s">
        <v>6770</v>
      </c>
      <c r="E341" s="832" t="s">
        <v>6886</v>
      </c>
      <c r="F341" s="832" t="s">
        <v>6887</v>
      </c>
      <c r="G341" s="849"/>
      <c r="H341" s="849"/>
      <c r="I341" s="832"/>
      <c r="J341" s="832"/>
      <c r="K341" s="849">
        <v>6</v>
      </c>
      <c r="L341" s="849">
        <v>348</v>
      </c>
      <c r="M341" s="832">
        <v>1</v>
      </c>
      <c r="N341" s="832">
        <v>58</v>
      </c>
      <c r="O341" s="849">
        <v>6</v>
      </c>
      <c r="P341" s="849">
        <v>354</v>
      </c>
      <c r="Q341" s="837">
        <v>1.0172413793103448</v>
      </c>
      <c r="R341" s="850">
        <v>59</v>
      </c>
    </row>
    <row r="342" spans="1:18" ht="14.4" customHeight="1" x14ac:dyDescent="0.3">
      <c r="A342" s="831" t="s">
        <v>6806</v>
      </c>
      <c r="B342" s="832" t="s">
        <v>7094</v>
      </c>
      <c r="C342" s="832" t="s">
        <v>665</v>
      </c>
      <c r="D342" s="832" t="s">
        <v>6770</v>
      </c>
      <c r="E342" s="832" t="s">
        <v>6854</v>
      </c>
      <c r="F342" s="832" t="s">
        <v>6855</v>
      </c>
      <c r="G342" s="849">
        <v>4</v>
      </c>
      <c r="H342" s="849">
        <v>128</v>
      </c>
      <c r="I342" s="832">
        <v>0.22222222222222221</v>
      </c>
      <c r="J342" s="832">
        <v>32</v>
      </c>
      <c r="K342" s="849">
        <v>18</v>
      </c>
      <c r="L342" s="849">
        <v>576</v>
      </c>
      <c r="M342" s="832">
        <v>1</v>
      </c>
      <c r="N342" s="832">
        <v>32</v>
      </c>
      <c r="O342" s="849">
        <v>47</v>
      </c>
      <c r="P342" s="849">
        <v>1551</v>
      </c>
      <c r="Q342" s="837">
        <v>2.6927083333333335</v>
      </c>
      <c r="R342" s="850">
        <v>33</v>
      </c>
    </row>
    <row r="343" spans="1:18" ht="14.4" customHeight="1" x14ac:dyDescent="0.3">
      <c r="A343" s="831" t="s">
        <v>6806</v>
      </c>
      <c r="B343" s="832" t="s">
        <v>7094</v>
      </c>
      <c r="C343" s="832" t="s">
        <v>665</v>
      </c>
      <c r="D343" s="832" t="s">
        <v>6770</v>
      </c>
      <c r="E343" s="832" t="s">
        <v>6888</v>
      </c>
      <c r="F343" s="832" t="s">
        <v>6889</v>
      </c>
      <c r="G343" s="849">
        <v>1743</v>
      </c>
      <c r="H343" s="849">
        <v>618765</v>
      </c>
      <c r="I343" s="832">
        <v>0.85609037328094306</v>
      </c>
      <c r="J343" s="832">
        <v>355</v>
      </c>
      <c r="K343" s="849">
        <v>2036</v>
      </c>
      <c r="L343" s="849">
        <v>722780</v>
      </c>
      <c r="M343" s="832">
        <v>1</v>
      </c>
      <c r="N343" s="832">
        <v>355</v>
      </c>
      <c r="O343" s="849">
        <v>2133</v>
      </c>
      <c r="P343" s="849">
        <v>763614</v>
      </c>
      <c r="Q343" s="837">
        <v>1.0564957525111376</v>
      </c>
      <c r="R343" s="850">
        <v>358</v>
      </c>
    </row>
    <row r="344" spans="1:18" ht="14.4" customHeight="1" x14ac:dyDescent="0.3">
      <c r="A344" s="831" t="s">
        <v>6806</v>
      </c>
      <c r="B344" s="832" t="s">
        <v>7094</v>
      </c>
      <c r="C344" s="832" t="s">
        <v>665</v>
      </c>
      <c r="D344" s="832" t="s">
        <v>6770</v>
      </c>
      <c r="E344" s="832" t="s">
        <v>7109</v>
      </c>
      <c r="F344" s="832" t="s">
        <v>7110</v>
      </c>
      <c r="G344" s="849">
        <v>577</v>
      </c>
      <c r="H344" s="849">
        <v>0</v>
      </c>
      <c r="I344" s="832"/>
      <c r="J344" s="832">
        <v>0</v>
      </c>
      <c r="K344" s="849">
        <v>521</v>
      </c>
      <c r="L344" s="849">
        <v>0</v>
      </c>
      <c r="M344" s="832"/>
      <c r="N344" s="832">
        <v>0</v>
      </c>
      <c r="O344" s="849">
        <v>615</v>
      </c>
      <c r="P344" s="849">
        <v>0</v>
      </c>
      <c r="Q344" s="837"/>
      <c r="R344" s="850">
        <v>0</v>
      </c>
    </row>
    <row r="345" spans="1:18" ht="14.4" customHeight="1" x14ac:dyDescent="0.3">
      <c r="A345" s="831" t="s">
        <v>6806</v>
      </c>
      <c r="B345" s="832" t="s">
        <v>7094</v>
      </c>
      <c r="C345" s="832" t="s">
        <v>665</v>
      </c>
      <c r="D345" s="832" t="s">
        <v>6770</v>
      </c>
      <c r="E345" s="832" t="s">
        <v>7086</v>
      </c>
      <c r="F345" s="832" t="s">
        <v>7087</v>
      </c>
      <c r="G345" s="849"/>
      <c r="H345" s="849"/>
      <c r="I345" s="832"/>
      <c r="J345" s="832"/>
      <c r="K345" s="849"/>
      <c r="L345" s="849"/>
      <c r="M345" s="832"/>
      <c r="N345" s="832"/>
      <c r="O345" s="849">
        <v>2</v>
      </c>
      <c r="P345" s="849">
        <v>270</v>
      </c>
      <c r="Q345" s="837"/>
      <c r="R345" s="850">
        <v>135</v>
      </c>
    </row>
    <row r="346" spans="1:18" ht="14.4" customHeight="1" x14ac:dyDescent="0.3">
      <c r="A346" s="831" t="s">
        <v>6806</v>
      </c>
      <c r="B346" s="832" t="s">
        <v>7094</v>
      </c>
      <c r="C346" s="832" t="s">
        <v>665</v>
      </c>
      <c r="D346" s="832" t="s">
        <v>6770</v>
      </c>
      <c r="E346" s="832" t="s">
        <v>7111</v>
      </c>
      <c r="F346" s="832" t="s">
        <v>7112</v>
      </c>
      <c r="G346" s="849">
        <v>611</v>
      </c>
      <c r="H346" s="849">
        <v>122200</v>
      </c>
      <c r="I346" s="832">
        <v>0.97138314785373614</v>
      </c>
      <c r="J346" s="832">
        <v>200</v>
      </c>
      <c r="K346" s="849">
        <v>629</v>
      </c>
      <c r="L346" s="849">
        <v>125800</v>
      </c>
      <c r="M346" s="832">
        <v>1</v>
      </c>
      <c r="N346" s="832">
        <v>200</v>
      </c>
      <c r="O346" s="849">
        <v>639</v>
      </c>
      <c r="P346" s="849">
        <v>127800</v>
      </c>
      <c r="Q346" s="837">
        <v>1.0158982511923689</v>
      </c>
      <c r="R346" s="850">
        <v>200</v>
      </c>
    </row>
    <row r="347" spans="1:18" ht="14.4" customHeight="1" x14ac:dyDescent="0.3">
      <c r="A347" s="831" t="s">
        <v>6806</v>
      </c>
      <c r="B347" s="832" t="s">
        <v>7094</v>
      </c>
      <c r="C347" s="832" t="s">
        <v>665</v>
      </c>
      <c r="D347" s="832" t="s">
        <v>6770</v>
      </c>
      <c r="E347" s="832" t="s">
        <v>6822</v>
      </c>
      <c r="F347" s="832" t="s">
        <v>6823</v>
      </c>
      <c r="G347" s="849">
        <v>107</v>
      </c>
      <c r="H347" s="849">
        <v>7918</v>
      </c>
      <c r="I347" s="832">
        <v>0.44583333333333336</v>
      </c>
      <c r="J347" s="832">
        <v>74</v>
      </c>
      <c r="K347" s="849">
        <v>240</v>
      </c>
      <c r="L347" s="849">
        <v>17760</v>
      </c>
      <c r="M347" s="832">
        <v>1</v>
      </c>
      <c r="N347" s="832">
        <v>74</v>
      </c>
      <c r="O347" s="849">
        <v>236</v>
      </c>
      <c r="P347" s="849">
        <v>17700</v>
      </c>
      <c r="Q347" s="837">
        <v>0.9966216216216216</v>
      </c>
      <c r="R347" s="850">
        <v>75</v>
      </c>
    </row>
    <row r="348" spans="1:18" ht="14.4" customHeight="1" x14ac:dyDescent="0.3">
      <c r="A348" s="831" t="s">
        <v>6806</v>
      </c>
      <c r="B348" s="832" t="s">
        <v>7094</v>
      </c>
      <c r="C348" s="832" t="s">
        <v>665</v>
      </c>
      <c r="D348" s="832" t="s">
        <v>6770</v>
      </c>
      <c r="E348" s="832" t="s">
        <v>7113</v>
      </c>
      <c r="F348" s="832" t="s">
        <v>7114</v>
      </c>
      <c r="G348" s="849">
        <v>180</v>
      </c>
      <c r="H348" s="849">
        <v>126180</v>
      </c>
      <c r="I348" s="832">
        <v>2.8990901571546734</v>
      </c>
      <c r="J348" s="832">
        <v>701</v>
      </c>
      <c r="K348" s="849">
        <v>62</v>
      </c>
      <c r="L348" s="849">
        <v>43524</v>
      </c>
      <c r="M348" s="832">
        <v>1</v>
      </c>
      <c r="N348" s="832">
        <v>702</v>
      </c>
      <c r="O348" s="849">
        <v>48</v>
      </c>
      <c r="P348" s="849">
        <v>33936</v>
      </c>
      <c r="Q348" s="837">
        <v>0.77970774744968296</v>
      </c>
      <c r="R348" s="850">
        <v>707</v>
      </c>
    </row>
    <row r="349" spans="1:18" ht="14.4" customHeight="1" x14ac:dyDescent="0.3">
      <c r="A349" s="831" t="s">
        <v>6806</v>
      </c>
      <c r="B349" s="832" t="s">
        <v>7094</v>
      </c>
      <c r="C349" s="832" t="s">
        <v>665</v>
      </c>
      <c r="D349" s="832" t="s">
        <v>6770</v>
      </c>
      <c r="E349" s="832" t="s">
        <v>6824</v>
      </c>
      <c r="F349" s="832" t="s">
        <v>6825</v>
      </c>
      <c r="G349" s="849">
        <v>18</v>
      </c>
      <c r="H349" s="849">
        <v>4014</v>
      </c>
      <c r="I349" s="832">
        <v>6</v>
      </c>
      <c r="J349" s="832">
        <v>223</v>
      </c>
      <c r="K349" s="849">
        <v>3</v>
      </c>
      <c r="L349" s="849">
        <v>669</v>
      </c>
      <c r="M349" s="832">
        <v>1</v>
      </c>
      <c r="N349" s="832">
        <v>223</v>
      </c>
      <c r="O349" s="849"/>
      <c r="P349" s="849"/>
      <c r="Q349" s="837"/>
      <c r="R349" s="850"/>
    </row>
    <row r="350" spans="1:18" ht="14.4" customHeight="1" x14ac:dyDescent="0.3">
      <c r="A350" s="831" t="s">
        <v>6806</v>
      </c>
      <c r="B350" s="832" t="s">
        <v>7094</v>
      </c>
      <c r="C350" s="832" t="s">
        <v>665</v>
      </c>
      <c r="D350" s="832" t="s">
        <v>6770</v>
      </c>
      <c r="E350" s="832" t="s">
        <v>6890</v>
      </c>
      <c r="F350" s="832" t="s">
        <v>6891</v>
      </c>
      <c r="G350" s="849">
        <v>165</v>
      </c>
      <c r="H350" s="849">
        <v>12705</v>
      </c>
      <c r="I350" s="832">
        <v>1.0714285714285714</v>
      </c>
      <c r="J350" s="832">
        <v>77</v>
      </c>
      <c r="K350" s="849">
        <v>154</v>
      </c>
      <c r="L350" s="849">
        <v>11858</v>
      </c>
      <c r="M350" s="832">
        <v>1</v>
      </c>
      <c r="N350" s="832">
        <v>77</v>
      </c>
      <c r="O350" s="849">
        <v>122</v>
      </c>
      <c r="P350" s="849">
        <v>9516</v>
      </c>
      <c r="Q350" s="837">
        <v>0.80249620509360764</v>
      </c>
      <c r="R350" s="850">
        <v>78</v>
      </c>
    </row>
    <row r="351" spans="1:18" ht="14.4" customHeight="1" x14ac:dyDescent="0.3">
      <c r="A351" s="831" t="s">
        <v>6806</v>
      </c>
      <c r="B351" s="832" t="s">
        <v>7094</v>
      </c>
      <c r="C351" s="832" t="s">
        <v>665</v>
      </c>
      <c r="D351" s="832" t="s">
        <v>6770</v>
      </c>
      <c r="E351" s="832" t="s">
        <v>6892</v>
      </c>
      <c r="F351" s="832" t="s">
        <v>6893</v>
      </c>
      <c r="G351" s="849">
        <v>17</v>
      </c>
      <c r="H351" s="849">
        <v>1003</v>
      </c>
      <c r="I351" s="832">
        <v>1.7</v>
      </c>
      <c r="J351" s="832">
        <v>59</v>
      </c>
      <c r="K351" s="849">
        <v>10</v>
      </c>
      <c r="L351" s="849">
        <v>590</v>
      </c>
      <c r="M351" s="832">
        <v>1</v>
      </c>
      <c r="N351" s="832">
        <v>59</v>
      </c>
      <c r="O351" s="849">
        <v>13</v>
      </c>
      <c r="P351" s="849">
        <v>793</v>
      </c>
      <c r="Q351" s="837">
        <v>1.3440677966101695</v>
      </c>
      <c r="R351" s="850">
        <v>61</v>
      </c>
    </row>
    <row r="352" spans="1:18" ht="14.4" customHeight="1" x14ac:dyDescent="0.3">
      <c r="A352" s="831" t="s">
        <v>6806</v>
      </c>
      <c r="B352" s="832" t="s">
        <v>7094</v>
      </c>
      <c r="C352" s="832" t="s">
        <v>665</v>
      </c>
      <c r="D352" s="832" t="s">
        <v>6770</v>
      </c>
      <c r="E352" s="832" t="s">
        <v>6785</v>
      </c>
      <c r="F352" s="832" t="s">
        <v>6786</v>
      </c>
      <c r="G352" s="849">
        <v>48</v>
      </c>
      <c r="H352" s="849">
        <v>1344</v>
      </c>
      <c r="I352" s="832">
        <v>0.43243243243243246</v>
      </c>
      <c r="J352" s="832">
        <v>28</v>
      </c>
      <c r="K352" s="849">
        <v>111</v>
      </c>
      <c r="L352" s="849">
        <v>3108</v>
      </c>
      <c r="M352" s="832">
        <v>1</v>
      </c>
      <c r="N352" s="832">
        <v>28</v>
      </c>
      <c r="O352" s="849">
        <v>143</v>
      </c>
      <c r="P352" s="849">
        <v>4147</v>
      </c>
      <c r="Q352" s="837">
        <v>1.3342985842985844</v>
      </c>
      <c r="R352" s="850">
        <v>29</v>
      </c>
    </row>
    <row r="353" spans="1:18" ht="14.4" customHeight="1" x14ac:dyDescent="0.3">
      <c r="A353" s="831" t="s">
        <v>6806</v>
      </c>
      <c r="B353" s="832" t="s">
        <v>7094</v>
      </c>
      <c r="C353" s="832" t="s">
        <v>665</v>
      </c>
      <c r="D353" s="832" t="s">
        <v>6770</v>
      </c>
      <c r="E353" s="832" t="s">
        <v>6828</v>
      </c>
      <c r="F353" s="832" t="s">
        <v>6829</v>
      </c>
      <c r="G353" s="849">
        <v>9</v>
      </c>
      <c r="H353" s="849">
        <v>2007</v>
      </c>
      <c r="I353" s="832">
        <v>0.1125</v>
      </c>
      <c r="J353" s="832">
        <v>223</v>
      </c>
      <c r="K353" s="849">
        <v>80</v>
      </c>
      <c r="L353" s="849">
        <v>17840</v>
      </c>
      <c r="M353" s="832">
        <v>1</v>
      </c>
      <c r="N353" s="832">
        <v>223</v>
      </c>
      <c r="O353" s="849">
        <v>117</v>
      </c>
      <c r="P353" s="849">
        <v>26442</v>
      </c>
      <c r="Q353" s="837">
        <v>1.4821748878923766</v>
      </c>
      <c r="R353" s="850">
        <v>226</v>
      </c>
    </row>
    <row r="354" spans="1:18" ht="14.4" customHeight="1" x14ac:dyDescent="0.3">
      <c r="A354" s="831" t="s">
        <v>6806</v>
      </c>
      <c r="B354" s="832" t="s">
        <v>7094</v>
      </c>
      <c r="C354" s="832" t="s">
        <v>665</v>
      </c>
      <c r="D354" s="832" t="s">
        <v>6770</v>
      </c>
      <c r="E354" s="832" t="s">
        <v>6787</v>
      </c>
      <c r="F354" s="832" t="s">
        <v>6788</v>
      </c>
      <c r="G354" s="849">
        <v>151</v>
      </c>
      <c r="H354" s="849">
        <v>8909</v>
      </c>
      <c r="I354" s="832">
        <v>1.0272108843537415</v>
      </c>
      <c r="J354" s="832">
        <v>59</v>
      </c>
      <c r="K354" s="849">
        <v>147</v>
      </c>
      <c r="L354" s="849">
        <v>8673</v>
      </c>
      <c r="M354" s="832">
        <v>1</v>
      </c>
      <c r="N354" s="832">
        <v>59</v>
      </c>
      <c r="O354" s="849">
        <v>137</v>
      </c>
      <c r="P354" s="849">
        <v>8357</v>
      </c>
      <c r="Q354" s="837">
        <v>0.96356508705176991</v>
      </c>
      <c r="R354" s="850">
        <v>61</v>
      </c>
    </row>
    <row r="355" spans="1:18" ht="14.4" customHeight="1" x14ac:dyDescent="0.3">
      <c r="A355" s="831" t="s">
        <v>6806</v>
      </c>
      <c r="B355" s="832" t="s">
        <v>7094</v>
      </c>
      <c r="C355" s="832" t="s">
        <v>665</v>
      </c>
      <c r="D355" s="832" t="s">
        <v>6770</v>
      </c>
      <c r="E355" s="832" t="s">
        <v>7115</v>
      </c>
      <c r="F355" s="832" t="s">
        <v>7116</v>
      </c>
      <c r="G355" s="849">
        <v>460</v>
      </c>
      <c r="H355" s="849">
        <v>120520</v>
      </c>
      <c r="I355" s="832">
        <v>2.569832402234637</v>
      </c>
      <c r="J355" s="832">
        <v>262</v>
      </c>
      <c r="K355" s="849">
        <v>179</v>
      </c>
      <c r="L355" s="849">
        <v>46898</v>
      </c>
      <c r="M355" s="832">
        <v>1</v>
      </c>
      <c r="N355" s="832">
        <v>262</v>
      </c>
      <c r="O355" s="849">
        <v>387</v>
      </c>
      <c r="P355" s="849">
        <v>101394</v>
      </c>
      <c r="Q355" s="837">
        <v>2.1620111731843576</v>
      </c>
      <c r="R355" s="850">
        <v>262</v>
      </c>
    </row>
    <row r="356" spans="1:18" ht="14.4" customHeight="1" x14ac:dyDescent="0.3">
      <c r="A356" s="831" t="s">
        <v>6806</v>
      </c>
      <c r="B356" s="832" t="s">
        <v>7094</v>
      </c>
      <c r="C356" s="832" t="s">
        <v>665</v>
      </c>
      <c r="D356" s="832" t="s">
        <v>6770</v>
      </c>
      <c r="E356" s="832" t="s">
        <v>6933</v>
      </c>
      <c r="F356" s="832" t="s">
        <v>6934</v>
      </c>
      <c r="G356" s="849">
        <v>2</v>
      </c>
      <c r="H356" s="849">
        <v>128</v>
      </c>
      <c r="I356" s="832">
        <v>2</v>
      </c>
      <c r="J356" s="832">
        <v>64</v>
      </c>
      <c r="K356" s="849">
        <v>1</v>
      </c>
      <c r="L356" s="849">
        <v>64</v>
      </c>
      <c r="M356" s="832">
        <v>1</v>
      </c>
      <c r="N356" s="832">
        <v>64</v>
      </c>
      <c r="O356" s="849">
        <v>1</v>
      </c>
      <c r="P356" s="849">
        <v>66</v>
      </c>
      <c r="Q356" s="837">
        <v>1.03125</v>
      </c>
      <c r="R356" s="850">
        <v>66</v>
      </c>
    </row>
    <row r="357" spans="1:18" ht="14.4" customHeight="1" x14ac:dyDescent="0.3">
      <c r="A357" s="831" t="s">
        <v>6806</v>
      </c>
      <c r="B357" s="832" t="s">
        <v>7094</v>
      </c>
      <c r="C357" s="832" t="s">
        <v>665</v>
      </c>
      <c r="D357" s="832" t="s">
        <v>6770</v>
      </c>
      <c r="E357" s="832" t="s">
        <v>6789</v>
      </c>
      <c r="F357" s="832" t="s">
        <v>6790</v>
      </c>
      <c r="G357" s="849">
        <v>14</v>
      </c>
      <c r="H357" s="849">
        <v>518</v>
      </c>
      <c r="I357" s="832">
        <v>2.8</v>
      </c>
      <c r="J357" s="832">
        <v>37</v>
      </c>
      <c r="K357" s="849">
        <v>5</v>
      </c>
      <c r="L357" s="849">
        <v>185</v>
      </c>
      <c r="M357" s="832">
        <v>1</v>
      </c>
      <c r="N357" s="832">
        <v>37</v>
      </c>
      <c r="O357" s="849">
        <v>10</v>
      </c>
      <c r="P357" s="849">
        <v>380</v>
      </c>
      <c r="Q357" s="837">
        <v>2.0540540540540539</v>
      </c>
      <c r="R357" s="850">
        <v>38</v>
      </c>
    </row>
    <row r="358" spans="1:18" ht="14.4" customHeight="1" x14ac:dyDescent="0.3">
      <c r="A358" s="831" t="s">
        <v>6806</v>
      </c>
      <c r="B358" s="832" t="s">
        <v>7094</v>
      </c>
      <c r="C358" s="832" t="s">
        <v>665</v>
      </c>
      <c r="D358" s="832" t="s">
        <v>6770</v>
      </c>
      <c r="E358" s="832" t="s">
        <v>7117</v>
      </c>
      <c r="F358" s="832" t="s">
        <v>7118</v>
      </c>
      <c r="G358" s="849">
        <v>8</v>
      </c>
      <c r="H358" s="849">
        <v>784</v>
      </c>
      <c r="I358" s="832">
        <v>0.88888888888888884</v>
      </c>
      <c r="J358" s="832">
        <v>98</v>
      </c>
      <c r="K358" s="849">
        <v>9</v>
      </c>
      <c r="L358" s="849">
        <v>882</v>
      </c>
      <c r="M358" s="832">
        <v>1</v>
      </c>
      <c r="N358" s="832">
        <v>98</v>
      </c>
      <c r="O358" s="849">
        <v>9</v>
      </c>
      <c r="P358" s="849">
        <v>891</v>
      </c>
      <c r="Q358" s="837">
        <v>1.010204081632653</v>
      </c>
      <c r="R358" s="850">
        <v>99</v>
      </c>
    </row>
    <row r="359" spans="1:18" ht="14.4" customHeight="1" x14ac:dyDescent="0.3">
      <c r="A359" s="831" t="s">
        <v>6806</v>
      </c>
      <c r="B359" s="832" t="s">
        <v>7094</v>
      </c>
      <c r="C359" s="832" t="s">
        <v>665</v>
      </c>
      <c r="D359" s="832" t="s">
        <v>6770</v>
      </c>
      <c r="E359" s="832" t="s">
        <v>7119</v>
      </c>
      <c r="F359" s="832" t="s">
        <v>7120</v>
      </c>
      <c r="G359" s="849">
        <v>34</v>
      </c>
      <c r="H359" s="849">
        <v>121924</v>
      </c>
      <c r="I359" s="832">
        <v>0.58620689655172409</v>
      </c>
      <c r="J359" s="832">
        <v>3586</v>
      </c>
      <c r="K359" s="849">
        <v>58</v>
      </c>
      <c r="L359" s="849">
        <v>207988</v>
      </c>
      <c r="M359" s="832">
        <v>1</v>
      </c>
      <c r="N359" s="832">
        <v>3586</v>
      </c>
      <c r="O359" s="849">
        <v>72</v>
      </c>
      <c r="P359" s="849">
        <v>258192</v>
      </c>
      <c r="Q359" s="837">
        <v>1.2413793103448276</v>
      </c>
      <c r="R359" s="850">
        <v>3586</v>
      </c>
    </row>
    <row r="360" spans="1:18" ht="14.4" customHeight="1" x14ac:dyDescent="0.3">
      <c r="A360" s="831" t="s">
        <v>6806</v>
      </c>
      <c r="B360" s="832" t="s">
        <v>7094</v>
      </c>
      <c r="C360" s="832" t="s">
        <v>665</v>
      </c>
      <c r="D360" s="832" t="s">
        <v>6770</v>
      </c>
      <c r="E360" s="832" t="s">
        <v>6830</v>
      </c>
      <c r="F360" s="832" t="s">
        <v>6831</v>
      </c>
      <c r="G360" s="849"/>
      <c r="H360" s="849"/>
      <c r="I360" s="832"/>
      <c r="J360" s="832"/>
      <c r="K360" s="849">
        <v>1</v>
      </c>
      <c r="L360" s="849">
        <v>100</v>
      </c>
      <c r="M360" s="832">
        <v>1</v>
      </c>
      <c r="N360" s="832">
        <v>100</v>
      </c>
      <c r="O360" s="849"/>
      <c r="P360" s="849"/>
      <c r="Q360" s="837"/>
      <c r="R360" s="850"/>
    </row>
    <row r="361" spans="1:18" ht="14.4" customHeight="1" x14ac:dyDescent="0.3">
      <c r="A361" s="831" t="s">
        <v>6806</v>
      </c>
      <c r="B361" s="832" t="s">
        <v>7094</v>
      </c>
      <c r="C361" s="832" t="s">
        <v>665</v>
      </c>
      <c r="D361" s="832" t="s">
        <v>6770</v>
      </c>
      <c r="E361" s="832" t="s">
        <v>7065</v>
      </c>
      <c r="F361" s="832" t="s">
        <v>7066</v>
      </c>
      <c r="G361" s="849">
        <v>10</v>
      </c>
      <c r="H361" s="849">
        <v>9430</v>
      </c>
      <c r="I361" s="832">
        <v>0.52575825156110612</v>
      </c>
      <c r="J361" s="832">
        <v>943</v>
      </c>
      <c r="K361" s="849">
        <v>19</v>
      </c>
      <c r="L361" s="849">
        <v>17936</v>
      </c>
      <c r="M361" s="832">
        <v>1</v>
      </c>
      <c r="N361" s="832">
        <v>944</v>
      </c>
      <c r="O361" s="849">
        <v>30</v>
      </c>
      <c r="P361" s="849">
        <v>28410</v>
      </c>
      <c r="Q361" s="837">
        <v>1.5839652096342551</v>
      </c>
      <c r="R361" s="850">
        <v>947</v>
      </c>
    </row>
    <row r="362" spans="1:18" ht="14.4" customHeight="1" x14ac:dyDescent="0.3">
      <c r="A362" s="831" t="s">
        <v>6806</v>
      </c>
      <c r="B362" s="832" t="s">
        <v>7094</v>
      </c>
      <c r="C362" s="832" t="s">
        <v>665</v>
      </c>
      <c r="D362" s="832" t="s">
        <v>6770</v>
      </c>
      <c r="E362" s="832" t="s">
        <v>7121</v>
      </c>
      <c r="F362" s="832" t="s">
        <v>7120</v>
      </c>
      <c r="G362" s="849">
        <v>13</v>
      </c>
      <c r="H362" s="849">
        <v>67600</v>
      </c>
      <c r="I362" s="832">
        <v>0.76470588235294112</v>
      </c>
      <c r="J362" s="832">
        <v>5200</v>
      </c>
      <c r="K362" s="849">
        <v>17</v>
      </c>
      <c r="L362" s="849">
        <v>88400</v>
      </c>
      <c r="M362" s="832">
        <v>1</v>
      </c>
      <c r="N362" s="832">
        <v>5200</v>
      </c>
      <c r="O362" s="849">
        <v>17</v>
      </c>
      <c r="P362" s="849">
        <v>88400</v>
      </c>
      <c r="Q362" s="837">
        <v>1</v>
      </c>
      <c r="R362" s="850">
        <v>5200</v>
      </c>
    </row>
    <row r="363" spans="1:18" ht="14.4" customHeight="1" x14ac:dyDescent="0.3">
      <c r="A363" s="831" t="s">
        <v>6806</v>
      </c>
      <c r="B363" s="832" t="s">
        <v>7094</v>
      </c>
      <c r="C363" s="832" t="s">
        <v>6914</v>
      </c>
      <c r="D363" s="832" t="s">
        <v>6751</v>
      </c>
      <c r="E363" s="832" t="s">
        <v>6863</v>
      </c>
      <c r="F363" s="832" t="s">
        <v>6915</v>
      </c>
      <c r="G363" s="849"/>
      <c r="H363" s="849"/>
      <c r="I363" s="832"/>
      <c r="J363" s="832"/>
      <c r="K363" s="849">
        <v>0</v>
      </c>
      <c r="L363" s="849">
        <v>0</v>
      </c>
      <c r="M363" s="832"/>
      <c r="N363" s="832"/>
      <c r="O363" s="849">
        <v>0</v>
      </c>
      <c r="P363" s="849">
        <v>7.2759576141834259E-12</v>
      </c>
      <c r="Q363" s="837"/>
      <c r="R363" s="850"/>
    </row>
    <row r="364" spans="1:18" ht="14.4" customHeight="1" x14ac:dyDescent="0.3">
      <c r="A364" s="831" t="s">
        <v>6806</v>
      </c>
      <c r="B364" s="832" t="s">
        <v>7122</v>
      </c>
      <c r="C364" s="832" t="s">
        <v>665</v>
      </c>
      <c r="D364" s="832" t="s">
        <v>6770</v>
      </c>
      <c r="E364" s="832" t="s">
        <v>6775</v>
      </c>
      <c r="F364" s="832" t="s">
        <v>6776</v>
      </c>
      <c r="G364" s="849">
        <v>3</v>
      </c>
      <c r="H364" s="849">
        <v>198</v>
      </c>
      <c r="I364" s="832">
        <v>0.3</v>
      </c>
      <c r="J364" s="832">
        <v>66</v>
      </c>
      <c r="K364" s="849">
        <v>10</v>
      </c>
      <c r="L364" s="849">
        <v>660</v>
      </c>
      <c r="M364" s="832">
        <v>1</v>
      </c>
      <c r="N364" s="832">
        <v>66</v>
      </c>
      <c r="O364" s="849">
        <v>5</v>
      </c>
      <c r="P364" s="849">
        <v>335</v>
      </c>
      <c r="Q364" s="837">
        <v>0.50757575757575757</v>
      </c>
      <c r="R364" s="850">
        <v>67</v>
      </c>
    </row>
    <row r="365" spans="1:18" ht="14.4" customHeight="1" x14ac:dyDescent="0.3">
      <c r="A365" s="831" t="s">
        <v>6806</v>
      </c>
      <c r="B365" s="832" t="s">
        <v>7122</v>
      </c>
      <c r="C365" s="832" t="s">
        <v>665</v>
      </c>
      <c r="D365" s="832" t="s">
        <v>6770</v>
      </c>
      <c r="E365" s="832" t="s">
        <v>6810</v>
      </c>
      <c r="F365" s="832" t="s">
        <v>6811</v>
      </c>
      <c r="G365" s="849">
        <v>100</v>
      </c>
      <c r="H365" s="849">
        <v>3700</v>
      </c>
      <c r="I365" s="832">
        <v>0.8928571428571429</v>
      </c>
      <c r="J365" s="832">
        <v>37</v>
      </c>
      <c r="K365" s="849">
        <v>112</v>
      </c>
      <c r="L365" s="849">
        <v>4144</v>
      </c>
      <c r="M365" s="832">
        <v>1</v>
      </c>
      <c r="N365" s="832">
        <v>37</v>
      </c>
      <c r="O365" s="849">
        <v>77</v>
      </c>
      <c r="P365" s="849">
        <v>2926</v>
      </c>
      <c r="Q365" s="837">
        <v>0.70608108108108103</v>
      </c>
      <c r="R365" s="850">
        <v>38</v>
      </c>
    </row>
    <row r="366" spans="1:18" ht="14.4" customHeight="1" x14ac:dyDescent="0.3">
      <c r="A366" s="831" t="s">
        <v>6806</v>
      </c>
      <c r="B366" s="832" t="s">
        <v>7122</v>
      </c>
      <c r="C366" s="832" t="s">
        <v>665</v>
      </c>
      <c r="D366" s="832" t="s">
        <v>6770</v>
      </c>
      <c r="E366" s="832" t="s">
        <v>5390</v>
      </c>
      <c r="F366" s="832" t="s">
        <v>7123</v>
      </c>
      <c r="G366" s="849">
        <v>950</v>
      </c>
      <c r="H366" s="849">
        <v>133950</v>
      </c>
      <c r="I366" s="832">
        <v>0.96056622851365014</v>
      </c>
      <c r="J366" s="832">
        <v>141</v>
      </c>
      <c r="K366" s="849">
        <v>989</v>
      </c>
      <c r="L366" s="849">
        <v>139449</v>
      </c>
      <c r="M366" s="832">
        <v>1</v>
      </c>
      <c r="N366" s="832">
        <v>141</v>
      </c>
      <c r="O366" s="849">
        <v>997</v>
      </c>
      <c r="P366" s="849">
        <v>141574</v>
      </c>
      <c r="Q366" s="837">
        <v>1.0152385459917246</v>
      </c>
      <c r="R366" s="850">
        <v>142</v>
      </c>
    </row>
    <row r="367" spans="1:18" ht="14.4" customHeight="1" x14ac:dyDescent="0.3">
      <c r="A367" s="831" t="s">
        <v>6806</v>
      </c>
      <c r="B367" s="832" t="s">
        <v>7122</v>
      </c>
      <c r="C367" s="832" t="s">
        <v>665</v>
      </c>
      <c r="D367" s="832" t="s">
        <v>6770</v>
      </c>
      <c r="E367" s="832" t="s">
        <v>7124</v>
      </c>
      <c r="F367" s="832" t="s">
        <v>7125</v>
      </c>
      <c r="G367" s="849">
        <v>97</v>
      </c>
      <c r="H367" s="849">
        <v>92829</v>
      </c>
      <c r="I367" s="832">
        <v>0.86516738741425592</v>
      </c>
      <c r="J367" s="832">
        <v>957</v>
      </c>
      <c r="K367" s="849">
        <v>112</v>
      </c>
      <c r="L367" s="849">
        <v>107296</v>
      </c>
      <c r="M367" s="832">
        <v>1</v>
      </c>
      <c r="N367" s="832">
        <v>958</v>
      </c>
      <c r="O367" s="849">
        <v>107</v>
      </c>
      <c r="P367" s="849">
        <v>103041</v>
      </c>
      <c r="Q367" s="837">
        <v>0.96034334923948705</v>
      </c>
      <c r="R367" s="850">
        <v>963</v>
      </c>
    </row>
    <row r="368" spans="1:18" ht="14.4" customHeight="1" x14ac:dyDescent="0.3">
      <c r="A368" s="831" t="s">
        <v>6806</v>
      </c>
      <c r="B368" s="832" t="s">
        <v>7122</v>
      </c>
      <c r="C368" s="832" t="s">
        <v>665</v>
      </c>
      <c r="D368" s="832" t="s">
        <v>6770</v>
      </c>
      <c r="E368" s="832" t="s">
        <v>7126</v>
      </c>
      <c r="F368" s="832" t="s">
        <v>7127</v>
      </c>
      <c r="G368" s="849">
        <v>3</v>
      </c>
      <c r="H368" s="849">
        <v>1296</v>
      </c>
      <c r="I368" s="832">
        <v>0.42857142857142855</v>
      </c>
      <c r="J368" s="832">
        <v>432</v>
      </c>
      <c r="K368" s="849">
        <v>7</v>
      </c>
      <c r="L368" s="849">
        <v>3024</v>
      </c>
      <c r="M368" s="832">
        <v>1</v>
      </c>
      <c r="N368" s="832">
        <v>432</v>
      </c>
      <c r="O368" s="849">
        <v>13</v>
      </c>
      <c r="P368" s="849">
        <v>5655</v>
      </c>
      <c r="Q368" s="837">
        <v>1.8700396825396826</v>
      </c>
      <c r="R368" s="850">
        <v>435</v>
      </c>
    </row>
    <row r="369" spans="1:18" ht="14.4" customHeight="1" x14ac:dyDescent="0.3">
      <c r="A369" s="831" t="s">
        <v>6806</v>
      </c>
      <c r="B369" s="832" t="s">
        <v>7122</v>
      </c>
      <c r="C369" s="832" t="s">
        <v>665</v>
      </c>
      <c r="D369" s="832" t="s">
        <v>6770</v>
      </c>
      <c r="E369" s="832" t="s">
        <v>7128</v>
      </c>
      <c r="F369" s="832" t="s">
        <v>7129</v>
      </c>
      <c r="G369" s="849">
        <v>923</v>
      </c>
      <c r="H369" s="849">
        <v>931307</v>
      </c>
      <c r="I369" s="832">
        <v>0.98513476347634765</v>
      </c>
      <c r="J369" s="832">
        <v>1009</v>
      </c>
      <c r="K369" s="849">
        <v>936</v>
      </c>
      <c r="L369" s="849">
        <v>945360</v>
      </c>
      <c r="M369" s="832">
        <v>1</v>
      </c>
      <c r="N369" s="832">
        <v>1010</v>
      </c>
      <c r="O369" s="849">
        <v>951</v>
      </c>
      <c r="P369" s="849">
        <v>963363</v>
      </c>
      <c r="Q369" s="837">
        <v>1.0190435389692816</v>
      </c>
      <c r="R369" s="850">
        <v>1013</v>
      </c>
    </row>
    <row r="370" spans="1:18" ht="14.4" customHeight="1" x14ac:dyDescent="0.3">
      <c r="A370" s="831" t="s">
        <v>6806</v>
      </c>
      <c r="B370" s="832" t="s">
        <v>7122</v>
      </c>
      <c r="C370" s="832" t="s">
        <v>665</v>
      </c>
      <c r="D370" s="832" t="s">
        <v>6770</v>
      </c>
      <c r="E370" s="832" t="s">
        <v>7130</v>
      </c>
      <c r="F370" s="832" t="s">
        <v>7131</v>
      </c>
      <c r="G370" s="849">
        <v>18</v>
      </c>
      <c r="H370" s="849">
        <v>3186</v>
      </c>
      <c r="I370" s="832">
        <v>0.89494382022471908</v>
      </c>
      <c r="J370" s="832">
        <v>177</v>
      </c>
      <c r="K370" s="849">
        <v>20</v>
      </c>
      <c r="L370" s="849">
        <v>3560</v>
      </c>
      <c r="M370" s="832">
        <v>1</v>
      </c>
      <c r="N370" s="832">
        <v>178</v>
      </c>
      <c r="O370" s="849">
        <v>12</v>
      </c>
      <c r="P370" s="849">
        <v>2148</v>
      </c>
      <c r="Q370" s="837">
        <v>0.60337078651685394</v>
      </c>
      <c r="R370" s="850">
        <v>179</v>
      </c>
    </row>
    <row r="371" spans="1:18" ht="14.4" customHeight="1" x14ac:dyDescent="0.3">
      <c r="A371" s="831" t="s">
        <v>6806</v>
      </c>
      <c r="B371" s="832" t="s">
        <v>7122</v>
      </c>
      <c r="C371" s="832" t="s">
        <v>665</v>
      </c>
      <c r="D371" s="832" t="s">
        <v>6770</v>
      </c>
      <c r="E371" s="832" t="s">
        <v>6781</v>
      </c>
      <c r="F371" s="832" t="s">
        <v>6782</v>
      </c>
      <c r="G371" s="849">
        <v>38</v>
      </c>
      <c r="H371" s="849">
        <v>1266.6499999999999</v>
      </c>
      <c r="I371" s="832">
        <v>1.225818002341988</v>
      </c>
      <c r="J371" s="832">
        <v>33.3328947368421</v>
      </c>
      <c r="K371" s="849">
        <v>31</v>
      </c>
      <c r="L371" s="849">
        <v>1033.3100000000002</v>
      </c>
      <c r="M371" s="832">
        <v>1</v>
      </c>
      <c r="N371" s="832">
        <v>33.332580645161293</v>
      </c>
      <c r="O371" s="849">
        <v>44</v>
      </c>
      <c r="P371" s="849">
        <v>1466.67</v>
      </c>
      <c r="Q371" s="837">
        <v>1.4193901152606669</v>
      </c>
      <c r="R371" s="850">
        <v>33.333409090909093</v>
      </c>
    </row>
    <row r="372" spans="1:18" ht="14.4" customHeight="1" x14ac:dyDescent="0.3">
      <c r="A372" s="831" t="s">
        <v>6806</v>
      </c>
      <c r="B372" s="832" t="s">
        <v>7122</v>
      </c>
      <c r="C372" s="832" t="s">
        <v>665</v>
      </c>
      <c r="D372" s="832" t="s">
        <v>6770</v>
      </c>
      <c r="E372" s="832" t="s">
        <v>7132</v>
      </c>
      <c r="F372" s="832" t="s">
        <v>7133</v>
      </c>
      <c r="G372" s="849">
        <v>928</v>
      </c>
      <c r="H372" s="849">
        <v>329440</v>
      </c>
      <c r="I372" s="832">
        <v>1.1614518147684605</v>
      </c>
      <c r="J372" s="832">
        <v>355</v>
      </c>
      <c r="K372" s="849">
        <v>799</v>
      </c>
      <c r="L372" s="849">
        <v>283645</v>
      </c>
      <c r="M372" s="832">
        <v>1</v>
      </c>
      <c r="N372" s="832">
        <v>355</v>
      </c>
      <c r="O372" s="849">
        <v>823</v>
      </c>
      <c r="P372" s="849">
        <v>294634</v>
      </c>
      <c r="Q372" s="837">
        <v>1.0387420895838106</v>
      </c>
      <c r="R372" s="850">
        <v>358</v>
      </c>
    </row>
    <row r="373" spans="1:18" ht="14.4" customHeight="1" x14ac:dyDescent="0.3">
      <c r="A373" s="831" t="s">
        <v>6806</v>
      </c>
      <c r="B373" s="832" t="s">
        <v>7122</v>
      </c>
      <c r="C373" s="832" t="s">
        <v>665</v>
      </c>
      <c r="D373" s="832" t="s">
        <v>6770</v>
      </c>
      <c r="E373" s="832" t="s">
        <v>6818</v>
      </c>
      <c r="F373" s="832" t="s">
        <v>6819</v>
      </c>
      <c r="G373" s="849">
        <v>469</v>
      </c>
      <c r="H373" s="849">
        <v>54404</v>
      </c>
      <c r="I373" s="832">
        <v>0.9178082191780822</v>
      </c>
      <c r="J373" s="832">
        <v>116</v>
      </c>
      <c r="K373" s="849">
        <v>511</v>
      </c>
      <c r="L373" s="849">
        <v>59276</v>
      </c>
      <c r="M373" s="832">
        <v>1</v>
      </c>
      <c r="N373" s="832">
        <v>116</v>
      </c>
      <c r="O373" s="849">
        <v>530</v>
      </c>
      <c r="P373" s="849">
        <v>61480</v>
      </c>
      <c r="Q373" s="837">
        <v>1.0371819960861057</v>
      </c>
      <c r="R373" s="850">
        <v>116</v>
      </c>
    </row>
    <row r="374" spans="1:18" ht="14.4" customHeight="1" x14ac:dyDescent="0.3">
      <c r="A374" s="831" t="s">
        <v>6806</v>
      </c>
      <c r="B374" s="832" t="s">
        <v>7122</v>
      </c>
      <c r="C374" s="832" t="s">
        <v>665</v>
      </c>
      <c r="D374" s="832" t="s">
        <v>6770</v>
      </c>
      <c r="E374" s="832" t="s">
        <v>6783</v>
      </c>
      <c r="F374" s="832" t="s">
        <v>6784</v>
      </c>
      <c r="G374" s="849">
        <v>4</v>
      </c>
      <c r="H374" s="849">
        <v>148</v>
      </c>
      <c r="I374" s="832">
        <v>0.8</v>
      </c>
      <c r="J374" s="832">
        <v>37</v>
      </c>
      <c r="K374" s="849">
        <v>5</v>
      </c>
      <c r="L374" s="849">
        <v>185</v>
      </c>
      <c r="M374" s="832">
        <v>1</v>
      </c>
      <c r="N374" s="832">
        <v>37</v>
      </c>
      <c r="O374" s="849">
        <v>7</v>
      </c>
      <c r="P374" s="849">
        <v>266</v>
      </c>
      <c r="Q374" s="837">
        <v>1.4378378378378378</v>
      </c>
      <c r="R374" s="850">
        <v>38</v>
      </c>
    </row>
    <row r="375" spans="1:18" ht="14.4" customHeight="1" x14ac:dyDescent="0.3">
      <c r="A375" s="831" t="s">
        <v>6806</v>
      </c>
      <c r="B375" s="832" t="s">
        <v>7122</v>
      </c>
      <c r="C375" s="832" t="s">
        <v>665</v>
      </c>
      <c r="D375" s="832" t="s">
        <v>6770</v>
      </c>
      <c r="E375" s="832" t="s">
        <v>6918</v>
      </c>
      <c r="F375" s="832" t="s">
        <v>6919</v>
      </c>
      <c r="G375" s="849">
        <v>67</v>
      </c>
      <c r="H375" s="849">
        <v>23115</v>
      </c>
      <c r="I375" s="832">
        <v>1.2847376611827479</v>
      </c>
      <c r="J375" s="832">
        <v>345</v>
      </c>
      <c r="K375" s="849">
        <v>52</v>
      </c>
      <c r="L375" s="849">
        <v>17992</v>
      </c>
      <c r="M375" s="832">
        <v>1</v>
      </c>
      <c r="N375" s="832">
        <v>346</v>
      </c>
      <c r="O375" s="849">
        <v>58</v>
      </c>
      <c r="P375" s="849">
        <v>20300</v>
      </c>
      <c r="Q375" s="837">
        <v>1.1282792352156514</v>
      </c>
      <c r="R375" s="850">
        <v>350</v>
      </c>
    </row>
    <row r="376" spans="1:18" ht="14.4" customHeight="1" x14ac:dyDescent="0.3">
      <c r="A376" s="831" t="s">
        <v>6806</v>
      </c>
      <c r="B376" s="832" t="s">
        <v>7122</v>
      </c>
      <c r="C376" s="832" t="s">
        <v>665</v>
      </c>
      <c r="D376" s="832" t="s">
        <v>6770</v>
      </c>
      <c r="E376" s="832" t="s">
        <v>6822</v>
      </c>
      <c r="F376" s="832" t="s">
        <v>6823</v>
      </c>
      <c r="G376" s="849">
        <v>63</v>
      </c>
      <c r="H376" s="849">
        <v>4662</v>
      </c>
      <c r="I376" s="832">
        <v>0.875</v>
      </c>
      <c r="J376" s="832">
        <v>74</v>
      </c>
      <c r="K376" s="849">
        <v>72</v>
      </c>
      <c r="L376" s="849">
        <v>5328</v>
      </c>
      <c r="M376" s="832">
        <v>1</v>
      </c>
      <c r="N376" s="832">
        <v>74</v>
      </c>
      <c r="O376" s="849">
        <v>84</v>
      </c>
      <c r="P376" s="849">
        <v>6300</v>
      </c>
      <c r="Q376" s="837">
        <v>1.1824324324324325</v>
      </c>
      <c r="R376" s="850">
        <v>75</v>
      </c>
    </row>
    <row r="377" spans="1:18" ht="14.4" customHeight="1" x14ac:dyDescent="0.3">
      <c r="A377" s="831" t="s">
        <v>6806</v>
      </c>
      <c r="B377" s="832" t="s">
        <v>7122</v>
      </c>
      <c r="C377" s="832" t="s">
        <v>665</v>
      </c>
      <c r="D377" s="832" t="s">
        <v>6770</v>
      </c>
      <c r="E377" s="832" t="s">
        <v>6824</v>
      </c>
      <c r="F377" s="832" t="s">
        <v>6825</v>
      </c>
      <c r="G377" s="849">
        <v>4</v>
      </c>
      <c r="H377" s="849">
        <v>892</v>
      </c>
      <c r="I377" s="832">
        <v>0.15384615384615385</v>
      </c>
      <c r="J377" s="832">
        <v>223</v>
      </c>
      <c r="K377" s="849">
        <v>26</v>
      </c>
      <c r="L377" s="849">
        <v>5798</v>
      </c>
      <c r="M377" s="832">
        <v>1</v>
      </c>
      <c r="N377" s="832">
        <v>223</v>
      </c>
      <c r="O377" s="849">
        <v>102</v>
      </c>
      <c r="P377" s="849">
        <v>23052</v>
      </c>
      <c r="Q377" s="837">
        <v>3.9758537426698863</v>
      </c>
      <c r="R377" s="850">
        <v>226</v>
      </c>
    </row>
    <row r="378" spans="1:18" ht="14.4" customHeight="1" x14ac:dyDescent="0.3">
      <c r="A378" s="831" t="s">
        <v>6806</v>
      </c>
      <c r="B378" s="832" t="s">
        <v>7122</v>
      </c>
      <c r="C378" s="832" t="s">
        <v>665</v>
      </c>
      <c r="D378" s="832" t="s">
        <v>6770</v>
      </c>
      <c r="E378" s="832" t="s">
        <v>6890</v>
      </c>
      <c r="F378" s="832" t="s">
        <v>6891</v>
      </c>
      <c r="G378" s="849">
        <v>7</v>
      </c>
      <c r="H378" s="849">
        <v>539</v>
      </c>
      <c r="I378" s="832">
        <v>1.75</v>
      </c>
      <c r="J378" s="832">
        <v>77</v>
      </c>
      <c r="K378" s="849">
        <v>4</v>
      </c>
      <c r="L378" s="849">
        <v>308</v>
      </c>
      <c r="M378" s="832">
        <v>1</v>
      </c>
      <c r="N378" s="832">
        <v>77</v>
      </c>
      <c r="O378" s="849">
        <v>5</v>
      </c>
      <c r="P378" s="849">
        <v>390</v>
      </c>
      <c r="Q378" s="837">
        <v>1.2662337662337662</v>
      </c>
      <c r="R378" s="850">
        <v>78</v>
      </c>
    </row>
    <row r="379" spans="1:18" ht="14.4" customHeight="1" x14ac:dyDescent="0.3">
      <c r="A379" s="831" t="s">
        <v>6806</v>
      </c>
      <c r="B379" s="832" t="s">
        <v>7122</v>
      </c>
      <c r="C379" s="832" t="s">
        <v>665</v>
      </c>
      <c r="D379" s="832" t="s">
        <v>6770</v>
      </c>
      <c r="E379" s="832" t="s">
        <v>6828</v>
      </c>
      <c r="F379" s="832" t="s">
        <v>6829</v>
      </c>
      <c r="G379" s="849"/>
      <c r="H379" s="849"/>
      <c r="I379" s="832"/>
      <c r="J379" s="832"/>
      <c r="K379" s="849">
        <v>8</v>
      </c>
      <c r="L379" s="849">
        <v>1784</v>
      </c>
      <c r="M379" s="832">
        <v>1</v>
      </c>
      <c r="N379" s="832">
        <v>223</v>
      </c>
      <c r="O379" s="849">
        <v>1</v>
      </c>
      <c r="P379" s="849">
        <v>226</v>
      </c>
      <c r="Q379" s="837">
        <v>0.12668161434977579</v>
      </c>
      <c r="R379" s="850">
        <v>226</v>
      </c>
    </row>
    <row r="380" spans="1:18" ht="14.4" customHeight="1" x14ac:dyDescent="0.3">
      <c r="A380" s="831" t="s">
        <v>6806</v>
      </c>
      <c r="B380" s="832" t="s">
        <v>7122</v>
      </c>
      <c r="C380" s="832" t="s">
        <v>665</v>
      </c>
      <c r="D380" s="832" t="s">
        <v>6770</v>
      </c>
      <c r="E380" s="832" t="s">
        <v>6787</v>
      </c>
      <c r="F380" s="832" t="s">
        <v>6788</v>
      </c>
      <c r="G380" s="849">
        <v>2</v>
      </c>
      <c r="H380" s="849">
        <v>118</v>
      </c>
      <c r="I380" s="832"/>
      <c r="J380" s="832">
        <v>59</v>
      </c>
      <c r="K380" s="849"/>
      <c r="L380" s="849"/>
      <c r="M380" s="832"/>
      <c r="N380" s="832"/>
      <c r="O380" s="849"/>
      <c r="P380" s="849"/>
      <c r="Q380" s="837"/>
      <c r="R380" s="850"/>
    </row>
    <row r="381" spans="1:18" ht="14.4" customHeight="1" x14ac:dyDescent="0.3">
      <c r="A381" s="831" t="s">
        <v>6806</v>
      </c>
      <c r="B381" s="832" t="s">
        <v>7122</v>
      </c>
      <c r="C381" s="832" t="s">
        <v>665</v>
      </c>
      <c r="D381" s="832" t="s">
        <v>6770</v>
      </c>
      <c r="E381" s="832" t="s">
        <v>7134</v>
      </c>
      <c r="F381" s="832" t="s">
        <v>7135</v>
      </c>
      <c r="G381" s="849">
        <v>7</v>
      </c>
      <c r="H381" s="849">
        <v>5985</v>
      </c>
      <c r="I381" s="832">
        <v>0.30434782608695654</v>
      </c>
      <c r="J381" s="832">
        <v>855</v>
      </c>
      <c r="K381" s="849">
        <v>23</v>
      </c>
      <c r="L381" s="849">
        <v>19665</v>
      </c>
      <c r="M381" s="832">
        <v>1</v>
      </c>
      <c r="N381" s="832">
        <v>855</v>
      </c>
      <c r="O381" s="849">
        <v>15</v>
      </c>
      <c r="P381" s="849">
        <v>12870</v>
      </c>
      <c r="Q381" s="837">
        <v>0.65446224256292906</v>
      </c>
      <c r="R381" s="850">
        <v>858</v>
      </c>
    </row>
    <row r="382" spans="1:18" ht="14.4" customHeight="1" x14ac:dyDescent="0.3">
      <c r="A382" s="831" t="s">
        <v>6806</v>
      </c>
      <c r="B382" s="832" t="s">
        <v>7122</v>
      </c>
      <c r="C382" s="832" t="s">
        <v>665</v>
      </c>
      <c r="D382" s="832" t="s">
        <v>6770</v>
      </c>
      <c r="E382" s="832" t="s">
        <v>7136</v>
      </c>
      <c r="F382" s="832" t="s">
        <v>7137</v>
      </c>
      <c r="G382" s="849"/>
      <c r="H382" s="849"/>
      <c r="I382" s="832"/>
      <c r="J382" s="832"/>
      <c r="K382" s="849">
        <v>161</v>
      </c>
      <c r="L382" s="849">
        <v>113022</v>
      </c>
      <c r="M382" s="832">
        <v>1</v>
      </c>
      <c r="N382" s="832">
        <v>702</v>
      </c>
      <c r="O382" s="849">
        <v>166</v>
      </c>
      <c r="P382" s="849">
        <v>117362</v>
      </c>
      <c r="Q382" s="837">
        <v>1.0383996036169949</v>
      </c>
      <c r="R382" s="850">
        <v>707</v>
      </c>
    </row>
    <row r="383" spans="1:18" ht="14.4" customHeight="1" x14ac:dyDescent="0.3">
      <c r="A383" s="831" t="s">
        <v>6806</v>
      </c>
      <c r="B383" s="832" t="s">
        <v>7122</v>
      </c>
      <c r="C383" s="832" t="s">
        <v>665</v>
      </c>
      <c r="D383" s="832" t="s">
        <v>6770</v>
      </c>
      <c r="E383" s="832" t="s">
        <v>6830</v>
      </c>
      <c r="F383" s="832" t="s">
        <v>6831</v>
      </c>
      <c r="G383" s="849"/>
      <c r="H383" s="849"/>
      <c r="I383" s="832"/>
      <c r="J383" s="832"/>
      <c r="K383" s="849">
        <v>8</v>
      </c>
      <c r="L383" s="849">
        <v>800</v>
      </c>
      <c r="M383" s="832">
        <v>1</v>
      </c>
      <c r="N383" s="832">
        <v>100</v>
      </c>
      <c r="O383" s="849">
        <v>6</v>
      </c>
      <c r="P383" s="849">
        <v>600</v>
      </c>
      <c r="Q383" s="837">
        <v>0.75</v>
      </c>
      <c r="R383" s="850">
        <v>100</v>
      </c>
    </row>
    <row r="384" spans="1:18" ht="14.4" customHeight="1" x14ac:dyDescent="0.3">
      <c r="A384" s="831" t="s">
        <v>6806</v>
      </c>
      <c r="B384" s="832" t="s">
        <v>7138</v>
      </c>
      <c r="C384" s="832" t="s">
        <v>665</v>
      </c>
      <c r="D384" s="832" t="s">
        <v>6751</v>
      </c>
      <c r="E384" s="832" t="s">
        <v>7139</v>
      </c>
      <c r="F384" s="832" t="s">
        <v>1627</v>
      </c>
      <c r="G384" s="849">
        <v>3</v>
      </c>
      <c r="H384" s="849">
        <v>17518.800000000003</v>
      </c>
      <c r="I384" s="832"/>
      <c r="J384" s="832">
        <v>5839.6000000000013</v>
      </c>
      <c r="K384" s="849"/>
      <c r="L384" s="849"/>
      <c r="M384" s="832"/>
      <c r="N384" s="832"/>
      <c r="O384" s="849"/>
      <c r="P384" s="849"/>
      <c r="Q384" s="837"/>
      <c r="R384" s="850"/>
    </row>
    <row r="385" spans="1:18" ht="14.4" customHeight="1" x14ac:dyDescent="0.3">
      <c r="A385" s="831" t="s">
        <v>6806</v>
      </c>
      <c r="B385" s="832" t="s">
        <v>7138</v>
      </c>
      <c r="C385" s="832" t="s">
        <v>665</v>
      </c>
      <c r="D385" s="832" t="s">
        <v>6751</v>
      </c>
      <c r="E385" s="832" t="s">
        <v>7140</v>
      </c>
      <c r="F385" s="832" t="s">
        <v>1627</v>
      </c>
      <c r="G385" s="849">
        <v>4</v>
      </c>
      <c r="H385" s="849">
        <v>17126.46</v>
      </c>
      <c r="I385" s="832">
        <v>0.34840583082977189</v>
      </c>
      <c r="J385" s="832">
        <v>4281.6149999999998</v>
      </c>
      <c r="K385" s="849">
        <v>13</v>
      </c>
      <c r="L385" s="849">
        <v>49156.640000000007</v>
      </c>
      <c r="M385" s="832">
        <v>1</v>
      </c>
      <c r="N385" s="832">
        <v>3781.2800000000007</v>
      </c>
      <c r="O385" s="849">
        <v>1</v>
      </c>
      <c r="P385" s="849">
        <v>3781.28</v>
      </c>
      <c r="Q385" s="837">
        <v>7.6923076923076913E-2</v>
      </c>
      <c r="R385" s="850">
        <v>3781.28</v>
      </c>
    </row>
    <row r="386" spans="1:18" ht="14.4" customHeight="1" x14ac:dyDescent="0.3">
      <c r="A386" s="831" t="s">
        <v>6806</v>
      </c>
      <c r="B386" s="832" t="s">
        <v>7138</v>
      </c>
      <c r="C386" s="832" t="s">
        <v>665</v>
      </c>
      <c r="D386" s="832" t="s">
        <v>6751</v>
      </c>
      <c r="E386" s="832" t="s">
        <v>7141</v>
      </c>
      <c r="F386" s="832" t="s">
        <v>1627</v>
      </c>
      <c r="G386" s="849">
        <v>3</v>
      </c>
      <c r="H386" s="849">
        <v>17518.8</v>
      </c>
      <c r="I386" s="832">
        <v>0.39711617690561379</v>
      </c>
      <c r="J386" s="832">
        <v>5839.5999999999995</v>
      </c>
      <c r="K386" s="849">
        <v>7</v>
      </c>
      <c r="L386" s="849">
        <v>44115.05</v>
      </c>
      <c r="M386" s="832">
        <v>1</v>
      </c>
      <c r="N386" s="832">
        <v>6302.1500000000005</v>
      </c>
      <c r="O386" s="849">
        <v>10</v>
      </c>
      <c r="P386" s="849">
        <v>59418.92</v>
      </c>
      <c r="Q386" s="837">
        <v>1.3469081413259192</v>
      </c>
      <c r="R386" s="850">
        <v>5941.8919999999998</v>
      </c>
    </row>
    <row r="387" spans="1:18" ht="14.4" customHeight="1" x14ac:dyDescent="0.3">
      <c r="A387" s="831" t="s">
        <v>6806</v>
      </c>
      <c r="B387" s="832" t="s">
        <v>7138</v>
      </c>
      <c r="C387" s="832" t="s">
        <v>665</v>
      </c>
      <c r="D387" s="832" t="s">
        <v>6751</v>
      </c>
      <c r="E387" s="832" t="s">
        <v>7142</v>
      </c>
      <c r="F387" s="832" t="s">
        <v>1627</v>
      </c>
      <c r="G387" s="849"/>
      <c r="H387" s="849"/>
      <c r="I387" s="832"/>
      <c r="J387" s="832"/>
      <c r="K387" s="849"/>
      <c r="L387" s="849"/>
      <c r="M387" s="832"/>
      <c r="N387" s="832"/>
      <c r="O387" s="849">
        <v>2</v>
      </c>
      <c r="P387" s="849">
        <v>7562.56</v>
      </c>
      <c r="Q387" s="837"/>
      <c r="R387" s="850">
        <v>3781.28</v>
      </c>
    </row>
    <row r="388" spans="1:18" ht="14.4" customHeight="1" x14ac:dyDescent="0.3">
      <c r="A388" s="831" t="s">
        <v>6806</v>
      </c>
      <c r="B388" s="832" t="s">
        <v>7138</v>
      </c>
      <c r="C388" s="832" t="s">
        <v>665</v>
      </c>
      <c r="D388" s="832" t="s">
        <v>6770</v>
      </c>
      <c r="E388" s="832" t="s">
        <v>6775</v>
      </c>
      <c r="F388" s="832" t="s">
        <v>6776</v>
      </c>
      <c r="G388" s="849">
        <v>13</v>
      </c>
      <c r="H388" s="849">
        <v>858</v>
      </c>
      <c r="I388" s="832">
        <v>0.76470588235294112</v>
      </c>
      <c r="J388" s="832">
        <v>66</v>
      </c>
      <c r="K388" s="849">
        <v>17</v>
      </c>
      <c r="L388" s="849">
        <v>1122</v>
      </c>
      <c r="M388" s="832">
        <v>1</v>
      </c>
      <c r="N388" s="832">
        <v>66</v>
      </c>
      <c r="O388" s="849">
        <v>22</v>
      </c>
      <c r="P388" s="849">
        <v>1474</v>
      </c>
      <c r="Q388" s="837">
        <v>1.3137254901960784</v>
      </c>
      <c r="R388" s="850">
        <v>67</v>
      </c>
    </row>
    <row r="389" spans="1:18" ht="14.4" customHeight="1" x14ac:dyDescent="0.3">
      <c r="A389" s="831" t="s">
        <v>6806</v>
      </c>
      <c r="B389" s="832" t="s">
        <v>7138</v>
      </c>
      <c r="C389" s="832" t="s">
        <v>665</v>
      </c>
      <c r="D389" s="832" t="s">
        <v>6770</v>
      </c>
      <c r="E389" s="832" t="s">
        <v>6810</v>
      </c>
      <c r="F389" s="832" t="s">
        <v>6811</v>
      </c>
      <c r="G389" s="849">
        <v>201</v>
      </c>
      <c r="H389" s="849">
        <v>7437</v>
      </c>
      <c r="I389" s="832">
        <v>0.8271604938271605</v>
      </c>
      <c r="J389" s="832">
        <v>37</v>
      </c>
      <c r="K389" s="849">
        <v>243</v>
      </c>
      <c r="L389" s="849">
        <v>8991</v>
      </c>
      <c r="M389" s="832">
        <v>1</v>
      </c>
      <c r="N389" s="832">
        <v>37</v>
      </c>
      <c r="O389" s="849">
        <v>194</v>
      </c>
      <c r="P389" s="849">
        <v>7372</v>
      </c>
      <c r="Q389" s="837">
        <v>0.8199310421532644</v>
      </c>
      <c r="R389" s="850">
        <v>38</v>
      </c>
    </row>
    <row r="390" spans="1:18" ht="14.4" customHeight="1" x14ac:dyDescent="0.3">
      <c r="A390" s="831" t="s">
        <v>6806</v>
      </c>
      <c r="B390" s="832" t="s">
        <v>7138</v>
      </c>
      <c r="C390" s="832" t="s">
        <v>665</v>
      </c>
      <c r="D390" s="832" t="s">
        <v>6770</v>
      </c>
      <c r="E390" s="832" t="s">
        <v>7143</v>
      </c>
      <c r="F390" s="832" t="s">
        <v>7144</v>
      </c>
      <c r="G390" s="849">
        <v>154</v>
      </c>
      <c r="H390" s="849">
        <v>107954</v>
      </c>
      <c r="I390" s="832">
        <v>1.6898969975893052</v>
      </c>
      <c r="J390" s="832">
        <v>701</v>
      </c>
      <c r="K390" s="849">
        <v>91</v>
      </c>
      <c r="L390" s="849">
        <v>63882</v>
      </c>
      <c r="M390" s="832">
        <v>1</v>
      </c>
      <c r="N390" s="832">
        <v>702</v>
      </c>
      <c r="O390" s="849">
        <v>112</v>
      </c>
      <c r="P390" s="849">
        <v>79184</v>
      </c>
      <c r="Q390" s="837">
        <v>1.2395353933815472</v>
      </c>
      <c r="R390" s="850">
        <v>707</v>
      </c>
    </row>
    <row r="391" spans="1:18" ht="14.4" customHeight="1" x14ac:dyDescent="0.3">
      <c r="A391" s="831" t="s">
        <v>6806</v>
      </c>
      <c r="B391" s="832" t="s">
        <v>7138</v>
      </c>
      <c r="C391" s="832" t="s">
        <v>665</v>
      </c>
      <c r="D391" s="832" t="s">
        <v>6770</v>
      </c>
      <c r="E391" s="832" t="s">
        <v>7145</v>
      </c>
      <c r="F391" s="832" t="s">
        <v>7146</v>
      </c>
      <c r="G391" s="849">
        <v>1</v>
      </c>
      <c r="H391" s="849">
        <v>404</v>
      </c>
      <c r="I391" s="832">
        <v>0.5</v>
      </c>
      <c r="J391" s="832">
        <v>404</v>
      </c>
      <c r="K391" s="849">
        <v>2</v>
      </c>
      <c r="L391" s="849">
        <v>808</v>
      </c>
      <c r="M391" s="832">
        <v>1</v>
      </c>
      <c r="N391" s="832">
        <v>404</v>
      </c>
      <c r="O391" s="849"/>
      <c r="P391" s="849"/>
      <c r="Q391" s="837"/>
      <c r="R391" s="850"/>
    </row>
    <row r="392" spans="1:18" ht="14.4" customHeight="1" x14ac:dyDescent="0.3">
      <c r="A392" s="831" t="s">
        <v>6806</v>
      </c>
      <c r="B392" s="832" t="s">
        <v>7138</v>
      </c>
      <c r="C392" s="832" t="s">
        <v>665</v>
      </c>
      <c r="D392" s="832" t="s">
        <v>6770</v>
      </c>
      <c r="E392" s="832" t="s">
        <v>7147</v>
      </c>
      <c r="F392" s="832" t="s">
        <v>7148</v>
      </c>
      <c r="G392" s="849">
        <v>61</v>
      </c>
      <c r="H392" s="849">
        <v>31720</v>
      </c>
      <c r="I392" s="832">
        <v>1.3529537214757945</v>
      </c>
      <c r="J392" s="832">
        <v>520</v>
      </c>
      <c r="K392" s="849">
        <v>45</v>
      </c>
      <c r="L392" s="849">
        <v>23445</v>
      </c>
      <c r="M392" s="832">
        <v>1</v>
      </c>
      <c r="N392" s="832">
        <v>521</v>
      </c>
      <c r="O392" s="849">
        <v>41</v>
      </c>
      <c r="P392" s="849">
        <v>21484</v>
      </c>
      <c r="Q392" s="837">
        <v>0.91635743228833444</v>
      </c>
      <c r="R392" s="850">
        <v>524</v>
      </c>
    </row>
    <row r="393" spans="1:18" ht="14.4" customHeight="1" x14ac:dyDescent="0.3">
      <c r="A393" s="831" t="s">
        <v>6806</v>
      </c>
      <c r="B393" s="832" t="s">
        <v>7138</v>
      </c>
      <c r="C393" s="832" t="s">
        <v>665</v>
      </c>
      <c r="D393" s="832" t="s">
        <v>6770</v>
      </c>
      <c r="E393" s="832" t="s">
        <v>7149</v>
      </c>
      <c r="F393" s="832" t="s">
        <v>7150</v>
      </c>
      <c r="G393" s="849"/>
      <c r="H393" s="849"/>
      <c r="I393" s="832"/>
      <c r="J393" s="832"/>
      <c r="K393" s="849">
        <v>2</v>
      </c>
      <c r="L393" s="849">
        <v>694</v>
      </c>
      <c r="M393" s="832">
        <v>1</v>
      </c>
      <c r="N393" s="832">
        <v>347</v>
      </c>
      <c r="O393" s="849">
        <v>1</v>
      </c>
      <c r="P393" s="849">
        <v>350</v>
      </c>
      <c r="Q393" s="837">
        <v>0.50432276657060515</v>
      </c>
      <c r="R393" s="850">
        <v>350</v>
      </c>
    </row>
    <row r="394" spans="1:18" ht="14.4" customHeight="1" x14ac:dyDescent="0.3">
      <c r="A394" s="831" t="s">
        <v>6806</v>
      </c>
      <c r="B394" s="832" t="s">
        <v>7138</v>
      </c>
      <c r="C394" s="832" t="s">
        <v>665</v>
      </c>
      <c r="D394" s="832" t="s">
        <v>6770</v>
      </c>
      <c r="E394" s="832" t="s">
        <v>7151</v>
      </c>
      <c r="F394" s="832" t="s">
        <v>7152</v>
      </c>
      <c r="G394" s="849">
        <v>139</v>
      </c>
      <c r="H394" s="849">
        <v>56156</v>
      </c>
      <c r="I394" s="832">
        <v>0.89102564102564108</v>
      </c>
      <c r="J394" s="832">
        <v>404</v>
      </c>
      <c r="K394" s="849">
        <v>156</v>
      </c>
      <c r="L394" s="849">
        <v>63024</v>
      </c>
      <c r="M394" s="832">
        <v>1</v>
      </c>
      <c r="N394" s="832">
        <v>404</v>
      </c>
      <c r="O394" s="849">
        <v>140</v>
      </c>
      <c r="P394" s="849">
        <v>57120</v>
      </c>
      <c r="Q394" s="837">
        <v>0.90632140137090633</v>
      </c>
      <c r="R394" s="850">
        <v>408</v>
      </c>
    </row>
    <row r="395" spans="1:18" ht="14.4" customHeight="1" x14ac:dyDescent="0.3">
      <c r="A395" s="831" t="s">
        <v>6806</v>
      </c>
      <c r="B395" s="832" t="s">
        <v>7138</v>
      </c>
      <c r="C395" s="832" t="s">
        <v>665</v>
      </c>
      <c r="D395" s="832" t="s">
        <v>6770</v>
      </c>
      <c r="E395" s="832" t="s">
        <v>6781</v>
      </c>
      <c r="F395" s="832" t="s">
        <v>6782</v>
      </c>
      <c r="G395" s="849">
        <v>25</v>
      </c>
      <c r="H395" s="849">
        <v>833.32999999999993</v>
      </c>
      <c r="I395" s="832">
        <v>0.67567479912107864</v>
      </c>
      <c r="J395" s="832">
        <v>33.333199999999998</v>
      </c>
      <c r="K395" s="849">
        <v>37</v>
      </c>
      <c r="L395" s="849">
        <v>1233.33</v>
      </c>
      <c r="M395" s="832">
        <v>1</v>
      </c>
      <c r="N395" s="832">
        <v>33.333243243243238</v>
      </c>
      <c r="O395" s="849">
        <v>17</v>
      </c>
      <c r="P395" s="849">
        <v>566.65</v>
      </c>
      <c r="Q395" s="837">
        <v>0.4594471876951019</v>
      </c>
      <c r="R395" s="850">
        <v>33.332352941176467</v>
      </c>
    </row>
    <row r="396" spans="1:18" ht="14.4" customHeight="1" x14ac:dyDescent="0.3">
      <c r="A396" s="831" t="s">
        <v>6806</v>
      </c>
      <c r="B396" s="832" t="s">
        <v>7138</v>
      </c>
      <c r="C396" s="832" t="s">
        <v>665</v>
      </c>
      <c r="D396" s="832" t="s">
        <v>6770</v>
      </c>
      <c r="E396" s="832" t="s">
        <v>6818</v>
      </c>
      <c r="F396" s="832" t="s">
        <v>6819</v>
      </c>
      <c r="G396" s="849">
        <v>367</v>
      </c>
      <c r="H396" s="849">
        <v>42572</v>
      </c>
      <c r="I396" s="832">
        <v>1.102102102102102</v>
      </c>
      <c r="J396" s="832">
        <v>116</v>
      </c>
      <c r="K396" s="849">
        <v>333</v>
      </c>
      <c r="L396" s="849">
        <v>38628</v>
      </c>
      <c r="M396" s="832">
        <v>1</v>
      </c>
      <c r="N396" s="832">
        <v>116</v>
      </c>
      <c r="O396" s="849">
        <v>311</v>
      </c>
      <c r="P396" s="849">
        <v>36076</v>
      </c>
      <c r="Q396" s="837">
        <v>0.93393393393393398</v>
      </c>
      <c r="R396" s="850">
        <v>116</v>
      </c>
    </row>
    <row r="397" spans="1:18" ht="14.4" customHeight="1" x14ac:dyDescent="0.3">
      <c r="A397" s="831" t="s">
        <v>6806</v>
      </c>
      <c r="B397" s="832" t="s">
        <v>7138</v>
      </c>
      <c r="C397" s="832" t="s">
        <v>665</v>
      </c>
      <c r="D397" s="832" t="s">
        <v>6770</v>
      </c>
      <c r="E397" s="832" t="s">
        <v>6783</v>
      </c>
      <c r="F397" s="832" t="s">
        <v>6784</v>
      </c>
      <c r="G397" s="849">
        <v>0</v>
      </c>
      <c r="H397" s="849">
        <v>0</v>
      </c>
      <c r="I397" s="832"/>
      <c r="J397" s="832"/>
      <c r="K397" s="849"/>
      <c r="L397" s="849"/>
      <c r="M397" s="832"/>
      <c r="N397" s="832"/>
      <c r="O397" s="849">
        <v>2</v>
      </c>
      <c r="P397" s="849">
        <v>76</v>
      </c>
      <c r="Q397" s="837"/>
      <c r="R397" s="850">
        <v>38</v>
      </c>
    </row>
    <row r="398" spans="1:18" ht="14.4" customHeight="1" x14ac:dyDescent="0.3">
      <c r="A398" s="831" t="s">
        <v>6806</v>
      </c>
      <c r="B398" s="832" t="s">
        <v>7138</v>
      </c>
      <c r="C398" s="832" t="s">
        <v>665</v>
      </c>
      <c r="D398" s="832" t="s">
        <v>6770</v>
      </c>
      <c r="E398" s="832" t="s">
        <v>6854</v>
      </c>
      <c r="F398" s="832" t="s">
        <v>6855</v>
      </c>
      <c r="G398" s="849">
        <v>8</v>
      </c>
      <c r="H398" s="849">
        <v>256</v>
      </c>
      <c r="I398" s="832">
        <v>0.44444444444444442</v>
      </c>
      <c r="J398" s="832">
        <v>32</v>
      </c>
      <c r="K398" s="849">
        <v>18</v>
      </c>
      <c r="L398" s="849">
        <v>576</v>
      </c>
      <c r="M398" s="832">
        <v>1</v>
      </c>
      <c r="N398" s="832">
        <v>32</v>
      </c>
      <c r="O398" s="849">
        <v>9</v>
      </c>
      <c r="P398" s="849">
        <v>297</v>
      </c>
      <c r="Q398" s="837">
        <v>0.515625</v>
      </c>
      <c r="R398" s="850">
        <v>33</v>
      </c>
    </row>
    <row r="399" spans="1:18" ht="14.4" customHeight="1" x14ac:dyDescent="0.3">
      <c r="A399" s="831" t="s">
        <v>6806</v>
      </c>
      <c r="B399" s="832" t="s">
        <v>7138</v>
      </c>
      <c r="C399" s="832" t="s">
        <v>665</v>
      </c>
      <c r="D399" s="832" t="s">
        <v>6770</v>
      </c>
      <c r="E399" s="832" t="s">
        <v>7153</v>
      </c>
      <c r="F399" s="832" t="s">
        <v>7154</v>
      </c>
      <c r="G399" s="849">
        <v>148</v>
      </c>
      <c r="H399" s="849">
        <v>105376</v>
      </c>
      <c r="I399" s="832">
        <v>0.8957116749543117</v>
      </c>
      <c r="J399" s="832">
        <v>712</v>
      </c>
      <c r="K399" s="849">
        <v>165</v>
      </c>
      <c r="L399" s="849">
        <v>117645</v>
      </c>
      <c r="M399" s="832">
        <v>1</v>
      </c>
      <c r="N399" s="832">
        <v>713</v>
      </c>
      <c r="O399" s="849">
        <v>147</v>
      </c>
      <c r="P399" s="849">
        <v>105399</v>
      </c>
      <c r="Q399" s="837">
        <v>0.89590717837562162</v>
      </c>
      <c r="R399" s="850">
        <v>717</v>
      </c>
    </row>
    <row r="400" spans="1:18" ht="14.4" customHeight="1" x14ac:dyDescent="0.3">
      <c r="A400" s="831" t="s">
        <v>6806</v>
      </c>
      <c r="B400" s="832" t="s">
        <v>7138</v>
      </c>
      <c r="C400" s="832" t="s">
        <v>665</v>
      </c>
      <c r="D400" s="832" t="s">
        <v>6770</v>
      </c>
      <c r="E400" s="832" t="s">
        <v>7155</v>
      </c>
      <c r="F400" s="832" t="s">
        <v>7156</v>
      </c>
      <c r="G400" s="849">
        <v>532</v>
      </c>
      <c r="H400" s="849">
        <v>188860</v>
      </c>
      <c r="I400" s="832">
        <v>0.94159292035398234</v>
      </c>
      <c r="J400" s="832">
        <v>355</v>
      </c>
      <c r="K400" s="849">
        <v>565</v>
      </c>
      <c r="L400" s="849">
        <v>200575</v>
      </c>
      <c r="M400" s="832">
        <v>1</v>
      </c>
      <c r="N400" s="832">
        <v>355</v>
      </c>
      <c r="O400" s="849">
        <v>594</v>
      </c>
      <c r="P400" s="849">
        <v>212652</v>
      </c>
      <c r="Q400" s="837">
        <v>1.06021189081391</v>
      </c>
      <c r="R400" s="850">
        <v>358</v>
      </c>
    </row>
    <row r="401" spans="1:18" ht="14.4" customHeight="1" x14ac:dyDescent="0.3">
      <c r="A401" s="831" t="s">
        <v>6806</v>
      </c>
      <c r="B401" s="832" t="s">
        <v>7138</v>
      </c>
      <c r="C401" s="832" t="s">
        <v>665</v>
      </c>
      <c r="D401" s="832" t="s">
        <v>6770</v>
      </c>
      <c r="E401" s="832" t="s">
        <v>6822</v>
      </c>
      <c r="F401" s="832" t="s">
        <v>6823</v>
      </c>
      <c r="G401" s="849">
        <v>53</v>
      </c>
      <c r="H401" s="849">
        <v>3922</v>
      </c>
      <c r="I401" s="832">
        <v>1.2619047619047619</v>
      </c>
      <c r="J401" s="832">
        <v>74</v>
      </c>
      <c r="K401" s="849">
        <v>42</v>
      </c>
      <c r="L401" s="849">
        <v>3108</v>
      </c>
      <c r="M401" s="832">
        <v>1</v>
      </c>
      <c r="N401" s="832">
        <v>74</v>
      </c>
      <c r="O401" s="849">
        <v>84</v>
      </c>
      <c r="P401" s="849">
        <v>6300</v>
      </c>
      <c r="Q401" s="837">
        <v>2.0270270270270272</v>
      </c>
      <c r="R401" s="850">
        <v>75</v>
      </c>
    </row>
    <row r="402" spans="1:18" ht="14.4" customHeight="1" x14ac:dyDescent="0.3">
      <c r="A402" s="831" t="s">
        <v>6806</v>
      </c>
      <c r="B402" s="832" t="s">
        <v>7138</v>
      </c>
      <c r="C402" s="832" t="s">
        <v>665</v>
      </c>
      <c r="D402" s="832" t="s">
        <v>6770</v>
      </c>
      <c r="E402" s="832" t="s">
        <v>7157</v>
      </c>
      <c r="F402" s="832" t="s">
        <v>7158</v>
      </c>
      <c r="G402" s="849">
        <v>166</v>
      </c>
      <c r="H402" s="849">
        <v>29382</v>
      </c>
      <c r="I402" s="832">
        <v>0.76067933516284369</v>
      </c>
      <c r="J402" s="832">
        <v>177</v>
      </c>
      <c r="K402" s="849">
        <v>217</v>
      </c>
      <c r="L402" s="849">
        <v>38626</v>
      </c>
      <c r="M402" s="832">
        <v>1</v>
      </c>
      <c r="N402" s="832">
        <v>178</v>
      </c>
      <c r="O402" s="849">
        <v>153</v>
      </c>
      <c r="P402" s="849">
        <v>27387</v>
      </c>
      <c r="Q402" s="837">
        <v>0.70903018692072695</v>
      </c>
      <c r="R402" s="850">
        <v>179</v>
      </c>
    </row>
    <row r="403" spans="1:18" ht="14.4" customHeight="1" x14ac:dyDescent="0.3">
      <c r="A403" s="831" t="s">
        <v>6806</v>
      </c>
      <c r="B403" s="832" t="s">
        <v>7138</v>
      </c>
      <c r="C403" s="832" t="s">
        <v>665</v>
      </c>
      <c r="D403" s="832" t="s">
        <v>6770</v>
      </c>
      <c r="E403" s="832" t="s">
        <v>6828</v>
      </c>
      <c r="F403" s="832" t="s">
        <v>6829</v>
      </c>
      <c r="G403" s="849">
        <v>2</v>
      </c>
      <c r="H403" s="849">
        <v>446</v>
      </c>
      <c r="I403" s="832">
        <v>2</v>
      </c>
      <c r="J403" s="832">
        <v>223</v>
      </c>
      <c r="K403" s="849">
        <v>1</v>
      </c>
      <c r="L403" s="849">
        <v>223</v>
      </c>
      <c r="M403" s="832">
        <v>1</v>
      </c>
      <c r="N403" s="832">
        <v>223</v>
      </c>
      <c r="O403" s="849"/>
      <c r="P403" s="849"/>
      <c r="Q403" s="837"/>
      <c r="R403" s="850"/>
    </row>
    <row r="404" spans="1:18" ht="14.4" customHeight="1" x14ac:dyDescent="0.3">
      <c r="A404" s="831" t="s">
        <v>6806</v>
      </c>
      <c r="B404" s="832" t="s">
        <v>7138</v>
      </c>
      <c r="C404" s="832" t="s">
        <v>665</v>
      </c>
      <c r="D404" s="832" t="s">
        <v>6770</v>
      </c>
      <c r="E404" s="832" t="s">
        <v>7159</v>
      </c>
      <c r="F404" s="832" t="s">
        <v>7160</v>
      </c>
      <c r="G404" s="849">
        <v>49</v>
      </c>
      <c r="H404" s="849">
        <v>17003</v>
      </c>
      <c r="I404" s="832">
        <v>2.2272727272727271</v>
      </c>
      <c r="J404" s="832">
        <v>347</v>
      </c>
      <c r="K404" s="849">
        <v>22</v>
      </c>
      <c r="L404" s="849">
        <v>7634</v>
      </c>
      <c r="M404" s="832">
        <v>1</v>
      </c>
      <c r="N404" s="832">
        <v>347</v>
      </c>
      <c r="O404" s="849">
        <v>8</v>
      </c>
      <c r="P404" s="849">
        <v>2800</v>
      </c>
      <c r="Q404" s="837">
        <v>0.36678019386953103</v>
      </c>
      <c r="R404" s="850">
        <v>350</v>
      </c>
    </row>
    <row r="405" spans="1:18" ht="14.4" customHeight="1" x14ac:dyDescent="0.3">
      <c r="A405" s="831" t="s">
        <v>6806</v>
      </c>
      <c r="B405" s="832" t="s">
        <v>7138</v>
      </c>
      <c r="C405" s="832" t="s">
        <v>665</v>
      </c>
      <c r="D405" s="832" t="s">
        <v>6770</v>
      </c>
      <c r="E405" s="832" t="s">
        <v>7161</v>
      </c>
      <c r="F405" s="832" t="s">
        <v>7162</v>
      </c>
      <c r="G405" s="849"/>
      <c r="H405" s="849"/>
      <c r="I405" s="832"/>
      <c r="J405" s="832"/>
      <c r="K405" s="849">
        <v>2</v>
      </c>
      <c r="L405" s="849">
        <v>1190</v>
      </c>
      <c r="M405" s="832">
        <v>1</v>
      </c>
      <c r="N405" s="832">
        <v>595</v>
      </c>
      <c r="O405" s="849">
        <v>1</v>
      </c>
      <c r="P405" s="849">
        <v>598</v>
      </c>
      <c r="Q405" s="837">
        <v>0.50252100840336134</v>
      </c>
      <c r="R405" s="850">
        <v>598</v>
      </c>
    </row>
    <row r="406" spans="1:18" ht="14.4" customHeight="1" x14ac:dyDescent="0.3">
      <c r="A406" s="831" t="s">
        <v>6806</v>
      </c>
      <c r="B406" s="832" t="s">
        <v>7138</v>
      </c>
      <c r="C406" s="832" t="s">
        <v>665</v>
      </c>
      <c r="D406" s="832" t="s">
        <v>6770</v>
      </c>
      <c r="E406" s="832" t="s">
        <v>7163</v>
      </c>
      <c r="F406" s="832" t="s">
        <v>7164</v>
      </c>
      <c r="G406" s="849">
        <v>68</v>
      </c>
      <c r="H406" s="849">
        <v>52292</v>
      </c>
      <c r="I406" s="832">
        <v>1.1318614718614719</v>
      </c>
      <c r="J406" s="832">
        <v>769</v>
      </c>
      <c r="K406" s="849">
        <v>60</v>
      </c>
      <c r="L406" s="849">
        <v>46200</v>
      </c>
      <c r="M406" s="832">
        <v>1</v>
      </c>
      <c r="N406" s="832">
        <v>770</v>
      </c>
      <c r="O406" s="849">
        <v>55</v>
      </c>
      <c r="P406" s="849">
        <v>42680</v>
      </c>
      <c r="Q406" s="837">
        <v>0.92380952380952386</v>
      </c>
      <c r="R406" s="850">
        <v>776</v>
      </c>
    </row>
    <row r="407" spans="1:18" ht="14.4" customHeight="1" x14ac:dyDescent="0.3">
      <c r="A407" s="831" t="s">
        <v>6806</v>
      </c>
      <c r="B407" s="832" t="s">
        <v>7138</v>
      </c>
      <c r="C407" s="832" t="s">
        <v>665</v>
      </c>
      <c r="D407" s="832" t="s">
        <v>6770</v>
      </c>
      <c r="E407" s="832" t="s">
        <v>7165</v>
      </c>
      <c r="F407" s="832" t="s">
        <v>7166</v>
      </c>
      <c r="G407" s="849">
        <v>1</v>
      </c>
      <c r="H407" s="849">
        <v>639</v>
      </c>
      <c r="I407" s="832">
        <v>0.49921874999999999</v>
      </c>
      <c r="J407" s="832">
        <v>639</v>
      </c>
      <c r="K407" s="849">
        <v>2</v>
      </c>
      <c r="L407" s="849">
        <v>1280</v>
      </c>
      <c r="M407" s="832">
        <v>1</v>
      </c>
      <c r="N407" s="832">
        <v>640</v>
      </c>
      <c r="O407" s="849"/>
      <c r="P407" s="849"/>
      <c r="Q407" s="837"/>
      <c r="R407" s="850"/>
    </row>
    <row r="408" spans="1:18" ht="14.4" customHeight="1" x14ac:dyDescent="0.3">
      <c r="A408" s="831" t="s">
        <v>7167</v>
      </c>
      <c r="B408" s="832" t="s">
        <v>7168</v>
      </c>
      <c r="C408" s="832" t="s">
        <v>668</v>
      </c>
      <c r="D408" s="832" t="s">
        <v>6770</v>
      </c>
      <c r="E408" s="832" t="s">
        <v>7107</v>
      </c>
      <c r="F408" s="832" t="s">
        <v>7108</v>
      </c>
      <c r="G408" s="849">
        <v>10</v>
      </c>
      <c r="H408" s="849">
        <v>0</v>
      </c>
      <c r="I408" s="832"/>
      <c r="J408" s="832">
        <v>0</v>
      </c>
      <c r="K408" s="849">
        <v>2</v>
      </c>
      <c r="L408" s="849">
        <v>0</v>
      </c>
      <c r="M408" s="832"/>
      <c r="N408" s="832">
        <v>0</v>
      </c>
      <c r="O408" s="849">
        <v>7</v>
      </c>
      <c r="P408" s="849">
        <v>0</v>
      </c>
      <c r="Q408" s="837"/>
      <c r="R408" s="850">
        <v>0</v>
      </c>
    </row>
    <row r="409" spans="1:18" ht="14.4" customHeight="1" x14ac:dyDescent="0.3">
      <c r="A409" s="831" t="s">
        <v>7167</v>
      </c>
      <c r="B409" s="832" t="s">
        <v>7168</v>
      </c>
      <c r="C409" s="832" t="s">
        <v>668</v>
      </c>
      <c r="D409" s="832" t="s">
        <v>6770</v>
      </c>
      <c r="E409" s="832" t="s">
        <v>6783</v>
      </c>
      <c r="F409" s="832" t="s">
        <v>6784</v>
      </c>
      <c r="G409" s="849"/>
      <c r="H409" s="849"/>
      <c r="I409" s="832"/>
      <c r="J409" s="832"/>
      <c r="K409" s="849"/>
      <c r="L409" s="849"/>
      <c r="M409" s="832"/>
      <c r="N409" s="832"/>
      <c r="O409" s="849">
        <v>1</v>
      </c>
      <c r="P409" s="849">
        <v>38</v>
      </c>
      <c r="Q409" s="837"/>
      <c r="R409" s="850">
        <v>38</v>
      </c>
    </row>
    <row r="410" spans="1:18" ht="14.4" customHeight="1" x14ac:dyDescent="0.3">
      <c r="A410" s="831" t="s">
        <v>7167</v>
      </c>
      <c r="B410" s="832" t="s">
        <v>7168</v>
      </c>
      <c r="C410" s="832" t="s">
        <v>668</v>
      </c>
      <c r="D410" s="832" t="s">
        <v>6770</v>
      </c>
      <c r="E410" s="832" t="s">
        <v>6854</v>
      </c>
      <c r="F410" s="832" t="s">
        <v>6855</v>
      </c>
      <c r="G410" s="849"/>
      <c r="H410" s="849"/>
      <c r="I410" s="832"/>
      <c r="J410" s="832"/>
      <c r="K410" s="849">
        <v>1</v>
      </c>
      <c r="L410" s="849">
        <v>32</v>
      </c>
      <c r="M410" s="832">
        <v>1</v>
      </c>
      <c r="N410" s="832">
        <v>32</v>
      </c>
      <c r="O410" s="849"/>
      <c r="P410" s="849"/>
      <c r="Q410" s="837"/>
      <c r="R410" s="850"/>
    </row>
    <row r="411" spans="1:18" ht="14.4" customHeight="1" x14ac:dyDescent="0.3">
      <c r="A411" s="831" t="s">
        <v>7167</v>
      </c>
      <c r="B411" s="832" t="s">
        <v>7168</v>
      </c>
      <c r="C411" s="832" t="s">
        <v>668</v>
      </c>
      <c r="D411" s="832" t="s">
        <v>6770</v>
      </c>
      <c r="E411" s="832" t="s">
        <v>7109</v>
      </c>
      <c r="F411" s="832" t="s">
        <v>7110</v>
      </c>
      <c r="G411" s="849">
        <v>1984</v>
      </c>
      <c r="H411" s="849">
        <v>0</v>
      </c>
      <c r="I411" s="832"/>
      <c r="J411" s="832">
        <v>0</v>
      </c>
      <c r="K411" s="849">
        <v>1971</v>
      </c>
      <c r="L411" s="849">
        <v>0</v>
      </c>
      <c r="M411" s="832"/>
      <c r="N411" s="832">
        <v>0</v>
      </c>
      <c r="O411" s="849">
        <v>1918</v>
      </c>
      <c r="P411" s="849">
        <v>0</v>
      </c>
      <c r="Q411" s="837"/>
      <c r="R411" s="850">
        <v>0</v>
      </c>
    </row>
    <row r="412" spans="1:18" ht="14.4" customHeight="1" x14ac:dyDescent="0.3">
      <c r="A412" s="831" t="s">
        <v>7167</v>
      </c>
      <c r="B412" s="832" t="s">
        <v>7168</v>
      </c>
      <c r="C412" s="832" t="s">
        <v>668</v>
      </c>
      <c r="D412" s="832" t="s">
        <v>6770</v>
      </c>
      <c r="E412" s="832" t="s">
        <v>7169</v>
      </c>
      <c r="F412" s="832" t="s">
        <v>7170</v>
      </c>
      <c r="G412" s="849">
        <v>12</v>
      </c>
      <c r="H412" s="849">
        <v>2172</v>
      </c>
      <c r="I412" s="832"/>
      <c r="J412" s="832">
        <v>181</v>
      </c>
      <c r="K412" s="849"/>
      <c r="L412" s="849"/>
      <c r="M412" s="832"/>
      <c r="N412" s="832"/>
      <c r="O412" s="849">
        <v>1</v>
      </c>
      <c r="P412" s="849">
        <v>183</v>
      </c>
      <c r="Q412" s="837"/>
      <c r="R412" s="850">
        <v>183</v>
      </c>
    </row>
    <row r="413" spans="1:18" ht="14.4" customHeight="1" x14ac:dyDescent="0.3">
      <c r="A413" s="831" t="s">
        <v>7167</v>
      </c>
      <c r="B413" s="832" t="s">
        <v>7168</v>
      </c>
      <c r="C413" s="832" t="s">
        <v>668</v>
      </c>
      <c r="D413" s="832" t="s">
        <v>6770</v>
      </c>
      <c r="E413" s="832" t="s">
        <v>6789</v>
      </c>
      <c r="F413" s="832" t="s">
        <v>6790</v>
      </c>
      <c r="G413" s="849"/>
      <c r="H413" s="849"/>
      <c r="I413" s="832"/>
      <c r="J413" s="832"/>
      <c r="K413" s="849">
        <v>1</v>
      </c>
      <c r="L413" s="849">
        <v>37</v>
      </c>
      <c r="M413" s="832">
        <v>1</v>
      </c>
      <c r="N413" s="832">
        <v>37</v>
      </c>
      <c r="O413" s="849">
        <v>1</v>
      </c>
      <c r="P413" s="849">
        <v>38</v>
      </c>
      <c r="Q413" s="837">
        <v>1.027027027027027</v>
      </c>
      <c r="R413" s="850">
        <v>38</v>
      </c>
    </row>
    <row r="414" spans="1:18" ht="14.4" customHeight="1" x14ac:dyDescent="0.3">
      <c r="A414" s="831" t="s">
        <v>7167</v>
      </c>
      <c r="B414" s="832" t="s">
        <v>7168</v>
      </c>
      <c r="C414" s="832" t="s">
        <v>668</v>
      </c>
      <c r="D414" s="832" t="s">
        <v>6770</v>
      </c>
      <c r="E414" s="832" t="s">
        <v>7171</v>
      </c>
      <c r="F414" s="832" t="s">
        <v>7170</v>
      </c>
      <c r="G414" s="849">
        <v>34</v>
      </c>
      <c r="H414" s="849">
        <v>10098</v>
      </c>
      <c r="I414" s="832"/>
      <c r="J414" s="832">
        <v>297</v>
      </c>
      <c r="K414" s="849"/>
      <c r="L414" s="849"/>
      <c r="M414" s="832"/>
      <c r="N414" s="832"/>
      <c r="O414" s="849">
        <v>2</v>
      </c>
      <c r="P414" s="849">
        <v>598</v>
      </c>
      <c r="Q414" s="837"/>
      <c r="R414" s="850">
        <v>299</v>
      </c>
    </row>
    <row r="415" spans="1:18" ht="14.4" customHeight="1" thickBot="1" x14ac:dyDescent="0.35">
      <c r="A415" s="839" t="s">
        <v>7167</v>
      </c>
      <c r="B415" s="840" t="s">
        <v>7168</v>
      </c>
      <c r="C415" s="840" t="s">
        <v>668</v>
      </c>
      <c r="D415" s="840" t="s">
        <v>6770</v>
      </c>
      <c r="E415" s="840" t="s">
        <v>6799</v>
      </c>
      <c r="F415" s="840" t="s">
        <v>6800</v>
      </c>
      <c r="G415" s="851"/>
      <c r="H415" s="851"/>
      <c r="I415" s="840"/>
      <c r="J415" s="840"/>
      <c r="K415" s="851">
        <v>1</v>
      </c>
      <c r="L415" s="851">
        <v>102</v>
      </c>
      <c r="M415" s="840">
        <v>1</v>
      </c>
      <c r="N415" s="840">
        <v>102</v>
      </c>
      <c r="O415" s="851">
        <v>1</v>
      </c>
      <c r="P415" s="851">
        <v>103</v>
      </c>
      <c r="Q415" s="845">
        <v>1.0098039215686274</v>
      </c>
      <c r="R415" s="852">
        <v>103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7173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31375.37</v>
      </c>
      <c r="I3" s="208">
        <f t="shared" si="0"/>
        <v>15563798.57000001</v>
      </c>
      <c r="J3" s="78"/>
      <c r="K3" s="78"/>
      <c r="L3" s="208">
        <f t="shared" si="0"/>
        <v>35588.69</v>
      </c>
      <c r="M3" s="208">
        <f t="shared" si="0"/>
        <v>17805063.180000007</v>
      </c>
      <c r="N3" s="78"/>
      <c r="O3" s="78"/>
      <c r="P3" s="208">
        <f t="shared" si="0"/>
        <v>35538.81</v>
      </c>
      <c r="Q3" s="208">
        <f t="shared" si="0"/>
        <v>18879251.680000003</v>
      </c>
      <c r="R3" s="79">
        <f>IF(M3=0,0,Q3/M3)</f>
        <v>1.0603305076281113</v>
      </c>
      <c r="S3" s="209">
        <f>IF(P3=0,0,Q3/P3)</f>
        <v>531.22914582677379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6750</v>
      </c>
      <c r="C6" s="825" t="s">
        <v>671</v>
      </c>
      <c r="D6" s="825" t="s">
        <v>6734</v>
      </c>
      <c r="E6" s="825" t="s">
        <v>6770</v>
      </c>
      <c r="F6" s="825" t="s">
        <v>6771</v>
      </c>
      <c r="G6" s="825" t="s">
        <v>6772</v>
      </c>
      <c r="H6" s="225">
        <v>5</v>
      </c>
      <c r="I6" s="225">
        <v>915</v>
      </c>
      <c r="J6" s="825">
        <v>0.62160326086956519</v>
      </c>
      <c r="K6" s="825">
        <v>183</v>
      </c>
      <c r="L6" s="225">
        <v>8</v>
      </c>
      <c r="M6" s="225">
        <v>1472</v>
      </c>
      <c r="N6" s="825">
        <v>1</v>
      </c>
      <c r="O6" s="825">
        <v>184</v>
      </c>
      <c r="P6" s="225">
        <v>5</v>
      </c>
      <c r="Q6" s="225">
        <v>925</v>
      </c>
      <c r="R6" s="830">
        <v>0.62839673913043481</v>
      </c>
      <c r="S6" s="848">
        <v>185</v>
      </c>
    </row>
    <row r="7" spans="1:19" ht="14.4" customHeight="1" x14ac:dyDescent="0.3">
      <c r="A7" s="831"/>
      <c r="B7" s="832" t="s">
        <v>6750</v>
      </c>
      <c r="C7" s="832" t="s">
        <v>671</v>
      </c>
      <c r="D7" s="832" t="s">
        <v>6734</v>
      </c>
      <c r="E7" s="832" t="s">
        <v>6770</v>
      </c>
      <c r="F7" s="832" t="s">
        <v>6787</v>
      </c>
      <c r="G7" s="832" t="s">
        <v>6788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61</v>
      </c>
      <c r="R7" s="837"/>
      <c r="S7" s="850">
        <v>61</v>
      </c>
    </row>
    <row r="8" spans="1:19" ht="14.4" customHeight="1" x14ac:dyDescent="0.3">
      <c r="A8" s="831"/>
      <c r="B8" s="832" t="s">
        <v>6750</v>
      </c>
      <c r="C8" s="832" t="s">
        <v>671</v>
      </c>
      <c r="D8" s="832" t="s">
        <v>6734</v>
      </c>
      <c r="E8" s="832" t="s">
        <v>6770</v>
      </c>
      <c r="F8" s="832" t="s">
        <v>6797</v>
      </c>
      <c r="G8" s="832" t="s">
        <v>6798</v>
      </c>
      <c r="H8" s="849">
        <v>1</v>
      </c>
      <c r="I8" s="849">
        <v>183</v>
      </c>
      <c r="J8" s="832">
        <v>0.49728260869565216</v>
      </c>
      <c r="K8" s="832">
        <v>183</v>
      </c>
      <c r="L8" s="849">
        <v>2</v>
      </c>
      <c r="M8" s="849">
        <v>368</v>
      </c>
      <c r="N8" s="832">
        <v>1</v>
      </c>
      <c r="O8" s="832">
        <v>184</v>
      </c>
      <c r="P8" s="849">
        <v>4</v>
      </c>
      <c r="Q8" s="849">
        <v>740</v>
      </c>
      <c r="R8" s="837">
        <v>2.0108695652173911</v>
      </c>
      <c r="S8" s="850">
        <v>185</v>
      </c>
    </row>
    <row r="9" spans="1:19" ht="14.4" customHeight="1" x14ac:dyDescent="0.3">
      <c r="A9" s="831"/>
      <c r="B9" s="832" t="s">
        <v>6750</v>
      </c>
      <c r="C9" s="832" t="s">
        <v>671</v>
      </c>
      <c r="D9" s="832" t="s">
        <v>2717</v>
      </c>
      <c r="E9" s="832" t="s">
        <v>6751</v>
      </c>
      <c r="F9" s="832" t="s">
        <v>6752</v>
      </c>
      <c r="G9" s="832" t="s">
        <v>6753</v>
      </c>
      <c r="H9" s="849">
        <v>12</v>
      </c>
      <c r="I9" s="849">
        <v>0</v>
      </c>
      <c r="J9" s="832"/>
      <c r="K9" s="832">
        <v>0</v>
      </c>
      <c r="L9" s="849">
        <v>15</v>
      </c>
      <c r="M9" s="849">
        <v>0</v>
      </c>
      <c r="N9" s="832"/>
      <c r="O9" s="832">
        <v>0</v>
      </c>
      <c r="P9" s="849">
        <v>14</v>
      </c>
      <c r="Q9" s="849">
        <v>0</v>
      </c>
      <c r="R9" s="837"/>
      <c r="S9" s="850">
        <v>0</v>
      </c>
    </row>
    <row r="10" spans="1:19" ht="14.4" customHeight="1" x14ac:dyDescent="0.3">
      <c r="A10" s="831"/>
      <c r="B10" s="832" t="s">
        <v>6750</v>
      </c>
      <c r="C10" s="832" t="s">
        <v>671</v>
      </c>
      <c r="D10" s="832" t="s">
        <v>2717</v>
      </c>
      <c r="E10" s="832" t="s">
        <v>6751</v>
      </c>
      <c r="F10" s="832" t="s">
        <v>6754</v>
      </c>
      <c r="G10" s="832" t="s">
        <v>1657</v>
      </c>
      <c r="H10" s="849">
        <v>1.1000000000000001</v>
      </c>
      <c r="I10" s="849">
        <v>0</v>
      </c>
      <c r="J10" s="832"/>
      <c r="K10" s="832">
        <v>0</v>
      </c>
      <c r="L10" s="849"/>
      <c r="M10" s="849"/>
      <c r="N10" s="832"/>
      <c r="O10" s="832"/>
      <c r="P10" s="849">
        <v>4</v>
      </c>
      <c r="Q10" s="849">
        <v>0</v>
      </c>
      <c r="R10" s="837"/>
      <c r="S10" s="850">
        <v>0</v>
      </c>
    </row>
    <row r="11" spans="1:19" ht="14.4" customHeight="1" x14ac:dyDescent="0.3">
      <c r="A11" s="831"/>
      <c r="B11" s="832" t="s">
        <v>6750</v>
      </c>
      <c r="C11" s="832" t="s">
        <v>671</v>
      </c>
      <c r="D11" s="832" t="s">
        <v>2717</v>
      </c>
      <c r="E11" s="832" t="s">
        <v>6751</v>
      </c>
      <c r="F11" s="832" t="s">
        <v>6755</v>
      </c>
      <c r="G11" s="832" t="s">
        <v>6756</v>
      </c>
      <c r="H11" s="849">
        <v>1</v>
      </c>
      <c r="I11" s="849">
        <v>1765.79</v>
      </c>
      <c r="J11" s="832">
        <v>0.33333333333333331</v>
      </c>
      <c r="K11" s="832">
        <v>1765.79</v>
      </c>
      <c r="L11" s="849">
        <v>3</v>
      </c>
      <c r="M11" s="849">
        <v>5297.37</v>
      </c>
      <c r="N11" s="832">
        <v>1</v>
      </c>
      <c r="O11" s="832">
        <v>1765.79</v>
      </c>
      <c r="P11" s="849">
        <v>1</v>
      </c>
      <c r="Q11" s="849">
        <v>1765.79</v>
      </c>
      <c r="R11" s="837">
        <v>0.33333333333333331</v>
      </c>
      <c r="S11" s="850">
        <v>1765.79</v>
      </c>
    </row>
    <row r="12" spans="1:19" ht="14.4" customHeight="1" x14ac:dyDescent="0.3">
      <c r="A12" s="831"/>
      <c r="B12" s="832" t="s">
        <v>6750</v>
      </c>
      <c r="C12" s="832" t="s">
        <v>671</v>
      </c>
      <c r="D12" s="832" t="s">
        <v>2717</v>
      </c>
      <c r="E12" s="832" t="s">
        <v>6751</v>
      </c>
      <c r="F12" s="832" t="s">
        <v>6757</v>
      </c>
      <c r="G12" s="832" t="s">
        <v>6758</v>
      </c>
      <c r="H12" s="849">
        <v>15</v>
      </c>
      <c r="I12" s="849">
        <v>14980.199999999999</v>
      </c>
      <c r="J12" s="832">
        <v>0.78947368421052633</v>
      </c>
      <c r="K12" s="832">
        <v>998.68</v>
      </c>
      <c r="L12" s="849">
        <v>20</v>
      </c>
      <c r="M12" s="849">
        <v>18974.919999999998</v>
      </c>
      <c r="N12" s="832">
        <v>1</v>
      </c>
      <c r="O12" s="832">
        <v>948.74599999999987</v>
      </c>
      <c r="P12" s="849">
        <v>29</v>
      </c>
      <c r="Q12" s="849">
        <v>28961.72</v>
      </c>
      <c r="R12" s="837">
        <v>1.5263157894736845</v>
      </c>
      <c r="S12" s="850">
        <v>998.68000000000006</v>
      </c>
    </row>
    <row r="13" spans="1:19" ht="14.4" customHeight="1" x14ac:dyDescent="0.3">
      <c r="A13" s="831"/>
      <c r="B13" s="832" t="s">
        <v>6750</v>
      </c>
      <c r="C13" s="832" t="s">
        <v>671</v>
      </c>
      <c r="D13" s="832" t="s">
        <v>2717</v>
      </c>
      <c r="E13" s="832" t="s">
        <v>6751</v>
      </c>
      <c r="F13" s="832" t="s">
        <v>6759</v>
      </c>
      <c r="G13" s="832" t="s">
        <v>6760</v>
      </c>
      <c r="H13" s="849">
        <v>3</v>
      </c>
      <c r="I13" s="849">
        <v>2996.04</v>
      </c>
      <c r="J13" s="832">
        <v>1</v>
      </c>
      <c r="K13" s="832">
        <v>998.68</v>
      </c>
      <c r="L13" s="849">
        <v>3</v>
      </c>
      <c r="M13" s="849">
        <v>2996.04</v>
      </c>
      <c r="N13" s="832">
        <v>1</v>
      </c>
      <c r="O13" s="832">
        <v>998.68</v>
      </c>
      <c r="P13" s="849">
        <v>2</v>
      </c>
      <c r="Q13" s="849">
        <v>1997.36</v>
      </c>
      <c r="R13" s="837">
        <v>0.66666666666666663</v>
      </c>
      <c r="S13" s="850">
        <v>998.68</v>
      </c>
    </row>
    <row r="14" spans="1:19" ht="14.4" customHeight="1" x14ac:dyDescent="0.3">
      <c r="A14" s="831"/>
      <c r="B14" s="832" t="s">
        <v>6750</v>
      </c>
      <c r="C14" s="832" t="s">
        <v>671</v>
      </c>
      <c r="D14" s="832" t="s">
        <v>2717</v>
      </c>
      <c r="E14" s="832" t="s">
        <v>6751</v>
      </c>
      <c r="F14" s="832" t="s">
        <v>6761</v>
      </c>
      <c r="G14" s="832" t="s">
        <v>6762</v>
      </c>
      <c r="H14" s="849">
        <v>2</v>
      </c>
      <c r="I14" s="849">
        <v>0</v>
      </c>
      <c r="J14" s="832"/>
      <c r="K14" s="832">
        <v>0</v>
      </c>
      <c r="L14" s="849">
        <v>6</v>
      </c>
      <c r="M14" s="849">
        <v>0</v>
      </c>
      <c r="N14" s="832"/>
      <c r="O14" s="832">
        <v>0</v>
      </c>
      <c r="P14" s="849">
        <v>5</v>
      </c>
      <c r="Q14" s="849">
        <v>0</v>
      </c>
      <c r="R14" s="837"/>
      <c r="S14" s="850">
        <v>0</v>
      </c>
    </row>
    <row r="15" spans="1:19" ht="14.4" customHeight="1" x14ac:dyDescent="0.3">
      <c r="A15" s="831"/>
      <c r="B15" s="832" t="s">
        <v>6750</v>
      </c>
      <c r="C15" s="832" t="s">
        <v>671</v>
      </c>
      <c r="D15" s="832" t="s">
        <v>2717</v>
      </c>
      <c r="E15" s="832" t="s">
        <v>6751</v>
      </c>
      <c r="F15" s="832" t="s">
        <v>6763</v>
      </c>
      <c r="G15" s="832" t="s">
        <v>1655</v>
      </c>
      <c r="H15" s="849">
        <v>21</v>
      </c>
      <c r="I15" s="849">
        <v>0</v>
      </c>
      <c r="J15" s="832"/>
      <c r="K15" s="832">
        <v>0</v>
      </c>
      <c r="L15" s="849">
        <v>28</v>
      </c>
      <c r="M15" s="849">
        <v>0</v>
      </c>
      <c r="N15" s="832"/>
      <c r="O15" s="832">
        <v>0</v>
      </c>
      <c r="P15" s="849">
        <v>38</v>
      </c>
      <c r="Q15" s="849">
        <v>0</v>
      </c>
      <c r="R15" s="837"/>
      <c r="S15" s="850">
        <v>0</v>
      </c>
    </row>
    <row r="16" spans="1:19" ht="14.4" customHeight="1" x14ac:dyDescent="0.3">
      <c r="A16" s="831"/>
      <c r="B16" s="832" t="s">
        <v>6750</v>
      </c>
      <c r="C16" s="832" t="s">
        <v>671</v>
      </c>
      <c r="D16" s="832" t="s">
        <v>2717</v>
      </c>
      <c r="E16" s="832" t="s">
        <v>6751</v>
      </c>
      <c r="F16" s="832" t="s">
        <v>6764</v>
      </c>
      <c r="G16" s="832" t="s">
        <v>6765</v>
      </c>
      <c r="H16" s="849">
        <v>9</v>
      </c>
      <c r="I16" s="849">
        <v>0</v>
      </c>
      <c r="J16" s="832"/>
      <c r="K16" s="832">
        <v>0</v>
      </c>
      <c r="L16" s="849">
        <v>3</v>
      </c>
      <c r="M16" s="849">
        <v>0</v>
      </c>
      <c r="N16" s="832"/>
      <c r="O16" s="832">
        <v>0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6750</v>
      </c>
      <c r="C17" s="832" t="s">
        <v>671</v>
      </c>
      <c r="D17" s="832" t="s">
        <v>2717</v>
      </c>
      <c r="E17" s="832" t="s">
        <v>6751</v>
      </c>
      <c r="F17" s="832" t="s">
        <v>6766</v>
      </c>
      <c r="G17" s="832" t="s">
        <v>1652</v>
      </c>
      <c r="H17" s="849"/>
      <c r="I17" s="849"/>
      <c r="J17" s="832"/>
      <c r="K17" s="832"/>
      <c r="L17" s="849">
        <v>7</v>
      </c>
      <c r="M17" s="849">
        <v>0</v>
      </c>
      <c r="N17" s="832"/>
      <c r="O17" s="832">
        <v>0</v>
      </c>
      <c r="P17" s="849">
        <v>7</v>
      </c>
      <c r="Q17" s="849">
        <v>0</v>
      </c>
      <c r="R17" s="837"/>
      <c r="S17" s="850">
        <v>0</v>
      </c>
    </row>
    <row r="18" spans="1:19" ht="14.4" customHeight="1" x14ac:dyDescent="0.3">
      <c r="A18" s="831"/>
      <c r="B18" s="832" t="s">
        <v>6750</v>
      </c>
      <c r="C18" s="832" t="s">
        <v>671</v>
      </c>
      <c r="D18" s="832" t="s">
        <v>2717</v>
      </c>
      <c r="E18" s="832" t="s">
        <v>6751</v>
      </c>
      <c r="F18" s="832" t="s">
        <v>6767</v>
      </c>
      <c r="G18" s="832" t="s">
        <v>6768</v>
      </c>
      <c r="H18" s="849"/>
      <c r="I18" s="849"/>
      <c r="J18" s="832"/>
      <c r="K18" s="832"/>
      <c r="L18" s="849">
        <v>2</v>
      </c>
      <c r="M18" s="849">
        <v>0</v>
      </c>
      <c r="N18" s="832"/>
      <c r="O18" s="832">
        <v>0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6750</v>
      </c>
      <c r="C19" s="832" t="s">
        <v>671</v>
      </c>
      <c r="D19" s="832" t="s">
        <v>2717</v>
      </c>
      <c r="E19" s="832" t="s">
        <v>6751</v>
      </c>
      <c r="F19" s="832" t="s">
        <v>6769</v>
      </c>
      <c r="G19" s="832"/>
      <c r="H19" s="849"/>
      <c r="I19" s="849"/>
      <c r="J19" s="832"/>
      <c r="K19" s="832"/>
      <c r="L19" s="849"/>
      <c r="M19" s="849"/>
      <c r="N19" s="832"/>
      <c r="O19" s="832"/>
      <c r="P19" s="849">
        <v>3</v>
      </c>
      <c r="Q19" s="849">
        <v>0</v>
      </c>
      <c r="R19" s="837"/>
      <c r="S19" s="850">
        <v>0</v>
      </c>
    </row>
    <row r="20" spans="1:19" ht="14.4" customHeight="1" x14ac:dyDescent="0.3">
      <c r="A20" s="831"/>
      <c r="B20" s="832" t="s">
        <v>6750</v>
      </c>
      <c r="C20" s="832" t="s">
        <v>671</v>
      </c>
      <c r="D20" s="832" t="s">
        <v>2717</v>
      </c>
      <c r="E20" s="832" t="s">
        <v>6770</v>
      </c>
      <c r="F20" s="832" t="s">
        <v>6771</v>
      </c>
      <c r="G20" s="832" t="s">
        <v>6772</v>
      </c>
      <c r="H20" s="849">
        <v>48</v>
      </c>
      <c r="I20" s="849">
        <v>8784</v>
      </c>
      <c r="J20" s="832">
        <v>0.90073831009023786</v>
      </c>
      <c r="K20" s="832">
        <v>183</v>
      </c>
      <c r="L20" s="849">
        <v>53</v>
      </c>
      <c r="M20" s="849">
        <v>9752</v>
      </c>
      <c r="N20" s="832">
        <v>1</v>
      </c>
      <c r="O20" s="832">
        <v>184</v>
      </c>
      <c r="P20" s="849">
        <v>70</v>
      </c>
      <c r="Q20" s="849">
        <v>12950</v>
      </c>
      <c r="R20" s="837">
        <v>1.3279327317473339</v>
      </c>
      <c r="S20" s="850">
        <v>185</v>
      </c>
    </row>
    <row r="21" spans="1:19" ht="14.4" customHeight="1" x14ac:dyDescent="0.3">
      <c r="A21" s="831"/>
      <c r="B21" s="832" t="s">
        <v>6750</v>
      </c>
      <c r="C21" s="832" t="s">
        <v>671</v>
      </c>
      <c r="D21" s="832" t="s">
        <v>2717</v>
      </c>
      <c r="E21" s="832" t="s">
        <v>6770</v>
      </c>
      <c r="F21" s="832" t="s">
        <v>6773</v>
      </c>
      <c r="G21" s="832" t="s">
        <v>6774</v>
      </c>
      <c r="H21" s="849"/>
      <c r="I21" s="849"/>
      <c r="J21" s="832"/>
      <c r="K21" s="832"/>
      <c r="L21" s="849">
        <v>4</v>
      </c>
      <c r="M21" s="849">
        <v>120</v>
      </c>
      <c r="N21" s="832">
        <v>1</v>
      </c>
      <c r="O21" s="832">
        <v>30</v>
      </c>
      <c r="P21" s="849">
        <v>3</v>
      </c>
      <c r="Q21" s="849">
        <v>93</v>
      </c>
      <c r="R21" s="837">
        <v>0.77500000000000002</v>
      </c>
      <c r="S21" s="850">
        <v>31</v>
      </c>
    </row>
    <row r="22" spans="1:19" ht="14.4" customHeight="1" x14ac:dyDescent="0.3">
      <c r="A22" s="831"/>
      <c r="B22" s="832" t="s">
        <v>6750</v>
      </c>
      <c r="C22" s="832" t="s">
        <v>671</v>
      </c>
      <c r="D22" s="832" t="s">
        <v>2717</v>
      </c>
      <c r="E22" s="832" t="s">
        <v>6770</v>
      </c>
      <c r="F22" s="832" t="s">
        <v>6775</v>
      </c>
      <c r="G22" s="832" t="s">
        <v>6776</v>
      </c>
      <c r="H22" s="849">
        <v>28</v>
      </c>
      <c r="I22" s="849">
        <v>1848</v>
      </c>
      <c r="J22" s="832">
        <v>0.56000000000000005</v>
      </c>
      <c r="K22" s="832">
        <v>66</v>
      </c>
      <c r="L22" s="849">
        <v>50</v>
      </c>
      <c r="M22" s="849">
        <v>3300</v>
      </c>
      <c r="N22" s="832">
        <v>1</v>
      </c>
      <c r="O22" s="832">
        <v>66</v>
      </c>
      <c r="P22" s="849">
        <v>40</v>
      </c>
      <c r="Q22" s="849">
        <v>2680</v>
      </c>
      <c r="R22" s="837">
        <v>0.81212121212121213</v>
      </c>
      <c r="S22" s="850">
        <v>67</v>
      </c>
    </row>
    <row r="23" spans="1:19" ht="14.4" customHeight="1" x14ac:dyDescent="0.3">
      <c r="A23" s="831"/>
      <c r="B23" s="832" t="s">
        <v>6750</v>
      </c>
      <c r="C23" s="832" t="s">
        <v>671</v>
      </c>
      <c r="D23" s="832" t="s">
        <v>2717</v>
      </c>
      <c r="E23" s="832" t="s">
        <v>6770</v>
      </c>
      <c r="F23" s="832" t="s">
        <v>6777</v>
      </c>
      <c r="G23" s="832" t="s">
        <v>6778</v>
      </c>
      <c r="H23" s="849">
        <v>37</v>
      </c>
      <c r="I23" s="849">
        <v>185</v>
      </c>
      <c r="J23" s="832">
        <v>0.59677419354838712</v>
      </c>
      <c r="K23" s="832">
        <v>5</v>
      </c>
      <c r="L23" s="849">
        <v>62</v>
      </c>
      <c r="M23" s="849">
        <v>310</v>
      </c>
      <c r="N23" s="832">
        <v>1</v>
      </c>
      <c r="O23" s="832">
        <v>5</v>
      </c>
      <c r="P23" s="849">
        <v>77</v>
      </c>
      <c r="Q23" s="849">
        <v>385</v>
      </c>
      <c r="R23" s="837">
        <v>1.2419354838709677</v>
      </c>
      <c r="S23" s="850">
        <v>5</v>
      </c>
    </row>
    <row r="24" spans="1:19" ht="14.4" customHeight="1" x14ac:dyDescent="0.3">
      <c r="A24" s="831"/>
      <c r="B24" s="832" t="s">
        <v>6750</v>
      </c>
      <c r="C24" s="832" t="s">
        <v>671</v>
      </c>
      <c r="D24" s="832" t="s">
        <v>2717</v>
      </c>
      <c r="E24" s="832" t="s">
        <v>6770</v>
      </c>
      <c r="F24" s="832" t="s">
        <v>6779</v>
      </c>
      <c r="G24" s="832" t="s">
        <v>6780</v>
      </c>
      <c r="H24" s="849">
        <v>34</v>
      </c>
      <c r="I24" s="849">
        <v>170</v>
      </c>
      <c r="J24" s="832">
        <v>0.69387755102040816</v>
      </c>
      <c r="K24" s="832">
        <v>5</v>
      </c>
      <c r="L24" s="849">
        <v>49</v>
      </c>
      <c r="M24" s="849">
        <v>245</v>
      </c>
      <c r="N24" s="832">
        <v>1</v>
      </c>
      <c r="O24" s="832">
        <v>5</v>
      </c>
      <c r="P24" s="849">
        <v>59</v>
      </c>
      <c r="Q24" s="849">
        <v>295</v>
      </c>
      <c r="R24" s="837">
        <v>1.2040816326530612</v>
      </c>
      <c r="S24" s="850">
        <v>5</v>
      </c>
    </row>
    <row r="25" spans="1:19" ht="14.4" customHeight="1" x14ac:dyDescent="0.3">
      <c r="A25" s="831"/>
      <c r="B25" s="832" t="s">
        <v>6750</v>
      </c>
      <c r="C25" s="832" t="s">
        <v>671</v>
      </c>
      <c r="D25" s="832" t="s">
        <v>2717</v>
      </c>
      <c r="E25" s="832" t="s">
        <v>6770</v>
      </c>
      <c r="F25" s="832" t="s">
        <v>6781</v>
      </c>
      <c r="G25" s="832" t="s">
        <v>6782</v>
      </c>
      <c r="H25" s="849">
        <v>1</v>
      </c>
      <c r="I25" s="849">
        <v>33.33</v>
      </c>
      <c r="J25" s="832"/>
      <c r="K25" s="832">
        <v>33.33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/>
      <c r="B26" s="832" t="s">
        <v>6750</v>
      </c>
      <c r="C26" s="832" t="s">
        <v>671</v>
      </c>
      <c r="D26" s="832" t="s">
        <v>2717</v>
      </c>
      <c r="E26" s="832" t="s">
        <v>6770</v>
      </c>
      <c r="F26" s="832" t="s">
        <v>6783</v>
      </c>
      <c r="G26" s="832" t="s">
        <v>6784</v>
      </c>
      <c r="H26" s="849">
        <v>23</v>
      </c>
      <c r="I26" s="849">
        <v>851</v>
      </c>
      <c r="J26" s="832">
        <v>0.74193548387096775</v>
      </c>
      <c r="K26" s="832">
        <v>37</v>
      </c>
      <c r="L26" s="849">
        <v>31</v>
      </c>
      <c r="M26" s="849">
        <v>1147</v>
      </c>
      <c r="N26" s="832">
        <v>1</v>
      </c>
      <c r="O26" s="832">
        <v>37</v>
      </c>
      <c r="P26" s="849">
        <v>23</v>
      </c>
      <c r="Q26" s="849">
        <v>874</v>
      </c>
      <c r="R26" s="837">
        <v>0.76198779424585872</v>
      </c>
      <c r="S26" s="850">
        <v>38</v>
      </c>
    </row>
    <row r="27" spans="1:19" ht="14.4" customHeight="1" x14ac:dyDescent="0.3">
      <c r="A27" s="831"/>
      <c r="B27" s="832" t="s">
        <v>6750</v>
      </c>
      <c r="C27" s="832" t="s">
        <v>671</v>
      </c>
      <c r="D27" s="832" t="s">
        <v>2717</v>
      </c>
      <c r="E27" s="832" t="s">
        <v>6770</v>
      </c>
      <c r="F27" s="832" t="s">
        <v>6785</v>
      </c>
      <c r="G27" s="832" t="s">
        <v>6786</v>
      </c>
      <c r="H27" s="849">
        <v>2</v>
      </c>
      <c r="I27" s="849">
        <v>56</v>
      </c>
      <c r="J27" s="832">
        <v>2</v>
      </c>
      <c r="K27" s="832">
        <v>28</v>
      </c>
      <c r="L27" s="849">
        <v>1</v>
      </c>
      <c r="M27" s="849">
        <v>28</v>
      </c>
      <c r="N27" s="832">
        <v>1</v>
      </c>
      <c r="O27" s="832">
        <v>28</v>
      </c>
      <c r="P27" s="849"/>
      <c r="Q27" s="849"/>
      <c r="R27" s="837"/>
      <c r="S27" s="850"/>
    </row>
    <row r="28" spans="1:19" ht="14.4" customHeight="1" x14ac:dyDescent="0.3">
      <c r="A28" s="831"/>
      <c r="B28" s="832" t="s">
        <v>6750</v>
      </c>
      <c r="C28" s="832" t="s">
        <v>671</v>
      </c>
      <c r="D28" s="832" t="s">
        <v>2717</v>
      </c>
      <c r="E28" s="832" t="s">
        <v>6770</v>
      </c>
      <c r="F28" s="832" t="s">
        <v>6787</v>
      </c>
      <c r="G28" s="832" t="s">
        <v>6788</v>
      </c>
      <c r="H28" s="849">
        <v>127</v>
      </c>
      <c r="I28" s="849">
        <v>7493</v>
      </c>
      <c r="J28" s="832">
        <v>0.98449612403100772</v>
      </c>
      <c r="K28" s="832">
        <v>59</v>
      </c>
      <c r="L28" s="849">
        <v>129</v>
      </c>
      <c r="M28" s="849">
        <v>7611</v>
      </c>
      <c r="N28" s="832">
        <v>1</v>
      </c>
      <c r="O28" s="832">
        <v>59</v>
      </c>
      <c r="P28" s="849">
        <v>110</v>
      </c>
      <c r="Q28" s="849">
        <v>6710</v>
      </c>
      <c r="R28" s="837">
        <v>0.88161870976218626</v>
      </c>
      <c r="S28" s="850">
        <v>61</v>
      </c>
    </row>
    <row r="29" spans="1:19" ht="14.4" customHeight="1" x14ac:dyDescent="0.3">
      <c r="A29" s="831"/>
      <c r="B29" s="832" t="s">
        <v>6750</v>
      </c>
      <c r="C29" s="832" t="s">
        <v>671</v>
      </c>
      <c r="D29" s="832" t="s">
        <v>2717</v>
      </c>
      <c r="E29" s="832" t="s">
        <v>6770</v>
      </c>
      <c r="F29" s="832" t="s">
        <v>6789</v>
      </c>
      <c r="G29" s="832" t="s">
        <v>6790</v>
      </c>
      <c r="H29" s="849">
        <v>17</v>
      </c>
      <c r="I29" s="849">
        <v>629</v>
      </c>
      <c r="J29" s="832">
        <v>0.32075471698113206</v>
      </c>
      <c r="K29" s="832">
        <v>37</v>
      </c>
      <c r="L29" s="849">
        <v>53</v>
      </c>
      <c r="M29" s="849">
        <v>1961</v>
      </c>
      <c r="N29" s="832">
        <v>1</v>
      </c>
      <c r="O29" s="832">
        <v>37</v>
      </c>
      <c r="P29" s="849">
        <v>45</v>
      </c>
      <c r="Q29" s="849">
        <v>1710</v>
      </c>
      <c r="R29" s="837">
        <v>0.87200407955124937</v>
      </c>
      <c r="S29" s="850">
        <v>38</v>
      </c>
    </row>
    <row r="30" spans="1:19" ht="14.4" customHeight="1" x14ac:dyDescent="0.3">
      <c r="A30" s="831"/>
      <c r="B30" s="832" t="s">
        <v>6750</v>
      </c>
      <c r="C30" s="832" t="s">
        <v>671</v>
      </c>
      <c r="D30" s="832" t="s">
        <v>2717</v>
      </c>
      <c r="E30" s="832" t="s">
        <v>6770</v>
      </c>
      <c r="F30" s="832" t="s">
        <v>6791</v>
      </c>
      <c r="G30" s="832" t="s">
        <v>6792</v>
      </c>
      <c r="H30" s="849">
        <v>24</v>
      </c>
      <c r="I30" s="849">
        <v>19584</v>
      </c>
      <c r="J30" s="832">
        <v>1.1400628711142158</v>
      </c>
      <c r="K30" s="832">
        <v>816</v>
      </c>
      <c r="L30" s="849">
        <v>21</v>
      </c>
      <c r="M30" s="849">
        <v>17178</v>
      </c>
      <c r="N30" s="832">
        <v>1</v>
      </c>
      <c r="O30" s="832">
        <v>818</v>
      </c>
      <c r="P30" s="849">
        <v>22</v>
      </c>
      <c r="Q30" s="849">
        <v>18106</v>
      </c>
      <c r="R30" s="837">
        <v>1.054022587029922</v>
      </c>
      <c r="S30" s="850">
        <v>823</v>
      </c>
    </row>
    <row r="31" spans="1:19" ht="14.4" customHeight="1" x14ac:dyDescent="0.3">
      <c r="A31" s="831"/>
      <c r="B31" s="832" t="s">
        <v>6750</v>
      </c>
      <c r="C31" s="832" t="s">
        <v>671</v>
      </c>
      <c r="D31" s="832" t="s">
        <v>2717</v>
      </c>
      <c r="E31" s="832" t="s">
        <v>6770</v>
      </c>
      <c r="F31" s="832" t="s">
        <v>6793</v>
      </c>
      <c r="G31" s="832" t="s">
        <v>6794</v>
      </c>
      <c r="H31" s="849">
        <v>27</v>
      </c>
      <c r="I31" s="849">
        <v>12690</v>
      </c>
      <c r="J31" s="832">
        <v>0.99787685774946921</v>
      </c>
      <c r="K31" s="832">
        <v>470</v>
      </c>
      <c r="L31" s="849">
        <v>27</v>
      </c>
      <c r="M31" s="849">
        <v>12717</v>
      </c>
      <c r="N31" s="832">
        <v>1</v>
      </c>
      <c r="O31" s="832">
        <v>471</v>
      </c>
      <c r="P31" s="849">
        <v>41</v>
      </c>
      <c r="Q31" s="849">
        <v>19434</v>
      </c>
      <c r="R31" s="837">
        <v>1.5281906109931587</v>
      </c>
      <c r="S31" s="850">
        <v>474</v>
      </c>
    </row>
    <row r="32" spans="1:19" ht="14.4" customHeight="1" x14ac:dyDescent="0.3">
      <c r="A32" s="831"/>
      <c r="B32" s="832" t="s">
        <v>6750</v>
      </c>
      <c r="C32" s="832" t="s">
        <v>671</v>
      </c>
      <c r="D32" s="832" t="s">
        <v>2717</v>
      </c>
      <c r="E32" s="832" t="s">
        <v>6770</v>
      </c>
      <c r="F32" s="832" t="s">
        <v>6795</v>
      </c>
      <c r="G32" s="832" t="s">
        <v>6796</v>
      </c>
      <c r="H32" s="849">
        <v>73</v>
      </c>
      <c r="I32" s="849">
        <v>42778</v>
      </c>
      <c r="J32" s="832">
        <v>0.58300511073253836</v>
      </c>
      <c r="K32" s="832">
        <v>586</v>
      </c>
      <c r="L32" s="849">
        <v>125</v>
      </c>
      <c r="M32" s="849">
        <v>73375</v>
      </c>
      <c r="N32" s="832">
        <v>1</v>
      </c>
      <c r="O32" s="832">
        <v>587</v>
      </c>
      <c r="P32" s="849">
        <v>129</v>
      </c>
      <c r="Q32" s="849">
        <v>76239</v>
      </c>
      <c r="R32" s="837">
        <v>1.0390323679727427</v>
      </c>
      <c r="S32" s="850">
        <v>591</v>
      </c>
    </row>
    <row r="33" spans="1:19" ht="14.4" customHeight="1" x14ac:dyDescent="0.3">
      <c r="A33" s="831"/>
      <c r="B33" s="832" t="s">
        <v>6750</v>
      </c>
      <c r="C33" s="832" t="s">
        <v>671</v>
      </c>
      <c r="D33" s="832" t="s">
        <v>2717</v>
      </c>
      <c r="E33" s="832" t="s">
        <v>6770</v>
      </c>
      <c r="F33" s="832" t="s">
        <v>6797</v>
      </c>
      <c r="G33" s="832" t="s">
        <v>6798</v>
      </c>
      <c r="H33" s="849">
        <v>18</v>
      </c>
      <c r="I33" s="849">
        <v>3294</v>
      </c>
      <c r="J33" s="832">
        <v>0.71608695652173915</v>
      </c>
      <c r="K33" s="832">
        <v>183</v>
      </c>
      <c r="L33" s="849">
        <v>25</v>
      </c>
      <c r="M33" s="849">
        <v>4600</v>
      </c>
      <c r="N33" s="832">
        <v>1</v>
      </c>
      <c r="O33" s="832">
        <v>184</v>
      </c>
      <c r="P33" s="849">
        <v>28</v>
      </c>
      <c r="Q33" s="849">
        <v>5180</v>
      </c>
      <c r="R33" s="837">
        <v>1.1260869565217391</v>
      </c>
      <c r="S33" s="850">
        <v>185</v>
      </c>
    </row>
    <row r="34" spans="1:19" ht="14.4" customHeight="1" x14ac:dyDescent="0.3">
      <c r="A34" s="831"/>
      <c r="B34" s="832" t="s">
        <v>6750</v>
      </c>
      <c r="C34" s="832" t="s">
        <v>671</v>
      </c>
      <c r="D34" s="832" t="s">
        <v>2717</v>
      </c>
      <c r="E34" s="832" t="s">
        <v>6770</v>
      </c>
      <c r="F34" s="832" t="s">
        <v>6799</v>
      </c>
      <c r="G34" s="832" t="s">
        <v>6800</v>
      </c>
      <c r="H34" s="849">
        <v>76</v>
      </c>
      <c r="I34" s="849">
        <v>7752</v>
      </c>
      <c r="J34" s="832">
        <v>0.87356321839080464</v>
      </c>
      <c r="K34" s="832">
        <v>102</v>
      </c>
      <c r="L34" s="849">
        <v>87</v>
      </c>
      <c r="M34" s="849">
        <v>8874</v>
      </c>
      <c r="N34" s="832">
        <v>1</v>
      </c>
      <c r="O34" s="832">
        <v>102</v>
      </c>
      <c r="P34" s="849">
        <v>111</v>
      </c>
      <c r="Q34" s="849">
        <v>11433</v>
      </c>
      <c r="R34" s="837">
        <v>1.2883705206220419</v>
      </c>
      <c r="S34" s="850">
        <v>103</v>
      </c>
    </row>
    <row r="35" spans="1:19" ht="14.4" customHeight="1" x14ac:dyDescent="0.3">
      <c r="A35" s="831"/>
      <c r="B35" s="832" t="s">
        <v>6750</v>
      </c>
      <c r="C35" s="832" t="s">
        <v>671</v>
      </c>
      <c r="D35" s="832" t="s">
        <v>2717</v>
      </c>
      <c r="E35" s="832" t="s">
        <v>6770</v>
      </c>
      <c r="F35" s="832" t="s">
        <v>6801</v>
      </c>
      <c r="G35" s="832" t="s">
        <v>6802</v>
      </c>
      <c r="H35" s="849">
        <v>11</v>
      </c>
      <c r="I35" s="849">
        <v>2453</v>
      </c>
      <c r="J35" s="832">
        <v>1.8333333333333333</v>
      </c>
      <c r="K35" s="832">
        <v>223</v>
      </c>
      <c r="L35" s="849">
        <v>6</v>
      </c>
      <c r="M35" s="849">
        <v>1338</v>
      </c>
      <c r="N35" s="832">
        <v>1</v>
      </c>
      <c r="O35" s="832">
        <v>223</v>
      </c>
      <c r="P35" s="849">
        <v>5</v>
      </c>
      <c r="Q35" s="849">
        <v>1130</v>
      </c>
      <c r="R35" s="837">
        <v>0.84454409566517186</v>
      </c>
      <c r="S35" s="850">
        <v>226</v>
      </c>
    </row>
    <row r="36" spans="1:19" ht="14.4" customHeight="1" x14ac:dyDescent="0.3">
      <c r="A36" s="831"/>
      <c r="B36" s="832" t="s">
        <v>6750</v>
      </c>
      <c r="C36" s="832" t="s">
        <v>671</v>
      </c>
      <c r="D36" s="832" t="s">
        <v>2717</v>
      </c>
      <c r="E36" s="832" t="s">
        <v>6770</v>
      </c>
      <c r="F36" s="832" t="s">
        <v>6803</v>
      </c>
      <c r="G36" s="832" t="s">
        <v>6792</v>
      </c>
      <c r="H36" s="849">
        <v>13</v>
      </c>
      <c r="I36" s="849">
        <v>9113</v>
      </c>
      <c r="J36" s="832">
        <v>1.1801346801346801</v>
      </c>
      <c r="K36" s="832">
        <v>701</v>
      </c>
      <c r="L36" s="849">
        <v>11</v>
      </c>
      <c r="M36" s="849">
        <v>7722</v>
      </c>
      <c r="N36" s="832">
        <v>1</v>
      </c>
      <c r="O36" s="832">
        <v>702</v>
      </c>
      <c r="P36" s="849">
        <v>12</v>
      </c>
      <c r="Q36" s="849">
        <v>8484</v>
      </c>
      <c r="R36" s="837">
        <v>1.0986790986790986</v>
      </c>
      <c r="S36" s="850">
        <v>707</v>
      </c>
    </row>
    <row r="37" spans="1:19" ht="14.4" customHeight="1" x14ac:dyDescent="0.3">
      <c r="A37" s="831"/>
      <c r="B37" s="832" t="s">
        <v>6750</v>
      </c>
      <c r="C37" s="832" t="s">
        <v>671</v>
      </c>
      <c r="D37" s="832" t="s">
        <v>2717</v>
      </c>
      <c r="E37" s="832" t="s">
        <v>6770</v>
      </c>
      <c r="F37" s="832" t="s">
        <v>6804</v>
      </c>
      <c r="G37" s="832" t="s">
        <v>6805</v>
      </c>
      <c r="H37" s="849"/>
      <c r="I37" s="849"/>
      <c r="J37" s="832"/>
      <c r="K37" s="832"/>
      <c r="L37" s="849">
        <v>2</v>
      </c>
      <c r="M37" s="849">
        <v>348</v>
      </c>
      <c r="N37" s="832">
        <v>1</v>
      </c>
      <c r="O37" s="832">
        <v>174</v>
      </c>
      <c r="P37" s="849">
        <v>5</v>
      </c>
      <c r="Q37" s="849">
        <v>875</v>
      </c>
      <c r="R37" s="837">
        <v>2.514367816091954</v>
      </c>
      <c r="S37" s="850">
        <v>175</v>
      </c>
    </row>
    <row r="38" spans="1:19" ht="14.4" customHeight="1" x14ac:dyDescent="0.3">
      <c r="A38" s="831" t="s">
        <v>6806</v>
      </c>
      <c r="B38" s="832" t="s">
        <v>6807</v>
      </c>
      <c r="C38" s="832" t="s">
        <v>665</v>
      </c>
      <c r="D38" s="832" t="s">
        <v>6734</v>
      </c>
      <c r="E38" s="832" t="s">
        <v>6770</v>
      </c>
      <c r="F38" s="832" t="s">
        <v>6775</v>
      </c>
      <c r="G38" s="832" t="s">
        <v>6776</v>
      </c>
      <c r="H38" s="849">
        <v>1</v>
      </c>
      <c r="I38" s="849">
        <v>66</v>
      </c>
      <c r="J38" s="832"/>
      <c r="K38" s="832">
        <v>66</v>
      </c>
      <c r="L38" s="849"/>
      <c r="M38" s="849"/>
      <c r="N38" s="832"/>
      <c r="O38" s="832"/>
      <c r="P38" s="849">
        <v>2</v>
      </c>
      <c r="Q38" s="849">
        <v>134</v>
      </c>
      <c r="R38" s="837"/>
      <c r="S38" s="850">
        <v>67</v>
      </c>
    </row>
    <row r="39" spans="1:19" ht="14.4" customHeight="1" x14ac:dyDescent="0.3">
      <c r="A39" s="831" t="s">
        <v>6806</v>
      </c>
      <c r="B39" s="832" t="s">
        <v>6807</v>
      </c>
      <c r="C39" s="832" t="s">
        <v>665</v>
      </c>
      <c r="D39" s="832" t="s">
        <v>6734</v>
      </c>
      <c r="E39" s="832" t="s">
        <v>6770</v>
      </c>
      <c r="F39" s="832" t="s">
        <v>6810</v>
      </c>
      <c r="G39" s="832" t="s">
        <v>6811</v>
      </c>
      <c r="H39" s="849">
        <v>3</v>
      </c>
      <c r="I39" s="849">
        <v>111</v>
      </c>
      <c r="J39" s="832">
        <v>1.5</v>
      </c>
      <c r="K39" s="832">
        <v>37</v>
      </c>
      <c r="L39" s="849">
        <v>2</v>
      </c>
      <c r="M39" s="849">
        <v>74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" customHeight="1" x14ac:dyDescent="0.3">
      <c r="A40" s="831" t="s">
        <v>6806</v>
      </c>
      <c r="B40" s="832" t="s">
        <v>6807</v>
      </c>
      <c r="C40" s="832" t="s">
        <v>665</v>
      </c>
      <c r="D40" s="832" t="s">
        <v>6734</v>
      </c>
      <c r="E40" s="832" t="s">
        <v>6770</v>
      </c>
      <c r="F40" s="832" t="s">
        <v>6814</v>
      </c>
      <c r="G40" s="832" t="s">
        <v>6815</v>
      </c>
      <c r="H40" s="849"/>
      <c r="I40" s="849"/>
      <c r="J40" s="832"/>
      <c r="K40" s="832"/>
      <c r="L40" s="849">
        <v>1</v>
      </c>
      <c r="M40" s="849">
        <v>378</v>
      </c>
      <c r="N40" s="832">
        <v>1</v>
      </c>
      <c r="O40" s="832">
        <v>378</v>
      </c>
      <c r="P40" s="849"/>
      <c r="Q40" s="849"/>
      <c r="R40" s="837"/>
      <c r="S40" s="850"/>
    </row>
    <row r="41" spans="1:19" ht="14.4" customHeight="1" x14ac:dyDescent="0.3">
      <c r="A41" s="831" t="s">
        <v>6806</v>
      </c>
      <c r="B41" s="832" t="s">
        <v>6807</v>
      </c>
      <c r="C41" s="832" t="s">
        <v>665</v>
      </c>
      <c r="D41" s="832" t="s">
        <v>6734</v>
      </c>
      <c r="E41" s="832" t="s">
        <v>6770</v>
      </c>
      <c r="F41" s="832" t="s">
        <v>6816</v>
      </c>
      <c r="G41" s="832" t="s">
        <v>6817</v>
      </c>
      <c r="H41" s="849">
        <v>39</v>
      </c>
      <c r="I41" s="849">
        <v>81549</v>
      </c>
      <c r="J41" s="832">
        <v>0.7496414913957935</v>
      </c>
      <c r="K41" s="832">
        <v>2091</v>
      </c>
      <c r="L41" s="849">
        <v>52</v>
      </c>
      <c r="M41" s="849">
        <v>108784</v>
      </c>
      <c r="N41" s="832">
        <v>1</v>
      </c>
      <c r="O41" s="832">
        <v>2092</v>
      </c>
      <c r="P41" s="849">
        <v>18</v>
      </c>
      <c r="Q41" s="849">
        <v>37746</v>
      </c>
      <c r="R41" s="837">
        <v>0.34698117370201498</v>
      </c>
      <c r="S41" s="850">
        <v>2097</v>
      </c>
    </row>
    <row r="42" spans="1:19" ht="14.4" customHeight="1" x14ac:dyDescent="0.3">
      <c r="A42" s="831" t="s">
        <v>6806</v>
      </c>
      <c r="B42" s="832" t="s">
        <v>6807</v>
      </c>
      <c r="C42" s="832" t="s">
        <v>665</v>
      </c>
      <c r="D42" s="832" t="s">
        <v>6734</v>
      </c>
      <c r="E42" s="832" t="s">
        <v>6770</v>
      </c>
      <c r="F42" s="832" t="s">
        <v>6818</v>
      </c>
      <c r="G42" s="832" t="s">
        <v>6819</v>
      </c>
      <c r="H42" s="849">
        <v>17</v>
      </c>
      <c r="I42" s="849">
        <v>1972</v>
      </c>
      <c r="J42" s="832">
        <v>5.666666666666667</v>
      </c>
      <c r="K42" s="832">
        <v>116</v>
      </c>
      <c r="L42" s="849">
        <v>3</v>
      </c>
      <c r="M42" s="849">
        <v>348</v>
      </c>
      <c r="N42" s="832">
        <v>1</v>
      </c>
      <c r="O42" s="832">
        <v>116</v>
      </c>
      <c r="P42" s="849">
        <v>12</v>
      </c>
      <c r="Q42" s="849">
        <v>1392</v>
      </c>
      <c r="R42" s="837">
        <v>4</v>
      </c>
      <c r="S42" s="850">
        <v>116</v>
      </c>
    </row>
    <row r="43" spans="1:19" ht="14.4" customHeight="1" x14ac:dyDescent="0.3">
      <c r="A43" s="831" t="s">
        <v>6806</v>
      </c>
      <c r="B43" s="832" t="s">
        <v>6807</v>
      </c>
      <c r="C43" s="832" t="s">
        <v>665</v>
      </c>
      <c r="D43" s="832" t="s">
        <v>6734</v>
      </c>
      <c r="E43" s="832" t="s">
        <v>6770</v>
      </c>
      <c r="F43" s="832" t="s">
        <v>6783</v>
      </c>
      <c r="G43" s="832" t="s">
        <v>6784</v>
      </c>
      <c r="H43" s="849">
        <v>2</v>
      </c>
      <c r="I43" s="849">
        <v>74</v>
      </c>
      <c r="J43" s="832">
        <v>2</v>
      </c>
      <c r="K43" s="832">
        <v>37</v>
      </c>
      <c r="L43" s="849">
        <v>1</v>
      </c>
      <c r="M43" s="849">
        <v>37</v>
      </c>
      <c r="N43" s="832">
        <v>1</v>
      </c>
      <c r="O43" s="832">
        <v>37</v>
      </c>
      <c r="P43" s="849">
        <v>3</v>
      </c>
      <c r="Q43" s="849">
        <v>114</v>
      </c>
      <c r="R43" s="837">
        <v>3.0810810810810811</v>
      </c>
      <c r="S43" s="850">
        <v>38</v>
      </c>
    </row>
    <row r="44" spans="1:19" ht="14.4" customHeight="1" x14ac:dyDescent="0.3">
      <c r="A44" s="831" t="s">
        <v>6806</v>
      </c>
      <c r="B44" s="832" t="s">
        <v>6807</v>
      </c>
      <c r="C44" s="832" t="s">
        <v>665</v>
      </c>
      <c r="D44" s="832" t="s">
        <v>6734</v>
      </c>
      <c r="E44" s="832" t="s">
        <v>6770</v>
      </c>
      <c r="F44" s="832" t="s">
        <v>6826</v>
      </c>
      <c r="G44" s="832" t="s">
        <v>6827</v>
      </c>
      <c r="H44" s="849"/>
      <c r="I44" s="849"/>
      <c r="J44" s="832"/>
      <c r="K44" s="832"/>
      <c r="L44" s="849">
        <v>5</v>
      </c>
      <c r="M44" s="849">
        <v>1775</v>
      </c>
      <c r="N44" s="832">
        <v>1</v>
      </c>
      <c r="O44" s="832">
        <v>355</v>
      </c>
      <c r="P44" s="849"/>
      <c r="Q44" s="849"/>
      <c r="R44" s="837"/>
      <c r="S44" s="850"/>
    </row>
    <row r="45" spans="1:19" ht="14.4" customHeight="1" x14ac:dyDescent="0.3">
      <c r="A45" s="831" t="s">
        <v>6806</v>
      </c>
      <c r="B45" s="832" t="s">
        <v>6807</v>
      </c>
      <c r="C45" s="832" t="s">
        <v>665</v>
      </c>
      <c r="D45" s="832" t="s">
        <v>6734</v>
      </c>
      <c r="E45" s="832" t="s">
        <v>6770</v>
      </c>
      <c r="F45" s="832" t="s">
        <v>6828</v>
      </c>
      <c r="G45" s="832" t="s">
        <v>6829</v>
      </c>
      <c r="H45" s="849"/>
      <c r="I45" s="849"/>
      <c r="J45" s="832"/>
      <c r="K45" s="832"/>
      <c r="L45" s="849">
        <v>1</v>
      </c>
      <c r="M45" s="849">
        <v>223</v>
      </c>
      <c r="N45" s="832">
        <v>1</v>
      </c>
      <c r="O45" s="832">
        <v>223</v>
      </c>
      <c r="P45" s="849"/>
      <c r="Q45" s="849"/>
      <c r="R45" s="837"/>
      <c r="S45" s="850"/>
    </row>
    <row r="46" spans="1:19" ht="14.4" customHeight="1" x14ac:dyDescent="0.3">
      <c r="A46" s="831" t="s">
        <v>6806</v>
      </c>
      <c r="B46" s="832" t="s">
        <v>6807</v>
      </c>
      <c r="C46" s="832" t="s">
        <v>665</v>
      </c>
      <c r="D46" s="832" t="s">
        <v>6734</v>
      </c>
      <c r="E46" s="832" t="s">
        <v>6770</v>
      </c>
      <c r="F46" s="832" t="s">
        <v>6832</v>
      </c>
      <c r="G46" s="832" t="s">
        <v>6833</v>
      </c>
      <c r="H46" s="849">
        <v>6</v>
      </c>
      <c r="I46" s="849">
        <v>3756</v>
      </c>
      <c r="J46" s="832">
        <v>0.33333333333333331</v>
      </c>
      <c r="K46" s="832">
        <v>626</v>
      </c>
      <c r="L46" s="849">
        <v>18</v>
      </c>
      <c r="M46" s="849">
        <v>11268</v>
      </c>
      <c r="N46" s="832">
        <v>1</v>
      </c>
      <c r="O46" s="832">
        <v>626</v>
      </c>
      <c r="P46" s="849">
        <v>8</v>
      </c>
      <c r="Q46" s="849">
        <v>5008</v>
      </c>
      <c r="R46" s="837">
        <v>0.44444444444444442</v>
      </c>
      <c r="S46" s="850">
        <v>626</v>
      </c>
    </row>
    <row r="47" spans="1:19" ht="14.4" customHeight="1" x14ac:dyDescent="0.3">
      <c r="A47" s="831" t="s">
        <v>6806</v>
      </c>
      <c r="B47" s="832" t="s">
        <v>6807</v>
      </c>
      <c r="C47" s="832" t="s">
        <v>665</v>
      </c>
      <c r="D47" s="832" t="s">
        <v>6734</v>
      </c>
      <c r="E47" s="832" t="s">
        <v>6770</v>
      </c>
      <c r="F47" s="832" t="s">
        <v>6834</v>
      </c>
      <c r="G47" s="832" t="s">
        <v>6835</v>
      </c>
      <c r="H47" s="849">
        <v>2</v>
      </c>
      <c r="I47" s="849">
        <v>232</v>
      </c>
      <c r="J47" s="832"/>
      <c r="K47" s="832">
        <v>116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6806</v>
      </c>
      <c r="B48" s="832" t="s">
        <v>6807</v>
      </c>
      <c r="C48" s="832" t="s">
        <v>665</v>
      </c>
      <c r="D48" s="832" t="s">
        <v>2709</v>
      </c>
      <c r="E48" s="832" t="s">
        <v>6770</v>
      </c>
      <c r="F48" s="832" t="s">
        <v>6773</v>
      </c>
      <c r="G48" s="832" t="s">
        <v>6774</v>
      </c>
      <c r="H48" s="849">
        <v>81</v>
      </c>
      <c r="I48" s="849">
        <v>2430</v>
      </c>
      <c r="J48" s="832">
        <v>1.6875</v>
      </c>
      <c r="K48" s="832">
        <v>30</v>
      </c>
      <c r="L48" s="849">
        <v>48</v>
      </c>
      <c r="M48" s="849">
        <v>1440</v>
      </c>
      <c r="N48" s="832">
        <v>1</v>
      </c>
      <c r="O48" s="832">
        <v>30</v>
      </c>
      <c r="P48" s="849"/>
      <c r="Q48" s="849"/>
      <c r="R48" s="837"/>
      <c r="S48" s="850"/>
    </row>
    <row r="49" spans="1:19" ht="14.4" customHeight="1" x14ac:dyDescent="0.3">
      <c r="A49" s="831" t="s">
        <v>6806</v>
      </c>
      <c r="B49" s="832" t="s">
        <v>6807</v>
      </c>
      <c r="C49" s="832" t="s">
        <v>665</v>
      </c>
      <c r="D49" s="832" t="s">
        <v>2709</v>
      </c>
      <c r="E49" s="832" t="s">
        <v>6770</v>
      </c>
      <c r="F49" s="832" t="s">
        <v>6775</v>
      </c>
      <c r="G49" s="832" t="s">
        <v>6776</v>
      </c>
      <c r="H49" s="849">
        <v>19</v>
      </c>
      <c r="I49" s="849">
        <v>1254</v>
      </c>
      <c r="J49" s="832">
        <v>2.1111111111111112</v>
      </c>
      <c r="K49" s="832">
        <v>66</v>
      </c>
      <c r="L49" s="849">
        <v>9</v>
      </c>
      <c r="M49" s="849">
        <v>594</v>
      </c>
      <c r="N49" s="832">
        <v>1</v>
      </c>
      <c r="O49" s="832">
        <v>66</v>
      </c>
      <c r="P49" s="849"/>
      <c r="Q49" s="849"/>
      <c r="R49" s="837"/>
      <c r="S49" s="850"/>
    </row>
    <row r="50" spans="1:19" ht="14.4" customHeight="1" x14ac:dyDescent="0.3">
      <c r="A50" s="831" t="s">
        <v>6806</v>
      </c>
      <c r="B50" s="832" t="s">
        <v>6807</v>
      </c>
      <c r="C50" s="832" t="s">
        <v>665</v>
      </c>
      <c r="D50" s="832" t="s">
        <v>2709</v>
      </c>
      <c r="E50" s="832" t="s">
        <v>6770</v>
      </c>
      <c r="F50" s="832" t="s">
        <v>6810</v>
      </c>
      <c r="G50" s="832" t="s">
        <v>6811</v>
      </c>
      <c r="H50" s="849">
        <v>43</v>
      </c>
      <c r="I50" s="849">
        <v>1591</v>
      </c>
      <c r="J50" s="832">
        <v>2.5294117647058822</v>
      </c>
      <c r="K50" s="832">
        <v>37</v>
      </c>
      <c r="L50" s="849">
        <v>17</v>
      </c>
      <c r="M50" s="849">
        <v>629</v>
      </c>
      <c r="N50" s="832">
        <v>1</v>
      </c>
      <c r="O50" s="832">
        <v>37</v>
      </c>
      <c r="P50" s="849">
        <v>1</v>
      </c>
      <c r="Q50" s="849">
        <v>38</v>
      </c>
      <c r="R50" s="837">
        <v>6.0413354531001592E-2</v>
      </c>
      <c r="S50" s="850">
        <v>38</v>
      </c>
    </row>
    <row r="51" spans="1:19" ht="14.4" customHeight="1" x14ac:dyDescent="0.3">
      <c r="A51" s="831" t="s">
        <v>6806</v>
      </c>
      <c r="B51" s="832" t="s">
        <v>6807</v>
      </c>
      <c r="C51" s="832" t="s">
        <v>665</v>
      </c>
      <c r="D51" s="832" t="s">
        <v>2709</v>
      </c>
      <c r="E51" s="832" t="s">
        <v>6770</v>
      </c>
      <c r="F51" s="832" t="s">
        <v>6812</v>
      </c>
      <c r="G51" s="832" t="s">
        <v>6813</v>
      </c>
      <c r="H51" s="849"/>
      <c r="I51" s="849"/>
      <c r="J51" s="832"/>
      <c r="K51" s="832"/>
      <c r="L51" s="849">
        <v>1</v>
      </c>
      <c r="M51" s="849">
        <v>702</v>
      </c>
      <c r="N51" s="832">
        <v>1</v>
      </c>
      <c r="O51" s="832">
        <v>702</v>
      </c>
      <c r="P51" s="849"/>
      <c r="Q51" s="849"/>
      <c r="R51" s="837"/>
      <c r="S51" s="850"/>
    </row>
    <row r="52" spans="1:19" ht="14.4" customHeight="1" x14ac:dyDescent="0.3">
      <c r="A52" s="831" t="s">
        <v>6806</v>
      </c>
      <c r="B52" s="832" t="s">
        <v>6807</v>
      </c>
      <c r="C52" s="832" t="s">
        <v>665</v>
      </c>
      <c r="D52" s="832" t="s">
        <v>2709</v>
      </c>
      <c r="E52" s="832" t="s">
        <v>6770</v>
      </c>
      <c r="F52" s="832" t="s">
        <v>6814</v>
      </c>
      <c r="G52" s="832" t="s">
        <v>6815</v>
      </c>
      <c r="H52" s="849"/>
      <c r="I52" s="849"/>
      <c r="J52" s="832"/>
      <c r="K52" s="832"/>
      <c r="L52" s="849">
        <v>2</v>
      </c>
      <c r="M52" s="849">
        <v>756</v>
      </c>
      <c r="N52" s="832">
        <v>1</v>
      </c>
      <c r="O52" s="832">
        <v>378</v>
      </c>
      <c r="P52" s="849"/>
      <c r="Q52" s="849"/>
      <c r="R52" s="837"/>
      <c r="S52" s="850"/>
    </row>
    <row r="53" spans="1:19" ht="14.4" customHeight="1" x14ac:dyDescent="0.3">
      <c r="A53" s="831" t="s">
        <v>6806</v>
      </c>
      <c r="B53" s="832" t="s">
        <v>6807</v>
      </c>
      <c r="C53" s="832" t="s">
        <v>665</v>
      </c>
      <c r="D53" s="832" t="s">
        <v>2709</v>
      </c>
      <c r="E53" s="832" t="s">
        <v>6770</v>
      </c>
      <c r="F53" s="832" t="s">
        <v>6816</v>
      </c>
      <c r="G53" s="832" t="s">
        <v>6817</v>
      </c>
      <c r="H53" s="849">
        <v>39</v>
      </c>
      <c r="I53" s="849">
        <v>81549</v>
      </c>
      <c r="J53" s="832">
        <v>0.66070097546747897</v>
      </c>
      <c r="K53" s="832">
        <v>2091</v>
      </c>
      <c r="L53" s="849">
        <v>59</v>
      </c>
      <c r="M53" s="849">
        <v>123428</v>
      </c>
      <c r="N53" s="832">
        <v>1</v>
      </c>
      <c r="O53" s="832">
        <v>2092</v>
      </c>
      <c r="P53" s="849"/>
      <c r="Q53" s="849"/>
      <c r="R53" s="837"/>
      <c r="S53" s="850"/>
    </row>
    <row r="54" spans="1:19" ht="14.4" customHeight="1" x14ac:dyDescent="0.3">
      <c r="A54" s="831" t="s">
        <v>6806</v>
      </c>
      <c r="B54" s="832" t="s">
        <v>6807</v>
      </c>
      <c r="C54" s="832" t="s">
        <v>665</v>
      </c>
      <c r="D54" s="832" t="s">
        <v>2709</v>
      </c>
      <c r="E54" s="832" t="s">
        <v>6770</v>
      </c>
      <c r="F54" s="832" t="s">
        <v>6781</v>
      </c>
      <c r="G54" s="832" t="s">
        <v>6782</v>
      </c>
      <c r="H54" s="849">
        <v>15</v>
      </c>
      <c r="I54" s="849">
        <v>499.99</v>
      </c>
      <c r="J54" s="832">
        <v>4.9999000000000002</v>
      </c>
      <c r="K54" s="832">
        <v>33.332666666666668</v>
      </c>
      <c r="L54" s="849">
        <v>3</v>
      </c>
      <c r="M54" s="849">
        <v>100</v>
      </c>
      <c r="N54" s="832">
        <v>1</v>
      </c>
      <c r="O54" s="832">
        <v>33.333333333333336</v>
      </c>
      <c r="P54" s="849"/>
      <c r="Q54" s="849"/>
      <c r="R54" s="837"/>
      <c r="S54" s="850"/>
    </row>
    <row r="55" spans="1:19" ht="14.4" customHeight="1" x14ac:dyDescent="0.3">
      <c r="A55" s="831" t="s">
        <v>6806</v>
      </c>
      <c r="B55" s="832" t="s">
        <v>6807</v>
      </c>
      <c r="C55" s="832" t="s">
        <v>665</v>
      </c>
      <c r="D55" s="832" t="s">
        <v>2709</v>
      </c>
      <c r="E55" s="832" t="s">
        <v>6770</v>
      </c>
      <c r="F55" s="832" t="s">
        <v>6818</v>
      </c>
      <c r="G55" s="832" t="s">
        <v>6819</v>
      </c>
      <c r="H55" s="849">
        <v>11</v>
      </c>
      <c r="I55" s="849">
        <v>1276</v>
      </c>
      <c r="J55" s="832">
        <v>1.5714285714285714</v>
      </c>
      <c r="K55" s="832">
        <v>116</v>
      </c>
      <c r="L55" s="849">
        <v>7</v>
      </c>
      <c r="M55" s="849">
        <v>812</v>
      </c>
      <c r="N55" s="832">
        <v>1</v>
      </c>
      <c r="O55" s="832">
        <v>116</v>
      </c>
      <c r="P55" s="849"/>
      <c r="Q55" s="849"/>
      <c r="R55" s="837"/>
      <c r="S55" s="850"/>
    </row>
    <row r="56" spans="1:19" ht="14.4" customHeight="1" x14ac:dyDescent="0.3">
      <c r="A56" s="831" t="s">
        <v>6806</v>
      </c>
      <c r="B56" s="832" t="s">
        <v>6807</v>
      </c>
      <c r="C56" s="832" t="s">
        <v>665</v>
      </c>
      <c r="D56" s="832" t="s">
        <v>2709</v>
      </c>
      <c r="E56" s="832" t="s">
        <v>6770</v>
      </c>
      <c r="F56" s="832" t="s">
        <v>6783</v>
      </c>
      <c r="G56" s="832" t="s">
        <v>6784</v>
      </c>
      <c r="H56" s="849">
        <v>33</v>
      </c>
      <c r="I56" s="849">
        <v>1221</v>
      </c>
      <c r="J56" s="832">
        <v>1.2222222222222223</v>
      </c>
      <c r="K56" s="832">
        <v>37</v>
      </c>
      <c r="L56" s="849">
        <v>27</v>
      </c>
      <c r="M56" s="849">
        <v>999</v>
      </c>
      <c r="N56" s="832">
        <v>1</v>
      </c>
      <c r="O56" s="832">
        <v>37</v>
      </c>
      <c r="P56" s="849"/>
      <c r="Q56" s="849"/>
      <c r="R56" s="837"/>
      <c r="S56" s="850"/>
    </row>
    <row r="57" spans="1:19" ht="14.4" customHeight="1" x14ac:dyDescent="0.3">
      <c r="A57" s="831" t="s">
        <v>6806</v>
      </c>
      <c r="B57" s="832" t="s">
        <v>6807</v>
      </c>
      <c r="C57" s="832" t="s">
        <v>665</v>
      </c>
      <c r="D57" s="832" t="s">
        <v>2709</v>
      </c>
      <c r="E57" s="832" t="s">
        <v>6770</v>
      </c>
      <c r="F57" s="832" t="s">
        <v>6820</v>
      </c>
      <c r="G57" s="832" t="s">
        <v>6821</v>
      </c>
      <c r="H57" s="849">
        <v>18</v>
      </c>
      <c r="I57" s="849">
        <v>3186</v>
      </c>
      <c r="J57" s="832">
        <v>1.0528750826173165</v>
      </c>
      <c r="K57" s="832">
        <v>177</v>
      </c>
      <c r="L57" s="849">
        <v>17</v>
      </c>
      <c r="M57" s="849">
        <v>3026</v>
      </c>
      <c r="N57" s="832">
        <v>1</v>
      </c>
      <c r="O57" s="832">
        <v>178</v>
      </c>
      <c r="P57" s="849">
        <v>1</v>
      </c>
      <c r="Q57" s="849">
        <v>179</v>
      </c>
      <c r="R57" s="837">
        <v>5.9153998678122932E-2</v>
      </c>
      <c r="S57" s="850">
        <v>179</v>
      </c>
    </row>
    <row r="58" spans="1:19" ht="14.4" customHeight="1" x14ac:dyDescent="0.3">
      <c r="A58" s="831" t="s">
        <v>6806</v>
      </c>
      <c r="B58" s="832" t="s">
        <v>6807</v>
      </c>
      <c r="C58" s="832" t="s">
        <v>665</v>
      </c>
      <c r="D58" s="832" t="s">
        <v>2709</v>
      </c>
      <c r="E58" s="832" t="s">
        <v>6770</v>
      </c>
      <c r="F58" s="832" t="s">
        <v>6822</v>
      </c>
      <c r="G58" s="832" t="s">
        <v>6823</v>
      </c>
      <c r="H58" s="849">
        <v>32</v>
      </c>
      <c r="I58" s="849">
        <v>2368</v>
      </c>
      <c r="J58" s="832">
        <v>1.8823529411764706</v>
      </c>
      <c r="K58" s="832">
        <v>74</v>
      </c>
      <c r="L58" s="849">
        <v>17</v>
      </c>
      <c r="M58" s="849">
        <v>1258</v>
      </c>
      <c r="N58" s="832">
        <v>1</v>
      </c>
      <c r="O58" s="832">
        <v>74</v>
      </c>
      <c r="P58" s="849"/>
      <c r="Q58" s="849"/>
      <c r="R58" s="837"/>
      <c r="S58" s="850"/>
    </row>
    <row r="59" spans="1:19" ht="14.4" customHeight="1" x14ac:dyDescent="0.3">
      <c r="A59" s="831" t="s">
        <v>6806</v>
      </c>
      <c r="B59" s="832" t="s">
        <v>6807</v>
      </c>
      <c r="C59" s="832" t="s">
        <v>665</v>
      </c>
      <c r="D59" s="832" t="s">
        <v>2709</v>
      </c>
      <c r="E59" s="832" t="s">
        <v>6770</v>
      </c>
      <c r="F59" s="832" t="s">
        <v>6824</v>
      </c>
      <c r="G59" s="832" t="s">
        <v>6825</v>
      </c>
      <c r="H59" s="849">
        <v>1</v>
      </c>
      <c r="I59" s="849">
        <v>223</v>
      </c>
      <c r="J59" s="832"/>
      <c r="K59" s="832">
        <v>223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6806</v>
      </c>
      <c r="B60" s="832" t="s">
        <v>6807</v>
      </c>
      <c r="C60" s="832" t="s">
        <v>665</v>
      </c>
      <c r="D60" s="832" t="s">
        <v>2709</v>
      </c>
      <c r="E60" s="832" t="s">
        <v>6770</v>
      </c>
      <c r="F60" s="832" t="s">
        <v>6826</v>
      </c>
      <c r="G60" s="832" t="s">
        <v>6827</v>
      </c>
      <c r="H60" s="849">
        <v>149</v>
      </c>
      <c r="I60" s="849">
        <v>52895</v>
      </c>
      <c r="J60" s="832">
        <v>1.7529411764705882</v>
      </c>
      <c r="K60" s="832">
        <v>355</v>
      </c>
      <c r="L60" s="849">
        <v>85</v>
      </c>
      <c r="M60" s="849">
        <v>30175</v>
      </c>
      <c r="N60" s="832">
        <v>1</v>
      </c>
      <c r="O60" s="832">
        <v>355</v>
      </c>
      <c r="P60" s="849"/>
      <c r="Q60" s="849"/>
      <c r="R60" s="837"/>
      <c r="S60" s="850"/>
    </row>
    <row r="61" spans="1:19" ht="14.4" customHeight="1" x14ac:dyDescent="0.3">
      <c r="A61" s="831" t="s">
        <v>6806</v>
      </c>
      <c r="B61" s="832" t="s">
        <v>6807</v>
      </c>
      <c r="C61" s="832" t="s">
        <v>665</v>
      </c>
      <c r="D61" s="832" t="s">
        <v>2709</v>
      </c>
      <c r="E61" s="832" t="s">
        <v>6770</v>
      </c>
      <c r="F61" s="832" t="s">
        <v>6832</v>
      </c>
      <c r="G61" s="832" t="s">
        <v>6833</v>
      </c>
      <c r="H61" s="849">
        <v>7</v>
      </c>
      <c r="I61" s="849">
        <v>4382</v>
      </c>
      <c r="J61" s="832">
        <v>1.4</v>
      </c>
      <c r="K61" s="832">
        <v>626</v>
      </c>
      <c r="L61" s="849">
        <v>5</v>
      </c>
      <c r="M61" s="849">
        <v>3130</v>
      </c>
      <c r="N61" s="832">
        <v>1</v>
      </c>
      <c r="O61" s="832">
        <v>626</v>
      </c>
      <c r="P61" s="849"/>
      <c r="Q61" s="849"/>
      <c r="R61" s="837"/>
      <c r="S61" s="850"/>
    </row>
    <row r="62" spans="1:19" ht="14.4" customHeight="1" x14ac:dyDescent="0.3">
      <c r="A62" s="831" t="s">
        <v>6806</v>
      </c>
      <c r="B62" s="832" t="s">
        <v>6807</v>
      </c>
      <c r="C62" s="832" t="s">
        <v>665</v>
      </c>
      <c r="D62" s="832" t="s">
        <v>2709</v>
      </c>
      <c r="E62" s="832" t="s">
        <v>6770</v>
      </c>
      <c r="F62" s="832" t="s">
        <v>6834</v>
      </c>
      <c r="G62" s="832" t="s">
        <v>6835</v>
      </c>
      <c r="H62" s="849">
        <v>27</v>
      </c>
      <c r="I62" s="849">
        <v>3132</v>
      </c>
      <c r="J62" s="832">
        <v>5.4</v>
      </c>
      <c r="K62" s="832">
        <v>116</v>
      </c>
      <c r="L62" s="849">
        <v>5</v>
      </c>
      <c r="M62" s="849">
        <v>580</v>
      </c>
      <c r="N62" s="832">
        <v>1</v>
      </c>
      <c r="O62" s="832">
        <v>116</v>
      </c>
      <c r="P62" s="849"/>
      <c r="Q62" s="849"/>
      <c r="R62" s="837"/>
      <c r="S62" s="850"/>
    </row>
    <row r="63" spans="1:19" ht="14.4" customHeight="1" x14ac:dyDescent="0.3">
      <c r="A63" s="831" t="s">
        <v>6806</v>
      </c>
      <c r="B63" s="832" t="s">
        <v>6807</v>
      </c>
      <c r="C63" s="832" t="s">
        <v>665</v>
      </c>
      <c r="D63" s="832" t="s">
        <v>2710</v>
      </c>
      <c r="E63" s="832" t="s">
        <v>6770</v>
      </c>
      <c r="F63" s="832" t="s">
        <v>6808</v>
      </c>
      <c r="G63" s="832" t="s">
        <v>6809</v>
      </c>
      <c r="H63" s="849">
        <v>0</v>
      </c>
      <c r="I63" s="849">
        <v>0</v>
      </c>
      <c r="J63" s="832">
        <v>0</v>
      </c>
      <c r="K63" s="832"/>
      <c r="L63" s="849">
        <v>1</v>
      </c>
      <c r="M63" s="849">
        <v>18</v>
      </c>
      <c r="N63" s="832">
        <v>1</v>
      </c>
      <c r="O63" s="832">
        <v>18</v>
      </c>
      <c r="P63" s="849">
        <v>1</v>
      </c>
      <c r="Q63" s="849">
        <v>18</v>
      </c>
      <c r="R63" s="837">
        <v>1</v>
      </c>
      <c r="S63" s="850">
        <v>18</v>
      </c>
    </row>
    <row r="64" spans="1:19" ht="14.4" customHeight="1" x14ac:dyDescent="0.3">
      <c r="A64" s="831" t="s">
        <v>6806</v>
      </c>
      <c r="B64" s="832" t="s">
        <v>6807</v>
      </c>
      <c r="C64" s="832" t="s">
        <v>665</v>
      </c>
      <c r="D64" s="832" t="s">
        <v>2710</v>
      </c>
      <c r="E64" s="832" t="s">
        <v>6770</v>
      </c>
      <c r="F64" s="832" t="s">
        <v>6773</v>
      </c>
      <c r="G64" s="832" t="s">
        <v>6774</v>
      </c>
      <c r="H64" s="849">
        <v>70</v>
      </c>
      <c r="I64" s="849">
        <v>2100</v>
      </c>
      <c r="J64" s="832">
        <v>0.65420560747663548</v>
      </c>
      <c r="K64" s="832">
        <v>30</v>
      </c>
      <c r="L64" s="849">
        <v>107</v>
      </c>
      <c r="M64" s="849">
        <v>3210</v>
      </c>
      <c r="N64" s="832">
        <v>1</v>
      </c>
      <c r="O64" s="832">
        <v>30</v>
      </c>
      <c r="P64" s="849">
        <v>182</v>
      </c>
      <c r="Q64" s="849">
        <v>5642</v>
      </c>
      <c r="R64" s="837">
        <v>1.757632398753894</v>
      </c>
      <c r="S64" s="850">
        <v>31</v>
      </c>
    </row>
    <row r="65" spans="1:19" ht="14.4" customHeight="1" x14ac:dyDescent="0.3">
      <c r="A65" s="831" t="s">
        <v>6806</v>
      </c>
      <c r="B65" s="832" t="s">
        <v>6807</v>
      </c>
      <c r="C65" s="832" t="s">
        <v>665</v>
      </c>
      <c r="D65" s="832" t="s">
        <v>2710</v>
      </c>
      <c r="E65" s="832" t="s">
        <v>6770</v>
      </c>
      <c r="F65" s="832" t="s">
        <v>6775</v>
      </c>
      <c r="G65" s="832" t="s">
        <v>6776</v>
      </c>
      <c r="H65" s="849">
        <v>12</v>
      </c>
      <c r="I65" s="849">
        <v>792</v>
      </c>
      <c r="J65" s="832">
        <v>0.63157894736842102</v>
      </c>
      <c r="K65" s="832">
        <v>66</v>
      </c>
      <c r="L65" s="849">
        <v>19</v>
      </c>
      <c r="M65" s="849">
        <v>1254</v>
      </c>
      <c r="N65" s="832">
        <v>1</v>
      </c>
      <c r="O65" s="832">
        <v>66</v>
      </c>
      <c r="P65" s="849">
        <v>27</v>
      </c>
      <c r="Q65" s="849">
        <v>1809</v>
      </c>
      <c r="R65" s="837">
        <v>1.4425837320574162</v>
      </c>
      <c r="S65" s="850">
        <v>67</v>
      </c>
    </row>
    <row r="66" spans="1:19" ht="14.4" customHeight="1" x14ac:dyDescent="0.3">
      <c r="A66" s="831" t="s">
        <v>6806</v>
      </c>
      <c r="B66" s="832" t="s">
        <v>6807</v>
      </c>
      <c r="C66" s="832" t="s">
        <v>665</v>
      </c>
      <c r="D66" s="832" t="s">
        <v>2710</v>
      </c>
      <c r="E66" s="832" t="s">
        <v>6770</v>
      </c>
      <c r="F66" s="832" t="s">
        <v>6810</v>
      </c>
      <c r="G66" s="832" t="s">
        <v>6811</v>
      </c>
      <c r="H66" s="849">
        <v>16</v>
      </c>
      <c r="I66" s="849">
        <v>592</v>
      </c>
      <c r="J66" s="832">
        <v>0.24242424242424243</v>
      </c>
      <c r="K66" s="832">
        <v>37</v>
      </c>
      <c r="L66" s="849">
        <v>66</v>
      </c>
      <c r="M66" s="849">
        <v>2442</v>
      </c>
      <c r="N66" s="832">
        <v>1</v>
      </c>
      <c r="O66" s="832">
        <v>37</v>
      </c>
      <c r="P66" s="849">
        <v>23</v>
      </c>
      <c r="Q66" s="849">
        <v>874</v>
      </c>
      <c r="R66" s="837">
        <v>0.35790335790335792</v>
      </c>
      <c r="S66" s="850">
        <v>38</v>
      </c>
    </row>
    <row r="67" spans="1:19" ht="14.4" customHeight="1" x14ac:dyDescent="0.3">
      <c r="A67" s="831" t="s">
        <v>6806</v>
      </c>
      <c r="B67" s="832" t="s">
        <v>6807</v>
      </c>
      <c r="C67" s="832" t="s">
        <v>665</v>
      </c>
      <c r="D67" s="832" t="s">
        <v>2710</v>
      </c>
      <c r="E67" s="832" t="s">
        <v>6770</v>
      </c>
      <c r="F67" s="832" t="s">
        <v>6816</v>
      </c>
      <c r="G67" s="832" t="s">
        <v>6817</v>
      </c>
      <c r="H67" s="849">
        <v>10</v>
      </c>
      <c r="I67" s="849">
        <v>20910</v>
      </c>
      <c r="J67" s="832">
        <v>0.49976099426386233</v>
      </c>
      <c r="K67" s="832">
        <v>2091</v>
      </c>
      <c r="L67" s="849">
        <v>20</v>
      </c>
      <c r="M67" s="849">
        <v>41840</v>
      </c>
      <c r="N67" s="832">
        <v>1</v>
      </c>
      <c r="O67" s="832">
        <v>2092</v>
      </c>
      <c r="P67" s="849">
        <v>175</v>
      </c>
      <c r="Q67" s="849">
        <v>366975</v>
      </c>
      <c r="R67" s="837">
        <v>8.7709130019120458</v>
      </c>
      <c r="S67" s="850">
        <v>2097</v>
      </c>
    </row>
    <row r="68" spans="1:19" ht="14.4" customHeight="1" x14ac:dyDescent="0.3">
      <c r="A68" s="831" t="s">
        <v>6806</v>
      </c>
      <c r="B68" s="832" t="s">
        <v>6807</v>
      </c>
      <c r="C68" s="832" t="s">
        <v>665</v>
      </c>
      <c r="D68" s="832" t="s">
        <v>2710</v>
      </c>
      <c r="E68" s="832" t="s">
        <v>6770</v>
      </c>
      <c r="F68" s="832" t="s">
        <v>6781</v>
      </c>
      <c r="G68" s="832" t="s">
        <v>6782</v>
      </c>
      <c r="H68" s="849">
        <v>10</v>
      </c>
      <c r="I68" s="849">
        <v>333.34000000000003</v>
      </c>
      <c r="J68" s="832">
        <v>0.71429489789358647</v>
      </c>
      <c r="K68" s="832">
        <v>33.334000000000003</v>
      </c>
      <c r="L68" s="849">
        <v>14</v>
      </c>
      <c r="M68" s="849">
        <v>466.67000000000007</v>
      </c>
      <c r="N68" s="832">
        <v>1</v>
      </c>
      <c r="O68" s="832">
        <v>33.333571428571432</v>
      </c>
      <c r="P68" s="849">
        <v>14</v>
      </c>
      <c r="Q68" s="849">
        <v>466.66</v>
      </c>
      <c r="R68" s="837">
        <v>0.9999785715816315</v>
      </c>
      <c r="S68" s="850">
        <v>33.332857142857144</v>
      </c>
    </row>
    <row r="69" spans="1:19" ht="14.4" customHeight="1" x14ac:dyDescent="0.3">
      <c r="A69" s="831" t="s">
        <v>6806</v>
      </c>
      <c r="B69" s="832" t="s">
        <v>6807</v>
      </c>
      <c r="C69" s="832" t="s">
        <v>665</v>
      </c>
      <c r="D69" s="832" t="s">
        <v>2710</v>
      </c>
      <c r="E69" s="832" t="s">
        <v>6770</v>
      </c>
      <c r="F69" s="832" t="s">
        <v>6818</v>
      </c>
      <c r="G69" s="832" t="s">
        <v>6819</v>
      </c>
      <c r="H69" s="849">
        <v>11</v>
      </c>
      <c r="I69" s="849">
        <v>1276</v>
      </c>
      <c r="J69" s="832">
        <v>0.39285714285714285</v>
      </c>
      <c r="K69" s="832">
        <v>116</v>
      </c>
      <c r="L69" s="849">
        <v>28</v>
      </c>
      <c r="M69" s="849">
        <v>3248</v>
      </c>
      <c r="N69" s="832">
        <v>1</v>
      </c>
      <c r="O69" s="832">
        <v>116</v>
      </c>
      <c r="P69" s="849">
        <v>33</v>
      </c>
      <c r="Q69" s="849">
        <v>3828</v>
      </c>
      <c r="R69" s="837">
        <v>1.1785714285714286</v>
      </c>
      <c r="S69" s="850">
        <v>116</v>
      </c>
    </row>
    <row r="70" spans="1:19" ht="14.4" customHeight="1" x14ac:dyDescent="0.3">
      <c r="A70" s="831" t="s">
        <v>6806</v>
      </c>
      <c r="B70" s="832" t="s">
        <v>6807</v>
      </c>
      <c r="C70" s="832" t="s">
        <v>665</v>
      </c>
      <c r="D70" s="832" t="s">
        <v>2710</v>
      </c>
      <c r="E70" s="832" t="s">
        <v>6770</v>
      </c>
      <c r="F70" s="832" t="s">
        <v>6783</v>
      </c>
      <c r="G70" s="832" t="s">
        <v>6784</v>
      </c>
      <c r="H70" s="849">
        <v>32</v>
      </c>
      <c r="I70" s="849">
        <v>1184</v>
      </c>
      <c r="J70" s="832">
        <v>0.86486486486486491</v>
      </c>
      <c r="K70" s="832">
        <v>37</v>
      </c>
      <c r="L70" s="849">
        <v>37</v>
      </c>
      <c r="M70" s="849">
        <v>1369</v>
      </c>
      <c r="N70" s="832">
        <v>1</v>
      </c>
      <c r="O70" s="832">
        <v>37</v>
      </c>
      <c r="P70" s="849">
        <v>72</v>
      </c>
      <c r="Q70" s="849">
        <v>2736</v>
      </c>
      <c r="R70" s="837">
        <v>1.9985390796201608</v>
      </c>
      <c r="S70" s="850">
        <v>38</v>
      </c>
    </row>
    <row r="71" spans="1:19" ht="14.4" customHeight="1" x14ac:dyDescent="0.3">
      <c r="A71" s="831" t="s">
        <v>6806</v>
      </c>
      <c r="B71" s="832" t="s">
        <v>6807</v>
      </c>
      <c r="C71" s="832" t="s">
        <v>665</v>
      </c>
      <c r="D71" s="832" t="s">
        <v>2710</v>
      </c>
      <c r="E71" s="832" t="s">
        <v>6770</v>
      </c>
      <c r="F71" s="832" t="s">
        <v>6820</v>
      </c>
      <c r="G71" s="832" t="s">
        <v>6821</v>
      </c>
      <c r="H71" s="849">
        <v>26</v>
      </c>
      <c r="I71" s="849">
        <v>4602</v>
      </c>
      <c r="J71" s="832">
        <v>0.9943820224719101</v>
      </c>
      <c r="K71" s="832">
        <v>177</v>
      </c>
      <c r="L71" s="849">
        <v>26</v>
      </c>
      <c r="M71" s="849">
        <v>4628</v>
      </c>
      <c r="N71" s="832">
        <v>1</v>
      </c>
      <c r="O71" s="832">
        <v>178</v>
      </c>
      <c r="P71" s="849">
        <v>23</v>
      </c>
      <c r="Q71" s="849">
        <v>4117</v>
      </c>
      <c r="R71" s="837">
        <v>0.88958513396715644</v>
      </c>
      <c r="S71" s="850">
        <v>179</v>
      </c>
    </row>
    <row r="72" spans="1:19" ht="14.4" customHeight="1" x14ac:dyDescent="0.3">
      <c r="A72" s="831" t="s">
        <v>6806</v>
      </c>
      <c r="B72" s="832" t="s">
        <v>6807</v>
      </c>
      <c r="C72" s="832" t="s">
        <v>665</v>
      </c>
      <c r="D72" s="832" t="s">
        <v>2710</v>
      </c>
      <c r="E72" s="832" t="s">
        <v>6770</v>
      </c>
      <c r="F72" s="832" t="s">
        <v>6822</v>
      </c>
      <c r="G72" s="832" t="s">
        <v>6823</v>
      </c>
      <c r="H72" s="849">
        <v>9</v>
      </c>
      <c r="I72" s="849">
        <v>666</v>
      </c>
      <c r="J72" s="832">
        <v>1.2857142857142858</v>
      </c>
      <c r="K72" s="832">
        <v>74</v>
      </c>
      <c r="L72" s="849">
        <v>7</v>
      </c>
      <c r="M72" s="849">
        <v>518</v>
      </c>
      <c r="N72" s="832">
        <v>1</v>
      </c>
      <c r="O72" s="832">
        <v>74</v>
      </c>
      <c r="P72" s="849">
        <v>18</v>
      </c>
      <c r="Q72" s="849">
        <v>1350</v>
      </c>
      <c r="R72" s="837">
        <v>2.6061776061776061</v>
      </c>
      <c r="S72" s="850">
        <v>75</v>
      </c>
    </row>
    <row r="73" spans="1:19" ht="14.4" customHeight="1" x14ac:dyDescent="0.3">
      <c r="A73" s="831" t="s">
        <v>6806</v>
      </c>
      <c r="B73" s="832" t="s">
        <v>6807</v>
      </c>
      <c r="C73" s="832" t="s">
        <v>665</v>
      </c>
      <c r="D73" s="832" t="s">
        <v>2710</v>
      </c>
      <c r="E73" s="832" t="s">
        <v>6770</v>
      </c>
      <c r="F73" s="832" t="s">
        <v>6826</v>
      </c>
      <c r="G73" s="832" t="s">
        <v>6827</v>
      </c>
      <c r="H73" s="849">
        <v>132</v>
      </c>
      <c r="I73" s="849">
        <v>46860</v>
      </c>
      <c r="J73" s="832">
        <v>0.71351351351351355</v>
      </c>
      <c r="K73" s="832">
        <v>355</v>
      </c>
      <c r="L73" s="849">
        <v>185</v>
      </c>
      <c r="M73" s="849">
        <v>65675</v>
      </c>
      <c r="N73" s="832">
        <v>1</v>
      </c>
      <c r="O73" s="832">
        <v>355</v>
      </c>
      <c r="P73" s="849">
        <v>302</v>
      </c>
      <c r="Q73" s="849">
        <v>108116</v>
      </c>
      <c r="R73" s="837">
        <v>1.6462276360867911</v>
      </c>
      <c r="S73" s="850">
        <v>358</v>
      </c>
    </row>
    <row r="74" spans="1:19" ht="14.4" customHeight="1" x14ac:dyDescent="0.3">
      <c r="A74" s="831" t="s">
        <v>6806</v>
      </c>
      <c r="B74" s="832" t="s">
        <v>6807</v>
      </c>
      <c r="C74" s="832" t="s">
        <v>665</v>
      </c>
      <c r="D74" s="832" t="s">
        <v>2710</v>
      </c>
      <c r="E74" s="832" t="s">
        <v>6770</v>
      </c>
      <c r="F74" s="832" t="s">
        <v>6830</v>
      </c>
      <c r="G74" s="832" t="s">
        <v>6831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100</v>
      </c>
      <c r="R74" s="837"/>
      <c r="S74" s="850">
        <v>100</v>
      </c>
    </row>
    <row r="75" spans="1:19" ht="14.4" customHeight="1" x14ac:dyDescent="0.3">
      <c r="A75" s="831" t="s">
        <v>6806</v>
      </c>
      <c r="B75" s="832" t="s">
        <v>6807</v>
      </c>
      <c r="C75" s="832" t="s">
        <v>665</v>
      </c>
      <c r="D75" s="832" t="s">
        <v>2710</v>
      </c>
      <c r="E75" s="832" t="s">
        <v>6770</v>
      </c>
      <c r="F75" s="832" t="s">
        <v>6832</v>
      </c>
      <c r="G75" s="832" t="s">
        <v>6833</v>
      </c>
      <c r="H75" s="849"/>
      <c r="I75" s="849"/>
      <c r="J75" s="832"/>
      <c r="K75" s="832"/>
      <c r="L75" s="849">
        <v>2</v>
      </c>
      <c r="M75" s="849">
        <v>1252</v>
      </c>
      <c r="N75" s="832">
        <v>1</v>
      </c>
      <c r="O75" s="832">
        <v>626</v>
      </c>
      <c r="P75" s="849"/>
      <c r="Q75" s="849"/>
      <c r="R75" s="837"/>
      <c r="S75" s="850"/>
    </row>
    <row r="76" spans="1:19" ht="14.4" customHeight="1" x14ac:dyDescent="0.3">
      <c r="A76" s="831" t="s">
        <v>6806</v>
      </c>
      <c r="B76" s="832" t="s">
        <v>6807</v>
      </c>
      <c r="C76" s="832" t="s">
        <v>665</v>
      </c>
      <c r="D76" s="832" t="s">
        <v>2710</v>
      </c>
      <c r="E76" s="832" t="s">
        <v>6770</v>
      </c>
      <c r="F76" s="832" t="s">
        <v>6834</v>
      </c>
      <c r="G76" s="832" t="s">
        <v>6835</v>
      </c>
      <c r="H76" s="849"/>
      <c r="I76" s="849"/>
      <c r="J76" s="832"/>
      <c r="K76" s="832"/>
      <c r="L76" s="849">
        <v>3</v>
      </c>
      <c r="M76" s="849">
        <v>348</v>
      </c>
      <c r="N76" s="832">
        <v>1</v>
      </c>
      <c r="O76" s="832">
        <v>116</v>
      </c>
      <c r="P76" s="849">
        <v>2</v>
      </c>
      <c r="Q76" s="849">
        <v>232</v>
      </c>
      <c r="R76" s="837">
        <v>0.66666666666666663</v>
      </c>
      <c r="S76" s="850">
        <v>116</v>
      </c>
    </row>
    <row r="77" spans="1:19" ht="14.4" customHeight="1" x14ac:dyDescent="0.3">
      <c r="A77" s="831" t="s">
        <v>6806</v>
      </c>
      <c r="B77" s="832" t="s">
        <v>6807</v>
      </c>
      <c r="C77" s="832" t="s">
        <v>665</v>
      </c>
      <c r="D77" s="832" t="s">
        <v>2720</v>
      </c>
      <c r="E77" s="832" t="s">
        <v>6770</v>
      </c>
      <c r="F77" s="832" t="s">
        <v>6773</v>
      </c>
      <c r="G77" s="832" t="s">
        <v>6774</v>
      </c>
      <c r="H77" s="849"/>
      <c r="I77" s="849"/>
      <c r="J77" s="832"/>
      <c r="K77" s="832"/>
      <c r="L77" s="849">
        <v>2</v>
      </c>
      <c r="M77" s="849">
        <v>60</v>
      </c>
      <c r="N77" s="832">
        <v>1</v>
      </c>
      <c r="O77" s="832">
        <v>30</v>
      </c>
      <c r="P77" s="849"/>
      <c r="Q77" s="849"/>
      <c r="R77" s="837"/>
      <c r="S77" s="850"/>
    </row>
    <row r="78" spans="1:19" ht="14.4" customHeight="1" x14ac:dyDescent="0.3">
      <c r="A78" s="831" t="s">
        <v>6806</v>
      </c>
      <c r="B78" s="832" t="s">
        <v>6807</v>
      </c>
      <c r="C78" s="832" t="s">
        <v>665</v>
      </c>
      <c r="D78" s="832" t="s">
        <v>2720</v>
      </c>
      <c r="E78" s="832" t="s">
        <v>6770</v>
      </c>
      <c r="F78" s="832" t="s">
        <v>6775</v>
      </c>
      <c r="G78" s="832" t="s">
        <v>6776</v>
      </c>
      <c r="H78" s="849">
        <v>2</v>
      </c>
      <c r="I78" s="849">
        <v>132</v>
      </c>
      <c r="J78" s="832">
        <v>2</v>
      </c>
      <c r="K78" s="832">
        <v>66</v>
      </c>
      <c r="L78" s="849">
        <v>1</v>
      </c>
      <c r="M78" s="849">
        <v>66</v>
      </c>
      <c r="N78" s="832">
        <v>1</v>
      </c>
      <c r="O78" s="832">
        <v>66</v>
      </c>
      <c r="P78" s="849">
        <v>1</v>
      </c>
      <c r="Q78" s="849">
        <v>67</v>
      </c>
      <c r="R78" s="837">
        <v>1.0151515151515151</v>
      </c>
      <c r="S78" s="850">
        <v>67</v>
      </c>
    </row>
    <row r="79" spans="1:19" ht="14.4" customHeight="1" x14ac:dyDescent="0.3">
      <c r="A79" s="831" t="s">
        <v>6806</v>
      </c>
      <c r="B79" s="832" t="s">
        <v>6807</v>
      </c>
      <c r="C79" s="832" t="s">
        <v>665</v>
      </c>
      <c r="D79" s="832" t="s">
        <v>2720</v>
      </c>
      <c r="E79" s="832" t="s">
        <v>6770</v>
      </c>
      <c r="F79" s="832" t="s">
        <v>6810</v>
      </c>
      <c r="G79" s="832" t="s">
        <v>6811</v>
      </c>
      <c r="H79" s="849">
        <v>4</v>
      </c>
      <c r="I79" s="849">
        <v>148</v>
      </c>
      <c r="J79" s="832">
        <v>0.5714285714285714</v>
      </c>
      <c r="K79" s="832">
        <v>37</v>
      </c>
      <c r="L79" s="849">
        <v>7</v>
      </c>
      <c r="M79" s="849">
        <v>259</v>
      </c>
      <c r="N79" s="832">
        <v>1</v>
      </c>
      <c r="O79" s="832">
        <v>37</v>
      </c>
      <c r="P79" s="849"/>
      <c r="Q79" s="849"/>
      <c r="R79" s="837"/>
      <c r="S79" s="850"/>
    </row>
    <row r="80" spans="1:19" ht="14.4" customHeight="1" x14ac:dyDescent="0.3">
      <c r="A80" s="831" t="s">
        <v>6806</v>
      </c>
      <c r="B80" s="832" t="s">
        <v>6807</v>
      </c>
      <c r="C80" s="832" t="s">
        <v>665</v>
      </c>
      <c r="D80" s="832" t="s">
        <v>2720</v>
      </c>
      <c r="E80" s="832" t="s">
        <v>6770</v>
      </c>
      <c r="F80" s="832" t="s">
        <v>6812</v>
      </c>
      <c r="G80" s="832" t="s">
        <v>6813</v>
      </c>
      <c r="H80" s="849"/>
      <c r="I80" s="849"/>
      <c r="J80" s="832"/>
      <c r="K80" s="832"/>
      <c r="L80" s="849">
        <v>1</v>
      </c>
      <c r="M80" s="849">
        <v>702</v>
      </c>
      <c r="N80" s="832">
        <v>1</v>
      </c>
      <c r="O80" s="832">
        <v>702</v>
      </c>
      <c r="P80" s="849"/>
      <c r="Q80" s="849"/>
      <c r="R80" s="837"/>
      <c r="S80" s="850"/>
    </row>
    <row r="81" spans="1:19" ht="14.4" customHeight="1" x14ac:dyDescent="0.3">
      <c r="A81" s="831" t="s">
        <v>6806</v>
      </c>
      <c r="B81" s="832" t="s">
        <v>6807</v>
      </c>
      <c r="C81" s="832" t="s">
        <v>665</v>
      </c>
      <c r="D81" s="832" t="s">
        <v>2720</v>
      </c>
      <c r="E81" s="832" t="s">
        <v>6770</v>
      </c>
      <c r="F81" s="832" t="s">
        <v>6781</v>
      </c>
      <c r="G81" s="832" t="s">
        <v>6782</v>
      </c>
      <c r="H81" s="849">
        <v>1</v>
      </c>
      <c r="I81" s="849">
        <v>33.33</v>
      </c>
      <c r="J81" s="832"/>
      <c r="K81" s="832">
        <v>33.33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6806</v>
      </c>
      <c r="B82" s="832" t="s">
        <v>6807</v>
      </c>
      <c r="C82" s="832" t="s">
        <v>665</v>
      </c>
      <c r="D82" s="832" t="s">
        <v>2720</v>
      </c>
      <c r="E82" s="832" t="s">
        <v>6770</v>
      </c>
      <c r="F82" s="832" t="s">
        <v>6783</v>
      </c>
      <c r="G82" s="832" t="s">
        <v>6784</v>
      </c>
      <c r="H82" s="849">
        <v>2</v>
      </c>
      <c r="I82" s="849">
        <v>74</v>
      </c>
      <c r="J82" s="832">
        <v>1</v>
      </c>
      <c r="K82" s="832">
        <v>37</v>
      </c>
      <c r="L82" s="849">
        <v>2</v>
      </c>
      <c r="M82" s="849">
        <v>74</v>
      </c>
      <c r="N82" s="832">
        <v>1</v>
      </c>
      <c r="O82" s="832">
        <v>37</v>
      </c>
      <c r="P82" s="849">
        <v>2</v>
      </c>
      <c r="Q82" s="849">
        <v>76</v>
      </c>
      <c r="R82" s="837">
        <v>1.027027027027027</v>
      </c>
      <c r="S82" s="850">
        <v>38</v>
      </c>
    </row>
    <row r="83" spans="1:19" ht="14.4" customHeight="1" x14ac:dyDescent="0.3">
      <c r="A83" s="831" t="s">
        <v>6806</v>
      </c>
      <c r="B83" s="832" t="s">
        <v>6807</v>
      </c>
      <c r="C83" s="832" t="s">
        <v>665</v>
      </c>
      <c r="D83" s="832" t="s">
        <v>2720</v>
      </c>
      <c r="E83" s="832" t="s">
        <v>6770</v>
      </c>
      <c r="F83" s="832" t="s">
        <v>6820</v>
      </c>
      <c r="G83" s="832" t="s">
        <v>6821</v>
      </c>
      <c r="H83" s="849">
        <v>3</v>
      </c>
      <c r="I83" s="849">
        <v>531</v>
      </c>
      <c r="J83" s="832">
        <v>2.9831460674157304</v>
      </c>
      <c r="K83" s="832">
        <v>177</v>
      </c>
      <c r="L83" s="849">
        <v>1</v>
      </c>
      <c r="M83" s="849">
        <v>178</v>
      </c>
      <c r="N83" s="832">
        <v>1</v>
      </c>
      <c r="O83" s="832">
        <v>178</v>
      </c>
      <c r="P83" s="849">
        <v>1</v>
      </c>
      <c r="Q83" s="849">
        <v>179</v>
      </c>
      <c r="R83" s="837">
        <v>1.0056179775280898</v>
      </c>
      <c r="S83" s="850">
        <v>179</v>
      </c>
    </row>
    <row r="84" spans="1:19" ht="14.4" customHeight="1" x14ac:dyDescent="0.3">
      <c r="A84" s="831" t="s">
        <v>6806</v>
      </c>
      <c r="B84" s="832" t="s">
        <v>6807</v>
      </c>
      <c r="C84" s="832" t="s">
        <v>665</v>
      </c>
      <c r="D84" s="832" t="s">
        <v>2720</v>
      </c>
      <c r="E84" s="832" t="s">
        <v>6770</v>
      </c>
      <c r="F84" s="832" t="s">
        <v>6822</v>
      </c>
      <c r="G84" s="832" t="s">
        <v>6823</v>
      </c>
      <c r="H84" s="849"/>
      <c r="I84" s="849"/>
      <c r="J84" s="832"/>
      <c r="K84" s="832"/>
      <c r="L84" s="849"/>
      <c r="M84" s="849"/>
      <c r="N84" s="832"/>
      <c r="O84" s="832"/>
      <c r="P84" s="849">
        <v>2</v>
      </c>
      <c r="Q84" s="849">
        <v>150</v>
      </c>
      <c r="R84" s="837"/>
      <c r="S84" s="850">
        <v>75</v>
      </c>
    </row>
    <row r="85" spans="1:19" ht="14.4" customHeight="1" x14ac:dyDescent="0.3">
      <c r="A85" s="831" t="s">
        <v>6806</v>
      </c>
      <c r="B85" s="832" t="s">
        <v>6807</v>
      </c>
      <c r="C85" s="832" t="s">
        <v>665</v>
      </c>
      <c r="D85" s="832" t="s">
        <v>2720</v>
      </c>
      <c r="E85" s="832" t="s">
        <v>6770</v>
      </c>
      <c r="F85" s="832" t="s">
        <v>6824</v>
      </c>
      <c r="G85" s="832" t="s">
        <v>6825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226</v>
      </c>
      <c r="R85" s="837"/>
      <c r="S85" s="850">
        <v>226</v>
      </c>
    </row>
    <row r="86" spans="1:19" ht="14.4" customHeight="1" x14ac:dyDescent="0.3">
      <c r="A86" s="831" t="s">
        <v>6806</v>
      </c>
      <c r="B86" s="832" t="s">
        <v>6807</v>
      </c>
      <c r="C86" s="832" t="s">
        <v>665</v>
      </c>
      <c r="D86" s="832" t="s">
        <v>2720</v>
      </c>
      <c r="E86" s="832" t="s">
        <v>6770</v>
      </c>
      <c r="F86" s="832" t="s">
        <v>6826</v>
      </c>
      <c r="G86" s="832" t="s">
        <v>6827</v>
      </c>
      <c r="H86" s="849">
        <v>6</v>
      </c>
      <c r="I86" s="849">
        <v>2130</v>
      </c>
      <c r="J86" s="832">
        <v>2</v>
      </c>
      <c r="K86" s="832">
        <v>355</v>
      </c>
      <c r="L86" s="849">
        <v>3</v>
      </c>
      <c r="M86" s="849">
        <v>1065</v>
      </c>
      <c r="N86" s="832">
        <v>1</v>
      </c>
      <c r="O86" s="832">
        <v>355</v>
      </c>
      <c r="P86" s="849">
        <v>4</v>
      </c>
      <c r="Q86" s="849">
        <v>1432</v>
      </c>
      <c r="R86" s="837">
        <v>1.3446009389671361</v>
      </c>
      <c r="S86" s="850">
        <v>358</v>
      </c>
    </row>
    <row r="87" spans="1:19" ht="14.4" customHeight="1" x14ac:dyDescent="0.3">
      <c r="A87" s="831" t="s">
        <v>6806</v>
      </c>
      <c r="B87" s="832" t="s">
        <v>6807</v>
      </c>
      <c r="C87" s="832" t="s">
        <v>665</v>
      </c>
      <c r="D87" s="832" t="s">
        <v>2654</v>
      </c>
      <c r="E87" s="832" t="s">
        <v>6770</v>
      </c>
      <c r="F87" s="832" t="s">
        <v>6826</v>
      </c>
      <c r="G87" s="832" t="s">
        <v>6827</v>
      </c>
      <c r="H87" s="849"/>
      <c r="I87" s="849"/>
      <c r="J87" s="832"/>
      <c r="K87" s="832"/>
      <c r="L87" s="849"/>
      <c r="M87" s="849"/>
      <c r="N87" s="832"/>
      <c r="O87" s="832"/>
      <c r="P87" s="849">
        <v>3</v>
      </c>
      <c r="Q87" s="849">
        <v>1074</v>
      </c>
      <c r="R87" s="837"/>
      <c r="S87" s="850">
        <v>358</v>
      </c>
    </row>
    <row r="88" spans="1:19" ht="14.4" customHeight="1" x14ac:dyDescent="0.3">
      <c r="A88" s="831" t="s">
        <v>6806</v>
      </c>
      <c r="B88" s="832" t="s">
        <v>6836</v>
      </c>
      <c r="C88" s="832" t="s">
        <v>665</v>
      </c>
      <c r="D88" s="832" t="s">
        <v>6734</v>
      </c>
      <c r="E88" s="832" t="s">
        <v>6751</v>
      </c>
      <c r="F88" s="832" t="s">
        <v>6837</v>
      </c>
      <c r="G88" s="832" t="s">
        <v>6838</v>
      </c>
      <c r="H88" s="849">
        <v>14</v>
      </c>
      <c r="I88" s="849">
        <v>31944.36</v>
      </c>
      <c r="J88" s="832">
        <v>2.2453019568151151</v>
      </c>
      <c r="K88" s="832">
        <v>2281.7400000000002</v>
      </c>
      <c r="L88" s="849">
        <v>9</v>
      </c>
      <c r="M88" s="849">
        <v>14227.199999999999</v>
      </c>
      <c r="N88" s="832">
        <v>1</v>
      </c>
      <c r="O88" s="832">
        <v>1580.8</v>
      </c>
      <c r="P88" s="849">
        <v>13</v>
      </c>
      <c r="Q88" s="849">
        <v>20550.400000000001</v>
      </c>
      <c r="R88" s="837">
        <v>1.4444444444444446</v>
      </c>
      <c r="S88" s="850">
        <v>1580.8000000000002</v>
      </c>
    </row>
    <row r="89" spans="1:19" ht="14.4" customHeight="1" x14ac:dyDescent="0.3">
      <c r="A89" s="831" t="s">
        <v>6806</v>
      </c>
      <c r="B89" s="832" t="s">
        <v>6836</v>
      </c>
      <c r="C89" s="832" t="s">
        <v>665</v>
      </c>
      <c r="D89" s="832" t="s">
        <v>6734</v>
      </c>
      <c r="E89" s="832" t="s">
        <v>6751</v>
      </c>
      <c r="F89" s="832" t="s">
        <v>6839</v>
      </c>
      <c r="G89" s="832" t="s">
        <v>6838</v>
      </c>
      <c r="H89" s="849">
        <v>14</v>
      </c>
      <c r="I89" s="849">
        <v>89215.56</v>
      </c>
      <c r="J89" s="832">
        <v>2.3515403593117412</v>
      </c>
      <c r="K89" s="832">
        <v>6372.54</v>
      </c>
      <c r="L89" s="849">
        <v>8</v>
      </c>
      <c r="M89" s="849">
        <v>37939.199999999997</v>
      </c>
      <c r="N89" s="832">
        <v>1</v>
      </c>
      <c r="O89" s="832">
        <v>4742.3999999999996</v>
      </c>
      <c r="P89" s="849"/>
      <c r="Q89" s="849"/>
      <c r="R89" s="837"/>
      <c r="S89" s="850"/>
    </row>
    <row r="90" spans="1:19" ht="14.4" customHeight="1" x14ac:dyDescent="0.3">
      <c r="A90" s="831" t="s">
        <v>6806</v>
      </c>
      <c r="B90" s="832" t="s">
        <v>6836</v>
      </c>
      <c r="C90" s="832" t="s">
        <v>665</v>
      </c>
      <c r="D90" s="832" t="s">
        <v>6734</v>
      </c>
      <c r="E90" s="832" t="s">
        <v>6751</v>
      </c>
      <c r="F90" s="832" t="s">
        <v>6840</v>
      </c>
      <c r="G90" s="832" t="s">
        <v>6841</v>
      </c>
      <c r="H90" s="849">
        <v>4</v>
      </c>
      <c r="I90" s="849">
        <v>9126.9599999999991</v>
      </c>
      <c r="J90" s="832">
        <v>1.4434084008097166</v>
      </c>
      <c r="K90" s="832">
        <v>2281.7399999999998</v>
      </c>
      <c r="L90" s="849">
        <v>4</v>
      </c>
      <c r="M90" s="849">
        <v>6323.2</v>
      </c>
      <c r="N90" s="832">
        <v>1</v>
      </c>
      <c r="O90" s="832">
        <v>1580.8</v>
      </c>
      <c r="P90" s="849"/>
      <c r="Q90" s="849"/>
      <c r="R90" s="837"/>
      <c r="S90" s="850"/>
    </row>
    <row r="91" spans="1:19" ht="14.4" customHeight="1" x14ac:dyDescent="0.3">
      <c r="A91" s="831" t="s">
        <v>6806</v>
      </c>
      <c r="B91" s="832" t="s">
        <v>6836</v>
      </c>
      <c r="C91" s="832" t="s">
        <v>665</v>
      </c>
      <c r="D91" s="832" t="s">
        <v>6734</v>
      </c>
      <c r="E91" s="832" t="s">
        <v>6751</v>
      </c>
      <c r="F91" s="832" t="s">
        <v>6844</v>
      </c>
      <c r="G91" s="832" t="s">
        <v>6845</v>
      </c>
      <c r="H91" s="849"/>
      <c r="I91" s="849"/>
      <c r="J91" s="832"/>
      <c r="K91" s="832"/>
      <c r="L91" s="849"/>
      <c r="M91" s="849"/>
      <c r="N91" s="832"/>
      <c r="O91" s="832"/>
      <c r="P91" s="849">
        <v>5</v>
      </c>
      <c r="Q91" s="849">
        <v>2457.0500000000002</v>
      </c>
      <c r="R91" s="837"/>
      <c r="S91" s="850">
        <v>491.41</v>
      </c>
    </row>
    <row r="92" spans="1:19" ht="14.4" customHeight="1" x14ac:dyDescent="0.3">
      <c r="A92" s="831" t="s">
        <v>6806</v>
      </c>
      <c r="B92" s="832" t="s">
        <v>6836</v>
      </c>
      <c r="C92" s="832" t="s">
        <v>665</v>
      </c>
      <c r="D92" s="832" t="s">
        <v>6734</v>
      </c>
      <c r="E92" s="832" t="s">
        <v>6751</v>
      </c>
      <c r="F92" s="832" t="s">
        <v>6846</v>
      </c>
      <c r="G92" s="832" t="s">
        <v>6838</v>
      </c>
      <c r="H92" s="849"/>
      <c r="I92" s="849"/>
      <c r="J92" s="832"/>
      <c r="K92" s="832"/>
      <c r="L92" s="849"/>
      <c r="M92" s="849"/>
      <c r="N92" s="832"/>
      <c r="O92" s="832"/>
      <c r="P92" s="849">
        <v>12</v>
      </c>
      <c r="Q92" s="849">
        <v>49048.31</v>
      </c>
      <c r="R92" s="837"/>
      <c r="S92" s="850">
        <v>4087.3591666666666</v>
      </c>
    </row>
    <row r="93" spans="1:19" ht="14.4" customHeight="1" x14ac:dyDescent="0.3">
      <c r="A93" s="831" t="s">
        <v>6806</v>
      </c>
      <c r="B93" s="832" t="s">
        <v>6836</v>
      </c>
      <c r="C93" s="832" t="s">
        <v>665</v>
      </c>
      <c r="D93" s="832" t="s">
        <v>6734</v>
      </c>
      <c r="E93" s="832" t="s">
        <v>6751</v>
      </c>
      <c r="F93" s="832" t="s">
        <v>6847</v>
      </c>
      <c r="G93" s="832" t="s">
        <v>2469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13654.5</v>
      </c>
      <c r="R93" s="837"/>
      <c r="S93" s="850">
        <v>13654.5</v>
      </c>
    </row>
    <row r="94" spans="1:19" ht="14.4" customHeight="1" x14ac:dyDescent="0.3">
      <c r="A94" s="831" t="s">
        <v>6806</v>
      </c>
      <c r="B94" s="832" t="s">
        <v>6836</v>
      </c>
      <c r="C94" s="832" t="s">
        <v>665</v>
      </c>
      <c r="D94" s="832" t="s">
        <v>6734</v>
      </c>
      <c r="E94" s="832" t="s">
        <v>6770</v>
      </c>
      <c r="F94" s="832" t="s">
        <v>6775</v>
      </c>
      <c r="G94" s="832" t="s">
        <v>6776</v>
      </c>
      <c r="H94" s="849">
        <v>19</v>
      </c>
      <c r="I94" s="849">
        <v>1254</v>
      </c>
      <c r="J94" s="832">
        <v>0.90476190476190477</v>
      </c>
      <c r="K94" s="832">
        <v>66</v>
      </c>
      <c r="L94" s="849">
        <v>21</v>
      </c>
      <c r="M94" s="849">
        <v>1386</v>
      </c>
      <c r="N94" s="832">
        <v>1</v>
      </c>
      <c r="O94" s="832">
        <v>66</v>
      </c>
      <c r="P94" s="849">
        <v>15</v>
      </c>
      <c r="Q94" s="849">
        <v>1005</v>
      </c>
      <c r="R94" s="837">
        <v>0.72510822510822515</v>
      </c>
      <c r="S94" s="850">
        <v>67</v>
      </c>
    </row>
    <row r="95" spans="1:19" ht="14.4" customHeight="1" x14ac:dyDescent="0.3">
      <c r="A95" s="831" t="s">
        <v>6806</v>
      </c>
      <c r="B95" s="832" t="s">
        <v>6836</v>
      </c>
      <c r="C95" s="832" t="s">
        <v>665</v>
      </c>
      <c r="D95" s="832" t="s">
        <v>6734</v>
      </c>
      <c r="E95" s="832" t="s">
        <v>6770</v>
      </c>
      <c r="F95" s="832" t="s">
        <v>6848</v>
      </c>
      <c r="G95" s="832" t="s">
        <v>6849</v>
      </c>
      <c r="H95" s="849">
        <v>8</v>
      </c>
      <c r="I95" s="849">
        <v>1176</v>
      </c>
      <c r="J95" s="832">
        <v>8</v>
      </c>
      <c r="K95" s="832">
        <v>147</v>
      </c>
      <c r="L95" s="849">
        <v>1</v>
      </c>
      <c r="M95" s="849">
        <v>147</v>
      </c>
      <c r="N95" s="832">
        <v>1</v>
      </c>
      <c r="O95" s="832">
        <v>147</v>
      </c>
      <c r="P95" s="849">
        <v>16</v>
      </c>
      <c r="Q95" s="849">
        <v>2416</v>
      </c>
      <c r="R95" s="837">
        <v>16.435374149659864</v>
      </c>
      <c r="S95" s="850">
        <v>151</v>
      </c>
    </row>
    <row r="96" spans="1:19" ht="14.4" customHeight="1" x14ac:dyDescent="0.3">
      <c r="A96" s="831" t="s">
        <v>6806</v>
      </c>
      <c r="B96" s="832" t="s">
        <v>6836</v>
      </c>
      <c r="C96" s="832" t="s">
        <v>665</v>
      </c>
      <c r="D96" s="832" t="s">
        <v>6734</v>
      </c>
      <c r="E96" s="832" t="s">
        <v>6770</v>
      </c>
      <c r="F96" s="832" t="s">
        <v>6810</v>
      </c>
      <c r="G96" s="832" t="s">
        <v>6811</v>
      </c>
      <c r="H96" s="849"/>
      <c r="I96" s="849"/>
      <c r="J96" s="832"/>
      <c r="K96" s="832"/>
      <c r="L96" s="849"/>
      <c r="M96" s="849"/>
      <c r="N96" s="832"/>
      <c r="O96" s="832"/>
      <c r="P96" s="849">
        <v>6</v>
      </c>
      <c r="Q96" s="849">
        <v>228</v>
      </c>
      <c r="R96" s="837"/>
      <c r="S96" s="850">
        <v>38</v>
      </c>
    </row>
    <row r="97" spans="1:19" ht="14.4" customHeight="1" x14ac:dyDescent="0.3">
      <c r="A97" s="831" t="s">
        <v>6806</v>
      </c>
      <c r="B97" s="832" t="s">
        <v>6836</v>
      </c>
      <c r="C97" s="832" t="s">
        <v>665</v>
      </c>
      <c r="D97" s="832" t="s">
        <v>6734</v>
      </c>
      <c r="E97" s="832" t="s">
        <v>6770</v>
      </c>
      <c r="F97" s="832" t="s">
        <v>6852</v>
      </c>
      <c r="G97" s="832" t="s">
        <v>6853</v>
      </c>
      <c r="H97" s="849">
        <v>10</v>
      </c>
      <c r="I97" s="849">
        <v>2930</v>
      </c>
      <c r="J97" s="832">
        <v>9.9659863945578238</v>
      </c>
      <c r="K97" s="832">
        <v>293</v>
      </c>
      <c r="L97" s="849">
        <v>1</v>
      </c>
      <c r="M97" s="849">
        <v>294</v>
      </c>
      <c r="N97" s="832">
        <v>1</v>
      </c>
      <c r="O97" s="832">
        <v>294</v>
      </c>
      <c r="P97" s="849">
        <v>20</v>
      </c>
      <c r="Q97" s="849">
        <v>5980</v>
      </c>
      <c r="R97" s="837">
        <v>20.34013605442177</v>
      </c>
      <c r="S97" s="850">
        <v>299</v>
      </c>
    </row>
    <row r="98" spans="1:19" ht="14.4" customHeight="1" x14ac:dyDescent="0.3">
      <c r="A98" s="831" t="s">
        <v>6806</v>
      </c>
      <c r="B98" s="832" t="s">
        <v>6836</v>
      </c>
      <c r="C98" s="832" t="s">
        <v>665</v>
      </c>
      <c r="D98" s="832" t="s">
        <v>6734</v>
      </c>
      <c r="E98" s="832" t="s">
        <v>6770</v>
      </c>
      <c r="F98" s="832" t="s">
        <v>6783</v>
      </c>
      <c r="G98" s="832" t="s">
        <v>6784</v>
      </c>
      <c r="H98" s="849">
        <v>38</v>
      </c>
      <c r="I98" s="849">
        <v>1406</v>
      </c>
      <c r="J98" s="832">
        <v>1.2258064516129032</v>
      </c>
      <c r="K98" s="832">
        <v>37</v>
      </c>
      <c r="L98" s="849">
        <v>31</v>
      </c>
      <c r="M98" s="849">
        <v>1147</v>
      </c>
      <c r="N98" s="832">
        <v>1</v>
      </c>
      <c r="O98" s="832">
        <v>37</v>
      </c>
      <c r="P98" s="849">
        <v>37</v>
      </c>
      <c r="Q98" s="849">
        <v>1406</v>
      </c>
      <c r="R98" s="837">
        <v>1.2258064516129032</v>
      </c>
      <c r="S98" s="850">
        <v>38</v>
      </c>
    </row>
    <row r="99" spans="1:19" ht="14.4" customHeight="1" x14ac:dyDescent="0.3">
      <c r="A99" s="831" t="s">
        <v>6806</v>
      </c>
      <c r="B99" s="832" t="s">
        <v>6836</v>
      </c>
      <c r="C99" s="832" t="s">
        <v>665</v>
      </c>
      <c r="D99" s="832" t="s">
        <v>6734</v>
      </c>
      <c r="E99" s="832" t="s">
        <v>6770</v>
      </c>
      <c r="F99" s="832" t="s">
        <v>6854</v>
      </c>
      <c r="G99" s="832" t="s">
        <v>6855</v>
      </c>
      <c r="H99" s="849">
        <v>38</v>
      </c>
      <c r="I99" s="849">
        <v>1216</v>
      </c>
      <c r="J99" s="832">
        <v>1.52</v>
      </c>
      <c r="K99" s="832">
        <v>32</v>
      </c>
      <c r="L99" s="849">
        <v>25</v>
      </c>
      <c r="M99" s="849">
        <v>800</v>
      </c>
      <c r="N99" s="832">
        <v>1</v>
      </c>
      <c r="O99" s="832">
        <v>32</v>
      </c>
      <c r="P99" s="849">
        <v>31</v>
      </c>
      <c r="Q99" s="849">
        <v>1023</v>
      </c>
      <c r="R99" s="837">
        <v>1.2787500000000001</v>
      </c>
      <c r="S99" s="850">
        <v>33</v>
      </c>
    </row>
    <row r="100" spans="1:19" ht="14.4" customHeight="1" x14ac:dyDescent="0.3">
      <c r="A100" s="831" t="s">
        <v>6806</v>
      </c>
      <c r="B100" s="832" t="s">
        <v>6836</v>
      </c>
      <c r="C100" s="832" t="s">
        <v>665</v>
      </c>
      <c r="D100" s="832" t="s">
        <v>2682</v>
      </c>
      <c r="E100" s="832" t="s">
        <v>6770</v>
      </c>
      <c r="F100" s="832" t="s">
        <v>6775</v>
      </c>
      <c r="G100" s="832" t="s">
        <v>6776</v>
      </c>
      <c r="H100" s="849">
        <v>1</v>
      </c>
      <c r="I100" s="849">
        <v>66</v>
      </c>
      <c r="J100" s="832"/>
      <c r="K100" s="832">
        <v>66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6806</v>
      </c>
      <c r="B101" s="832" t="s">
        <v>6836</v>
      </c>
      <c r="C101" s="832" t="s">
        <v>665</v>
      </c>
      <c r="D101" s="832" t="s">
        <v>2709</v>
      </c>
      <c r="E101" s="832" t="s">
        <v>6751</v>
      </c>
      <c r="F101" s="832" t="s">
        <v>6840</v>
      </c>
      <c r="G101" s="832" t="s">
        <v>6841</v>
      </c>
      <c r="H101" s="849">
        <v>1</v>
      </c>
      <c r="I101" s="849">
        <v>2281.7399999999998</v>
      </c>
      <c r="J101" s="832"/>
      <c r="K101" s="832">
        <v>2281.7399999999998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6806</v>
      </c>
      <c r="B102" s="832" t="s">
        <v>6836</v>
      </c>
      <c r="C102" s="832" t="s">
        <v>665</v>
      </c>
      <c r="D102" s="832" t="s">
        <v>2709</v>
      </c>
      <c r="E102" s="832" t="s">
        <v>6770</v>
      </c>
      <c r="F102" s="832" t="s">
        <v>6775</v>
      </c>
      <c r="G102" s="832" t="s">
        <v>6776</v>
      </c>
      <c r="H102" s="849">
        <v>11</v>
      </c>
      <c r="I102" s="849">
        <v>726</v>
      </c>
      <c r="J102" s="832">
        <v>0.84615384615384615</v>
      </c>
      <c r="K102" s="832">
        <v>66</v>
      </c>
      <c r="L102" s="849">
        <v>13</v>
      </c>
      <c r="M102" s="849">
        <v>858</v>
      </c>
      <c r="N102" s="832">
        <v>1</v>
      </c>
      <c r="O102" s="832">
        <v>66</v>
      </c>
      <c r="P102" s="849">
        <v>2</v>
      </c>
      <c r="Q102" s="849">
        <v>134</v>
      </c>
      <c r="R102" s="837">
        <v>0.15617715617715619</v>
      </c>
      <c r="S102" s="850">
        <v>67</v>
      </c>
    </row>
    <row r="103" spans="1:19" ht="14.4" customHeight="1" x14ac:dyDescent="0.3">
      <c r="A103" s="831" t="s">
        <v>6806</v>
      </c>
      <c r="B103" s="832" t="s">
        <v>6836</v>
      </c>
      <c r="C103" s="832" t="s">
        <v>665</v>
      </c>
      <c r="D103" s="832" t="s">
        <v>2709</v>
      </c>
      <c r="E103" s="832" t="s">
        <v>6770</v>
      </c>
      <c r="F103" s="832" t="s">
        <v>6848</v>
      </c>
      <c r="G103" s="832" t="s">
        <v>6849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151</v>
      </c>
      <c r="R103" s="837"/>
      <c r="S103" s="850">
        <v>151</v>
      </c>
    </row>
    <row r="104" spans="1:19" ht="14.4" customHeight="1" x14ac:dyDescent="0.3">
      <c r="A104" s="831" t="s">
        <v>6806</v>
      </c>
      <c r="B104" s="832" t="s">
        <v>6836</v>
      </c>
      <c r="C104" s="832" t="s">
        <v>665</v>
      </c>
      <c r="D104" s="832" t="s">
        <v>2709</v>
      </c>
      <c r="E104" s="832" t="s">
        <v>6770</v>
      </c>
      <c r="F104" s="832" t="s">
        <v>6810</v>
      </c>
      <c r="G104" s="832" t="s">
        <v>6811</v>
      </c>
      <c r="H104" s="849">
        <v>30</v>
      </c>
      <c r="I104" s="849">
        <v>1110</v>
      </c>
      <c r="J104" s="832">
        <v>1.25</v>
      </c>
      <c r="K104" s="832">
        <v>37</v>
      </c>
      <c r="L104" s="849">
        <v>24</v>
      </c>
      <c r="M104" s="849">
        <v>888</v>
      </c>
      <c r="N104" s="832">
        <v>1</v>
      </c>
      <c r="O104" s="832">
        <v>37</v>
      </c>
      <c r="P104" s="849"/>
      <c r="Q104" s="849"/>
      <c r="R104" s="837"/>
      <c r="S104" s="850"/>
    </row>
    <row r="105" spans="1:19" ht="14.4" customHeight="1" x14ac:dyDescent="0.3">
      <c r="A105" s="831" t="s">
        <v>6806</v>
      </c>
      <c r="B105" s="832" t="s">
        <v>6836</v>
      </c>
      <c r="C105" s="832" t="s">
        <v>665</v>
      </c>
      <c r="D105" s="832" t="s">
        <v>2709</v>
      </c>
      <c r="E105" s="832" t="s">
        <v>6770</v>
      </c>
      <c r="F105" s="832" t="s">
        <v>6781</v>
      </c>
      <c r="G105" s="832" t="s">
        <v>6782</v>
      </c>
      <c r="H105" s="849">
        <v>6</v>
      </c>
      <c r="I105" s="849">
        <v>200</v>
      </c>
      <c r="J105" s="832">
        <v>6.0006000600060005</v>
      </c>
      <c r="K105" s="832">
        <v>33.333333333333336</v>
      </c>
      <c r="L105" s="849">
        <v>1</v>
      </c>
      <c r="M105" s="849">
        <v>33.33</v>
      </c>
      <c r="N105" s="832">
        <v>1</v>
      </c>
      <c r="O105" s="832">
        <v>33.33</v>
      </c>
      <c r="P105" s="849">
        <v>1</v>
      </c>
      <c r="Q105" s="849">
        <v>33.33</v>
      </c>
      <c r="R105" s="837">
        <v>1</v>
      </c>
      <c r="S105" s="850">
        <v>33.33</v>
      </c>
    </row>
    <row r="106" spans="1:19" ht="14.4" customHeight="1" x14ac:dyDescent="0.3">
      <c r="A106" s="831" t="s">
        <v>6806</v>
      </c>
      <c r="B106" s="832" t="s">
        <v>6836</v>
      </c>
      <c r="C106" s="832" t="s">
        <v>665</v>
      </c>
      <c r="D106" s="832" t="s">
        <v>2709</v>
      </c>
      <c r="E106" s="832" t="s">
        <v>6770</v>
      </c>
      <c r="F106" s="832" t="s">
        <v>6818</v>
      </c>
      <c r="G106" s="832" t="s">
        <v>6819</v>
      </c>
      <c r="H106" s="849">
        <v>8</v>
      </c>
      <c r="I106" s="849">
        <v>928</v>
      </c>
      <c r="J106" s="832">
        <v>2</v>
      </c>
      <c r="K106" s="832">
        <v>116</v>
      </c>
      <c r="L106" s="849">
        <v>4</v>
      </c>
      <c r="M106" s="849">
        <v>464</v>
      </c>
      <c r="N106" s="832">
        <v>1</v>
      </c>
      <c r="O106" s="832">
        <v>116</v>
      </c>
      <c r="P106" s="849"/>
      <c r="Q106" s="849"/>
      <c r="R106" s="837"/>
      <c r="S106" s="850"/>
    </row>
    <row r="107" spans="1:19" ht="14.4" customHeight="1" x14ac:dyDescent="0.3">
      <c r="A107" s="831" t="s">
        <v>6806</v>
      </c>
      <c r="B107" s="832" t="s">
        <v>6836</v>
      </c>
      <c r="C107" s="832" t="s">
        <v>665</v>
      </c>
      <c r="D107" s="832" t="s">
        <v>2709</v>
      </c>
      <c r="E107" s="832" t="s">
        <v>6770</v>
      </c>
      <c r="F107" s="832" t="s">
        <v>6783</v>
      </c>
      <c r="G107" s="832" t="s">
        <v>6784</v>
      </c>
      <c r="H107" s="849">
        <v>50</v>
      </c>
      <c r="I107" s="849">
        <v>1850</v>
      </c>
      <c r="J107" s="832">
        <v>1.7857142857142858</v>
      </c>
      <c r="K107" s="832">
        <v>37</v>
      </c>
      <c r="L107" s="849">
        <v>28</v>
      </c>
      <c r="M107" s="849">
        <v>1036</v>
      </c>
      <c r="N107" s="832">
        <v>1</v>
      </c>
      <c r="O107" s="832">
        <v>37</v>
      </c>
      <c r="P107" s="849">
        <v>11</v>
      </c>
      <c r="Q107" s="849">
        <v>418</v>
      </c>
      <c r="R107" s="837">
        <v>0.4034749034749035</v>
      </c>
      <c r="S107" s="850">
        <v>38</v>
      </c>
    </row>
    <row r="108" spans="1:19" ht="14.4" customHeight="1" x14ac:dyDescent="0.3">
      <c r="A108" s="831" t="s">
        <v>6806</v>
      </c>
      <c r="B108" s="832" t="s">
        <v>6836</v>
      </c>
      <c r="C108" s="832" t="s">
        <v>665</v>
      </c>
      <c r="D108" s="832" t="s">
        <v>2709</v>
      </c>
      <c r="E108" s="832" t="s">
        <v>6770</v>
      </c>
      <c r="F108" s="832" t="s">
        <v>6854</v>
      </c>
      <c r="G108" s="832" t="s">
        <v>6855</v>
      </c>
      <c r="H108" s="849">
        <v>1</v>
      </c>
      <c r="I108" s="849">
        <v>32</v>
      </c>
      <c r="J108" s="832"/>
      <c r="K108" s="832">
        <v>32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6806</v>
      </c>
      <c r="B109" s="832" t="s">
        <v>6836</v>
      </c>
      <c r="C109" s="832" t="s">
        <v>665</v>
      </c>
      <c r="D109" s="832" t="s">
        <v>2709</v>
      </c>
      <c r="E109" s="832" t="s">
        <v>6770</v>
      </c>
      <c r="F109" s="832" t="s">
        <v>6856</v>
      </c>
      <c r="G109" s="832" t="s">
        <v>6857</v>
      </c>
      <c r="H109" s="849">
        <v>76</v>
      </c>
      <c r="I109" s="849">
        <v>26980</v>
      </c>
      <c r="J109" s="832">
        <v>1.5510204081632653</v>
      </c>
      <c r="K109" s="832">
        <v>355</v>
      </c>
      <c r="L109" s="849">
        <v>49</v>
      </c>
      <c r="M109" s="849">
        <v>17395</v>
      </c>
      <c r="N109" s="832">
        <v>1</v>
      </c>
      <c r="O109" s="832">
        <v>355</v>
      </c>
      <c r="P109" s="849">
        <v>12</v>
      </c>
      <c r="Q109" s="849">
        <v>4296</v>
      </c>
      <c r="R109" s="837">
        <v>0.24696751940212705</v>
      </c>
      <c r="S109" s="850">
        <v>358</v>
      </c>
    </row>
    <row r="110" spans="1:19" ht="14.4" customHeight="1" x14ac:dyDescent="0.3">
      <c r="A110" s="831" t="s">
        <v>6806</v>
      </c>
      <c r="B110" s="832" t="s">
        <v>6836</v>
      </c>
      <c r="C110" s="832" t="s">
        <v>665</v>
      </c>
      <c r="D110" s="832" t="s">
        <v>2709</v>
      </c>
      <c r="E110" s="832" t="s">
        <v>6770</v>
      </c>
      <c r="F110" s="832" t="s">
        <v>6822</v>
      </c>
      <c r="G110" s="832" t="s">
        <v>6823</v>
      </c>
      <c r="H110" s="849">
        <v>66</v>
      </c>
      <c r="I110" s="849">
        <v>4884</v>
      </c>
      <c r="J110" s="832">
        <v>2</v>
      </c>
      <c r="K110" s="832">
        <v>74</v>
      </c>
      <c r="L110" s="849">
        <v>33</v>
      </c>
      <c r="M110" s="849">
        <v>2442</v>
      </c>
      <c r="N110" s="832">
        <v>1</v>
      </c>
      <c r="O110" s="832">
        <v>74</v>
      </c>
      <c r="P110" s="849">
        <v>8</v>
      </c>
      <c r="Q110" s="849">
        <v>600</v>
      </c>
      <c r="R110" s="837">
        <v>0.24570024570024571</v>
      </c>
      <c r="S110" s="850">
        <v>75</v>
      </c>
    </row>
    <row r="111" spans="1:19" ht="14.4" customHeight="1" x14ac:dyDescent="0.3">
      <c r="A111" s="831" t="s">
        <v>6806</v>
      </c>
      <c r="B111" s="832" t="s">
        <v>6836</v>
      </c>
      <c r="C111" s="832" t="s">
        <v>665</v>
      </c>
      <c r="D111" s="832" t="s">
        <v>2709</v>
      </c>
      <c r="E111" s="832" t="s">
        <v>6770</v>
      </c>
      <c r="F111" s="832" t="s">
        <v>6858</v>
      </c>
      <c r="G111" s="832" t="s">
        <v>6859</v>
      </c>
      <c r="H111" s="849"/>
      <c r="I111" s="849"/>
      <c r="J111" s="832"/>
      <c r="K111" s="832"/>
      <c r="L111" s="849">
        <v>1</v>
      </c>
      <c r="M111" s="849">
        <v>123</v>
      </c>
      <c r="N111" s="832">
        <v>1</v>
      </c>
      <c r="O111" s="832">
        <v>123</v>
      </c>
      <c r="P111" s="849">
        <v>1</v>
      </c>
      <c r="Q111" s="849">
        <v>124</v>
      </c>
      <c r="R111" s="837">
        <v>1.0081300813008129</v>
      </c>
      <c r="S111" s="850">
        <v>124</v>
      </c>
    </row>
    <row r="112" spans="1:19" ht="14.4" customHeight="1" x14ac:dyDescent="0.3">
      <c r="A112" s="831" t="s">
        <v>6806</v>
      </c>
      <c r="B112" s="832" t="s">
        <v>6836</v>
      </c>
      <c r="C112" s="832" t="s">
        <v>665</v>
      </c>
      <c r="D112" s="832" t="s">
        <v>2709</v>
      </c>
      <c r="E112" s="832" t="s">
        <v>6770</v>
      </c>
      <c r="F112" s="832" t="s">
        <v>6860</v>
      </c>
      <c r="G112" s="832" t="s">
        <v>6861</v>
      </c>
      <c r="H112" s="849">
        <v>3</v>
      </c>
      <c r="I112" s="849">
        <v>531</v>
      </c>
      <c r="J112" s="832">
        <v>0.49719101123595505</v>
      </c>
      <c r="K112" s="832">
        <v>177</v>
      </c>
      <c r="L112" s="849">
        <v>6</v>
      </c>
      <c r="M112" s="849">
        <v>1068</v>
      </c>
      <c r="N112" s="832">
        <v>1</v>
      </c>
      <c r="O112" s="832">
        <v>178</v>
      </c>
      <c r="P112" s="849">
        <v>1</v>
      </c>
      <c r="Q112" s="849">
        <v>179</v>
      </c>
      <c r="R112" s="837">
        <v>0.16760299625468164</v>
      </c>
      <c r="S112" s="850">
        <v>179</v>
      </c>
    </row>
    <row r="113" spans="1:19" ht="14.4" customHeight="1" x14ac:dyDescent="0.3">
      <c r="A113" s="831" t="s">
        <v>6806</v>
      </c>
      <c r="B113" s="832" t="s">
        <v>6836</v>
      </c>
      <c r="C113" s="832" t="s">
        <v>665</v>
      </c>
      <c r="D113" s="832" t="s">
        <v>2710</v>
      </c>
      <c r="E113" s="832" t="s">
        <v>6751</v>
      </c>
      <c r="F113" s="832" t="s">
        <v>6839</v>
      </c>
      <c r="G113" s="832" t="s">
        <v>6838</v>
      </c>
      <c r="H113" s="849">
        <v>2</v>
      </c>
      <c r="I113" s="849">
        <v>12745.08</v>
      </c>
      <c r="J113" s="832">
        <v>1.3437373481781378</v>
      </c>
      <c r="K113" s="832">
        <v>6372.54</v>
      </c>
      <c r="L113" s="849">
        <v>2</v>
      </c>
      <c r="M113" s="849">
        <v>9484.7999999999993</v>
      </c>
      <c r="N113" s="832">
        <v>1</v>
      </c>
      <c r="O113" s="832">
        <v>4742.3999999999996</v>
      </c>
      <c r="P113" s="849"/>
      <c r="Q113" s="849"/>
      <c r="R113" s="837"/>
      <c r="S113" s="850"/>
    </row>
    <row r="114" spans="1:19" ht="14.4" customHeight="1" x14ac:dyDescent="0.3">
      <c r="A114" s="831" t="s">
        <v>6806</v>
      </c>
      <c r="B114" s="832" t="s">
        <v>6836</v>
      </c>
      <c r="C114" s="832" t="s">
        <v>665</v>
      </c>
      <c r="D114" s="832" t="s">
        <v>2710</v>
      </c>
      <c r="E114" s="832" t="s">
        <v>6751</v>
      </c>
      <c r="F114" s="832" t="s">
        <v>6840</v>
      </c>
      <c r="G114" s="832" t="s">
        <v>6841</v>
      </c>
      <c r="H114" s="849"/>
      <c r="I114" s="849"/>
      <c r="J114" s="832"/>
      <c r="K114" s="832"/>
      <c r="L114" s="849">
        <v>1</v>
      </c>
      <c r="M114" s="849">
        <v>1580.8</v>
      </c>
      <c r="N114" s="832">
        <v>1</v>
      </c>
      <c r="O114" s="832">
        <v>1580.8</v>
      </c>
      <c r="P114" s="849"/>
      <c r="Q114" s="849"/>
      <c r="R114" s="837"/>
      <c r="S114" s="850"/>
    </row>
    <row r="115" spans="1:19" ht="14.4" customHeight="1" x14ac:dyDescent="0.3">
      <c r="A115" s="831" t="s">
        <v>6806</v>
      </c>
      <c r="B115" s="832" t="s">
        <v>6836</v>
      </c>
      <c r="C115" s="832" t="s">
        <v>665</v>
      </c>
      <c r="D115" s="832" t="s">
        <v>2710</v>
      </c>
      <c r="E115" s="832" t="s">
        <v>6751</v>
      </c>
      <c r="F115" s="832" t="s">
        <v>6846</v>
      </c>
      <c r="G115" s="832" t="s">
        <v>6838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4087.41</v>
      </c>
      <c r="R115" s="837"/>
      <c r="S115" s="850">
        <v>4087.41</v>
      </c>
    </row>
    <row r="116" spans="1:19" ht="14.4" customHeight="1" x14ac:dyDescent="0.3">
      <c r="A116" s="831" t="s">
        <v>6806</v>
      </c>
      <c r="B116" s="832" t="s">
        <v>6836</v>
      </c>
      <c r="C116" s="832" t="s">
        <v>665</v>
      </c>
      <c r="D116" s="832" t="s">
        <v>2710</v>
      </c>
      <c r="E116" s="832" t="s">
        <v>6770</v>
      </c>
      <c r="F116" s="832" t="s">
        <v>6775</v>
      </c>
      <c r="G116" s="832" t="s">
        <v>6776</v>
      </c>
      <c r="H116" s="849">
        <v>33</v>
      </c>
      <c r="I116" s="849">
        <v>2178</v>
      </c>
      <c r="J116" s="832">
        <v>0.82499999999999996</v>
      </c>
      <c r="K116" s="832">
        <v>66</v>
      </c>
      <c r="L116" s="849">
        <v>40</v>
      </c>
      <c r="M116" s="849">
        <v>2640</v>
      </c>
      <c r="N116" s="832">
        <v>1</v>
      </c>
      <c r="O116" s="832">
        <v>66</v>
      </c>
      <c r="P116" s="849">
        <v>42</v>
      </c>
      <c r="Q116" s="849">
        <v>2814</v>
      </c>
      <c r="R116" s="837">
        <v>1.0659090909090909</v>
      </c>
      <c r="S116" s="850">
        <v>67</v>
      </c>
    </row>
    <row r="117" spans="1:19" ht="14.4" customHeight="1" x14ac:dyDescent="0.3">
      <c r="A117" s="831" t="s">
        <v>6806</v>
      </c>
      <c r="B117" s="832" t="s">
        <v>6836</v>
      </c>
      <c r="C117" s="832" t="s">
        <v>665</v>
      </c>
      <c r="D117" s="832" t="s">
        <v>2710</v>
      </c>
      <c r="E117" s="832" t="s">
        <v>6770</v>
      </c>
      <c r="F117" s="832" t="s">
        <v>6810</v>
      </c>
      <c r="G117" s="832" t="s">
        <v>6811</v>
      </c>
      <c r="H117" s="849">
        <v>52</v>
      </c>
      <c r="I117" s="849">
        <v>1924</v>
      </c>
      <c r="J117" s="832">
        <v>1.5294117647058822</v>
      </c>
      <c r="K117" s="832">
        <v>37</v>
      </c>
      <c r="L117" s="849">
        <v>34</v>
      </c>
      <c r="M117" s="849">
        <v>1258</v>
      </c>
      <c r="N117" s="832">
        <v>1</v>
      </c>
      <c r="O117" s="832">
        <v>37</v>
      </c>
      <c r="P117" s="849">
        <v>36</v>
      </c>
      <c r="Q117" s="849">
        <v>1368</v>
      </c>
      <c r="R117" s="837">
        <v>1.0874403815580287</v>
      </c>
      <c r="S117" s="850">
        <v>38</v>
      </c>
    </row>
    <row r="118" spans="1:19" ht="14.4" customHeight="1" x14ac:dyDescent="0.3">
      <c r="A118" s="831" t="s">
        <v>6806</v>
      </c>
      <c r="B118" s="832" t="s">
        <v>6836</v>
      </c>
      <c r="C118" s="832" t="s">
        <v>665</v>
      </c>
      <c r="D118" s="832" t="s">
        <v>2710</v>
      </c>
      <c r="E118" s="832" t="s">
        <v>6770</v>
      </c>
      <c r="F118" s="832" t="s">
        <v>6850</v>
      </c>
      <c r="G118" s="832" t="s">
        <v>6851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707</v>
      </c>
      <c r="R118" s="837"/>
      <c r="S118" s="850">
        <v>707</v>
      </c>
    </row>
    <row r="119" spans="1:19" ht="14.4" customHeight="1" x14ac:dyDescent="0.3">
      <c r="A119" s="831" t="s">
        <v>6806</v>
      </c>
      <c r="B119" s="832" t="s">
        <v>6836</v>
      </c>
      <c r="C119" s="832" t="s">
        <v>665</v>
      </c>
      <c r="D119" s="832" t="s">
        <v>2710</v>
      </c>
      <c r="E119" s="832" t="s">
        <v>6770</v>
      </c>
      <c r="F119" s="832" t="s">
        <v>6781</v>
      </c>
      <c r="G119" s="832" t="s">
        <v>6782</v>
      </c>
      <c r="H119" s="849">
        <v>3</v>
      </c>
      <c r="I119" s="849">
        <v>100</v>
      </c>
      <c r="J119" s="832">
        <v>0.5</v>
      </c>
      <c r="K119" s="832">
        <v>33.333333333333336</v>
      </c>
      <c r="L119" s="849">
        <v>6</v>
      </c>
      <c r="M119" s="849">
        <v>200</v>
      </c>
      <c r="N119" s="832">
        <v>1</v>
      </c>
      <c r="O119" s="832">
        <v>33.333333333333336</v>
      </c>
      <c r="P119" s="849">
        <v>10</v>
      </c>
      <c r="Q119" s="849">
        <v>333.33000000000004</v>
      </c>
      <c r="R119" s="837">
        <v>1.6666500000000002</v>
      </c>
      <c r="S119" s="850">
        <v>33.333000000000006</v>
      </c>
    </row>
    <row r="120" spans="1:19" ht="14.4" customHeight="1" x14ac:dyDescent="0.3">
      <c r="A120" s="831" t="s">
        <v>6806</v>
      </c>
      <c r="B120" s="832" t="s">
        <v>6836</v>
      </c>
      <c r="C120" s="832" t="s">
        <v>665</v>
      </c>
      <c r="D120" s="832" t="s">
        <v>2710</v>
      </c>
      <c r="E120" s="832" t="s">
        <v>6770</v>
      </c>
      <c r="F120" s="832" t="s">
        <v>6818</v>
      </c>
      <c r="G120" s="832" t="s">
        <v>6819</v>
      </c>
      <c r="H120" s="849">
        <v>25</v>
      </c>
      <c r="I120" s="849">
        <v>2900</v>
      </c>
      <c r="J120" s="832">
        <v>1.0416666666666667</v>
      </c>
      <c r="K120" s="832">
        <v>116</v>
      </c>
      <c r="L120" s="849">
        <v>24</v>
      </c>
      <c r="M120" s="849">
        <v>2784</v>
      </c>
      <c r="N120" s="832">
        <v>1</v>
      </c>
      <c r="O120" s="832">
        <v>116</v>
      </c>
      <c r="P120" s="849">
        <v>21</v>
      </c>
      <c r="Q120" s="849">
        <v>2436</v>
      </c>
      <c r="R120" s="837">
        <v>0.875</v>
      </c>
      <c r="S120" s="850">
        <v>116</v>
      </c>
    </row>
    <row r="121" spans="1:19" ht="14.4" customHeight="1" x14ac:dyDescent="0.3">
      <c r="A121" s="831" t="s">
        <v>6806</v>
      </c>
      <c r="B121" s="832" t="s">
        <v>6836</v>
      </c>
      <c r="C121" s="832" t="s">
        <v>665</v>
      </c>
      <c r="D121" s="832" t="s">
        <v>2710</v>
      </c>
      <c r="E121" s="832" t="s">
        <v>6770</v>
      </c>
      <c r="F121" s="832" t="s">
        <v>6783</v>
      </c>
      <c r="G121" s="832" t="s">
        <v>6784</v>
      </c>
      <c r="H121" s="849">
        <v>53</v>
      </c>
      <c r="I121" s="849">
        <v>1961</v>
      </c>
      <c r="J121" s="832">
        <v>0.73611111111111116</v>
      </c>
      <c r="K121" s="832">
        <v>37</v>
      </c>
      <c r="L121" s="849">
        <v>72</v>
      </c>
      <c r="M121" s="849">
        <v>2664</v>
      </c>
      <c r="N121" s="832">
        <v>1</v>
      </c>
      <c r="O121" s="832">
        <v>37</v>
      </c>
      <c r="P121" s="849">
        <v>92</v>
      </c>
      <c r="Q121" s="849">
        <v>3496</v>
      </c>
      <c r="R121" s="837">
        <v>1.3123123123123124</v>
      </c>
      <c r="S121" s="850">
        <v>38</v>
      </c>
    </row>
    <row r="122" spans="1:19" ht="14.4" customHeight="1" x14ac:dyDescent="0.3">
      <c r="A122" s="831" t="s">
        <v>6806</v>
      </c>
      <c r="B122" s="832" t="s">
        <v>6836</v>
      </c>
      <c r="C122" s="832" t="s">
        <v>665</v>
      </c>
      <c r="D122" s="832" t="s">
        <v>2710</v>
      </c>
      <c r="E122" s="832" t="s">
        <v>6770</v>
      </c>
      <c r="F122" s="832" t="s">
        <v>6854</v>
      </c>
      <c r="G122" s="832" t="s">
        <v>6855</v>
      </c>
      <c r="H122" s="849">
        <v>2</v>
      </c>
      <c r="I122" s="849">
        <v>64</v>
      </c>
      <c r="J122" s="832">
        <v>0.5</v>
      </c>
      <c r="K122" s="832">
        <v>32</v>
      </c>
      <c r="L122" s="849">
        <v>4</v>
      </c>
      <c r="M122" s="849">
        <v>128</v>
      </c>
      <c r="N122" s="832">
        <v>1</v>
      </c>
      <c r="O122" s="832">
        <v>32</v>
      </c>
      <c r="P122" s="849">
        <v>2</v>
      </c>
      <c r="Q122" s="849">
        <v>66</v>
      </c>
      <c r="R122" s="837">
        <v>0.515625</v>
      </c>
      <c r="S122" s="850">
        <v>33</v>
      </c>
    </row>
    <row r="123" spans="1:19" ht="14.4" customHeight="1" x14ac:dyDescent="0.3">
      <c r="A123" s="831" t="s">
        <v>6806</v>
      </c>
      <c r="B123" s="832" t="s">
        <v>6836</v>
      </c>
      <c r="C123" s="832" t="s">
        <v>665</v>
      </c>
      <c r="D123" s="832" t="s">
        <v>2710</v>
      </c>
      <c r="E123" s="832" t="s">
        <v>6770</v>
      </c>
      <c r="F123" s="832" t="s">
        <v>6856</v>
      </c>
      <c r="G123" s="832" t="s">
        <v>6857</v>
      </c>
      <c r="H123" s="849">
        <v>164</v>
      </c>
      <c r="I123" s="849">
        <v>58220</v>
      </c>
      <c r="J123" s="832">
        <v>0.94252873563218387</v>
      </c>
      <c r="K123" s="832">
        <v>355</v>
      </c>
      <c r="L123" s="849">
        <v>174</v>
      </c>
      <c r="M123" s="849">
        <v>61770</v>
      </c>
      <c r="N123" s="832">
        <v>1</v>
      </c>
      <c r="O123" s="832">
        <v>355</v>
      </c>
      <c r="P123" s="849">
        <v>225</v>
      </c>
      <c r="Q123" s="849">
        <v>80550</v>
      </c>
      <c r="R123" s="837">
        <v>1.3040310830500244</v>
      </c>
      <c r="S123" s="850">
        <v>358</v>
      </c>
    </row>
    <row r="124" spans="1:19" ht="14.4" customHeight="1" x14ac:dyDescent="0.3">
      <c r="A124" s="831" t="s">
        <v>6806</v>
      </c>
      <c r="B124" s="832" t="s">
        <v>6836</v>
      </c>
      <c r="C124" s="832" t="s">
        <v>665</v>
      </c>
      <c r="D124" s="832" t="s">
        <v>2710</v>
      </c>
      <c r="E124" s="832" t="s">
        <v>6770</v>
      </c>
      <c r="F124" s="832" t="s">
        <v>6822</v>
      </c>
      <c r="G124" s="832" t="s">
        <v>6823</v>
      </c>
      <c r="H124" s="849">
        <v>11</v>
      </c>
      <c r="I124" s="849">
        <v>814</v>
      </c>
      <c r="J124" s="832">
        <v>0.6875</v>
      </c>
      <c r="K124" s="832">
        <v>74</v>
      </c>
      <c r="L124" s="849">
        <v>16</v>
      </c>
      <c r="M124" s="849">
        <v>1184</v>
      </c>
      <c r="N124" s="832">
        <v>1</v>
      </c>
      <c r="O124" s="832">
        <v>74</v>
      </c>
      <c r="P124" s="849">
        <v>15</v>
      </c>
      <c r="Q124" s="849">
        <v>1125</v>
      </c>
      <c r="R124" s="837">
        <v>0.95016891891891897</v>
      </c>
      <c r="S124" s="850">
        <v>75</v>
      </c>
    </row>
    <row r="125" spans="1:19" ht="14.4" customHeight="1" x14ac:dyDescent="0.3">
      <c r="A125" s="831" t="s">
        <v>6806</v>
      </c>
      <c r="B125" s="832" t="s">
        <v>6836</v>
      </c>
      <c r="C125" s="832" t="s">
        <v>665</v>
      </c>
      <c r="D125" s="832" t="s">
        <v>2710</v>
      </c>
      <c r="E125" s="832" t="s">
        <v>6770</v>
      </c>
      <c r="F125" s="832" t="s">
        <v>6824</v>
      </c>
      <c r="G125" s="832" t="s">
        <v>6825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226</v>
      </c>
      <c r="R125" s="837"/>
      <c r="S125" s="850">
        <v>226</v>
      </c>
    </row>
    <row r="126" spans="1:19" ht="14.4" customHeight="1" x14ac:dyDescent="0.3">
      <c r="A126" s="831" t="s">
        <v>6806</v>
      </c>
      <c r="B126" s="832" t="s">
        <v>6836</v>
      </c>
      <c r="C126" s="832" t="s">
        <v>665</v>
      </c>
      <c r="D126" s="832" t="s">
        <v>2710</v>
      </c>
      <c r="E126" s="832" t="s">
        <v>6770</v>
      </c>
      <c r="F126" s="832" t="s">
        <v>6860</v>
      </c>
      <c r="G126" s="832" t="s">
        <v>6861</v>
      </c>
      <c r="H126" s="849">
        <v>9</v>
      </c>
      <c r="I126" s="849">
        <v>1593</v>
      </c>
      <c r="J126" s="832">
        <v>1.4915730337078652</v>
      </c>
      <c r="K126" s="832">
        <v>177</v>
      </c>
      <c r="L126" s="849">
        <v>6</v>
      </c>
      <c r="M126" s="849">
        <v>1068</v>
      </c>
      <c r="N126" s="832">
        <v>1</v>
      </c>
      <c r="O126" s="832">
        <v>178</v>
      </c>
      <c r="P126" s="849">
        <v>7</v>
      </c>
      <c r="Q126" s="849">
        <v>1253</v>
      </c>
      <c r="R126" s="837">
        <v>1.1732209737827715</v>
      </c>
      <c r="S126" s="850">
        <v>179</v>
      </c>
    </row>
    <row r="127" spans="1:19" ht="14.4" customHeight="1" x14ac:dyDescent="0.3">
      <c r="A127" s="831" t="s">
        <v>6806</v>
      </c>
      <c r="B127" s="832" t="s">
        <v>6836</v>
      </c>
      <c r="C127" s="832" t="s">
        <v>665</v>
      </c>
      <c r="D127" s="832" t="s">
        <v>2710</v>
      </c>
      <c r="E127" s="832" t="s">
        <v>6770</v>
      </c>
      <c r="F127" s="832" t="s">
        <v>6830</v>
      </c>
      <c r="G127" s="832" t="s">
        <v>6831</v>
      </c>
      <c r="H127" s="849"/>
      <c r="I127" s="849"/>
      <c r="J127" s="832"/>
      <c r="K127" s="832"/>
      <c r="L127" s="849"/>
      <c r="M127" s="849"/>
      <c r="N127" s="832"/>
      <c r="O127" s="832"/>
      <c r="P127" s="849">
        <v>3</v>
      </c>
      <c r="Q127" s="849">
        <v>300</v>
      </c>
      <c r="R127" s="837"/>
      <c r="S127" s="850">
        <v>100</v>
      </c>
    </row>
    <row r="128" spans="1:19" ht="14.4" customHeight="1" x14ac:dyDescent="0.3">
      <c r="A128" s="831" t="s">
        <v>6806</v>
      </c>
      <c r="B128" s="832" t="s">
        <v>6836</v>
      </c>
      <c r="C128" s="832" t="s">
        <v>665</v>
      </c>
      <c r="D128" s="832" t="s">
        <v>2711</v>
      </c>
      <c r="E128" s="832" t="s">
        <v>6751</v>
      </c>
      <c r="F128" s="832" t="s">
        <v>6837</v>
      </c>
      <c r="G128" s="832" t="s">
        <v>6838</v>
      </c>
      <c r="H128" s="849">
        <v>3</v>
      </c>
      <c r="I128" s="849">
        <v>6845.2199999999993</v>
      </c>
      <c r="J128" s="832">
        <v>4.3302252024291494</v>
      </c>
      <c r="K128" s="832">
        <v>2281.7399999999998</v>
      </c>
      <c r="L128" s="849">
        <v>1</v>
      </c>
      <c r="M128" s="849">
        <v>1580.8</v>
      </c>
      <c r="N128" s="832">
        <v>1</v>
      </c>
      <c r="O128" s="832">
        <v>1580.8</v>
      </c>
      <c r="P128" s="849">
        <v>3</v>
      </c>
      <c r="Q128" s="849">
        <v>4742.3999999999996</v>
      </c>
      <c r="R128" s="837">
        <v>3</v>
      </c>
      <c r="S128" s="850">
        <v>1580.8</v>
      </c>
    </row>
    <row r="129" spans="1:19" ht="14.4" customHeight="1" x14ac:dyDescent="0.3">
      <c r="A129" s="831" t="s">
        <v>6806</v>
      </c>
      <c r="B129" s="832" t="s">
        <v>6836</v>
      </c>
      <c r="C129" s="832" t="s">
        <v>665</v>
      </c>
      <c r="D129" s="832" t="s">
        <v>2711</v>
      </c>
      <c r="E129" s="832" t="s">
        <v>6751</v>
      </c>
      <c r="F129" s="832" t="s">
        <v>6839</v>
      </c>
      <c r="G129" s="832" t="s">
        <v>6838</v>
      </c>
      <c r="H129" s="849">
        <v>1</v>
      </c>
      <c r="I129" s="849">
        <v>6372.54</v>
      </c>
      <c r="J129" s="832">
        <v>0.44791244939271257</v>
      </c>
      <c r="K129" s="832">
        <v>6372.54</v>
      </c>
      <c r="L129" s="849">
        <v>3</v>
      </c>
      <c r="M129" s="849">
        <v>14227.199999999999</v>
      </c>
      <c r="N129" s="832">
        <v>1</v>
      </c>
      <c r="O129" s="832">
        <v>4742.3999999999996</v>
      </c>
      <c r="P129" s="849"/>
      <c r="Q129" s="849"/>
      <c r="R129" s="837"/>
      <c r="S129" s="850"/>
    </row>
    <row r="130" spans="1:19" ht="14.4" customHeight="1" x14ac:dyDescent="0.3">
      <c r="A130" s="831" t="s">
        <v>6806</v>
      </c>
      <c r="B130" s="832" t="s">
        <v>6836</v>
      </c>
      <c r="C130" s="832" t="s">
        <v>665</v>
      </c>
      <c r="D130" s="832" t="s">
        <v>2711</v>
      </c>
      <c r="E130" s="832" t="s">
        <v>6751</v>
      </c>
      <c r="F130" s="832" t="s">
        <v>6846</v>
      </c>
      <c r="G130" s="832" t="s">
        <v>6838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4087.4</v>
      </c>
      <c r="R130" s="837"/>
      <c r="S130" s="850">
        <v>4087.4</v>
      </c>
    </row>
    <row r="131" spans="1:19" ht="14.4" customHeight="1" x14ac:dyDescent="0.3">
      <c r="A131" s="831" t="s">
        <v>6806</v>
      </c>
      <c r="B131" s="832" t="s">
        <v>6836</v>
      </c>
      <c r="C131" s="832" t="s">
        <v>665</v>
      </c>
      <c r="D131" s="832" t="s">
        <v>2711</v>
      </c>
      <c r="E131" s="832" t="s">
        <v>6770</v>
      </c>
      <c r="F131" s="832" t="s">
        <v>6775</v>
      </c>
      <c r="G131" s="832" t="s">
        <v>6776</v>
      </c>
      <c r="H131" s="849">
        <v>40</v>
      </c>
      <c r="I131" s="849">
        <v>2640</v>
      </c>
      <c r="J131" s="832">
        <v>1</v>
      </c>
      <c r="K131" s="832">
        <v>66</v>
      </c>
      <c r="L131" s="849">
        <v>40</v>
      </c>
      <c r="M131" s="849">
        <v>2640</v>
      </c>
      <c r="N131" s="832">
        <v>1</v>
      </c>
      <c r="O131" s="832">
        <v>66</v>
      </c>
      <c r="P131" s="849">
        <v>25</v>
      </c>
      <c r="Q131" s="849">
        <v>1675</v>
      </c>
      <c r="R131" s="837">
        <v>0.63446969696969702</v>
      </c>
      <c r="S131" s="850">
        <v>67</v>
      </c>
    </row>
    <row r="132" spans="1:19" ht="14.4" customHeight="1" x14ac:dyDescent="0.3">
      <c r="A132" s="831" t="s">
        <v>6806</v>
      </c>
      <c r="B132" s="832" t="s">
        <v>6836</v>
      </c>
      <c r="C132" s="832" t="s">
        <v>665</v>
      </c>
      <c r="D132" s="832" t="s">
        <v>2711</v>
      </c>
      <c r="E132" s="832" t="s">
        <v>6770</v>
      </c>
      <c r="F132" s="832" t="s">
        <v>6810</v>
      </c>
      <c r="G132" s="832" t="s">
        <v>6811</v>
      </c>
      <c r="H132" s="849">
        <v>22</v>
      </c>
      <c r="I132" s="849">
        <v>814</v>
      </c>
      <c r="J132" s="832">
        <v>11</v>
      </c>
      <c r="K132" s="832">
        <v>37</v>
      </c>
      <c r="L132" s="849">
        <v>2</v>
      </c>
      <c r="M132" s="849">
        <v>74</v>
      </c>
      <c r="N132" s="832">
        <v>1</v>
      </c>
      <c r="O132" s="832">
        <v>37</v>
      </c>
      <c r="P132" s="849">
        <v>11</v>
      </c>
      <c r="Q132" s="849">
        <v>418</v>
      </c>
      <c r="R132" s="837">
        <v>5.6486486486486482</v>
      </c>
      <c r="S132" s="850">
        <v>38</v>
      </c>
    </row>
    <row r="133" spans="1:19" ht="14.4" customHeight="1" x14ac:dyDescent="0.3">
      <c r="A133" s="831" t="s">
        <v>6806</v>
      </c>
      <c r="B133" s="832" t="s">
        <v>6836</v>
      </c>
      <c r="C133" s="832" t="s">
        <v>665</v>
      </c>
      <c r="D133" s="832" t="s">
        <v>2711</v>
      </c>
      <c r="E133" s="832" t="s">
        <v>6770</v>
      </c>
      <c r="F133" s="832" t="s">
        <v>6850</v>
      </c>
      <c r="G133" s="832" t="s">
        <v>6851</v>
      </c>
      <c r="H133" s="849">
        <v>69</v>
      </c>
      <c r="I133" s="849">
        <v>48369</v>
      </c>
      <c r="J133" s="832">
        <v>0.76557454890788224</v>
      </c>
      <c r="K133" s="832">
        <v>701</v>
      </c>
      <c r="L133" s="849">
        <v>90</v>
      </c>
      <c r="M133" s="849">
        <v>63180</v>
      </c>
      <c r="N133" s="832">
        <v>1</v>
      </c>
      <c r="O133" s="832">
        <v>702</v>
      </c>
      <c r="P133" s="849">
        <v>12</v>
      </c>
      <c r="Q133" s="849">
        <v>8484</v>
      </c>
      <c r="R133" s="837">
        <v>0.13428300094966761</v>
      </c>
      <c r="S133" s="850">
        <v>707</v>
      </c>
    </row>
    <row r="134" spans="1:19" ht="14.4" customHeight="1" x14ac:dyDescent="0.3">
      <c r="A134" s="831" t="s">
        <v>6806</v>
      </c>
      <c r="B134" s="832" t="s">
        <v>6836</v>
      </c>
      <c r="C134" s="832" t="s">
        <v>665</v>
      </c>
      <c r="D134" s="832" t="s">
        <v>2711</v>
      </c>
      <c r="E134" s="832" t="s">
        <v>6770</v>
      </c>
      <c r="F134" s="832" t="s">
        <v>6781</v>
      </c>
      <c r="G134" s="832" t="s">
        <v>6782</v>
      </c>
      <c r="H134" s="849">
        <v>5</v>
      </c>
      <c r="I134" s="849">
        <v>166.67</v>
      </c>
      <c r="J134" s="832">
        <v>1.6666999999999998</v>
      </c>
      <c r="K134" s="832">
        <v>33.333999999999996</v>
      </c>
      <c r="L134" s="849">
        <v>3</v>
      </c>
      <c r="M134" s="849">
        <v>100</v>
      </c>
      <c r="N134" s="832">
        <v>1</v>
      </c>
      <c r="O134" s="832">
        <v>33.333333333333336</v>
      </c>
      <c r="P134" s="849">
        <v>2</v>
      </c>
      <c r="Q134" s="849">
        <v>66.66</v>
      </c>
      <c r="R134" s="837">
        <v>0.66659999999999997</v>
      </c>
      <c r="S134" s="850">
        <v>33.33</v>
      </c>
    </row>
    <row r="135" spans="1:19" ht="14.4" customHeight="1" x14ac:dyDescent="0.3">
      <c r="A135" s="831" t="s">
        <v>6806</v>
      </c>
      <c r="B135" s="832" t="s">
        <v>6836</v>
      </c>
      <c r="C135" s="832" t="s">
        <v>665</v>
      </c>
      <c r="D135" s="832" t="s">
        <v>2711</v>
      </c>
      <c r="E135" s="832" t="s">
        <v>6770</v>
      </c>
      <c r="F135" s="832" t="s">
        <v>6818</v>
      </c>
      <c r="G135" s="832" t="s">
        <v>6819</v>
      </c>
      <c r="H135" s="849">
        <v>36</v>
      </c>
      <c r="I135" s="849">
        <v>4176</v>
      </c>
      <c r="J135" s="832">
        <v>1.44</v>
      </c>
      <c r="K135" s="832">
        <v>116</v>
      </c>
      <c r="L135" s="849">
        <v>25</v>
      </c>
      <c r="M135" s="849">
        <v>2900</v>
      </c>
      <c r="N135" s="832">
        <v>1</v>
      </c>
      <c r="O135" s="832">
        <v>116</v>
      </c>
      <c r="P135" s="849">
        <v>18</v>
      </c>
      <c r="Q135" s="849">
        <v>2088</v>
      </c>
      <c r="R135" s="837">
        <v>0.72</v>
      </c>
      <c r="S135" s="850">
        <v>116</v>
      </c>
    </row>
    <row r="136" spans="1:19" ht="14.4" customHeight="1" x14ac:dyDescent="0.3">
      <c r="A136" s="831" t="s">
        <v>6806</v>
      </c>
      <c r="B136" s="832" t="s">
        <v>6836</v>
      </c>
      <c r="C136" s="832" t="s">
        <v>665</v>
      </c>
      <c r="D136" s="832" t="s">
        <v>2711</v>
      </c>
      <c r="E136" s="832" t="s">
        <v>6770</v>
      </c>
      <c r="F136" s="832" t="s">
        <v>6783</v>
      </c>
      <c r="G136" s="832" t="s">
        <v>6784</v>
      </c>
      <c r="H136" s="849">
        <v>62</v>
      </c>
      <c r="I136" s="849">
        <v>2294</v>
      </c>
      <c r="J136" s="832">
        <v>0.91176470588235292</v>
      </c>
      <c r="K136" s="832">
        <v>37</v>
      </c>
      <c r="L136" s="849">
        <v>68</v>
      </c>
      <c r="M136" s="849">
        <v>2516</v>
      </c>
      <c r="N136" s="832">
        <v>1</v>
      </c>
      <c r="O136" s="832">
        <v>37</v>
      </c>
      <c r="P136" s="849">
        <v>48</v>
      </c>
      <c r="Q136" s="849">
        <v>1824</v>
      </c>
      <c r="R136" s="837">
        <v>0.72496025437201905</v>
      </c>
      <c r="S136" s="850">
        <v>38</v>
      </c>
    </row>
    <row r="137" spans="1:19" ht="14.4" customHeight="1" x14ac:dyDescent="0.3">
      <c r="A137" s="831" t="s">
        <v>6806</v>
      </c>
      <c r="B137" s="832" t="s">
        <v>6836</v>
      </c>
      <c r="C137" s="832" t="s">
        <v>665</v>
      </c>
      <c r="D137" s="832" t="s">
        <v>2711</v>
      </c>
      <c r="E137" s="832" t="s">
        <v>6770</v>
      </c>
      <c r="F137" s="832" t="s">
        <v>6854</v>
      </c>
      <c r="G137" s="832" t="s">
        <v>6855</v>
      </c>
      <c r="H137" s="849">
        <v>4</v>
      </c>
      <c r="I137" s="849">
        <v>128</v>
      </c>
      <c r="J137" s="832">
        <v>1</v>
      </c>
      <c r="K137" s="832">
        <v>32</v>
      </c>
      <c r="L137" s="849">
        <v>4</v>
      </c>
      <c r="M137" s="849">
        <v>128</v>
      </c>
      <c r="N137" s="832">
        <v>1</v>
      </c>
      <c r="O137" s="832">
        <v>32</v>
      </c>
      <c r="P137" s="849">
        <v>4</v>
      </c>
      <c r="Q137" s="849">
        <v>132</v>
      </c>
      <c r="R137" s="837">
        <v>1.03125</v>
      </c>
      <c r="S137" s="850">
        <v>33</v>
      </c>
    </row>
    <row r="138" spans="1:19" ht="14.4" customHeight="1" x14ac:dyDescent="0.3">
      <c r="A138" s="831" t="s">
        <v>6806</v>
      </c>
      <c r="B138" s="832" t="s">
        <v>6836</v>
      </c>
      <c r="C138" s="832" t="s">
        <v>665</v>
      </c>
      <c r="D138" s="832" t="s">
        <v>2711</v>
      </c>
      <c r="E138" s="832" t="s">
        <v>6770</v>
      </c>
      <c r="F138" s="832" t="s">
        <v>6856</v>
      </c>
      <c r="G138" s="832" t="s">
        <v>6857</v>
      </c>
      <c r="H138" s="849">
        <v>148</v>
      </c>
      <c r="I138" s="849">
        <v>52540</v>
      </c>
      <c r="J138" s="832">
        <v>1.034965034965035</v>
      </c>
      <c r="K138" s="832">
        <v>355</v>
      </c>
      <c r="L138" s="849">
        <v>143</v>
      </c>
      <c r="M138" s="849">
        <v>50765</v>
      </c>
      <c r="N138" s="832">
        <v>1</v>
      </c>
      <c r="O138" s="832">
        <v>355</v>
      </c>
      <c r="P138" s="849">
        <v>111</v>
      </c>
      <c r="Q138" s="849">
        <v>39738</v>
      </c>
      <c r="R138" s="837">
        <v>0.78278341376932925</v>
      </c>
      <c r="S138" s="850">
        <v>358</v>
      </c>
    </row>
    <row r="139" spans="1:19" ht="14.4" customHeight="1" x14ac:dyDescent="0.3">
      <c r="A139" s="831" t="s">
        <v>6806</v>
      </c>
      <c r="B139" s="832" t="s">
        <v>6836</v>
      </c>
      <c r="C139" s="832" t="s">
        <v>665</v>
      </c>
      <c r="D139" s="832" t="s">
        <v>2711</v>
      </c>
      <c r="E139" s="832" t="s">
        <v>6770</v>
      </c>
      <c r="F139" s="832" t="s">
        <v>6822</v>
      </c>
      <c r="G139" s="832" t="s">
        <v>6823</v>
      </c>
      <c r="H139" s="849">
        <v>4</v>
      </c>
      <c r="I139" s="849">
        <v>296</v>
      </c>
      <c r="J139" s="832">
        <v>2.7777777777777776E-2</v>
      </c>
      <c r="K139" s="832">
        <v>74</v>
      </c>
      <c r="L139" s="849">
        <v>144</v>
      </c>
      <c r="M139" s="849">
        <v>10656</v>
      </c>
      <c r="N139" s="832">
        <v>1</v>
      </c>
      <c r="O139" s="832">
        <v>74</v>
      </c>
      <c r="P139" s="849">
        <v>111</v>
      </c>
      <c r="Q139" s="849">
        <v>8325</v>
      </c>
      <c r="R139" s="837">
        <v>0.78125</v>
      </c>
      <c r="S139" s="850">
        <v>75</v>
      </c>
    </row>
    <row r="140" spans="1:19" ht="14.4" customHeight="1" x14ac:dyDescent="0.3">
      <c r="A140" s="831" t="s">
        <v>6806</v>
      </c>
      <c r="B140" s="832" t="s">
        <v>6836</v>
      </c>
      <c r="C140" s="832" t="s">
        <v>665</v>
      </c>
      <c r="D140" s="832" t="s">
        <v>2711</v>
      </c>
      <c r="E140" s="832" t="s">
        <v>6770</v>
      </c>
      <c r="F140" s="832" t="s">
        <v>6824</v>
      </c>
      <c r="G140" s="832" t="s">
        <v>6825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226</v>
      </c>
      <c r="R140" s="837"/>
      <c r="S140" s="850">
        <v>226</v>
      </c>
    </row>
    <row r="141" spans="1:19" ht="14.4" customHeight="1" x14ac:dyDescent="0.3">
      <c r="A141" s="831" t="s">
        <v>6806</v>
      </c>
      <c r="B141" s="832" t="s">
        <v>6836</v>
      </c>
      <c r="C141" s="832" t="s">
        <v>665</v>
      </c>
      <c r="D141" s="832" t="s">
        <v>2711</v>
      </c>
      <c r="E141" s="832" t="s">
        <v>6770</v>
      </c>
      <c r="F141" s="832" t="s">
        <v>6860</v>
      </c>
      <c r="G141" s="832" t="s">
        <v>6861</v>
      </c>
      <c r="H141" s="849"/>
      <c r="I141" s="849"/>
      <c r="J141" s="832"/>
      <c r="K141" s="832"/>
      <c r="L141" s="849">
        <v>4</v>
      </c>
      <c r="M141" s="849">
        <v>712</v>
      </c>
      <c r="N141" s="832">
        <v>1</v>
      </c>
      <c r="O141" s="832">
        <v>178</v>
      </c>
      <c r="P141" s="849">
        <v>3</v>
      </c>
      <c r="Q141" s="849">
        <v>537</v>
      </c>
      <c r="R141" s="837">
        <v>0.7542134831460674</v>
      </c>
      <c r="S141" s="850">
        <v>179</v>
      </c>
    </row>
    <row r="142" spans="1:19" ht="14.4" customHeight="1" x14ac:dyDescent="0.3">
      <c r="A142" s="831" t="s">
        <v>6806</v>
      </c>
      <c r="B142" s="832" t="s">
        <v>6836</v>
      </c>
      <c r="C142" s="832" t="s">
        <v>665</v>
      </c>
      <c r="D142" s="832" t="s">
        <v>2720</v>
      </c>
      <c r="E142" s="832" t="s">
        <v>6751</v>
      </c>
      <c r="F142" s="832" t="s">
        <v>6837</v>
      </c>
      <c r="G142" s="832" t="s">
        <v>6838</v>
      </c>
      <c r="H142" s="849">
        <v>4</v>
      </c>
      <c r="I142" s="849">
        <v>9126.9599999999991</v>
      </c>
      <c r="J142" s="832">
        <v>1.9245445344129555</v>
      </c>
      <c r="K142" s="832">
        <v>2281.7399999999998</v>
      </c>
      <c r="L142" s="849">
        <v>3</v>
      </c>
      <c r="M142" s="849">
        <v>4742.3999999999996</v>
      </c>
      <c r="N142" s="832">
        <v>1</v>
      </c>
      <c r="O142" s="832">
        <v>1580.8</v>
      </c>
      <c r="P142" s="849">
        <v>1</v>
      </c>
      <c r="Q142" s="849">
        <v>1580.8</v>
      </c>
      <c r="R142" s="837">
        <v>0.33333333333333337</v>
      </c>
      <c r="S142" s="850">
        <v>1580.8</v>
      </c>
    </row>
    <row r="143" spans="1:19" ht="14.4" customHeight="1" x14ac:dyDescent="0.3">
      <c r="A143" s="831" t="s">
        <v>6806</v>
      </c>
      <c r="B143" s="832" t="s">
        <v>6836</v>
      </c>
      <c r="C143" s="832" t="s">
        <v>665</v>
      </c>
      <c r="D143" s="832" t="s">
        <v>2720</v>
      </c>
      <c r="E143" s="832" t="s">
        <v>6751</v>
      </c>
      <c r="F143" s="832" t="s">
        <v>6839</v>
      </c>
      <c r="G143" s="832" t="s">
        <v>6838</v>
      </c>
      <c r="H143" s="849">
        <v>7.09</v>
      </c>
      <c r="I143" s="849">
        <v>45187.68</v>
      </c>
      <c r="J143" s="832">
        <v>1.0587156995051732</v>
      </c>
      <c r="K143" s="832">
        <v>6373.4386459802545</v>
      </c>
      <c r="L143" s="849">
        <v>9</v>
      </c>
      <c r="M143" s="849">
        <v>42681.599999999999</v>
      </c>
      <c r="N143" s="832">
        <v>1</v>
      </c>
      <c r="O143" s="832">
        <v>4742.3999999999996</v>
      </c>
      <c r="P143" s="849"/>
      <c r="Q143" s="849"/>
      <c r="R143" s="837"/>
      <c r="S143" s="850"/>
    </row>
    <row r="144" spans="1:19" ht="14.4" customHeight="1" x14ac:dyDescent="0.3">
      <c r="A144" s="831" t="s">
        <v>6806</v>
      </c>
      <c r="B144" s="832" t="s">
        <v>6836</v>
      </c>
      <c r="C144" s="832" t="s">
        <v>665</v>
      </c>
      <c r="D144" s="832" t="s">
        <v>2720</v>
      </c>
      <c r="E144" s="832" t="s">
        <v>6751</v>
      </c>
      <c r="F144" s="832" t="s">
        <v>6842</v>
      </c>
      <c r="G144" s="832" t="s">
        <v>6843</v>
      </c>
      <c r="H144" s="849"/>
      <c r="I144" s="849"/>
      <c r="J144" s="832"/>
      <c r="K144" s="832"/>
      <c r="L144" s="849">
        <v>7</v>
      </c>
      <c r="M144" s="849">
        <v>9625</v>
      </c>
      <c r="N144" s="832">
        <v>1</v>
      </c>
      <c r="O144" s="832">
        <v>1375</v>
      </c>
      <c r="P144" s="849"/>
      <c r="Q144" s="849"/>
      <c r="R144" s="837"/>
      <c r="S144" s="850"/>
    </row>
    <row r="145" spans="1:19" ht="14.4" customHeight="1" x14ac:dyDescent="0.3">
      <c r="A145" s="831" t="s">
        <v>6806</v>
      </c>
      <c r="B145" s="832" t="s">
        <v>6836</v>
      </c>
      <c r="C145" s="832" t="s">
        <v>665</v>
      </c>
      <c r="D145" s="832" t="s">
        <v>2720</v>
      </c>
      <c r="E145" s="832" t="s">
        <v>6751</v>
      </c>
      <c r="F145" s="832" t="s">
        <v>6844</v>
      </c>
      <c r="G145" s="832" t="s">
        <v>6845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491.41</v>
      </c>
      <c r="R145" s="837"/>
      <c r="S145" s="850">
        <v>491.41</v>
      </c>
    </row>
    <row r="146" spans="1:19" ht="14.4" customHeight="1" x14ac:dyDescent="0.3">
      <c r="A146" s="831" t="s">
        <v>6806</v>
      </c>
      <c r="B146" s="832" t="s">
        <v>6836</v>
      </c>
      <c r="C146" s="832" t="s">
        <v>665</v>
      </c>
      <c r="D146" s="832" t="s">
        <v>2720</v>
      </c>
      <c r="E146" s="832" t="s">
        <v>6751</v>
      </c>
      <c r="F146" s="832" t="s">
        <v>6846</v>
      </c>
      <c r="G146" s="832" t="s">
        <v>6838</v>
      </c>
      <c r="H146" s="849"/>
      <c r="I146" s="849"/>
      <c r="J146" s="832"/>
      <c r="K146" s="832"/>
      <c r="L146" s="849"/>
      <c r="M146" s="849"/>
      <c r="N146" s="832"/>
      <c r="O146" s="832"/>
      <c r="P146" s="849">
        <v>16</v>
      </c>
      <c r="Q146" s="849">
        <v>65397.9</v>
      </c>
      <c r="R146" s="837"/>
      <c r="S146" s="850">
        <v>4087.3687500000001</v>
      </c>
    </row>
    <row r="147" spans="1:19" ht="14.4" customHeight="1" x14ac:dyDescent="0.3">
      <c r="A147" s="831" t="s">
        <v>6806</v>
      </c>
      <c r="B147" s="832" t="s">
        <v>6836</v>
      </c>
      <c r="C147" s="832" t="s">
        <v>665</v>
      </c>
      <c r="D147" s="832" t="s">
        <v>2720</v>
      </c>
      <c r="E147" s="832" t="s">
        <v>6751</v>
      </c>
      <c r="F147" s="832" t="s">
        <v>6847</v>
      </c>
      <c r="G147" s="832" t="s">
        <v>2469</v>
      </c>
      <c r="H147" s="849"/>
      <c r="I147" s="849"/>
      <c r="J147" s="832"/>
      <c r="K147" s="832"/>
      <c r="L147" s="849"/>
      <c r="M147" s="849"/>
      <c r="N147" s="832"/>
      <c r="O147" s="832"/>
      <c r="P147" s="849">
        <v>2</v>
      </c>
      <c r="Q147" s="849">
        <v>27326.78</v>
      </c>
      <c r="R147" s="837"/>
      <c r="S147" s="850">
        <v>13663.39</v>
      </c>
    </row>
    <row r="148" spans="1:19" ht="14.4" customHeight="1" x14ac:dyDescent="0.3">
      <c r="A148" s="831" t="s">
        <v>6806</v>
      </c>
      <c r="B148" s="832" t="s">
        <v>6836</v>
      </c>
      <c r="C148" s="832" t="s">
        <v>665</v>
      </c>
      <c r="D148" s="832" t="s">
        <v>2720</v>
      </c>
      <c r="E148" s="832" t="s">
        <v>6770</v>
      </c>
      <c r="F148" s="832" t="s">
        <v>6775</v>
      </c>
      <c r="G148" s="832" t="s">
        <v>6776</v>
      </c>
      <c r="H148" s="849">
        <v>99</v>
      </c>
      <c r="I148" s="849">
        <v>6534</v>
      </c>
      <c r="J148" s="832">
        <v>0.89189189189189189</v>
      </c>
      <c r="K148" s="832">
        <v>66</v>
      </c>
      <c r="L148" s="849">
        <v>111</v>
      </c>
      <c r="M148" s="849">
        <v>7326</v>
      </c>
      <c r="N148" s="832">
        <v>1</v>
      </c>
      <c r="O148" s="832">
        <v>66</v>
      </c>
      <c r="P148" s="849">
        <v>113</v>
      </c>
      <c r="Q148" s="849">
        <v>7571</v>
      </c>
      <c r="R148" s="837">
        <v>1.0334425334425335</v>
      </c>
      <c r="S148" s="850">
        <v>67</v>
      </c>
    </row>
    <row r="149" spans="1:19" ht="14.4" customHeight="1" x14ac:dyDescent="0.3">
      <c r="A149" s="831" t="s">
        <v>6806</v>
      </c>
      <c r="B149" s="832" t="s">
        <v>6836</v>
      </c>
      <c r="C149" s="832" t="s">
        <v>665</v>
      </c>
      <c r="D149" s="832" t="s">
        <v>2720</v>
      </c>
      <c r="E149" s="832" t="s">
        <v>6770</v>
      </c>
      <c r="F149" s="832" t="s">
        <v>6848</v>
      </c>
      <c r="G149" s="832" t="s">
        <v>6849</v>
      </c>
      <c r="H149" s="849">
        <v>1</v>
      </c>
      <c r="I149" s="849">
        <v>147</v>
      </c>
      <c r="J149" s="832">
        <v>0.5</v>
      </c>
      <c r="K149" s="832">
        <v>147</v>
      </c>
      <c r="L149" s="849">
        <v>2</v>
      </c>
      <c r="M149" s="849">
        <v>294</v>
      </c>
      <c r="N149" s="832">
        <v>1</v>
      </c>
      <c r="O149" s="832">
        <v>147</v>
      </c>
      <c r="P149" s="849"/>
      <c r="Q149" s="849"/>
      <c r="R149" s="837"/>
      <c r="S149" s="850"/>
    </row>
    <row r="150" spans="1:19" ht="14.4" customHeight="1" x14ac:dyDescent="0.3">
      <c r="A150" s="831" t="s">
        <v>6806</v>
      </c>
      <c r="B150" s="832" t="s">
        <v>6836</v>
      </c>
      <c r="C150" s="832" t="s">
        <v>665</v>
      </c>
      <c r="D150" s="832" t="s">
        <v>2720</v>
      </c>
      <c r="E150" s="832" t="s">
        <v>6770</v>
      </c>
      <c r="F150" s="832" t="s">
        <v>6810</v>
      </c>
      <c r="G150" s="832" t="s">
        <v>6811</v>
      </c>
      <c r="H150" s="849">
        <v>137</v>
      </c>
      <c r="I150" s="849">
        <v>5069</v>
      </c>
      <c r="J150" s="832">
        <v>0.86163522012578619</v>
      </c>
      <c r="K150" s="832">
        <v>37</v>
      </c>
      <c r="L150" s="849">
        <v>159</v>
      </c>
      <c r="M150" s="849">
        <v>5883</v>
      </c>
      <c r="N150" s="832">
        <v>1</v>
      </c>
      <c r="O150" s="832">
        <v>37</v>
      </c>
      <c r="P150" s="849">
        <v>98</v>
      </c>
      <c r="Q150" s="849">
        <v>3724</v>
      </c>
      <c r="R150" s="837">
        <v>0.63301036885942541</v>
      </c>
      <c r="S150" s="850">
        <v>38</v>
      </c>
    </row>
    <row r="151" spans="1:19" ht="14.4" customHeight="1" x14ac:dyDescent="0.3">
      <c r="A151" s="831" t="s">
        <v>6806</v>
      </c>
      <c r="B151" s="832" t="s">
        <v>6836</v>
      </c>
      <c r="C151" s="832" t="s">
        <v>665</v>
      </c>
      <c r="D151" s="832" t="s">
        <v>2720</v>
      </c>
      <c r="E151" s="832" t="s">
        <v>6770</v>
      </c>
      <c r="F151" s="832" t="s">
        <v>6850</v>
      </c>
      <c r="G151" s="832" t="s">
        <v>6851</v>
      </c>
      <c r="H151" s="849">
        <v>47</v>
      </c>
      <c r="I151" s="849">
        <v>32947</v>
      </c>
      <c r="J151" s="832">
        <v>0.93866096866096871</v>
      </c>
      <c r="K151" s="832">
        <v>701</v>
      </c>
      <c r="L151" s="849">
        <v>50</v>
      </c>
      <c r="M151" s="849">
        <v>35100</v>
      </c>
      <c r="N151" s="832">
        <v>1</v>
      </c>
      <c r="O151" s="832">
        <v>702</v>
      </c>
      <c r="P151" s="849">
        <v>36</v>
      </c>
      <c r="Q151" s="849">
        <v>25452</v>
      </c>
      <c r="R151" s="837">
        <v>0.72512820512820508</v>
      </c>
      <c r="S151" s="850">
        <v>707</v>
      </c>
    </row>
    <row r="152" spans="1:19" ht="14.4" customHeight="1" x14ac:dyDescent="0.3">
      <c r="A152" s="831" t="s">
        <v>6806</v>
      </c>
      <c r="B152" s="832" t="s">
        <v>6836</v>
      </c>
      <c r="C152" s="832" t="s">
        <v>665</v>
      </c>
      <c r="D152" s="832" t="s">
        <v>2720</v>
      </c>
      <c r="E152" s="832" t="s">
        <v>6770</v>
      </c>
      <c r="F152" s="832" t="s">
        <v>6852</v>
      </c>
      <c r="G152" s="832" t="s">
        <v>6853</v>
      </c>
      <c r="H152" s="849">
        <v>2</v>
      </c>
      <c r="I152" s="849">
        <v>586</v>
      </c>
      <c r="J152" s="832">
        <v>0.49829931972789115</v>
      </c>
      <c r="K152" s="832">
        <v>293</v>
      </c>
      <c r="L152" s="849">
        <v>4</v>
      </c>
      <c r="M152" s="849">
        <v>1176</v>
      </c>
      <c r="N152" s="832">
        <v>1</v>
      </c>
      <c r="O152" s="832">
        <v>294</v>
      </c>
      <c r="P152" s="849">
        <v>2</v>
      </c>
      <c r="Q152" s="849">
        <v>598</v>
      </c>
      <c r="R152" s="837">
        <v>0.50850340136054417</v>
      </c>
      <c r="S152" s="850">
        <v>299</v>
      </c>
    </row>
    <row r="153" spans="1:19" ht="14.4" customHeight="1" x14ac:dyDescent="0.3">
      <c r="A153" s="831" t="s">
        <v>6806</v>
      </c>
      <c r="B153" s="832" t="s">
        <v>6836</v>
      </c>
      <c r="C153" s="832" t="s">
        <v>665</v>
      </c>
      <c r="D153" s="832" t="s">
        <v>2720</v>
      </c>
      <c r="E153" s="832" t="s">
        <v>6770</v>
      </c>
      <c r="F153" s="832" t="s">
        <v>6781</v>
      </c>
      <c r="G153" s="832" t="s">
        <v>6782</v>
      </c>
      <c r="H153" s="849">
        <v>26</v>
      </c>
      <c r="I153" s="849">
        <v>866.66000000000008</v>
      </c>
      <c r="J153" s="832">
        <v>0.47272707437872274</v>
      </c>
      <c r="K153" s="832">
        <v>33.333076923076923</v>
      </c>
      <c r="L153" s="849">
        <v>55</v>
      </c>
      <c r="M153" s="849">
        <v>1833.3200000000002</v>
      </c>
      <c r="N153" s="832">
        <v>1</v>
      </c>
      <c r="O153" s="832">
        <v>33.333090909090913</v>
      </c>
      <c r="P153" s="849">
        <v>25</v>
      </c>
      <c r="Q153" s="849">
        <v>833.31999999999994</v>
      </c>
      <c r="R153" s="837">
        <v>0.45454148757445501</v>
      </c>
      <c r="S153" s="850">
        <v>33.332799999999999</v>
      </c>
    </row>
    <row r="154" spans="1:19" ht="14.4" customHeight="1" x14ac:dyDescent="0.3">
      <c r="A154" s="831" t="s">
        <v>6806</v>
      </c>
      <c r="B154" s="832" t="s">
        <v>6836</v>
      </c>
      <c r="C154" s="832" t="s">
        <v>665</v>
      </c>
      <c r="D154" s="832" t="s">
        <v>2720</v>
      </c>
      <c r="E154" s="832" t="s">
        <v>6770</v>
      </c>
      <c r="F154" s="832" t="s">
        <v>6783</v>
      </c>
      <c r="G154" s="832" t="s">
        <v>6784</v>
      </c>
      <c r="H154" s="849">
        <v>155</v>
      </c>
      <c r="I154" s="849">
        <v>5735</v>
      </c>
      <c r="J154" s="832">
        <v>0.82010582010582012</v>
      </c>
      <c r="K154" s="832">
        <v>37</v>
      </c>
      <c r="L154" s="849">
        <v>189</v>
      </c>
      <c r="M154" s="849">
        <v>6993</v>
      </c>
      <c r="N154" s="832">
        <v>1</v>
      </c>
      <c r="O154" s="832">
        <v>37</v>
      </c>
      <c r="P154" s="849">
        <v>184</v>
      </c>
      <c r="Q154" s="849">
        <v>6992</v>
      </c>
      <c r="R154" s="837">
        <v>0.99985699985699983</v>
      </c>
      <c r="S154" s="850">
        <v>38</v>
      </c>
    </row>
    <row r="155" spans="1:19" ht="14.4" customHeight="1" x14ac:dyDescent="0.3">
      <c r="A155" s="831" t="s">
        <v>6806</v>
      </c>
      <c r="B155" s="832" t="s">
        <v>6836</v>
      </c>
      <c r="C155" s="832" t="s">
        <v>665</v>
      </c>
      <c r="D155" s="832" t="s">
        <v>2720</v>
      </c>
      <c r="E155" s="832" t="s">
        <v>6770</v>
      </c>
      <c r="F155" s="832" t="s">
        <v>6854</v>
      </c>
      <c r="G155" s="832" t="s">
        <v>6855</v>
      </c>
      <c r="H155" s="849">
        <v>15</v>
      </c>
      <c r="I155" s="849">
        <v>480</v>
      </c>
      <c r="J155" s="832">
        <v>0.625</v>
      </c>
      <c r="K155" s="832">
        <v>32</v>
      </c>
      <c r="L155" s="849">
        <v>24</v>
      </c>
      <c r="M155" s="849">
        <v>768</v>
      </c>
      <c r="N155" s="832">
        <v>1</v>
      </c>
      <c r="O155" s="832">
        <v>32</v>
      </c>
      <c r="P155" s="849">
        <v>25</v>
      </c>
      <c r="Q155" s="849">
        <v>825</v>
      </c>
      <c r="R155" s="837">
        <v>1.07421875</v>
      </c>
      <c r="S155" s="850">
        <v>33</v>
      </c>
    </row>
    <row r="156" spans="1:19" ht="14.4" customHeight="1" x14ac:dyDescent="0.3">
      <c r="A156" s="831" t="s">
        <v>6806</v>
      </c>
      <c r="B156" s="832" t="s">
        <v>6836</v>
      </c>
      <c r="C156" s="832" t="s">
        <v>665</v>
      </c>
      <c r="D156" s="832" t="s">
        <v>2720</v>
      </c>
      <c r="E156" s="832" t="s">
        <v>6770</v>
      </c>
      <c r="F156" s="832" t="s">
        <v>6856</v>
      </c>
      <c r="G156" s="832" t="s">
        <v>6857</v>
      </c>
      <c r="H156" s="849">
        <v>376</v>
      </c>
      <c r="I156" s="849">
        <v>133480</v>
      </c>
      <c r="J156" s="832">
        <v>0.85067873303167418</v>
      </c>
      <c r="K156" s="832">
        <v>355</v>
      </c>
      <c r="L156" s="849">
        <v>442</v>
      </c>
      <c r="M156" s="849">
        <v>156910</v>
      </c>
      <c r="N156" s="832">
        <v>1</v>
      </c>
      <c r="O156" s="832">
        <v>355</v>
      </c>
      <c r="P156" s="849">
        <v>438</v>
      </c>
      <c r="Q156" s="849">
        <v>156804</v>
      </c>
      <c r="R156" s="837">
        <v>0.99932445350838062</v>
      </c>
      <c r="S156" s="850">
        <v>358</v>
      </c>
    </row>
    <row r="157" spans="1:19" ht="14.4" customHeight="1" x14ac:dyDescent="0.3">
      <c r="A157" s="831" t="s">
        <v>6806</v>
      </c>
      <c r="B157" s="832" t="s">
        <v>6836</v>
      </c>
      <c r="C157" s="832" t="s">
        <v>665</v>
      </c>
      <c r="D157" s="832" t="s">
        <v>2720</v>
      </c>
      <c r="E157" s="832" t="s">
        <v>6770</v>
      </c>
      <c r="F157" s="832" t="s">
        <v>6822</v>
      </c>
      <c r="G157" s="832" t="s">
        <v>6823</v>
      </c>
      <c r="H157" s="849">
        <v>1</v>
      </c>
      <c r="I157" s="849">
        <v>74</v>
      </c>
      <c r="J157" s="832">
        <v>0.16666666666666666</v>
      </c>
      <c r="K157" s="832">
        <v>74</v>
      </c>
      <c r="L157" s="849">
        <v>6</v>
      </c>
      <c r="M157" s="849">
        <v>444</v>
      </c>
      <c r="N157" s="832">
        <v>1</v>
      </c>
      <c r="O157" s="832">
        <v>74</v>
      </c>
      <c r="P157" s="849">
        <v>92</v>
      </c>
      <c r="Q157" s="849">
        <v>6900</v>
      </c>
      <c r="R157" s="837">
        <v>15.54054054054054</v>
      </c>
      <c r="S157" s="850">
        <v>75</v>
      </c>
    </row>
    <row r="158" spans="1:19" ht="14.4" customHeight="1" x14ac:dyDescent="0.3">
      <c r="A158" s="831" t="s">
        <v>6806</v>
      </c>
      <c r="B158" s="832" t="s">
        <v>6836</v>
      </c>
      <c r="C158" s="832" t="s">
        <v>665</v>
      </c>
      <c r="D158" s="832" t="s">
        <v>2720</v>
      </c>
      <c r="E158" s="832" t="s">
        <v>6770</v>
      </c>
      <c r="F158" s="832" t="s">
        <v>6858</v>
      </c>
      <c r="G158" s="832" t="s">
        <v>6859</v>
      </c>
      <c r="H158" s="849"/>
      <c r="I158" s="849"/>
      <c r="J158" s="832"/>
      <c r="K158" s="832"/>
      <c r="L158" s="849"/>
      <c r="M158" s="849"/>
      <c r="N158" s="832"/>
      <c r="O158" s="832"/>
      <c r="P158" s="849">
        <v>2</v>
      </c>
      <c r="Q158" s="849">
        <v>248</v>
      </c>
      <c r="R158" s="837"/>
      <c r="S158" s="850">
        <v>124</v>
      </c>
    </row>
    <row r="159" spans="1:19" ht="14.4" customHeight="1" x14ac:dyDescent="0.3">
      <c r="A159" s="831" t="s">
        <v>6806</v>
      </c>
      <c r="B159" s="832" t="s">
        <v>6836</v>
      </c>
      <c r="C159" s="832" t="s">
        <v>665</v>
      </c>
      <c r="D159" s="832" t="s">
        <v>2720</v>
      </c>
      <c r="E159" s="832" t="s">
        <v>6770</v>
      </c>
      <c r="F159" s="832" t="s">
        <v>6824</v>
      </c>
      <c r="G159" s="832" t="s">
        <v>6825</v>
      </c>
      <c r="H159" s="849">
        <v>9</v>
      </c>
      <c r="I159" s="849">
        <v>2007</v>
      </c>
      <c r="J159" s="832">
        <v>1.2857142857142858</v>
      </c>
      <c r="K159" s="832">
        <v>223</v>
      </c>
      <c r="L159" s="849">
        <v>7</v>
      </c>
      <c r="M159" s="849">
        <v>1561</v>
      </c>
      <c r="N159" s="832">
        <v>1</v>
      </c>
      <c r="O159" s="832">
        <v>223</v>
      </c>
      <c r="P159" s="849">
        <v>17</v>
      </c>
      <c r="Q159" s="849">
        <v>3842</v>
      </c>
      <c r="R159" s="837">
        <v>2.4612427930813583</v>
      </c>
      <c r="S159" s="850">
        <v>226</v>
      </c>
    </row>
    <row r="160" spans="1:19" ht="14.4" customHeight="1" x14ac:dyDescent="0.3">
      <c r="A160" s="831" t="s">
        <v>6806</v>
      </c>
      <c r="B160" s="832" t="s">
        <v>6836</v>
      </c>
      <c r="C160" s="832" t="s">
        <v>665</v>
      </c>
      <c r="D160" s="832" t="s">
        <v>2720</v>
      </c>
      <c r="E160" s="832" t="s">
        <v>6770</v>
      </c>
      <c r="F160" s="832" t="s">
        <v>6828</v>
      </c>
      <c r="G160" s="832" t="s">
        <v>6829</v>
      </c>
      <c r="H160" s="849"/>
      <c r="I160" s="849"/>
      <c r="J160" s="832"/>
      <c r="K160" s="832"/>
      <c r="L160" s="849">
        <v>1</v>
      </c>
      <c r="M160" s="849">
        <v>223</v>
      </c>
      <c r="N160" s="832">
        <v>1</v>
      </c>
      <c r="O160" s="832">
        <v>223</v>
      </c>
      <c r="P160" s="849"/>
      <c r="Q160" s="849"/>
      <c r="R160" s="837"/>
      <c r="S160" s="850"/>
    </row>
    <row r="161" spans="1:19" ht="14.4" customHeight="1" x14ac:dyDescent="0.3">
      <c r="A161" s="831" t="s">
        <v>6806</v>
      </c>
      <c r="B161" s="832" t="s">
        <v>6836</v>
      </c>
      <c r="C161" s="832" t="s">
        <v>665</v>
      </c>
      <c r="D161" s="832" t="s">
        <v>2720</v>
      </c>
      <c r="E161" s="832" t="s">
        <v>6770</v>
      </c>
      <c r="F161" s="832" t="s">
        <v>6860</v>
      </c>
      <c r="G161" s="832" t="s">
        <v>6861</v>
      </c>
      <c r="H161" s="849">
        <v>87</v>
      </c>
      <c r="I161" s="849">
        <v>15399</v>
      </c>
      <c r="J161" s="832">
        <v>1.3517380617977528</v>
      </c>
      <c r="K161" s="832">
        <v>177</v>
      </c>
      <c r="L161" s="849">
        <v>64</v>
      </c>
      <c r="M161" s="849">
        <v>11392</v>
      </c>
      <c r="N161" s="832">
        <v>1</v>
      </c>
      <c r="O161" s="832">
        <v>178</v>
      </c>
      <c r="P161" s="849">
        <v>84</v>
      </c>
      <c r="Q161" s="849">
        <v>15036</v>
      </c>
      <c r="R161" s="837">
        <v>1.319873595505618</v>
      </c>
      <c r="S161" s="850">
        <v>179</v>
      </c>
    </row>
    <row r="162" spans="1:19" ht="14.4" customHeight="1" x14ac:dyDescent="0.3">
      <c r="A162" s="831" t="s">
        <v>6806</v>
      </c>
      <c r="B162" s="832" t="s">
        <v>6836</v>
      </c>
      <c r="C162" s="832" t="s">
        <v>665</v>
      </c>
      <c r="D162" s="832" t="s">
        <v>2720</v>
      </c>
      <c r="E162" s="832" t="s">
        <v>6770</v>
      </c>
      <c r="F162" s="832" t="s">
        <v>6830</v>
      </c>
      <c r="G162" s="832" t="s">
        <v>6831</v>
      </c>
      <c r="H162" s="849"/>
      <c r="I162" s="849"/>
      <c r="J162" s="832"/>
      <c r="K162" s="832"/>
      <c r="L162" s="849"/>
      <c r="M162" s="849"/>
      <c r="N162" s="832"/>
      <c r="O162" s="832"/>
      <c r="P162" s="849">
        <v>5</v>
      </c>
      <c r="Q162" s="849">
        <v>500</v>
      </c>
      <c r="R162" s="837"/>
      <c r="S162" s="850">
        <v>100</v>
      </c>
    </row>
    <row r="163" spans="1:19" ht="14.4" customHeight="1" x14ac:dyDescent="0.3">
      <c r="A163" s="831" t="s">
        <v>6806</v>
      </c>
      <c r="B163" s="832" t="s">
        <v>6836</v>
      </c>
      <c r="C163" s="832" t="s">
        <v>665</v>
      </c>
      <c r="D163" s="832" t="s">
        <v>2654</v>
      </c>
      <c r="E163" s="832" t="s">
        <v>6770</v>
      </c>
      <c r="F163" s="832" t="s">
        <v>6810</v>
      </c>
      <c r="G163" s="832" t="s">
        <v>6811</v>
      </c>
      <c r="H163" s="849"/>
      <c r="I163" s="849"/>
      <c r="J163" s="832"/>
      <c r="K163" s="832"/>
      <c r="L163" s="849"/>
      <c r="M163" s="849"/>
      <c r="N163" s="832"/>
      <c r="O163" s="832"/>
      <c r="P163" s="849">
        <v>71</v>
      </c>
      <c r="Q163" s="849">
        <v>2698</v>
      </c>
      <c r="R163" s="837"/>
      <c r="S163" s="850">
        <v>38</v>
      </c>
    </row>
    <row r="164" spans="1:19" ht="14.4" customHeight="1" x14ac:dyDescent="0.3">
      <c r="A164" s="831" t="s">
        <v>6806</v>
      </c>
      <c r="B164" s="832" t="s">
        <v>6836</v>
      </c>
      <c r="C164" s="832" t="s">
        <v>665</v>
      </c>
      <c r="D164" s="832" t="s">
        <v>2654</v>
      </c>
      <c r="E164" s="832" t="s">
        <v>6770</v>
      </c>
      <c r="F164" s="832" t="s">
        <v>6850</v>
      </c>
      <c r="G164" s="832" t="s">
        <v>6851</v>
      </c>
      <c r="H164" s="849"/>
      <c r="I164" s="849"/>
      <c r="J164" s="832"/>
      <c r="K164" s="832"/>
      <c r="L164" s="849"/>
      <c r="M164" s="849"/>
      <c r="N164" s="832"/>
      <c r="O164" s="832"/>
      <c r="P164" s="849">
        <v>25</v>
      </c>
      <c r="Q164" s="849">
        <v>17675</v>
      </c>
      <c r="R164" s="837"/>
      <c r="S164" s="850">
        <v>707</v>
      </c>
    </row>
    <row r="165" spans="1:19" ht="14.4" customHeight="1" x14ac:dyDescent="0.3">
      <c r="A165" s="831" t="s">
        <v>6806</v>
      </c>
      <c r="B165" s="832" t="s">
        <v>6836</v>
      </c>
      <c r="C165" s="832" t="s">
        <v>665</v>
      </c>
      <c r="D165" s="832" t="s">
        <v>2654</v>
      </c>
      <c r="E165" s="832" t="s">
        <v>6770</v>
      </c>
      <c r="F165" s="832" t="s">
        <v>6781</v>
      </c>
      <c r="G165" s="832" t="s">
        <v>6782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33.33</v>
      </c>
      <c r="R165" s="837"/>
      <c r="S165" s="850">
        <v>33.33</v>
      </c>
    </row>
    <row r="166" spans="1:19" ht="14.4" customHeight="1" x14ac:dyDescent="0.3">
      <c r="A166" s="831" t="s">
        <v>6806</v>
      </c>
      <c r="B166" s="832" t="s">
        <v>6836</v>
      </c>
      <c r="C166" s="832" t="s">
        <v>665</v>
      </c>
      <c r="D166" s="832" t="s">
        <v>2654</v>
      </c>
      <c r="E166" s="832" t="s">
        <v>6770</v>
      </c>
      <c r="F166" s="832" t="s">
        <v>6856</v>
      </c>
      <c r="G166" s="832" t="s">
        <v>6857</v>
      </c>
      <c r="H166" s="849"/>
      <c r="I166" s="849"/>
      <c r="J166" s="832"/>
      <c r="K166" s="832"/>
      <c r="L166" s="849"/>
      <c r="M166" s="849"/>
      <c r="N166" s="832"/>
      <c r="O166" s="832"/>
      <c r="P166" s="849">
        <v>90</v>
      </c>
      <c r="Q166" s="849">
        <v>32220</v>
      </c>
      <c r="R166" s="837"/>
      <c r="S166" s="850">
        <v>358</v>
      </c>
    </row>
    <row r="167" spans="1:19" ht="14.4" customHeight="1" x14ac:dyDescent="0.3">
      <c r="A167" s="831" t="s">
        <v>6806</v>
      </c>
      <c r="B167" s="832" t="s">
        <v>6862</v>
      </c>
      <c r="C167" s="832" t="s">
        <v>665</v>
      </c>
      <c r="D167" s="832" t="s">
        <v>2656</v>
      </c>
      <c r="E167" s="832" t="s">
        <v>6751</v>
      </c>
      <c r="F167" s="832" t="s">
        <v>6863</v>
      </c>
      <c r="G167" s="832" t="s">
        <v>2611</v>
      </c>
      <c r="H167" s="849">
        <v>6</v>
      </c>
      <c r="I167" s="849">
        <v>55716</v>
      </c>
      <c r="J167" s="832"/>
      <c r="K167" s="832">
        <v>9286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6806</v>
      </c>
      <c r="B168" s="832" t="s">
        <v>6862</v>
      </c>
      <c r="C168" s="832" t="s">
        <v>665</v>
      </c>
      <c r="D168" s="832" t="s">
        <v>2656</v>
      </c>
      <c r="E168" s="832" t="s">
        <v>6751</v>
      </c>
      <c r="F168" s="832" t="s">
        <v>6864</v>
      </c>
      <c r="G168" s="832" t="s">
        <v>2608</v>
      </c>
      <c r="H168" s="849">
        <v>3</v>
      </c>
      <c r="I168" s="849">
        <v>17655.39</v>
      </c>
      <c r="J168" s="832"/>
      <c r="K168" s="832">
        <v>5885.13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6806</v>
      </c>
      <c r="B169" s="832" t="s">
        <v>6862</v>
      </c>
      <c r="C169" s="832" t="s">
        <v>665</v>
      </c>
      <c r="D169" s="832" t="s">
        <v>2656</v>
      </c>
      <c r="E169" s="832" t="s">
        <v>6770</v>
      </c>
      <c r="F169" s="832" t="s">
        <v>6848</v>
      </c>
      <c r="G169" s="832" t="s">
        <v>6849</v>
      </c>
      <c r="H169" s="849">
        <v>5</v>
      </c>
      <c r="I169" s="849">
        <v>735</v>
      </c>
      <c r="J169" s="832"/>
      <c r="K169" s="832">
        <v>147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6806</v>
      </c>
      <c r="B170" s="832" t="s">
        <v>6862</v>
      </c>
      <c r="C170" s="832" t="s">
        <v>665</v>
      </c>
      <c r="D170" s="832" t="s">
        <v>2656</v>
      </c>
      <c r="E170" s="832" t="s">
        <v>6770</v>
      </c>
      <c r="F170" s="832" t="s">
        <v>6783</v>
      </c>
      <c r="G170" s="832" t="s">
        <v>6784</v>
      </c>
      <c r="H170" s="849">
        <v>3</v>
      </c>
      <c r="I170" s="849">
        <v>111</v>
      </c>
      <c r="J170" s="832"/>
      <c r="K170" s="832">
        <v>37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6806</v>
      </c>
      <c r="B171" s="832" t="s">
        <v>6862</v>
      </c>
      <c r="C171" s="832" t="s">
        <v>665</v>
      </c>
      <c r="D171" s="832" t="s">
        <v>2656</v>
      </c>
      <c r="E171" s="832" t="s">
        <v>6770</v>
      </c>
      <c r="F171" s="832" t="s">
        <v>6824</v>
      </c>
      <c r="G171" s="832" t="s">
        <v>6825</v>
      </c>
      <c r="H171" s="849">
        <v>3</v>
      </c>
      <c r="I171" s="849">
        <v>669</v>
      </c>
      <c r="J171" s="832"/>
      <c r="K171" s="832">
        <v>223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6806</v>
      </c>
      <c r="B172" s="832" t="s">
        <v>6862</v>
      </c>
      <c r="C172" s="832" t="s">
        <v>665</v>
      </c>
      <c r="D172" s="832" t="s">
        <v>2656</v>
      </c>
      <c r="E172" s="832" t="s">
        <v>6770</v>
      </c>
      <c r="F172" s="832" t="s">
        <v>6892</v>
      </c>
      <c r="G172" s="832" t="s">
        <v>6893</v>
      </c>
      <c r="H172" s="849">
        <v>3</v>
      </c>
      <c r="I172" s="849">
        <v>177</v>
      </c>
      <c r="J172" s="832"/>
      <c r="K172" s="832">
        <v>59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6806</v>
      </c>
      <c r="B173" s="832" t="s">
        <v>6862</v>
      </c>
      <c r="C173" s="832" t="s">
        <v>665</v>
      </c>
      <c r="D173" s="832" t="s">
        <v>2656</v>
      </c>
      <c r="E173" s="832" t="s">
        <v>6770</v>
      </c>
      <c r="F173" s="832" t="s">
        <v>6785</v>
      </c>
      <c r="G173" s="832" t="s">
        <v>6786</v>
      </c>
      <c r="H173" s="849">
        <v>5</v>
      </c>
      <c r="I173" s="849">
        <v>140</v>
      </c>
      <c r="J173" s="832"/>
      <c r="K173" s="832">
        <v>28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6806</v>
      </c>
      <c r="B174" s="832" t="s">
        <v>6862</v>
      </c>
      <c r="C174" s="832" t="s">
        <v>665</v>
      </c>
      <c r="D174" s="832" t="s">
        <v>2656</v>
      </c>
      <c r="E174" s="832" t="s">
        <v>6770</v>
      </c>
      <c r="F174" s="832" t="s">
        <v>6787</v>
      </c>
      <c r="G174" s="832" t="s">
        <v>6788</v>
      </c>
      <c r="H174" s="849">
        <v>4</v>
      </c>
      <c r="I174" s="849">
        <v>236</v>
      </c>
      <c r="J174" s="832"/>
      <c r="K174" s="832">
        <v>59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6806</v>
      </c>
      <c r="B175" s="832" t="s">
        <v>6862</v>
      </c>
      <c r="C175" s="832" t="s">
        <v>665</v>
      </c>
      <c r="D175" s="832" t="s">
        <v>6734</v>
      </c>
      <c r="E175" s="832" t="s">
        <v>6751</v>
      </c>
      <c r="F175" s="832" t="s">
        <v>6863</v>
      </c>
      <c r="G175" s="832" t="s">
        <v>2611</v>
      </c>
      <c r="H175" s="849">
        <v>7</v>
      </c>
      <c r="I175" s="849">
        <v>65063.320000000007</v>
      </c>
      <c r="J175" s="832"/>
      <c r="K175" s="832">
        <v>9294.76</v>
      </c>
      <c r="L175" s="849"/>
      <c r="M175" s="849"/>
      <c r="N175" s="832"/>
      <c r="O175" s="832"/>
      <c r="P175" s="849">
        <v>8</v>
      </c>
      <c r="Q175" s="849">
        <v>66848.08</v>
      </c>
      <c r="R175" s="837"/>
      <c r="S175" s="850">
        <v>8356.01</v>
      </c>
    </row>
    <row r="176" spans="1:19" ht="14.4" customHeight="1" x14ac:dyDescent="0.3">
      <c r="A176" s="831" t="s">
        <v>6806</v>
      </c>
      <c r="B176" s="832" t="s">
        <v>6862</v>
      </c>
      <c r="C176" s="832" t="s">
        <v>665</v>
      </c>
      <c r="D176" s="832" t="s">
        <v>6734</v>
      </c>
      <c r="E176" s="832" t="s">
        <v>6751</v>
      </c>
      <c r="F176" s="832" t="s">
        <v>6864</v>
      </c>
      <c r="G176" s="832" t="s">
        <v>2608</v>
      </c>
      <c r="H176" s="849"/>
      <c r="I176" s="849"/>
      <c r="J176" s="832"/>
      <c r="K176" s="832"/>
      <c r="L176" s="849"/>
      <c r="M176" s="849"/>
      <c r="N176" s="832"/>
      <c r="O176" s="832"/>
      <c r="P176" s="849">
        <v>12</v>
      </c>
      <c r="Q176" s="849">
        <v>69973.2</v>
      </c>
      <c r="R176" s="837"/>
      <c r="S176" s="850">
        <v>5831.0999999999995</v>
      </c>
    </row>
    <row r="177" spans="1:19" ht="14.4" customHeight="1" x14ac:dyDescent="0.3">
      <c r="A177" s="831" t="s">
        <v>6806</v>
      </c>
      <c r="B177" s="832" t="s">
        <v>6862</v>
      </c>
      <c r="C177" s="832" t="s">
        <v>665</v>
      </c>
      <c r="D177" s="832" t="s">
        <v>6734</v>
      </c>
      <c r="E177" s="832" t="s">
        <v>6751</v>
      </c>
      <c r="F177" s="832" t="s">
        <v>6867</v>
      </c>
      <c r="G177" s="832" t="s">
        <v>6866</v>
      </c>
      <c r="H177" s="849">
        <v>1.5</v>
      </c>
      <c r="I177" s="849">
        <v>32201.85</v>
      </c>
      <c r="J177" s="832"/>
      <c r="K177" s="832">
        <v>21467.899999999998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6806</v>
      </c>
      <c r="B178" s="832" t="s">
        <v>6862</v>
      </c>
      <c r="C178" s="832" t="s">
        <v>665</v>
      </c>
      <c r="D178" s="832" t="s">
        <v>6734</v>
      </c>
      <c r="E178" s="832" t="s">
        <v>6770</v>
      </c>
      <c r="F178" s="832" t="s">
        <v>6775</v>
      </c>
      <c r="G178" s="832" t="s">
        <v>6776</v>
      </c>
      <c r="H178" s="849"/>
      <c r="I178" s="849"/>
      <c r="J178" s="832"/>
      <c r="K178" s="832"/>
      <c r="L178" s="849">
        <v>4</v>
      </c>
      <c r="M178" s="849">
        <v>264</v>
      </c>
      <c r="N178" s="832">
        <v>1</v>
      </c>
      <c r="O178" s="832">
        <v>66</v>
      </c>
      <c r="P178" s="849">
        <v>4</v>
      </c>
      <c r="Q178" s="849">
        <v>268</v>
      </c>
      <c r="R178" s="837">
        <v>1.0151515151515151</v>
      </c>
      <c r="S178" s="850">
        <v>67</v>
      </c>
    </row>
    <row r="179" spans="1:19" ht="14.4" customHeight="1" x14ac:dyDescent="0.3">
      <c r="A179" s="831" t="s">
        <v>6806</v>
      </c>
      <c r="B179" s="832" t="s">
        <v>6862</v>
      </c>
      <c r="C179" s="832" t="s">
        <v>665</v>
      </c>
      <c r="D179" s="832" t="s">
        <v>6734</v>
      </c>
      <c r="E179" s="832" t="s">
        <v>6770</v>
      </c>
      <c r="F179" s="832" t="s">
        <v>6848</v>
      </c>
      <c r="G179" s="832" t="s">
        <v>6849</v>
      </c>
      <c r="H179" s="849">
        <v>1</v>
      </c>
      <c r="I179" s="849">
        <v>147</v>
      </c>
      <c r="J179" s="832"/>
      <c r="K179" s="832">
        <v>147</v>
      </c>
      <c r="L179" s="849"/>
      <c r="M179" s="849"/>
      <c r="N179" s="832"/>
      <c r="O179" s="832"/>
      <c r="P179" s="849">
        <v>6</v>
      </c>
      <c r="Q179" s="849">
        <v>906</v>
      </c>
      <c r="R179" s="837"/>
      <c r="S179" s="850">
        <v>151</v>
      </c>
    </row>
    <row r="180" spans="1:19" ht="14.4" customHeight="1" x14ac:dyDescent="0.3">
      <c r="A180" s="831" t="s">
        <v>6806</v>
      </c>
      <c r="B180" s="832" t="s">
        <v>6862</v>
      </c>
      <c r="C180" s="832" t="s">
        <v>665</v>
      </c>
      <c r="D180" s="832" t="s">
        <v>6734</v>
      </c>
      <c r="E180" s="832" t="s">
        <v>6770</v>
      </c>
      <c r="F180" s="832" t="s">
        <v>6810</v>
      </c>
      <c r="G180" s="832" t="s">
        <v>6811</v>
      </c>
      <c r="H180" s="849"/>
      <c r="I180" s="849"/>
      <c r="J180" s="832"/>
      <c r="K180" s="832"/>
      <c r="L180" s="849">
        <v>1</v>
      </c>
      <c r="M180" s="849">
        <v>37</v>
      </c>
      <c r="N180" s="832">
        <v>1</v>
      </c>
      <c r="O180" s="832">
        <v>37</v>
      </c>
      <c r="P180" s="849"/>
      <c r="Q180" s="849"/>
      <c r="R180" s="837"/>
      <c r="S180" s="850"/>
    </row>
    <row r="181" spans="1:19" ht="14.4" customHeight="1" x14ac:dyDescent="0.3">
      <c r="A181" s="831" t="s">
        <v>6806</v>
      </c>
      <c r="B181" s="832" t="s">
        <v>6862</v>
      </c>
      <c r="C181" s="832" t="s">
        <v>665</v>
      </c>
      <c r="D181" s="832" t="s">
        <v>6734</v>
      </c>
      <c r="E181" s="832" t="s">
        <v>6770</v>
      </c>
      <c r="F181" s="832" t="s">
        <v>6882</v>
      </c>
      <c r="G181" s="832" t="s">
        <v>6883</v>
      </c>
      <c r="H181" s="849">
        <v>24</v>
      </c>
      <c r="I181" s="849">
        <v>0</v>
      </c>
      <c r="J181" s="832"/>
      <c r="K181" s="832">
        <v>0</v>
      </c>
      <c r="L181" s="849">
        <v>19</v>
      </c>
      <c r="M181" s="849">
        <v>0</v>
      </c>
      <c r="N181" s="832"/>
      <c r="O181" s="832">
        <v>0</v>
      </c>
      <c r="P181" s="849">
        <v>17</v>
      </c>
      <c r="Q181" s="849">
        <v>0</v>
      </c>
      <c r="R181" s="837"/>
      <c r="S181" s="850">
        <v>0</v>
      </c>
    </row>
    <row r="182" spans="1:19" ht="14.4" customHeight="1" x14ac:dyDescent="0.3">
      <c r="A182" s="831" t="s">
        <v>6806</v>
      </c>
      <c r="B182" s="832" t="s">
        <v>6862</v>
      </c>
      <c r="C182" s="832" t="s">
        <v>665</v>
      </c>
      <c r="D182" s="832" t="s">
        <v>6734</v>
      </c>
      <c r="E182" s="832" t="s">
        <v>6770</v>
      </c>
      <c r="F182" s="832" t="s">
        <v>6818</v>
      </c>
      <c r="G182" s="832" t="s">
        <v>6819</v>
      </c>
      <c r="H182" s="849">
        <v>189</v>
      </c>
      <c r="I182" s="849">
        <v>21924</v>
      </c>
      <c r="J182" s="832">
        <v>1.1886792452830188</v>
      </c>
      <c r="K182" s="832">
        <v>116</v>
      </c>
      <c r="L182" s="849">
        <v>159</v>
      </c>
      <c r="M182" s="849">
        <v>18444</v>
      </c>
      <c r="N182" s="832">
        <v>1</v>
      </c>
      <c r="O182" s="832">
        <v>116</v>
      </c>
      <c r="P182" s="849">
        <v>187</v>
      </c>
      <c r="Q182" s="849">
        <v>21692</v>
      </c>
      <c r="R182" s="837">
        <v>1.1761006289308176</v>
      </c>
      <c r="S182" s="850">
        <v>116</v>
      </c>
    </row>
    <row r="183" spans="1:19" ht="14.4" customHeight="1" x14ac:dyDescent="0.3">
      <c r="A183" s="831" t="s">
        <v>6806</v>
      </c>
      <c r="B183" s="832" t="s">
        <v>6862</v>
      </c>
      <c r="C183" s="832" t="s">
        <v>665</v>
      </c>
      <c r="D183" s="832" t="s">
        <v>6734</v>
      </c>
      <c r="E183" s="832" t="s">
        <v>6770</v>
      </c>
      <c r="F183" s="832" t="s">
        <v>6783</v>
      </c>
      <c r="G183" s="832" t="s">
        <v>6784</v>
      </c>
      <c r="H183" s="849">
        <v>2</v>
      </c>
      <c r="I183" s="849">
        <v>74</v>
      </c>
      <c r="J183" s="832">
        <v>0.4</v>
      </c>
      <c r="K183" s="832">
        <v>37</v>
      </c>
      <c r="L183" s="849">
        <v>5</v>
      </c>
      <c r="M183" s="849">
        <v>185</v>
      </c>
      <c r="N183" s="832">
        <v>1</v>
      </c>
      <c r="O183" s="832">
        <v>37</v>
      </c>
      <c r="P183" s="849">
        <v>12</v>
      </c>
      <c r="Q183" s="849">
        <v>456</v>
      </c>
      <c r="R183" s="837">
        <v>2.464864864864865</v>
      </c>
      <c r="S183" s="850">
        <v>38</v>
      </c>
    </row>
    <row r="184" spans="1:19" ht="14.4" customHeight="1" x14ac:dyDescent="0.3">
      <c r="A184" s="831" t="s">
        <v>6806</v>
      </c>
      <c r="B184" s="832" t="s">
        <v>6862</v>
      </c>
      <c r="C184" s="832" t="s">
        <v>665</v>
      </c>
      <c r="D184" s="832" t="s">
        <v>6734</v>
      </c>
      <c r="E184" s="832" t="s">
        <v>6770</v>
      </c>
      <c r="F184" s="832" t="s">
        <v>6886</v>
      </c>
      <c r="G184" s="832" t="s">
        <v>6887</v>
      </c>
      <c r="H184" s="849"/>
      <c r="I184" s="849"/>
      <c r="J184" s="832"/>
      <c r="K184" s="832"/>
      <c r="L184" s="849">
        <v>1</v>
      </c>
      <c r="M184" s="849">
        <v>58</v>
      </c>
      <c r="N184" s="832">
        <v>1</v>
      </c>
      <c r="O184" s="832">
        <v>58</v>
      </c>
      <c r="P184" s="849"/>
      <c r="Q184" s="849"/>
      <c r="R184" s="837"/>
      <c r="S184" s="850"/>
    </row>
    <row r="185" spans="1:19" ht="14.4" customHeight="1" x14ac:dyDescent="0.3">
      <c r="A185" s="831" t="s">
        <v>6806</v>
      </c>
      <c r="B185" s="832" t="s">
        <v>6862</v>
      </c>
      <c r="C185" s="832" t="s">
        <v>665</v>
      </c>
      <c r="D185" s="832" t="s">
        <v>6734</v>
      </c>
      <c r="E185" s="832" t="s">
        <v>6770</v>
      </c>
      <c r="F185" s="832" t="s">
        <v>6892</v>
      </c>
      <c r="G185" s="832" t="s">
        <v>6893</v>
      </c>
      <c r="H185" s="849">
        <v>3</v>
      </c>
      <c r="I185" s="849">
        <v>177</v>
      </c>
      <c r="J185" s="832"/>
      <c r="K185" s="832">
        <v>59</v>
      </c>
      <c r="L185" s="849"/>
      <c r="M185" s="849"/>
      <c r="N185" s="832"/>
      <c r="O185" s="832"/>
      <c r="P185" s="849">
        <v>5</v>
      </c>
      <c r="Q185" s="849">
        <v>305</v>
      </c>
      <c r="R185" s="837"/>
      <c r="S185" s="850">
        <v>61</v>
      </c>
    </row>
    <row r="186" spans="1:19" ht="14.4" customHeight="1" x14ac:dyDescent="0.3">
      <c r="A186" s="831" t="s">
        <v>6806</v>
      </c>
      <c r="B186" s="832" t="s">
        <v>6862</v>
      </c>
      <c r="C186" s="832" t="s">
        <v>665</v>
      </c>
      <c r="D186" s="832" t="s">
        <v>6734</v>
      </c>
      <c r="E186" s="832" t="s">
        <v>6770</v>
      </c>
      <c r="F186" s="832" t="s">
        <v>6785</v>
      </c>
      <c r="G186" s="832" t="s">
        <v>6786</v>
      </c>
      <c r="H186" s="849"/>
      <c r="I186" s="849"/>
      <c r="J186" s="832"/>
      <c r="K186" s="832"/>
      <c r="L186" s="849"/>
      <c r="M186" s="849"/>
      <c r="N186" s="832"/>
      <c r="O186" s="832"/>
      <c r="P186" s="849">
        <v>6</v>
      </c>
      <c r="Q186" s="849">
        <v>174</v>
      </c>
      <c r="R186" s="837"/>
      <c r="S186" s="850">
        <v>29</v>
      </c>
    </row>
    <row r="187" spans="1:19" ht="14.4" customHeight="1" x14ac:dyDescent="0.3">
      <c r="A187" s="831" t="s">
        <v>6806</v>
      </c>
      <c r="B187" s="832" t="s">
        <v>6862</v>
      </c>
      <c r="C187" s="832" t="s">
        <v>665</v>
      </c>
      <c r="D187" s="832" t="s">
        <v>6734</v>
      </c>
      <c r="E187" s="832" t="s">
        <v>6770</v>
      </c>
      <c r="F187" s="832" t="s">
        <v>6787</v>
      </c>
      <c r="G187" s="832" t="s">
        <v>6788</v>
      </c>
      <c r="H187" s="849">
        <v>72</v>
      </c>
      <c r="I187" s="849">
        <v>4248</v>
      </c>
      <c r="J187" s="832">
        <v>0.98630136986301364</v>
      </c>
      <c r="K187" s="832">
        <v>59</v>
      </c>
      <c r="L187" s="849">
        <v>73</v>
      </c>
      <c r="M187" s="849">
        <v>4307</v>
      </c>
      <c r="N187" s="832">
        <v>1</v>
      </c>
      <c r="O187" s="832">
        <v>59</v>
      </c>
      <c r="P187" s="849">
        <v>71</v>
      </c>
      <c r="Q187" s="849">
        <v>4331</v>
      </c>
      <c r="R187" s="837">
        <v>1.0055723241235199</v>
      </c>
      <c r="S187" s="850">
        <v>61</v>
      </c>
    </row>
    <row r="188" spans="1:19" ht="14.4" customHeight="1" x14ac:dyDescent="0.3">
      <c r="A188" s="831" t="s">
        <v>6806</v>
      </c>
      <c r="B188" s="832" t="s">
        <v>6862</v>
      </c>
      <c r="C188" s="832" t="s">
        <v>665</v>
      </c>
      <c r="D188" s="832" t="s">
        <v>6734</v>
      </c>
      <c r="E188" s="832" t="s">
        <v>6770</v>
      </c>
      <c r="F188" s="832" t="s">
        <v>6896</v>
      </c>
      <c r="G188" s="832" t="s">
        <v>6897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358</v>
      </c>
      <c r="R188" s="837"/>
      <c r="S188" s="850">
        <v>358</v>
      </c>
    </row>
    <row r="189" spans="1:19" ht="14.4" customHeight="1" x14ac:dyDescent="0.3">
      <c r="A189" s="831" t="s">
        <v>6806</v>
      </c>
      <c r="B189" s="832" t="s">
        <v>6862</v>
      </c>
      <c r="C189" s="832" t="s">
        <v>665</v>
      </c>
      <c r="D189" s="832" t="s">
        <v>2665</v>
      </c>
      <c r="E189" s="832" t="s">
        <v>6751</v>
      </c>
      <c r="F189" s="832" t="s">
        <v>6864</v>
      </c>
      <c r="G189" s="832" t="s">
        <v>2608</v>
      </c>
      <c r="H189" s="849"/>
      <c r="I189" s="849"/>
      <c r="J189" s="832"/>
      <c r="K189" s="832"/>
      <c r="L189" s="849">
        <v>7</v>
      </c>
      <c r="M189" s="849">
        <v>40817.699999999997</v>
      </c>
      <c r="N189" s="832">
        <v>1</v>
      </c>
      <c r="O189" s="832">
        <v>5831.0999999999995</v>
      </c>
      <c r="P189" s="849"/>
      <c r="Q189" s="849"/>
      <c r="R189" s="837"/>
      <c r="S189" s="850"/>
    </row>
    <row r="190" spans="1:19" ht="14.4" customHeight="1" x14ac:dyDescent="0.3">
      <c r="A190" s="831" t="s">
        <v>6806</v>
      </c>
      <c r="B190" s="832" t="s">
        <v>6862</v>
      </c>
      <c r="C190" s="832" t="s">
        <v>665</v>
      </c>
      <c r="D190" s="832" t="s">
        <v>2665</v>
      </c>
      <c r="E190" s="832" t="s">
        <v>6770</v>
      </c>
      <c r="F190" s="832" t="s">
        <v>6848</v>
      </c>
      <c r="G190" s="832" t="s">
        <v>6849</v>
      </c>
      <c r="H190" s="849"/>
      <c r="I190" s="849"/>
      <c r="J190" s="832"/>
      <c r="K190" s="832"/>
      <c r="L190" s="849">
        <v>3</v>
      </c>
      <c r="M190" s="849">
        <v>441</v>
      </c>
      <c r="N190" s="832">
        <v>1</v>
      </c>
      <c r="O190" s="832">
        <v>147</v>
      </c>
      <c r="P190" s="849"/>
      <c r="Q190" s="849"/>
      <c r="R190" s="837"/>
      <c r="S190" s="850"/>
    </row>
    <row r="191" spans="1:19" ht="14.4" customHeight="1" x14ac:dyDescent="0.3">
      <c r="A191" s="831" t="s">
        <v>6806</v>
      </c>
      <c r="B191" s="832" t="s">
        <v>6862</v>
      </c>
      <c r="C191" s="832" t="s">
        <v>665</v>
      </c>
      <c r="D191" s="832" t="s">
        <v>2665</v>
      </c>
      <c r="E191" s="832" t="s">
        <v>6770</v>
      </c>
      <c r="F191" s="832" t="s">
        <v>6882</v>
      </c>
      <c r="G191" s="832" t="s">
        <v>6883</v>
      </c>
      <c r="H191" s="849"/>
      <c r="I191" s="849"/>
      <c r="J191" s="832"/>
      <c r="K191" s="832"/>
      <c r="L191" s="849">
        <v>2</v>
      </c>
      <c r="M191" s="849">
        <v>0</v>
      </c>
      <c r="N191" s="832"/>
      <c r="O191" s="832">
        <v>0</v>
      </c>
      <c r="P191" s="849"/>
      <c r="Q191" s="849"/>
      <c r="R191" s="837"/>
      <c r="S191" s="850"/>
    </row>
    <row r="192" spans="1:19" ht="14.4" customHeight="1" x14ac:dyDescent="0.3">
      <c r="A192" s="831" t="s">
        <v>6806</v>
      </c>
      <c r="B192" s="832" t="s">
        <v>6862</v>
      </c>
      <c r="C192" s="832" t="s">
        <v>665</v>
      </c>
      <c r="D192" s="832" t="s">
        <v>2665</v>
      </c>
      <c r="E192" s="832" t="s">
        <v>6770</v>
      </c>
      <c r="F192" s="832" t="s">
        <v>6783</v>
      </c>
      <c r="G192" s="832" t="s">
        <v>6784</v>
      </c>
      <c r="H192" s="849"/>
      <c r="I192" s="849"/>
      <c r="J192" s="832"/>
      <c r="K192" s="832"/>
      <c r="L192" s="849">
        <v>1</v>
      </c>
      <c r="M192" s="849">
        <v>37</v>
      </c>
      <c r="N192" s="832">
        <v>1</v>
      </c>
      <c r="O192" s="832">
        <v>37</v>
      </c>
      <c r="P192" s="849"/>
      <c r="Q192" s="849"/>
      <c r="R192" s="837"/>
      <c r="S192" s="850"/>
    </row>
    <row r="193" spans="1:19" ht="14.4" customHeight="1" x14ac:dyDescent="0.3">
      <c r="A193" s="831" t="s">
        <v>6806</v>
      </c>
      <c r="B193" s="832" t="s">
        <v>6862</v>
      </c>
      <c r="C193" s="832" t="s">
        <v>665</v>
      </c>
      <c r="D193" s="832" t="s">
        <v>2665</v>
      </c>
      <c r="E193" s="832" t="s">
        <v>6770</v>
      </c>
      <c r="F193" s="832" t="s">
        <v>6892</v>
      </c>
      <c r="G193" s="832" t="s">
        <v>6893</v>
      </c>
      <c r="H193" s="849"/>
      <c r="I193" s="849"/>
      <c r="J193" s="832"/>
      <c r="K193" s="832"/>
      <c r="L193" s="849">
        <v>2</v>
      </c>
      <c r="M193" s="849">
        <v>118</v>
      </c>
      <c r="N193" s="832">
        <v>1</v>
      </c>
      <c r="O193" s="832">
        <v>59</v>
      </c>
      <c r="P193" s="849"/>
      <c r="Q193" s="849"/>
      <c r="R193" s="837"/>
      <c r="S193" s="850"/>
    </row>
    <row r="194" spans="1:19" ht="14.4" customHeight="1" x14ac:dyDescent="0.3">
      <c r="A194" s="831" t="s">
        <v>6806</v>
      </c>
      <c r="B194" s="832" t="s">
        <v>6862</v>
      </c>
      <c r="C194" s="832" t="s">
        <v>665</v>
      </c>
      <c r="D194" s="832" t="s">
        <v>2665</v>
      </c>
      <c r="E194" s="832" t="s">
        <v>6770</v>
      </c>
      <c r="F194" s="832" t="s">
        <v>6785</v>
      </c>
      <c r="G194" s="832" t="s">
        <v>6786</v>
      </c>
      <c r="H194" s="849"/>
      <c r="I194" s="849"/>
      <c r="J194" s="832"/>
      <c r="K194" s="832"/>
      <c r="L194" s="849">
        <v>3</v>
      </c>
      <c r="M194" s="849">
        <v>84</v>
      </c>
      <c r="N194" s="832">
        <v>1</v>
      </c>
      <c r="O194" s="832">
        <v>28</v>
      </c>
      <c r="P194" s="849"/>
      <c r="Q194" s="849"/>
      <c r="R194" s="837"/>
      <c r="S194" s="850"/>
    </row>
    <row r="195" spans="1:19" ht="14.4" customHeight="1" x14ac:dyDescent="0.3">
      <c r="A195" s="831" t="s">
        <v>6806</v>
      </c>
      <c r="B195" s="832" t="s">
        <v>6862</v>
      </c>
      <c r="C195" s="832" t="s">
        <v>665</v>
      </c>
      <c r="D195" s="832" t="s">
        <v>2665</v>
      </c>
      <c r="E195" s="832" t="s">
        <v>6770</v>
      </c>
      <c r="F195" s="832" t="s">
        <v>6787</v>
      </c>
      <c r="G195" s="832" t="s">
        <v>6788</v>
      </c>
      <c r="H195" s="849"/>
      <c r="I195" s="849"/>
      <c r="J195" s="832"/>
      <c r="K195" s="832"/>
      <c r="L195" s="849">
        <v>3</v>
      </c>
      <c r="M195" s="849">
        <v>177</v>
      </c>
      <c r="N195" s="832">
        <v>1</v>
      </c>
      <c r="O195" s="832">
        <v>59</v>
      </c>
      <c r="P195" s="849"/>
      <c r="Q195" s="849"/>
      <c r="R195" s="837"/>
      <c r="S195" s="850"/>
    </row>
    <row r="196" spans="1:19" ht="14.4" customHeight="1" x14ac:dyDescent="0.3">
      <c r="A196" s="831" t="s">
        <v>6806</v>
      </c>
      <c r="B196" s="832" t="s">
        <v>6862</v>
      </c>
      <c r="C196" s="832" t="s">
        <v>665</v>
      </c>
      <c r="D196" s="832" t="s">
        <v>2665</v>
      </c>
      <c r="E196" s="832" t="s">
        <v>6770</v>
      </c>
      <c r="F196" s="832" t="s">
        <v>6894</v>
      </c>
      <c r="G196" s="832" t="s">
        <v>6895</v>
      </c>
      <c r="H196" s="849"/>
      <c r="I196" s="849"/>
      <c r="J196" s="832"/>
      <c r="K196" s="832"/>
      <c r="L196" s="849">
        <v>3</v>
      </c>
      <c r="M196" s="849">
        <v>534</v>
      </c>
      <c r="N196" s="832">
        <v>1</v>
      </c>
      <c r="O196" s="832">
        <v>178</v>
      </c>
      <c r="P196" s="849"/>
      <c r="Q196" s="849"/>
      <c r="R196" s="837"/>
      <c r="S196" s="850"/>
    </row>
    <row r="197" spans="1:19" ht="14.4" customHeight="1" x14ac:dyDescent="0.3">
      <c r="A197" s="831" t="s">
        <v>6806</v>
      </c>
      <c r="B197" s="832" t="s">
        <v>6862</v>
      </c>
      <c r="C197" s="832" t="s">
        <v>665</v>
      </c>
      <c r="D197" s="832" t="s">
        <v>2669</v>
      </c>
      <c r="E197" s="832" t="s">
        <v>6751</v>
      </c>
      <c r="F197" s="832" t="s">
        <v>6863</v>
      </c>
      <c r="G197" s="832" t="s">
        <v>2611</v>
      </c>
      <c r="H197" s="849"/>
      <c r="I197" s="849"/>
      <c r="J197" s="832"/>
      <c r="K197" s="832"/>
      <c r="L197" s="849">
        <v>12</v>
      </c>
      <c r="M197" s="849">
        <v>100272.12</v>
      </c>
      <c r="N197" s="832">
        <v>1</v>
      </c>
      <c r="O197" s="832">
        <v>8356.01</v>
      </c>
      <c r="P197" s="849"/>
      <c r="Q197" s="849"/>
      <c r="R197" s="837"/>
      <c r="S197" s="850"/>
    </row>
    <row r="198" spans="1:19" ht="14.4" customHeight="1" x14ac:dyDescent="0.3">
      <c r="A198" s="831" t="s">
        <v>6806</v>
      </c>
      <c r="B198" s="832" t="s">
        <v>6862</v>
      </c>
      <c r="C198" s="832" t="s">
        <v>665</v>
      </c>
      <c r="D198" s="832" t="s">
        <v>2669</v>
      </c>
      <c r="E198" s="832" t="s">
        <v>6751</v>
      </c>
      <c r="F198" s="832" t="s">
        <v>6864</v>
      </c>
      <c r="G198" s="832" t="s">
        <v>2608</v>
      </c>
      <c r="H198" s="849"/>
      <c r="I198" s="849"/>
      <c r="J198" s="832"/>
      <c r="K198" s="832"/>
      <c r="L198" s="849">
        <v>6</v>
      </c>
      <c r="M198" s="849">
        <v>34986.6</v>
      </c>
      <c r="N198" s="832">
        <v>1</v>
      </c>
      <c r="O198" s="832">
        <v>5831.0999999999995</v>
      </c>
      <c r="P198" s="849"/>
      <c r="Q198" s="849"/>
      <c r="R198" s="837"/>
      <c r="S198" s="850"/>
    </row>
    <row r="199" spans="1:19" ht="14.4" customHeight="1" x14ac:dyDescent="0.3">
      <c r="A199" s="831" t="s">
        <v>6806</v>
      </c>
      <c r="B199" s="832" t="s">
        <v>6862</v>
      </c>
      <c r="C199" s="832" t="s">
        <v>665</v>
      </c>
      <c r="D199" s="832" t="s">
        <v>2669</v>
      </c>
      <c r="E199" s="832" t="s">
        <v>6770</v>
      </c>
      <c r="F199" s="832" t="s">
        <v>6848</v>
      </c>
      <c r="G199" s="832" t="s">
        <v>6849</v>
      </c>
      <c r="H199" s="849"/>
      <c r="I199" s="849"/>
      <c r="J199" s="832"/>
      <c r="K199" s="832"/>
      <c r="L199" s="849">
        <v>5</v>
      </c>
      <c r="M199" s="849">
        <v>735</v>
      </c>
      <c r="N199" s="832">
        <v>1</v>
      </c>
      <c r="O199" s="832">
        <v>147</v>
      </c>
      <c r="P199" s="849"/>
      <c r="Q199" s="849"/>
      <c r="R199" s="837"/>
      <c r="S199" s="850"/>
    </row>
    <row r="200" spans="1:19" ht="14.4" customHeight="1" x14ac:dyDescent="0.3">
      <c r="A200" s="831" t="s">
        <v>6806</v>
      </c>
      <c r="B200" s="832" t="s">
        <v>6862</v>
      </c>
      <c r="C200" s="832" t="s">
        <v>665</v>
      </c>
      <c r="D200" s="832" t="s">
        <v>2669</v>
      </c>
      <c r="E200" s="832" t="s">
        <v>6770</v>
      </c>
      <c r="F200" s="832" t="s">
        <v>6783</v>
      </c>
      <c r="G200" s="832" t="s">
        <v>6784</v>
      </c>
      <c r="H200" s="849"/>
      <c r="I200" s="849"/>
      <c r="J200" s="832"/>
      <c r="K200" s="832"/>
      <c r="L200" s="849">
        <v>2</v>
      </c>
      <c r="M200" s="849">
        <v>74</v>
      </c>
      <c r="N200" s="832">
        <v>1</v>
      </c>
      <c r="O200" s="832">
        <v>37</v>
      </c>
      <c r="P200" s="849"/>
      <c r="Q200" s="849"/>
      <c r="R200" s="837"/>
      <c r="S200" s="850"/>
    </row>
    <row r="201" spans="1:19" ht="14.4" customHeight="1" x14ac:dyDescent="0.3">
      <c r="A201" s="831" t="s">
        <v>6806</v>
      </c>
      <c r="B201" s="832" t="s">
        <v>6862</v>
      </c>
      <c r="C201" s="832" t="s">
        <v>665</v>
      </c>
      <c r="D201" s="832" t="s">
        <v>2669</v>
      </c>
      <c r="E201" s="832" t="s">
        <v>6770</v>
      </c>
      <c r="F201" s="832" t="s">
        <v>6785</v>
      </c>
      <c r="G201" s="832" t="s">
        <v>6786</v>
      </c>
      <c r="H201" s="849"/>
      <c r="I201" s="849"/>
      <c r="J201" s="832"/>
      <c r="K201" s="832"/>
      <c r="L201" s="849">
        <v>1</v>
      </c>
      <c r="M201" s="849">
        <v>28</v>
      </c>
      <c r="N201" s="832">
        <v>1</v>
      </c>
      <c r="O201" s="832">
        <v>28</v>
      </c>
      <c r="P201" s="849"/>
      <c r="Q201" s="849"/>
      <c r="R201" s="837"/>
      <c r="S201" s="850"/>
    </row>
    <row r="202" spans="1:19" ht="14.4" customHeight="1" x14ac:dyDescent="0.3">
      <c r="A202" s="831" t="s">
        <v>6806</v>
      </c>
      <c r="B202" s="832" t="s">
        <v>6862</v>
      </c>
      <c r="C202" s="832" t="s">
        <v>665</v>
      </c>
      <c r="D202" s="832" t="s">
        <v>2669</v>
      </c>
      <c r="E202" s="832" t="s">
        <v>6770</v>
      </c>
      <c r="F202" s="832" t="s">
        <v>6894</v>
      </c>
      <c r="G202" s="832" t="s">
        <v>6895</v>
      </c>
      <c r="H202" s="849"/>
      <c r="I202" s="849"/>
      <c r="J202" s="832"/>
      <c r="K202" s="832"/>
      <c r="L202" s="849">
        <v>1</v>
      </c>
      <c r="M202" s="849">
        <v>178</v>
      </c>
      <c r="N202" s="832">
        <v>1</v>
      </c>
      <c r="O202" s="832">
        <v>178</v>
      </c>
      <c r="P202" s="849"/>
      <c r="Q202" s="849"/>
      <c r="R202" s="837"/>
      <c r="S202" s="850"/>
    </row>
    <row r="203" spans="1:19" ht="14.4" customHeight="1" x14ac:dyDescent="0.3">
      <c r="A203" s="831" t="s">
        <v>6806</v>
      </c>
      <c r="B203" s="832" t="s">
        <v>6862</v>
      </c>
      <c r="C203" s="832" t="s">
        <v>665</v>
      </c>
      <c r="D203" s="832" t="s">
        <v>2669</v>
      </c>
      <c r="E203" s="832" t="s">
        <v>6770</v>
      </c>
      <c r="F203" s="832" t="s">
        <v>6896</v>
      </c>
      <c r="G203" s="832" t="s">
        <v>6897</v>
      </c>
      <c r="H203" s="849"/>
      <c r="I203" s="849"/>
      <c r="J203" s="832"/>
      <c r="K203" s="832"/>
      <c r="L203" s="849">
        <v>3</v>
      </c>
      <c r="M203" s="849">
        <v>1065</v>
      </c>
      <c r="N203" s="832">
        <v>1</v>
      </c>
      <c r="O203" s="832">
        <v>355</v>
      </c>
      <c r="P203" s="849"/>
      <c r="Q203" s="849"/>
      <c r="R203" s="837"/>
      <c r="S203" s="850"/>
    </row>
    <row r="204" spans="1:19" ht="14.4" customHeight="1" x14ac:dyDescent="0.3">
      <c r="A204" s="831" t="s">
        <v>6806</v>
      </c>
      <c r="B204" s="832" t="s">
        <v>6862</v>
      </c>
      <c r="C204" s="832" t="s">
        <v>665</v>
      </c>
      <c r="D204" s="832" t="s">
        <v>2678</v>
      </c>
      <c r="E204" s="832" t="s">
        <v>6751</v>
      </c>
      <c r="F204" s="832" t="s">
        <v>6863</v>
      </c>
      <c r="G204" s="832" t="s">
        <v>2611</v>
      </c>
      <c r="H204" s="849"/>
      <c r="I204" s="849"/>
      <c r="J204" s="832"/>
      <c r="K204" s="832"/>
      <c r="L204" s="849">
        <v>11</v>
      </c>
      <c r="M204" s="849">
        <v>91916.11</v>
      </c>
      <c r="N204" s="832">
        <v>1</v>
      </c>
      <c r="O204" s="832">
        <v>8356.01</v>
      </c>
      <c r="P204" s="849"/>
      <c r="Q204" s="849"/>
      <c r="R204" s="837"/>
      <c r="S204" s="850"/>
    </row>
    <row r="205" spans="1:19" ht="14.4" customHeight="1" x14ac:dyDescent="0.3">
      <c r="A205" s="831" t="s">
        <v>6806</v>
      </c>
      <c r="B205" s="832" t="s">
        <v>6862</v>
      </c>
      <c r="C205" s="832" t="s">
        <v>665</v>
      </c>
      <c r="D205" s="832" t="s">
        <v>2678</v>
      </c>
      <c r="E205" s="832" t="s">
        <v>6751</v>
      </c>
      <c r="F205" s="832" t="s">
        <v>6864</v>
      </c>
      <c r="G205" s="832" t="s">
        <v>2608</v>
      </c>
      <c r="H205" s="849"/>
      <c r="I205" s="849"/>
      <c r="J205" s="832"/>
      <c r="K205" s="832"/>
      <c r="L205" s="849">
        <v>3</v>
      </c>
      <c r="M205" s="849">
        <v>17493.3</v>
      </c>
      <c r="N205" s="832">
        <v>1</v>
      </c>
      <c r="O205" s="832">
        <v>5831.0999999999995</v>
      </c>
      <c r="P205" s="849"/>
      <c r="Q205" s="849"/>
      <c r="R205" s="837"/>
      <c r="S205" s="850"/>
    </row>
    <row r="206" spans="1:19" ht="14.4" customHeight="1" x14ac:dyDescent="0.3">
      <c r="A206" s="831" t="s">
        <v>6806</v>
      </c>
      <c r="B206" s="832" t="s">
        <v>6862</v>
      </c>
      <c r="C206" s="832" t="s">
        <v>665</v>
      </c>
      <c r="D206" s="832" t="s">
        <v>2678</v>
      </c>
      <c r="E206" s="832" t="s">
        <v>6751</v>
      </c>
      <c r="F206" s="832" t="s">
        <v>6865</v>
      </c>
      <c r="G206" s="832" t="s">
        <v>6866</v>
      </c>
      <c r="H206" s="849">
        <v>7.11</v>
      </c>
      <c r="I206" s="849">
        <v>150852.61000000002</v>
      </c>
      <c r="J206" s="832">
        <v>0.14009380894332257</v>
      </c>
      <c r="K206" s="832">
        <v>21216.963431786218</v>
      </c>
      <c r="L206" s="849">
        <v>54</v>
      </c>
      <c r="M206" s="849">
        <v>1076797.1200000001</v>
      </c>
      <c r="N206" s="832">
        <v>1</v>
      </c>
      <c r="O206" s="832">
        <v>19940.687407407411</v>
      </c>
      <c r="P206" s="849">
        <v>24</v>
      </c>
      <c r="Q206" s="849">
        <v>461969.75</v>
      </c>
      <c r="R206" s="837">
        <v>0.42902208913783124</v>
      </c>
      <c r="S206" s="850">
        <v>19248.739583333332</v>
      </c>
    </row>
    <row r="207" spans="1:19" ht="14.4" customHeight="1" x14ac:dyDescent="0.3">
      <c r="A207" s="831" t="s">
        <v>6806</v>
      </c>
      <c r="B207" s="832" t="s">
        <v>6862</v>
      </c>
      <c r="C207" s="832" t="s">
        <v>665</v>
      </c>
      <c r="D207" s="832" t="s">
        <v>2678</v>
      </c>
      <c r="E207" s="832" t="s">
        <v>6751</v>
      </c>
      <c r="F207" s="832" t="s">
        <v>6867</v>
      </c>
      <c r="G207" s="832" t="s">
        <v>6866</v>
      </c>
      <c r="H207" s="849">
        <v>33</v>
      </c>
      <c r="I207" s="849">
        <v>707514.41</v>
      </c>
      <c r="J207" s="832">
        <v>3.3336025761367543</v>
      </c>
      <c r="K207" s="832">
        <v>21439.830606060608</v>
      </c>
      <c r="L207" s="849">
        <v>10.5</v>
      </c>
      <c r="M207" s="849">
        <v>212237.18</v>
      </c>
      <c r="N207" s="832">
        <v>1</v>
      </c>
      <c r="O207" s="832">
        <v>20213.06476190476</v>
      </c>
      <c r="P207" s="849">
        <v>49</v>
      </c>
      <c r="Q207" s="849">
        <v>943011.95000000007</v>
      </c>
      <c r="R207" s="837">
        <v>4.4431986421983183</v>
      </c>
      <c r="S207" s="850">
        <v>19245.141836734696</v>
      </c>
    </row>
    <row r="208" spans="1:19" ht="14.4" customHeight="1" x14ac:dyDescent="0.3">
      <c r="A208" s="831" t="s">
        <v>6806</v>
      </c>
      <c r="B208" s="832" t="s">
        <v>6862</v>
      </c>
      <c r="C208" s="832" t="s">
        <v>665</v>
      </c>
      <c r="D208" s="832" t="s">
        <v>2678</v>
      </c>
      <c r="E208" s="832" t="s">
        <v>6751</v>
      </c>
      <c r="F208" s="832" t="s">
        <v>6868</v>
      </c>
      <c r="G208" s="832" t="s">
        <v>6869</v>
      </c>
      <c r="H208" s="849"/>
      <c r="I208" s="849"/>
      <c r="J208" s="832"/>
      <c r="K208" s="832"/>
      <c r="L208" s="849"/>
      <c r="M208" s="849"/>
      <c r="N208" s="832"/>
      <c r="O208" s="832"/>
      <c r="P208" s="849">
        <v>0.1</v>
      </c>
      <c r="Q208" s="849">
        <v>24.35</v>
      </c>
      <c r="R208" s="837"/>
      <c r="S208" s="850">
        <v>243.5</v>
      </c>
    </row>
    <row r="209" spans="1:19" ht="14.4" customHeight="1" x14ac:dyDescent="0.3">
      <c r="A209" s="831" t="s">
        <v>6806</v>
      </c>
      <c r="B209" s="832" t="s">
        <v>6862</v>
      </c>
      <c r="C209" s="832" t="s">
        <v>665</v>
      </c>
      <c r="D209" s="832" t="s">
        <v>2678</v>
      </c>
      <c r="E209" s="832" t="s">
        <v>6770</v>
      </c>
      <c r="F209" s="832" t="s">
        <v>6775</v>
      </c>
      <c r="G209" s="832" t="s">
        <v>6776</v>
      </c>
      <c r="H209" s="849">
        <v>75</v>
      </c>
      <c r="I209" s="849">
        <v>4950</v>
      </c>
      <c r="J209" s="832">
        <v>1.3888888888888888</v>
      </c>
      <c r="K209" s="832">
        <v>66</v>
      </c>
      <c r="L209" s="849">
        <v>54</v>
      </c>
      <c r="M209" s="849">
        <v>3564</v>
      </c>
      <c r="N209" s="832">
        <v>1</v>
      </c>
      <c r="O209" s="832">
        <v>66</v>
      </c>
      <c r="P209" s="849">
        <v>52</v>
      </c>
      <c r="Q209" s="849">
        <v>3484</v>
      </c>
      <c r="R209" s="837">
        <v>0.97755331088664421</v>
      </c>
      <c r="S209" s="850">
        <v>67</v>
      </c>
    </row>
    <row r="210" spans="1:19" ht="14.4" customHeight="1" x14ac:dyDescent="0.3">
      <c r="A210" s="831" t="s">
        <v>6806</v>
      </c>
      <c r="B210" s="832" t="s">
        <v>6862</v>
      </c>
      <c r="C210" s="832" t="s">
        <v>665</v>
      </c>
      <c r="D210" s="832" t="s">
        <v>2678</v>
      </c>
      <c r="E210" s="832" t="s">
        <v>6770</v>
      </c>
      <c r="F210" s="832" t="s">
        <v>6848</v>
      </c>
      <c r="G210" s="832" t="s">
        <v>6849</v>
      </c>
      <c r="H210" s="849"/>
      <c r="I210" s="849"/>
      <c r="J210" s="832"/>
      <c r="K210" s="832"/>
      <c r="L210" s="849">
        <v>4</v>
      </c>
      <c r="M210" s="849">
        <v>588</v>
      </c>
      <c r="N210" s="832">
        <v>1</v>
      </c>
      <c r="O210" s="832">
        <v>147</v>
      </c>
      <c r="P210" s="849"/>
      <c r="Q210" s="849"/>
      <c r="R210" s="837"/>
      <c r="S210" s="850"/>
    </row>
    <row r="211" spans="1:19" ht="14.4" customHeight="1" x14ac:dyDescent="0.3">
      <c r="A211" s="831" t="s">
        <v>6806</v>
      </c>
      <c r="B211" s="832" t="s">
        <v>6862</v>
      </c>
      <c r="C211" s="832" t="s">
        <v>665</v>
      </c>
      <c r="D211" s="832" t="s">
        <v>2678</v>
      </c>
      <c r="E211" s="832" t="s">
        <v>6770</v>
      </c>
      <c r="F211" s="832" t="s">
        <v>6810</v>
      </c>
      <c r="G211" s="832" t="s">
        <v>6811</v>
      </c>
      <c r="H211" s="849">
        <v>87</v>
      </c>
      <c r="I211" s="849">
        <v>3219</v>
      </c>
      <c r="J211" s="832">
        <v>0.82857142857142863</v>
      </c>
      <c r="K211" s="832">
        <v>37</v>
      </c>
      <c r="L211" s="849">
        <v>105</v>
      </c>
      <c r="M211" s="849">
        <v>3885</v>
      </c>
      <c r="N211" s="832">
        <v>1</v>
      </c>
      <c r="O211" s="832">
        <v>37</v>
      </c>
      <c r="P211" s="849">
        <v>95</v>
      </c>
      <c r="Q211" s="849">
        <v>3610</v>
      </c>
      <c r="R211" s="837">
        <v>0.92921492921492921</v>
      </c>
      <c r="S211" s="850">
        <v>38</v>
      </c>
    </row>
    <row r="212" spans="1:19" ht="14.4" customHeight="1" x14ac:dyDescent="0.3">
      <c r="A212" s="831" t="s">
        <v>6806</v>
      </c>
      <c r="B212" s="832" t="s">
        <v>6862</v>
      </c>
      <c r="C212" s="832" t="s">
        <v>665</v>
      </c>
      <c r="D212" s="832" t="s">
        <v>2678</v>
      </c>
      <c r="E212" s="832" t="s">
        <v>6770</v>
      </c>
      <c r="F212" s="832" t="s">
        <v>6874</v>
      </c>
      <c r="G212" s="832" t="s">
        <v>6875</v>
      </c>
      <c r="H212" s="849"/>
      <c r="I212" s="849"/>
      <c r="J212" s="832"/>
      <c r="K212" s="832"/>
      <c r="L212" s="849">
        <v>1</v>
      </c>
      <c r="M212" s="849">
        <v>83</v>
      </c>
      <c r="N212" s="832">
        <v>1</v>
      </c>
      <c r="O212" s="832">
        <v>83</v>
      </c>
      <c r="P212" s="849"/>
      <c r="Q212" s="849"/>
      <c r="R212" s="837"/>
      <c r="S212" s="850"/>
    </row>
    <row r="213" spans="1:19" ht="14.4" customHeight="1" x14ac:dyDescent="0.3">
      <c r="A213" s="831" t="s">
        <v>6806</v>
      </c>
      <c r="B213" s="832" t="s">
        <v>6862</v>
      </c>
      <c r="C213" s="832" t="s">
        <v>665</v>
      </c>
      <c r="D213" s="832" t="s">
        <v>2678</v>
      </c>
      <c r="E213" s="832" t="s">
        <v>6770</v>
      </c>
      <c r="F213" s="832" t="s">
        <v>6878</v>
      </c>
      <c r="G213" s="832" t="s">
        <v>6879</v>
      </c>
      <c r="H213" s="849"/>
      <c r="I213" s="849"/>
      <c r="J213" s="832"/>
      <c r="K213" s="832"/>
      <c r="L213" s="849">
        <v>1</v>
      </c>
      <c r="M213" s="849">
        <v>393</v>
      </c>
      <c r="N213" s="832">
        <v>1</v>
      </c>
      <c r="O213" s="832">
        <v>393</v>
      </c>
      <c r="P213" s="849">
        <v>1</v>
      </c>
      <c r="Q213" s="849">
        <v>393</v>
      </c>
      <c r="R213" s="837">
        <v>1</v>
      </c>
      <c r="S213" s="850">
        <v>393</v>
      </c>
    </row>
    <row r="214" spans="1:19" ht="14.4" customHeight="1" x14ac:dyDescent="0.3">
      <c r="A214" s="831" t="s">
        <v>6806</v>
      </c>
      <c r="B214" s="832" t="s">
        <v>6862</v>
      </c>
      <c r="C214" s="832" t="s">
        <v>665</v>
      </c>
      <c r="D214" s="832" t="s">
        <v>2678</v>
      </c>
      <c r="E214" s="832" t="s">
        <v>6770</v>
      </c>
      <c r="F214" s="832" t="s">
        <v>6880</v>
      </c>
      <c r="G214" s="832" t="s">
        <v>6881</v>
      </c>
      <c r="H214" s="849"/>
      <c r="I214" s="849"/>
      <c r="J214" s="832"/>
      <c r="K214" s="832"/>
      <c r="L214" s="849">
        <v>2</v>
      </c>
      <c r="M214" s="849">
        <v>78</v>
      </c>
      <c r="N214" s="832">
        <v>1</v>
      </c>
      <c r="O214" s="832">
        <v>39</v>
      </c>
      <c r="P214" s="849"/>
      <c r="Q214" s="849"/>
      <c r="R214" s="837"/>
      <c r="S214" s="850"/>
    </row>
    <row r="215" spans="1:19" ht="14.4" customHeight="1" x14ac:dyDescent="0.3">
      <c r="A215" s="831" t="s">
        <v>6806</v>
      </c>
      <c r="B215" s="832" t="s">
        <v>6862</v>
      </c>
      <c r="C215" s="832" t="s">
        <v>665</v>
      </c>
      <c r="D215" s="832" t="s">
        <v>2678</v>
      </c>
      <c r="E215" s="832" t="s">
        <v>6770</v>
      </c>
      <c r="F215" s="832" t="s">
        <v>6882</v>
      </c>
      <c r="G215" s="832" t="s">
        <v>6883</v>
      </c>
      <c r="H215" s="849">
        <v>81</v>
      </c>
      <c r="I215" s="849">
        <v>0</v>
      </c>
      <c r="J215" s="832"/>
      <c r="K215" s="832">
        <v>0</v>
      </c>
      <c r="L215" s="849">
        <v>132</v>
      </c>
      <c r="M215" s="849">
        <v>0</v>
      </c>
      <c r="N215" s="832"/>
      <c r="O215" s="832">
        <v>0</v>
      </c>
      <c r="P215" s="849">
        <v>149</v>
      </c>
      <c r="Q215" s="849">
        <v>0</v>
      </c>
      <c r="R215" s="837"/>
      <c r="S215" s="850">
        <v>0</v>
      </c>
    </row>
    <row r="216" spans="1:19" ht="14.4" customHeight="1" x14ac:dyDescent="0.3">
      <c r="A216" s="831" t="s">
        <v>6806</v>
      </c>
      <c r="B216" s="832" t="s">
        <v>6862</v>
      </c>
      <c r="C216" s="832" t="s">
        <v>665</v>
      </c>
      <c r="D216" s="832" t="s">
        <v>2678</v>
      </c>
      <c r="E216" s="832" t="s">
        <v>6770</v>
      </c>
      <c r="F216" s="832" t="s">
        <v>6781</v>
      </c>
      <c r="G216" s="832" t="s">
        <v>6782</v>
      </c>
      <c r="H216" s="849">
        <v>21</v>
      </c>
      <c r="I216" s="849">
        <v>700</v>
      </c>
      <c r="J216" s="832">
        <v>0.91305141783841604</v>
      </c>
      <c r="K216" s="832">
        <v>33.333333333333336</v>
      </c>
      <c r="L216" s="849">
        <v>23</v>
      </c>
      <c r="M216" s="849">
        <v>766.66</v>
      </c>
      <c r="N216" s="832">
        <v>1</v>
      </c>
      <c r="O216" s="832">
        <v>33.333043478260869</v>
      </c>
      <c r="P216" s="849">
        <v>24</v>
      </c>
      <c r="Q216" s="849">
        <v>800.00000000000011</v>
      </c>
      <c r="R216" s="837">
        <v>1.0434873346724756</v>
      </c>
      <c r="S216" s="850">
        <v>33.333333333333336</v>
      </c>
    </row>
    <row r="217" spans="1:19" ht="14.4" customHeight="1" x14ac:dyDescent="0.3">
      <c r="A217" s="831" t="s">
        <v>6806</v>
      </c>
      <c r="B217" s="832" t="s">
        <v>6862</v>
      </c>
      <c r="C217" s="832" t="s">
        <v>665</v>
      </c>
      <c r="D217" s="832" t="s">
        <v>2678</v>
      </c>
      <c r="E217" s="832" t="s">
        <v>6770</v>
      </c>
      <c r="F217" s="832" t="s">
        <v>6818</v>
      </c>
      <c r="G217" s="832" t="s">
        <v>6819</v>
      </c>
      <c r="H217" s="849"/>
      <c r="I217" s="849"/>
      <c r="J217" s="832"/>
      <c r="K217" s="832"/>
      <c r="L217" s="849">
        <v>8</v>
      </c>
      <c r="M217" s="849">
        <v>928</v>
      </c>
      <c r="N217" s="832">
        <v>1</v>
      </c>
      <c r="O217" s="832">
        <v>116</v>
      </c>
      <c r="P217" s="849">
        <v>9</v>
      </c>
      <c r="Q217" s="849">
        <v>1044</v>
      </c>
      <c r="R217" s="837">
        <v>1.125</v>
      </c>
      <c r="S217" s="850">
        <v>116</v>
      </c>
    </row>
    <row r="218" spans="1:19" ht="14.4" customHeight="1" x14ac:dyDescent="0.3">
      <c r="A218" s="831" t="s">
        <v>6806</v>
      </c>
      <c r="B218" s="832" t="s">
        <v>6862</v>
      </c>
      <c r="C218" s="832" t="s">
        <v>665</v>
      </c>
      <c r="D218" s="832" t="s">
        <v>2678</v>
      </c>
      <c r="E218" s="832" t="s">
        <v>6770</v>
      </c>
      <c r="F218" s="832" t="s">
        <v>6783</v>
      </c>
      <c r="G218" s="832" t="s">
        <v>6784</v>
      </c>
      <c r="H218" s="849">
        <v>187</v>
      </c>
      <c r="I218" s="849">
        <v>6919</v>
      </c>
      <c r="J218" s="832">
        <v>1.1265060240963856</v>
      </c>
      <c r="K218" s="832">
        <v>37</v>
      </c>
      <c r="L218" s="849">
        <v>166</v>
      </c>
      <c r="M218" s="849">
        <v>6142</v>
      </c>
      <c r="N218" s="832">
        <v>1</v>
      </c>
      <c r="O218" s="832">
        <v>37</v>
      </c>
      <c r="P218" s="849">
        <v>136</v>
      </c>
      <c r="Q218" s="849">
        <v>5168</v>
      </c>
      <c r="R218" s="837">
        <v>0.84141973298599804</v>
      </c>
      <c r="S218" s="850">
        <v>38</v>
      </c>
    </row>
    <row r="219" spans="1:19" ht="14.4" customHeight="1" x14ac:dyDescent="0.3">
      <c r="A219" s="831" t="s">
        <v>6806</v>
      </c>
      <c r="B219" s="832" t="s">
        <v>6862</v>
      </c>
      <c r="C219" s="832" t="s">
        <v>665</v>
      </c>
      <c r="D219" s="832" t="s">
        <v>2678</v>
      </c>
      <c r="E219" s="832" t="s">
        <v>6770</v>
      </c>
      <c r="F219" s="832" t="s">
        <v>6886</v>
      </c>
      <c r="G219" s="832" t="s">
        <v>6887</v>
      </c>
      <c r="H219" s="849">
        <v>14</v>
      </c>
      <c r="I219" s="849">
        <v>812</v>
      </c>
      <c r="J219" s="832">
        <v>4.666666666666667</v>
      </c>
      <c r="K219" s="832">
        <v>58</v>
      </c>
      <c r="L219" s="849">
        <v>3</v>
      </c>
      <c r="M219" s="849">
        <v>174</v>
      </c>
      <c r="N219" s="832">
        <v>1</v>
      </c>
      <c r="O219" s="832">
        <v>58</v>
      </c>
      <c r="P219" s="849"/>
      <c r="Q219" s="849"/>
      <c r="R219" s="837"/>
      <c r="S219" s="850"/>
    </row>
    <row r="220" spans="1:19" ht="14.4" customHeight="1" x14ac:dyDescent="0.3">
      <c r="A220" s="831" t="s">
        <v>6806</v>
      </c>
      <c r="B220" s="832" t="s">
        <v>6862</v>
      </c>
      <c r="C220" s="832" t="s">
        <v>665</v>
      </c>
      <c r="D220" s="832" t="s">
        <v>2678</v>
      </c>
      <c r="E220" s="832" t="s">
        <v>6770</v>
      </c>
      <c r="F220" s="832" t="s">
        <v>6854</v>
      </c>
      <c r="G220" s="832" t="s">
        <v>6855</v>
      </c>
      <c r="H220" s="849"/>
      <c r="I220" s="849"/>
      <c r="J220" s="832"/>
      <c r="K220" s="832"/>
      <c r="L220" s="849">
        <v>1</v>
      </c>
      <c r="M220" s="849">
        <v>32</v>
      </c>
      <c r="N220" s="832">
        <v>1</v>
      </c>
      <c r="O220" s="832">
        <v>32</v>
      </c>
      <c r="P220" s="849"/>
      <c r="Q220" s="849"/>
      <c r="R220" s="837"/>
      <c r="S220" s="850"/>
    </row>
    <row r="221" spans="1:19" ht="14.4" customHeight="1" x14ac:dyDescent="0.3">
      <c r="A221" s="831" t="s">
        <v>6806</v>
      </c>
      <c r="B221" s="832" t="s">
        <v>6862</v>
      </c>
      <c r="C221" s="832" t="s">
        <v>665</v>
      </c>
      <c r="D221" s="832" t="s">
        <v>2678</v>
      </c>
      <c r="E221" s="832" t="s">
        <v>6770</v>
      </c>
      <c r="F221" s="832" t="s">
        <v>6892</v>
      </c>
      <c r="G221" s="832" t="s">
        <v>6893</v>
      </c>
      <c r="H221" s="849">
        <v>1</v>
      </c>
      <c r="I221" s="849">
        <v>59</v>
      </c>
      <c r="J221" s="832">
        <v>0.25</v>
      </c>
      <c r="K221" s="832">
        <v>59</v>
      </c>
      <c r="L221" s="849">
        <v>4</v>
      </c>
      <c r="M221" s="849">
        <v>236</v>
      </c>
      <c r="N221" s="832">
        <v>1</v>
      </c>
      <c r="O221" s="832">
        <v>59</v>
      </c>
      <c r="P221" s="849"/>
      <c r="Q221" s="849"/>
      <c r="R221" s="837"/>
      <c r="S221" s="850"/>
    </row>
    <row r="222" spans="1:19" ht="14.4" customHeight="1" x14ac:dyDescent="0.3">
      <c r="A222" s="831" t="s">
        <v>6806</v>
      </c>
      <c r="B222" s="832" t="s">
        <v>6862</v>
      </c>
      <c r="C222" s="832" t="s">
        <v>665</v>
      </c>
      <c r="D222" s="832" t="s">
        <v>2678</v>
      </c>
      <c r="E222" s="832" t="s">
        <v>6770</v>
      </c>
      <c r="F222" s="832" t="s">
        <v>6785</v>
      </c>
      <c r="G222" s="832" t="s">
        <v>6786</v>
      </c>
      <c r="H222" s="849"/>
      <c r="I222" s="849"/>
      <c r="J222" s="832"/>
      <c r="K222" s="832"/>
      <c r="L222" s="849">
        <v>4</v>
      </c>
      <c r="M222" s="849">
        <v>112</v>
      </c>
      <c r="N222" s="832">
        <v>1</v>
      </c>
      <c r="O222" s="832">
        <v>28</v>
      </c>
      <c r="P222" s="849"/>
      <c r="Q222" s="849"/>
      <c r="R222" s="837"/>
      <c r="S222" s="850"/>
    </row>
    <row r="223" spans="1:19" ht="14.4" customHeight="1" x14ac:dyDescent="0.3">
      <c r="A223" s="831" t="s">
        <v>6806</v>
      </c>
      <c r="B223" s="832" t="s">
        <v>6862</v>
      </c>
      <c r="C223" s="832" t="s">
        <v>665</v>
      </c>
      <c r="D223" s="832" t="s">
        <v>2678</v>
      </c>
      <c r="E223" s="832" t="s">
        <v>6770</v>
      </c>
      <c r="F223" s="832" t="s">
        <v>6787</v>
      </c>
      <c r="G223" s="832" t="s">
        <v>6788</v>
      </c>
      <c r="H223" s="849">
        <v>78</v>
      </c>
      <c r="I223" s="849">
        <v>4602</v>
      </c>
      <c r="J223" s="832">
        <v>0.8125</v>
      </c>
      <c r="K223" s="832">
        <v>59</v>
      </c>
      <c r="L223" s="849">
        <v>96</v>
      </c>
      <c r="M223" s="849">
        <v>5664</v>
      </c>
      <c r="N223" s="832">
        <v>1</v>
      </c>
      <c r="O223" s="832">
        <v>59</v>
      </c>
      <c r="P223" s="849">
        <v>64</v>
      </c>
      <c r="Q223" s="849">
        <v>3904</v>
      </c>
      <c r="R223" s="837">
        <v>0.68926553672316382</v>
      </c>
      <c r="S223" s="850">
        <v>61</v>
      </c>
    </row>
    <row r="224" spans="1:19" ht="14.4" customHeight="1" x14ac:dyDescent="0.3">
      <c r="A224" s="831" t="s">
        <v>6806</v>
      </c>
      <c r="B224" s="832" t="s">
        <v>6862</v>
      </c>
      <c r="C224" s="832" t="s">
        <v>665</v>
      </c>
      <c r="D224" s="832" t="s">
        <v>2678</v>
      </c>
      <c r="E224" s="832" t="s">
        <v>6770</v>
      </c>
      <c r="F224" s="832" t="s">
        <v>6894</v>
      </c>
      <c r="G224" s="832" t="s">
        <v>6895</v>
      </c>
      <c r="H224" s="849"/>
      <c r="I224" s="849"/>
      <c r="J224" s="832"/>
      <c r="K224" s="832"/>
      <c r="L224" s="849">
        <v>4</v>
      </c>
      <c r="M224" s="849">
        <v>712</v>
      </c>
      <c r="N224" s="832">
        <v>1</v>
      </c>
      <c r="O224" s="832">
        <v>178</v>
      </c>
      <c r="P224" s="849"/>
      <c r="Q224" s="849"/>
      <c r="R224" s="837"/>
      <c r="S224" s="850"/>
    </row>
    <row r="225" spans="1:19" ht="14.4" customHeight="1" x14ac:dyDescent="0.3">
      <c r="A225" s="831" t="s">
        <v>6806</v>
      </c>
      <c r="B225" s="832" t="s">
        <v>6862</v>
      </c>
      <c r="C225" s="832" t="s">
        <v>665</v>
      </c>
      <c r="D225" s="832" t="s">
        <v>2678</v>
      </c>
      <c r="E225" s="832" t="s">
        <v>6770</v>
      </c>
      <c r="F225" s="832" t="s">
        <v>6896</v>
      </c>
      <c r="G225" s="832" t="s">
        <v>6897</v>
      </c>
      <c r="H225" s="849">
        <v>395</v>
      </c>
      <c r="I225" s="849">
        <v>140225</v>
      </c>
      <c r="J225" s="832">
        <v>1.0618279569892473</v>
      </c>
      <c r="K225" s="832">
        <v>355</v>
      </c>
      <c r="L225" s="849">
        <v>372</v>
      </c>
      <c r="M225" s="849">
        <v>132060</v>
      </c>
      <c r="N225" s="832">
        <v>1</v>
      </c>
      <c r="O225" s="832">
        <v>355</v>
      </c>
      <c r="P225" s="849">
        <v>360</v>
      </c>
      <c r="Q225" s="849">
        <v>128880</v>
      </c>
      <c r="R225" s="837">
        <v>0.97592003634711499</v>
      </c>
      <c r="S225" s="850">
        <v>358</v>
      </c>
    </row>
    <row r="226" spans="1:19" ht="14.4" customHeight="1" x14ac:dyDescent="0.3">
      <c r="A226" s="831" t="s">
        <v>6806</v>
      </c>
      <c r="B226" s="832" t="s">
        <v>6862</v>
      </c>
      <c r="C226" s="832" t="s">
        <v>665</v>
      </c>
      <c r="D226" s="832" t="s">
        <v>2678</v>
      </c>
      <c r="E226" s="832" t="s">
        <v>6770</v>
      </c>
      <c r="F226" s="832" t="s">
        <v>6898</v>
      </c>
      <c r="G226" s="832" t="s">
        <v>6899</v>
      </c>
      <c r="H226" s="849">
        <v>3</v>
      </c>
      <c r="I226" s="849">
        <v>705</v>
      </c>
      <c r="J226" s="832"/>
      <c r="K226" s="832">
        <v>235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6806</v>
      </c>
      <c r="B227" s="832" t="s">
        <v>6862</v>
      </c>
      <c r="C227" s="832" t="s">
        <v>665</v>
      </c>
      <c r="D227" s="832" t="s">
        <v>2683</v>
      </c>
      <c r="E227" s="832" t="s">
        <v>6770</v>
      </c>
      <c r="F227" s="832" t="s">
        <v>6810</v>
      </c>
      <c r="G227" s="832" t="s">
        <v>6811</v>
      </c>
      <c r="H227" s="849"/>
      <c r="I227" s="849"/>
      <c r="J227" s="832"/>
      <c r="K227" s="832"/>
      <c r="L227" s="849">
        <v>1</v>
      </c>
      <c r="M227" s="849">
        <v>37</v>
      </c>
      <c r="N227" s="832">
        <v>1</v>
      </c>
      <c r="O227" s="832">
        <v>37</v>
      </c>
      <c r="P227" s="849"/>
      <c r="Q227" s="849"/>
      <c r="R227" s="837"/>
      <c r="S227" s="850"/>
    </row>
    <row r="228" spans="1:19" ht="14.4" customHeight="1" x14ac:dyDescent="0.3">
      <c r="A228" s="831" t="s">
        <v>6806</v>
      </c>
      <c r="B228" s="832" t="s">
        <v>6862</v>
      </c>
      <c r="C228" s="832" t="s">
        <v>665</v>
      </c>
      <c r="D228" s="832" t="s">
        <v>2685</v>
      </c>
      <c r="E228" s="832" t="s">
        <v>6751</v>
      </c>
      <c r="F228" s="832" t="s">
        <v>6863</v>
      </c>
      <c r="G228" s="832" t="s">
        <v>2611</v>
      </c>
      <c r="H228" s="849">
        <v>5</v>
      </c>
      <c r="I228" s="849">
        <v>46430</v>
      </c>
      <c r="J228" s="832"/>
      <c r="K228" s="832">
        <v>9286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6806</v>
      </c>
      <c r="B229" s="832" t="s">
        <v>6862</v>
      </c>
      <c r="C229" s="832" t="s">
        <v>665</v>
      </c>
      <c r="D229" s="832" t="s">
        <v>2685</v>
      </c>
      <c r="E229" s="832" t="s">
        <v>6770</v>
      </c>
      <c r="F229" s="832" t="s">
        <v>6783</v>
      </c>
      <c r="G229" s="832" t="s">
        <v>6784</v>
      </c>
      <c r="H229" s="849">
        <v>2</v>
      </c>
      <c r="I229" s="849">
        <v>74</v>
      </c>
      <c r="J229" s="832"/>
      <c r="K229" s="832">
        <v>37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6806</v>
      </c>
      <c r="B230" s="832" t="s">
        <v>6862</v>
      </c>
      <c r="C230" s="832" t="s">
        <v>665</v>
      </c>
      <c r="D230" s="832" t="s">
        <v>2685</v>
      </c>
      <c r="E230" s="832" t="s">
        <v>6770</v>
      </c>
      <c r="F230" s="832" t="s">
        <v>6892</v>
      </c>
      <c r="G230" s="832" t="s">
        <v>6893</v>
      </c>
      <c r="H230" s="849">
        <v>2</v>
      </c>
      <c r="I230" s="849">
        <v>118</v>
      </c>
      <c r="J230" s="832"/>
      <c r="K230" s="832">
        <v>59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6806</v>
      </c>
      <c r="B231" s="832" t="s">
        <v>6862</v>
      </c>
      <c r="C231" s="832" t="s">
        <v>665</v>
      </c>
      <c r="D231" s="832" t="s">
        <v>2686</v>
      </c>
      <c r="E231" s="832" t="s">
        <v>6751</v>
      </c>
      <c r="F231" s="832" t="s">
        <v>6863</v>
      </c>
      <c r="G231" s="832" t="s">
        <v>2611</v>
      </c>
      <c r="H231" s="849"/>
      <c r="I231" s="849"/>
      <c r="J231" s="832"/>
      <c r="K231" s="832"/>
      <c r="L231" s="849">
        <v>14</v>
      </c>
      <c r="M231" s="849">
        <v>116984.14</v>
      </c>
      <c r="N231" s="832">
        <v>1</v>
      </c>
      <c r="O231" s="832">
        <v>8356.01</v>
      </c>
      <c r="P231" s="849"/>
      <c r="Q231" s="849"/>
      <c r="R231" s="837"/>
      <c r="S231" s="850"/>
    </row>
    <row r="232" spans="1:19" ht="14.4" customHeight="1" x14ac:dyDescent="0.3">
      <c r="A232" s="831" t="s">
        <v>6806</v>
      </c>
      <c r="B232" s="832" t="s">
        <v>6862</v>
      </c>
      <c r="C232" s="832" t="s">
        <v>665</v>
      </c>
      <c r="D232" s="832" t="s">
        <v>2686</v>
      </c>
      <c r="E232" s="832" t="s">
        <v>6770</v>
      </c>
      <c r="F232" s="832" t="s">
        <v>6870</v>
      </c>
      <c r="G232" s="832" t="s">
        <v>6871</v>
      </c>
      <c r="H232" s="849"/>
      <c r="I232" s="849"/>
      <c r="J232" s="832"/>
      <c r="K232" s="832"/>
      <c r="L232" s="849">
        <v>1</v>
      </c>
      <c r="M232" s="849">
        <v>116</v>
      </c>
      <c r="N232" s="832">
        <v>1</v>
      </c>
      <c r="O232" s="832">
        <v>116</v>
      </c>
      <c r="P232" s="849"/>
      <c r="Q232" s="849"/>
      <c r="R232" s="837"/>
      <c r="S232" s="850"/>
    </row>
    <row r="233" spans="1:19" ht="14.4" customHeight="1" x14ac:dyDescent="0.3">
      <c r="A233" s="831" t="s">
        <v>6806</v>
      </c>
      <c r="B233" s="832" t="s">
        <v>6862</v>
      </c>
      <c r="C233" s="832" t="s">
        <v>665</v>
      </c>
      <c r="D233" s="832" t="s">
        <v>2686</v>
      </c>
      <c r="E233" s="832" t="s">
        <v>6770</v>
      </c>
      <c r="F233" s="832" t="s">
        <v>6848</v>
      </c>
      <c r="G233" s="832" t="s">
        <v>6849</v>
      </c>
      <c r="H233" s="849"/>
      <c r="I233" s="849"/>
      <c r="J233" s="832"/>
      <c r="K233" s="832"/>
      <c r="L233" s="849">
        <v>5</v>
      </c>
      <c r="M233" s="849">
        <v>735</v>
      </c>
      <c r="N233" s="832">
        <v>1</v>
      </c>
      <c r="O233" s="832">
        <v>147</v>
      </c>
      <c r="P233" s="849"/>
      <c r="Q233" s="849"/>
      <c r="R233" s="837"/>
      <c r="S233" s="850"/>
    </row>
    <row r="234" spans="1:19" ht="14.4" customHeight="1" x14ac:dyDescent="0.3">
      <c r="A234" s="831" t="s">
        <v>6806</v>
      </c>
      <c r="B234" s="832" t="s">
        <v>6862</v>
      </c>
      <c r="C234" s="832" t="s">
        <v>665</v>
      </c>
      <c r="D234" s="832" t="s">
        <v>2686</v>
      </c>
      <c r="E234" s="832" t="s">
        <v>6770</v>
      </c>
      <c r="F234" s="832" t="s">
        <v>6882</v>
      </c>
      <c r="G234" s="832" t="s">
        <v>6883</v>
      </c>
      <c r="H234" s="849"/>
      <c r="I234" s="849"/>
      <c r="J234" s="832"/>
      <c r="K234" s="832"/>
      <c r="L234" s="849">
        <v>1</v>
      </c>
      <c r="M234" s="849">
        <v>0</v>
      </c>
      <c r="N234" s="832"/>
      <c r="O234" s="832">
        <v>0</v>
      </c>
      <c r="P234" s="849"/>
      <c r="Q234" s="849"/>
      <c r="R234" s="837"/>
      <c r="S234" s="850"/>
    </row>
    <row r="235" spans="1:19" ht="14.4" customHeight="1" x14ac:dyDescent="0.3">
      <c r="A235" s="831" t="s">
        <v>6806</v>
      </c>
      <c r="B235" s="832" t="s">
        <v>6862</v>
      </c>
      <c r="C235" s="832" t="s">
        <v>665</v>
      </c>
      <c r="D235" s="832" t="s">
        <v>2686</v>
      </c>
      <c r="E235" s="832" t="s">
        <v>6770</v>
      </c>
      <c r="F235" s="832" t="s">
        <v>6783</v>
      </c>
      <c r="G235" s="832" t="s">
        <v>6784</v>
      </c>
      <c r="H235" s="849"/>
      <c r="I235" s="849"/>
      <c r="J235" s="832"/>
      <c r="K235" s="832"/>
      <c r="L235" s="849">
        <v>4</v>
      </c>
      <c r="M235" s="849">
        <v>148</v>
      </c>
      <c r="N235" s="832">
        <v>1</v>
      </c>
      <c r="O235" s="832">
        <v>37</v>
      </c>
      <c r="P235" s="849"/>
      <c r="Q235" s="849"/>
      <c r="R235" s="837"/>
      <c r="S235" s="850"/>
    </row>
    <row r="236" spans="1:19" ht="14.4" customHeight="1" x14ac:dyDescent="0.3">
      <c r="A236" s="831" t="s">
        <v>6806</v>
      </c>
      <c r="B236" s="832" t="s">
        <v>6862</v>
      </c>
      <c r="C236" s="832" t="s">
        <v>665</v>
      </c>
      <c r="D236" s="832" t="s">
        <v>2686</v>
      </c>
      <c r="E236" s="832" t="s">
        <v>6770</v>
      </c>
      <c r="F236" s="832" t="s">
        <v>6892</v>
      </c>
      <c r="G236" s="832" t="s">
        <v>6893</v>
      </c>
      <c r="H236" s="849"/>
      <c r="I236" s="849"/>
      <c r="J236" s="832"/>
      <c r="K236" s="832"/>
      <c r="L236" s="849">
        <v>1</v>
      </c>
      <c r="M236" s="849">
        <v>59</v>
      </c>
      <c r="N236" s="832">
        <v>1</v>
      </c>
      <c r="O236" s="832">
        <v>59</v>
      </c>
      <c r="P236" s="849"/>
      <c r="Q236" s="849"/>
      <c r="R236" s="837"/>
      <c r="S236" s="850"/>
    </row>
    <row r="237" spans="1:19" ht="14.4" customHeight="1" x14ac:dyDescent="0.3">
      <c r="A237" s="831" t="s">
        <v>6806</v>
      </c>
      <c r="B237" s="832" t="s">
        <v>6862</v>
      </c>
      <c r="C237" s="832" t="s">
        <v>665</v>
      </c>
      <c r="D237" s="832" t="s">
        <v>2686</v>
      </c>
      <c r="E237" s="832" t="s">
        <v>6770</v>
      </c>
      <c r="F237" s="832" t="s">
        <v>6785</v>
      </c>
      <c r="G237" s="832" t="s">
        <v>6786</v>
      </c>
      <c r="H237" s="849"/>
      <c r="I237" s="849"/>
      <c r="J237" s="832"/>
      <c r="K237" s="832"/>
      <c r="L237" s="849">
        <v>5</v>
      </c>
      <c r="M237" s="849">
        <v>140</v>
      </c>
      <c r="N237" s="832">
        <v>1</v>
      </c>
      <c r="O237" s="832">
        <v>28</v>
      </c>
      <c r="P237" s="849"/>
      <c r="Q237" s="849"/>
      <c r="R237" s="837"/>
      <c r="S237" s="850"/>
    </row>
    <row r="238" spans="1:19" ht="14.4" customHeight="1" x14ac:dyDescent="0.3">
      <c r="A238" s="831" t="s">
        <v>6806</v>
      </c>
      <c r="B238" s="832" t="s">
        <v>6862</v>
      </c>
      <c r="C238" s="832" t="s">
        <v>665</v>
      </c>
      <c r="D238" s="832" t="s">
        <v>2686</v>
      </c>
      <c r="E238" s="832" t="s">
        <v>6770</v>
      </c>
      <c r="F238" s="832" t="s">
        <v>6787</v>
      </c>
      <c r="G238" s="832" t="s">
        <v>6788</v>
      </c>
      <c r="H238" s="849"/>
      <c r="I238" s="849"/>
      <c r="J238" s="832"/>
      <c r="K238" s="832"/>
      <c r="L238" s="849">
        <v>4</v>
      </c>
      <c r="M238" s="849">
        <v>236</v>
      </c>
      <c r="N238" s="832">
        <v>1</v>
      </c>
      <c r="O238" s="832">
        <v>59</v>
      </c>
      <c r="P238" s="849"/>
      <c r="Q238" s="849"/>
      <c r="R238" s="837"/>
      <c r="S238" s="850"/>
    </row>
    <row r="239" spans="1:19" ht="14.4" customHeight="1" x14ac:dyDescent="0.3">
      <c r="A239" s="831" t="s">
        <v>6806</v>
      </c>
      <c r="B239" s="832" t="s">
        <v>6862</v>
      </c>
      <c r="C239" s="832" t="s">
        <v>665</v>
      </c>
      <c r="D239" s="832" t="s">
        <v>2686</v>
      </c>
      <c r="E239" s="832" t="s">
        <v>6770</v>
      </c>
      <c r="F239" s="832" t="s">
        <v>6894</v>
      </c>
      <c r="G239" s="832" t="s">
        <v>6895</v>
      </c>
      <c r="H239" s="849"/>
      <c r="I239" s="849"/>
      <c r="J239" s="832"/>
      <c r="K239" s="832"/>
      <c r="L239" s="849">
        <v>5</v>
      </c>
      <c r="M239" s="849">
        <v>890</v>
      </c>
      <c r="N239" s="832">
        <v>1</v>
      </c>
      <c r="O239" s="832">
        <v>178</v>
      </c>
      <c r="P239" s="849"/>
      <c r="Q239" s="849"/>
      <c r="R239" s="837"/>
      <c r="S239" s="850"/>
    </row>
    <row r="240" spans="1:19" ht="14.4" customHeight="1" x14ac:dyDescent="0.3">
      <c r="A240" s="831" t="s">
        <v>6806</v>
      </c>
      <c r="B240" s="832" t="s">
        <v>6862</v>
      </c>
      <c r="C240" s="832" t="s">
        <v>665</v>
      </c>
      <c r="D240" s="832" t="s">
        <v>2689</v>
      </c>
      <c r="E240" s="832" t="s">
        <v>6751</v>
      </c>
      <c r="F240" s="832" t="s">
        <v>6864</v>
      </c>
      <c r="G240" s="832" t="s">
        <v>2608</v>
      </c>
      <c r="H240" s="849"/>
      <c r="I240" s="849"/>
      <c r="J240" s="832"/>
      <c r="K240" s="832"/>
      <c r="L240" s="849"/>
      <c r="M240" s="849"/>
      <c r="N240" s="832"/>
      <c r="O240" s="832"/>
      <c r="P240" s="849">
        <v>2</v>
      </c>
      <c r="Q240" s="849">
        <v>11662.2</v>
      </c>
      <c r="R240" s="837"/>
      <c r="S240" s="850">
        <v>5831.1</v>
      </c>
    </row>
    <row r="241" spans="1:19" ht="14.4" customHeight="1" x14ac:dyDescent="0.3">
      <c r="A241" s="831" t="s">
        <v>6806</v>
      </c>
      <c r="B241" s="832" t="s">
        <v>6862</v>
      </c>
      <c r="C241" s="832" t="s">
        <v>665</v>
      </c>
      <c r="D241" s="832" t="s">
        <v>2689</v>
      </c>
      <c r="E241" s="832" t="s">
        <v>6770</v>
      </c>
      <c r="F241" s="832" t="s">
        <v>6848</v>
      </c>
      <c r="G241" s="832" t="s">
        <v>6849</v>
      </c>
      <c r="H241" s="849"/>
      <c r="I241" s="849"/>
      <c r="J241" s="832"/>
      <c r="K241" s="832"/>
      <c r="L241" s="849"/>
      <c r="M241" s="849"/>
      <c r="N241" s="832"/>
      <c r="O241" s="832"/>
      <c r="P241" s="849">
        <v>2</v>
      </c>
      <c r="Q241" s="849">
        <v>302</v>
      </c>
      <c r="R241" s="837"/>
      <c r="S241" s="850">
        <v>151</v>
      </c>
    </row>
    <row r="242" spans="1:19" ht="14.4" customHeight="1" x14ac:dyDescent="0.3">
      <c r="A242" s="831" t="s">
        <v>6806</v>
      </c>
      <c r="B242" s="832" t="s">
        <v>6862</v>
      </c>
      <c r="C242" s="832" t="s">
        <v>665</v>
      </c>
      <c r="D242" s="832" t="s">
        <v>2689</v>
      </c>
      <c r="E242" s="832" t="s">
        <v>6770</v>
      </c>
      <c r="F242" s="832" t="s">
        <v>6781</v>
      </c>
      <c r="G242" s="832" t="s">
        <v>6782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33.33</v>
      </c>
      <c r="R242" s="837"/>
      <c r="S242" s="850">
        <v>33.33</v>
      </c>
    </row>
    <row r="243" spans="1:19" ht="14.4" customHeight="1" x14ac:dyDescent="0.3">
      <c r="A243" s="831" t="s">
        <v>6806</v>
      </c>
      <c r="B243" s="832" t="s">
        <v>6862</v>
      </c>
      <c r="C243" s="832" t="s">
        <v>665</v>
      </c>
      <c r="D243" s="832" t="s">
        <v>2689</v>
      </c>
      <c r="E243" s="832" t="s">
        <v>6770</v>
      </c>
      <c r="F243" s="832" t="s">
        <v>6783</v>
      </c>
      <c r="G243" s="832" t="s">
        <v>6784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38</v>
      </c>
      <c r="R243" s="837"/>
      <c r="S243" s="850">
        <v>38</v>
      </c>
    </row>
    <row r="244" spans="1:19" ht="14.4" customHeight="1" x14ac:dyDescent="0.3">
      <c r="A244" s="831" t="s">
        <v>6806</v>
      </c>
      <c r="B244" s="832" t="s">
        <v>6862</v>
      </c>
      <c r="C244" s="832" t="s">
        <v>665</v>
      </c>
      <c r="D244" s="832" t="s">
        <v>2689</v>
      </c>
      <c r="E244" s="832" t="s">
        <v>6770</v>
      </c>
      <c r="F244" s="832" t="s">
        <v>6785</v>
      </c>
      <c r="G244" s="832" t="s">
        <v>6786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29</v>
      </c>
      <c r="R244" s="837"/>
      <c r="S244" s="850">
        <v>29</v>
      </c>
    </row>
    <row r="245" spans="1:19" ht="14.4" customHeight="1" x14ac:dyDescent="0.3">
      <c r="A245" s="831" t="s">
        <v>6806</v>
      </c>
      <c r="B245" s="832" t="s">
        <v>6862</v>
      </c>
      <c r="C245" s="832" t="s">
        <v>665</v>
      </c>
      <c r="D245" s="832" t="s">
        <v>2689</v>
      </c>
      <c r="E245" s="832" t="s">
        <v>6770</v>
      </c>
      <c r="F245" s="832" t="s">
        <v>6787</v>
      </c>
      <c r="G245" s="832" t="s">
        <v>6788</v>
      </c>
      <c r="H245" s="849"/>
      <c r="I245" s="849"/>
      <c r="J245" s="832"/>
      <c r="K245" s="832"/>
      <c r="L245" s="849"/>
      <c r="M245" s="849"/>
      <c r="N245" s="832"/>
      <c r="O245" s="832"/>
      <c r="P245" s="849">
        <v>2</v>
      </c>
      <c r="Q245" s="849">
        <v>122</v>
      </c>
      <c r="R245" s="837"/>
      <c r="S245" s="850">
        <v>61</v>
      </c>
    </row>
    <row r="246" spans="1:19" ht="14.4" customHeight="1" x14ac:dyDescent="0.3">
      <c r="A246" s="831" t="s">
        <v>6806</v>
      </c>
      <c r="B246" s="832" t="s">
        <v>6862</v>
      </c>
      <c r="C246" s="832" t="s">
        <v>665</v>
      </c>
      <c r="D246" s="832" t="s">
        <v>2689</v>
      </c>
      <c r="E246" s="832" t="s">
        <v>6770</v>
      </c>
      <c r="F246" s="832" t="s">
        <v>6894</v>
      </c>
      <c r="G246" s="832" t="s">
        <v>6895</v>
      </c>
      <c r="H246" s="849"/>
      <c r="I246" s="849"/>
      <c r="J246" s="832"/>
      <c r="K246" s="832"/>
      <c r="L246" s="849"/>
      <c r="M246" s="849"/>
      <c r="N246" s="832"/>
      <c r="O246" s="832"/>
      <c r="P246" s="849">
        <v>2</v>
      </c>
      <c r="Q246" s="849">
        <v>358</v>
      </c>
      <c r="R246" s="837"/>
      <c r="S246" s="850">
        <v>179</v>
      </c>
    </row>
    <row r="247" spans="1:19" ht="14.4" customHeight="1" x14ac:dyDescent="0.3">
      <c r="A247" s="831" t="s">
        <v>6806</v>
      </c>
      <c r="B247" s="832" t="s">
        <v>6862</v>
      </c>
      <c r="C247" s="832" t="s">
        <v>665</v>
      </c>
      <c r="D247" s="832" t="s">
        <v>6742</v>
      </c>
      <c r="E247" s="832" t="s">
        <v>6751</v>
      </c>
      <c r="F247" s="832" t="s">
        <v>6863</v>
      </c>
      <c r="G247" s="832" t="s">
        <v>2611</v>
      </c>
      <c r="H247" s="849"/>
      <c r="I247" s="849"/>
      <c r="J247" s="832"/>
      <c r="K247" s="832"/>
      <c r="L247" s="849">
        <v>7</v>
      </c>
      <c r="M247" s="849">
        <v>58492.07</v>
      </c>
      <c r="N247" s="832">
        <v>1</v>
      </c>
      <c r="O247" s="832">
        <v>8356.01</v>
      </c>
      <c r="P247" s="849"/>
      <c r="Q247" s="849"/>
      <c r="R247" s="837"/>
      <c r="S247" s="850"/>
    </row>
    <row r="248" spans="1:19" ht="14.4" customHeight="1" x14ac:dyDescent="0.3">
      <c r="A248" s="831" t="s">
        <v>6806</v>
      </c>
      <c r="B248" s="832" t="s">
        <v>6862</v>
      </c>
      <c r="C248" s="832" t="s">
        <v>665</v>
      </c>
      <c r="D248" s="832" t="s">
        <v>6742</v>
      </c>
      <c r="E248" s="832" t="s">
        <v>6751</v>
      </c>
      <c r="F248" s="832" t="s">
        <v>6864</v>
      </c>
      <c r="G248" s="832" t="s">
        <v>2608</v>
      </c>
      <c r="H248" s="849"/>
      <c r="I248" s="849"/>
      <c r="J248" s="832"/>
      <c r="K248" s="832"/>
      <c r="L248" s="849">
        <v>5</v>
      </c>
      <c r="M248" s="849">
        <v>29155.5</v>
      </c>
      <c r="N248" s="832">
        <v>1</v>
      </c>
      <c r="O248" s="832">
        <v>5831.1</v>
      </c>
      <c r="P248" s="849"/>
      <c r="Q248" s="849"/>
      <c r="R248" s="837"/>
      <c r="S248" s="850"/>
    </row>
    <row r="249" spans="1:19" ht="14.4" customHeight="1" x14ac:dyDescent="0.3">
      <c r="A249" s="831" t="s">
        <v>6806</v>
      </c>
      <c r="B249" s="832" t="s">
        <v>6862</v>
      </c>
      <c r="C249" s="832" t="s">
        <v>665</v>
      </c>
      <c r="D249" s="832" t="s">
        <v>6742</v>
      </c>
      <c r="E249" s="832" t="s">
        <v>6770</v>
      </c>
      <c r="F249" s="832" t="s">
        <v>6848</v>
      </c>
      <c r="G249" s="832" t="s">
        <v>6849</v>
      </c>
      <c r="H249" s="849"/>
      <c r="I249" s="849"/>
      <c r="J249" s="832"/>
      <c r="K249" s="832"/>
      <c r="L249" s="849">
        <v>4</v>
      </c>
      <c r="M249" s="849">
        <v>588</v>
      </c>
      <c r="N249" s="832">
        <v>1</v>
      </c>
      <c r="O249" s="832">
        <v>147</v>
      </c>
      <c r="P249" s="849"/>
      <c r="Q249" s="849"/>
      <c r="R249" s="837"/>
      <c r="S249" s="850"/>
    </row>
    <row r="250" spans="1:19" ht="14.4" customHeight="1" x14ac:dyDescent="0.3">
      <c r="A250" s="831" t="s">
        <v>6806</v>
      </c>
      <c r="B250" s="832" t="s">
        <v>6862</v>
      </c>
      <c r="C250" s="832" t="s">
        <v>665</v>
      </c>
      <c r="D250" s="832" t="s">
        <v>6742</v>
      </c>
      <c r="E250" s="832" t="s">
        <v>6770</v>
      </c>
      <c r="F250" s="832" t="s">
        <v>6781</v>
      </c>
      <c r="G250" s="832" t="s">
        <v>6782</v>
      </c>
      <c r="H250" s="849"/>
      <c r="I250" s="849"/>
      <c r="J250" s="832"/>
      <c r="K250" s="832"/>
      <c r="L250" s="849">
        <v>1</v>
      </c>
      <c r="M250" s="849">
        <v>33.33</v>
      </c>
      <c r="N250" s="832">
        <v>1</v>
      </c>
      <c r="O250" s="832">
        <v>33.33</v>
      </c>
      <c r="P250" s="849"/>
      <c r="Q250" s="849"/>
      <c r="R250" s="837"/>
      <c r="S250" s="850"/>
    </row>
    <row r="251" spans="1:19" ht="14.4" customHeight="1" x14ac:dyDescent="0.3">
      <c r="A251" s="831" t="s">
        <v>6806</v>
      </c>
      <c r="B251" s="832" t="s">
        <v>6862</v>
      </c>
      <c r="C251" s="832" t="s">
        <v>665</v>
      </c>
      <c r="D251" s="832" t="s">
        <v>6742</v>
      </c>
      <c r="E251" s="832" t="s">
        <v>6770</v>
      </c>
      <c r="F251" s="832" t="s">
        <v>6783</v>
      </c>
      <c r="G251" s="832" t="s">
        <v>6784</v>
      </c>
      <c r="H251" s="849"/>
      <c r="I251" s="849"/>
      <c r="J251" s="832"/>
      <c r="K251" s="832"/>
      <c r="L251" s="849">
        <v>4</v>
      </c>
      <c r="M251" s="849">
        <v>148</v>
      </c>
      <c r="N251" s="832">
        <v>1</v>
      </c>
      <c r="O251" s="832">
        <v>37</v>
      </c>
      <c r="P251" s="849"/>
      <c r="Q251" s="849"/>
      <c r="R251" s="837"/>
      <c r="S251" s="850"/>
    </row>
    <row r="252" spans="1:19" ht="14.4" customHeight="1" x14ac:dyDescent="0.3">
      <c r="A252" s="831" t="s">
        <v>6806</v>
      </c>
      <c r="B252" s="832" t="s">
        <v>6862</v>
      </c>
      <c r="C252" s="832" t="s">
        <v>665</v>
      </c>
      <c r="D252" s="832" t="s">
        <v>6742</v>
      </c>
      <c r="E252" s="832" t="s">
        <v>6770</v>
      </c>
      <c r="F252" s="832" t="s">
        <v>6892</v>
      </c>
      <c r="G252" s="832" t="s">
        <v>6893</v>
      </c>
      <c r="H252" s="849"/>
      <c r="I252" s="849"/>
      <c r="J252" s="832"/>
      <c r="K252" s="832"/>
      <c r="L252" s="849">
        <v>4</v>
      </c>
      <c r="M252" s="849">
        <v>236</v>
      </c>
      <c r="N252" s="832">
        <v>1</v>
      </c>
      <c r="O252" s="832">
        <v>59</v>
      </c>
      <c r="P252" s="849"/>
      <c r="Q252" s="849"/>
      <c r="R252" s="837"/>
      <c r="S252" s="850"/>
    </row>
    <row r="253" spans="1:19" ht="14.4" customHeight="1" x14ac:dyDescent="0.3">
      <c r="A253" s="831" t="s">
        <v>6806</v>
      </c>
      <c r="B253" s="832" t="s">
        <v>6862</v>
      </c>
      <c r="C253" s="832" t="s">
        <v>665</v>
      </c>
      <c r="D253" s="832" t="s">
        <v>6742</v>
      </c>
      <c r="E253" s="832" t="s">
        <v>6770</v>
      </c>
      <c r="F253" s="832" t="s">
        <v>6785</v>
      </c>
      <c r="G253" s="832" t="s">
        <v>6786</v>
      </c>
      <c r="H253" s="849"/>
      <c r="I253" s="849"/>
      <c r="J253" s="832"/>
      <c r="K253" s="832"/>
      <c r="L253" s="849">
        <v>4</v>
      </c>
      <c r="M253" s="849">
        <v>112</v>
      </c>
      <c r="N253" s="832">
        <v>1</v>
      </c>
      <c r="O253" s="832">
        <v>28</v>
      </c>
      <c r="P253" s="849"/>
      <c r="Q253" s="849"/>
      <c r="R253" s="837"/>
      <c r="S253" s="850"/>
    </row>
    <row r="254" spans="1:19" ht="14.4" customHeight="1" x14ac:dyDescent="0.3">
      <c r="A254" s="831" t="s">
        <v>6806</v>
      </c>
      <c r="B254" s="832" t="s">
        <v>6862</v>
      </c>
      <c r="C254" s="832" t="s">
        <v>665</v>
      </c>
      <c r="D254" s="832" t="s">
        <v>6742</v>
      </c>
      <c r="E254" s="832" t="s">
        <v>6770</v>
      </c>
      <c r="F254" s="832" t="s">
        <v>6787</v>
      </c>
      <c r="G254" s="832" t="s">
        <v>6788</v>
      </c>
      <c r="H254" s="849"/>
      <c r="I254" s="849"/>
      <c r="J254" s="832"/>
      <c r="K254" s="832"/>
      <c r="L254" s="849">
        <v>1</v>
      </c>
      <c r="M254" s="849">
        <v>59</v>
      </c>
      <c r="N254" s="832">
        <v>1</v>
      </c>
      <c r="O254" s="832">
        <v>59</v>
      </c>
      <c r="P254" s="849"/>
      <c r="Q254" s="849"/>
      <c r="R254" s="837"/>
      <c r="S254" s="850"/>
    </row>
    <row r="255" spans="1:19" ht="14.4" customHeight="1" x14ac:dyDescent="0.3">
      <c r="A255" s="831" t="s">
        <v>6806</v>
      </c>
      <c r="B255" s="832" t="s">
        <v>6862</v>
      </c>
      <c r="C255" s="832" t="s">
        <v>665</v>
      </c>
      <c r="D255" s="832" t="s">
        <v>6742</v>
      </c>
      <c r="E255" s="832" t="s">
        <v>6770</v>
      </c>
      <c r="F255" s="832" t="s">
        <v>6894</v>
      </c>
      <c r="G255" s="832" t="s">
        <v>6895</v>
      </c>
      <c r="H255" s="849"/>
      <c r="I255" s="849"/>
      <c r="J255" s="832"/>
      <c r="K255" s="832"/>
      <c r="L255" s="849">
        <v>4</v>
      </c>
      <c r="M255" s="849">
        <v>712</v>
      </c>
      <c r="N255" s="832">
        <v>1</v>
      </c>
      <c r="O255" s="832">
        <v>178</v>
      </c>
      <c r="P255" s="849"/>
      <c r="Q255" s="849"/>
      <c r="R255" s="837"/>
      <c r="S255" s="850"/>
    </row>
    <row r="256" spans="1:19" ht="14.4" customHeight="1" x14ac:dyDescent="0.3">
      <c r="A256" s="831" t="s">
        <v>6806</v>
      </c>
      <c r="B256" s="832" t="s">
        <v>6862</v>
      </c>
      <c r="C256" s="832" t="s">
        <v>665</v>
      </c>
      <c r="D256" s="832" t="s">
        <v>6743</v>
      </c>
      <c r="E256" s="832" t="s">
        <v>6751</v>
      </c>
      <c r="F256" s="832" t="s">
        <v>6863</v>
      </c>
      <c r="G256" s="832" t="s">
        <v>2611</v>
      </c>
      <c r="H256" s="849">
        <v>4</v>
      </c>
      <c r="I256" s="849">
        <v>37144</v>
      </c>
      <c r="J256" s="832"/>
      <c r="K256" s="832">
        <v>9286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6806</v>
      </c>
      <c r="B257" s="832" t="s">
        <v>6862</v>
      </c>
      <c r="C257" s="832" t="s">
        <v>665</v>
      </c>
      <c r="D257" s="832" t="s">
        <v>6743</v>
      </c>
      <c r="E257" s="832" t="s">
        <v>6770</v>
      </c>
      <c r="F257" s="832" t="s">
        <v>6775</v>
      </c>
      <c r="G257" s="832" t="s">
        <v>6776</v>
      </c>
      <c r="H257" s="849">
        <v>8</v>
      </c>
      <c r="I257" s="849">
        <v>528</v>
      </c>
      <c r="J257" s="832"/>
      <c r="K257" s="832">
        <v>66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6806</v>
      </c>
      <c r="B258" s="832" t="s">
        <v>6862</v>
      </c>
      <c r="C258" s="832" t="s">
        <v>665</v>
      </c>
      <c r="D258" s="832" t="s">
        <v>6743</v>
      </c>
      <c r="E258" s="832" t="s">
        <v>6770</v>
      </c>
      <c r="F258" s="832" t="s">
        <v>6870</v>
      </c>
      <c r="G258" s="832" t="s">
        <v>6871</v>
      </c>
      <c r="H258" s="849">
        <v>1</v>
      </c>
      <c r="I258" s="849">
        <v>115</v>
      </c>
      <c r="J258" s="832"/>
      <c r="K258" s="832">
        <v>115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6806</v>
      </c>
      <c r="B259" s="832" t="s">
        <v>6862</v>
      </c>
      <c r="C259" s="832" t="s">
        <v>665</v>
      </c>
      <c r="D259" s="832" t="s">
        <v>6743</v>
      </c>
      <c r="E259" s="832" t="s">
        <v>6770</v>
      </c>
      <c r="F259" s="832" t="s">
        <v>6848</v>
      </c>
      <c r="G259" s="832" t="s">
        <v>6849</v>
      </c>
      <c r="H259" s="849">
        <v>1</v>
      </c>
      <c r="I259" s="849">
        <v>147</v>
      </c>
      <c r="J259" s="832"/>
      <c r="K259" s="832">
        <v>147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6806</v>
      </c>
      <c r="B260" s="832" t="s">
        <v>6862</v>
      </c>
      <c r="C260" s="832" t="s">
        <v>665</v>
      </c>
      <c r="D260" s="832" t="s">
        <v>6743</v>
      </c>
      <c r="E260" s="832" t="s">
        <v>6770</v>
      </c>
      <c r="F260" s="832" t="s">
        <v>6781</v>
      </c>
      <c r="G260" s="832" t="s">
        <v>6782</v>
      </c>
      <c r="H260" s="849">
        <v>2</v>
      </c>
      <c r="I260" s="849">
        <v>66.66</v>
      </c>
      <c r="J260" s="832"/>
      <c r="K260" s="832">
        <v>33.33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6806</v>
      </c>
      <c r="B261" s="832" t="s">
        <v>6862</v>
      </c>
      <c r="C261" s="832" t="s">
        <v>665</v>
      </c>
      <c r="D261" s="832" t="s">
        <v>6743</v>
      </c>
      <c r="E261" s="832" t="s">
        <v>6770</v>
      </c>
      <c r="F261" s="832" t="s">
        <v>6818</v>
      </c>
      <c r="G261" s="832" t="s">
        <v>6819</v>
      </c>
      <c r="H261" s="849">
        <v>14</v>
      </c>
      <c r="I261" s="849">
        <v>1624</v>
      </c>
      <c r="J261" s="832"/>
      <c r="K261" s="832">
        <v>116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6806</v>
      </c>
      <c r="B262" s="832" t="s">
        <v>6862</v>
      </c>
      <c r="C262" s="832" t="s">
        <v>665</v>
      </c>
      <c r="D262" s="832" t="s">
        <v>6743</v>
      </c>
      <c r="E262" s="832" t="s">
        <v>6770</v>
      </c>
      <c r="F262" s="832" t="s">
        <v>6783</v>
      </c>
      <c r="G262" s="832" t="s">
        <v>6784</v>
      </c>
      <c r="H262" s="849">
        <v>11</v>
      </c>
      <c r="I262" s="849">
        <v>407</v>
      </c>
      <c r="J262" s="832"/>
      <c r="K262" s="832">
        <v>37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6806</v>
      </c>
      <c r="B263" s="832" t="s">
        <v>6862</v>
      </c>
      <c r="C263" s="832" t="s">
        <v>665</v>
      </c>
      <c r="D263" s="832" t="s">
        <v>6743</v>
      </c>
      <c r="E263" s="832" t="s">
        <v>6770</v>
      </c>
      <c r="F263" s="832" t="s">
        <v>6822</v>
      </c>
      <c r="G263" s="832" t="s">
        <v>6823</v>
      </c>
      <c r="H263" s="849">
        <v>1</v>
      </c>
      <c r="I263" s="849">
        <v>74</v>
      </c>
      <c r="J263" s="832"/>
      <c r="K263" s="832">
        <v>74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6806</v>
      </c>
      <c r="B264" s="832" t="s">
        <v>6862</v>
      </c>
      <c r="C264" s="832" t="s">
        <v>665</v>
      </c>
      <c r="D264" s="832" t="s">
        <v>6743</v>
      </c>
      <c r="E264" s="832" t="s">
        <v>6770</v>
      </c>
      <c r="F264" s="832" t="s">
        <v>6892</v>
      </c>
      <c r="G264" s="832" t="s">
        <v>6893</v>
      </c>
      <c r="H264" s="849">
        <v>4</v>
      </c>
      <c r="I264" s="849">
        <v>236</v>
      </c>
      <c r="J264" s="832"/>
      <c r="K264" s="832">
        <v>59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6806</v>
      </c>
      <c r="B265" s="832" t="s">
        <v>6862</v>
      </c>
      <c r="C265" s="832" t="s">
        <v>665</v>
      </c>
      <c r="D265" s="832" t="s">
        <v>6743</v>
      </c>
      <c r="E265" s="832" t="s">
        <v>6770</v>
      </c>
      <c r="F265" s="832" t="s">
        <v>6785</v>
      </c>
      <c r="G265" s="832" t="s">
        <v>6786</v>
      </c>
      <c r="H265" s="849">
        <v>1</v>
      </c>
      <c r="I265" s="849">
        <v>28</v>
      </c>
      <c r="J265" s="832"/>
      <c r="K265" s="832">
        <v>28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6806</v>
      </c>
      <c r="B266" s="832" t="s">
        <v>6862</v>
      </c>
      <c r="C266" s="832" t="s">
        <v>665</v>
      </c>
      <c r="D266" s="832" t="s">
        <v>6743</v>
      </c>
      <c r="E266" s="832" t="s">
        <v>6770</v>
      </c>
      <c r="F266" s="832" t="s">
        <v>6896</v>
      </c>
      <c r="G266" s="832" t="s">
        <v>6897</v>
      </c>
      <c r="H266" s="849">
        <v>36</v>
      </c>
      <c r="I266" s="849">
        <v>12780</v>
      </c>
      <c r="J266" s="832"/>
      <c r="K266" s="832">
        <v>355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6806</v>
      </c>
      <c r="B267" s="832" t="s">
        <v>6862</v>
      </c>
      <c r="C267" s="832" t="s">
        <v>665</v>
      </c>
      <c r="D267" s="832" t="s">
        <v>2696</v>
      </c>
      <c r="E267" s="832" t="s">
        <v>6770</v>
      </c>
      <c r="F267" s="832" t="s">
        <v>6818</v>
      </c>
      <c r="G267" s="832" t="s">
        <v>6819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116</v>
      </c>
      <c r="R267" s="837"/>
      <c r="S267" s="850">
        <v>116</v>
      </c>
    </row>
    <row r="268" spans="1:19" ht="14.4" customHeight="1" x14ac:dyDescent="0.3">
      <c r="A268" s="831" t="s">
        <v>6806</v>
      </c>
      <c r="B268" s="832" t="s">
        <v>6862</v>
      </c>
      <c r="C268" s="832" t="s">
        <v>665</v>
      </c>
      <c r="D268" s="832" t="s">
        <v>2696</v>
      </c>
      <c r="E268" s="832" t="s">
        <v>6770</v>
      </c>
      <c r="F268" s="832" t="s">
        <v>6894</v>
      </c>
      <c r="G268" s="832" t="s">
        <v>6895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179</v>
      </c>
      <c r="R268" s="837"/>
      <c r="S268" s="850">
        <v>179</v>
      </c>
    </row>
    <row r="269" spans="1:19" ht="14.4" customHeight="1" x14ac:dyDescent="0.3">
      <c r="A269" s="831" t="s">
        <v>6806</v>
      </c>
      <c r="B269" s="832" t="s">
        <v>6862</v>
      </c>
      <c r="C269" s="832" t="s">
        <v>665</v>
      </c>
      <c r="D269" s="832" t="s">
        <v>2697</v>
      </c>
      <c r="E269" s="832" t="s">
        <v>6751</v>
      </c>
      <c r="F269" s="832" t="s">
        <v>6863</v>
      </c>
      <c r="G269" s="832" t="s">
        <v>2611</v>
      </c>
      <c r="H269" s="849">
        <v>14</v>
      </c>
      <c r="I269" s="849">
        <v>130126.64</v>
      </c>
      <c r="J269" s="832"/>
      <c r="K269" s="832">
        <v>9294.76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6806</v>
      </c>
      <c r="B270" s="832" t="s">
        <v>6862</v>
      </c>
      <c r="C270" s="832" t="s">
        <v>665</v>
      </c>
      <c r="D270" s="832" t="s">
        <v>2697</v>
      </c>
      <c r="E270" s="832" t="s">
        <v>6751</v>
      </c>
      <c r="F270" s="832" t="s">
        <v>6864</v>
      </c>
      <c r="G270" s="832" t="s">
        <v>2608</v>
      </c>
      <c r="H270" s="849">
        <v>3</v>
      </c>
      <c r="I270" s="849">
        <v>17655.39</v>
      </c>
      <c r="J270" s="832"/>
      <c r="K270" s="832">
        <v>5885.13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6806</v>
      </c>
      <c r="B271" s="832" t="s">
        <v>6862</v>
      </c>
      <c r="C271" s="832" t="s">
        <v>665</v>
      </c>
      <c r="D271" s="832" t="s">
        <v>2697</v>
      </c>
      <c r="E271" s="832" t="s">
        <v>6770</v>
      </c>
      <c r="F271" s="832" t="s">
        <v>6848</v>
      </c>
      <c r="G271" s="832" t="s">
        <v>6849</v>
      </c>
      <c r="H271" s="849">
        <v>2</v>
      </c>
      <c r="I271" s="849">
        <v>294</v>
      </c>
      <c r="J271" s="832"/>
      <c r="K271" s="832">
        <v>147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6806</v>
      </c>
      <c r="B272" s="832" t="s">
        <v>6862</v>
      </c>
      <c r="C272" s="832" t="s">
        <v>665</v>
      </c>
      <c r="D272" s="832" t="s">
        <v>2697</v>
      </c>
      <c r="E272" s="832" t="s">
        <v>6770</v>
      </c>
      <c r="F272" s="832" t="s">
        <v>6872</v>
      </c>
      <c r="G272" s="832" t="s">
        <v>6873</v>
      </c>
      <c r="H272" s="849">
        <v>1</v>
      </c>
      <c r="I272" s="849">
        <v>10</v>
      </c>
      <c r="J272" s="832"/>
      <c r="K272" s="832">
        <v>10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6806</v>
      </c>
      <c r="B273" s="832" t="s">
        <v>6862</v>
      </c>
      <c r="C273" s="832" t="s">
        <v>665</v>
      </c>
      <c r="D273" s="832" t="s">
        <v>2697</v>
      </c>
      <c r="E273" s="832" t="s">
        <v>6770</v>
      </c>
      <c r="F273" s="832" t="s">
        <v>6783</v>
      </c>
      <c r="G273" s="832" t="s">
        <v>6784</v>
      </c>
      <c r="H273" s="849">
        <v>3</v>
      </c>
      <c r="I273" s="849">
        <v>111</v>
      </c>
      <c r="J273" s="832"/>
      <c r="K273" s="832">
        <v>37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6806</v>
      </c>
      <c r="B274" s="832" t="s">
        <v>6862</v>
      </c>
      <c r="C274" s="832" t="s">
        <v>665</v>
      </c>
      <c r="D274" s="832" t="s">
        <v>2697</v>
      </c>
      <c r="E274" s="832" t="s">
        <v>6770</v>
      </c>
      <c r="F274" s="832" t="s">
        <v>6892</v>
      </c>
      <c r="G274" s="832" t="s">
        <v>6893</v>
      </c>
      <c r="H274" s="849">
        <v>7</v>
      </c>
      <c r="I274" s="849">
        <v>413</v>
      </c>
      <c r="J274" s="832"/>
      <c r="K274" s="832">
        <v>59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6806</v>
      </c>
      <c r="B275" s="832" t="s">
        <v>6862</v>
      </c>
      <c r="C275" s="832" t="s">
        <v>665</v>
      </c>
      <c r="D275" s="832" t="s">
        <v>2697</v>
      </c>
      <c r="E275" s="832" t="s">
        <v>6770</v>
      </c>
      <c r="F275" s="832" t="s">
        <v>6785</v>
      </c>
      <c r="G275" s="832" t="s">
        <v>6786</v>
      </c>
      <c r="H275" s="849">
        <v>1</v>
      </c>
      <c r="I275" s="849">
        <v>28</v>
      </c>
      <c r="J275" s="832"/>
      <c r="K275" s="832">
        <v>28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6806</v>
      </c>
      <c r="B276" s="832" t="s">
        <v>6862</v>
      </c>
      <c r="C276" s="832" t="s">
        <v>665</v>
      </c>
      <c r="D276" s="832" t="s">
        <v>6744</v>
      </c>
      <c r="E276" s="832" t="s">
        <v>6770</v>
      </c>
      <c r="F276" s="832" t="s">
        <v>6848</v>
      </c>
      <c r="G276" s="832" t="s">
        <v>6849</v>
      </c>
      <c r="H276" s="849"/>
      <c r="I276" s="849"/>
      <c r="J276" s="832"/>
      <c r="K276" s="832"/>
      <c r="L276" s="849">
        <v>1</v>
      </c>
      <c r="M276" s="849">
        <v>147</v>
      </c>
      <c r="N276" s="832">
        <v>1</v>
      </c>
      <c r="O276" s="832">
        <v>147</v>
      </c>
      <c r="P276" s="849"/>
      <c r="Q276" s="849"/>
      <c r="R276" s="837"/>
      <c r="S276" s="850"/>
    </row>
    <row r="277" spans="1:19" ht="14.4" customHeight="1" x14ac:dyDescent="0.3">
      <c r="A277" s="831" t="s">
        <v>6806</v>
      </c>
      <c r="B277" s="832" t="s">
        <v>6862</v>
      </c>
      <c r="C277" s="832" t="s">
        <v>665</v>
      </c>
      <c r="D277" s="832" t="s">
        <v>6744</v>
      </c>
      <c r="E277" s="832" t="s">
        <v>6770</v>
      </c>
      <c r="F277" s="832" t="s">
        <v>6783</v>
      </c>
      <c r="G277" s="832" t="s">
        <v>6784</v>
      </c>
      <c r="H277" s="849"/>
      <c r="I277" s="849"/>
      <c r="J277" s="832"/>
      <c r="K277" s="832"/>
      <c r="L277" s="849">
        <v>1</v>
      </c>
      <c r="M277" s="849">
        <v>37</v>
      </c>
      <c r="N277" s="832">
        <v>1</v>
      </c>
      <c r="O277" s="832">
        <v>37</v>
      </c>
      <c r="P277" s="849"/>
      <c r="Q277" s="849"/>
      <c r="R277" s="837"/>
      <c r="S277" s="850"/>
    </row>
    <row r="278" spans="1:19" ht="14.4" customHeight="1" x14ac:dyDescent="0.3">
      <c r="A278" s="831" t="s">
        <v>6806</v>
      </c>
      <c r="B278" s="832" t="s">
        <v>6862</v>
      </c>
      <c r="C278" s="832" t="s">
        <v>665</v>
      </c>
      <c r="D278" s="832" t="s">
        <v>6744</v>
      </c>
      <c r="E278" s="832" t="s">
        <v>6770</v>
      </c>
      <c r="F278" s="832" t="s">
        <v>6892</v>
      </c>
      <c r="G278" s="832" t="s">
        <v>6893</v>
      </c>
      <c r="H278" s="849"/>
      <c r="I278" s="849"/>
      <c r="J278" s="832"/>
      <c r="K278" s="832"/>
      <c r="L278" s="849">
        <v>1</v>
      </c>
      <c r="M278" s="849">
        <v>59</v>
      </c>
      <c r="N278" s="832">
        <v>1</v>
      </c>
      <c r="O278" s="832">
        <v>59</v>
      </c>
      <c r="P278" s="849"/>
      <c r="Q278" s="849"/>
      <c r="R278" s="837"/>
      <c r="S278" s="850"/>
    </row>
    <row r="279" spans="1:19" ht="14.4" customHeight="1" x14ac:dyDescent="0.3">
      <c r="A279" s="831" t="s">
        <v>6806</v>
      </c>
      <c r="B279" s="832" t="s">
        <v>6862</v>
      </c>
      <c r="C279" s="832" t="s">
        <v>665</v>
      </c>
      <c r="D279" s="832" t="s">
        <v>2701</v>
      </c>
      <c r="E279" s="832" t="s">
        <v>6751</v>
      </c>
      <c r="F279" s="832" t="s">
        <v>6863</v>
      </c>
      <c r="G279" s="832" t="s">
        <v>2611</v>
      </c>
      <c r="H279" s="849"/>
      <c r="I279" s="849"/>
      <c r="J279" s="832"/>
      <c r="K279" s="832"/>
      <c r="L279" s="849">
        <v>37</v>
      </c>
      <c r="M279" s="849">
        <v>321539.69</v>
      </c>
      <c r="N279" s="832">
        <v>1</v>
      </c>
      <c r="O279" s="832">
        <v>8690.2618918918924</v>
      </c>
      <c r="P279" s="849">
        <v>27</v>
      </c>
      <c r="Q279" s="849">
        <v>225612.27000000002</v>
      </c>
      <c r="R279" s="837">
        <v>0.70166227379270041</v>
      </c>
      <c r="S279" s="850">
        <v>8356.01</v>
      </c>
    </row>
    <row r="280" spans="1:19" ht="14.4" customHeight="1" x14ac:dyDescent="0.3">
      <c r="A280" s="831" t="s">
        <v>6806</v>
      </c>
      <c r="B280" s="832" t="s">
        <v>6862</v>
      </c>
      <c r="C280" s="832" t="s">
        <v>665</v>
      </c>
      <c r="D280" s="832" t="s">
        <v>2701</v>
      </c>
      <c r="E280" s="832" t="s">
        <v>6751</v>
      </c>
      <c r="F280" s="832" t="s">
        <v>6864</v>
      </c>
      <c r="G280" s="832" t="s">
        <v>2608</v>
      </c>
      <c r="H280" s="849"/>
      <c r="I280" s="849"/>
      <c r="J280" s="832"/>
      <c r="K280" s="832"/>
      <c r="L280" s="849">
        <v>16</v>
      </c>
      <c r="M280" s="849">
        <v>93297.599999999991</v>
      </c>
      <c r="N280" s="832">
        <v>1</v>
      </c>
      <c r="O280" s="832">
        <v>5831.0999999999995</v>
      </c>
      <c r="P280" s="849">
        <v>62</v>
      </c>
      <c r="Q280" s="849">
        <v>361528.2</v>
      </c>
      <c r="R280" s="837">
        <v>3.8750000000000004</v>
      </c>
      <c r="S280" s="850">
        <v>5831.1</v>
      </c>
    </row>
    <row r="281" spans="1:19" ht="14.4" customHeight="1" x14ac:dyDescent="0.3">
      <c r="A281" s="831" t="s">
        <v>6806</v>
      </c>
      <c r="B281" s="832" t="s">
        <v>6862</v>
      </c>
      <c r="C281" s="832" t="s">
        <v>665</v>
      </c>
      <c r="D281" s="832" t="s">
        <v>2701</v>
      </c>
      <c r="E281" s="832" t="s">
        <v>6770</v>
      </c>
      <c r="F281" s="832" t="s">
        <v>6775</v>
      </c>
      <c r="G281" s="832" t="s">
        <v>6776</v>
      </c>
      <c r="H281" s="849"/>
      <c r="I281" s="849"/>
      <c r="J281" s="832"/>
      <c r="K281" s="832"/>
      <c r="L281" s="849">
        <v>3</v>
      </c>
      <c r="M281" s="849">
        <v>198</v>
      </c>
      <c r="N281" s="832">
        <v>1</v>
      </c>
      <c r="O281" s="832">
        <v>66</v>
      </c>
      <c r="P281" s="849"/>
      <c r="Q281" s="849"/>
      <c r="R281" s="837"/>
      <c r="S281" s="850"/>
    </row>
    <row r="282" spans="1:19" ht="14.4" customHeight="1" x14ac:dyDescent="0.3">
      <c r="A282" s="831" t="s">
        <v>6806</v>
      </c>
      <c r="B282" s="832" t="s">
        <v>6862</v>
      </c>
      <c r="C282" s="832" t="s">
        <v>665</v>
      </c>
      <c r="D282" s="832" t="s">
        <v>2701</v>
      </c>
      <c r="E282" s="832" t="s">
        <v>6770</v>
      </c>
      <c r="F282" s="832" t="s">
        <v>6870</v>
      </c>
      <c r="G282" s="832" t="s">
        <v>6871</v>
      </c>
      <c r="H282" s="849"/>
      <c r="I282" s="849"/>
      <c r="J282" s="832"/>
      <c r="K282" s="832"/>
      <c r="L282" s="849">
        <v>5</v>
      </c>
      <c r="M282" s="849">
        <v>580</v>
      </c>
      <c r="N282" s="832">
        <v>1</v>
      </c>
      <c r="O282" s="832">
        <v>116</v>
      </c>
      <c r="P282" s="849">
        <v>0</v>
      </c>
      <c r="Q282" s="849">
        <v>0</v>
      </c>
      <c r="R282" s="837">
        <v>0</v>
      </c>
      <c r="S282" s="850"/>
    </row>
    <row r="283" spans="1:19" ht="14.4" customHeight="1" x14ac:dyDescent="0.3">
      <c r="A283" s="831" t="s">
        <v>6806</v>
      </c>
      <c r="B283" s="832" t="s">
        <v>6862</v>
      </c>
      <c r="C283" s="832" t="s">
        <v>665</v>
      </c>
      <c r="D283" s="832" t="s">
        <v>2701</v>
      </c>
      <c r="E283" s="832" t="s">
        <v>6770</v>
      </c>
      <c r="F283" s="832" t="s">
        <v>6848</v>
      </c>
      <c r="G283" s="832" t="s">
        <v>6849</v>
      </c>
      <c r="H283" s="849"/>
      <c r="I283" s="849"/>
      <c r="J283" s="832"/>
      <c r="K283" s="832"/>
      <c r="L283" s="849">
        <v>17</v>
      </c>
      <c r="M283" s="849">
        <v>2499</v>
      </c>
      <c r="N283" s="832">
        <v>1</v>
      </c>
      <c r="O283" s="832">
        <v>147</v>
      </c>
      <c r="P283" s="849">
        <v>32</v>
      </c>
      <c r="Q283" s="849">
        <v>4832</v>
      </c>
      <c r="R283" s="837">
        <v>1.9335734293717488</v>
      </c>
      <c r="S283" s="850">
        <v>151</v>
      </c>
    </row>
    <row r="284" spans="1:19" ht="14.4" customHeight="1" x14ac:dyDescent="0.3">
      <c r="A284" s="831" t="s">
        <v>6806</v>
      </c>
      <c r="B284" s="832" t="s">
        <v>6862</v>
      </c>
      <c r="C284" s="832" t="s">
        <v>665</v>
      </c>
      <c r="D284" s="832" t="s">
        <v>2701</v>
      </c>
      <c r="E284" s="832" t="s">
        <v>6770</v>
      </c>
      <c r="F284" s="832" t="s">
        <v>6882</v>
      </c>
      <c r="G284" s="832" t="s">
        <v>6883</v>
      </c>
      <c r="H284" s="849"/>
      <c r="I284" s="849"/>
      <c r="J284" s="832"/>
      <c r="K284" s="832"/>
      <c r="L284" s="849">
        <v>5</v>
      </c>
      <c r="M284" s="849">
        <v>0</v>
      </c>
      <c r="N284" s="832"/>
      <c r="O284" s="832">
        <v>0</v>
      </c>
      <c r="P284" s="849"/>
      <c r="Q284" s="849"/>
      <c r="R284" s="837"/>
      <c r="S284" s="850"/>
    </row>
    <row r="285" spans="1:19" ht="14.4" customHeight="1" x14ac:dyDescent="0.3">
      <c r="A285" s="831" t="s">
        <v>6806</v>
      </c>
      <c r="B285" s="832" t="s">
        <v>6862</v>
      </c>
      <c r="C285" s="832" t="s">
        <v>665</v>
      </c>
      <c r="D285" s="832" t="s">
        <v>2701</v>
      </c>
      <c r="E285" s="832" t="s">
        <v>6770</v>
      </c>
      <c r="F285" s="832" t="s">
        <v>6781</v>
      </c>
      <c r="G285" s="832" t="s">
        <v>6782</v>
      </c>
      <c r="H285" s="849"/>
      <c r="I285" s="849"/>
      <c r="J285" s="832"/>
      <c r="K285" s="832"/>
      <c r="L285" s="849">
        <v>6</v>
      </c>
      <c r="M285" s="849">
        <v>199.98999999999995</v>
      </c>
      <c r="N285" s="832">
        <v>1</v>
      </c>
      <c r="O285" s="832">
        <v>33.331666666666656</v>
      </c>
      <c r="P285" s="849">
        <v>6</v>
      </c>
      <c r="Q285" s="849">
        <v>200</v>
      </c>
      <c r="R285" s="837">
        <v>1.0000500025001253</v>
      </c>
      <c r="S285" s="850">
        <v>33.333333333333336</v>
      </c>
    </row>
    <row r="286" spans="1:19" ht="14.4" customHeight="1" x14ac:dyDescent="0.3">
      <c r="A286" s="831" t="s">
        <v>6806</v>
      </c>
      <c r="B286" s="832" t="s">
        <v>6862</v>
      </c>
      <c r="C286" s="832" t="s">
        <v>665</v>
      </c>
      <c r="D286" s="832" t="s">
        <v>2701</v>
      </c>
      <c r="E286" s="832" t="s">
        <v>6770</v>
      </c>
      <c r="F286" s="832" t="s">
        <v>6783</v>
      </c>
      <c r="G286" s="832" t="s">
        <v>6784</v>
      </c>
      <c r="H286" s="849"/>
      <c r="I286" s="849"/>
      <c r="J286" s="832"/>
      <c r="K286" s="832"/>
      <c r="L286" s="849">
        <v>17</v>
      </c>
      <c r="M286" s="849">
        <v>629</v>
      </c>
      <c r="N286" s="832">
        <v>1</v>
      </c>
      <c r="O286" s="832">
        <v>37</v>
      </c>
      <c r="P286" s="849">
        <v>32</v>
      </c>
      <c r="Q286" s="849">
        <v>1216</v>
      </c>
      <c r="R286" s="837">
        <v>1.933227344992051</v>
      </c>
      <c r="S286" s="850">
        <v>38</v>
      </c>
    </row>
    <row r="287" spans="1:19" ht="14.4" customHeight="1" x14ac:dyDescent="0.3">
      <c r="A287" s="831" t="s">
        <v>6806</v>
      </c>
      <c r="B287" s="832" t="s">
        <v>6862</v>
      </c>
      <c r="C287" s="832" t="s">
        <v>665</v>
      </c>
      <c r="D287" s="832" t="s">
        <v>2701</v>
      </c>
      <c r="E287" s="832" t="s">
        <v>6770</v>
      </c>
      <c r="F287" s="832" t="s">
        <v>6892</v>
      </c>
      <c r="G287" s="832" t="s">
        <v>6893</v>
      </c>
      <c r="H287" s="849"/>
      <c r="I287" s="849"/>
      <c r="J287" s="832"/>
      <c r="K287" s="832"/>
      <c r="L287" s="849">
        <v>16</v>
      </c>
      <c r="M287" s="849">
        <v>944</v>
      </c>
      <c r="N287" s="832">
        <v>1</v>
      </c>
      <c r="O287" s="832">
        <v>59</v>
      </c>
      <c r="P287" s="849">
        <v>30</v>
      </c>
      <c r="Q287" s="849">
        <v>1830</v>
      </c>
      <c r="R287" s="837">
        <v>1.9385593220338984</v>
      </c>
      <c r="S287" s="850">
        <v>61</v>
      </c>
    </row>
    <row r="288" spans="1:19" ht="14.4" customHeight="1" x14ac:dyDescent="0.3">
      <c r="A288" s="831" t="s">
        <v>6806</v>
      </c>
      <c r="B288" s="832" t="s">
        <v>6862</v>
      </c>
      <c r="C288" s="832" t="s">
        <v>665</v>
      </c>
      <c r="D288" s="832" t="s">
        <v>2701</v>
      </c>
      <c r="E288" s="832" t="s">
        <v>6770</v>
      </c>
      <c r="F288" s="832" t="s">
        <v>6785</v>
      </c>
      <c r="G288" s="832" t="s">
        <v>6786</v>
      </c>
      <c r="H288" s="849"/>
      <c r="I288" s="849"/>
      <c r="J288" s="832"/>
      <c r="K288" s="832"/>
      <c r="L288" s="849">
        <v>17</v>
      </c>
      <c r="M288" s="849">
        <v>476</v>
      </c>
      <c r="N288" s="832">
        <v>1</v>
      </c>
      <c r="O288" s="832">
        <v>28</v>
      </c>
      <c r="P288" s="849">
        <v>31</v>
      </c>
      <c r="Q288" s="849">
        <v>899</v>
      </c>
      <c r="R288" s="837">
        <v>1.8886554621848739</v>
      </c>
      <c r="S288" s="850">
        <v>29</v>
      </c>
    </row>
    <row r="289" spans="1:19" ht="14.4" customHeight="1" x14ac:dyDescent="0.3">
      <c r="A289" s="831" t="s">
        <v>6806</v>
      </c>
      <c r="B289" s="832" t="s">
        <v>6862</v>
      </c>
      <c r="C289" s="832" t="s">
        <v>665</v>
      </c>
      <c r="D289" s="832" t="s">
        <v>2701</v>
      </c>
      <c r="E289" s="832" t="s">
        <v>6770</v>
      </c>
      <c r="F289" s="832" t="s">
        <v>6787</v>
      </c>
      <c r="G289" s="832" t="s">
        <v>6788</v>
      </c>
      <c r="H289" s="849"/>
      <c r="I289" s="849"/>
      <c r="J289" s="832"/>
      <c r="K289" s="832"/>
      <c r="L289" s="849">
        <v>17</v>
      </c>
      <c r="M289" s="849">
        <v>1003</v>
      </c>
      <c r="N289" s="832">
        <v>1</v>
      </c>
      <c r="O289" s="832">
        <v>59</v>
      </c>
      <c r="P289" s="849">
        <v>32</v>
      </c>
      <c r="Q289" s="849">
        <v>1952</v>
      </c>
      <c r="R289" s="837">
        <v>1.9461615154536391</v>
      </c>
      <c r="S289" s="850">
        <v>61</v>
      </c>
    </row>
    <row r="290" spans="1:19" ht="14.4" customHeight="1" x14ac:dyDescent="0.3">
      <c r="A290" s="831" t="s">
        <v>6806</v>
      </c>
      <c r="B290" s="832" t="s">
        <v>6862</v>
      </c>
      <c r="C290" s="832" t="s">
        <v>665</v>
      </c>
      <c r="D290" s="832" t="s">
        <v>2701</v>
      </c>
      <c r="E290" s="832" t="s">
        <v>6770</v>
      </c>
      <c r="F290" s="832" t="s">
        <v>6894</v>
      </c>
      <c r="G290" s="832" t="s">
        <v>6895</v>
      </c>
      <c r="H290" s="849"/>
      <c r="I290" s="849"/>
      <c r="J290" s="832"/>
      <c r="K290" s="832"/>
      <c r="L290" s="849">
        <v>15</v>
      </c>
      <c r="M290" s="849">
        <v>2670</v>
      </c>
      <c r="N290" s="832">
        <v>1</v>
      </c>
      <c r="O290" s="832">
        <v>178</v>
      </c>
      <c r="P290" s="849">
        <v>31</v>
      </c>
      <c r="Q290" s="849">
        <v>5549</v>
      </c>
      <c r="R290" s="837">
        <v>2.0782771535580524</v>
      </c>
      <c r="S290" s="850">
        <v>179</v>
      </c>
    </row>
    <row r="291" spans="1:19" ht="14.4" customHeight="1" x14ac:dyDescent="0.3">
      <c r="A291" s="831" t="s">
        <v>6806</v>
      </c>
      <c r="B291" s="832" t="s">
        <v>6862</v>
      </c>
      <c r="C291" s="832" t="s">
        <v>665</v>
      </c>
      <c r="D291" s="832" t="s">
        <v>2702</v>
      </c>
      <c r="E291" s="832" t="s">
        <v>6751</v>
      </c>
      <c r="F291" s="832" t="s">
        <v>6863</v>
      </c>
      <c r="G291" s="832" t="s">
        <v>2611</v>
      </c>
      <c r="H291" s="849">
        <v>6</v>
      </c>
      <c r="I291" s="849">
        <v>55768.56</v>
      </c>
      <c r="J291" s="832"/>
      <c r="K291" s="832">
        <v>9294.76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6806</v>
      </c>
      <c r="B292" s="832" t="s">
        <v>6862</v>
      </c>
      <c r="C292" s="832" t="s">
        <v>665</v>
      </c>
      <c r="D292" s="832" t="s">
        <v>2702</v>
      </c>
      <c r="E292" s="832" t="s">
        <v>6770</v>
      </c>
      <c r="F292" s="832" t="s">
        <v>6892</v>
      </c>
      <c r="G292" s="832" t="s">
        <v>6893</v>
      </c>
      <c r="H292" s="849">
        <v>2</v>
      </c>
      <c r="I292" s="849">
        <v>118</v>
      </c>
      <c r="J292" s="832"/>
      <c r="K292" s="832">
        <v>59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6806</v>
      </c>
      <c r="B293" s="832" t="s">
        <v>6862</v>
      </c>
      <c r="C293" s="832" t="s">
        <v>665</v>
      </c>
      <c r="D293" s="832" t="s">
        <v>6745</v>
      </c>
      <c r="E293" s="832" t="s">
        <v>6751</v>
      </c>
      <c r="F293" s="832" t="s">
        <v>6863</v>
      </c>
      <c r="G293" s="832" t="s">
        <v>2611</v>
      </c>
      <c r="H293" s="849">
        <v>81</v>
      </c>
      <c r="I293" s="849">
        <v>734194.68</v>
      </c>
      <c r="J293" s="832"/>
      <c r="K293" s="832">
        <v>9064.1318518518528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6806</v>
      </c>
      <c r="B294" s="832" t="s">
        <v>6862</v>
      </c>
      <c r="C294" s="832" t="s">
        <v>665</v>
      </c>
      <c r="D294" s="832" t="s">
        <v>6745</v>
      </c>
      <c r="E294" s="832" t="s">
        <v>6770</v>
      </c>
      <c r="F294" s="832" t="s">
        <v>6775</v>
      </c>
      <c r="G294" s="832" t="s">
        <v>6776</v>
      </c>
      <c r="H294" s="849"/>
      <c r="I294" s="849"/>
      <c r="J294" s="832"/>
      <c r="K294" s="832"/>
      <c r="L294" s="849">
        <v>1</v>
      </c>
      <c r="M294" s="849">
        <v>66</v>
      </c>
      <c r="N294" s="832">
        <v>1</v>
      </c>
      <c r="O294" s="832">
        <v>66</v>
      </c>
      <c r="P294" s="849"/>
      <c r="Q294" s="849"/>
      <c r="R294" s="837"/>
      <c r="S294" s="850"/>
    </row>
    <row r="295" spans="1:19" ht="14.4" customHeight="1" x14ac:dyDescent="0.3">
      <c r="A295" s="831" t="s">
        <v>6806</v>
      </c>
      <c r="B295" s="832" t="s">
        <v>6862</v>
      </c>
      <c r="C295" s="832" t="s">
        <v>665</v>
      </c>
      <c r="D295" s="832" t="s">
        <v>6745</v>
      </c>
      <c r="E295" s="832" t="s">
        <v>6770</v>
      </c>
      <c r="F295" s="832" t="s">
        <v>6870</v>
      </c>
      <c r="G295" s="832" t="s">
        <v>6871</v>
      </c>
      <c r="H295" s="849">
        <v>2</v>
      </c>
      <c r="I295" s="849">
        <v>230</v>
      </c>
      <c r="J295" s="832"/>
      <c r="K295" s="832">
        <v>115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6806</v>
      </c>
      <c r="B296" s="832" t="s">
        <v>6862</v>
      </c>
      <c r="C296" s="832" t="s">
        <v>665</v>
      </c>
      <c r="D296" s="832" t="s">
        <v>6745</v>
      </c>
      <c r="E296" s="832" t="s">
        <v>6770</v>
      </c>
      <c r="F296" s="832" t="s">
        <v>6783</v>
      </c>
      <c r="G296" s="832" t="s">
        <v>6784</v>
      </c>
      <c r="H296" s="849"/>
      <c r="I296" s="849"/>
      <c r="J296" s="832"/>
      <c r="K296" s="832"/>
      <c r="L296" s="849">
        <v>2</v>
      </c>
      <c r="M296" s="849">
        <v>74</v>
      </c>
      <c r="N296" s="832">
        <v>1</v>
      </c>
      <c r="O296" s="832">
        <v>37</v>
      </c>
      <c r="P296" s="849"/>
      <c r="Q296" s="849"/>
      <c r="R296" s="837"/>
      <c r="S296" s="850"/>
    </row>
    <row r="297" spans="1:19" ht="14.4" customHeight="1" x14ac:dyDescent="0.3">
      <c r="A297" s="831" t="s">
        <v>6806</v>
      </c>
      <c r="B297" s="832" t="s">
        <v>6862</v>
      </c>
      <c r="C297" s="832" t="s">
        <v>665</v>
      </c>
      <c r="D297" s="832" t="s">
        <v>6745</v>
      </c>
      <c r="E297" s="832" t="s">
        <v>6770</v>
      </c>
      <c r="F297" s="832" t="s">
        <v>6854</v>
      </c>
      <c r="G297" s="832" t="s">
        <v>6855</v>
      </c>
      <c r="H297" s="849">
        <v>2</v>
      </c>
      <c r="I297" s="849">
        <v>64</v>
      </c>
      <c r="J297" s="832"/>
      <c r="K297" s="832">
        <v>32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6806</v>
      </c>
      <c r="B298" s="832" t="s">
        <v>6862</v>
      </c>
      <c r="C298" s="832" t="s">
        <v>665</v>
      </c>
      <c r="D298" s="832" t="s">
        <v>6745</v>
      </c>
      <c r="E298" s="832" t="s">
        <v>6770</v>
      </c>
      <c r="F298" s="832" t="s">
        <v>6892</v>
      </c>
      <c r="G298" s="832" t="s">
        <v>6893</v>
      </c>
      <c r="H298" s="849">
        <v>28</v>
      </c>
      <c r="I298" s="849">
        <v>1652</v>
      </c>
      <c r="J298" s="832"/>
      <c r="K298" s="832">
        <v>59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6806</v>
      </c>
      <c r="B299" s="832" t="s">
        <v>6862</v>
      </c>
      <c r="C299" s="832" t="s">
        <v>665</v>
      </c>
      <c r="D299" s="832" t="s">
        <v>6745</v>
      </c>
      <c r="E299" s="832" t="s">
        <v>6770</v>
      </c>
      <c r="F299" s="832" t="s">
        <v>6894</v>
      </c>
      <c r="G299" s="832" t="s">
        <v>6895</v>
      </c>
      <c r="H299" s="849"/>
      <c r="I299" s="849"/>
      <c r="J299" s="832"/>
      <c r="K299" s="832"/>
      <c r="L299" s="849">
        <v>2</v>
      </c>
      <c r="M299" s="849">
        <v>356</v>
      </c>
      <c r="N299" s="832">
        <v>1</v>
      </c>
      <c r="O299" s="832">
        <v>178</v>
      </c>
      <c r="P299" s="849"/>
      <c r="Q299" s="849"/>
      <c r="R299" s="837"/>
      <c r="S299" s="850"/>
    </row>
    <row r="300" spans="1:19" ht="14.4" customHeight="1" x14ac:dyDescent="0.3">
      <c r="A300" s="831" t="s">
        <v>6806</v>
      </c>
      <c r="B300" s="832" t="s">
        <v>6862</v>
      </c>
      <c r="C300" s="832" t="s">
        <v>665</v>
      </c>
      <c r="D300" s="832" t="s">
        <v>6745</v>
      </c>
      <c r="E300" s="832" t="s">
        <v>6770</v>
      </c>
      <c r="F300" s="832" t="s">
        <v>6896</v>
      </c>
      <c r="G300" s="832" t="s">
        <v>6897</v>
      </c>
      <c r="H300" s="849"/>
      <c r="I300" s="849"/>
      <c r="J300" s="832"/>
      <c r="K300" s="832"/>
      <c r="L300" s="849">
        <v>2</v>
      </c>
      <c r="M300" s="849">
        <v>710</v>
      </c>
      <c r="N300" s="832">
        <v>1</v>
      </c>
      <c r="O300" s="832">
        <v>355</v>
      </c>
      <c r="P300" s="849"/>
      <c r="Q300" s="849"/>
      <c r="R300" s="837"/>
      <c r="S300" s="850"/>
    </row>
    <row r="301" spans="1:19" ht="14.4" customHeight="1" x14ac:dyDescent="0.3">
      <c r="A301" s="831" t="s">
        <v>6806</v>
      </c>
      <c r="B301" s="832" t="s">
        <v>6862</v>
      </c>
      <c r="C301" s="832" t="s">
        <v>665</v>
      </c>
      <c r="D301" s="832" t="s">
        <v>2704</v>
      </c>
      <c r="E301" s="832" t="s">
        <v>6751</v>
      </c>
      <c r="F301" s="832" t="s">
        <v>6863</v>
      </c>
      <c r="G301" s="832" t="s">
        <v>2611</v>
      </c>
      <c r="H301" s="849"/>
      <c r="I301" s="849"/>
      <c r="J301" s="832"/>
      <c r="K301" s="832"/>
      <c r="L301" s="849">
        <v>32</v>
      </c>
      <c r="M301" s="849">
        <v>302433.06</v>
      </c>
      <c r="N301" s="832">
        <v>1</v>
      </c>
      <c r="O301" s="832">
        <v>9451.0331249999999</v>
      </c>
      <c r="P301" s="849">
        <v>4</v>
      </c>
      <c r="Q301" s="849">
        <v>33424.04</v>
      </c>
      <c r="R301" s="837">
        <v>0.11051715047290135</v>
      </c>
      <c r="S301" s="850">
        <v>8356.01</v>
      </c>
    </row>
    <row r="302" spans="1:19" ht="14.4" customHeight="1" x14ac:dyDescent="0.3">
      <c r="A302" s="831" t="s">
        <v>6806</v>
      </c>
      <c r="B302" s="832" t="s">
        <v>6862</v>
      </c>
      <c r="C302" s="832" t="s">
        <v>665</v>
      </c>
      <c r="D302" s="832" t="s">
        <v>2704</v>
      </c>
      <c r="E302" s="832" t="s">
        <v>6751</v>
      </c>
      <c r="F302" s="832" t="s">
        <v>6864</v>
      </c>
      <c r="G302" s="832" t="s">
        <v>2608</v>
      </c>
      <c r="H302" s="849"/>
      <c r="I302" s="849"/>
      <c r="J302" s="832"/>
      <c r="K302" s="832"/>
      <c r="L302" s="849">
        <v>20</v>
      </c>
      <c r="M302" s="849">
        <v>116622</v>
      </c>
      <c r="N302" s="832">
        <v>1</v>
      </c>
      <c r="O302" s="832">
        <v>5831.1</v>
      </c>
      <c r="P302" s="849">
        <v>6</v>
      </c>
      <c r="Q302" s="849">
        <v>34986.6</v>
      </c>
      <c r="R302" s="837">
        <v>0.3</v>
      </c>
      <c r="S302" s="850">
        <v>5831.0999999999995</v>
      </c>
    </row>
    <row r="303" spans="1:19" ht="14.4" customHeight="1" x14ac:dyDescent="0.3">
      <c r="A303" s="831" t="s">
        <v>6806</v>
      </c>
      <c r="B303" s="832" t="s">
        <v>6862</v>
      </c>
      <c r="C303" s="832" t="s">
        <v>665</v>
      </c>
      <c r="D303" s="832" t="s">
        <v>2704</v>
      </c>
      <c r="E303" s="832" t="s">
        <v>6751</v>
      </c>
      <c r="F303" s="832" t="s">
        <v>6867</v>
      </c>
      <c r="G303" s="832" t="s">
        <v>6866</v>
      </c>
      <c r="H303" s="849"/>
      <c r="I303" s="849"/>
      <c r="J303" s="832"/>
      <c r="K303" s="832"/>
      <c r="L303" s="849">
        <v>5</v>
      </c>
      <c r="M303" s="849">
        <v>97191.78</v>
      </c>
      <c r="N303" s="832">
        <v>1</v>
      </c>
      <c r="O303" s="832">
        <v>19438.356</v>
      </c>
      <c r="P303" s="849"/>
      <c r="Q303" s="849"/>
      <c r="R303" s="837"/>
      <c r="S303" s="850"/>
    </row>
    <row r="304" spans="1:19" ht="14.4" customHeight="1" x14ac:dyDescent="0.3">
      <c r="A304" s="831" t="s">
        <v>6806</v>
      </c>
      <c r="B304" s="832" t="s">
        <v>6862</v>
      </c>
      <c r="C304" s="832" t="s">
        <v>665</v>
      </c>
      <c r="D304" s="832" t="s">
        <v>2704</v>
      </c>
      <c r="E304" s="832" t="s">
        <v>6770</v>
      </c>
      <c r="F304" s="832" t="s">
        <v>6775</v>
      </c>
      <c r="G304" s="832" t="s">
        <v>6776</v>
      </c>
      <c r="H304" s="849">
        <v>6</v>
      </c>
      <c r="I304" s="849">
        <v>396</v>
      </c>
      <c r="J304" s="832">
        <v>0.21428571428571427</v>
      </c>
      <c r="K304" s="832">
        <v>66</v>
      </c>
      <c r="L304" s="849">
        <v>28</v>
      </c>
      <c r="M304" s="849">
        <v>1848</v>
      </c>
      <c r="N304" s="832">
        <v>1</v>
      </c>
      <c r="O304" s="832">
        <v>66</v>
      </c>
      <c r="P304" s="849">
        <v>39</v>
      </c>
      <c r="Q304" s="849">
        <v>2613</v>
      </c>
      <c r="R304" s="837">
        <v>1.4139610389610389</v>
      </c>
      <c r="S304" s="850">
        <v>67</v>
      </c>
    </row>
    <row r="305" spans="1:19" ht="14.4" customHeight="1" x14ac:dyDescent="0.3">
      <c r="A305" s="831" t="s">
        <v>6806</v>
      </c>
      <c r="B305" s="832" t="s">
        <v>6862</v>
      </c>
      <c r="C305" s="832" t="s">
        <v>665</v>
      </c>
      <c r="D305" s="832" t="s">
        <v>2704</v>
      </c>
      <c r="E305" s="832" t="s">
        <v>6770</v>
      </c>
      <c r="F305" s="832" t="s">
        <v>6848</v>
      </c>
      <c r="G305" s="832" t="s">
        <v>6849</v>
      </c>
      <c r="H305" s="849"/>
      <c r="I305" s="849"/>
      <c r="J305" s="832"/>
      <c r="K305" s="832"/>
      <c r="L305" s="849">
        <v>17</v>
      </c>
      <c r="M305" s="849">
        <v>2499</v>
      </c>
      <c r="N305" s="832">
        <v>1</v>
      </c>
      <c r="O305" s="832">
        <v>147</v>
      </c>
      <c r="P305" s="849">
        <v>2</v>
      </c>
      <c r="Q305" s="849">
        <v>302</v>
      </c>
      <c r="R305" s="837">
        <v>0.1208483393357343</v>
      </c>
      <c r="S305" s="850">
        <v>151</v>
      </c>
    </row>
    <row r="306" spans="1:19" ht="14.4" customHeight="1" x14ac:dyDescent="0.3">
      <c r="A306" s="831" t="s">
        <v>6806</v>
      </c>
      <c r="B306" s="832" t="s">
        <v>6862</v>
      </c>
      <c r="C306" s="832" t="s">
        <v>665</v>
      </c>
      <c r="D306" s="832" t="s">
        <v>2704</v>
      </c>
      <c r="E306" s="832" t="s">
        <v>6770</v>
      </c>
      <c r="F306" s="832" t="s">
        <v>6810</v>
      </c>
      <c r="G306" s="832" t="s">
        <v>6811</v>
      </c>
      <c r="H306" s="849">
        <v>20</v>
      </c>
      <c r="I306" s="849">
        <v>740</v>
      </c>
      <c r="J306" s="832">
        <v>2.8571428571428572</v>
      </c>
      <c r="K306" s="832">
        <v>37</v>
      </c>
      <c r="L306" s="849">
        <v>7</v>
      </c>
      <c r="M306" s="849">
        <v>259</v>
      </c>
      <c r="N306" s="832">
        <v>1</v>
      </c>
      <c r="O306" s="832">
        <v>37</v>
      </c>
      <c r="P306" s="849">
        <v>4</v>
      </c>
      <c r="Q306" s="849">
        <v>152</v>
      </c>
      <c r="R306" s="837">
        <v>0.58687258687258692</v>
      </c>
      <c r="S306" s="850">
        <v>38</v>
      </c>
    </row>
    <row r="307" spans="1:19" ht="14.4" customHeight="1" x14ac:dyDescent="0.3">
      <c r="A307" s="831" t="s">
        <v>6806</v>
      </c>
      <c r="B307" s="832" t="s">
        <v>6862</v>
      </c>
      <c r="C307" s="832" t="s">
        <v>665</v>
      </c>
      <c r="D307" s="832" t="s">
        <v>2704</v>
      </c>
      <c r="E307" s="832" t="s">
        <v>6770</v>
      </c>
      <c r="F307" s="832" t="s">
        <v>6876</v>
      </c>
      <c r="G307" s="832" t="s">
        <v>6877</v>
      </c>
      <c r="H307" s="849">
        <v>6</v>
      </c>
      <c r="I307" s="849">
        <v>4206</v>
      </c>
      <c r="J307" s="832">
        <v>1.9971509971509971</v>
      </c>
      <c r="K307" s="832">
        <v>701</v>
      </c>
      <c r="L307" s="849">
        <v>3</v>
      </c>
      <c r="M307" s="849">
        <v>2106</v>
      </c>
      <c r="N307" s="832">
        <v>1</v>
      </c>
      <c r="O307" s="832">
        <v>702</v>
      </c>
      <c r="P307" s="849"/>
      <c r="Q307" s="849"/>
      <c r="R307" s="837"/>
      <c r="S307" s="850"/>
    </row>
    <row r="308" spans="1:19" ht="14.4" customHeight="1" x14ac:dyDescent="0.3">
      <c r="A308" s="831" t="s">
        <v>6806</v>
      </c>
      <c r="B308" s="832" t="s">
        <v>6862</v>
      </c>
      <c r="C308" s="832" t="s">
        <v>665</v>
      </c>
      <c r="D308" s="832" t="s">
        <v>2704</v>
      </c>
      <c r="E308" s="832" t="s">
        <v>6770</v>
      </c>
      <c r="F308" s="832" t="s">
        <v>6882</v>
      </c>
      <c r="G308" s="832" t="s">
        <v>6883</v>
      </c>
      <c r="H308" s="849"/>
      <c r="I308" s="849"/>
      <c r="J308" s="832"/>
      <c r="K308" s="832"/>
      <c r="L308" s="849">
        <v>11</v>
      </c>
      <c r="M308" s="849">
        <v>0</v>
      </c>
      <c r="N308" s="832"/>
      <c r="O308" s="832">
        <v>0</v>
      </c>
      <c r="P308" s="849"/>
      <c r="Q308" s="849"/>
      <c r="R308" s="837"/>
      <c r="S308" s="850"/>
    </row>
    <row r="309" spans="1:19" ht="14.4" customHeight="1" x14ac:dyDescent="0.3">
      <c r="A309" s="831" t="s">
        <v>6806</v>
      </c>
      <c r="B309" s="832" t="s">
        <v>6862</v>
      </c>
      <c r="C309" s="832" t="s">
        <v>665</v>
      </c>
      <c r="D309" s="832" t="s">
        <v>2704</v>
      </c>
      <c r="E309" s="832" t="s">
        <v>6770</v>
      </c>
      <c r="F309" s="832" t="s">
        <v>6781</v>
      </c>
      <c r="G309" s="832" t="s">
        <v>6782</v>
      </c>
      <c r="H309" s="849">
        <v>1</v>
      </c>
      <c r="I309" s="849">
        <v>33.33</v>
      </c>
      <c r="J309" s="832">
        <v>0.11109999999999999</v>
      </c>
      <c r="K309" s="832">
        <v>33.33</v>
      </c>
      <c r="L309" s="849">
        <v>9</v>
      </c>
      <c r="M309" s="849">
        <v>300</v>
      </c>
      <c r="N309" s="832">
        <v>1</v>
      </c>
      <c r="O309" s="832">
        <v>33.333333333333336</v>
      </c>
      <c r="P309" s="849">
        <v>7</v>
      </c>
      <c r="Q309" s="849">
        <v>233.32999999999998</v>
      </c>
      <c r="R309" s="837">
        <v>0.77776666666666661</v>
      </c>
      <c r="S309" s="850">
        <v>33.332857142857144</v>
      </c>
    </row>
    <row r="310" spans="1:19" ht="14.4" customHeight="1" x14ac:dyDescent="0.3">
      <c r="A310" s="831" t="s">
        <v>6806</v>
      </c>
      <c r="B310" s="832" t="s">
        <v>6862</v>
      </c>
      <c r="C310" s="832" t="s">
        <v>665</v>
      </c>
      <c r="D310" s="832" t="s">
        <v>2704</v>
      </c>
      <c r="E310" s="832" t="s">
        <v>6770</v>
      </c>
      <c r="F310" s="832" t="s">
        <v>6818</v>
      </c>
      <c r="G310" s="832" t="s">
        <v>6819</v>
      </c>
      <c r="H310" s="849">
        <v>1</v>
      </c>
      <c r="I310" s="849">
        <v>116</v>
      </c>
      <c r="J310" s="832"/>
      <c r="K310" s="832">
        <v>116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6806</v>
      </c>
      <c r="B311" s="832" t="s">
        <v>6862</v>
      </c>
      <c r="C311" s="832" t="s">
        <v>665</v>
      </c>
      <c r="D311" s="832" t="s">
        <v>2704</v>
      </c>
      <c r="E311" s="832" t="s">
        <v>6770</v>
      </c>
      <c r="F311" s="832" t="s">
        <v>6783</v>
      </c>
      <c r="G311" s="832" t="s">
        <v>6784</v>
      </c>
      <c r="H311" s="849">
        <v>2</v>
      </c>
      <c r="I311" s="849">
        <v>74</v>
      </c>
      <c r="J311" s="832">
        <v>3.1746031746031744E-2</v>
      </c>
      <c r="K311" s="832">
        <v>37</v>
      </c>
      <c r="L311" s="849">
        <v>63</v>
      </c>
      <c r="M311" s="849">
        <v>2331</v>
      </c>
      <c r="N311" s="832">
        <v>1</v>
      </c>
      <c r="O311" s="832">
        <v>37</v>
      </c>
      <c r="P311" s="849">
        <v>74</v>
      </c>
      <c r="Q311" s="849">
        <v>2812</v>
      </c>
      <c r="R311" s="837">
        <v>1.2063492063492063</v>
      </c>
      <c r="S311" s="850">
        <v>38</v>
      </c>
    </row>
    <row r="312" spans="1:19" ht="14.4" customHeight="1" x14ac:dyDescent="0.3">
      <c r="A312" s="831" t="s">
        <v>6806</v>
      </c>
      <c r="B312" s="832" t="s">
        <v>6862</v>
      </c>
      <c r="C312" s="832" t="s">
        <v>665</v>
      </c>
      <c r="D312" s="832" t="s">
        <v>2704</v>
      </c>
      <c r="E312" s="832" t="s">
        <v>6770</v>
      </c>
      <c r="F312" s="832" t="s">
        <v>6854</v>
      </c>
      <c r="G312" s="832" t="s">
        <v>6855</v>
      </c>
      <c r="H312" s="849"/>
      <c r="I312" s="849"/>
      <c r="J312" s="832"/>
      <c r="K312" s="832"/>
      <c r="L312" s="849"/>
      <c r="M312" s="849"/>
      <c r="N312" s="832"/>
      <c r="O312" s="832"/>
      <c r="P312" s="849">
        <v>3</v>
      </c>
      <c r="Q312" s="849">
        <v>99</v>
      </c>
      <c r="R312" s="837"/>
      <c r="S312" s="850">
        <v>33</v>
      </c>
    </row>
    <row r="313" spans="1:19" ht="14.4" customHeight="1" x14ac:dyDescent="0.3">
      <c r="A313" s="831" t="s">
        <v>6806</v>
      </c>
      <c r="B313" s="832" t="s">
        <v>6862</v>
      </c>
      <c r="C313" s="832" t="s">
        <v>665</v>
      </c>
      <c r="D313" s="832" t="s">
        <v>2704</v>
      </c>
      <c r="E313" s="832" t="s">
        <v>6770</v>
      </c>
      <c r="F313" s="832" t="s">
        <v>6822</v>
      </c>
      <c r="G313" s="832" t="s">
        <v>6823</v>
      </c>
      <c r="H313" s="849">
        <v>3</v>
      </c>
      <c r="I313" s="849">
        <v>222</v>
      </c>
      <c r="J313" s="832">
        <v>3</v>
      </c>
      <c r="K313" s="832">
        <v>74</v>
      </c>
      <c r="L313" s="849">
        <v>1</v>
      </c>
      <c r="M313" s="849">
        <v>74</v>
      </c>
      <c r="N313" s="832">
        <v>1</v>
      </c>
      <c r="O313" s="832">
        <v>74</v>
      </c>
      <c r="P313" s="849">
        <v>1</v>
      </c>
      <c r="Q313" s="849">
        <v>75</v>
      </c>
      <c r="R313" s="837">
        <v>1.0135135135135136</v>
      </c>
      <c r="S313" s="850">
        <v>75</v>
      </c>
    </row>
    <row r="314" spans="1:19" ht="14.4" customHeight="1" x14ac:dyDescent="0.3">
      <c r="A314" s="831" t="s">
        <v>6806</v>
      </c>
      <c r="B314" s="832" t="s">
        <v>6862</v>
      </c>
      <c r="C314" s="832" t="s">
        <v>665</v>
      </c>
      <c r="D314" s="832" t="s">
        <v>2704</v>
      </c>
      <c r="E314" s="832" t="s">
        <v>6770</v>
      </c>
      <c r="F314" s="832" t="s">
        <v>6785</v>
      </c>
      <c r="G314" s="832" t="s">
        <v>6786</v>
      </c>
      <c r="H314" s="849"/>
      <c r="I314" s="849"/>
      <c r="J314" s="832"/>
      <c r="K314" s="832"/>
      <c r="L314" s="849">
        <v>31</v>
      </c>
      <c r="M314" s="849">
        <v>868</v>
      </c>
      <c r="N314" s="832">
        <v>1</v>
      </c>
      <c r="O314" s="832">
        <v>28</v>
      </c>
      <c r="P314" s="849">
        <v>43</v>
      </c>
      <c r="Q314" s="849">
        <v>1247</v>
      </c>
      <c r="R314" s="837">
        <v>1.4366359447004609</v>
      </c>
      <c r="S314" s="850">
        <v>29</v>
      </c>
    </row>
    <row r="315" spans="1:19" ht="14.4" customHeight="1" x14ac:dyDescent="0.3">
      <c r="A315" s="831" t="s">
        <v>6806</v>
      </c>
      <c r="B315" s="832" t="s">
        <v>6862</v>
      </c>
      <c r="C315" s="832" t="s">
        <v>665</v>
      </c>
      <c r="D315" s="832" t="s">
        <v>2704</v>
      </c>
      <c r="E315" s="832" t="s">
        <v>6770</v>
      </c>
      <c r="F315" s="832" t="s">
        <v>6787</v>
      </c>
      <c r="G315" s="832" t="s">
        <v>6788</v>
      </c>
      <c r="H315" s="849"/>
      <c r="I315" s="849"/>
      <c r="J315" s="832"/>
      <c r="K315" s="832"/>
      <c r="L315" s="849">
        <v>29</v>
      </c>
      <c r="M315" s="849">
        <v>1711</v>
      </c>
      <c r="N315" s="832">
        <v>1</v>
      </c>
      <c r="O315" s="832">
        <v>59</v>
      </c>
      <c r="P315" s="849">
        <v>12</v>
      </c>
      <c r="Q315" s="849">
        <v>732</v>
      </c>
      <c r="R315" s="837">
        <v>0.42781998831092927</v>
      </c>
      <c r="S315" s="850">
        <v>61</v>
      </c>
    </row>
    <row r="316" spans="1:19" ht="14.4" customHeight="1" x14ac:dyDescent="0.3">
      <c r="A316" s="831" t="s">
        <v>6806</v>
      </c>
      <c r="B316" s="832" t="s">
        <v>6862</v>
      </c>
      <c r="C316" s="832" t="s">
        <v>665</v>
      </c>
      <c r="D316" s="832" t="s">
        <v>2704</v>
      </c>
      <c r="E316" s="832" t="s">
        <v>6770</v>
      </c>
      <c r="F316" s="832" t="s">
        <v>6894</v>
      </c>
      <c r="G316" s="832" t="s">
        <v>6895</v>
      </c>
      <c r="H316" s="849">
        <v>26</v>
      </c>
      <c r="I316" s="849">
        <v>4602</v>
      </c>
      <c r="J316" s="832">
        <v>0.31149316366589958</v>
      </c>
      <c r="K316" s="832">
        <v>177</v>
      </c>
      <c r="L316" s="849">
        <v>83</v>
      </c>
      <c r="M316" s="849">
        <v>14774</v>
      </c>
      <c r="N316" s="832">
        <v>1</v>
      </c>
      <c r="O316" s="832">
        <v>178</v>
      </c>
      <c r="P316" s="849">
        <v>153</v>
      </c>
      <c r="Q316" s="849">
        <v>27387</v>
      </c>
      <c r="R316" s="837">
        <v>1.8537295248409367</v>
      </c>
      <c r="S316" s="850">
        <v>179</v>
      </c>
    </row>
    <row r="317" spans="1:19" ht="14.4" customHeight="1" x14ac:dyDescent="0.3">
      <c r="A317" s="831" t="s">
        <v>6806</v>
      </c>
      <c r="B317" s="832" t="s">
        <v>6862</v>
      </c>
      <c r="C317" s="832" t="s">
        <v>665</v>
      </c>
      <c r="D317" s="832" t="s">
        <v>2704</v>
      </c>
      <c r="E317" s="832" t="s">
        <v>6770</v>
      </c>
      <c r="F317" s="832" t="s">
        <v>6896</v>
      </c>
      <c r="G317" s="832" t="s">
        <v>6897</v>
      </c>
      <c r="H317" s="849">
        <v>20</v>
      </c>
      <c r="I317" s="849">
        <v>7100</v>
      </c>
      <c r="J317" s="832">
        <v>0.32786885245901637</v>
      </c>
      <c r="K317" s="832">
        <v>355</v>
      </c>
      <c r="L317" s="849">
        <v>61</v>
      </c>
      <c r="M317" s="849">
        <v>21655</v>
      </c>
      <c r="N317" s="832">
        <v>1</v>
      </c>
      <c r="O317" s="832">
        <v>355</v>
      </c>
      <c r="P317" s="849">
        <v>13</v>
      </c>
      <c r="Q317" s="849">
        <v>4654</v>
      </c>
      <c r="R317" s="837">
        <v>0.21491572385130456</v>
      </c>
      <c r="S317" s="850">
        <v>358</v>
      </c>
    </row>
    <row r="318" spans="1:19" ht="14.4" customHeight="1" x14ac:dyDescent="0.3">
      <c r="A318" s="831" t="s">
        <v>6806</v>
      </c>
      <c r="B318" s="832" t="s">
        <v>6862</v>
      </c>
      <c r="C318" s="832" t="s">
        <v>665</v>
      </c>
      <c r="D318" s="832" t="s">
        <v>2707</v>
      </c>
      <c r="E318" s="832" t="s">
        <v>6751</v>
      </c>
      <c r="F318" s="832" t="s">
        <v>6863</v>
      </c>
      <c r="G318" s="832" t="s">
        <v>2611</v>
      </c>
      <c r="H318" s="849">
        <v>3</v>
      </c>
      <c r="I318" s="849">
        <v>27884.28</v>
      </c>
      <c r="J318" s="832">
        <v>0.41712910827057409</v>
      </c>
      <c r="K318" s="832">
        <v>9294.76</v>
      </c>
      <c r="L318" s="849">
        <v>8</v>
      </c>
      <c r="M318" s="849">
        <v>66848.08</v>
      </c>
      <c r="N318" s="832">
        <v>1</v>
      </c>
      <c r="O318" s="832">
        <v>8356.01</v>
      </c>
      <c r="P318" s="849"/>
      <c r="Q318" s="849"/>
      <c r="R318" s="837"/>
      <c r="S318" s="850"/>
    </row>
    <row r="319" spans="1:19" ht="14.4" customHeight="1" x14ac:dyDescent="0.3">
      <c r="A319" s="831" t="s">
        <v>6806</v>
      </c>
      <c r="B319" s="832" t="s">
        <v>6862</v>
      </c>
      <c r="C319" s="832" t="s">
        <v>665</v>
      </c>
      <c r="D319" s="832" t="s">
        <v>2707</v>
      </c>
      <c r="E319" s="832" t="s">
        <v>6770</v>
      </c>
      <c r="F319" s="832" t="s">
        <v>6775</v>
      </c>
      <c r="G319" s="832" t="s">
        <v>6776</v>
      </c>
      <c r="H319" s="849"/>
      <c r="I319" s="849"/>
      <c r="J319" s="832"/>
      <c r="K319" s="832"/>
      <c r="L319" s="849">
        <v>1</v>
      </c>
      <c r="M319" s="849">
        <v>66</v>
      </c>
      <c r="N319" s="832">
        <v>1</v>
      </c>
      <c r="O319" s="832">
        <v>66</v>
      </c>
      <c r="P319" s="849"/>
      <c r="Q319" s="849"/>
      <c r="R319" s="837"/>
      <c r="S319" s="850"/>
    </row>
    <row r="320" spans="1:19" ht="14.4" customHeight="1" x14ac:dyDescent="0.3">
      <c r="A320" s="831" t="s">
        <v>6806</v>
      </c>
      <c r="B320" s="832" t="s">
        <v>6862</v>
      </c>
      <c r="C320" s="832" t="s">
        <v>665</v>
      </c>
      <c r="D320" s="832" t="s">
        <v>2707</v>
      </c>
      <c r="E320" s="832" t="s">
        <v>6770</v>
      </c>
      <c r="F320" s="832" t="s">
        <v>6848</v>
      </c>
      <c r="G320" s="832" t="s">
        <v>6849</v>
      </c>
      <c r="H320" s="849">
        <v>1</v>
      </c>
      <c r="I320" s="849">
        <v>147</v>
      </c>
      <c r="J320" s="832">
        <v>0.33333333333333331</v>
      </c>
      <c r="K320" s="832">
        <v>147</v>
      </c>
      <c r="L320" s="849">
        <v>3</v>
      </c>
      <c r="M320" s="849">
        <v>441</v>
      </c>
      <c r="N320" s="832">
        <v>1</v>
      </c>
      <c r="O320" s="832">
        <v>147</v>
      </c>
      <c r="P320" s="849"/>
      <c r="Q320" s="849"/>
      <c r="R320" s="837"/>
      <c r="S320" s="850"/>
    </row>
    <row r="321" spans="1:19" ht="14.4" customHeight="1" x14ac:dyDescent="0.3">
      <c r="A321" s="831" t="s">
        <v>6806</v>
      </c>
      <c r="B321" s="832" t="s">
        <v>6862</v>
      </c>
      <c r="C321" s="832" t="s">
        <v>665</v>
      </c>
      <c r="D321" s="832" t="s">
        <v>2707</v>
      </c>
      <c r="E321" s="832" t="s">
        <v>6770</v>
      </c>
      <c r="F321" s="832" t="s">
        <v>6783</v>
      </c>
      <c r="G321" s="832" t="s">
        <v>6784</v>
      </c>
      <c r="H321" s="849">
        <v>1</v>
      </c>
      <c r="I321" s="849">
        <v>37</v>
      </c>
      <c r="J321" s="832">
        <v>0.5</v>
      </c>
      <c r="K321" s="832">
        <v>37</v>
      </c>
      <c r="L321" s="849">
        <v>2</v>
      </c>
      <c r="M321" s="849">
        <v>74</v>
      </c>
      <c r="N321" s="832">
        <v>1</v>
      </c>
      <c r="O321" s="832">
        <v>37</v>
      </c>
      <c r="P321" s="849"/>
      <c r="Q321" s="849"/>
      <c r="R321" s="837"/>
      <c r="S321" s="850"/>
    </row>
    <row r="322" spans="1:19" ht="14.4" customHeight="1" x14ac:dyDescent="0.3">
      <c r="A322" s="831" t="s">
        <v>6806</v>
      </c>
      <c r="B322" s="832" t="s">
        <v>6862</v>
      </c>
      <c r="C322" s="832" t="s">
        <v>665</v>
      </c>
      <c r="D322" s="832" t="s">
        <v>2707</v>
      </c>
      <c r="E322" s="832" t="s">
        <v>6770</v>
      </c>
      <c r="F322" s="832" t="s">
        <v>6892</v>
      </c>
      <c r="G322" s="832" t="s">
        <v>6893</v>
      </c>
      <c r="H322" s="849">
        <v>1</v>
      </c>
      <c r="I322" s="849">
        <v>59</v>
      </c>
      <c r="J322" s="832"/>
      <c r="K322" s="832">
        <v>59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6806</v>
      </c>
      <c r="B323" s="832" t="s">
        <v>6862</v>
      </c>
      <c r="C323" s="832" t="s">
        <v>665</v>
      </c>
      <c r="D323" s="832" t="s">
        <v>2707</v>
      </c>
      <c r="E323" s="832" t="s">
        <v>6770</v>
      </c>
      <c r="F323" s="832" t="s">
        <v>6785</v>
      </c>
      <c r="G323" s="832" t="s">
        <v>6786</v>
      </c>
      <c r="H323" s="849">
        <v>1</v>
      </c>
      <c r="I323" s="849">
        <v>28</v>
      </c>
      <c r="J323" s="832">
        <v>0.33333333333333331</v>
      </c>
      <c r="K323" s="832">
        <v>28</v>
      </c>
      <c r="L323" s="849">
        <v>3</v>
      </c>
      <c r="M323" s="849">
        <v>84</v>
      </c>
      <c r="N323" s="832">
        <v>1</v>
      </c>
      <c r="O323" s="832">
        <v>28</v>
      </c>
      <c r="P323" s="849"/>
      <c r="Q323" s="849"/>
      <c r="R323" s="837"/>
      <c r="S323" s="850"/>
    </row>
    <row r="324" spans="1:19" ht="14.4" customHeight="1" x14ac:dyDescent="0.3">
      <c r="A324" s="831" t="s">
        <v>6806</v>
      </c>
      <c r="B324" s="832" t="s">
        <v>6862</v>
      </c>
      <c r="C324" s="832" t="s">
        <v>665</v>
      </c>
      <c r="D324" s="832" t="s">
        <v>2707</v>
      </c>
      <c r="E324" s="832" t="s">
        <v>6770</v>
      </c>
      <c r="F324" s="832" t="s">
        <v>6787</v>
      </c>
      <c r="G324" s="832" t="s">
        <v>6788</v>
      </c>
      <c r="H324" s="849"/>
      <c r="I324" s="849"/>
      <c r="J324" s="832"/>
      <c r="K324" s="832"/>
      <c r="L324" s="849">
        <v>1</v>
      </c>
      <c r="M324" s="849">
        <v>59</v>
      </c>
      <c r="N324" s="832">
        <v>1</v>
      </c>
      <c r="O324" s="832">
        <v>59</v>
      </c>
      <c r="P324" s="849"/>
      <c r="Q324" s="849"/>
      <c r="R324" s="837"/>
      <c r="S324" s="850"/>
    </row>
    <row r="325" spans="1:19" ht="14.4" customHeight="1" x14ac:dyDescent="0.3">
      <c r="A325" s="831" t="s">
        <v>6806</v>
      </c>
      <c r="B325" s="832" t="s">
        <v>6862</v>
      </c>
      <c r="C325" s="832" t="s">
        <v>665</v>
      </c>
      <c r="D325" s="832" t="s">
        <v>6747</v>
      </c>
      <c r="E325" s="832" t="s">
        <v>6751</v>
      </c>
      <c r="F325" s="832" t="s">
        <v>6865</v>
      </c>
      <c r="G325" s="832" t="s">
        <v>6866</v>
      </c>
      <c r="H325" s="849"/>
      <c r="I325" s="849"/>
      <c r="J325" s="832"/>
      <c r="K325" s="832"/>
      <c r="L325" s="849"/>
      <c r="M325" s="849"/>
      <c r="N325" s="832"/>
      <c r="O325" s="832"/>
      <c r="P325" s="849">
        <v>4.5</v>
      </c>
      <c r="Q325" s="849">
        <v>86304.150000000009</v>
      </c>
      <c r="R325" s="837"/>
      <c r="S325" s="850">
        <v>19178.7</v>
      </c>
    </row>
    <row r="326" spans="1:19" ht="14.4" customHeight="1" x14ac:dyDescent="0.3">
      <c r="A326" s="831" t="s">
        <v>6806</v>
      </c>
      <c r="B326" s="832" t="s">
        <v>6862</v>
      </c>
      <c r="C326" s="832" t="s">
        <v>665</v>
      </c>
      <c r="D326" s="832" t="s">
        <v>6747</v>
      </c>
      <c r="E326" s="832" t="s">
        <v>6770</v>
      </c>
      <c r="F326" s="832" t="s">
        <v>6775</v>
      </c>
      <c r="G326" s="832" t="s">
        <v>6776</v>
      </c>
      <c r="H326" s="849">
        <v>125</v>
      </c>
      <c r="I326" s="849">
        <v>8250</v>
      </c>
      <c r="J326" s="832">
        <v>1.0245901639344261</v>
      </c>
      <c r="K326" s="832">
        <v>66</v>
      </c>
      <c r="L326" s="849">
        <v>122</v>
      </c>
      <c r="M326" s="849">
        <v>8052</v>
      </c>
      <c r="N326" s="832">
        <v>1</v>
      </c>
      <c r="O326" s="832">
        <v>66</v>
      </c>
      <c r="P326" s="849">
        <v>111</v>
      </c>
      <c r="Q326" s="849">
        <v>7437</v>
      </c>
      <c r="R326" s="837">
        <v>0.92362146050670646</v>
      </c>
      <c r="S326" s="850">
        <v>67</v>
      </c>
    </row>
    <row r="327" spans="1:19" ht="14.4" customHeight="1" x14ac:dyDescent="0.3">
      <c r="A327" s="831" t="s">
        <v>6806</v>
      </c>
      <c r="B327" s="832" t="s">
        <v>6862</v>
      </c>
      <c r="C327" s="832" t="s">
        <v>665</v>
      </c>
      <c r="D327" s="832" t="s">
        <v>6747</v>
      </c>
      <c r="E327" s="832" t="s">
        <v>6770</v>
      </c>
      <c r="F327" s="832" t="s">
        <v>6870</v>
      </c>
      <c r="G327" s="832" t="s">
        <v>6871</v>
      </c>
      <c r="H327" s="849">
        <v>1</v>
      </c>
      <c r="I327" s="849">
        <v>115</v>
      </c>
      <c r="J327" s="832">
        <v>0.99137931034482762</v>
      </c>
      <c r="K327" s="832">
        <v>115</v>
      </c>
      <c r="L327" s="849">
        <v>1</v>
      </c>
      <c r="M327" s="849">
        <v>116</v>
      </c>
      <c r="N327" s="832">
        <v>1</v>
      </c>
      <c r="O327" s="832">
        <v>116</v>
      </c>
      <c r="P327" s="849"/>
      <c r="Q327" s="849"/>
      <c r="R327" s="837"/>
      <c r="S327" s="850"/>
    </row>
    <row r="328" spans="1:19" ht="14.4" customHeight="1" x14ac:dyDescent="0.3">
      <c r="A328" s="831" t="s">
        <v>6806</v>
      </c>
      <c r="B328" s="832" t="s">
        <v>6862</v>
      </c>
      <c r="C328" s="832" t="s">
        <v>665</v>
      </c>
      <c r="D328" s="832" t="s">
        <v>6747</v>
      </c>
      <c r="E328" s="832" t="s">
        <v>6770</v>
      </c>
      <c r="F328" s="832" t="s">
        <v>6810</v>
      </c>
      <c r="G328" s="832" t="s">
        <v>6811</v>
      </c>
      <c r="H328" s="849">
        <v>180</v>
      </c>
      <c r="I328" s="849">
        <v>6660</v>
      </c>
      <c r="J328" s="832">
        <v>0.86124401913875603</v>
      </c>
      <c r="K328" s="832">
        <v>37</v>
      </c>
      <c r="L328" s="849">
        <v>209</v>
      </c>
      <c r="M328" s="849">
        <v>7733</v>
      </c>
      <c r="N328" s="832">
        <v>1</v>
      </c>
      <c r="O328" s="832">
        <v>37</v>
      </c>
      <c r="P328" s="849">
        <v>192</v>
      </c>
      <c r="Q328" s="849">
        <v>7296</v>
      </c>
      <c r="R328" s="837">
        <v>0.94348894348894352</v>
      </c>
      <c r="S328" s="850">
        <v>38</v>
      </c>
    </row>
    <row r="329" spans="1:19" ht="14.4" customHeight="1" x14ac:dyDescent="0.3">
      <c r="A329" s="831" t="s">
        <v>6806</v>
      </c>
      <c r="B329" s="832" t="s">
        <v>6862</v>
      </c>
      <c r="C329" s="832" t="s">
        <v>665</v>
      </c>
      <c r="D329" s="832" t="s">
        <v>6747</v>
      </c>
      <c r="E329" s="832" t="s">
        <v>6770</v>
      </c>
      <c r="F329" s="832" t="s">
        <v>6876</v>
      </c>
      <c r="G329" s="832" t="s">
        <v>6877</v>
      </c>
      <c r="H329" s="849">
        <v>1</v>
      </c>
      <c r="I329" s="849">
        <v>701</v>
      </c>
      <c r="J329" s="832"/>
      <c r="K329" s="832">
        <v>701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6806</v>
      </c>
      <c r="B330" s="832" t="s">
        <v>6862</v>
      </c>
      <c r="C330" s="832" t="s">
        <v>665</v>
      </c>
      <c r="D330" s="832" t="s">
        <v>6747</v>
      </c>
      <c r="E330" s="832" t="s">
        <v>6770</v>
      </c>
      <c r="F330" s="832" t="s">
        <v>6882</v>
      </c>
      <c r="G330" s="832" t="s">
        <v>6883</v>
      </c>
      <c r="H330" s="849"/>
      <c r="I330" s="849"/>
      <c r="J330" s="832"/>
      <c r="K330" s="832"/>
      <c r="L330" s="849"/>
      <c r="M330" s="849"/>
      <c r="N330" s="832"/>
      <c r="O330" s="832"/>
      <c r="P330" s="849">
        <v>8</v>
      </c>
      <c r="Q330" s="849">
        <v>0</v>
      </c>
      <c r="R330" s="837"/>
      <c r="S330" s="850">
        <v>0</v>
      </c>
    </row>
    <row r="331" spans="1:19" ht="14.4" customHeight="1" x14ac:dyDescent="0.3">
      <c r="A331" s="831" t="s">
        <v>6806</v>
      </c>
      <c r="B331" s="832" t="s">
        <v>6862</v>
      </c>
      <c r="C331" s="832" t="s">
        <v>665</v>
      </c>
      <c r="D331" s="832" t="s">
        <v>6747</v>
      </c>
      <c r="E331" s="832" t="s">
        <v>6770</v>
      </c>
      <c r="F331" s="832" t="s">
        <v>6884</v>
      </c>
      <c r="G331" s="832" t="s">
        <v>6885</v>
      </c>
      <c r="H331" s="849">
        <v>5</v>
      </c>
      <c r="I331" s="849">
        <v>1035</v>
      </c>
      <c r="J331" s="832">
        <v>1.25</v>
      </c>
      <c r="K331" s="832">
        <v>207</v>
      </c>
      <c r="L331" s="849">
        <v>4</v>
      </c>
      <c r="M331" s="849">
        <v>828</v>
      </c>
      <c r="N331" s="832">
        <v>1</v>
      </c>
      <c r="O331" s="832">
        <v>207</v>
      </c>
      <c r="P331" s="849">
        <v>3</v>
      </c>
      <c r="Q331" s="849">
        <v>624</v>
      </c>
      <c r="R331" s="837">
        <v>0.75362318840579712</v>
      </c>
      <c r="S331" s="850">
        <v>208</v>
      </c>
    </row>
    <row r="332" spans="1:19" ht="14.4" customHeight="1" x14ac:dyDescent="0.3">
      <c r="A332" s="831" t="s">
        <v>6806</v>
      </c>
      <c r="B332" s="832" t="s">
        <v>6862</v>
      </c>
      <c r="C332" s="832" t="s">
        <v>665</v>
      </c>
      <c r="D332" s="832" t="s">
        <v>6747</v>
      </c>
      <c r="E332" s="832" t="s">
        <v>6770</v>
      </c>
      <c r="F332" s="832" t="s">
        <v>6781</v>
      </c>
      <c r="G332" s="832" t="s">
        <v>6782</v>
      </c>
      <c r="H332" s="849">
        <v>5</v>
      </c>
      <c r="I332" s="849">
        <v>166.67000000000002</v>
      </c>
      <c r="J332" s="832">
        <v>0.55556666666666688</v>
      </c>
      <c r="K332" s="832">
        <v>33.334000000000003</v>
      </c>
      <c r="L332" s="849">
        <v>9</v>
      </c>
      <c r="M332" s="849">
        <v>299.99999999999994</v>
      </c>
      <c r="N332" s="832">
        <v>1</v>
      </c>
      <c r="O332" s="832">
        <v>33.333333333333329</v>
      </c>
      <c r="P332" s="849">
        <v>8</v>
      </c>
      <c r="Q332" s="849">
        <v>266.67</v>
      </c>
      <c r="R332" s="837">
        <v>0.88890000000000025</v>
      </c>
      <c r="S332" s="850">
        <v>33.333750000000002</v>
      </c>
    </row>
    <row r="333" spans="1:19" ht="14.4" customHeight="1" x14ac:dyDescent="0.3">
      <c r="A333" s="831" t="s">
        <v>6806</v>
      </c>
      <c r="B333" s="832" t="s">
        <v>6862</v>
      </c>
      <c r="C333" s="832" t="s">
        <v>665</v>
      </c>
      <c r="D333" s="832" t="s">
        <v>6747</v>
      </c>
      <c r="E333" s="832" t="s">
        <v>6770</v>
      </c>
      <c r="F333" s="832" t="s">
        <v>6783</v>
      </c>
      <c r="G333" s="832" t="s">
        <v>6784</v>
      </c>
      <c r="H333" s="849">
        <v>156</v>
      </c>
      <c r="I333" s="849">
        <v>5772</v>
      </c>
      <c r="J333" s="832">
        <v>1.0612244897959184</v>
      </c>
      <c r="K333" s="832">
        <v>37</v>
      </c>
      <c r="L333" s="849">
        <v>147</v>
      </c>
      <c r="M333" s="849">
        <v>5439</v>
      </c>
      <c r="N333" s="832">
        <v>1</v>
      </c>
      <c r="O333" s="832">
        <v>37</v>
      </c>
      <c r="P333" s="849">
        <v>127</v>
      </c>
      <c r="Q333" s="849">
        <v>4826</v>
      </c>
      <c r="R333" s="837">
        <v>0.88729545872403015</v>
      </c>
      <c r="S333" s="850">
        <v>38</v>
      </c>
    </row>
    <row r="334" spans="1:19" ht="14.4" customHeight="1" x14ac:dyDescent="0.3">
      <c r="A334" s="831" t="s">
        <v>6806</v>
      </c>
      <c r="B334" s="832" t="s">
        <v>6862</v>
      </c>
      <c r="C334" s="832" t="s">
        <v>665</v>
      </c>
      <c r="D334" s="832" t="s">
        <v>6747</v>
      </c>
      <c r="E334" s="832" t="s">
        <v>6770</v>
      </c>
      <c r="F334" s="832" t="s">
        <v>6886</v>
      </c>
      <c r="G334" s="832" t="s">
        <v>6887</v>
      </c>
      <c r="H334" s="849"/>
      <c r="I334" s="849"/>
      <c r="J334" s="832"/>
      <c r="K334" s="832"/>
      <c r="L334" s="849">
        <v>1</v>
      </c>
      <c r="M334" s="849">
        <v>58</v>
      </c>
      <c r="N334" s="832">
        <v>1</v>
      </c>
      <c r="O334" s="832">
        <v>58</v>
      </c>
      <c r="P334" s="849"/>
      <c r="Q334" s="849"/>
      <c r="R334" s="837"/>
      <c r="S334" s="850"/>
    </row>
    <row r="335" spans="1:19" ht="14.4" customHeight="1" x14ac:dyDescent="0.3">
      <c r="A335" s="831" t="s">
        <v>6806</v>
      </c>
      <c r="B335" s="832" t="s">
        <v>6862</v>
      </c>
      <c r="C335" s="832" t="s">
        <v>665</v>
      </c>
      <c r="D335" s="832" t="s">
        <v>6747</v>
      </c>
      <c r="E335" s="832" t="s">
        <v>6770</v>
      </c>
      <c r="F335" s="832" t="s">
        <v>6854</v>
      </c>
      <c r="G335" s="832" t="s">
        <v>6855</v>
      </c>
      <c r="H335" s="849">
        <v>1</v>
      </c>
      <c r="I335" s="849">
        <v>32</v>
      </c>
      <c r="J335" s="832"/>
      <c r="K335" s="832">
        <v>32</v>
      </c>
      <c r="L335" s="849"/>
      <c r="M335" s="849"/>
      <c r="N335" s="832"/>
      <c r="O335" s="832"/>
      <c r="P335" s="849">
        <v>2</v>
      </c>
      <c r="Q335" s="849">
        <v>66</v>
      </c>
      <c r="R335" s="837"/>
      <c r="S335" s="850">
        <v>33</v>
      </c>
    </row>
    <row r="336" spans="1:19" ht="14.4" customHeight="1" x14ac:dyDescent="0.3">
      <c r="A336" s="831" t="s">
        <v>6806</v>
      </c>
      <c r="B336" s="832" t="s">
        <v>6862</v>
      </c>
      <c r="C336" s="832" t="s">
        <v>665</v>
      </c>
      <c r="D336" s="832" t="s">
        <v>6747</v>
      </c>
      <c r="E336" s="832" t="s">
        <v>6770</v>
      </c>
      <c r="F336" s="832" t="s">
        <v>6822</v>
      </c>
      <c r="G336" s="832" t="s">
        <v>6823</v>
      </c>
      <c r="H336" s="849">
        <v>8</v>
      </c>
      <c r="I336" s="849">
        <v>592</v>
      </c>
      <c r="J336" s="832"/>
      <c r="K336" s="832">
        <v>74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6806</v>
      </c>
      <c r="B337" s="832" t="s">
        <v>6862</v>
      </c>
      <c r="C337" s="832" t="s">
        <v>665</v>
      </c>
      <c r="D337" s="832" t="s">
        <v>6747</v>
      </c>
      <c r="E337" s="832" t="s">
        <v>6770</v>
      </c>
      <c r="F337" s="832" t="s">
        <v>6824</v>
      </c>
      <c r="G337" s="832" t="s">
        <v>6825</v>
      </c>
      <c r="H337" s="849">
        <v>1</v>
      </c>
      <c r="I337" s="849">
        <v>223</v>
      </c>
      <c r="J337" s="832"/>
      <c r="K337" s="832">
        <v>223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6806</v>
      </c>
      <c r="B338" s="832" t="s">
        <v>6862</v>
      </c>
      <c r="C338" s="832" t="s">
        <v>665</v>
      </c>
      <c r="D338" s="832" t="s">
        <v>6747</v>
      </c>
      <c r="E338" s="832" t="s">
        <v>6770</v>
      </c>
      <c r="F338" s="832" t="s">
        <v>6787</v>
      </c>
      <c r="G338" s="832" t="s">
        <v>6788</v>
      </c>
      <c r="H338" s="849"/>
      <c r="I338" s="849"/>
      <c r="J338" s="832"/>
      <c r="K338" s="832"/>
      <c r="L338" s="849">
        <v>2</v>
      </c>
      <c r="M338" s="849">
        <v>118</v>
      </c>
      <c r="N338" s="832">
        <v>1</v>
      </c>
      <c r="O338" s="832">
        <v>59</v>
      </c>
      <c r="P338" s="849">
        <v>6</v>
      </c>
      <c r="Q338" s="849">
        <v>366</v>
      </c>
      <c r="R338" s="837">
        <v>3.1016949152542375</v>
      </c>
      <c r="S338" s="850">
        <v>61</v>
      </c>
    </row>
    <row r="339" spans="1:19" ht="14.4" customHeight="1" x14ac:dyDescent="0.3">
      <c r="A339" s="831" t="s">
        <v>6806</v>
      </c>
      <c r="B339" s="832" t="s">
        <v>6862</v>
      </c>
      <c r="C339" s="832" t="s">
        <v>665</v>
      </c>
      <c r="D339" s="832" t="s">
        <v>6747</v>
      </c>
      <c r="E339" s="832" t="s">
        <v>6770</v>
      </c>
      <c r="F339" s="832" t="s">
        <v>6896</v>
      </c>
      <c r="G339" s="832" t="s">
        <v>6897</v>
      </c>
      <c r="H339" s="849">
        <v>338</v>
      </c>
      <c r="I339" s="849">
        <v>119990</v>
      </c>
      <c r="J339" s="832">
        <v>1.161512027491409</v>
      </c>
      <c r="K339" s="832">
        <v>355</v>
      </c>
      <c r="L339" s="849">
        <v>291</v>
      </c>
      <c r="M339" s="849">
        <v>103305</v>
      </c>
      <c r="N339" s="832">
        <v>1</v>
      </c>
      <c r="O339" s="832">
        <v>355</v>
      </c>
      <c r="P339" s="849">
        <v>267</v>
      </c>
      <c r="Q339" s="849">
        <v>95586</v>
      </c>
      <c r="R339" s="837">
        <v>0.92527951212429216</v>
      </c>
      <c r="S339" s="850">
        <v>358</v>
      </c>
    </row>
    <row r="340" spans="1:19" ht="14.4" customHeight="1" x14ac:dyDescent="0.3">
      <c r="A340" s="831" t="s">
        <v>6806</v>
      </c>
      <c r="B340" s="832" t="s">
        <v>6862</v>
      </c>
      <c r="C340" s="832" t="s">
        <v>665</v>
      </c>
      <c r="D340" s="832" t="s">
        <v>6747</v>
      </c>
      <c r="E340" s="832" t="s">
        <v>6770</v>
      </c>
      <c r="F340" s="832" t="s">
        <v>6898</v>
      </c>
      <c r="G340" s="832" t="s">
        <v>6899</v>
      </c>
      <c r="H340" s="849">
        <v>128</v>
      </c>
      <c r="I340" s="849">
        <v>30080</v>
      </c>
      <c r="J340" s="832">
        <v>1.0987726475745179</v>
      </c>
      <c r="K340" s="832">
        <v>235</v>
      </c>
      <c r="L340" s="849">
        <v>116</v>
      </c>
      <c r="M340" s="849">
        <v>27376</v>
      </c>
      <c r="N340" s="832">
        <v>1</v>
      </c>
      <c r="O340" s="832">
        <v>236</v>
      </c>
      <c r="P340" s="849">
        <v>124</v>
      </c>
      <c r="Q340" s="849">
        <v>29388</v>
      </c>
      <c r="R340" s="837">
        <v>1.0734950321449446</v>
      </c>
      <c r="S340" s="850">
        <v>237</v>
      </c>
    </row>
    <row r="341" spans="1:19" ht="14.4" customHeight="1" x14ac:dyDescent="0.3">
      <c r="A341" s="831" t="s">
        <v>6806</v>
      </c>
      <c r="B341" s="832" t="s">
        <v>6862</v>
      </c>
      <c r="C341" s="832" t="s">
        <v>665</v>
      </c>
      <c r="D341" s="832" t="s">
        <v>6747</v>
      </c>
      <c r="E341" s="832" t="s">
        <v>6770</v>
      </c>
      <c r="F341" s="832" t="s">
        <v>6900</v>
      </c>
      <c r="G341" s="832" t="s">
        <v>6901</v>
      </c>
      <c r="H341" s="849"/>
      <c r="I341" s="849"/>
      <c r="J341" s="832"/>
      <c r="K341" s="832"/>
      <c r="L341" s="849">
        <v>1</v>
      </c>
      <c r="M341" s="849">
        <v>82</v>
      </c>
      <c r="N341" s="832">
        <v>1</v>
      </c>
      <c r="O341" s="832">
        <v>82</v>
      </c>
      <c r="P341" s="849">
        <v>1</v>
      </c>
      <c r="Q341" s="849">
        <v>83</v>
      </c>
      <c r="R341" s="837">
        <v>1.0121951219512195</v>
      </c>
      <c r="S341" s="850">
        <v>83</v>
      </c>
    </row>
    <row r="342" spans="1:19" ht="14.4" customHeight="1" x14ac:dyDescent="0.3">
      <c r="A342" s="831" t="s">
        <v>6806</v>
      </c>
      <c r="B342" s="832" t="s">
        <v>6862</v>
      </c>
      <c r="C342" s="832" t="s">
        <v>665</v>
      </c>
      <c r="D342" s="832" t="s">
        <v>2715</v>
      </c>
      <c r="E342" s="832" t="s">
        <v>6751</v>
      </c>
      <c r="F342" s="832" t="s">
        <v>6863</v>
      </c>
      <c r="G342" s="832" t="s">
        <v>2611</v>
      </c>
      <c r="H342" s="849">
        <v>22</v>
      </c>
      <c r="I342" s="849">
        <v>176609.44</v>
      </c>
      <c r="J342" s="832"/>
      <c r="K342" s="832">
        <v>8027.7018181818185</v>
      </c>
      <c r="L342" s="849"/>
      <c r="M342" s="849"/>
      <c r="N342" s="832"/>
      <c r="O342" s="832"/>
      <c r="P342" s="849">
        <v>15</v>
      </c>
      <c r="Q342" s="849">
        <v>125340.15</v>
      </c>
      <c r="R342" s="837"/>
      <c r="S342" s="850">
        <v>8356.01</v>
      </c>
    </row>
    <row r="343" spans="1:19" ht="14.4" customHeight="1" x14ac:dyDescent="0.3">
      <c r="A343" s="831" t="s">
        <v>6806</v>
      </c>
      <c r="B343" s="832" t="s">
        <v>6862</v>
      </c>
      <c r="C343" s="832" t="s">
        <v>665</v>
      </c>
      <c r="D343" s="832" t="s">
        <v>2715</v>
      </c>
      <c r="E343" s="832" t="s">
        <v>6751</v>
      </c>
      <c r="F343" s="832" t="s">
        <v>6864</v>
      </c>
      <c r="G343" s="832" t="s">
        <v>2608</v>
      </c>
      <c r="H343" s="849"/>
      <c r="I343" s="849"/>
      <c r="J343" s="832"/>
      <c r="K343" s="832"/>
      <c r="L343" s="849"/>
      <c r="M343" s="849"/>
      <c r="N343" s="832"/>
      <c r="O343" s="832"/>
      <c r="P343" s="849">
        <v>23</v>
      </c>
      <c r="Q343" s="849">
        <v>134115.29999999999</v>
      </c>
      <c r="R343" s="837"/>
      <c r="S343" s="850">
        <v>5831.0999999999995</v>
      </c>
    </row>
    <row r="344" spans="1:19" ht="14.4" customHeight="1" x14ac:dyDescent="0.3">
      <c r="A344" s="831" t="s">
        <v>6806</v>
      </c>
      <c r="B344" s="832" t="s">
        <v>6862</v>
      </c>
      <c r="C344" s="832" t="s">
        <v>665</v>
      </c>
      <c r="D344" s="832" t="s">
        <v>2715</v>
      </c>
      <c r="E344" s="832" t="s">
        <v>6770</v>
      </c>
      <c r="F344" s="832" t="s">
        <v>6870</v>
      </c>
      <c r="G344" s="832" t="s">
        <v>6871</v>
      </c>
      <c r="H344" s="849"/>
      <c r="I344" s="849"/>
      <c r="J344" s="832"/>
      <c r="K344" s="832"/>
      <c r="L344" s="849"/>
      <c r="M344" s="849"/>
      <c r="N344" s="832"/>
      <c r="O344" s="832"/>
      <c r="P344" s="849">
        <v>2</v>
      </c>
      <c r="Q344" s="849">
        <v>232</v>
      </c>
      <c r="R344" s="837"/>
      <c r="S344" s="850">
        <v>116</v>
      </c>
    </row>
    <row r="345" spans="1:19" ht="14.4" customHeight="1" x14ac:dyDescent="0.3">
      <c r="A345" s="831" t="s">
        <v>6806</v>
      </c>
      <c r="B345" s="832" t="s">
        <v>6862</v>
      </c>
      <c r="C345" s="832" t="s">
        <v>665</v>
      </c>
      <c r="D345" s="832" t="s">
        <v>2715</v>
      </c>
      <c r="E345" s="832" t="s">
        <v>6770</v>
      </c>
      <c r="F345" s="832" t="s">
        <v>6848</v>
      </c>
      <c r="G345" s="832" t="s">
        <v>6849</v>
      </c>
      <c r="H345" s="849">
        <v>3</v>
      </c>
      <c r="I345" s="849">
        <v>441</v>
      </c>
      <c r="J345" s="832"/>
      <c r="K345" s="832">
        <v>147</v>
      </c>
      <c r="L345" s="849"/>
      <c r="M345" s="849"/>
      <c r="N345" s="832"/>
      <c r="O345" s="832"/>
      <c r="P345" s="849">
        <v>11</v>
      </c>
      <c r="Q345" s="849">
        <v>1661</v>
      </c>
      <c r="R345" s="837"/>
      <c r="S345" s="850">
        <v>151</v>
      </c>
    </row>
    <row r="346" spans="1:19" ht="14.4" customHeight="1" x14ac:dyDescent="0.3">
      <c r="A346" s="831" t="s">
        <v>6806</v>
      </c>
      <c r="B346" s="832" t="s">
        <v>6862</v>
      </c>
      <c r="C346" s="832" t="s">
        <v>665</v>
      </c>
      <c r="D346" s="832" t="s">
        <v>2715</v>
      </c>
      <c r="E346" s="832" t="s">
        <v>6770</v>
      </c>
      <c r="F346" s="832" t="s">
        <v>6781</v>
      </c>
      <c r="G346" s="832" t="s">
        <v>6782</v>
      </c>
      <c r="H346" s="849"/>
      <c r="I346" s="849"/>
      <c r="J346" s="832"/>
      <c r="K346" s="832"/>
      <c r="L346" s="849"/>
      <c r="M346" s="849"/>
      <c r="N346" s="832"/>
      <c r="O346" s="832"/>
      <c r="P346" s="849">
        <v>2</v>
      </c>
      <c r="Q346" s="849">
        <v>66.66</v>
      </c>
      <c r="R346" s="837"/>
      <c r="S346" s="850">
        <v>33.33</v>
      </c>
    </row>
    <row r="347" spans="1:19" ht="14.4" customHeight="1" x14ac:dyDescent="0.3">
      <c r="A347" s="831" t="s">
        <v>6806</v>
      </c>
      <c r="B347" s="832" t="s">
        <v>6862</v>
      </c>
      <c r="C347" s="832" t="s">
        <v>665</v>
      </c>
      <c r="D347" s="832" t="s">
        <v>2715</v>
      </c>
      <c r="E347" s="832" t="s">
        <v>6770</v>
      </c>
      <c r="F347" s="832" t="s">
        <v>6783</v>
      </c>
      <c r="G347" s="832" t="s">
        <v>6784</v>
      </c>
      <c r="H347" s="849">
        <v>5</v>
      </c>
      <c r="I347" s="849">
        <v>185</v>
      </c>
      <c r="J347" s="832"/>
      <c r="K347" s="832">
        <v>37</v>
      </c>
      <c r="L347" s="849"/>
      <c r="M347" s="849"/>
      <c r="N347" s="832"/>
      <c r="O347" s="832"/>
      <c r="P347" s="849">
        <v>11</v>
      </c>
      <c r="Q347" s="849">
        <v>418</v>
      </c>
      <c r="R347" s="837"/>
      <c r="S347" s="850">
        <v>38</v>
      </c>
    </row>
    <row r="348" spans="1:19" ht="14.4" customHeight="1" x14ac:dyDescent="0.3">
      <c r="A348" s="831" t="s">
        <v>6806</v>
      </c>
      <c r="B348" s="832" t="s">
        <v>6862</v>
      </c>
      <c r="C348" s="832" t="s">
        <v>665</v>
      </c>
      <c r="D348" s="832" t="s">
        <v>2715</v>
      </c>
      <c r="E348" s="832" t="s">
        <v>6770</v>
      </c>
      <c r="F348" s="832" t="s">
        <v>6824</v>
      </c>
      <c r="G348" s="832" t="s">
        <v>6825</v>
      </c>
      <c r="H348" s="849">
        <v>1</v>
      </c>
      <c r="I348" s="849">
        <v>223</v>
      </c>
      <c r="J348" s="832"/>
      <c r="K348" s="832">
        <v>223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6806</v>
      </c>
      <c r="B349" s="832" t="s">
        <v>6862</v>
      </c>
      <c r="C349" s="832" t="s">
        <v>665</v>
      </c>
      <c r="D349" s="832" t="s">
        <v>2715</v>
      </c>
      <c r="E349" s="832" t="s">
        <v>6770</v>
      </c>
      <c r="F349" s="832" t="s">
        <v>6892</v>
      </c>
      <c r="G349" s="832" t="s">
        <v>6893</v>
      </c>
      <c r="H349" s="849">
        <v>7</v>
      </c>
      <c r="I349" s="849">
        <v>413</v>
      </c>
      <c r="J349" s="832"/>
      <c r="K349" s="832">
        <v>59</v>
      </c>
      <c r="L349" s="849"/>
      <c r="M349" s="849"/>
      <c r="N349" s="832"/>
      <c r="O349" s="832"/>
      <c r="P349" s="849">
        <v>2</v>
      </c>
      <c r="Q349" s="849">
        <v>122</v>
      </c>
      <c r="R349" s="837"/>
      <c r="S349" s="850">
        <v>61</v>
      </c>
    </row>
    <row r="350" spans="1:19" ht="14.4" customHeight="1" x14ac:dyDescent="0.3">
      <c r="A350" s="831" t="s">
        <v>6806</v>
      </c>
      <c r="B350" s="832" t="s">
        <v>6862</v>
      </c>
      <c r="C350" s="832" t="s">
        <v>665</v>
      </c>
      <c r="D350" s="832" t="s">
        <v>2715</v>
      </c>
      <c r="E350" s="832" t="s">
        <v>6770</v>
      </c>
      <c r="F350" s="832" t="s">
        <v>6785</v>
      </c>
      <c r="G350" s="832" t="s">
        <v>6786</v>
      </c>
      <c r="H350" s="849">
        <v>3</v>
      </c>
      <c r="I350" s="849">
        <v>84</v>
      </c>
      <c r="J350" s="832"/>
      <c r="K350" s="832">
        <v>28</v>
      </c>
      <c r="L350" s="849"/>
      <c r="M350" s="849"/>
      <c r="N350" s="832"/>
      <c r="O350" s="832"/>
      <c r="P350" s="849">
        <v>11</v>
      </c>
      <c r="Q350" s="849">
        <v>319</v>
      </c>
      <c r="R350" s="837"/>
      <c r="S350" s="850">
        <v>29</v>
      </c>
    </row>
    <row r="351" spans="1:19" ht="14.4" customHeight="1" x14ac:dyDescent="0.3">
      <c r="A351" s="831" t="s">
        <v>6806</v>
      </c>
      <c r="B351" s="832" t="s">
        <v>6862</v>
      </c>
      <c r="C351" s="832" t="s">
        <v>665</v>
      </c>
      <c r="D351" s="832" t="s">
        <v>2715</v>
      </c>
      <c r="E351" s="832" t="s">
        <v>6770</v>
      </c>
      <c r="F351" s="832" t="s">
        <v>6787</v>
      </c>
      <c r="G351" s="832" t="s">
        <v>6788</v>
      </c>
      <c r="H351" s="849">
        <v>2</v>
      </c>
      <c r="I351" s="849">
        <v>118</v>
      </c>
      <c r="J351" s="832"/>
      <c r="K351" s="832">
        <v>59</v>
      </c>
      <c r="L351" s="849"/>
      <c r="M351" s="849"/>
      <c r="N351" s="832"/>
      <c r="O351" s="832"/>
      <c r="P351" s="849">
        <v>9</v>
      </c>
      <c r="Q351" s="849">
        <v>549</v>
      </c>
      <c r="R351" s="837"/>
      <c r="S351" s="850">
        <v>61</v>
      </c>
    </row>
    <row r="352" spans="1:19" ht="14.4" customHeight="1" x14ac:dyDescent="0.3">
      <c r="A352" s="831" t="s">
        <v>6806</v>
      </c>
      <c r="B352" s="832" t="s">
        <v>6862</v>
      </c>
      <c r="C352" s="832" t="s">
        <v>665</v>
      </c>
      <c r="D352" s="832" t="s">
        <v>2715</v>
      </c>
      <c r="E352" s="832" t="s">
        <v>6770</v>
      </c>
      <c r="F352" s="832" t="s">
        <v>6894</v>
      </c>
      <c r="G352" s="832" t="s">
        <v>6895</v>
      </c>
      <c r="H352" s="849"/>
      <c r="I352" s="849"/>
      <c r="J352" s="832"/>
      <c r="K352" s="832"/>
      <c r="L352" s="849"/>
      <c r="M352" s="849"/>
      <c r="N352" s="832"/>
      <c r="O352" s="832"/>
      <c r="P352" s="849">
        <v>12</v>
      </c>
      <c r="Q352" s="849">
        <v>2148</v>
      </c>
      <c r="R352" s="837"/>
      <c r="S352" s="850">
        <v>179</v>
      </c>
    </row>
    <row r="353" spans="1:19" ht="14.4" customHeight="1" x14ac:dyDescent="0.3">
      <c r="A353" s="831" t="s">
        <v>6806</v>
      </c>
      <c r="B353" s="832" t="s">
        <v>6862</v>
      </c>
      <c r="C353" s="832" t="s">
        <v>665</v>
      </c>
      <c r="D353" s="832" t="s">
        <v>2715</v>
      </c>
      <c r="E353" s="832" t="s">
        <v>6770</v>
      </c>
      <c r="F353" s="832" t="s">
        <v>6898</v>
      </c>
      <c r="G353" s="832" t="s">
        <v>6899</v>
      </c>
      <c r="H353" s="849"/>
      <c r="I353" s="849"/>
      <c r="J353" s="832"/>
      <c r="K353" s="832"/>
      <c r="L353" s="849"/>
      <c r="M353" s="849"/>
      <c r="N353" s="832"/>
      <c r="O353" s="832"/>
      <c r="P353" s="849">
        <v>2</v>
      </c>
      <c r="Q353" s="849">
        <v>474</v>
      </c>
      <c r="R353" s="837"/>
      <c r="S353" s="850">
        <v>237</v>
      </c>
    </row>
    <row r="354" spans="1:19" ht="14.4" customHeight="1" x14ac:dyDescent="0.3">
      <c r="A354" s="831" t="s">
        <v>6806</v>
      </c>
      <c r="B354" s="832" t="s">
        <v>6862</v>
      </c>
      <c r="C354" s="832" t="s">
        <v>665</v>
      </c>
      <c r="D354" s="832" t="s">
        <v>2719</v>
      </c>
      <c r="E354" s="832" t="s">
        <v>6751</v>
      </c>
      <c r="F354" s="832" t="s">
        <v>6863</v>
      </c>
      <c r="G354" s="832" t="s">
        <v>2611</v>
      </c>
      <c r="H354" s="849"/>
      <c r="I354" s="849"/>
      <c r="J354" s="832"/>
      <c r="K354" s="832"/>
      <c r="L354" s="849">
        <v>8.8000000000000007</v>
      </c>
      <c r="M354" s="849">
        <v>91671.599999999991</v>
      </c>
      <c r="N354" s="832">
        <v>1</v>
      </c>
      <c r="O354" s="832">
        <v>10417.22727272727</v>
      </c>
      <c r="P354" s="849"/>
      <c r="Q354" s="849"/>
      <c r="R354" s="837"/>
      <c r="S354" s="850"/>
    </row>
    <row r="355" spans="1:19" ht="14.4" customHeight="1" x14ac:dyDescent="0.3">
      <c r="A355" s="831" t="s">
        <v>6806</v>
      </c>
      <c r="B355" s="832" t="s">
        <v>6862</v>
      </c>
      <c r="C355" s="832" t="s">
        <v>665</v>
      </c>
      <c r="D355" s="832" t="s">
        <v>2719</v>
      </c>
      <c r="E355" s="832" t="s">
        <v>6770</v>
      </c>
      <c r="F355" s="832" t="s">
        <v>6848</v>
      </c>
      <c r="G355" s="832" t="s">
        <v>6849</v>
      </c>
      <c r="H355" s="849"/>
      <c r="I355" s="849"/>
      <c r="J355" s="832"/>
      <c r="K355" s="832"/>
      <c r="L355" s="849">
        <v>3</v>
      </c>
      <c r="M355" s="849">
        <v>441</v>
      </c>
      <c r="N355" s="832">
        <v>1</v>
      </c>
      <c r="O355" s="832">
        <v>147</v>
      </c>
      <c r="P355" s="849"/>
      <c r="Q355" s="849"/>
      <c r="R355" s="837"/>
      <c r="S355" s="850"/>
    </row>
    <row r="356" spans="1:19" ht="14.4" customHeight="1" x14ac:dyDescent="0.3">
      <c r="A356" s="831" t="s">
        <v>6806</v>
      </c>
      <c r="B356" s="832" t="s">
        <v>6862</v>
      </c>
      <c r="C356" s="832" t="s">
        <v>665</v>
      </c>
      <c r="D356" s="832" t="s">
        <v>2719</v>
      </c>
      <c r="E356" s="832" t="s">
        <v>6770</v>
      </c>
      <c r="F356" s="832" t="s">
        <v>6783</v>
      </c>
      <c r="G356" s="832" t="s">
        <v>6784</v>
      </c>
      <c r="H356" s="849"/>
      <c r="I356" s="849"/>
      <c r="J356" s="832"/>
      <c r="K356" s="832"/>
      <c r="L356" s="849">
        <v>3</v>
      </c>
      <c r="M356" s="849">
        <v>111</v>
      </c>
      <c r="N356" s="832">
        <v>1</v>
      </c>
      <c r="O356" s="832">
        <v>37</v>
      </c>
      <c r="P356" s="849"/>
      <c r="Q356" s="849"/>
      <c r="R356" s="837"/>
      <c r="S356" s="850"/>
    </row>
    <row r="357" spans="1:19" ht="14.4" customHeight="1" x14ac:dyDescent="0.3">
      <c r="A357" s="831" t="s">
        <v>6806</v>
      </c>
      <c r="B357" s="832" t="s">
        <v>6862</v>
      </c>
      <c r="C357" s="832" t="s">
        <v>665</v>
      </c>
      <c r="D357" s="832" t="s">
        <v>2719</v>
      </c>
      <c r="E357" s="832" t="s">
        <v>6770</v>
      </c>
      <c r="F357" s="832" t="s">
        <v>6785</v>
      </c>
      <c r="G357" s="832" t="s">
        <v>6786</v>
      </c>
      <c r="H357" s="849"/>
      <c r="I357" s="849"/>
      <c r="J357" s="832"/>
      <c r="K357" s="832"/>
      <c r="L357" s="849">
        <v>3</v>
      </c>
      <c r="M357" s="849">
        <v>84</v>
      </c>
      <c r="N357" s="832">
        <v>1</v>
      </c>
      <c r="O357" s="832">
        <v>28</v>
      </c>
      <c r="P357" s="849"/>
      <c r="Q357" s="849"/>
      <c r="R357" s="837"/>
      <c r="S357" s="850"/>
    </row>
    <row r="358" spans="1:19" ht="14.4" customHeight="1" x14ac:dyDescent="0.3">
      <c r="A358" s="831" t="s">
        <v>6806</v>
      </c>
      <c r="B358" s="832" t="s">
        <v>6862</v>
      </c>
      <c r="C358" s="832" t="s">
        <v>665</v>
      </c>
      <c r="D358" s="832" t="s">
        <v>2719</v>
      </c>
      <c r="E358" s="832" t="s">
        <v>6770</v>
      </c>
      <c r="F358" s="832" t="s">
        <v>6787</v>
      </c>
      <c r="G358" s="832" t="s">
        <v>6788</v>
      </c>
      <c r="H358" s="849"/>
      <c r="I358" s="849"/>
      <c r="J358" s="832"/>
      <c r="K358" s="832"/>
      <c r="L358" s="849">
        <v>3</v>
      </c>
      <c r="M358" s="849">
        <v>177</v>
      </c>
      <c r="N358" s="832">
        <v>1</v>
      </c>
      <c r="O358" s="832">
        <v>59</v>
      </c>
      <c r="P358" s="849"/>
      <c r="Q358" s="849"/>
      <c r="R358" s="837"/>
      <c r="S358" s="850"/>
    </row>
    <row r="359" spans="1:19" ht="14.4" customHeight="1" x14ac:dyDescent="0.3">
      <c r="A359" s="831" t="s">
        <v>6806</v>
      </c>
      <c r="B359" s="832" t="s">
        <v>6862</v>
      </c>
      <c r="C359" s="832" t="s">
        <v>665</v>
      </c>
      <c r="D359" s="832" t="s">
        <v>2719</v>
      </c>
      <c r="E359" s="832" t="s">
        <v>6770</v>
      </c>
      <c r="F359" s="832" t="s">
        <v>6896</v>
      </c>
      <c r="G359" s="832" t="s">
        <v>6897</v>
      </c>
      <c r="H359" s="849"/>
      <c r="I359" s="849"/>
      <c r="J359" s="832"/>
      <c r="K359" s="832"/>
      <c r="L359" s="849">
        <v>3</v>
      </c>
      <c r="M359" s="849">
        <v>1065</v>
      </c>
      <c r="N359" s="832">
        <v>1</v>
      </c>
      <c r="O359" s="832">
        <v>355</v>
      </c>
      <c r="P359" s="849"/>
      <c r="Q359" s="849"/>
      <c r="R359" s="837"/>
      <c r="S359" s="850"/>
    </row>
    <row r="360" spans="1:19" ht="14.4" customHeight="1" x14ac:dyDescent="0.3">
      <c r="A360" s="831" t="s">
        <v>6806</v>
      </c>
      <c r="B360" s="832" t="s">
        <v>6862</v>
      </c>
      <c r="C360" s="832" t="s">
        <v>665</v>
      </c>
      <c r="D360" s="832" t="s">
        <v>2680</v>
      </c>
      <c r="E360" s="832" t="s">
        <v>6751</v>
      </c>
      <c r="F360" s="832" t="s">
        <v>6863</v>
      </c>
      <c r="G360" s="832" t="s">
        <v>2611</v>
      </c>
      <c r="H360" s="849"/>
      <c r="I360" s="849"/>
      <c r="J360" s="832"/>
      <c r="K360" s="832"/>
      <c r="L360" s="849">
        <v>6</v>
      </c>
      <c r="M360" s="849">
        <v>62503.38</v>
      </c>
      <c r="N360" s="832">
        <v>1</v>
      </c>
      <c r="O360" s="832">
        <v>10417.23</v>
      </c>
      <c r="P360" s="849"/>
      <c r="Q360" s="849"/>
      <c r="R360" s="837"/>
      <c r="S360" s="850"/>
    </row>
    <row r="361" spans="1:19" ht="14.4" customHeight="1" x14ac:dyDescent="0.3">
      <c r="A361" s="831" t="s">
        <v>6806</v>
      </c>
      <c r="B361" s="832" t="s">
        <v>6862</v>
      </c>
      <c r="C361" s="832" t="s">
        <v>665</v>
      </c>
      <c r="D361" s="832" t="s">
        <v>2680</v>
      </c>
      <c r="E361" s="832" t="s">
        <v>6770</v>
      </c>
      <c r="F361" s="832" t="s">
        <v>6848</v>
      </c>
      <c r="G361" s="832" t="s">
        <v>6849</v>
      </c>
      <c r="H361" s="849"/>
      <c r="I361" s="849"/>
      <c r="J361" s="832"/>
      <c r="K361" s="832"/>
      <c r="L361" s="849">
        <v>2</v>
      </c>
      <c r="M361" s="849">
        <v>294</v>
      </c>
      <c r="N361" s="832">
        <v>1</v>
      </c>
      <c r="O361" s="832">
        <v>147</v>
      </c>
      <c r="P361" s="849"/>
      <c r="Q361" s="849"/>
      <c r="R361" s="837"/>
      <c r="S361" s="850"/>
    </row>
    <row r="362" spans="1:19" ht="14.4" customHeight="1" x14ac:dyDescent="0.3">
      <c r="A362" s="831" t="s">
        <v>6806</v>
      </c>
      <c r="B362" s="832" t="s">
        <v>6862</v>
      </c>
      <c r="C362" s="832" t="s">
        <v>665</v>
      </c>
      <c r="D362" s="832" t="s">
        <v>2680</v>
      </c>
      <c r="E362" s="832" t="s">
        <v>6770</v>
      </c>
      <c r="F362" s="832" t="s">
        <v>6888</v>
      </c>
      <c r="G362" s="832" t="s">
        <v>6889</v>
      </c>
      <c r="H362" s="849"/>
      <c r="I362" s="849"/>
      <c r="J362" s="832"/>
      <c r="K362" s="832"/>
      <c r="L362" s="849">
        <v>0</v>
      </c>
      <c r="M362" s="849">
        <v>0</v>
      </c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6806</v>
      </c>
      <c r="B363" s="832" t="s">
        <v>6862</v>
      </c>
      <c r="C363" s="832" t="s">
        <v>665</v>
      </c>
      <c r="D363" s="832" t="s">
        <v>2680</v>
      </c>
      <c r="E363" s="832" t="s">
        <v>6770</v>
      </c>
      <c r="F363" s="832" t="s">
        <v>6890</v>
      </c>
      <c r="G363" s="832" t="s">
        <v>6891</v>
      </c>
      <c r="H363" s="849"/>
      <c r="I363" s="849"/>
      <c r="J363" s="832"/>
      <c r="K363" s="832"/>
      <c r="L363" s="849">
        <v>0</v>
      </c>
      <c r="M363" s="849">
        <v>0</v>
      </c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6806</v>
      </c>
      <c r="B364" s="832" t="s">
        <v>6862</v>
      </c>
      <c r="C364" s="832" t="s">
        <v>665</v>
      </c>
      <c r="D364" s="832" t="s">
        <v>2680</v>
      </c>
      <c r="E364" s="832" t="s">
        <v>6770</v>
      </c>
      <c r="F364" s="832" t="s">
        <v>6892</v>
      </c>
      <c r="G364" s="832" t="s">
        <v>6893</v>
      </c>
      <c r="H364" s="849"/>
      <c r="I364" s="849"/>
      <c r="J364" s="832"/>
      <c r="K364" s="832"/>
      <c r="L364" s="849">
        <v>1</v>
      </c>
      <c r="M364" s="849">
        <v>59</v>
      </c>
      <c r="N364" s="832">
        <v>1</v>
      </c>
      <c r="O364" s="832">
        <v>59</v>
      </c>
      <c r="P364" s="849"/>
      <c r="Q364" s="849"/>
      <c r="R364" s="837"/>
      <c r="S364" s="850"/>
    </row>
    <row r="365" spans="1:19" ht="14.4" customHeight="1" x14ac:dyDescent="0.3">
      <c r="A365" s="831" t="s">
        <v>6806</v>
      </c>
      <c r="B365" s="832" t="s">
        <v>6862</v>
      </c>
      <c r="C365" s="832" t="s">
        <v>665</v>
      </c>
      <c r="D365" s="832" t="s">
        <v>2680</v>
      </c>
      <c r="E365" s="832" t="s">
        <v>6770</v>
      </c>
      <c r="F365" s="832" t="s">
        <v>6785</v>
      </c>
      <c r="G365" s="832" t="s">
        <v>6786</v>
      </c>
      <c r="H365" s="849"/>
      <c r="I365" s="849"/>
      <c r="J365" s="832"/>
      <c r="K365" s="832"/>
      <c r="L365" s="849">
        <v>1</v>
      </c>
      <c r="M365" s="849">
        <v>28</v>
      </c>
      <c r="N365" s="832">
        <v>1</v>
      </c>
      <c r="O365" s="832">
        <v>28</v>
      </c>
      <c r="P365" s="849"/>
      <c r="Q365" s="849"/>
      <c r="R365" s="837"/>
      <c r="S365" s="850"/>
    </row>
    <row r="366" spans="1:19" ht="14.4" customHeight="1" x14ac:dyDescent="0.3">
      <c r="A366" s="831" t="s">
        <v>6806</v>
      </c>
      <c r="B366" s="832" t="s">
        <v>6862</v>
      </c>
      <c r="C366" s="832" t="s">
        <v>665</v>
      </c>
      <c r="D366" s="832" t="s">
        <v>2680</v>
      </c>
      <c r="E366" s="832" t="s">
        <v>6770</v>
      </c>
      <c r="F366" s="832" t="s">
        <v>6896</v>
      </c>
      <c r="G366" s="832" t="s">
        <v>6897</v>
      </c>
      <c r="H366" s="849"/>
      <c r="I366" s="849"/>
      <c r="J366" s="832"/>
      <c r="K366" s="832"/>
      <c r="L366" s="849">
        <v>2</v>
      </c>
      <c r="M366" s="849">
        <v>710</v>
      </c>
      <c r="N366" s="832">
        <v>1</v>
      </c>
      <c r="O366" s="832">
        <v>355</v>
      </c>
      <c r="P366" s="849"/>
      <c r="Q366" s="849"/>
      <c r="R366" s="837"/>
      <c r="S366" s="850"/>
    </row>
    <row r="367" spans="1:19" ht="14.4" customHeight="1" x14ac:dyDescent="0.3">
      <c r="A367" s="831" t="s">
        <v>6806</v>
      </c>
      <c r="B367" s="832" t="s">
        <v>6862</v>
      </c>
      <c r="C367" s="832" t="s">
        <v>665</v>
      </c>
      <c r="D367" s="832" t="s">
        <v>2673</v>
      </c>
      <c r="E367" s="832" t="s">
        <v>6751</v>
      </c>
      <c r="F367" s="832" t="s">
        <v>6863</v>
      </c>
      <c r="G367" s="832" t="s">
        <v>2611</v>
      </c>
      <c r="H367" s="849"/>
      <c r="I367" s="849"/>
      <c r="J367" s="832"/>
      <c r="K367" s="832"/>
      <c r="L367" s="849"/>
      <c r="M367" s="849"/>
      <c r="N367" s="832"/>
      <c r="O367" s="832"/>
      <c r="P367" s="849">
        <v>4</v>
      </c>
      <c r="Q367" s="849">
        <v>33424.04</v>
      </c>
      <c r="R367" s="837"/>
      <c r="S367" s="850">
        <v>8356.01</v>
      </c>
    </row>
    <row r="368" spans="1:19" ht="14.4" customHeight="1" x14ac:dyDescent="0.3">
      <c r="A368" s="831" t="s">
        <v>6806</v>
      </c>
      <c r="B368" s="832" t="s">
        <v>6862</v>
      </c>
      <c r="C368" s="832" t="s">
        <v>665</v>
      </c>
      <c r="D368" s="832" t="s">
        <v>2673</v>
      </c>
      <c r="E368" s="832" t="s">
        <v>6770</v>
      </c>
      <c r="F368" s="832" t="s">
        <v>6848</v>
      </c>
      <c r="G368" s="832" t="s">
        <v>6849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151</v>
      </c>
      <c r="R368" s="837"/>
      <c r="S368" s="850">
        <v>151</v>
      </c>
    </row>
    <row r="369" spans="1:19" ht="14.4" customHeight="1" x14ac:dyDescent="0.3">
      <c r="A369" s="831" t="s">
        <v>6806</v>
      </c>
      <c r="B369" s="832" t="s">
        <v>6862</v>
      </c>
      <c r="C369" s="832" t="s">
        <v>665</v>
      </c>
      <c r="D369" s="832" t="s">
        <v>2673</v>
      </c>
      <c r="E369" s="832" t="s">
        <v>6770</v>
      </c>
      <c r="F369" s="832" t="s">
        <v>6783</v>
      </c>
      <c r="G369" s="832" t="s">
        <v>6784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38</v>
      </c>
      <c r="R369" s="837"/>
      <c r="S369" s="850">
        <v>38</v>
      </c>
    </row>
    <row r="370" spans="1:19" ht="14.4" customHeight="1" x14ac:dyDescent="0.3">
      <c r="A370" s="831" t="s">
        <v>6806</v>
      </c>
      <c r="B370" s="832" t="s">
        <v>6862</v>
      </c>
      <c r="C370" s="832" t="s">
        <v>665</v>
      </c>
      <c r="D370" s="832" t="s">
        <v>2673</v>
      </c>
      <c r="E370" s="832" t="s">
        <v>6770</v>
      </c>
      <c r="F370" s="832" t="s">
        <v>6785</v>
      </c>
      <c r="G370" s="832" t="s">
        <v>6786</v>
      </c>
      <c r="H370" s="849"/>
      <c r="I370" s="849"/>
      <c r="J370" s="832"/>
      <c r="K370" s="832"/>
      <c r="L370" s="849"/>
      <c r="M370" s="849"/>
      <c r="N370" s="832"/>
      <c r="O370" s="832"/>
      <c r="P370" s="849">
        <v>1</v>
      </c>
      <c r="Q370" s="849">
        <v>29</v>
      </c>
      <c r="R370" s="837"/>
      <c r="S370" s="850">
        <v>29</v>
      </c>
    </row>
    <row r="371" spans="1:19" ht="14.4" customHeight="1" x14ac:dyDescent="0.3">
      <c r="A371" s="831" t="s">
        <v>6806</v>
      </c>
      <c r="B371" s="832" t="s">
        <v>6862</v>
      </c>
      <c r="C371" s="832" t="s">
        <v>665</v>
      </c>
      <c r="D371" s="832" t="s">
        <v>2673</v>
      </c>
      <c r="E371" s="832" t="s">
        <v>6770</v>
      </c>
      <c r="F371" s="832" t="s">
        <v>6787</v>
      </c>
      <c r="G371" s="832" t="s">
        <v>6788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61</v>
      </c>
      <c r="R371" s="837"/>
      <c r="S371" s="850">
        <v>61</v>
      </c>
    </row>
    <row r="372" spans="1:19" ht="14.4" customHeight="1" x14ac:dyDescent="0.3">
      <c r="A372" s="831" t="s">
        <v>6806</v>
      </c>
      <c r="B372" s="832" t="s">
        <v>6862</v>
      </c>
      <c r="C372" s="832" t="s">
        <v>665</v>
      </c>
      <c r="D372" s="832" t="s">
        <v>2673</v>
      </c>
      <c r="E372" s="832" t="s">
        <v>6770</v>
      </c>
      <c r="F372" s="832" t="s">
        <v>6894</v>
      </c>
      <c r="G372" s="832" t="s">
        <v>6895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179</v>
      </c>
      <c r="R372" s="837"/>
      <c r="S372" s="850">
        <v>179</v>
      </c>
    </row>
    <row r="373" spans="1:19" ht="14.4" customHeight="1" x14ac:dyDescent="0.3">
      <c r="A373" s="831" t="s">
        <v>6806</v>
      </c>
      <c r="B373" s="832" t="s">
        <v>6862</v>
      </c>
      <c r="C373" s="832" t="s">
        <v>665</v>
      </c>
      <c r="D373" s="832" t="s">
        <v>2655</v>
      </c>
      <c r="E373" s="832" t="s">
        <v>6751</v>
      </c>
      <c r="F373" s="832" t="s">
        <v>6863</v>
      </c>
      <c r="G373" s="832" t="s">
        <v>2611</v>
      </c>
      <c r="H373" s="849"/>
      <c r="I373" s="849"/>
      <c r="J373" s="832"/>
      <c r="K373" s="832"/>
      <c r="L373" s="849"/>
      <c r="M373" s="849"/>
      <c r="N373" s="832"/>
      <c r="O373" s="832"/>
      <c r="P373" s="849">
        <v>5</v>
      </c>
      <c r="Q373" s="849">
        <v>41780.050000000003</v>
      </c>
      <c r="R373" s="837"/>
      <c r="S373" s="850">
        <v>8356.01</v>
      </c>
    </row>
    <row r="374" spans="1:19" ht="14.4" customHeight="1" x14ac:dyDescent="0.3">
      <c r="A374" s="831" t="s">
        <v>6806</v>
      </c>
      <c r="B374" s="832" t="s">
        <v>6862</v>
      </c>
      <c r="C374" s="832" t="s">
        <v>665</v>
      </c>
      <c r="D374" s="832" t="s">
        <v>2655</v>
      </c>
      <c r="E374" s="832" t="s">
        <v>6751</v>
      </c>
      <c r="F374" s="832" t="s">
        <v>6864</v>
      </c>
      <c r="G374" s="832" t="s">
        <v>2608</v>
      </c>
      <c r="H374" s="849"/>
      <c r="I374" s="849"/>
      <c r="J374" s="832"/>
      <c r="K374" s="832"/>
      <c r="L374" s="849"/>
      <c r="M374" s="849"/>
      <c r="N374" s="832"/>
      <c r="O374" s="832"/>
      <c r="P374" s="849">
        <v>4</v>
      </c>
      <c r="Q374" s="849">
        <v>23324.400000000001</v>
      </c>
      <c r="R374" s="837"/>
      <c r="S374" s="850">
        <v>5831.1</v>
      </c>
    </row>
    <row r="375" spans="1:19" ht="14.4" customHeight="1" x14ac:dyDescent="0.3">
      <c r="A375" s="831" t="s">
        <v>6806</v>
      </c>
      <c r="B375" s="832" t="s">
        <v>6862</v>
      </c>
      <c r="C375" s="832" t="s">
        <v>665</v>
      </c>
      <c r="D375" s="832" t="s">
        <v>2655</v>
      </c>
      <c r="E375" s="832" t="s">
        <v>6770</v>
      </c>
      <c r="F375" s="832" t="s">
        <v>6848</v>
      </c>
      <c r="G375" s="832" t="s">
        <v>6849</v>
      </c>
      <c r="H375" s="849"/>
      <c r="I375" s="849"/>
      <c r="J375" s="832"/>
      <c r="K375" s="832"/>
      <c r="L375" s="849"/>
      <c r="M375" s="849"/>
      <c r="N375" s="832"/>
      <c r="O375" s="832"/>
      <c r="P375" s="849">
        <v>2</v>
      </c>
      <c r="Q375" s="849">
        <v>302</v>
      </c>
      <c r="R375" s="837"/>
      <c r="S375" s="850">
        <v>151</v>
      </c>
    </row>
    <row r="376" spans="1:19" ht="14.4" customHeight="1" x14ac:dyDescent="0.3">
      <c r="A376" s="831" t="s">
        <v>6806</v>
      </c>
      <c r="B376" s="832" t="s">
        <v>6862</v>
      </c>
      <c r="C376" s="832" t="s">
        <v>665</v>
      </c>
      <c r="D376" s="832" t="s">
        <v>2655</v>
      </c>
      <c r="E376" s="832" t="s">
        <v>6770</v>
      </c>
      <c r="F376" s="832" t="s">
        <v>6783</v>
      </c>
      <c r="G376" s="832" t="s">
        <v>6784</v>
      </c>
      <c r="H376" s="849"/>
      <c r="I376" s="849"/>
      <c r="J376" s="832"/>
      <c r="K376" s="832"/>
      <c r="L376" s="849"/>
      <c r="M376" s="849"/>
      <c r="N376" s="832"/>
      <c r="O376" s="832"/>
      <c r="P376" s="849">
        <v>2</v>
      </c>
      <c r="Q376" s="849">
        <v>76</v>
      </c>
      <c r="R376" s="837"/>
      <c r="S376" s="850">
        <v>38</v>
      </c>
    </row>
    <row r="377" spans="1:19" ht="14.4" customHeight="1" x14ac:dyDescent="0.3">
      <c r="A377" s="831" t="s">
        <v>6806</v>
      </c>
      <c r="B377" s="832" t="s">
        <v>6862</v>
      </c>
      <c r="C377" s="832" t="s">
        <v>665</v>
      </c>
      <c r="D377" s="832" t="s">
        <v>2655</v>
      </c>
      <c r="E377" s="832" t="s">
        <v>6770</v>
      </c>
      <c r="F377" s="832" t="s">
        <v>6892</v>
      </c>
      <c r="G377" s="832" t="s">
        <v>6893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61</v>
      </c>
      <c r="R377" s="837"/>
      <c r="S377" s="850">
        <v>61</v>
      </c>
    </row>
    <row r="378" spans="1:19" ht="14.4" customHeight="1" x14ac:dyDescent="0.3">
      <c r="A378" s="831" t="s">
        <v>6806</v>
      </c>
      <c r="B378" s="832" t="s">
        <v>6862</v>
      </c>
      <c r="C378" s="832" t="s">
        <v>665</v>
      </c>
      <c r="D378" s="832" t="s">
        <v>2655</v>
      </c>
      <c r="E378" s="832" t="s">
        <v>6770</v>
      </c>
      <c r="F378" s="832" t="s">
        <v>6785</v>
      </c>
      <c r="G378" s="832" t="s">
        <v>6786</v>
      </c>
      <c r="H378" s="849"/>
      <c r="I378" s="849"/>
      <c r="J378" s="832"/>
      <c r="K378" s="832"/>
      <c r="L378" s="849"/>
      <c r="M378" s="849"/>
      <c r="N378" s="832"/>
      <c r="O378" s="832"/>
      <c r="P378" s="849">
        <v>2</v>
      </c>
      <c r="Q378" s="849">
        <v>58</v>
      </c>
      <c r="R378" s="837"/>
      <c r="S378" s="850">
        <v>29</v>
      </c>
    </row>
    <row r="379" spans="1:19" ht="14.4" customHeight="1" x14ac:dyDescent="0.3">
      <c r="A379" s="831" t="s">
        <v>6806</v>
      </c>
      <c r="B379" s="832" t="s">
        <v>6862</v>
      </c>
      <c r="C379" s="832" t="s">
        <v>665</v>
      </c>
      <c r="D379" s="832" t="s">
        <v>2655</v>
      </c>
      <c r="E379" s="832" t="s">
        <v>6770</v>
      </c>
      <c r="F379" s="832" t="s">
        <v>6787</v>
      </c>
      <c r="G379" s="832" t="s">
        <v>6788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122</v>
      </c>
      <c r="R379" s="837"/>
      <c r="S379" s="850">
        <v>61</v>
      </c>
    </row>
    <row r="380" spans="1:19" ht="14.4" customHeight="1" x14ac:dyDescent="0.3">
      <c r="A380" s="831" t="s">
        <v>6806</v>
      </c>
      <c r="B380" s="832" t="s">
        <v>6862</v>
      </c>
      <c r="C380" s="832" t="s">
        <v>665</v>
      </c>
      <c r="D380" s="832" t="s">
        <v>2655</v>
      </c>
      <c r="E380" s="832" t="s">
        <v>6770</v>
      </c>
      <c r="F380" s="832" t="s">
        <v>6894</v>
      </c>
      <c r="G380" s="832" t="s">
        <v>6895</v>
      </c>
      <c r="H380" s="849"/>
      <c r="I380" s="849"/>
      <c r="J380" s="832"/>
      <c r="K380" s="832"/>
      <c r="L380" s="849"/>
      <c r="M380" s="849"/>
      <c r="N380" s="832"/>
      <c r="O380" s="832"/>
      <c r="P380" s="849">
        <v>2</v>
      </c>
      <c r="Q380" s="849">
        <v>358</v>
      </c>
      <c r="R380" s="837"/>
      <c r="S380" s="850">
        <v>179</v>
      </c>
    </row>
    <row r="381" spans="1:19" ht="14.4" customHeight="1" x14ac:dyDescent="0.3">
      <c r="A381" s="831" t="s">
        <v>6806</v>
      </c>
      <c r="B381" s="832" t="s">
        <v>6862</v>
      </c>
      <c r="C381" s="832" t="s">
        <v>665</v>
      </c>
      <c r="D381" s="832" t="s">
        <v>2688</v>
      </c>
      <c r="E381" s="832" t="s">
        <v>6751</v>
      </c>
      <c r="F381" s="832" t="s">
        <v>6863</v>
      </c>
      <c r="G381" s="832" t="s">
        <v>2611</v>
      </c>
      <c r="H381" s="849"/>
      <c r="I381" s="849"/>
      <c r="J381" s="832"/>
      <c r="K381" s="832"/>
      <c r="L381" s="849"/>
      <c r="M381" s="849"/>
      <c r="N381" s="832"/>
      <c r="O381" s="832"/>
      <c r="P381" s="849">
        <v>3</v>
      </c>
      <c r="Q381" s="849">
        <v>25068.03</v>
      </c>
      <c r="R381" s="837"/>
      <c r="S381" s="850">
        <v>8356.01</v>
      </c>
    </row>
    <row r="382" spans="1:19" ht="14.4" customHeight="1" x14ac:dyDescent="0.3">
      <c r="A382" s="831" t="s">
        <v>6806</v>
      </c>
      <c r="B382" s="832" t="s">
        <v>6862</v>
      </c>
      <c r="C382" s="832" t="s">
        <v>665</v>
      </c>
      <c r="D382" s="832" t="s">
        <v>2688</v>
      </c>
      <c r="E382" s="832" t="s">
        <v>6751</v>
      </c>
      <c r="F382" s="832" t="s">
        <v>6864</v>
      </c>
      <c r="G382" s="832" t="s">
        <v>2608</v>
      </c>
      <c r="H382" s="849"/>
      <c r="I382" s="849"/>
      <c r="J382" s="832"/>
      <c r="K382" s="832"/>
      <c r="L382" s="849"/>
      <c r="M382" s="849"/>
      <c r="N382" s="832"/>
      <c r="O382" s="832"/>
      <c r="P382" s="849">
        <v>3</v>
      </c>
      <c r="Q382" s="849">
        <v>17493.3</v>
      </c>
      <c r="R382" s="837"/>
      <c r="S382" s="850">
        <v>5831.0999999999995</v>
      </c>
    </row>
    <row r="383" spans="1:19" ht="14.4" customHeight="1" x14ac:dyDescent="0.3">
      <c r="A383" s="831" t="s">
        <v>6806</v>
      </c>
      <c r="B383" s="832" t="s">
        <v>6862</v>
      </c>
      <c r="C383" s="832" t="s">
        <v>665</v>
      </c>
      <c r="D383" s="832" t="s">
        <v>2688</v>
      </c>
      <c r="E383" s="832" t="s">
        <v>6770</v>
      </c>
      <c r="F383" s="832" t="s">
        <v>6848</v>
      </c>
      <c r="G383" s="832" t="s">
        <v>6849</v>
      </c>
      <c r="H383" s="849"/>
      <c r="I383" s="849"/>
      <c r="J383" s="832"/>
      <c r="K383" s="832"/>
      <c r="L383" s="849"/>
      <c r="M383" s="849"/>
      <c r="N383" s="832"/>
      <c r="O383" s="832"/>
      <c r="P383" s="849">
        <v>2</v>
      </c>
      <c r="Q383" s="849">
        <v>302</v>
      </c>
      <c r="R383" s="837"/>
      <c r="S383" s="850">
        <v>151</v>
      </c>
    </row>
    <row r="384" spans="1:19" ht="14.4" customHeight="1" x14ac:dyDescent="0.3">
      <c r="A384" s="831" t="s">
        <v>6806</v>
      </c>
      <c r="B384" s="832" t="s">
        <v>6862</v>
      </c>
      <c r="C384" s="832" t="s">
        <v>665</v>
      </c>
      <c r="D384" s="832" t="s">
        <v>2688</v>
      </c>
      <c r="E384" s="832" t="s">
        <v>6770</v>
      </c>
      <c r="F384" s="832" t="s">
        <v>6781</v>
      </c>
      <c r="G384" s="832" t="s">
        <v>6782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33.33</v>
      </c>
      <c r="R384" s="837"/>
      <c r="S384" s="850">
        <v>33.33</v>
      </c>
    </row>
    <row r="385" spans="1:19" ht="14.4" customHeight="1" x14ac:dyDescent="0.3">
      <c r="A385" s="831" t="s">
        <v>6806</v>
      </c>
      <c r="B385" s="832" t="s">
        <v>6862</v>
      </c>
      <c r="C385" s="832" t="s">
        <v>665</v>
      </c>
      <c r="D385" s="832" t="s">
        <v>2688</v>
      </c>
      <c r="E385" s="832" t="s">
        <v>6770</v>
      </c>
      <c r="F385" s="832" t="s">
        <v>6894</v>
      </c>
      <c r="G385" s="832" t="s">
        <v>6895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358</v>
      </c>
      <c r="R385" s="837"/>
      <c r="S385" s="850">
        <v>179</v>
      </c>
    </row>
    <row r="386" spans="1:19" ht="14.4" customHeight="1" x14ac:dyDescent="0.3">
      <c r="A386" s="831" t="s">
        <v>6806</v>
      </c>
      <c r="B386" s="832" t="s">
        <v>6862</v>
      </c>
      <c r="C386" s="832" t="s">
        <v>680</v>
      </c>
      <c r="D386" s="832" t="s">
        <v>2678</v>
      </c>
      <c r="E386" s="832" t="s">
        <v>6770</v>
      </c>
      <c r="F386" s="832" t="s">
        <v>6902</v>
      </c>
      <c r="G386" s="832" t="s">
        <v>6903</v>
      </c>
      <c r="H386" s="849">
        <v>21</v>
      </c>
      <c r="I386" s="849">
        <v>1848</v>
      </c>
      <c r="J386" s="832">
        <v>1.5</v>
      </c>
      <c r="K386" s="832">
        <v>88</v>
      </c>
      <c r="L386" s="849">
        <v>14</v>
      </c>
      <c r="M386" s="849">
        <v>1232</v>
      </c>
      <c r="N386" s="832">
        <v>1</v>
      </c>
      <c r="O386" s="832">
        <v>88</v>
      </c>
      <c r="P386" s="849">
        <v>4</v>
      </c>
      <c r="Q386" s="849">
        <v>356</v>
      </c>
      <c r="R386" s="837">
        <v>0.28896103896103897</v>
      </c>
      <c r="S386" s="850">
        <v>89</v>
      </c>
    </row>
    <row r="387" spans="1:19" ht="14.4" customHeight="1" x14ac:dyDescent="0.3">
      <c r="A387" s="831" t="s">
        <v>6806</v>
      </c>
      <c r="B387" s="832" t="s">
        <v>6862</v>
      </c>
      <c r="C387" s="832" t="s">
        <v>680</v>
      </c>
      <c r="D387" s="832" t="s">
        <v>2678</v>
      </c>
      <c r="E387" s="832" t="s">
        <v>6770</v>
      </c>
      <c r="F387" s="832" t="s">
        <v>6904</v>
      </c>
      <c r="G387" s="832" t="s">
        <v>6905</v>
      </c>
      <c r="H387" s="849">
        <v>38</v>
      </c>
      <c r="I387" s="849">
        <v>23940</v>
      </c>
      <c r="J387" s="832">
        <v>0.94849445324881143</v>
      </c>
      <c r="K387" s="832">
        <v>630</v>
      </c>
      <c r="L387" s="849">
        <v>40</v>
      </c>
      <c r="M387" s="849">
        <v>25240</v>
      </c>
      <c r="N387" s="832">
        <v>1</v>
      </c>
      <c r="O387" s="832">
        <v>631</v>
      </c>
      <c r="P387" s="849">
        <v>25</v>
      </c>
      <c r="Q387" s="849">
        <v>15850</v>
      </c>
      <c r="R387" s="837">
        <v>0.62797147385103014</v>
      </c>
      <c r="S387" s="850">
        <v>634</v>
      </c>
    </row>
    <row r="388" spans="1:19" ht="14.4" customHeight="1" x14ac:dyDescent="0.3">
      <c r="A388" s="831" t="s">
        <v>6806</v>
      </c>
      <c r="B388" s="832" t="s">
        <v>6862</v>
      </c>
      <c r="C388" s="832" t="s">
        <v>680</v>
      </c>
      <c r="D388" s="832" t="s">
        <v>2678</v>
      </c>
      <c r="E388" s="832" t="s">
        <v>6770</v>
      </c>
      <c r="F388" s="832" t="s">
        <v>6878</v>
      </c>
      <c r="G388" s="832" t="s">
        <v>6879</v>
      </c>
      <c r="H388" s="849">
        <v>36</v>
      </c>
      <c r="I388" s="849">
        <v>14112</v>
      </c>
      <c r="J388" s="832">
        <v>0.92072812683499705</v>
      </c>
      <c r="K388" s="832">
        <v>392</v>
      </c>
      <c r="L388" s="849">
        <v>39</v>
      </c>
      <c r="M388" s="849">
        <v>15327</v>
      </c>
      <c r="N388" s="832">
        <v>1</v>
      </c>
      <c r="O388" s="832">
        <v>393</v>
      </c>
      <c r="P388" s="849">
        <v>16</v>
      </c>
      <c r="Q388" s="849">
        <v>6288</v>
      </c>
      <c r="R388" s="837">
        <v>0.41025641025641024</v>
      </c>
      <c r="S388" s="850">
        <v>393</v>
      </c>
    </row>
    <row r="389" spans="1:19" ht="14.4" customHeight="1" x14ac:dyDescent="0.3">
      <c r="A389" s="831" t="s">
        <v>6806</v>
      </c>
      <c r="B389" s="832" t="s">
        <v>6862</v>
      </c>
      <c r="C389" s="832" t="s">
        <v>680</v>
      </c>
      <c r="D389" s="832" t="s">
        <v>2678</v>
      </c>
      <c r="E389" s="832" t="s">
        <v>6770</v>
      </c>
      <c r="F389" s="832" t="s">
        <v>6880</v>
      </c>
      <c r="G389" s="832" t="s">
        <v>6881</v>
      </c>
      <c r="H389" s="849">
        <v>82</v>
      </c>
      <c r="I389" s="849">
        <v>3198</v>
      </c>
      <c r="J389" s="832">
        <v>1.1549295774647887</v>
      </c>
      <c r="K389" s="832">
        <v>39</v>
      </c>
      <c r="L389" s="849">
        <v>71</v>
      </c>
      <c r="M389" s="849">
        <v>2769</v>
      </c>
      <c r="N389" s="832">
        <v>1</v>
      </c>
      <c r="O389" s="832">
        <v>39</v>
      </c>
      <c r="P389" s="849">
        <v>40</v>
      </c>
      <c r="Q389" s="849">
        <v>1560</v>
      </c>
      <c r="R389" s="837">
        <v>0.56338028169014087</v>
      </c>
      <c r="S389" s="850">
        <v>39</v>
      </c>
    </row>
    <row r="390" spans="1:19" ht="14.4" customHeight="1" x14ac:dyDescent="0.3">
      <c r="A390" s="831" t="s">
        <v>6806</v>
      </c>
      <c r="B390" s="832" t="s">
        <v>6862</v>
      </c>
      <c r="C390" s="832" t="s">
        <v>680</v>
      </c>
      <c r="D390" s="832" t="s">
        <v>2678</v>
      </c>
      <c r="E390" s="832" t="s">
        <v>6770</v>
      </c>
      <c r="F390" s="832" t="s">
        <v>6908</v>
      </c>
      <c r="G390" s="832" t="s">
        <v>6909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724</v>
      </c>
      <c r="R390" s="837"/>
      <c r="S390" s="850">
        <v>724</v>
      </c>
    </row>
    <row r="391" spans="1:19" ht="14.4" customHeight="1" x14ac:dyDescent="0.3">
      <c r="A391" s="831" t="s">
        <v>6806</v>
      </c>
      <c r="B391" s="832" t="s">
        <v>6862</v>
      </c>
      <c r="C391" s="832" t="s">
        <v>680</v>
      </c>
      <c r="D391" s="832" t="s">
        <v>2678</v>
      </c>
      <c r="E391" s="832" t="s">
        <v>6770</v>
      </c>
      <c r="F391" s="832" t="s">
        <v>6910</v>
      </c>
      <c r="G391" s="832" t="s">
        <v>6911</v>
      </c>
      <c r="H391" s="849">
        <v>1</v>
      </c>
      <c r="I391" s="849">
        <v>980</v>
      </c>
      <c r="J391" s="832">
        <v>0.99796334012219956</v>
      </c>
      <c r="K391" s="832">
        <v>980</v>
      </c>
      <c r="L391" s="849">
        <v>1</v>
      </c>
      <c r="M391" s="849">
        <v>982</v>
      </c>
      <c r="N391" s="832">
        <v>1</v>
      </c>
      <c r="O391" s="832">
        <v>982</v>
      </c>
      <c r="P391" s="849"/>
      <c r="Q391" s="849"/>
      <c r="R391" s="837"/>
      <c r="S391" s="850"/>
    </row>
    <row r="392" spans="1:19" ht="14.4" customHeight="1" x14ac:dyDescent="0.3">
      <c r="A392" s="831" t="s">
        <v>6806</v>
      </c>
      <c r="B392" s="832" t="s">
        <v>6862</v>
      </c>
      <c r="C392" s="832" t="s">
        <v>680</v>
      </c>
      <c r="D392" s="832" t="s">
        <v>2678</v>
      </c>
      <c r="E392" s="832" t="s">
        <v>6770</v>
      </c>
      <c r="F392" s="832" t="s">
        <v>6912</v>
      </c>
      <c r="G392" s="832" t="s">
        <v>6913</v>
      </c>
      <c r="H392" s="849">
        <v>1</v>
      </c>
      <c r="I392" s="849">
        <v>172</v>
      </c>
      <c r="J392" s="832">
        <v>1</v>
      </c>
      <c r="K392" s="832">
        <v>172</v>
      </c>
      <c r="L392" s="849">
        <v>1</v>
      </c>
      <c r="M392" s="849">
        <v>172</v>
      </c>
      <c r="N392" s="832">
        <v>1</v>
      </c>
      <c r="O392" s="832">
        <v>172</v>
      </c>
      <c r="P392" s="849"/>
      <c r="Q392" s="849"/>
      <c r="R392" s="837"/>
      <c r="S392" s="850"/>
    </row>
    <row r="393" spans="1:19" ht="14.4" customHeight="1" x14ac:dyDescent="0.3">
      <c r="A393" s="831" t="s">
        <v>6806</v>
      </c>
      <c r="B393" s="832" t="s">
        <v>6862</v>
      </c>
      <c r="C393" s="832" t="s">
        <v>680</v>
      </c>
      <c r="D393" s="832" t="s">
        <v>6743</v>
      </c>
      <c r="E393" s="832" t="s">
        <v>6770</v>
      </c>
      <c r="F393" s="832" t="s">
        <v>6902</v>
      </c>
      <c r="G393" s="832" t="s">
        <v>6903</v>
      </c>
      <c r="H393" s="849">
        <v>2</v>
      </c>
      <c r="I393" s="849">
        <v>176</v>
      </c>
      <c r="J393" s="832"/>
      <c r="K393" s="832">
        <v>88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6806</v>
      </c>
      <c r="B394" s="832" t="s">
        <v>6862</v>
      </c>
      <c r="C394" s="832" t="s">
        <v>680</v>
      </c>
      <c r="D394" s="832" t="s">
        <v>6743</v>
      </c>
      <c r="E394" s="832" t="s">
        <v>6770</v>
      </c>
      <c r="F394" s="832" t="s">
        <v>6904</v>
      </c>
      <c r="G394" s="832" t="s">
        <v>6905</v>
      </c>
      <c r="H394" s="849">
        <v>2</v>
      </c>
      <c r="I394" s="849">
        <v>1260</v>
      </c>
      <c r="J394" s="832"/>
      <c r="K394" s="832">
        <v>630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6806</v>
      </c>
      <c r="B395" s="832" t="s">
        <v>6862</v>
      </c>
      <c r="C395" s="832" t="s">
        <v>680</v>
      </c>
      <c r="D395" s="832" t="s">
        <v>6743</v>
      </c>
      <c r="E395" s="832" t="s">
        <v>6770</v>
      </c>
      <c r="F395" s="832" t="s">
        <v>6878</v>
      </c>
      <c r="G395" s="832" t="s">
        <v>6879</v>
      </c>
      <c r="H395" s="849">
        <v>2</v>
      </c>
      <c r="I395" s="849">
        <v>784</v>
      </c>
      <c r="J395" s="832"/>
      <c r="K395" s="832">
        <v>392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6806</v>
      </c>
      <c r="B396" s="832" t="s">
        <v>6862</v>
      </c>
      <c r="C396" s="832" t="s">
        <v>680</v>
      </c>
      <c r="D396" s="832" t="s">
        <v>6743</v>
      </c>
      <c r="E396" s="832" t="s">
        <v>6770</v>
      </c>
      <c r="F396" s="832" t="s">
        <v>6880</v>
      </c>
      <c r="G396" s="832" t="s">
        <v>6881</v>
      </c>
      <c r="H396" s="849">
        <v>1</v>
      </c>
      <c r="I396" s="849">
        <v>39</v>
      </c>
      <c r="J396" s="832"/>
      <c r="K396" s="832">
        <v>39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6806</v>
      </c>
      <c r="B397" s="832" t="s">
        <v>6862</v>
      </c>
      <c r="C397" s="832" t="s">
        <v>680</v>
      </c>
      <c r="D397" s="832" t="s">
        <v>6745</v>
      </c>
      <c r="E397" s="832" t="s">
        <v>6770</v>
      </c>
      <c r="F397" s="832" t="s">
        <v>6904</v>
      </c>
      <c r="G397" s="832" t="s">
        <v>6905</v>
      </c>
      <c r="H397" s="849"/>
      <c r="I397" s="849"/>
      <c r="J397" s="832"/>
      <c r="K397" s="832"/>
      <c r="L397" s="849">
        <v>4</v>
      </c>
      <c r="M397" s="849">
        <v>2524</v>
      </c>
      <c r="N397" s="832">
        <v>1</v>
      </c>
      <c r="O397" s="832">
        <v>631</v>
      </c>
      <c r="P397" s="849"/>
      <c r="Q397" s="849"/>
      <c r="R397" s="837"/>
      <c r="S397" s="850"/>
    </row>
    <row r="398" spans="1:19" ht="14.4" customHeight="1" x14ac:dyDescent="0.3">
      <c r="A398" s="831" t="s">
        <v>6806</v>
      </c>
      <c r="B398" s="832" t="s">
        <v>6862</v>
      </c>
      <c r="C398" s="832" t="s">
        <v>680</v>
      </c>
      <c r="D398" s="832" t="s">
        <v>6745</v>
      </c>
      <c r="E398" s="832" t="s">
        <v>6770</v>
      </c>
      <c r="F398" s="832" t="s">
        <v>6878</v>
      </c>
      <c r="G398" s="832" t="s">
        <v>6879</v>
      </c>
      <c r="H398" s="849"/>
      <c r="I398" s="849"/>
      <c r="J398" s="832"/>
      <c r="K398" s="832"/>
      <c r="L398" s="849">
        <v>2</v>
      </c>
      <c r="M398" s="849">
        <v>786</v>
      </c>
      <c r="N398" s="832">
        <v>1</v>
      </c>
      <c r="O398" s="832">
        <v>393</v>
      </c>
      <c r="P398" s="849"/>
      <c r="Q398" s="849"/>
      <c r="R398" s="837"/>
      <c r="S398" s="850"/>
    </row>
    <row r="399" spans="1:19" ht="14.4" customHeight="1" x14ac:dyDescent="0.3">
      <c r="A399" s="831" t="s">
        <v>6806</v>
      </c>
      <c r="B399" s="832" t="s">
        <v>6862</v>
      </c>
      <c r="C399" s="832" t="s">
        <v>680</v>
      </c>
      <c r="D399" s="832" t="s">
        <v>6745</v>
      </c>
      <c r="E399" s="832" t="s">
        <v>6770</v>
      </c>
      <c r="F399" s="832" t="s">
        <v>6880</v>
      </c>
      <c r="G399" s="832" t="s">
        <v>6881</v>
      </c>
      <c r="H399" s="849"/>
      <c r="I399" s="849"/>
      <c r="J399" s="832"/>
      <c r="K399" s="832"/>
      <c r="L399" s="849">
        <v>5</v>
      </c>
      <c r="M399" s="849">
        <v>195</v>
      </c>
      <c r="N399" s="832">
        <v>1</v>
      </c>
      <c r="O399" s="832">
        <v>39</v>
      </c>
      <c r="P399" s="849"/>
      <c r="Q399" s="849"/>
      <c r="R399" s="837"/>
      <c r="S399" s="850"/>
    </row>
    <row r="400" spans="1:19" ht="14.4" customHeight="1" x14ac:dyDescent="0.3">
      <c r="A400" s="831" t="s">
        <v>6806</v>
      </c>
      <c r="B400" s="832" t="s">
        <v>6862</v>
      </c>
      <c r="C400" s="832" t="s">
        <v>680</v>
      </c>
      <c r="D400" s="832" t="s">
        <v>2704</v>
      </c>
      <c r="E400" s="832" t="s">
        <v>6770</v>
      </c>
      <c r="F400" s="832" t="s">
        <v>6902</v>
      </c>
      <c r="G400" s="832" t="s">
        <v>6903</v>
      </c>
      <c r="H400" s="849">
        <v>11</v>
      </c>
      <c r="I400" s="849">
        <v>968</v>
      </c>
      <c r="J400" s="832">
        <v>0.91666666666666663</v>
      </c>
      <c r="K400" s="832">
        <v>88</v>
      </c>
      <c r="L400" s="849">
        <v>12</v>
      </c>
      <c r="M400" s="849">
        <v>1056</v>
      </c>
      <c r="N400" s="832">
        <v>1</v>
      </c>
      <c r="O400" s="832">
        <v>88</v>
      </c>
      <c r="P400" s="849">
        <v>7</v>
      </c>
      <c r="Q400" s="849">
        <v>623</v>
      </c>
      <c r="R400" s="837">
        <v>0.58996212121212122</v>
      </c>
      <c r="S400" s="850">
        <v>89</v>
      </c>
    </row>
    <row r="401" spans="1:19" ht="14.4" customHeight="1" x14ac:dyDescent="0.3">
      <c r="A401" s="831" t="s">
        <v>6806</v>
      </c>
      <c r="B401" s="832" t="s">
        <v>6862</v>
      </c>
      <c r="C401" s="832" t="s">
        <v>680</v>
      </c>
      <c r="D401" s="832" t="s">
        <v>2704</v>
      </c>
      <c r="E401" s="832" t="s">
        <v>6770</v>
      </c>
      <c r="F401" s="832" t="s">
        <v>6904</v>
      </c>
      <c r="G401" s="832" t="s">
        <v>6905</v>
      </c>
      <c r="H401" s="849">
        <v>23</v>
      </c>
      <c r="I401" s="849">
        <v>14490</v>
      </c>
      <c r="J401" s="832">
        <v>1.0437977236709408</v>
      </c>
      <c r="K401" s="832">
        <v>630</v>
      </c>
      <c r="L401" s="849">
        <v>22</v>
      </c>
      <c r="M401" s="849">
        <v>13882</v>
      </c>
      <c r="N401" s="832">
        <v>1</v>
      </c>
      <c r="O401" s="832">
        <v>631</v>
      </c>
      <c r="P401" s="849">
        <v>22</v>
      </c>
      <c r="Q401" s="849">
        <v>13948</v>
      </c>
      <c r="R401" s="837">
        <v>1.0047543581616483</v>
      </c>
      <c r="S401" s="850">
        <v>634</v>
      </c>
    </row>
    <row r="402" spans="1:19" ht="14.4" customHeight="1" x14ac:dyDescent="0.3">
      <c r="A402" s="831" t="s">
        <v>6806</v>
      </c>
      <c r="B402" s="832" t="s">
        <v>6862</v>
      </c>
      <c r="C402" s="832" t="s">
        <v>680</v>
      </c>
      <c r="D402" s="832" t="s">
        <v>2704</v>
      </c>
      <c r="E402" s="832" t="s">
        <v>6770</v>
      </c>
      <c r="F402" s="832" t="s">
        <v>6878</v>
      </c>
      <c r="G402" s="832" t="s">
        <v>6879</v>
      </c>
      <c r="H402" s="849">
        <v>19</v>
      </c>
      <c r="I402" s="849">
        <v>7448</v>
      </c>
      <c r="J402" s="832">
        <v>0.99745547073791352</v>
      </c>
      <c r="K402" s="832">
        <v>392</v>
      </c>
      <c r="L402" s="849">
        <v>19</v>
      </c>
      <c r="M402" s="849">
        <v>7467</v>
      </c>
      <c r="N402" s="832">
        <v>1</v>
      </c>
      <c r="O402" s="832">
        <v>393</v>
      </c>
      <c r="P402" s="849">
        <v>19</v>
      </c>
      <c r="Q402" s="849">
        <v>7467</v>
      </c>
      <c r="R402" s="837">
        <v>1</v>
      </c>
      <c r="S402" s="850">
        <v>393</v>
      </c>
    </row>
    <row r="403" spans="1:19" ht="14.4" customHeight="1" x14ac:dyDescent="0.3">
      <c r="A403" s="831" t="s">
        <v>6806</v>
      </c>
      <c r="B403" s="832" t="s">
        <v>6862</v>
      </c>
      <c r="C403" s="832" t="s">
        <v>680</v>
      </c>
      <c r="D403" s="832" t="s">
        <v>2704</v>
      </c>
      <c r="E403" s="832" t="s">
        <v>6770</v>
      </c>
      <c r="F403" s="832" t="s">
        <v>6880</v>
      </c>
      <c r="G403" s="832" t="s">
        <v>6881</v>
      </c>
      <c r="H403" s="849">
        <v>19</v>
      </c>
      <c r="I403" s="849">
        <v>741</v>
      </c>
      <c r="J403" s="832">
        <v>1</v>
      </c>
      <c r="K403" s="832">
        <v>39</v>
      </c>
      <c r="L403" s="849">
        <v>19</v>
      </c>
      <c r="M403" s="849">
        <v>741</v>
      </c>
      <c r="N403" s="832">
        <v>1</v>
      </c>
      <c r="O403" s="832">
        <v>39</v>
      </c>
      <c r="P403" s="849">
        <v>22</v>
      </c>
      <c r="Q403" s="849">
        <v>858</v>
      </c>
      <c r="R403" s="837">
        <v>1.1578947368421053</v>
      </c>
      <c r="S403" s="850">
        <v>39</v>
      </c>
    </row>
    <row r="404" spans="1:19" ht="14.4" customHeight="1" x14ac:dyDescent="0.3">
      <c r="A404" s="831" t="s">
        <v>6806</v>
      </c>
      <c r="B404" s="832" t="s">
        <v>6862</v>
      </c>
      <c r="C404" s="832" t="s">
        <v>680</v>
      </c>
      <c r="D404" s="832" t="s">
        <v>2704</v>
      </c>
      <c r="E404" s="832" t="s">
        <v>6770</v>
      </c>
      <c r="F404" s="832" t="s">
        <v>6906</v>
      </c>
      <c r="G404" s="832" t="s">
        <v>6907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1703</v>
      </c>
      <c r="R404" s="837"/>
      <c r="S404" s="850">
        <v>1703</v>
      </c>
    </row>
    <row r="405" spans="1:19" ht="14.4" customHeight="1" x14ac:dyDescent="0.3">
      <c r="A405" s="831" t="s">
        <v>6806</v>
      </c>
      <c r="B405" s="832" t="s">
        <v>6862</v>
      </c>
      <c r="C405" s="832" t="s">
        <v>680</v>
      </c>
      <c r="D405" s="832" t="s">
        <v>2704</v>
      </c>
      <c r="E405" s="832" t="s">
        <v>6770</v>
      </c>
      <c r="F405" s="832" t="s">
        <v>6908</v>
      </c>
      <c r="G405" s="832" t="s">
        <v>6909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724</v>
      </c>
      <c r="R405" s="837"/>
      <c r="S405" s="850">
        <v>724</v>
      </c>
    </row>
    <row r="406" spans="1:19" ht="14.4" customHeight="1" x14ac:dyDescent="0.3">
      <c r="A406" s="831" t="s">
        <v>6806</v>
      </c>
      <c r="B406" s="832" t="s">
        <v>6862</v>
      </c>
      <c r="C406" s="832" t="s">
        <v>680</v>
      </c>
      <c r="D406" s="832" t="s">
        <v>2704</v>
      </c>
      <c r="E406" s="832" t="s">
        <v>6770</v>
      </c>
      <c r="F406" s="832" t="s">
        <v>6910</v>
      </c>
      <c r="G406" s="832" t="s">
        <v>6911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988</v>
      </c>
      <c r="R406" s="837"/>
      <c r="S406" s="850">
        <v>988</v>
      </c>
    </row>
    <row r="407" spans="1:19" ht="14.4" customHeight="1" x14ac:dyDescent="0.3">
      <c r="A407" s="831" t="s">
        <v>6806</v>
      </c>
      <c r="B407" s="832" t="s">
        <v>6862</v>
      </c>
      <c r="C407" s="832" t="s">
        <v>680</v>
      </c>
      <c r="D407" s="832" t="s">
        <v>6747</v>
      </c>
      <c r="E407" s="832" t="s">
        <v>6770</v>
      </c>
      <c r="F407" s="832" t="s">
        <v>6902</v>
      </c>
      <c r="G407" s="832" t="s">
        <v>6903</v>
      </c>
      <c r="H407" s="849">
        <v>28</v>
      </c>
      <c r="I407" s="849">
        <v>2464</v>
      </c>
      <c r="J407" s="832">
        <v>1.5555555555555556</v>
      </c>
      <c r="K407" s="832">
        <v>88</v>
      </c>
      <c r="L407" s="849">
        <v>18</v>
      </c>
      <c r="M407" s="849">
        <v>1584</v>
      </c>
      <c r="N407" s="832">
        <v>1</v>
      </c>
      <c r="O407" s="832">
        <v>88</v>
      </c>
      <c r="P407" s="849">
        <v>13</v>
      </c>
      <c r="Q407" s="849">
        <v>1157</v>
      </c>
      <c r="R407" s="837">
        <v>0.73042929292929293</v>
      </c>
      <c r="S407" s="850">
        <v>89</v>
      </c>
    </row>
    <row r="408" spans="1:19" ht="14.4" customHeight="1" x14ac:dyDescent="0.3">
      <c r="A408" s="831" t="s">
        <v>6806</v>
      </c>
      <c r="B408" s="832" t="s">
        <v>6862</v>
      </c>
      <c r="C408" s="832" t="s">
        <v>680</v>
      </c>
      <c r="D408" s="832" t="s">
        <v>6747</v>
      </c>
      <c r="E408" s="832" t="s">
        <v>6770</v>
      </c>
      <c r="F408" s="832" t="s">
        <v>6904</v>
      </c>
      <c r="G408" s="832" t="s">
        <v>6905</v>
      </c>
      <c r="H408" s="849">
        <v>34</v>
      </c>
      <c r="I408" s="849">
        <v>21420</v>
      </c>
      <c r="J408" s="832">
        <v>1.2123613312202852</v>
      </c>
      <c r="K408" s="832">
        <v>630</v>
      </c>
      <c r="L408" s="849">
        <v>28</v>
      </c>
      <c r="M408" s="849">
        <v>17668</v>
      </c>
      <c r="N408" s="832">
        <v>1</v>
      </c>
      <c r="O408" s="832">
        <v>631</v>
      </c>
      <c r="P408" s="849">
        <v>19</v>
      </c>
      <c r="Q408" s="849">
        <v>12046</v>
      </c>
      <c r="R408" s="837">
        <v>0.68179760018111846</v>
      </c>
      <c r="S408" s="850">
        <v>634</v>
      </c>
    </row>
    <row r="409" spans="1:19" ht="14.4" customHeight="1" x14ac:dyDescent="0.3">
      <c r="A409" s="831" t="s">
        <v>6806</v>
      </c>
      <c r="B409" s="832" t="s">
        <v>6862</v>
      </c>
      <c r="C409" s="832" t="s">
        <v>680</v>
      </c>
      <c r="D409" s="832" t="s">
        <v>6747</v>
      </c>
      <c r="E409" s="832" t="s">
        <v>6770</v>
      </c>
      <c r="F409" s="832" t="s">
        <v>6878</v>
      </c>
      <c r="G409" s="832" t="s">
        <v>6879</v>
      </c>
      <c r="H409" s="849">
        <v>32</v>
      </c>
      <c r="I409" s="849">
        <v>12544</v>
      </c>
      <c r="J409" s="832">
        <v>1.18216944680049</v>
      </c>
      <c r="K409" s="832">
        <v>392</v>
      </c>
      <c r="L409" s="849">
        <v>27</v>
      </c>
      <c r="M409" s="849">
        <v>10611</v>
      </c>
      <c r="N409" s="832">
        <v>1</v>
      </c>
      <c r="O409" s="832">
        <v>393</v>
      </c>
      <c r="P409" s="849">
        <v>19</v>
      </c>
      <c r="Q409" s="849">
        <v>7467</v>
      </c>
      <c r="R409" s="837">
        <v>0.70370370370370372</v>
      </c>
      <c r="S409" s="850">
        <v>393</v>
      </c>
    </row>
    <row r="410" spans="1:19" ht="14.4" customHeight="1" x14ac:dyDescent="0.3">
      <c r="A410" s="831" t="s">
        <v>6806</v>
      </c>
      <c r="B410" s="832" t="s">
        <v>6862</v>
      </c>
      <c r="C410" s="832" t="s">
        <v>680</v>
      </c>
      <c r="D410" s="832" t="s">
        <v>6747</v>
      </c>
      <c r="E410" s="832" t="s">
        <v>6770</v>
      </c>
      <c r="F410" s="832" t="s">
        <v>6880</v>
      </c>
      <c r="G410" s="832" t="s">
        <v>6881</v>
      </c>
      <c r="H410" s="849">
        <v>32</v>
      </c>
      <c r="I410" s="849">
        <v>1248</v>
      </c>
      <c r="J410" s="832">
        <v>1.1851851851851851</v>
      </c>
      <c r="K410" s="832">
        <v>39</v>
      </c>
      <c r="L410" s="849">
        <v>27</v>
      </c>
      <c r="M410" s="849">
        <v>1053</v>
      </c>
      <c r="N410" s="832">
        <v>1</v>
      </c>
      <c r="O410" s="832">
        <v>39</v>
      </c>
      <c r="P410" s="849">
        <v>19</v>
      </c>
      <c r="Q410" s="849">
        <v>741</v>
      </c>
      <c r="R410" s="837">
        <v>0.70370370370370372</v>
      </c>
      <c r="S410" s="850">
        <v>39</v>
      </c>
    </row>
    <row r="411" spans="1:19" ht="14.4" customHeight="1" x14ac:dyDescent="0.3">
      <c r="A411" s="831" t="s">
        <v>6806</v>
      </c>
      <c r="B411" s="832" t="s">
        <v>6862</v>
      </c>
      <c r="C411" s="832" t="s">
        <v>680</v>
      </c>
      <c r="D411" s="832" t="s">
        <v>6747</v>
      </c>
      <c r="E411" s="832" t="s">
        <v>6770</v>
      </c>
      <c r="F411" s="832" t="s">
        <v>6908</v>
      </c>
      <c r="G411" s="832" t="s">
        <v>6909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724</v>
      </c>
      <c r="R411" s="837"/>
      <c r="S411" s="850">
        <v>724</v>
      </c>
    </row>
    <row r="412" spans="1:19" ht="14.4" customHeight="1" x14ac:dyDescent="0.3">
      <c r="A412" s="831" t="s">
        <v>6806</v>
      </c>
      <c r="B412" s="832" t="s">
        <v>6862</v>
      </c>
      <c r="C412" s="832" t="s">
        <v>6914</v>
      </c>
      <c r="D412" s="832" t="s">
        <v>6734</v>
      </c>
      <c r="E412" s="832" t="s">
        <v>6751</v>
      </c>
      <c r="F412" s="832" t="s">
        <v>6863</v>
      </c>
      <c r="G412" s="832" t="s">
        <v>6915</v>
      </c>
      <c r="H412" s="849">
        <v>0</v>
      </c>
      <c r="I412" s="849">
        <v>-7.2759576141834259E-11</v>
      </c>
      <c r="J412" s="832">
        <v>0.625</v>
      </c>
      <c r="K412" s="832"/>
      <c r="L412" s="849">
        <v>1.0658141036401503E-14</v>
      </c>
      <c r="M412" s="849">
        <v>-1.1641532182693481E-10</v>
      </c>
      <c r="N412" s="832">
        <v>1</v>
      </c>
      <c r="O412" s="832">
        <v>-10922.666666666666</v>
      </c>
      <c r="P412" s="849">
        <v>0</v>
      </c>
      <c r="Q412" s="849">
        <v>-5.8207660913467407E-11</v>
      </c>
      <c r="R412" s="837">
        <v>0.5</v>
      </c>
      <c r="S412" s="850"/>
    </row>
    <row r="413" spans="1:19" ht="14.4" customHeight="1" x14ac:dyDescent="0.3">
      <c r="A413" s="831" t="s">
        <v>6806</v>
      </c>
      <c r="B413" s="832" t="s">
        <v>6862</v>
      </c>
      <c r="C413" s="832" t="s">
        <v>6914</v>
      </c>
      <c r="D413" s="832" t="s">
        <v>6734</v>
      </c>
      <c r="E413" s="832" t="s">
        <v>6751</v>
      </c>
      <c r="F413" s="832" t="s">
        <v>6864</v>
      </c>
      <c r="G413" s="832" t="s">
        <v>6916</v>
      </c>
      <c r="H413" s="849">
        <v>0</v>
      </c>
      <c r="I413" s="849">
        <v>0</v>
      </c>
      <c r="J413" s="832">
        <v>0</v>
      </c>
      <c r="K413" s="832"/>
      <c r="L413" s="849">
        <v>0</v>
      </c>
      <c r="M413" s="849">
        <v>5.8207660913467407E-11</v>
      </c>
      <c r="N413" s="832">
        <v>1</v>
      </c>
      <c r="O413" s="832"/>
      <c r="P413" s="849">
        <v>0</v>
      </c>
      <c r="Q413" s="849">
        <v>1.1641532182693481E-10</v>
      </c>
      <c r="R413" s="837">
        <v>2</v>
      </c>
      <c r="S413" s="850"/>
    </row>
    <row r="414" spans="1:19" ht="14.4" customHeight="1" x14ac:dyDescent="0.3">
      <c r="A414" s="831" t="s">
        <v>6806</v>
      </c>
      <c r="B414" s="832" t="s">
        <v>6862</v>
      </c>
      <c r="C414" s="832" t="s">
        <v>6914</v>
      </c>
      <c r="D414" s="832" t="s">
        <v>6734</v>
      </c>
      <c r="E414" s="832" t="s">
        <v>6751</v>
      </c>
      <c r="F414" s="832" t="s">
        <v>6865</v>
      </c>
      <c r="G414" s="832" t="s">
        <v>6866</v>
      </c>
      <c r="H414" s="849">
        <v>2.2204460492503131E-16</v>
      </c>
      <c r="I414" s="849">
        <v>-1.4551915228366852E-11</v>
      </c>
      <c r="J414" s="832">
        <v>-1</v>
      </c>
      <c r="K414" s="832">
        <v>-65536</v>
      </c>
      <c r="L414" s="849">
        <v>0</v>
      </c>
      <c r="M414" s="849">
        <v>1.4551915228366852E-11</v>
      </c>
      <c r="N414" s="832">
        <v>1</v>
      </c>
      <c r="O414" s="832"/>
      <c r="P414" s="849">
        <v>0</v>
      </c>
      <c r="Q414" s="849">
        <v>0</v>
      </c>
      <c r="R414" s="837">
        <v>0</v>
      </c>
      <c r="S414" s="850"/>
    </row>
    <row r="415" spans="1:19" ht="14.4" customHeight="1" x14ac:dyDescent="0.3">
      <c r="A415" s="831" t="s">
        <v>6806</v>
      </c>
      <c r="B415" s="832" t="s">
        <v>6862</v>
      </c>
      <c r="C415" s="832" t="s">
        <v>6914</v>
      </c>
      <c r="D415" s="832" t="s">
        <v>6734</v>
      </c>
      <c r="E415" s="832" t="s">
        <v>6751</v>
      </c>
      <c r="F415" s="832" t="s">
        <v>6867</v>
      </c>
      <c r="G415" s="832" t="s">
        <v>6866</v>
      </c>
      <c r="H415" s="849">
        <v>0</v>
      </c>
      <c r="I415" s="849">
        <v>-1.1641532182693481E-10</v>
      </c>
      <c r="J415" s="832">
        <v>-4</v>
      </c>
      <c r="K415" s="832"/>
      <c r="L415" s="849">
        <v>0</v>
      </c>
      <c r="M415" s="849">
        <v>2.9103830456733704E-11</v>
      </c>
      <c r="N415" s="832">
        <v>1</v>
      </c>
      <c r="O415" s="832"/>
      <c r="P415" s="849">
        <v>0</v>
      </c>
      <c r="Q415" s="849">
        <v>-5.8207660913467407E-11</v>
      </c>
      <c r="R415" s="837">
        <v>-2</v>
      </c>
      <c r="S415" s="850"/>
    </row>
    <row r="416" spans="1:19" ht="14.4" customHeight="1" x14ac:dyDescent="0.3">
      <c r="A416" s="831" t="s">
        <v>6806</v>
      </c>
      <c r="B416" s="832" t="s">
        <v>6917</v>
      </c>
      <c r="C416" s="832" t="s">
        <v>665</v>
      </c>
      <c r="D416" s="832" t="s">
        <v>2679</v>
      </c>
      <c r="E416" s="832" t="s">
        <v>6770</v>
      </c>
      <c r="F416" s="832" t="s">
        <v>6918</v>
      </c>
      <c r="G416" s="832" t="s">
        <v>6919</v>
      </c>
      <c r="H416" s="849">
        <v>1</v>
      </c>
      <c r="I416" s="849">
        <v>345</v>
      </c>
      <c r="J416" s="832"/>
      <c r="K416" s="832">
        <v>345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6806</v>
      </c>
      <c r="B417" s="832" t="s">
        <v>6920</v>
      </c>
      <c r="C417" s="832" t="s">
        <v>665</v>
      </c>
      <c r="D417" s="832" t="s">
        <v>6734</v>
      </c>
      <c r="E417" s="832" t="s">
        <v>6770</v>
      </c>
      <c r="F417" s="832" t="s">
        <v>6775</v>
      </c>
      <c r="G417" s="832" t="s">
        <v>6776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67</v>
      </c>
      <c r="R417" s="837"/>
      <c r="S417" s="850">
        <v>67</v>
      </c>
    </row>
    <row r="418" spans="1:19" ht="14.4" customHeight="1" x14ac:dyDescent="0.3">
      <c r="A418" s="831" t="s">
        <v>6806</v>
      </c>
      <c r="B418" s="832" t="s">
        <v>6920</v>
      </c>
      <c r="C418" s="832" t="s">
        <v>665</v>
      </c>
      <c r="D418" s="832" t="s">
        <v>6734</v>
      </c>
      <c r="E418" s="832" t="s">
        <v>6770</v>
      </c>
      <c r="F418" s="832" t="s">
        <v>6818</v>
      </c>
      <c r="G418" s="832" t="s">
        <v>6819</v>
      </c>
      <c r="H418" s="849">
        <v>42</v>
      </c>
      <c r="I418" s="849">
        <v>4872</v>
      </c>
      <c r="J418" s="832">
        <v>3</v>
      </c>
      <c r="K418" s="832">
        <v>116</v>
      </c>
      <c r="L418" s="849">
        <v>14</v>
      </c>
      <c r="M418" s="849">
        <v>1624</v>
      </c>
      <c r="N418" s="832">
        <v>1</v>
      </c>
      <c r="O418" s="832">
        <v>116</v>
      </c>
      <c r="P418" s="849">
        <v>12</v>
      </c>
      <c r="Q418" s="849">
        <v>1392</v>
      </c>
      <c r="R418" s="837">
        <v>0.8571428571428571</v>
      </c>
      <c r="S418" s="850">
        <v>116</v>
      </c>
    </row>
    <row r="419" spans="1:19" ht="14.4" customHeight="1" x14ac:dyDescent="0.3">
      <c r="A419" s="831" t="s">
        <v>6806</v>
      </c>
      <c r="B419" s="832" t="s">
        <v>6920</v>
      </c>
      <c r="C419" s="832" t="s">
        <v>665</v>
      </c>
      <c r="D419" s="832" t="s">
        <v>6734</v>
      </c>
      <c r="E419" s="832" t="s">
        <v>6770</v>
      </c>
      <c r="F419" s="832" t="s">
        <v>6783</v>
      </c>
      <c r="G419" s="832" t="s">
        <v>6784</v>
      </c>
      <c r="H419" s="849"/>
      <c r="I419" s="849"/>
      <c r="J419" s="832"/>
      <c r="K419" s="832"/>
      <c r="L419" s="849"/>
      <c r="M419" s="849"/>
      <c r="N419" s="832"/>
      <c r="O419" s="832"/>
      <c r="P419" s="849">
        <v>4</v>
      </c>
      <c r="Q419" s="849">
        <v>152</v>
      </c>
      <c r="R419" s="837"/>
      <c r="S419" s="850">
        <v>38</v>
      </c>
    </row>
    <row r="420" spans="1:19" ht="14.4" customHeight="1" x14ac:dyDescent="0.3">
      <c r="A420" s="831" t="s">
        <v>6806</v>
      </c>
      <c r="B420" s="832" t="s">
        <v>6920</v>
      </c>
      <c r="C420" s="832" t="s">
        <v>665</v>
      </c>
      <c r="D420" s="832" t="s">
        <v>6734</v>
      </c>
      <c r="E420" s="832" t="s">
        <v>6770</v>
      </c>
      <c r="F420" s="832" t="s">
        <v>6918</v>
      </c>
      <c r="G420" s="832" t="s">
        <v>6919</v>
      </c>
      <c r="H420" s="849"/>
      <c r="I420" s="849"/>
      <c r="J420" s="832"/>
      <c r="K420" s="832"/>
      <c r="L420" s="849">
        <v>1</v>
      </c>
      <c r="M420" s="849">
        <v>346</v>
      </c>
      <c r="N420" s="832">
        <v>1</v>
      </c>
      <c r="O420" s="832">
        <v>346</v>
      </c>
      <c r="P420" s="849">
        <v>2</v>
      </c>
      <c r="Q420" s="849">
        <v>700</v>
      </c>
      <c r="R420" s="837">
        <v>2.0231213872832372</v>
      </c>
      <c r="S420" s="850">
        <v>350</v>
      </c>
    </row>
    <row r="421" spans="1:19" ht="14.4" customHeight="1" x14ac:dyDescent="0.3">
      <c r="A421" s="831" t="s">
        <v>6806</v>
      </c>
      <c r="B421" s="832" t="s">
        <v>6920</v>
      </c>
      <c r="C421" s="832" t="s">
        <v>665</v>
      </c>
      <c r="D421" s="832" t="s">
        <v>6734</v>
      </c>
      <c r="E421" s="832" t="s">
        <v>6770</v>
      </c>
      <c r="F421" s="832" t="s">
        <v>6787</v>
      </c>
      <c r="G421" s="832" t="s">
        <v>6788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61</v>
      </c>
      <c r="R421" s="837"/>
      <c r="S421" s="850">
        <v>61</v>
      </c>
    </row>
    <row r="422" spans="1:19" ht="14.4" customHeight="1" x14ac:dyDescent="0.3">
      <c r="A422" s="831" t="s">
        <v>6806</v>
      </c>
      <c r="B422" s="832" t="s">
        <v>6920</v>
      </c>
      <c r="C422" s="832" t="s">
        <v>665</v>
      </c>
      <c r="D422" s="832" t="s">
        <v>2665</v>
      </c>
      <c r="E422" s="832" t="s">
        <v>6751</v>
      </c>
      <c r="F422" s="832" t="s">
        <v>6921</v>
      </c>
      <c r="G422" s="832" t="s">
        <v>6922</v>
      </c>
      <c r="H422" s="849">
        <v>6</v>
      </c>
      <c r="I422" s="849">
        <v>12438.36</v>
      </c>
      <c r="J422" s="832">
        <v>0.76758393933559443</v>
      </c>
      <c r="K422" s="832">
        <v>2073.06</v>
      </c>
      <c r="L422" s="849">
        <v>8</v>
      </c>
      <c r="M422" s="849">
        <v>16204.56</v>
      </c>
      <c r="N422" s="832">
        <v>1</v>
      </c>
      <c r="O422" s="832">
        <v>2025.57</v>
      </c>
      <c r="P422" s="849">
        <v>3</v>
      </c>
      <c r="Q422" s="849">
        <v>3683.13</v>
      </c>
      <c r="R422" s="837">
        <v>0.22728972585494456</v>
      </c>
      <c r="S422" s="850">
        <v>1227.71</v>
      </c>
    </row>
    <row r="423" spans="1:19" ht="14.4" customHeight="1" x14ac:dyDescent="0.3">
      <c r="A423" s="831" t="s">
        <v>6806</v>
      </c>
      <c r="B423" s="832" t="s">
        <v>6920</v>
      </c>
      <c r="C423" s="832" t="s">
        <v>665</v>
      </c>
      <c r="D423" s="832" t="s">
        <v>2665</v>
      </c>
      <c r="E423" s="832" t="s">
        <v>6751</v>
      </c>
      <c r="F423" s="832" t="s">
        <v>6923</v>
      </c>
      <c r="G423" s="832" t="s">
        <v>2465</v>
      </c>
      <c r="H423" s="849"/>
      <c r="I423" s="849"/>
      <c r="J423" s="832"/>
      <c r="K423" s="832"/>
      <c r="L423" s="849">
        <v>1</v>
      </c>
      <c r="M423" s="849">
        <v>2092.33</v>
      </c>
      <c r="N423" s="832">
        <v>1</v>
      </c>
      <c r="O423" s="832">
        <v>2092.33</v>
      </c>
      <c r="P423" s="849"/>
      <c r="Q423" s="849"/>
      <c r="R423" s="837"/>
      <c r="S423" s="850"/>
    </row>
    <row r="424" spans="1:19" ht="14.4" customHeight="1" x14ac:dyDescent="0.3">
      <c r="A424" s="831" t="s">
        <v>6806</v>
      </c>
      <c r="B424" s="832" t="s">
        <v>6920</v>
      </c>
      <c r="C424" s="832" t="s">
        <v>665</v>
      </c>
      <c r="D424" s="832" t="s">
        <v>2665</v>
      </c>
      <c r="E424" s="832" t="s">
        <v>6751</v>
      </c>
      <c r="F424" s="832" t="s">
        <v>6924</v>
      </c>
      <c r="G424" s="832" t="s">
        <v>2465</v>
      </c>
      <c r="H424" s="849"/>
      <c r="I424" s="849"/>
      <c r="J424" s="832"/>
      <c r="K424" s="832"/>
      <c r="L424" s="849"/>
      <c r="M424" s="849"/>
      <c r="N424" s="832"/>
      <c r="O424" s="832"/>
      <c r="P424" s="849">
        <v>2</v>
      </c>
      <c r="Q424" s="849">
        <v>3637.68</v>
      </c>
      <c r="R424" s="837"/>
      <c r="S424" s="850">
        <v>1818.84</v>
      </c>
    </row>
    <row r="425" spans="1:19" ht="14.4" customHeight="1" x14ac:dyDescent="0.3">
      <c r="A425" s="831" t="s">
        <v>6806</v>
      </c>
      <c r="B425" s="832" t="s">
        <v>6920</v>
      </c>
      <c r="C425" s="832" t="s">
        <v>665</v>
      </c>
      <c r="D425" s="832" t="s">
        <v>2665</v>
      </c>
      <c r="E425" s="832" t="s">
        <v>6770</v>
      </c>
      <c r="F425" s="832" t="s">
        <v>6773</v>
      </c>
      <c r="G425" s="832" t="s">
        <v>6774</v>
      </c>
      <c r="H425" s="849">
        <v>4</v>
      </c>
      <c r="I425" s="849">
        <v>120</v>
      </c>
      <c r="J425" s="832">
        <v>0.66666666666666663</v>
      </c>
      <c r="K425" s="832">
        <v>30</v>
      </c>
      <c r="L425" s="849">
        <v>6</v>
      </c>
      <c r="M425" s="849">
        <v>180</v>
      </c>
      <c r="N425" s="832">
        <v>1</v>
      </c>
      <c r="O425" s="832">
        <v>30</v>
      </c>
      <c r="P425" s="849">
        <v>3</v>
      </c>
      <c r="Q425" s="849">
        <v>93</v>
      </c>
      <c r="R425" s="837">
        <v>0.51666666666666672</v>
      </c>
      <c r="S425" s="850">
        <v>31</v>
      </c>
    </row>
    <row r="426" spans="1:19" ht="14.4" customHeight="1" x14ac:dyDescent="0.3">
      <c r="A426" s="831" t="s">
        <v>6806</v>
      </c>
      <c r="B426" s="832" t="s">
        <v>6920</v>
      </c>
      <c r="C426" s="832" t="s">
        <v>665</v>
      </c>
      <c r="D426" s="832" t="s">
        <v>2665</v>
      </c>
      <c r="E426" s="832" t="s">
        <v>6770</v>
      </c>
      <c r="F426" s="832" t="s">
        <v>6775</v>
      </c>
      <c r="G426" s="832" t="s">
        <v>6776</v>
      </c>
      <c r="H426" s="849">
        <v>61</v>
      </c>
      <c r="I426" s="849">
        <v>4026</v>
      </c>
      <c r="J426" s="832">
        <v>0.580952380952381</v>
      </c>
      <c r="K426" s="832">
        <v>66</v>
      </c>
      <c r="L426" s="849">
        <v>105</v>
      </c>
      <c r="M426" s="849">
        <v>6930</v>
      </c>
      <c r="N426" s="832">
        <v>1</v>
      </c>
      <c r="O426" s="832">
        <v>66</v>
      </c>
      <c r="P426" s="849">
        <v>87</v>
      </c>
      <c r="Q426" s="849">
        <v>5829</v>
      </c>
      <c r="R426" s="837">
        <v>0.84112554112554117</v>
      </c>
      <c r="S426" s="850">
        <v>67</v>
      </c>
    </row>
    <row r="427" spans="1:19" ht="14.4" customHeight="1" x14ac:dyDescent="0.3">
      <c r="A427" s="831" t="s">
        <v>6806</v>
      </c>
      <c r="B427" s="832" t="s">
        <v>6920</v>
      </c>
      <c r="C427" s="832" t="s">
        <v>665</v>
      </c>
      <c r="D427" s="832" t="s">
        <v>2665</v>
      </c>
      <c r="E427" s="832" t="s">
        <v>6770</v>
      </c>
      <c r="F427" s="832" t="s">
        <v>6870</v>
      </c>
      <c r="G427" s="832" t="s">
        <v>6871</v>
      </c>
      <c r="H427" s="849">
        <v>1</v>
      </c>
      <c r="I427" s="849">
        <v>115</v>
      </c>
      <c r="J427" s="832">
        <v>0.99137931034482762</v>
      </c>
      <c r="K427" s="832">
        <v>115</v>
      </c>
      <c r="L427" s="849">
        <v>1</v>
      </c>
      <c r="M427" s="849">
        <v>116</v>
      </c>
      <c r="N427" s="832">
        <v>1</v>
      </c>
      <c r="O427" s="832">
        <v>116</v>
      </c>
      <c r="P427" s="849"/>
      <c r="Q427" s="849"/>
      <c r="R427" s="837"/>
      <c r="S427" s="850"/>
    </row>
    <row r="428" spans="1:19" ht="14.4" customHeight="1" x14ac:dyDescent="0.3">
      <c r="A428" s="831" t="s">
        <v>6806</v>
      </c>
      <c r="B428" s="832" t="s">
        <v>6920</v>
      </c>
      <c r="C428" s="832" t="s">
        <v>665</v>
      </c>
      <c r="D428" s="832" t="s">
        <v>2665</v>
      </c>
      <c r="E428" s="832" t="s">
        <v>6770</v>
      </c>
      <c r="F428" s="832" t="s">
        <v>6848</v>
      </c>
      <c r="G428" s="832" t="s">
        <v>6849</v>
      </c>
      <c r="H428" s="849">
        <v>2</v>
      </c>
      <c r="I428" s="849">
        <v>294</v>
      </c>
      <c r="J428" s="832"/>
      <c r="K428" s="832">
        <v>147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6806</v>
      </c>
      <c r="B429" s="832" t="s">
        <v>6920</v>
      </c>
      <c r="C429" s="832" t="s">
        <v>665</v>
      </c>
      <c r="D429" s="832" t="s">
        <v>2665</v>
      </c>
      <c r="E429" s="832" t="s">
        <v>6770</v>
      </c>
      <c r="F429" s="832" t="s">
        <v>6810</v>
      </c>
      <c r="G429" s="832" t="s">
        <v>6811</v>
      </c>
      <c r="H429" s="849">
        <v>156</v>
      </c>
      <c r="I429" s="849">
        <v>5772</v>
      </c>
      <c r="J429" s="832">
        <v>0.8764044943820225</v>
      </c>
      <c r="K429" s="832">
        <v>37</v>
      </c>
      <c r="L429" s="849">
        <v>178</v>
      </c>
      <c r="M429" s="849">
        <v>6586</v>
      </c>
      <c r="N429" s="832">
        <v>1</v>
      </c>
      <c r="O429" s="832">
        <v>37</v>
      </c>
      <c r="P429" s="849">
        <v>164</v>
      </c>
      <c r="Q429" s="849">
        <v>6232</v>
      </c>
      <c r="R429" s="837">
        <v>0.94624962040692373</v>
      </c>
      <c r="S429" s="850">
        <v>38</v>
      </c>
    </row>
    <row r="430" spans="1:19" ht="14.4" customHeight="1" x14ac:dyDescent="0.3">
      <c r="A430" s="831" t="s">
        <v>6806</v>
      </c>
      <c r="B430" s="832" t="s">
        <v>6920</v>
      </c>
      <c r="C430" s="832" t="s">
        <v>665</v>
      </c>
      <c r="D430" s="832" t="s">
        <v>2665</v>
      </c>
      <c r="E430" s="832" t="s">
        <v>6770</v>
      </c>
      <c r="F430" s="832" t="s">
        <v>6927</v>
      </c>
      <c r="G430" s="832" t="s">
        <v>6928</v>
      </c>
      <c r="H430" s="849">
        <v>2</v>
      </c>
      <c r="I430" s="849">
        <v>0</v>
      </c>
      <c r="J430" s="832"/>
      <c r="K430" s="832">
        <v>0</v>
      </c>
      <c r="L430" s="849">
        <v>5</v>
      </c>
      <c r="M430" s="849">
        <v>0</v>
      </c>
      <c r="N430" s="832"/>
      <c r="O430" s="832">
        <v>0</v>
      </c>
      <c r="P430" s="849">
        <v>4</v>
      </c>
      <c r="Q430" s="849">
        <v>0</v>
      </c>
      <c r="R430" s="837"/>
      <c r="S430" s="850">
        <v>0</v>
      </c>
    </row>
    <row r="431" spans="1:19" ht="14.4" customHeight="1" x14ac:dyDescent="0.3">
      <c r="A431" s="831" t="s">
        <v>6806</v>
      </c>
      <c r="B431" s="832" t="s">
        <v>6920</v>
      </c>
      <c r="C431" s="832" t="s">
        <v>665</v>
      </c>
      <c r="D431" s="832" t="s">
        <v>2665</v>
      </c>
      <c r="E431" s="832" t="s">
        <v>6770</v>
      </c>
      <c r="F431" s="832" t="s">
        <v>6781</v>
      </c>
      <c r="G431" s="832" t="s">
        <v>6782</v>
      </c>
      <c r="H431" s="849">
        <v>9</v>
      </c>
      <c r="I431" s="849">
        <v>300</v>
      </c>
      <c r="J431" s="832">
        <v>0.81817438023290689</v>
      </c>
      <c r="K431" s="832">
        <v>33.333333333333336</v>
      </c>
      <c r="L431" s="849">
        <v>11</v>
      </c>
      <c r="M431" s="849">
        <v>366.67</v>
      </c>
      <c r="N431" s="832">
        <v>1</v>
      </c>
      <c r="O431" s="832">
        <v>33.333636363636366</v>
      </c>
      <c r="P431" s="849">
        <v>11</v>
      </c>
      <c r="Q431" s="849">
        <v>366.65999999999997</v>
      </c>
      <c r="R431" s="837">
        <v>0.9999727275206588</v>
      </c>
      <c r="S431" s="850">
        <v>33.332727272727269</v>
      </c>
    </row>
    <row r="432" spans="1:19" ht="14.4" customHeight="1" x14ac:dyDescent="0.3">
      <c r="A432" s="831" t="s">
        <v>6806</v>
      </c>
      <c r="B432" s="832" t="s">
        <v>6920</v>
      </c>
      <c r="C432" s="832" t="s">
        <v>665</v>
      </c>
      <c r="D432" s="832" t="s">
        <v>2665</v>
      </c>
      <c r="E432" s="832" t="s">
        <v>6770</v>
      </c>
      <c r="F432" s="832" t="s">
        <v>6818</v>
      </c>
      <c r="G432" s="832" t="s">
        <v>6819</v>
      </c>
      <c r="H432" s="849">
        <v>62</v>
      </c>
      <c r="I432" s="849">
        <v>7192</v>
      </c>
      <c r="J432" s="832">
        <v>0.50819672131147542</v>
      </c>
      <c r="K432" s="832">
        <v>116</v>
      </c>
      <c r="L432" s="849">
        <v>122</v>
      </c>
      <c r="M432" s="849">
        <v>14152</v>
      </c>
      <c r="N432" s="832">
        <v>1</v>
      </c>
      <c r="O432" s="832">
        <v>116</v>
      </c>
      <c r="P432" s="849">
        <v>106</v>
      </c>
      <c r="Q432" s="849">
        <v>12296</v>
      </c>
      <c r="R432" s="837">
        <v>0.86885245901639341</v>
      </c>
      <c r="S432" s="850">
        <v>116</v>
      </c>
    </row>
    <row r="433" spans="1:19" ht="14.4" customHeight="1" x14ac:dyDescent="0.3">
      <c r="A433" s="831" t="s">
        <v>6806</v>
      </c>
      <c r="B433" s="832" t="s">
        <v>6920</v>
      </c>
      <c r="C433" s="832" t="s">
        <v>665</v>
      </c>
      <c r="D433" s="832" t="s">
        <v>2665</v>
      </c>
      <c r="E433" s="832" t="s">
        <v>6770</v>
      </c>
      <c r="F433" s="832" t="s">
        <v>6783</v>
      </c>
      <c r="G433" s="832" t="s">
        <v>6784</v>
      </c>
      <c r="H433" s="849">
        <v>84</v>
      </c>
      <c r="I433" s="849">
        <v>3108</v>
      </c>
      <c r="J433" s="832">
        <v>0.67200000000000004</v>
      </c>
      <c r="K433" s="832">
        <v>37</v>
      </c>
      <c r="L433" s="849">
        <v>125</v>
      </c>
      <c r="M433" s="849">
        <v>4625</v>
      </c>
      <c r="N433" s="832">
        <v>1</v>
      </c>
      <c r="O433" s="832">
        <v>37</v>
      </c>
      <c r="P433" s="849">
        <v>140</v>
      </c>
      <c r="Q433" s="849">
        <v>5320</v>
      </c>
      <c r="R433" s="837">
        <v>1.1502702702702703</v>
      </c>
      <c r="S433" s="850">
        <v>38</v>
      </c>
    </row>
    <row r="434" spans="1:19" ht="14.4" customHeight="1" x14ac:dyDescent="0.3">
      <c r="A434" s="831" t="s">
        <v>6806</v>
      </c>
      <c r="B434" s="832" t="s">
        <v>6920</v>
      </c>
      <c r="C434" s="832" t="s">
        <v>665</v>
      </c>
      <c r="D434" s="832" t="s">
        <v>2665</v>
      </c>
      <c r="E434" s="832" t="s">
        <v>6770</v>
      </c>
      <c r="F434" s="832" t="s">
        <v>6918</v>
      </c>
      <c r="G434" s="832" t="s">
        <v>6919</v>
      </c>
      <c r="H434" s="849">
        <v>18</v>
      </c>
      <c r="I434" s="849">
        <v>6210</v>
      </c>
      <c r="J434" s="832">
        <v>1.281998348472337</v>
      </c>
      <c r="K434" s="832">
        <v>345</v>
      </c>
      <c r="L434" s="849">
        <v>14</v>
      </c>
      <c r="M434" s="849">
        <v>4844</v>
      </c>
      <c r="N434" s="832">
        <v>1</v>
      </c>
      <c r="O434" s="832">
        <v>346</v>
      </c>
      <c r="P434" s="849">
        <v>7</v>
      </c>
      <c r="Q434" s="849">
        <v>2450</v>
      </c>
      <c r="R434" s="837">
        <v>0.5057803468208093</v>
      </c>
      <c r="S434" s="850">
        <v>350</v>
      </c>
    </row>
    <row r="435" spans="1:19" ht="14.4" customHeight="1" x14ac:dyDescent="0.3">
      <c r="A435" s="831" t="s">
        <v>6806</v>
      </c>
      <c r="B435" s="832" t="s">
        <v>6920</v>
      </c>
      <c r="C435" s="832" t="s">
        <v>665</v>
      </c>
      <c r="D435" s="832" t="s">
        <v>2665</v>
      </c>
      <c r="E435" s="832" t="s">
        <v>6770</v>
      </c>
      <c r="F435" s="832" t="s">
        <v>6822</v>
      </c>
      <c r="G435" s="832" t="s">
        <v>6823</v>
      </c>
      <c r="H435" s="849">
        <v>88</v>
      </c>
      <c r="I435" s="849">
        <v>6512</v>
      </c>
      <c r="J435" s="832">
        <v>0.75213675213675213</v>
      </c>
      <c r="K435" s="832">
        <v>74</v>
      </c>
      <c r="L435" s="849">
        <v>117</v>
      </c>
      <c r="M435" s="849">
        <v>8658</v>
      </c>
      <c r="N435" s="832">
        <v>1</v>
      </c>
      <c r="O435" s="832">
        <v>74</v>
      </c>
      <c r="P435" s="849">
        <v>76</v>
      </c>
      <c r="Q435" s="849">
        <v>5700</v>
      </c>
      <c r="R435" s="837">
        <v>0.65835065835065831</v>
      </c>
      <c r="S435" s="850">
        <v>75</v>
      </c>
    </row>
    <row r="436" spans="1:19" ht="14.4" customHeight="1" x14ac:dyDescent="0.3">
      <c r="A436" s="831" t="s">
        <v>6806</v>
      </c>
      <c r="B436" s="832" t="s">
        <v>6920</v>
      </c>
      <c r="C436" s="832" t="s">
        <v>665</v>
      </c>
      <c r="D436" s="832" t="s">
        <v>2665</v>
      </c>
      <c r="E436" s="832" t="s">
        <v>6770</v>
      </c>
      <c r="F436" s="832" t="s">
        <v>6929</v>
      </c>
      <c r="G436" s="832" t="s">
        <v>6930</v>
      </c>
      <c r="H436" s="849">
        <v>138</v>
      </c>
      <c r="I436" s="849">
        <v>48990</v>
      </c>
      <c r="J436" s="832">
        <v>0.5036496350364964</v>
      </c>
      <c r="K436" s="832">
        <v>355</v>
      </c>
      <c r="L436" s="849">
        <v>274</v>
      </c>
      <c r="M436" s="849">
        <v>97270</v>
      </c>
      <c r="N436" s="832">
        <v>1</v>
      </c>
      <c r="O436" s="832">
        <v>355</v>
      </c>
      <c r="P436" s="849">
        <v>245</v>
      </c>
      <c r="Q436" s="849">
        <v>87710</v>
      </c>
      <c r="R436" s="837">
        <v>0.90171687056646443</v>
      </c>
      <c r="S436" s="850">
        <v>358</v>
      </c>
    </row>
    <row r="437" spans="1:19" ht="14.4" customHeight="1" x14ac:dyDescent="0.3">
      <c r="A437" s="831" t="s">
        <v>6806</v>
      </c>
      <c r="B437" s="832" t="s">
        <v>6920</v>
      </c>
      <c r="C437" s="832" t="s">
        <v>665</v>
      </c>
      <c r="D437" s="832" t="s">
        <v>2665</v>
      </c>
      <c r="E437" s="832" t="s">
        <v>6770</v>
      </c>
      <c r="F437" s="832" t="s">
        <v>6931</v>
      </c>
      <c r="G437" s="832" t="s">
        <v>6932</v>
      </c>
      <c r="H437" s="849">
        <v>78</v>
      </c>
      <c r="I437" s="849">
        <v>13806</v>
      </c>
      <c r="J437" s="832">
        <v>0.9943820224719101</v>
      </c>
      <c r="K437" s="832">
        <v>177</v>
      </c>
      <c r="L437" s="849">
        <v>78</v>
      </c>
      <c r="M437" s="849">
        <v>13884</v>
      </c>
      <c r="N437" s="832">
        <v>1</v>
      </c>
      <c r="O437" s="832">
        <v>178</v>
      </c>
      <c r="P437" s="849">
        <v>75</v>
      </c>
      <c r="Q437" s="849">
        <v>13425</v>
      </c>
      <c r="R437" s="837">
        <v>0.96694036300777875</v>
      </c>
      <c r="S437" s="850">
        <v>179</v>
      </c>
    </row>
    <row r="438" spans="1:19" ht="14.4" customHeight="1" x14ac:dyDescent="0.3">
      <c r="A438" s="831" t="s">
        <v>6806</v>
      </c>
      <c r="B438" s="832" t="s">
        <v>6920</v>
      </c>
      <c r="C438" s="832" t="s">
        <v>665</v>
      </c>
      <c r="D438" s="832" t="s">
        <v>2665</v>
      </c>
      <c r="E438" s="832" t="s">
        <v>6770</v>
      </c>
      <c r="F438" s="832" t="s">
        <v>6787</v>
      </c>
      <c r="G438" s="832" t="s">
        <v>6788</v>
      </c>
      <c r="H438" s="849">
        <v>42</v>
      </c>
      <c r="I438" s="849">
        <v>2478</v>
      </c>
      <c r="J438" s="832">
        <v>0.65625</v>
      </c>
      <c r="K438" s="832">
        <v>59</v>
      </c>
      <c r="L438" s="849">
        <v>64</v>
      </c>
      <c r="M438" s="849">
        <v>3776</v>
      </c>
      <c r="N438" s="832">
        <v>1</v>
      </c>
      <c r="O438" s="832">
        <v>59</v>
      </c>
      <c r="P438" s="849">
        <v>83</v>
      </c>
      <c r="Q438" s="849">
        <v>5063</v>
      </c>
      <c r="R438" s="837">
        <v>1.3408368644067796</v>
      </c>
      <c r="S438" s="850">
        <v>61</v>
      </c>
    </row>
    <row r="439" spans="1:19" ht="14.4" customHeight="1" x14ac:dyDescent="0.3">
      <c r="A439" s="831" t="s">
        <v>6806</v>
      </c>
      <c r="B439" s="832" t="s">
        <v>6920</v>
      </c>
      <c r="C439" s="832" t="s">
        <v>665</v>
      </c>
      <c r="D439" s="832" t="s">
        <v>2665</v>
      </c>
      <c r="E439" s="832" t="s">
        <v>6770</v>
      </c>
      <c r="F439" s="832" t="s">
        <v>6933</v>
      </c>
      <c r="G439" s="832" t="s">
        <v>6934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66</v>
      </c>
      <c r="R439" s="837"/>
      <c r="S439" s="850">
        <v>66</v>
      </c>
    </row>
    <row r="440" spans="1:19" ht="14.4" customHeight="1" x14ac:dyDescent="0.3">
      <c r="A440" s="831" t="s">
        <v>6806</v>
      </c>
      <c r="B440" s="832" t="s">
        <v>6920</v>
      </c>
      <c r="C440" s="832" t="s">
        <v>665</v>
      </c>
      <c r="D440" s="832" t="s">
        <v>2679</v>
      </c>
      <c r="E440" s="832" t="s">
        <v>6770</v>
      </c>
      <c r="F440" s="832" t="s">
        <v>6918</v>
      </c>
      <c r="G440" s="832" t="s">
        <v>6919</v>
      </c>
      <c r="H440" s="849">
        <v>1</v>
      </c>
      <c r="I440" s="849">
        <v>345</v>
      </c>
      <c r="J440" s="832">
        <v>0.99710982658959535</v>
      </c>
      <c r="K440" s="832">
        <v>345</v>
      </c>
      <c r="L440" s="849">
        <v>1</v>
      </c>
      <c r="M440" s="849">
        <v>346</v>
      </c>
      <c r="N440" s="832">
        <v>1</v>
      </c>
      <c r="O440" s="832">
        <v>346</v>
      </c>
      <c r="P440" s="849"/>
      <c r="Q440" s="849"/>
      <c r="R440" s="837"/>
      <c r="S440" s="850"/>
    </row>
    <row r="441" spans="1:19" ht="14.4" customHeight="1" x14ac:dyDescent="0.3">
      <c r="A441" s="831" t="s">
        <v>6806</v>
      </c>
      <c r="B441" s="832" t="s">
        <v>6920</v>
      </c>
      <c r="C441" s="832" t="s">
        <v>665</v>
      </c>
      <c r="D441" s="832" t="s">
        <v>2696</v>
      </c>
      <c r="E441" s="832" t="s">
        <v>6770</v>
      </c>
      <c r="F441" s="832" t="s">
        <v>6773</v>
      </c>
      <c r="G441" s="832" t="s">
        <v>6774</v>
      </c>
      <c r="H441" s="849"/>
      <c r="I441" s="849"/>
      <c r="J441" s="832"/>
      <c r="K441" s="832"/>
      <c r="L441" s="849">
        <v>1</v>
      </c>
      <c r="M441" s="849">
        <v>30</v>
      </c>
      <c r="N441" s="832">
        <v>1</v>
      </c>
      <c r="O441" s="832">
        <v>30</v>
      </c>
      <c r="P441" s="849">
        <v>3</v>
      </c>
      <c r="Q441" s="849">
        <v>93</v>
      </c>
      <c r="R441" s="837">
        <v>3.1</v>
      </c>
      <c r="S441" s="850">
        <v>31</v>
      </c>
    </row>
    <row r="442" spans="1:19" ht="14.4" customHeight="1" x14ac:dyDescent="0.3">
      <c r="A442" s="831" t="s">
        <v>6806</v>
      </c>
      <c r="B442" s="832" t="s">
        <v>6920</v>
      </c>
      <c r="C442" s="832" t="s">
        <v>665</v>
      </c>
      <c r="D442" s="832" t="s">
        <v>2696</v>
      </c>
      <c r="E442" s="832" t="s">
        <v>6770</v>
      </c>
      <c r="F442" s="832" t="s">
        <v>6775</v>
      </c>
      <c r="G442" s="832" t="s">
        <v>6776</v>
      </c>
      <c r="H442" s="849"/>
      <c r="I442" s="849"/>
      <c r="J442" s="832"/>
      <c r="K442" s="832"/>
      <c r="L442" s="849">
        <v>13</v>
      </c>
      <c r="M442" s="849">
        <v>858</v>
      </c>
      <c r="N442" s="832">
        <v>1</v>
      </c>
      <c r="O442" s="832">
        <v>66</v>
      </c>
      <c r="P442" s="849">
        <v>14</v>
      </c>
      <c r="Q442" s="849">
        <v>938</v>
      </c>
      <c r="R442" s="837">
        <v>1.0932400932400932</v>
      </c>
      <c r="S442" s="850">
        <v>67</v>
      </c>
    </row>
    <row r="443" spans="1:19" ht="14.4" customHeight="1" x14ac:dyDescent="0.3">
      <c r="A443" s="831" t="s">
        <v>6806</v>
      </c>
      <c r="B443" s="832" t="s">
        <v>6920</v>
      </c>
      <c r="C443" s="832" t="s">
        <v>665</v>
      </c>
      <c r="D443" s="832" t="s">
        <v>2696</v>
      </c>
      <c r="E443" s="832" t="s">
        <v>6770</v>
      </c>
      <c r="F443" s="832" t="s">
        <v>6870</v>
      </c>
      <c r="G443" s="832" t="s">
        <v>6871</v>
      </c>
      <c r="H443" s="849"/>
      <c r="I443" s="849"/>
      <c r="J443" s="832"/>
      <c r="K443" s="832"/>
      <c r="L443" s="849">
        <v>4</v>
      </c>
      <c r="M443" s="849">
        <v>464</v>
      </c>
      <c r="N443" s="832">
        <v>1</v>
      </c>
      <c r="O443" s="832">
        <v>116</v>
      </c>
      <c r="P443" s="849">
        <v>6</v>
      </c>
      <c r="Q443" s="849">
        <v>696</v>
      </c>
      <c r="R443" s="837">
        <v>1.5</v>
      </c>
      <c r="S443" s="850">
        <v>116</v>
      </c>
    </row>
    <row r="444" spans="1:19" ht="14.4" customHeight="1" x14ac:dyDescent="0.3">
      <c r="A444" s="831" t="s">
        <v>6806</v>
      </c>
      <c r="B444" s="832" t="s">
        <v>6920</v>
      </c>
      <c r="C444" s="832" t="s">
        <v>665</v>
      </c>
      <c r="D444" s="832" t="s">
        <v>2696</v>
      </c>
      <c r="E444" s="832" t="s">
        <v>6770</v>
      </c>
      <c r="F444" s="832" t="s">
        <v>6810</v>
      </c>
      <c r="G444" s="832" t="s">
        <v>6811</v>
      </c>
      <c r="H444" s="849"/>
      <c r="I444" s="849"/>
      <c r="J444" s="832"/>
      <c r="K444" s="832"/>
      <c r="L444" s="849">
        <v>11</v>
      </c>
      <c r="M444" s="849">
        <v>407</v>
      </c>
      <c r="N444" s="832">
        <v>1</v>
      </c>
      <c r="O444" s="832">
        <v>37</v>
      </c>
      <c r="P444" s="849">
        <v>7</v>
      </c>
      <c r="Q444" s="849">
        <v>266</v>
      </c>
      <c r="R444" s="837">
        <v>0.65356265356265353</v>
      </c>
      <c r="S444" s="850">
        <v>38</v>
      </c>
    </row>
    <row r="445" spans="1:19" ht="14.4" customHeight="1" x14ac:dyDescent="0.3">
      <c r="A445" s="831" t="s">
        <v>6806</v>
      </c>
      <c r="B445" s="832" t="s">
        <v>6920</v>
      </c>
      <c r="C445" s="832" t="s">
        <v>665</v>
      </c>
      <c r="D445" s="832" t="s">
        <v>2696</v>
      </c>
      <c r="E445" s="832" t="s">
        <v>6770</v>
      </c>
      <c r="F445" s="832" t="s">
        <v>6781</v>
      </c>
      <c r="G445" s="832" t="s">
        <v>6782</v>
      </c>
      <c r="H445" s="849"/>
      <c r="I445" s="849"/>
      <c r="J445" s="832"/>
      <c r="K445" s="832"/>
      <c r="L445" s="849">
        <v>3</v>
      </c>
      <c r="M445" s="849">
        <v>100</v>
      </c>
      <c r="N445" s="832">
        <v>1</v>
      </c>
      <c r="O445" s="832">
        <v>33.333333333333336</v>
      </c>
      <c r="P445" s="849">
        <v>5</v>
      </c>
      <c r="Q445" s="849">
        <v>166.66000000000003</v>
      </c>
      <c r="R445" s="837">
        <v>1.6666000000000003</v>
      </c>
      <c r="S445" s="850">
        <v>33.332000000000008</v>
      </c>
    </row>
    <row r="446" spans="1:19" ht="14.4" customHeight="1" x14ac:dyDescent="0.3">
      <c r="A446" s="831" t="s">
        <v>6806</v>
      </c>
      <c r="B446" s="832" t="s">
        <v>6920</v>
      </c>
      <c r="C446" s="832" t="s">
        <v>665</v>
      </c>
      <c r="D446" s="832" t="s">
        <v>2696</v>
      </c>
      <c r="E446" s="832" t="s">
        <v>6770</v>
      </c>
      <c r="F446" s="832" t="s">
        <v>6818</v>
      </c>
      <c r="G446" s="832" t="s">
        <v>6819</v>
      </c>
      <c r="H446" s="849"/>
      <c r="I446" s="849"/>
      <c r="J446" s="832"/>
      <c r="K446" s="832"/>
      <c r="L446" s="849">
        <v>46</v>
      </c>
      <c r="M446" s="849">
        <v>5336</v>
      </c>
      <c r="N446" s="832">
        <v>1</v>
      </c>
      <c r="O446" s="832">
        <v>116</v>
      </c>
      <c r="P446" s="849">
        <v>44</v>
      </c>
      <c r="Q446" s="849">
        <v>5104</v>
      </c>
      <c r="R446" s="837">
        <v>0.95652173913043481</v>
      </c>
      <c r="S446" s="850">
        <v>116</v>
      </c>
    </row>
    <row r="447" spans="1:19" ht="14.4" customHeight="1" x14ac:dyDescent="0.3">
      <c r="A447" s="831" t="s">
        <v>6806</v>
      </c>
      <c r="B447" s="832" t="s">
        <v>6920</v>
      </c>
      <c r="C447" s="832" t="s">
        <v>665</v>
      </c>
      <c r="D447" s="832" t="s">
        <v>2696</v>
      </c>
      <c r="E447" s="832" t="s">
        <v>6770</v>
      </c>
      <c r="F447" s="832" t="s">
        <v>6783</v>
      </c>
      <c r="G447" s="832" t="s">
        <v>6784</v>
      </c>
      <c r="H447" s="849"/>
      <c r="I447" s="849"/>
      <c r="J447" s="832"/>
      <c r="K447" s="832"/>
      <c r="L447" s="849">
        <v>49</v>
      </c>
      <c r="M447" s="849">
        <v>1813</v>
      </c>
      <c r="N447" s="832">
        <v>1</v>
      </c>
      <c r="O447" s="832">
        <v>37</v>
      </c>
      <c r="P447" s="849">
        <v>32</v>
      </c>
      <c r="Q447" s="849">
        <v>1216</v>
      </c>
      <c r="R447" s="837">
        <v>0.67071152785438504</v>
      </c>
      <c r="S447" s="850">
        <v>38</v>
      </c>
    </row>
    <row r="448" spans="1:19" ht="14.4" customHeight="1" x14ac:dyDescent="0.3">
      <c r="A448" s="831" t="s">
        <v>6806</v>
      </c>
      <c r="B448" s="832" t="s">
        <v>6920</v>
      </c>
      <c r="C448" s="832" t="s">
        <v>665</v>
      </c>
      <c r="D448" s="832" t="s">
        <v>2696</v>
      </c>
      <c r="E448" s="832" t="s">
        <v>6770</v>
      </c>
      <c r="F448" s="832" t="s">
        <v>6918</v>
      </c>
      <c r="G448" s="832" t="s">
        <v>6919</v>
      </c>
      <c r="H448" s="849"/>
      <c r="I448" s="849"/>
      <c r="J448" s="832"/>
      <c r="K448" s="832"/>
      <c r="L448" s="849">
        <v>9</v>
      </c>
      <c r="M448" s="849">
        <v>3114</v>
      </c>
      <c r="N448" s="832">
        <v>1</v>
      </c>
      <c r="O448" s="832">
        <v>346</v>
      </c>
      <c r="P448" s="849">
        <v>14</v>
      </c>
      <c r="Q448" s="849">
        <v>4900</v>
      </c>
      <c r="R448" s="837">
        <v>1.573538856775851</v>
      </c>
      <c r="S448" s="850">
        <v>350</v>
      </c>
    </row>
    <row r="449" spans="1:19" ht="14.4" customHeight="1" x14ac:dyDescent="0.3">
      <c r="A449" s="831" t="s">
        <v>6806</v>
      </c>
      <c r="B449" s="832" t="s">
        <v>6920</v>
      </c>
      <c r="C449" s="832" t="s">
        <v>665</v>
      </c>
      <c r="D449" s="832" t="s">
        <v>2696</v>
      </c>
      <c r="E449" s="832" t="s">
        <v>6770</v>
      </c>
      <c r="F449" s="832" t="s">
        <v>6822</v>
      </c>
      <c r="G449" s="832" t="s">
        <v>6823</v>
      </c>
      <c r="H449" s="849"/>
      <c r="I449" s="849"/>
      <c r="J449" s="832"/>
      <c r="K449" s="832"/>
      <c r="L449" s="849">
        <v>2</v>
      </c>
      <c r="M449" s="849">
        <v>148</v>
      </c>
      <c r="N449" s="832">
        <v>1</v>
      </c>
      <c r="O449" s="832">
        <v>74</v>
      </c>
      <c r="P449" s="849">
        <v>2</v>
      </c>
      <c r="Q449" s="849">
        <v>150</v>
      </c>
      <c r="R449" s="837">
        <v>1.0135135135135136</v>
      </c>
      <c r="S449" s="850">
        <v>75</v>
      </c>
    </row>
    <row r="450" spans="1:19" ht="14.4" customHeight="1" x14ac:dyDescent="0.3">
      <c r="A450" s="831" t="s">
        <v>6806</v>
      </c>
      <c r="B450" s="832" t="s">
        <v>6920</v>
      </c>
      <c r="C450" s="832" t="s">
        <v>665</v>
      </c>
      <c r="D450" s="832" t="s">
        <v>2696</v>
      </c>
      <c r="E450" s="832" t="s">
        <v>6770</v>
      </c>
      <c r="F450" s="832" t="s">
        <v>6929</v>
      </c>
      <c r="G450" s="832" t="s">
        <v>6930</v>
      </c>
      <c r="H450" s="849"/>
      <c r="I450" s="849"/>
      <c r="J450" s="832"/>
      <c r="K450" s="832"/>
      <c r="L450" s="849">
        <v>139</v>
      </c>
      <c r="M450" s="849">
        <v>49345</v>
      </c>
      <c r="N450" s="832">
        <v>1</v>
      </c>
      <c r="O450" s="832">
        <v>355</v>
      </c>
      <c r="P450" s="849">
        <v>118</v>
      </c>
      <c r="Q450" s="849">
        <v>42244</v>
      </c>
      <c r="R450" s="837">
        <v>0.85609484243591039</v>
      </c>
      <c r="S450" s="850">
        <v>358</v>
      </c>
    </row>
    <row r="451" spans="1:19" ht="14.4" customHeight="1" x14ac:dyDescent="0.3">
      <c r="A451" s="831" t="s">
        <v>6806</v>
      </c>
      <c r="B451" s="832" t="s">
        <v>6920</v>
      </c>
      <c r="C451" s="832" t="s">
        <v>665</v>
      </c>
      <c r="D451" s="832" t="s">
        <v>2696</v>
      </c>
      <c r="E451" s="832" t="s">
        <v>6770</v>
      </c>
      <c r="F451" s="832" t="s">
        <v>6931</v>
      </c>
      <c r="G451" s="832" t="s">
        <v>6932</v>
      </c>
      <c r="H451" s="849"/>
      <c r="I451" s="849"/>
      <c r="J451" s="832"/>
      <c r="K451" s="832"/>
      <c r="L451" s="849">
        <v>7</v>
      </c>
      <c r="M451" s="849">
        <v>1246</v>
      </c>
      <c r="N451" s="832">
        <v>1</v>
      </c>
      <c r="O451" s="832">
        <v>178</v>
      </c>
      <c r="P451" s="849">
        <v>5</v>
      </c>
      <c r="Q451" s="849">
        <v>895</v>
      </c>
      <c r="R451" s="837">
        <v>0.7182985553772071</v>
      </c>
      <c r="S451" s="850">
        <v>179</v>
      </c>
    </row>
    <row r="452" spans="1:19" ht="14.4" customHeight="1" x14ac:dyDescent="0.3">
      <c r="A452" s="831" t="s">
        <v>6806</v>
      </c>
      <c r="B452" s="832" t="s">
        <v>6920</v>
      </c>
      <c r="C452" s="832" t="s">
        <v>665</v>
      </c>
      <c r="D452" s="832" t="s">
        <v>2696</v>
      </c>
      <c r="E452" s="832" t="s">
        <v>6770</v>
      </c>
      <c r="F452" s="832" t="s">
        <v>6787</v>
      </c>
      <c r="G452" s="832" t="s">
        <v>6788</v>
      </c>
      <c r="H452" s="849"/>
      <c r="I452" s="849"/>
      <c r="J452" s="832"/>
      <c r="K452" s="832"/>
      <c r="L452" s="849">
        <v>4</v>
      </c>
      <c r="M452" s="849">
        <v>236</v>
      </c>
      <c r="N452" s="832">
        <v>1</v>
      </c>
      <c r="O452" s="832">
        <v>59</v>
      </c>
      <c r="P452" s="849">
        <v>5</v>
      </c>
      <c r="Q452" s="849">
        <v>305</v>
      </c>
      <c r="R452" s="837">
        <v>1.2923728813559323</v>
      </c>
      <c r="S452" s="850">
        <v>61</v>
      </c>
    </row>
    <row r="453" spans="1:19" ht="14.4" customHeight="1" x14ac:dyDescent="0.3">
      <c r="A453" s="831" t="s">
        <v>6806</v>
      </c>
      <c r="B453" s="832" t="s">
        <v>6920</v>
      </c>
      <c r="C453" s="832" t="s">
        <v>665</v>
      </c>
      <c r="D453" s="832" t="s">
        <v>2696</v>
      </c>
      <c r="E453" s="832" t="s">
        <v>6770</v>
      </c>
      <c r="F453" s="832" t="s">
        <v>6830</v>
      </c>
      <c r="G453" s="832" t="s">
        <v>6831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100</v>
      </c>
      <c r="R453" s="837"/>
      <c r="S453" s="850">
        <v>100</v>
      </c>
    </row>
    <row r="454" spans="1:19" ht="14.4" customHeight="1" x14ac:dyDescent="0.3">
      <c r="A454" s="831" t="s">
        <v>6806</v>
      </c>
      <c r="B454" s="832" t="s">
        <v>6920</v>
      </c>
      <c r="C454" s="832" t="s">
        <v>665</v>
      </c>
      <c r="D454" s="832" t="s">
        <v>2701</v>
      </c>
      <c r="E454" s="832" t="s">
        <v>6770</v>
      </c>
      <c r="F454" s="832" t="s">
        <v>6931</v>
      </c>
      <c r="G454" s="832" t="s">
        <v>6932</v>
      </c>
      <c r="H454" s="849"/>
      <c r="I454" s="849"/>
      <c r="J454" s="832"/>
      <c r="K454" s="832"/>
      <c r="L454" s="849">
        <v>2</v>
      </c>
      <c r="M454" s="849">
        <v>356</v>
      </c>
      <c r="N454" s="832">
        <v>1</v>
      </c>
      <c r="O454" s="832">
        <v>178</v>
      </c>
      <c r="P454" s="849"/>
      <c r="Q454" s="849"/>
      <c r="R454" s="837"/>
      <c r="S454" s="850"/>
    </row>
    <row r="455" spans="1:19" ht="14.4" customHeight="1" x14ac:dyDescent="0.3">
      <c r="A455" s="831" t="s">
        <v>6806</v>
      </c>
      <c r="B455" s="832" t="s">
        <v>6920</v>
      </c>
      <c r="C455" s="832" t="s">
        <v>665</v>
      </c>
      <c r="D455" s="832" t="s">
        <v>6748</v>
      </c>
      <c r="E455" s="832" t="s">
        <v>6770</v>
      </c>
      <c r="F455" s="832" t="s">
        <v>6775</v>
      </c>
      <c r="G455" s="832" t="s">
        <v>6776</v>
      </c>
      <c r="H455" s="849">
        <v>32</v>
      </c>
      <c r="I455" s="849">
        <v>2112</v>
      </c>
      <c r="J455" s="832"/>
      <c r="K455" s="832">
        <v>66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6806</v>
      </c>
      <c r="B456" s="832" t="s">
        <v>6920</v>
      </c>
      <c r="C456" s="832" t="s">
        <v>665</v>
      </c>
      <c r="D456" s="832" t="s">
        <v>6748</v>
      </c>
      <c r="E456" s="832" t="s">
        <v>6770</v>
      </c>
      <c r="F456" s="832" t="s">
        <v>6925</v>
      </c>
      <c r="G456" s="832" t="s">
        <v>6926</v>
      </c>
      <c r="H456" s="849">
        <v>2</v>
      </c>
      <c r="I456" s="849">
        <v>354</v>
      </c>
      <c r="J456" s="832"/>
      <c r="K456" s="832">
        <v>177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6806</v>
      </c>
      <c r="B457" s="832" t="s">
        <v>6920</v>
      </c>
      <c r="C457" s="832" t="s">
        <v>665</v>
      </c>
      <c r="D457" s="832" t="s">
        <v>6748</v>
      </c>
      <c r="E457" s="832" t="s">
        <v>6770</v>
      </c>
      <c r="F457" s="832" t="s">
        <v>6781</v>
      </c>
      <c r="G457" s="832" t="s">
        <v>6782</v>
      </c>
      <c r="H457" s="849">
        <v>6</v>
      </c>
      <c r="I457" s="849">
        <v>200</v>
      </c>
      <c r="J457" s="832"/>
      <c r="K457" s="832">
        <v>33.333333333333336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6806</v>
      </c>
      <c r="B458" s="832" t="s">
        <v>6920</v>
      </c>
      <c r="C458" s="832" t="s">
        <v>665</v>
      </c>
      <c r="D458" s="832" t="s">
        <v>6748</v>
      </c>
      <c r="E458" s="832" t="s">
        <v>6770</v>
      </c>
      <c r="F458" s="832" t="s">
        <v>6818</v>
      </c>
      <c r="G458" s="832" t="s">
        <v>6819</v>
      </c>
      <c r="H458" s="849">
        <v>33</v>
      </c>
      <c r="I458" s="849">
        <v>3828</v>
      </c>
      <c r="J458" s="832"/>
      <c r="K458" s="832">
        <v>116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6806</v>
      </c>
      <c r="B459" s="832" t="s">
        <v>6920</v>
      </c>
      <c r="C459" s="832" t="s">
        <v>665</v>
      </c>
      <c r="D459" s="832" t="s">
        <v>6748</v>
      </c>
      <c r="E459" s="832" t="s">
        <v>6770</v>
      </c>
      <c r="F459" s="832" t="s">
        <v>6783</v>
      </c>
      <c r="G459" s="832" t="s">
        <v>6784</v>
      </c>
      <c r="H459" s="849">
        <v>37</v>
      </c>
      <c r="I459" s="849">
        <v>1369</v>
      </c>
      <c r="J459" s="832"/>
      <c r="K459" s="832">
        <v>37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6806</v>
      </c>
      <c r="B460" s="832" t="s">
        <v>6920</v>
      </c>
      <c r="C460" s="832" t="s">
        <v>665</v>
      </c>
      <c r="D460" s="832" t="s">
        <v>6748</v>
      </c>
      <c r="E460" s="832" t="s">
        <v>6770</v>
      </c>
      <c r="F460" s="832" t="s">
        <v>6888</v>
      </c>
      <c r="G460" s="832" t="s">
        <v>6889</v>
      </c>
      <c r="H460" s="849">
        <v>180</v>
      </c>
      <c r="I460" s="849">
        <v>63900</v>
      </c>
      <c r="J460" s="832"/>
      <c r="K460" s="832">
        <v>355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6806</v>
      </c>
      <c r="B461" s="832" t="s">
        <v>6920</v>
      </c>
      <c r="C461" s="832" t="s">
        <v>665</v>
      </c>
      <c r="D461" s="832" t="s">
        <v>6748</v>
      </c>
      <c r="E461" s="832" t="s">
        <v>6770</v>
      </c>
      <c r="F461" s="832" t="s">
        <v>6929</v>
      </c>
      <c r="G461" s="832" t="s">
        <v>6930</v>
      </c>
      <c r="H461" s="849">
        <v>23</v>
      </c>
      <c r="I461" s="849">
        <v>8165</v>
      </c>
      <c r="J461" s="832"/>
      <c r="K461" s="832">
        <v>355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6806</v>
      </c>
      <c r="B462" s="832" t="s">
        <v>6935</v>
      </c>
      <c r="C462" s="832" t="s">
        <v>665</v>
      </c>
      <c r="D462" s="832" t="s">
        <v>2661</v>
      </c>
      <c r="E462" s="832" t="s">
        <v>6770</v>
      </c>
      <c r="F462" s="832" t="s">
        <v>6787</v>
      </c>
      <c r="G462" s="832" t="s">
        <v>6788</v>
      </c>
      <c r="H462" s="849"/>
      <c r="I462" s="849"/>
      <c r="J462" s="832"/>
      <c r="K462" s="832"/>
      <c r="L462" s="849">
        <v>1</v>
      </c>
      <c r="M462" s="849">
        <v>59</v>
      </c>
      <c r="N462" s="832">
        <v>1</v>
      </c>
      <c r="O462" s="832">
        <v>59</v>
      </c>
      <c r="P462" s="849"/>
      <c r="Q462" s="849"/>
      <c r="R462" s="837"/>
      <c r="S462" s="850"/>
    </row>
    <row r="463" spans="1:19" ht="14.4" customHeight="1" x14ac:dyDescent="0.3">
      <c r="A463" s="831" t="s">
        <v>6806</v>
      </c>
      <c r="B463" s="832" t="s">
        <v>6936</v>
      </c>
      <c r="C463" s="832" t="s">
        <v>665</v>
      </c>
      <c r="D463" s="832" t="s">
        <v>2656</v>
      </c>
      <c r="E463" s="832" t="s">
        <v>6770</v>
      </c>
      <c r="F463" s="832" t="s">
        <v>7026</v>
      </c>
      <c r="G463" s="832" t="s">
        <v>7027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179</v>
      </c>
      <c r="R463" s="837"/>
      <c r="S463" s="850">
        <v>179</v>
      </c>
    </row>
    <row r="464" spans="1:19" ht="14.4" customHeight="1" x14ac:dyDescent="0.3">
      <c r="A464" s="831" t="s">
        <v>6806</v>
      </c>
      <c r="B464" s="832" t="s">
        <v>6936</v>
      </c>
      <c r="C464" s="832" t="s">
        <v>665</v>
      </c>
      <c r="D464" s="832" t="s">
        <v>6734</v>
      </c>
      <c r="E464" s="832" t="s">
        <v>6751</v>
      </c>
      <c r="F464" s="832" t="s">
        <v>6937</v>
      </c>
      <c r="G464" s="832" t="s">
        <v>6938</v>
      </c>
      <c r="H464" s="849">
        <v>0.1</v>
      </c>
      <c r="I464" s="849">
        <v>20.54</v>
      </c>
      <c r="J464" s="832"/>
      <c r="K464" s="832">
        <v>205.39999999999998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6806</v>
      </c>
      <c r="B465" s="832" t="s">
        <v>6936</v>
      </c>
      <c r="C465" s="832" t="s">
        <v>665</v>
      </c>
      <c r="D465" s="832" t="s">
        <v>6734</v>
      </c>
      <c r="E465" s="832" t="s">
        <v>6751</v>
      </c>
      <c r="F465" s="832" t="s">
        <v>6939</v>
      </c>
      <c r="G465" s="832" t="s">
        <v>6940</v>
      </c>
      <c r="H465" s="849"/>
      <c r="I465" s="849"/>
      <c r="J465" s="832"/>
      <c r="K465" s="832"/>
      <c r="L465" s="849"/>
      <c r="M465" s="849"/>
      <c r="N465" s="832"/>
      <c r="O465" s="832"/>
      <c r="P465" s="849">
        <v>3</v>
      </c>
      <c r="Q465" s="849">
        <v>341.01</v>
      </c>
      <c r="R465" s="837"/>
      <c r="S465" s="850">
        <v>113.67</v>
      </c>
    </row>
    <row r="466" spans="1:19" ht="14.4" customHeight="1" x14ac:dyDescent="0.3">
      <c r="A466" s="831" t="s">
        <v>6806</v>
      </c>
      <c r="B466" s="832" t="s">
        <v>6936</v>
      </c>
      <c r="C466" s="832" t="s">
        <v>665</v>
      </c>
      <c r="D466" s="832" t="s">
        <v>6734</v>
      </c>
      <c r="E466" s="832" t="s">
        <v>6751</v>
      </c>
      <c r="F466" s="832" t="s">
        <v>6944</v>
      </c>
      <c r="G466" s="832" t="s">
        <v>1572</v>
      </c>
      <c r="H466" s="849">
        <v>7.6999999999999993</v>
      </c>
      <c r="I466" s="849">
        <v>6557.38</v>
      </c>
      <c r="J466" s="832">
        <v>12.833450759354941</v>
      </c>
      <c r="K466" s="832">
        <v>851.60779220779227</v>
      </c>
      <c r="L466" s="849">
        <v>0.60000000000000009</v>
      </c>
      <c r="M466" s="849">
        <v>510.96</v>
      </c>
      <c r="N466" s="832">
        <v>1</v>
      </c>
      <c r="O466" s="832">
        <v>851.5999999999998</v>
      </c>
      <c r="P466" s="849"/>
      <c r="Q466" s="849"/>
      <c r="R466" s="837"/>
      <c r="S466" s="850"/>
    </row>
    <row r="467" spans="1:19" ht="14.4" customHeight="1" x14ac:dyDescent="0.3">
      <c r="A467" s="831" t="s">
        <v>6806</v>
      </c>
      <c r="B467" s="832" t="s">
        <v>6936</v>
      </c>
      <c r="C467" s="832" t="s">
        <v>665</v>
      </c>
      <c r="D467" s="832" t="s">
        <v>6734</v>
      </c>
      <c r="E467" s="832" t="s">
        <v>6751</v>
      </c>
      <c r="F467" s="832" t="s">
        <v>6946</v>
      </c>
      <c r="G467" s="832" t="s">
        <v>6947</v>
      </c>
      <c r="H467" s="849">
        <v>29</v>
      </c>
      <c r="I467" s="849">
        <v>484042.07999999996</v>
      </c>
      <c r="J467" s="832"/>
      <c r="K467" s="832">
        <v>16691.106206896551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6806</v>
      </c>
      <c r="B468" s="832" t="s">
        <v>6936</v>
      </c>
      <c r="C468" s="832" t="s">
        <v>665</v>
      </c>
      <c r="D468" s="832" t="s">
        <v>6734</v>
      </c>
      <c r="E468" s="832" t="s">
        <v>6751</v>
      </c>
      <c r="F468" s="832" t="s">
        <v>6951</v>
      </c>
      <c r="G468" s="832" t="s">
        <v>2191</v>
      </c>
      <c r="H468" s="849">
        <v>1</v>
      </c>
      <c r="I468" s="849">
        <v>48.74</v>
      </c>
      <c r="J468" s="832"/>
      <c r="K468" s="832">
        <v>48.74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6806</v>
      </c>
      <c r="B469" s="832" t="s">
        <v>6936</v>
      </c>
      <c r="C469" s="832" t="s">
        <v>665</v>
      </c>
      <c r="D469" s="832" t="s">
        <v>6734</v>
      </c>
      <c r="E469" s="832" t="s">
        <v>6751</v>
      </c>
      <c r="F469" s="832" t="s">
        <v>6961</v>
      </c>
      <c r="G469" s="832" t="s">
        <v>6962</v>
      </c>
      <c r="H469" s="849"/>
      <c r="I469" s="849"/>
      <c r="J469" s="832"/>
      <c r="K469" s="832"/>
      <c r="L469" s="849">
        <v>2</v>
      </c>
      <c r="M469" s="849">
        <v>30557.66</v>
      </c>
      <c r="N469" s="832">
        <v>1</v>
      </c>
      <c r="O469" s="832">
        <v>15278.83</v>
      </c>
      <c r="P469" s="849"/>
      <c r="Q469" s="849"/>
      <c r="R469" s="837"/>
      <c r="S469" s="850"/>
    </row>
    <row r="470" spans="1:19" ht="14.4" customHeight="1" x14ac:dyDescent="0.3">
      <c r="A470" s="831" t="s">
        <v>6806</v>
      </c>
      <c r="B470" s="832" t="s">
        <v>6936</v>
      </c>
      <c r="C470" s="832" t="s">
        <v>665</v>
      </c>
      <c r="D470" s="832" t="s">
        <v>6734</v>
      </c>
      <c r="E470" s="832" t="s">
        <v>6751</v>
      </c>
      <c r="F470" s="832" t="s">
        <v>6842</v>
      </c>
      <c r="G470" s="832" t="s">
        <v>6843</v>
      </c>
      <c r="H470" s="849"/>
      <c r="I470" s="849"/>
      <c r="J470" s="832"/>
      <c r="K470" s="832"/>
      <c r="L470" s="849"/>
      <c r="M470" s="849"/>
      <c r="N470" s="832"/>
      <c r="O470" s="832"/>
      <c r="P470" s="849">
        <v>6.4</v>
      </c>
      <c r="Q470" s="849">
        <v>527155.39</v>
      </c>
      <c r="R470" s="837"/>
      <c r="S470" s="850">
        <v>82368.029687499991</v>
      </c>
    </row>
    <row r="471" spans="1:19" ht="14.4" customHeight="1" x14ac:dyDescent="0.3">
      <c r="A471" s="831" t="s">
        <v>6806</v>
      </c>
      <c r="B471" s="832" t="s">
        <v>6936</v>
      </c>
      <c r="C471" s="832" t="s">
        <v>665</v>
      </c>
      <c r="D471" s="832" t="s">
        <v>6734</v>
      </c>
      <c r="E471" s="832" t="s">
        <v>6751</v>
      </c>
      <c r="F471" s="832" t="s">
        <v>6969</v>
      </c>
      <c r="G471" s="832" t="s">
        <v>6962</v>
      </c>
      <c r="H471" s="849"/>
      <c r="I471" s="849"/>
      <c r="J471" s="832"/>
      <c r="K471" s="832"/>
      <c r="L471" s="849">
        <v>1.5</v>
      </c>
      <c r="M471" s="849">
        <v>22931.75</v>
      </c>
      <c r="N471" s="832">
        <v>1</v>
      </c>
      <c r="O471" s="832">
        <v>15287.833333333334</v>
      </c>
      <c r="P471" s="849">
        <v>10</v>
      </c>
      <c r="Q471" s="849">
        <v>151798.96</v>
      </c>
      <c r="R471" s="837">
        <v>6.6195977193192839</v>
      </c>
      <c r="S471" s="850">
        <v>15179.895999999999</v>
      </c>
    </row>
    <row r="472" spans="1:19" ht="14.4" customHeight="1" x14ac:dyDescent="0.3">
      <c r="A472" s="831" t="s">
        <v>6806</v>
      </c>
      <c r="B472" s="832" t="s">
        <v>6936</v>
      </c>
      <c r="C472" s="832" t="s">
        <v>665</v>
      </c>
      <c r="D472" s="832" t="s">
        <v>6734</v>
      </c>
      <c r="E472" s="832" t="s">
        <v>6751</v>
      </c>
      <c r="F472" s="832" t="s">
        <v>6973</v>
      </c>
      <c r="G472" s="832" t="s">
        <v>6974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8629.83</v>
      </c>
      <c r="R472" s="837"/>
      <c r="S472" s="850">
        <v>8629.83</v>
      </c>
    </row>
    <row r="473" spans="1:19" ht="14.4" customHeight="1" x14ac:dyDescent="0.3">
      <c r="A473" s="831" t="s">
        <v>6806</v>
      </c>
      <c r="B473" s="832" t="s">
        <v>6936</v>
      </c>
      <c r="C473" s="832" t="s">
        <v>665</v>
      </c>
      <c r="D473" s="832" t="s">
        <v>6734</v>
      </c>
      <c r="E473" s="832" t="s">
        <v>6751</v>
      </c>
      <c r="F473" s="832" t="s">
        <v>6978</v>
      </c>
      <c r="G473" s="832" t="s">
        <v>1403</v>
      </c>
      <c r="H473" s="849">
        <v>8</v>
      </c>
      <c r="I473" s="849">
        <v>20761.12</v>
      </c>
      <c r="J473" s="832"/>
      <c r="K473" s="832">
        <v>2595.14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6806</v>
      </c>
      <c r="B474" s="832" t="s">
        <v>6936</v>
      </c>
      <c r="C474" s="832" t="s">
        <v>665</v>
      </c>
      <c r="D474" s="832" t="s">
        <v>6734</v>
      </c>
      <c r="E474" s="832" t="s">
        <v>6751</v>
      </c>
      <c r="F474" s="832" t="s">
        <v>6979</v>
      </c>
      <c r="G474" s="832" t="s">
        <v>1403</v>
      </c>
      <c r="H474" s="849"/>
      <c r="I474" s="849"/>
      <c r="J474" s="832"/>
      <c r="K474" s="832"/>
      <c r="L474" s="849"/>
      <c r="M474" s="849"/>
      <c r="N474" s="832"/>
      <c r="O474" s="832"/>
      <c r="P474" s="849">
        <v>1</v>
      </c>
      <c r="Q474" s="849">
        <v>5153.5600000000004</v>
      </c>
      <c r="R474" s="837"/>
      <c r="S474" s="850">
        <v>5153.5600000000004</v>
      </c>
    </row>
    <row r="475" spans="1:19" ht="14.4" customHeight="1" x14ac:dyDescent="0.3">
      <c r="A475" s="831" t="s">
        <v>6806</v>
      </c>
      <c r="B475" s="832" t="s">
        <v>6936</v>
      </c>
      <c r="C475" s="832" t="s">
        <v>665</v>
      </c>
      <c r="D475" s="832" t="s">
        <v>6734</v>
      </c>
      <c r="E475" s="832" t="s">
        <v>6751</v>
      </c>
      <c r="F475" s="832" t="s">
        <v>6980</v>
      </c>
      <c r="G475" s="832" t="s">
        <v>6977</v>
      </c>
      <c r="H475" s="849">
        <v>0.09</v>
      </c>
      <c r="I475" s="849">
        <v>40.94</v>
      </c>
      <c r="J475" s="832"/>
      <c r="K475" s="832">
        <v>454.88888888888886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6806</v>
      </c>
      <c r="B476" s="832" t="s">
        <v>6936</v>
      </c>
      <c r="C476" s="832" t="s">
        <v>665</v>
      </c>
      <c r="D476" s="832" t="s">
        <v>6734</v>
      </c>
      <c r="E476" s="832" t="s">
        <v>6751</v>
      </c>
      <c r="F476" s="832" t="s">
        <v>6982</v>
      </c>
      <c r="G476" s="832" t="s">
        <v>6977</v>
      </c>
      <c r="H476" s="849"/>
      <c r="I476" s="849"/>
      <c r="J476" s="832"/>
      <c r="K476" s="832"/>
      <c r="L476" s="849">
        <v>0.06</v>
      </c>
      <c r="M476" s="849">
        <v>54.58</v>
      </c>
      <c r="N476" s="832">
        <v>1</v>
      </c>
      <c r="O476" s="832">
        <v>909.66666666666663</v>
      </c>
      <c r="P476" s="849"/>
      <c r="Q476" s="849"/>
      <c r="R476" s="837"/>
      <c r="S476" s="850"/>
    </row>
    <row r="477" spans="1:19" ht="14.4" customHeight="1" x14ac:dyDescent="0.3">
      <c r="A477" s="831" t="s">
        <v>6806</v>
      </c>
      <c r="B477" s="832" t="s">
        <v>6936</v>
      </c>
      <c r="C477" s="832" t="s">
        <v>665</v>
      </c>
      <c r="D477" s="832" t="s">
        <v>6734</v>
      </c>
      <c r="E477" s="832" t="s">
        <v>6751</v>
      </c>
      <c r="F477" s="832" t="s">
        <v>6987</v>
      </c>
      <c r="G477" s="832" t="s">
        <v>1405</v>
      </c>
      <c r="H477" s="849"/>
      <c r="I477" s="849"/>
      <c r="J477" s="832"/>
      <c r="K477" s="832"/>
      <c r="L477" s="849">
        <v>8</v>
      </c>
      <c r="M477" s="849">
        <v>52439.839999999997</v>
      </c>
      <c r="N477" s="832">
        <v>1</v>
      </c>
      <c r="O477" s="832">
        <v>6554.98</v>
      </c>
      <c r="P477" s="849">
        <v>2</v>
      </c>
      <c r="Q477" s="849">
        <v>13165.3</v>
      </c>
      <c r="R477" s="837">
        <v>0.25105530451656605</v>
      </c>
      <c r="S477" s="850">
        <v>6582.65</v>
      </c>
    </row>
    <row r="478" spans="1:19" ht="14.4" customHeight="1" x14ac:dyDescent="0.3">
      <c r="A478" s="831" t="s">
        <v>6806</v>
      </c>
      <c r="B478" s="832" t="s">
        <v>6936</v>
      </c>
      <c r="C478" s="832" t="s">
        <v>665</v>
      </c>
      <c r="D478" s="832" t="s">
        <v>6734</v>
      </c>
      <c r="E478" s="832" t="s">
        <v>6751</v>
      </c>
      <c r="F478" s="832" t="s">
        <v>6988</v>
      </c>
      <c r="G478" s="832" t="s">
        <v>1635</v>
      </c>
      <c r="H478" s="849"/>
      <c r="I478" s="849"/>
      <c r="J478" s="832"/>
      <c r="K478" s="832"/>
      <c r="L478" s="849"/>
      <c r="M478" s="849"/>
      <c r="N478" s="832"/>
      <c r="O478" s="832"/>
      <c r="P478" s="849">
        <v>3</v>
      </c>
      <c r="Q478" s="849">
        <v>12944.73</v>
      </c>
      <c r="R478" s="837"/>
      <c r="S478" s="850">
        <v>4314.91</v>
      </c>
    </row>
    <row r="479" spans="1:19" ht="14.4" customHeight="1" x14ac:dyDescent="0.3">
      <c r="A479" s="831" t="s">
        <v>6806</v>
      </c>
      <c r="B479" s="832" t="s">
        <v>6936</v>
      </c>
      <c r="C479" s="832" t="s">
        <v>665</v>
      </c>
      <c r="D479" s="832" t="s">
        <v>6734</v>
      </c>
      <c r="E479" s="832" t="s">
        <v>6751</v>
      </c>
      <c r="F479" s="832" t="s">
        <v>6989</v>
      </c>
      <c r="G479" s="832" t="s">
        <v>6990</v>
      </c>
      <c r="H479" s="849"/>
      <c r="I479" s="849"/>
      <c r="J479" s="832"/>
      <c r="K479" s="832"/>
      <c r="L479" s="849">
        <v>1</v>
      </c>
      <c r="M479" s="849">
        <v>1864.23</v>
      </c>
      <c r="N479" s="832">
        <v>1</v>
      </c>
      <c r="O479" s="832">
        <v>1864.23</v>
      </c>
      <c r="P479" s="849"/>
      <c r="Q479" s="849"/>
      <c r="R479" s="837"/>
      <c r="S479" s="850"/>
    </row>
    <row r="480" spans="1:19" ht="14.4" customHeight="1" x14ac:dyDescent="0.3">
      <c r="A480" s="831" t="s">
        <v>6806</v>
      </c>
      <c r="B480" s="832" t="s">
        <v>6936</v>
      </c>
      <c r="C480" s="832" t="s">
        <v>665</v>
      </c>
      <c r="D480" s="832" t="s">
        <v>6734</v>
      </c>
      <c r="E480" s="832" t="s">
        <v>6751</v>
      </c>
      <c r="F480" s="832" t="s">
        <v>6992</v>
      </c>
      <c r="G480" s="832" t="s">
        <v>1720</v>
      </c>
      <c r="H480" s="849"/>
      <c r="I480" s="849"/>
      <c r="J480" s="832"/>
      <c r="K480" s="832"/>
      <c r="L480" s="849"/>
      <c r="M480" s="849"/>
      <c r="N480" s="832"/>
      <c r="O480" s="832"/>
      <c r="P480" s="849">
        <v>0.78</v>
      </c>
      <c r="Q480" s="849">
        <v>166.28</v>
      </c>
      <c r="R480" s="837"/>
      <c r="S480" s="850">
        <v>213.17948717948718</v>
      </c>
    </row>
    <row r="481" spans="1:19" ht="14.4" customHeight="1" x14ac:dyDescent="0.3">
      <c r="A481" s="831" t="s">
        <v>6806</v>
      </c>
      <c r="B481" s="832" t="s">
        <v>6936</v>
      </c>
      <c r="C481" s="832" t="s">
        <v>665</v>
      </c>
      <c r="D481" s="832" t="s">
        <v>6734</v>
      </c>
      <c r="E481" s="832" t="s">
        <v>6751</v>
      </c>
      <c r="F481" s="832" t="s">
        <v>6993</v>
      </c>
      <c r="G481" s="832" t="s">
        <v>1720</v>
      </c>
      <c r="H481" s="849"/>
      <c r="I481" s="849"/>
      <c r="J481" s="832"/>
      <c r="K481" s="832"/>
      <c r="L481" s="849"/>
      <c r="M481" s="849"/>
      <c r="N481" s="832"/>
      <c r="O481" s="832"/>
      <c r="P481" s="849">
        <v>2.08</v>
      </c>
      <c r="Q481" s="849">
        <v>151.69999999999999</v>
      </c>
      <c r="R481" s="837"/>
      <c r="S481" s="850">
        <v>72.932692307692307</v>
      </c>
    </row>
    <row r="482" spans="1:19" ht="14.4" customHeight="1" x14ac:dyDescent="0.3">
      <c r="A482" s="831" t="s">
        <v>6806</v>
      </c>
      <c r="B482" s="832" t="s">
        <v>6936</v>
      </c>
      <c r="C482" s="832" t="s">
        <v>665</v>
      </c>
      <c r="D482" s="832" t="s">
        <v>6734</v>
      </c>
      <c r="E482" s="832" t="s">
        <v>6751</v>
      </c>
      <c r="F482" s="832" t="s">
        <v>6994</v>
      </c>
      <c r="G482" s="832" t="s">
        <v>6947</v>
      </c>
      <c r="H482" s="849"/>
      <c r="I482" s="849"/>
      <c r="J482" s="832"/>
      <c r="K482" s="832"/>
      <c r="L482" s="849">
        <v>18</v>
      </c>
      <c r="M482" s="849">
        <v>320947.74</v>
      </c>
      <c r="N482" s="832">
        <v>1</v>
      </c>
      <c r="O482" s="832">
        <v>17830.43</v>
      </c>
      <c r="P482" s="849">
        <v>3</v>
      </c>
      <c r="Q482" s="849">
        <v>53641.2</v>
      </c>
      <c r="R482" s="837">
        <v>0.16713375205570852</v>
      </c>
      <c r="S482" s="850">
        <v>17880.399999999998</v>
      </c>
    </row>
    <row r="483" spans="1:19" ht="14.4" customHeight="1" x14ac:dyDescent="0.3">
      <c r="A483" s="831" t="s">
        <v>6806</v>
      </c>
      <c r="B483" s="832" t="s">
        <v>6936</v>
      </c>
      <c r="C483" s="832" t="s">
        <v>665</v>
      </c>
      <c r="D483" s="832" t="s">
        <v>6734</v>
      </c>
      <c r="E483" s="832" t="s">
        <v>7001</v>
      </c>
      <c r="F483" s="832" t="s">
        <v>7002</v>
      </c>
      <c r="G483" s="832" t="s">
        <v>7003</v>
      </c>
      <c r="H483" s="849">
        <v>33</v>
      </c>
      <c r="I483" s="849">
        <v>85753.71</v>
      </c>
      <c r="J483" s="832">
        <v>1.4116661961316259</v>
      </c>
      <c r="K483" s="832">
        <v>2598.5972727272729</v>
      </c>
      <c r="L483" s="849">
        <v>23</v>
      </c>
      <c r="M483" s="849">
        <v>60746.45</v>
      </c>
      <c r="N483" s="832">
        <v>1</v>
      </c>
      <c r="O483" s="832">
        <v>2641.15</v>
      </c>
      <c r="P483" s="849">
        <v>4</v>
      </c>
      <c r="Q483" s="849">
        <v>10648.8</v>
      </c>
      <c r="R483" s="837">
        <v>0.17529913270652028</v>
      </c>
      <c r="S483" s="850">
        <v>2662.2</v>
      </c>
    </row>
    <row r="484" spans="1:19" ht="14.4" customHeight="1" x14ac:dyDescent="0.3">
      <c r="A484" s="831" t="s">
        <v>6806</v>
      </c>
      <c r="B484" s="832" t="s">
        <v>6936</v>
      </c>
      <c r="C484" s="832" t="s">
        <v>665</v>
      </c>
      <c r="D484" s="832" t="s">
        <v>6734</v>
      </c>
      <c r="E484" s="832" t="s">
        <v>7001</v>
      </c>
      <c r="F484" s="832" t="s">
        <v>7005</v>
      </c>
      <c r="G484" s="832" t="s">
        <v>7006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10344.65</v>
      </c>
      <c r="R484" s="837"/>
      <c r="S484" s="850">
        <v>10344.65</v>
      </c>
    </row>
    <row r="485" spans="1:19" ht="14.4" customHeight="1" x14ac:dyDescent="0.3">
      <c r="A485" s="831" t="s">
        <v>6806</v>
      </c>
      <c r="B485" s="832" t="s">
        <v>6936</v>
      </c>
      <c r="C485" s="832" t="s">
        <v>665</v>
      </c>
      <c r="D485" s="832" t="s">
        <v>6734</v>
      </c>
      <c r="E485" s="832" t="s">
        <v>7001</v>
      </c>
      <c r="F485" s="832" t="s">
        <v>7007</v>
      </c>
      <c r="G485" s="832" t="s">
        <v>7008</v>
      </c>
      <c r="H485" s="849">
        <v>25</v>
      </c>
      <c r="I485" s="849">
        <v>6113.6500000000005</v>
      </c>
      <c r="J485" s="832">
        <v>1.0371540925315204</v>
      </c>
      <c r="K485" s="832">
        <v>244.54600000000002</v>
      </c>
      <c r="L485" s="849">
        <v>24</v>
      </c>
      <c r="M485" s="849">
        <v>5894.6399999999994</v>
      </c>
      <c r="N485" s="832">
        <v>1</v>
      </c>
      <c r="O485" s="832">
        <v>245.60999999999999</v>
      </c>
      <c r="P485" s="849">
        <v>5</v>
      </c>
      <c r="Q485" s="849">
        <v>1249.8</v>
      </c>
      <c r="R485" s="837">
        <v>0.21202312609421442</v>
      </c>
      <c r="S485" s="850">
        <v>249.95999999999998</v>
      </c>
    </row>
    <row r="486" spans="1:19" ht="14.4" customHeight="1" x14ac:dyDescent="0.3">
      <c r="A486" s="831" t="s">
        <v>6806</v>
      </c>
      <c r="B486" s="832" t="s">
        <v>6936</v>
      </c>
      <c r="C486" s="832" t="s">
        <v>665</v>
      </c>
      <c r="D486" s="832" t="s">
        <v>6734</v>
      </c>
      <c r="E486" s="832" t="s">
        <v>7011</v>
      </c>
      <c r="F486" s="832" t="s">
        <v>7014</v>
      </c>
      <c r="G486" s="832" t="s">
        <v>7015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377.3</v>
      </c>
      <c r="R486" s="837"/>
      <c r="S486" s="850">
        <v>377.3</v>
      </c>
    </row>
    <row r="487" spans="1:19" ht="14.4" customHeight="1" x14ac:dyDescent="0.3">
      <c r="A487" s="831" t="s">
        <v>6806</v>
      </c>
      <c r="B487" s="832" t="s">
        <v>6936</v>
      </c>
      <c r="C487" s="832" t="s">
        <v>665</v>
      </c>
      <c r="D487" s="832" t="s">
        <v>6734</v>
      </c>
      <c r="E487" s="832" t="s">
        <v>6770</v>
      </c>
      <c r="F487" s="832" t="s">
        <v>6775</v>
      </c>
      <c r="G487" s="832" t="s">
        <v>6776</v>
      </c>
      <c r="H487" s="849">
        <v>97</v>
      </c>
      <c r="I487" s="849">
        <v>6402</v>
      </c>
      <c r="J487" s="832">
        <v>1.94</v>
      </c>
      <c r="K487" s="832">
        <v>66</v>
      </c>
      <c r="L487" s="849">
        <v>50</v>
      </c>
      <c r="M487" s="849">
        <v>3300</v>
      </c>
      <c r="N487" s="832">
        <v>1</v>
      </c>
      <c r="O487" s="832">
        <v>66</v>
      </c>
      <c r="P487" s="849">
        <v>98</v>
      </c>
      <c r="Q487" s="849">
        <v>6566</v>
      </c>
      <c r="R487" s="837">
        <v>1.9896969696969697</v>
      </c>
      <c r="S487" s="850">
        <v>67</v>
      </c>
    </row>
    <row r="488" spans="1:19" ht="14.4" customHeight="1" x14ac:dyDescent="0.3">
      <c r="A488" s="831" t="s">
        <v>6806</v>
      </c>
      <c r="B488" s="832" t="s">
        <v>6936</v>
      </c>
      <c r="C488" s="832" t="s">
        <v>665</v>
      </c>
      <c r="D488" s="832" t="s">
        <v>6734</v>
      </c>
      <c r="E488" s="832" t="s">
        <v>6770</v>
      </c>
      <c r="F488" s="832" t="s">
        <v>6870</v>
      </c>
      <c r="G488" s="832" t="s">
        <v>6871</v>
      </c>
      <c r="H488" s="849"/>
      <c r="I488" s="849"/>
      <c r="J488" s="832"/>
      <c r="K488" s="832"/>
      <c r="L488" s="849"/>
      <c r="M488" s="849"/>
      <c r="N488" s="832"/>
      <c r="O488" s="832"/>
      <c r="P488" s="849">
        <v>5</v>
      </c>
      <c r="Q488" s="849">
        <v>580</v>
      </c>
      <c r="R488" s="837"/>
      <c r="S488" s="850">
        <v>116</v>
      </c>
    </row>
    <row r="489" spans="1:19" ht="14.4" customHeight="1" x14ac:dyDescent="0.3">
      <c r="A489" s="831" t="s">
        <v>6806</v>
      </c>
      <c r="B489" s="832" t="s">
        <v>6936</v>
      </c>
      <c r="C489" s="832" t="s">
        <v>665</v>
      </c>
      <c r="D489" s="832" t="s">
        <v>6734</v>
      </c>
      <c r="E489" s="832" t="s">
        <v>6770</v>
      </c>
      <c r="F489" s="832" t="s">
        <v>6848</v>
      </c>
      <c r="G489" s="832" t="s">
        <v>6849</v>
      </c>
      <c r="H489" s="849">
        <v>131</v>
      </c>
      <c r="I489" s="849">
        <v>19257</v>
      </c>
      <c r="J489" s="832">
        <v>1.7702702702702702</v>
      </c>
      <c r="K489" s="832">
        <v>147</v>
      </c>
      <c r="L489" s="849">
        <v>74</v>
      </c>
      <c r="M489" s="849">
        <v>10878</v>
      </c>
      <c r="N489" s="832">
        <v>1</v>
      </c>
      <c r="O489" s="832">
        <v>147</v>
      </c>
      <c r="P489" s="849">
        <v>48</v>
      </c>
      <c r="Q489" s="849">
        <v>7248</v>
      </c>
      <c r="R489" s="837">
        <v>0.66629895201323774</v>
      </c>
      <c r="S489" s="850">
        <v>151</v>
      </c>
    </row>
    <row r="490" spans="1:19" ht="14.4" customHeight="1" x14ac:dyDescent="0.3">
      <c r="A490" s="831" t="s">
        <v>6806</v>
      </c>
      <c r="B490" s="832" t="s">
        <v>6936</v>
      </c>
      <c r="C490" s="832" t="s">
        <v>665</v>
      </c>
      <c r="D490" s="832" t="s">
        <v>6734</v>
      </c>
      <c r="E490" s="832" t="s">
        <v>6770</v>
      </c>
      <c r="F490" s="832" t="s">
        <v>7016</v>
      </c>
      <c r="G490" s="832" t="s">
        <v>7017</v>
      </c>
      <c r="H490" s="849">
        <v>25</v>
      </c>
      <c r="I490" s="849">
        <v>4900</v>
      </c>
      <c r="J490" s="832">
        <v>1.7857142857142858</v>
      </c>
      <c r="K490" s="832">
        <v>196</v>
      </c>
      <c r="L490" s="849">
        <v>14</v>
      </c>
      <c r="M490" s="849">
        <v>2744</v>
      </c>
      <c r="N490" s="832">
        <v>1</v>
      </c>
      <c r="O490" s="832">
        <v>196</v>
      </c>
      <c r="P490" s="849">
        <v>5</v>
      </c>
      <c r="Q490" s="849">
        <v>995</v>
      </c>
      <c r="R490" s="837">
        <v>0.36260932944606417</v>
      </c>
      <c r="S490" s="850">
        <v>199</v>
      </c>
    </row>
    <row r="491" spans="1:19" ht="14.4" customHeight="1" x14ac:dyDescent="0.3">
      <c r="A491" s="831" t="s">
        <v>6806</v>
      </c>
      <c r="B491" s="832" t="s">
        <v>6936</v>
      </c>
      <c r="C491" s="832" t="s">
        <v>665</v>
      </c>
      <c r="D491" s="832" t="s">
        <v>6734</v>
      </c>
      <c r="E491" s="832" t="s">
        <v>6770</v>
      </c>
      <c r="F491" s="832" t="s">
        <v>6810</v>
      </c>
      <c r="G491" s="832" t="s">
        <v>6811</v>
      </c>
      <c r="H491" s="849">
        <v>3</v>
      </c>
      <c r="I491" s="849">
        <v>111</v>
      </c>
      <c r="J491" s="832">
        <v>0.27272727272727271</v>
      </c>
      <c r="K491" s="832">
        <v>37</v>
      </c>
      <c r="L491" s="849">
        <v>11</v>
      </c>
      <c r="M491" s="849">
        <v>407</v>
      </c>
      <c r="N491" s="832">
        <v>1</v>
      </c>
      <c r="O491" s="832">
        <v>37</v>
      </c>
      <c r="P491" s="849">
        <v>5</v>
      </c>
      <c r="Q491" s="849">
        <v>190</v>
      </c>
      <c r="R491" s="837">
        <v>0.46683046683046681</v>
      </c>
      <c r="S491" s="850">
        <v>38</v>
      </c>
    </row>
    <row r="492" spans="1:19" ht="14.4" customHeight="1" x14ac:dyDescent="0.3">
      <c r="A492" s="831" t="s">
        <v>6806</v>
      </c>
      <c r="B492" s="832" t="s">
        <v>6936</v>
      </c>
      <c r="C492" s="832" t="s">
        <v>665</v>
      </c>
      <c r="D492" s="832" t="s">
        <v>6734</v>
      </c>
      <c r="E492" s="832" t="s">
        <v>6770</v>
      </c>
      <c r="F492" s="832" t="s">
        <v>7018</v>
      </c>
      <c r="G492" s="832" t="s">
        <v>7019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179</v>
      </c>
      <c r="R492" s="837"/>
      <c r="S492" s="850">
        <v>179</v>
      </c>
    </row>
    <row r="493" spans="1:19" ht="14.4" customHeight="1" x14ac:dyDescent="0.3">
      <c r="A493" s="831" t="s">
        <v>6806</v>
      </c>
      <c r="B493" s="832" t="s">
        <v>6936</v>
      </c>
      <c r="C493" s="832" t="s">
        <v>665</v>
      </c>
      <c r="D493" s="832" t="s">
        <v>6734</v>
      </c>
      <c r="E493" s="832" t="s">
        <v>6770</v>
      </c>
      <c r="F493" s="832" t="s">
        <v>7020</v>
      </c>
      <c r="G493" s="832" t="s">
        <v>7021</v>
      </c>
      <c r="H493" s="849"/>
      <c r="I493" s="849"/>
      <c r="J493" s="832"/>
      <c r="K493" s="832"/>
      <c r="L493" s="849">
        <v>2</v>
      </c>
      <c r="M493" s="849">
        <v>0</v>
      </c>
      <c r="N493" s="832"/>
      <c r="O493" s="832">
        <v>0</v>
      </c>
      <c r="P493" s="849">
        <v>4</v>
      </c>
      <c r="Q493" s="849">
        <v>0</v>
      </c>
      <c r="R493" s="837"/>
      <c r="S493" s="850">
        <v>0</v>
      </c>
    </row>
    <row r="494" spans="1:19" ht="14.4" customHeight="1" x14ac:dyDescent="0.3">
      <c r="A494" s="831" t="s">
        <v>6806</v>
      </c>
      <c r="B494" s="832" t="s">
        <v>6936</v>
      </c>
      <c r="C494" s="832" t="s">
        <v>665</v>
      </c>
      <c r="D494" s="832" t="s">
        <v>6734</v>
      </c>
      <c r="E494" s="832" t="s">
        <v>6770</v>
      </c>
      <c r="F494" s="832" t="s">
        <v>6882</v>
      </c>
      <c r="G494" s="832" t="s">
        <v>6883</v>
      </c>
      <c r="H494" s="849">
        <v>18</v>
      </c>
      <c r="I494" s="849">
        <v>0</v>
      </c>
      <c r="J494" s="832"/>
      <c r="K494" s="832">
        <v>0</v>
      </c>
      <c r="L494" s="849">
        <v>20</v>
      </c>
      <c r="M494" s="849">
        <v>0</v>
      </c>
      <c r="N494" s="832"/>
      <c r="O494" s="832">
        <v>0</v>
      </c>
      <c r="P494" s="849">
        <v>23</v>
      </c>
      <c r="Q494" s="849">
        <v>0</v>
      </c>
      <c r="R494" s="837"/>
      <c r="S494" s="850">
        <v>0</v>
      </c>
    </row>
    <row r="495" spans="1:19" ht="14.4" customHeight="1" x14ac:dyDescent="0.3">
      <c r="A495" s="831" t="s">
        <v>6806</v>
      </c>
      <c r="B495" s="832" t="s">
        <v>6936</v>
      </c>
      <c r="C495" s="832" t="s">
        <v>665</v>
      </c>
      <c r="D495" s="832" t="s">
        <v>6734</v>
      </c>
      <c r="E495" s="832" t="s">
        <v>6770</v>
      </c>
      <c r="F495" s="832" t="s">
        <v>6927</v>
      </c>
      <c r="G495" s="832" t="s">
        <v>6928</v>
      </c>
      <c r="H495" s="849"/>
      <c r="I495" s="849"/>
      <c r="J495" s="832"/>
      <c r="K495" s="832"/>
      <c r="L495" s="849">
        <v>3</v>
      </c>
      <c r="M495" s="849">
        <v>0</v>
      </c>
      <c r="N495" s="832"/>
      <c r="O495" s="832">
        <v>0</v>
      </c>
      <c r="P495" s="849"/>
      <c r="Q495" s="849"/>
      <c r="R495" s="837"/>
      <c r="S495" s="850"/>
    </row>
    <row r="496" spans="1:19" ht="14.4" customHeight="1" x14ac:dyDescent="0.3">
      <c r="A496" s="831" t="s">
        <v>6806</v>
      </c>
      <c r="B496" s="832" t="s">
        <v>6936</v>
      </c>
      <c r="C496" s="832" t="s">
        <v>665</v>
      </c>
      <c r="D496" s="832" t="s">
        <v>6734</v>
      </c>
      <c r="E496" s="832" t="s">
        <v>6770</v>
      </c>
      <c r="F496" s="832" t="s">
        <v>6781</v>
      </c>
      <c r="G496" s="832" t="s">
        <v>6782</v>
      </c>
      <c r="H496" s="849">
        <v>19</v>
      </c>
      <c r="I496" s="849">
        <v>633.32999999999993</v>
      </c>
      <c r="J496" s="832">
        <v>0.90474421793974358</v>
      </c>
      <c r="K496" s="832">
        <v>33.333157894736836</v>
      </c>
      <c r="L496" s="849">
        <v>21</v>
      </c>
      <c r="M496" s="849">
        <v>700.01</v>
      </c>
      <c r="N496" s="832">
        <v>1</v>
      </c>
      <c r="O496" s="832">
        <v>33.333809523809521</v>
      </c>
      <c r="P496" s="849">
        <v>13</v>
      </c>
      <c r="Q496" s="849">
        <v>433.34</v>
      </c>
      <c r="R496" s="837">
        <v>0.61904829931000982</v>
      </c>
      <c r="S496" s="850">
        <v>33.333846153846153</v>
      </c>
    </row>
    <row r="497" spans="1:19" ht="14.4" customHeight="1" x14ac:dyDescent="0.3">
      <c r="A497" s="831" t="s">
        <v>6806</v>
      </c>
      <c r="B497" s="832" t="s">
        <v>6936</v>
      </c>
      <c r="C497" s="832" t="s">
        <v>665</v>
      </c>
      <c r="D497" s="832" t="s">
        <v>6734</v>
      </c>
      <c r="E497" s="832" t="s">
        <v>6770</v>
      </c>
      <c r="F497" s="832" t="s">
        <v>6818</v>
      </c>
      <c r="G497" s="832" t="s">
        <v>6819</v>
      </c>
      <c r="H497" s="849">
        <v>282</v>
      </c>
      <c r="I497" s="849">
        <v>32712</v>
      </c>
      <c r="J497" s="832">
        <v>1.5932203389830508</v>
      </c>
      <c r="K497" s="832">
        <v>116</v>
      </c>
      <c r="L497" s="849">
        <v>177</v>
      </c>
      <c r="M497" s="849">
        <v>20532</v>
      </c>
      <c r="N497" s="832">
        <v>1</v>
      </c>
      <c r="O497" s="832">
        <v>116</v>
      </c>
      <c r="P497" s="849">
        <v>157</v>
      </c>
      <c r="Q497" s="849">
        <v>18212</v>
      </c>
      <c r="R497" s="837">
        <v>0.88700564971751417</v>
      </c>
      <c r="S497" s="850">
        <v>116</v>
      </c>
    </row>
    <row r="498" spans="1:19" ht="14.4" customHeight="1" x14ac:dyDescent="0.3">
      <c r="A498" s="831" t="s">
        <v>6806</v>
      </c>
      <c r="B498" s="832" t="s">
        <v>6936</v>
      </c>
      <c r="C498" s="832" t="s">
        <v>665</v>
      </c>
      <c r="D498" s="832" t="s">
        <v>6734</v>
      </c>
      <c r="E498" s="832" t="s">
        <v>6770</v>
      </c>
      <c r="F498" s="832" t="s">
        <v>6783</v>
      </c>
      <c r="G498" s="832" t="s">
        <v>6784</v>
      </c>
      <c r="H498" s="849">
        <v>91</v>
      </c>
      <c r="I498" s="849">
        <v>3367</v>
      </c>
      <c r="J498" s="832">
        <v>0.80530973451327437</v>
      </c>
      <c r="K498" s="832">
        <v>37</v>
      </c>
      <c r="L498" s="849">
        <v>113</v>
      </c>
      <c r="M498" s="849">
        <v>4181</v>
      </c>
      <c r="N498" s="832">
        <v>1</v>
      </c>
      <c r="O498" s="832">
        <v>37</v>
      </c>
      <c r="P498" s="849">
        <v>104</v>
      </c>
      <c r="Q498" s="849">
        <v>3952</v>
      </c>
      <c r="R498" s="837">
        <v>0.94522841425496296</v>
      </c>
      <c r="S498" s="850">
        <v>38</v>
      </c>
    </row>
    <row r="499" spans="1:19" ht="14.4" customHeight="1" x14ac:dyDescent="0.3">
      <c r="A499" s="831" t="s">
        <v>6806</v>
      </c>
      <c r="B499" s="832" t="s">
        <v>6936</v>
      </c>
      <c r="C499" s="832" t="s">
        <v>665</v>
      </c>
      <c r="D499" s="832" t="s">
        <v>6734</v>
      </c>
      <c r="E499" s="832" t="s">
        <v>6770</v>
      </c>
      <c r="F499" s="832" t="s">
        <v>6854</v>
      </c>
      <c r="G499" s="832" t="s">
        <v>6855</v>
      </c>
      <c r="H499" s="849"/>
      <c r="I499" s="849"/>
      <c r="J499" s="832"/>
      <c r="K499" s="832"/>
      <c r="L499" s="849">
        <v>8</v>
      </c>
      <c r="M499" s="849">
        <v>256</v>
      </c>
      <c r="N499" s="832">
        <v>1</v>
      </c>
      <c r="O499" s="832">
        <v>32</v>
      </c>
      <c r="P499" s="849">
        <v>3</v>
      </c>
      <c r="Q499" s="849">
        <v>99</v>
      </c>
      <c r="R499" s="837">
        <v>0.38671875</v>
      </c>
      <c r="S499" s="850">
        <v>33</v>
      </c>
    </row>
    <row r="500" spans="1:19" ht="14.4" customHeight="1" x14ac:dyDescent="0.3">
      <c r="A500" s="831" t="s">
        <v>6806</v>
      </c>
      <c r="B500" s="832" t="s">
        <v>6936</v>
      </c>
      <c r="C500" s="832" t="s">
        <v>665</v>
      </c>
      <c r="D500" s="832" t="s">
        <v>6734</v>
      </c>
      <c r="E500" s="832" t="s">
        <v>6770</v>
      </c>
      <c r="F500" s="832" t="s">
        <v>7022</v>
      </c>
      <c r="G500" s="832" t="s">
        <v>7023</v>
      </c>
      <c r="H500" s="849">
        <v>111</v>
      </c>
      <c r="I500" s="849">
        <v>39405</v>
      </c>
      <c r="J500" s="832">
        <v>0.92500000000000004</v>
      </c>
      <c r="K500" s="832">
        <v>355</v>
      </c>
      <c r="L500" s="849">
        <v>120</v>
      </c>
      <c r="M500" s="849">
        <v>42600</v>
      </c>
      <c r="N500" s="832">
        <v>1</v>
      </c>
      <c r="O500" s="832">
        <v>355</v>
      </c>
      <c r="P500" s="849">
        <v>108</v>
      </c>
      <c r="Q500" s="849">
        <v>38664</v>
      </c>
      <c r="R500" s="837">
        <v>0.90760563380281689</v>
      </c>
      <c r="S500" s="850">
        <v>358</v>
      </c>
    </row>
    <row r="501" spans="1:19" ht="14.4" customHeight="1" x14ac:dyDescent="0.3">
      <c r="A501" s="831" t="s">
        <v>6806</v>
      </c>
      <c r="B501" s="832" t="s">
        <v>6936</v>
      </c>
      <c r="C501" s="832" t="s">
        <v>665</v>
      </c>
      <c r="D501" s="832" t="s">
        <v>6734</v>
      </c>
      <c r="E501" s="832" t="s">
        <v>6770</v>
      </c>
      <c r="F501" s="832" t="s">
        <v>6890</v>
      </c>
      <c r="G501" s="832" t="s">
        <v>6891</v>
      </c>
      <c r="H501" s="849"/>
      <c r="I501" s="849"/>
      <c r="J501" s="832"/>
      <c r="K501" s="832"/>
      <c r="L501" s="849"/>
      <c r="M501" s="849"/>
      <c r="N501" s="832"/>
      <c r="O501" s="832"/>
      <c r="P501" s="849">
        <v>1</v>
      </c>
      <c r="Q501" s="849">
        <v>78</v>
      </c>
      <c r="R501" s="837"/>
      <c r="S501" s="850">
        <v>78</v>
      </c>
    </row>
    <row r="502" spans="1:19" ht="14.4" customHeight="1" x14ac:dyDescent="0.3">
      <c r="A502" s="831" t="s">
        <v>6806</v>
      </c>
      <c r="B502" s="832" t="s">
        <v>6936</v>
      </c>
      <c r="C502" s="832" t="s">
        <v>665</v>
      </c>
      <c r="D502" s="832" t="s">
        <v>6734</v>
      </c>
      <c r="E502" s="832" t="s">
        <v>6770</v>
      </c>
      <c r="F502" s="832" t="s">
        <v>7026</v>
      </c>
      <c r="G502" s="832" t="s">
        <v>7027</v>
      </c>
      <c r="H502" s="849">
        <v>63</v>
      </c>
      <c r="I502" s="849">
        <v>11151</v>
      </c>
      <c r="J502" s="832">
        <v>0.64583574655392095</v>
      </c>
      <c r="K502" s="832">
        <v>177</v>
      </c>
      <c r="L502" s="849">
        <v>97</v>
      </c>
      <c r="M502" s="849">
        <v>17266</v>
      </c>
      <c r="N502" s="832">
        <v>1</v>
      </c>
      <c r="O502" s="832">
        <v>178</v>
      </c>
      <c r="P502" s="849">
        <v>78</v>
      </c>
      <c r="Q502" s="849">
        <v>13962</v>
      </c>
      <c r="R502" s="837">
        <v>0.80864126028031968</v>
      </c>
      <c r="S502" s="850">
        <v>179</v>
      </c>
    </row>
    <row r="503" spans="1:19" ht="14.4" customHeight="1" x14ac:dyDescent="0.3">
      <c r="A503" s="831" t="s">
        <v>6806</v>
      </c>
      <c r="B503" s="832" t="s">
        <v>6936</v>
      </c>
      <c r="C503" s="832" t="s">
        <v>665</v>
      </c>
      <c r="D503" s="832" t="s">
        <v>6734</v>
      </c>
      <c r="E503" s="832" t="s">
        <v>6770</v>
      </c>
      <c r="F503" s="832" t="s">
        <v>7028</v>
      </c>
      <c r="G503" s="832" t="s">
        <v>7029</v>
      </c>
      <c r="H503" s="849">
        <v>9</v>
      </c>
      <c r="I503" s="849">
        <v>6309</v>
      </c>
      <c r="J503" s="832"/>
      <c r="K503" s="832">
        <v>701</v>
      </c>
      <c r="L503" s="849"/>
      <c r="M503" s="849"/>
      <c r="N503" s="832"/>
      <c r="O503" s="832"/>
      <c r="P503" s="849">
        <v>17</v>
      </c>
      <c r="Q503" s="849">
        <v>12019</v>
      </c>
      <c r="R503" s="837"/>
      <c r="S503" s="850">
        <v>707</v>
      </c>
    </row>
    <row r="504" spans="1:19" ht="14.4" customHeight="1" x14ac:dyDescent="0.3">
      <c r="A504" s="831" t="s">
        <v>6806</v>
      </c>
      <c r="B504" s="832" t="s">
        <v>6936</v>
      </c>
      <c r="C504" s="832" t="s">
        <v>665</v>
      </c>
      <c r="D504" s="832" t="s">
        <v>2665</v>
      </c>
      <c r="E504" s="832" t="s">
        <v>6751</v>
      </c>
      <c r="F504" s="832" t="s">
        <v>6982</v>
      </c>
      <c r="G504" s="832" t="s">
        <v>6977</v>
      </c>
      <c r="H504" s="849"/>
      <c r="I504" s="849"/>
      <c r="J504" s="832"/>
      <c r="K504" s="832"/>
      <c r="L504" s="849"/>
      <c r="M504" s="849"/>
      <c r="N504" s="832"/>
      <c r="O504" s="832"/>
      <c r="P504" s="849">
        <v>0.02</v>
      </c>
      <c r="Q504" s="849">
        <v>6.06</v>
      </c>
      <c r="R504" s="837"/>
      <c r="S504" s="850">
        <v>303</v>
      </c>
    </row>
    <row r="505" spans="1:19" ht="14.4" customHeight="1" x14ac:dyDescent="0.3">
      <c r="A505" s="831" t="s">
        <v>6806</v>
      </c>
      <c r="B505" s="832" t="s">
        <v>6936</v>
      </c>
      <c r="C505" s="832" t="s">
        <v>665</v>
      </c>
      <c r="D505" s="832" t="s">
        <v>2665</v>
      </c>
      <c r="E505" s="832" t="s">
        <v>6770</v>
      </c>
      <c r="F505" s="832" t="s">
        <v>6775</v>
      </c>
      <c r="G505" s="832" t="s">
        <v>6776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67</v>
      </c>
      <c r="R505" s="837"/>
      <c r="S505" s="850">
        <v>67</v>
      </c>
    </row>
    <row r="506" spans="1:19" ht="14.4" customHeight="1" x14ac:dyDescent="0.3">
      <c r="A506" s="831" t="s">
        <v>6806</v>
      </c>
      <c r="B506" s="832" t="s">
        <v>6936</v>
      </c>
      <c r="C506" s="832" t="s">
        <v>665</v>
      </c>
      <c r="D506" s="832" t="s">
        <v>2665</v>
      </c>
      <c r="E506" s="832" t="s">
        <v>6770</v>
      </c>
      <c r="F506" s="832" t="s">
        <v>6848</v>
      </c>
      <c r="G506" s="832" t="s">
        <v>6849</v>
      </c>
      <c r="H506" s="849"/>
      <c r="I506" s="849"/>
      <c r="J506" s="832"/>
      <c r="K506" s="832"/>
      <c r="L506" s="849">
        <v>1</v>
      </c>
      <c r="M506" s="849">
        <v>147</v>
      </c>
      <c r="N506" s="832">
        <v>1</v>
      </c>
      <c r="O506" s="832">
        <v>147</v>
      </c>
      <c r="P506" s="849">
        <v>1</v>
      </c>
      <c r="Q506" s="849">
        <v>151</v>
      </c>
      <c r="R506" s="837">
        <v>1.0272108843537415</v>
      </c>
      <c r="S506" s="850">
        <v>151</v>
      </c>
    </row>
    <row r="507" spans="1:19" ht="14.4" customHeight="1" x14ac:dyDescent="0.3">
      <c r="A507" s="831" t="s">
        <v>6806</v>
      </c>
      <c r="B507" s="832" t="s">
        <v>6936</v>
      </c>
      <c r="C507" s="832" t="s">
        <v>665</v>
      </c>
      <c r="D507" s="832" t="s">
        <v>2665</v>
      </c>
      <c r="E507" s="832" t="s">
        <v>6770</v>
      </c>
      <c r="F507" s="832" t="s">
        <v>7016</v>
      </c>
      <c r="G507" s="832" t="s">
        <v>7017</v>
      </c>
      <c r="H507" s="849"/>
      <c r="I507" s="849"/>
      <c r="J507" s="832"/>
      <c r="K507" s="832"/>
      <c r="L507" s="849">
        <v>1</v>
      </c>
      <c r="M507" s="849">
        <v>196</v>
      </c>
      <c r="N507" s="832">
        <v>1</v>
      </c>
      <c r="O507" s="832">
        <v>196</v>
      </c>
      <c r="P507" s="849"/>
      <c r="Q507" s="849"/>
      <c r="R507" s="837"/>
      <c r="S507" s="850"/>
    </row>
    <row r="508" spans="1:19" ht="14.4" customHeight="1" x14ac:dyDescent="0.3">
      <c r="A508" s="831" t="s">
        <v>6806</v>
      </c>
      <c r="B508" s="832" t="s">
        <v>6936</v>
      </c>
      <c r="C508" s="832" t="s">
        <v>665</v>
      </c>
      <c r="D508" s="832" t="s">
        <v>2665</v>
      </c>
      <c r="E508" s="832" t="s">
        <v>6770</v>
      </c>
      <c r="F508" s="832" t="s">
        <v>6818</v>
      </c>
      <c r="G508" s="832" t="s">
        <v>6819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116</v>
      </c>
      <c r="R508" s="837"/>
      <c r="S508" s="850">
        <v>116</v>
      </c>
    </row>
    <row r="509" spans="1:19" ht="14.4" customHeight="1" x14ac:dyDescent="0.3">
      <c r="A509" s="831" t="s">
        <v>6806</v>
      </c>
      <c r="B509" s="832" t="s">
        <v>6936</v>
      </c>
      <c r="C509" s="832" t="s">
        <v>665</v>
      </c>
      <c r="D509" s="832" t="s">
        <v>2665</v>
      </c>
      <c r="E509" s="832" t="s">
        <v>6770</v>
      </c>
      <c r="F509" s="832" t="s">
        <v>7026</v>
      </c>
      <c r="G509" s="832" t="s">
        <v>7027</v>
      </c>
      <c r="H509" s="849"/>
      <c r="I509" s="849"/>
      <c r="J509" s="832"/>
      <c r="K509" s="832"/>
      <c r="L509" s="849">
        <v>1</v>
      </c>
      <c r="M509" s="849">
        <v>178</v>
      </c>
      <c r="N509" s="832">
        <v>1</v>
      </c>
      <c r="O509" s="832">
        <v>178</v>
      </c>
      <c r="P509" s="849">
        <v>2</v>
      </c>
      <c r="Q509" s="849">
        <v>358</v>
      </c>
      <c r="R509" s="837">
        <v>2.0112359550561796</v>
      </c>
      <c r="S509" s="850">
        <v>179</v>
      </c>
    </row>
    <row r="510" spans="1:19" ht="14.4" customHeight="1" x14ac:dyDescent="0.3">
      <c r="A510" s="831" t="s">
        <v>6806</v>
      </c>
      <c r="B510" s="832" t="s">
        <v>6936</v>
      </c>
      <c r="C510" s="832" t="s">
        <v>665</v>
      </c>
      <c r="D510" s="832" t="s">
        <v>6739</v>
      </c>
      <c r="E510" s="832" t="s">
        <v>6751</v>
      </c>
      <c r="F510" s="832" t="s">
        <v>6980</v>
      </c>
      <c r="G510" s="832" t="s">
        <v>6977</v>
      </c>
      <c r="H510" s="849">
        <v>0.06</v>
      </c>
      <c r="I510" s="849">
        <v>27.29</v>
      </c>
      <c r="J510" s="832"/>
      <c r="K510" s="832">
        <v>454.83333333333331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6806</v>
      </c>
      <c r="B511" s="832" t="s">
        <v>6936</v>
      </c>
      <c r="C511" s="832" t="s">
        <v>665</v>
      </c>
      <c r="D511" s="832" t="s">
        <v>6739</v>
      </c>
      <c r="E511" s="832" t="s">
        <v>6770</v>
      </c>
      <c r="F511" s="832" t="s">
        <v>6775</v>
      </c>
      <c r="G511" s="832" t="s">
        <v>6776</v>
      </c>
      <c r="H511" s="849">
        <v>1</v>
      </c>
      <c r="I511" s="849">
        <v>66</v>
      </c>
      <c r="J511" s="832"/>
      <c r="K511" s="832">
        <v>66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6806</v>
      </c>
      <c r="B512" s="832" t="s">
        <v>6936</v>
      </c>
      <c r="C512" s="832" t="s">
        <v>665</v>
      </c>
      <c r="D512" s="832" t="s">
        <v>6739</v>
      </c>
      <c r="E512" s="832" t="s">
        <v>6770</v>
      </c>
      <c r="F512" s="832" t="s">
        <v>6848</v>
      </c>
      <c r="G512" s="832" t="s">
        <v>6849</v>
      </c>
      <c r="H512" s="849">
        <v>1</v>
      </c>
      <c r="I512" s="849">
        <v>147</v>
      </c>
      <c r="J512" s="832"/>
      <c r="K512" s="832">
        <v>147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6806</v>
      </c>
      <c r="B513" s="832" t="s">
        <v>6936</v>
      </c>
      <c r="C513" s="832" t="s">
        <v>665</v>
      </c>
      <c r="D513" s="832" t="s">
        <v>6739</v>
      </c>
      <c r="E513" s="832" t="s">
        <v>6770</v>
      </c>
      <c r="F513" s="832" t="s">
        <v>6818</v>
      </c>
      <c r="G513" s="832" t="s">
        <v>6819</v>
      </c>
      <c r="H513" s="849">
        <v>1</v>
      </c>
      <c r="I513" s="849">
        <v>116</v>
      </c>
      <c r="J513" s="832"/>
      <c r="K513" s="832">
        <v>116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6806</v>
      </c>
      <c r="B514" s="832" t="s">
        <v>6936</v>
      </c>
      <c r="C514" s="832" t="s">
        <v>665</v>
      </c>
      <c r="D514" s="832" t="s">
        <v>6739</v>
      </c>
      <c r="E514" s="832" t="s">
        <v>6770</v>
      </c>
      <c r="F514" s="832" t="s">
        <v>7026</v>
      </c>
      <c r="G514" s="832" t="s">
        <v>7027</v>
      </c>
      <c r="H514" s="849">
        <v>2</v>
      </c>
      <c r="I514" s="849">
        <v>354</v>
      </c>
      <c r="J514" s="832"/>
      <c r="K514" s="832">
        <v>177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6806</v>
      </c>
      <c r="B515" s="832" t="s">
        <v>6936</v>
      </c>
      <c r="C515" s="832" t="s">
        <v>665</v>
      </c>
      <c r="D515" s="832" t="s">
        <v>2678</v>
      </c>
      <c r="E515" s="832" t="s">
        <v>6751</v>
      </c>
      <c r="F515" s="832" t="s">
        <v>6980</v>
      </c>
      <c r="G515" s="832" t="s">
        <v>6977</v>
      </c>
      <c r="H515" s="849">
        <v>0.1</v>
      </c>
      <c r="I515" s="849">
        <v>45.49</v>
      </c>
      <c r="J515" s="832"/>
      <c r="K515" s="832">
        <v>454.9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6806</v>
      </c>
      <c r="B516" s="832" t="s">
        <v>6936</v>
      </c>
      <c r="C516" s="832" t="s">
        <v>665</v>
      </c>
      <c r="D516" s="832" t="s">
        <v>2678</v>
      </c>
      <c r="E516" s="832" t="s">
        <v>6770</v>
      </c>
      <c r="F516" s="832" t="s">
        <v>6775</v>
      </c>
      <c r="G516" s="832" t="s">
        <v>6776</v>
      </c>
      <c r="H516" s="849">
        <v>1</v>
      </c>
      <c r="I516" s="849">
        <v>66</v>
      </c>
      <c r="J516" s="832"/>
      <c r="K516" s="832">
        <v>66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6806</v>
      </c>
      <c r="B517" s="832" t="s">
        <v>6936</v>
      </c>
      <c r="C517" s="832" t="s">
        <v>665</v>
      </c>
      <c r="D517" s="832" t="s">
        <v>2678</v>
      </c>
      <c r="E517" s="832" t="s">
        <v>6770</v>
      </c>
      <c r="F517" s="832" t="s">
        <v>6848</v>
      </c>
      <c r="G517" s="832" t="s">
        <v>6849</v>
      </c>
      <c r="H517" s="849">
        <v>1</v>
      </c>
      <c r="I517" s="849">
        <v>147</v>
      </c>
      <c r="J517" s="832"/>
      <c r="K517" s="832">
        <v>147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6806</v>
      </c>
      <c r="B518" s="832" t="s">
        <v>6936</v>
      </c>
      <c r="C518" s="832" t="s">
        <v>665</v>
      </c>
      <c r="D518" s="832" t="s">
        <v>2683</v>
      </c>
      <c r="E518" s="832" t="s">
        <v>6770</v>
      </c>
      <c r="F518" s="832" t="s">
        <v>6775</v>
      </c>
      <c r="G518" s="832" t="s">
        <v>6776</v>
      </c>
      <c r="H518" s="849"/>
      <c r="I518" s="849"/>
      <c r="J518" s="832"/>
      <c r="K518" s="832"/>
      <c r="L518" s="849">
        <v>1</v>
      </c>
      <c r="M518" s="849">
        <v>66</v>
      </c>
      <c r="N518" s="832">
        <v>1</v>
      </c>
      <c r="O518" s="832">
        <v>66</v>
      </c>
      <c r="P518" s="849">
        <v>1</v>
      </c>
      <c r="Q518" s="849">
        <v>67</v>
      </c>
      <c r="R518" s="837">
        <v>1.0151515151515151</v>
      </c>
      <c r="S518" s="850">
        <v>67</v>
      </c>
    </row>
    <row r="519" spans="1:19" ht="14.4" customHeight="1" x14ac:dyDescent="0.3">
      <c r="A519" s="831" t="s">
        <v>6806</v>
      </c>
      <c r="B519" s="832" t="s">
        <v>6936</v>
      </c>
      <c r="C519" s="832" t="s">
        <v>665</v>
      </c>
      <c r="D519" s="832" t="s">
        <v>2683</v>
      </c>
      <c r="E519" s="832" t="s">
        <v>6770</v>
      </c>
      <c r="F519" s="832" t="s">
        <v>6848</v>
      </c>
      <c r="G519" s="832" t="s">
        <v>6849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151</v>
      </c>
      <c r="R519" s="837"/>
      <c r="S519" s="850">
        <v>151</v>
      </c>
    </row>
    <row r="520" spans="1:19" ht="14.4" customHeight="1" x14ac:dyDescent="0.3">
      <c r="A520" s="831" t="s">
        <v>6806</v>
      </c>
      <c r="B520" s="832" t="s">
        <v>6936</v>
      </c>
      <c r="C520" s="832" t="s">
        <v>665</v>
      </c>
      <c r="D520" s="832" t="s">
        <v>2683</v>
      </c>
      <c r="E520" s="832" t="s">
        <v>6770</v>
      </c>
      <c r="F520" s="832" t="s">
        <v>6890</v>
      </c>
      <c r="G520" s="832" t="s">
        <v>6891</v>
      </c>
      <c r="H520" s="849"/>
      <c r="I520" s="849"/>
      <c r="J520" s="832"/>
      <c r="K520" s="832"/>
      <c r="L520" s="849"/>
      <c r="M520" s="849"/>
      <c r="N520" s="832"/>
      <c r="O520" s="832"/>
      <c r="P520" s="849">
        <v>1</v>
      </c>
      <c r="Q520" s="849">
        <v>78</v>
      </c>
      <c r="R520" s="837"/>
      <c r="S520" s="850">
        <v>78</v>
      </c>
    </row>
    <row r="521" spans="1:19" ht="14.4" customHeight="1" x14ac:dyDescent="0.3">
      <c r="A521" s="831" t="s">
        <v>6806</v>
      </c>
      <c r="B521" s="832" t="s">
        <v>6936</v>
      </c>
      <c r="C521" s="832" t="s">
        <v>665</v>
      </c>
      <c r="D521" s="832" t="s">
        <v>2683</v>
      </c>
      <c r="E521" s="832" t="s">
        <v>6770</v>
      </c>
      <c r="F521" s="832" t="s">
        <v>7026</v>
      </c>
      <c r="G521" s="832" t="s">
        <v>7027</v>
      </c>
      <c r="H521" s="849"/>
      <c r="I521" s="849"/>
      <c r="J521" s="832"/>
      <c r="K521" s="832"/>
      <c r="L521" s="849">
        <v>1</v>
      </c>
      <c r="M521" s="849">
        <v>178</v>
      </c>
      <c r="N521" s="832">
        <v>1</v>
      </c>
      <c r="O521" s="832">
        <v>178</v>
      </c>
      <c r="P521" s="849">
        <v>2</v>
      </c>
      <c r="Q521" s="849">
        <v>358</v>
      </c>
      <c r="R521" s="837">
        <v>2.0112359550561796</v>
      </c>
      <c r="S521" s="850">
        <v>179</v>
      </c>
    </row>
    <row r="522" spans="1:19" ht="14.4" customHeight="1" x14ac:dyDescent="0.3">
      <c r="A522" s="831" t="s">
        <v>6806</v>
      </c>
      <c r="B522" s="832" t="s">
        <v>6936</v>
      </c>
      <c r="C522" s="832" t="s">
        <v>665</v>
      </c>
      <c r="D522" s="832" t="s">
        <v>2685</v>
      </c>
      <c r="E522" s="832" t="s">
        <v>6751</v>
      </c>
      <c r="F522" s="832" t="s">
        <v>6939</v>
      </c>
      <c r="G522" s="832" t="s">
        <v>6940</v>
      </c>
      <c r="H522" s="849"/>
      <c r="I522" s="849"/>
      <c r="J522" s="832"/>
      <c r="K522" s="832"/>
      <c r="L522" s="849"/>
      <c r="M522" s="849"/>
      <c r="N522" s="832"/>
      <c r="O522" s="832"/>
      <c r="P522" s="849">
        <v>2</v>
      </c>
      <c r="Q522" s="849">
        <v>227.34</v>
      </c>
      <c r="R522" s="837"/>
      <c r="S522" s="850">
        <v>113.67</v>
      </c>
    </row>
    <row r="523" spans="1:19" ht="14.4" customHeight="1" x14ac:dyDescent="0.3">
      <c r="A523" s="831" t="s">
        <v>6806</v>
      </c>
      <c r="B523" s="832" t="s">
        <v>6936</v>
      </c>
      <c r="C523" s="832" t="s">
        <v>665</v>
      </c>
      <c r="D523" s="832" t="s">
        <v>2685</v>
      </c>
      <c r="E523" s="832" t="s">
        <v>6751</v>
      </c>
      <c r="F523" s="832" t="s">
        <v>6941</v>
      </c>
      <c r="G523" s="832" t="s">
        <v>6940</v>
      </c>
      <c r="H523" s="849"/>
      <c r="I523" s="849"/>
      <c r="J523" s="832"/>
      <c r="K523" s="832"/>
      <c r="L523" s="849"/>
      <c r="M523" s="849"/>
      <c r="N523" s="832"/>
      <c r="O523" s="832"/>
      <c r="P523" s="849">
        <v>0.32</v>
      </c>
      <c r="Q523" s="849">
        <v>72.739999999999995</v>
      </c>
      <c r="R523" s="837"/>
      <c r="S523" s="850">
        <v>227.31249999999997</v>
      </c>
    </row>
    <row r="524" spans="1:19" ht="14.4" customHeight="1" x14ac:dyDescent="0.3">
      <c r="A524" s="831" t="s">
        <v>6806</v>
      </c>
      <c r="B524" s="832" t="s">
        <v>6936</v>
      </c>
      <c r="C524" s="832" t="s">
        <v>665</v>
      </c>
      <c r="D524" s="832" t="s">
        <v>2685</v>
      </c>
      <c r="E524" s="832" t="s">
        <v>6751</v>
      </c>
      <c r="F524" s="832" t="s">
        <v>6944</v>
      </c>
      <c r="G524" s="832" t="s">
        <v>1572</v>
      </c>
      <c r="H524" s="849"/>
      <c r="I524" s="849"/>
      <c r="J524" s="832"/>
      <c r="K524" s="832"/>
      <c r="L524" s="849">
        <v>1</v>
      </c>
      <c r="M524" s="849">
        <v>814.05</v>
      </c>
      <c r="N524" s="832">
        <v>1</v>
      </c>
      <c r="O524" s="832">
        <v>814.05</v>
      </c>
      <c r="P524" s="849"/>
      <c r="Q524" s="849"/>
      <c r="R524" s="837"/>
      <c r="S524" s="850"/>
    </row>
    <row r="525" spans="1:19" ht="14.4" customHeight="1" x14ac:dyDescent="0.3">
      <c r="A525" s="831" t="s">
        <v>6806</v>
      </c>
      <c r="B525" s="832" t="s">
        <v>6936</v>
      </c>
      <c r="C525" s="832" t="s">
        <v>665</v>
      </c>
      <c r="D525" s="832" t="s">
        <v>2685</v>
      </c>
      <c r="E525" s="832" t="s">
        <v>6751</v>
      </c>
      <c r="F525" s="832" t="s">
        <v>6959</v>
      </c>
      <c r="G525" s="832" t="s">
        <v>1745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1118.9000000000001</v>
      </c>
      <c r="R525" s="837"/>
      <c r="S525" s="850">
        <v>1118.9000000000001</v>
      </c>
    </row>
    <row r="526" spans="1:19" ht="14.4" customHeight="1" x14ac:dyDescent="0.3">
      <c r="A526" s="831" t="s">
        <v>6806</v>
      </c>
      <c r="B526" s="832" t="s">
        <v>6936</v>
      </c>
      <c r="C526" s="832" t="s">
        <v>665</v>
      </c>
      <c r="D526" s="832" t="s">
        <v>2685</v>
      </c>
      <c r="E526" s="832" t="s">
        <v>6751</v>
      </c>
      <c r="F526" s="832" t="s">
        <v>6842</v>
      </c>
      <c r="G526" s="832" t="s">
        <v>6843</v>
      </c>
      <c r="H526" s="849"/>
      <c r="I526" s="849"/>
      <c r="J526" s="832"/>
      <c r="K526" s="832"/>
      <c r="L526" s="849"/>
      <c r="M526" s="849"/>
      <c r="N526" s="832"/>
      <c r="O526" s="832"/>
      <c r="P526" s="849">
        <v>0.4</v>
      </c>
      <c r="Q526" s="849">
        <v>40085.53</v>
      </c>
      <c r="R526" s="837"/>
      <c r="S526" s="850">
        <v>100213.825</v>
      </c>
    </row>
    <row r="527" spans="1:19" ht="14.4" customHeight="1" x14ac:dyDescent="0.3">
      <c r="A527" s="831" t="s">
        <v>6806</v>
      </c>
      <c r="B527" s="832" t="s">
        <v>6936</v>
      </c>
      <c r="C527" s="832" t="s">
        <v>665</v>
      </c>
      <c r="D527" s="832" t="s">
        <v>2685</v>
      </c>
      <c r="E527" s="832" t="s">
        <v>6751</v>
      </c>
      <c r="F527" s="832" t="s">
        <v>6969</v>
      </c>
      <c r="G527" s="832" t="s">
        <v>6962</v>
      </c>
      <c r="H527" s="849"/>
      <c r="I527" s="849"/>
      <c r="J527" s="832"/>
      <c r="K527" s="832"/>
      <c r="L527" s="849">
        <v>0.5</v>
      </c>
      <c r="M527" s="849">
        <v>7643.92</v>
      </c>
      <c r="N527" s="832">
        <v>1</v>
      </c>
      <c r="O527" s="832">
        <v>15287.84</v>
      </c>
      <c r="P527" s="849"/>
      <c r="Q527" s="849"/>
      <c r="R527" s="837"/>
      <c r="S527" s="850"/>
    </row>
    <row r="528" spans="1:19" ht="14.4" customHeight="1" x14ac:dyDescent="0.3">
      <c r="A528" s="831" t="s">
        <v>6806</v>
      </c>
      <c r="B528" s="832" t="s">
        <v>6936</v>
      </c>
      <c r="C528" s="832" t="s">
        <v>665</v>
      </c>
      <c r="D528" s="832" t="s">
        <v>2685</v>
      </c>
      <c r="E528" s="832" t="s">
        <v>6751</v>
      </c>
      <c r="F528" s="832" t="s">
        <v>6978</v>
      </c>
      <c r="G528" s="832" t="s">
        <v>1403</v>
      </c>
      <c r="H528" s="849">
        <v>3</v>
      </c>
      <c r="I528" s="849">
        <v>7785.42</v>
      </c>
      <c r="J528" s="832"/>
      <c r="K528" s="832">
        <v>2595.14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6806</v>
      </c>
      <c r="B529" s="832" t="s">
        <v>6936</v>
      </c>
      <c r="C529" s="832" t="s">
        <v>665</v>
      </c>
      <c r="D529" s="832" t="s">
        <v>2685</v>
      </c>
      <c r="E529" s="832" t="s">
        <v>6751</v>
      </c>
      <c r="F529" s="832" t="s">
        <v>6982</v>
      </c>
      <c r="G529" s="832" t="s">
        <v>6977</v>
      </c>
      <c r="H529" s="849"/>
      <c r="I529" s="849"/>
      <c r="J529" s="832"/>
      <c r="K529" s="832"/>
      <c r="L529" s="849">
        <v>0.3</v>
      </c>
      <c r="M529" s="849">
        <v>272.95</v>
      </c>
      <c r="N529" s="832">
        <v>1</v>
      </c>
      <c r="O529" s="832">
        <v>909.83333333333337</v>
      </c>
      <c r="P529" s="849"/>
      <c r="Q529" s="849"/>
      <c r="R529" s="837"/>
      <c r="S529" s="850"/>
    </row>
    <row r="530" spans="1:19" ht="14.4" customHeight="1" x14ac:dyDescent="0.3">
      <c r="A530" s="831" t="s">
        <v>6806</v>
      </c>
      <c r="B530" s="832" t="s">
        <v>6936</v>
      </c>
      <c r="C530" s="832" t="s">
        <v>665</v>
      </c>
      <c r="D530" s="832" t="s">
        <v>2685</v>
      </c>
      <c r="E530" s="832" t="s">
        <v>6751</v>
      </c>
      <c r="F530" s="832" t="s">
        <v>6986</v>
      </c>
      <c r="G530" s="832" t="s">
        <v>1862</v>
      </c>
      <c r="H530" s="849"/>
      <c r="I530" s="849"/>
      <c r="J530" s="832"/>
      <c r="K530" s="832"/>
      <c r="L530" s="849"/>
      <c r="M530" s="849"/>
      <c r="N530" s="832"/>
      <c r="O530" s="832"/>
      <c r="P530" s="849">
        <v>2</v>
      </c>
      <c r="Q530" s="849">
        <v>24872.3</v>
      </c>
      <c r="R530" s="837"/>
      <c r="S530" s="850">
        <v>12436.15</v>
      </c>
    </row>
    <row r="531" spans="1:19" ht="14.4" customHeight="1" x14ac:dyDescent="0.3">
      <c r="A531" s="831" t="s">
        <v>6806</v>
      </c>
      <c r="B531" s="832" t="s">
        <v>6936</v>
      </c>
      <c r="C531" s="832" t="s">
        <v>665</v>
      </c>
      <c r="D531" s="832" t="s">
        <v>2685</v>
      </c>
      <c r="E531" s="832" t="s">
        <v>6751</v>
      </c>
      <c r="F531" s="832" t="s">
        <v>6993</v>
      </c>
      <c r="G531" s="832" t="s">
        <v>1720</v>
      </c>
      <c r="H531" s="849"/>
      <c r="I531" s="849"/>
      <c r="J531" s="832"/>
      <c r="K531" s="832"/>
      <c r="L531" s="849"/>
      <c r="M531" s="849"/>
      <c r="N531" s="832"/>
      <c r="O531" s="832"/>
      <c r="P531" s="849">
        <v>3</v>
      </c>
      <c r="Q531" s="849">
        <v>218.79000000000002</v>
      </c>
      <c r="R531" s="837"/>
      <c r="S531" s="850">
        <v>72.930000000000007</v>
      </c>
    </row>
    <row r="532" spans="1:19" ht="14.4" customHeight="1" x14ac:dyDescent="0.3">
      <c r="A532" s="831" t="s">
        <v>6806</v>
      </c>
      <c r="B532" s="832" t="s">
        <v>6936</v>
      </c>
      <c r="C532" s="832" t="s">
        <v>665</v>
      </c>
      <c r="D532" s="832" t="s">
        <v>2685</v>
      </c>
      <c r="E532" s="832" t="s">
        <v>6751</v>
      </c>
      <c r="F532" s="832" t="s">
        <v>6998</v>
      </c>
      <c r="G532" s="832" t="s">
        <v>1637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2576.5700000000002</v>
      </c>
      <c r="R532" s="837"/>
      <c r="S532" s="850">
        <v>2576.5700000000002</v>
      </c>
    </row>
    <row r="533" spans="1:19" ht="14.4" customHeight="1" x14ac:dyDescent="0.3">
      <c r="A533" s="831" t="s">
        <v>6806</v>
      </c>
      <c r="B533" s="832" t="s">
        <v>6936</v>
      </c>
      <c r="C533" s="832" t="s">
        <v>665</v>
      </c>
      <c r="D533" s="832" t="s">
        <v>2685</v>
      </c>
      <c r="E533" s="832" t="s">
        <v>6751</v>
      </c>
      <c r="F533" s="832" t="s">
        <v>6999</v>
      </c>
      <c r="G533" s="832" t="s">
        <v>1405</v>
      </c>
      <c r="H533" s="849"/>
      <c r="I533" s="849"/>
      <c r="J533" s="832"/>
      <c r="K533" s="832"/>
      <c r="L533" s="849"/>
      <c r="M533" s="849"/>
      <c r="N533" s="832"/>
      <c r="O533" s="832"/>
      <c r="P533" s="849">
        <v>1</v>
      </c>
      <c r="Q533" s="849">
        <v>6582.65</v>
      </c>
      <c r="R533" s="837"/>
      <c r="S533" s="850">
        <v>6582.65</v>
      </c>
    </row>
    <row r="534" spans="1:19" ht="14.4" customHeight="1" x14ac:dyDescent="0.3">
      <c r="A534" s="831" t="s">
        <v>6806</v>
      </c>
      <c r="B534" s="832" t="s">
        <v>6936</v>
      </c>
      <c r="C534" s="832" t="s">
        <v>665</v>
      </c>
      <c r="D534" s="832" t="s">
        <v>2685</v>
      </c>
      <c r="E534" s="832" t="s">
        <v>7001</v>
      </c>
      <c r="F534" s="832" t="s">
        <v>7002</v>
      </c>
      <c r="G534" s="832" t="s">
        <v>7003</v>
      </c>
      <c r="H534" s="849">
        <v>1</v>
      </c>
      <c r="I534" s="849">
        <v>2641.15</v>
      </c>
      <c r="J534" s="832">
        <v>1</v>
      </c>
      <c r="K534" s="832">
        <v>2641.15</v>
      </c>
      <c r="L534" s="849">
        <v>1</v>
      </c>
      <c r="M534" s="849">
        <v>2641.15</v>
      </c>
      <c r="N534" s="832">
        <v>1</v>
      </c>
      <c r="O534" s="832">
        <v>2641.15</v>
      </c>
      <c r="P534" s="849">
        <v>6</v>
      </c>
      <c r="Q534" s="849">
        <v>15973.199999999999</v>
      </c>
      <c r="R534" s="837">
        <v>6.0478200783749498</v>
      </c>
      <c r="S534" s="850">
        <v>2662.2</v>
      </c>
    </row>
    <row r="535" spans="1:19" ht="14.4" customHeight="1" x14ac:dyDescent="0.3">
      <c r="A535" s="831" t="s">
        <v>6806</v>
      </c>
      <c r="B535" s="832" t="s">
        <v>6936</v>
      </c>
      <c r="C535" s="832" t="s">
        <v>665</v>
      </c>
      <c r="D535" s="832" t="s">
        <v>2685</v>
      </c>
      <c r="E535" s="832" t="s">
        <v>7001</v>
      </c>
      <c r="F535" s="832" t="s">
        <v>7005</v>
      </c>
      <c r="G535" s="832" t="s">
        <v>7006</v>
      </c>
      <c r="H535" s="849"/>
      <c r="I535" s="849"/>
      <c r="J535" s="832"/>
      <c r="K535" s="832"/>
      <c r="L535" s="849"/>
      <c r="M535" s="849"/>
      <c r="N535" s="832"/>
      <c r="O535" s="832"/>
      <c r="P535" s="849">
        <v>1</v>
      </c>
      <c r="Q535" s="849">
        <v>10344.65</v>
      </c>
      <c r="R535" s="837"/>
      <c r="S535" s="850">
        <v>10344.65</v>
      </c>
    </row>
    <row r="536" spans="1:19" ht="14.4" customHeight="1" x14ac:dyDescent="0.3">
      <c r="A536" s="831" t="s">
        <v>6806</v>
      </c>
      <c r="B536" s="832" t="s">
        <v>6936</v>
      </c>
      <c r="C536" s="832" t="s">
        <v>665</v>
      </c>
      <c r="D536" s="832" t="s">
        <v>2685</v>
      </c>
      <c r="E536" s="832" t="s">
        <v>7001</v>
      </c>
      <c r="F536" s="832" t="s">
        <v>7007</v>
      </c>
      <c r="G536" s="832" t="s">
        <v>7008</v>
      </c>
      <c r="H536" s="849">
        <v>1</v>
      </c>
      <c r="I536" s="849">
        <v>245.61</v>
      </c>
      <c r="J536" s="832">
        <v>1</v>
      </c>
      <c r="K536" s="832">
        <v>245.61</v>
      </c>
      <c r="L536" s="849">
        <v>1</v>
      </c>
      <c r="M536" s="849">
        <v>245.61</v>
      </c>
      <c r="N536" s="832">
        <v>1</v>
      </c>
      <c r="O536" s="832">
        <v>245.61</v>
      </c>
      <c r="P536" s="849">
        <v>7</v>
      </c>
      <c r="Q536" s="849">
        <v>1749.72</v>
      </c>
      <c r="R536" s="837">
        <v>7.1239770367656039</v>
      </c>
      <c r="S536" s="850">
        <v>249.96</v>
      </c>
    </row>
    <row r="537" spans="1:19" ht="14.4" customHeight="1" x14ac:dyDescent="0.3">
      <c r="A537" s="831" t="s">
        <v>6806</v>
      </c>
      <c r="B537" s="832" t="s">
        <v>6936</v>
      </c>
      <c r="C537" s="832" t="s">
        <v>665</v>
      </c>
      <c r="D537" s="832" t="s">
        <v>2685</v>
      </c>
      <c r="E537" s="832" t="s">
        <v>7011</v>
      </c>
      <c r="F537" s="832" t="s">
        <v>7014</v>
      </c>
      <c r="G537" s="832" t="s">
        <v>7015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377.3</v>
      </c>
      <c r="R537" s="837"/>
      <c r="S537" s="850">
        <v>377.3</v>
      </c>
    </row>
    <row r="538" spans="1:19" ht="14.4" customHeight="1" x14ac:dyDescent="0.3">
      <c r="A538" s="831" t="s">
        <v>6806</v>
      </c>
      <c r="B538" s="832" t="s">
        <v>6936</v>
      </c>
      <c r="C538" s="832" t="s">
        <v>665</v>
      </c>
      <c r="D538" s="832" t="s">
        <v>2685</v>
      </c>
      <c r="E538" s="832" t="s">
        <v>6770</v>
      </c>
      <c r="F538" s="832" t="s">
        <v>6775</v>
      </c>
      <c r="G538" s="832" t="s">
        <v>6776</v>
      </c>
      <c r="H538" s="849">
        <v>13</v>
      </c>
      <c r="I538" s="849">
        <v>858</v>
      </c>
      <c r="J538" s="832">
        <v>0.4642857142857143</v>
      </c>
      <c r="K538" s="832">
        <v>66</v>
      </c>
      <c r="L538" s="849">
        <v>28</v>
      </c>
      <c r="M538" s="849">
        <v>1848</v>
      </c>
      <c r="N538" s="832">
        <v>1</v>
      </c>
      <c r="O538" s="832">
        <v>66</v>
      </c>
      <c r="P538" s="849">
        <v>23</v>
      </c>
      <c r="Q538" s="849">
        <v>1541</v>
      </c>
      <c r="R538" s="837">
        <v>0.83387445887445888</v>
      </c>
      <c r="S538" s="850">
        <v>67</v>
      </c>
    </row>
    <row r="539" spans="1:19" ht="14.4" customHeight="1" x14ac:dyDescent="0.3">
      <c r="A539" s="831" t="s">
        <v>6806</v>
      </c>
      <c r="B539" s="832" t="s">
        <v>6936</v>
      </c>
      <c r="C539" s="832" t="s">
        <v>665</v>
      </c>
      <c r="D539" s="832" t="s">
        <v>2685</v>
      </c>
      <c r="E539" s="832" t="s">
        <v>6770</v>
      </c>
      <c r="F539" s="832" t="s">
        <v>6848</v>
      </c>
      <c r="G539" s="832" t="s">
        <v>6849</v>
      </c>
      <c r="H539" s="849">
        <v>2</v>
      </c>
      <c r="I539" s="849">
        <v>294</v>
      </c>
      <c r="J539" s="832">
        <v>1</v>
      </c>
      <c r="K539" s="832">
        <v>147</v>
      </c>
      <c r="L539" s="849">
        <v>2</v>
      </c>
      <c r="M539" s="849">
        <v>294</v>
      </c>
      <c r="N539" s="832">
        <v>1</v>
      </c>
      <c r="O539" s="832">
        <v>147</v>
      </c>
      <c r="P539" s="849">
        <v>16</v>
      </c>
      <c r="Q539" s="849">
        <v>2416</v>
      </c>
      <c r="R539" s="837">
        <v>8.2176870748299322</v>
      </c>
      <c r="S539" s="850">
        <v>151</v>
      </c>
    </row>
    <row r="540" spans="1:19" ht="14.4" customHeight="1" x14ac:dyDescent="0.3">
      <c r="A540" s="831" t="s">
        <v>6806</v>
      </c>
      <c r="B540" s="832" t="s">
        <v>6936</v>
      </c>
      <c r="C540" s="832" t="s">
        <v>665</v>
      </c>
      <c r="D540" s="832" t="s">
        <v>2685</v>
      </c>
      <c r="E540" s="832" t="s">
        <v>6770</v>
      </c>
      <c r="F540" s="832" t="s">
        <v>7016</v>
      </c>
      <c r="G540" s="832" t="s">
        <v>7017</v>
      </c>
      <c r="H540" s="849">
        <v>3</v>
      </c>
      <c r="I540" s="849">
        <v>588</v>
      </c>
      <c r="J540" s="832">
        <v>3</v>
      </c>
      <c r="K540" s="832">
        <v>196</v>
      </c>
      <c r="L540" s="849">
        <v>1</v>
      </c>
      <c r="M540" s="849">
        <v>196</v>
      </c>
      <c r="N540" s="832">
        <v>1</v>
      </c>
      <c r="O540" s="832">
        <v>196</v>
      </c>
      <c r="P540" s="849">
        <v>3</v>
      </c>
      <c r="Q540" s="849">
        <v>597</v>
      </c>
      <c r="R540" s="837">
        <v>3.045918367346939</v>
      </c>
      <c r="S540" s="850">
        <v>199</v>
      </c>
    </row>
    <row r="541" spans="1:19" ht="14.4" customHeight="1" x14ac:dyDescent="0.3">
      <c r="A541" s="831" t="s">
        <v>6806</v>
      </c>
      <c r="B541" s="832" t="s">
        <v>6936</v>
      </c>
      <c r="C541" s="832" t="s">
        <v>665</v>
      </c>
      <c r="D541" s="832" t="s">
        <v>2685</v>
      </c>
      <c r="E541" s="832" t="s">
        <v>6770</v>
      </c>
      <c r="F541" s="832" t="s">
        <v>6810</v>
      </c>
      <c r="G541" s="832" t="s">
        <v>6811</v>
      </c>
      <c r="H541" s="849">
        <v>4</v>
      </c>
      <c r="I541" s="849">
        <v>148</v>
      </c>
      <c r="J541" s="832">
        <v>0.66666666666666663</v>
      </c>
      <c r="K541" s="832">
        <v>37</v>
      </c>
      <c r="L541" s="849">
        <v>6</v>
      </c>
      <c r="M541" s="849">
        <v>222</v>
      </c>
      <c r="N541" s="832">
        <v>1</v>
      </c>
      <c r="O541" s="832">
        <v>37</v>
      </c>
      <c r="P541" s="849">
        <v>6</v>
      </c>
      <c r="Q541" s="849">
        <v>228</v>
      </c>
      <c r="R541" s="837">
        <v>1.027027027027027</v>
      </c>
      <c r="S541" s="850">
        <v>38</v>
      </c>
    </row>
    <row r="542" spans="1:19" ht="14.4" customHeight="1" x14ac:dyDescent="0.3">
      <c r="A542" s="831" t="s">
        <v>6806</v>
      </c>
      <c r="B542" s="832" t="s">
        <v>6936</v>
      </c>
      <c r="C542" s="832" t="s">
        <v>665</v>
      </c>
      <c r="D542" s="832" t="s">
        <v>2685</v>
      </c>
      <c r="E542" s="832" t="s">
        <v>6770</v>
      </c>
      <c r="F542" s="832" t="s">
        <v>7018</v>
      </c>
      <c r="G542" s="832" t="s">
        <v>7019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179</v>
      </c>
      <c r="R542" s="837"/>
      <c r="S542" s="850">
        <v>179</v>
      </c>
    </row>
    <row r="543" spans="1:19" ht="14.4" customHeight="1" x14ac:dyDescent="0.3">
      <c r="A543" s="831" t="s">
        <v>6806</v>
      </c>
      <c r="B543" s="832" t="s">
        <v>6936</v>
      </c>
      <c r="C543" s="832" t="s">
        <v>665</v>
      </c>
      <c r="D543" s="832" t="s">
        <v>2685</v>
      </c>
      <c r="E543" s="832" t="s">
        <v>6770</v>
      </c>
      <c r="F543" s="832" t="s">
        <v>7020</v>
      </c>
      <c r="G543" s="832" t="s">
        <v>7021</v>
      </c>
      <c r="H543" s="849">
        <v>2</v>
      </c>
      <c r="I543" s="849">
        <v>0</v>
      </c>
      <c r="J543" s="832"/>
      <c r="K543" s="832">
        <v>0</v>
      </c>
      <c r="L543" s="849"/>
      <c r="M543" s="849"/>
      <c r="N543" s="832"/>
      <c r="O543" s="832"/>
      <c r="P543" s="849">
        <v>1</v>
      </c>
      <c r="Q543" s="849">
        <v>0</v>
      </c>
      <c r="R543" s="837"/>
      <c r="S543" s="850">
        <v>0</v>
      </c>
    </row>
    <row r="544" spans="1:19" ht="14.4" customHeight="1" x14ac:dyDescent="0.3">
      <c r="A544" s="831" t="s">
        <v>6806</v>
      </c>
      <c r="B544" s="832" t="s">
        <v>6936</v>
      </c>
      <c r="C544" s="832" t="s">
        <v>665</v>
      </c>
      <c r="D544" s="832" t="s">
        <v>2685</v>
      </c>
      <c r="E544" s="832" t="s">
        <v>6770</v>
      </c>
      <c r="F544" s="832" t="s">
        <v>6781</v>
      </c>
      <c r="G544" s="832" t="s">
        <v>6782</v>
      </c>
      <c r="H544" s="849">
        <v>2</v>
      </c>
      <c r="I544" s="849">
        <v>66.66</v>
      </c>
      <c r="J544" s="832">
        <v>2</v>
      </c>
      <c r="K544" s="832">
        <v>33.33</v>
      </c>
      <c r="L544" s="849">
        <v>1</v>
      </c>
      <c r="M544" s="849">
        <v>33.33</v>
      </c>
      <c r="N544" s="832">
        <v>1</v>
      </c>
      <c r="O544" s="832">
        <v>33.33</v>
      </c>
      <c r="P544" s="849">
        <v>3</v>
      </c>
      <c r="Q544" s="849">
        <v>100</v>
      </c>
      <c r="R544" s="837">
        <v>3.0003000300030003</v>
      </c>
      <c r="S544" s="850">
        <v>33.333333333333336</v>
      </c>
    </row>
    <row r="545" spans="1:19" ht="14.4" customHeight="1" x14ac:dyDescent="0.3">
      <c r="A545" s="831" t="s">
        <v>6806</v>
      </c>
      <c r="B545" s="832" t="s">
        <v>6936</v>
      </c>
      <c r="C545" s="832" t="s">
        <v>665</v>
      </c>
      <c r="D545" s="832" t="s">
        <v>2685</v>
      </c>
      <c r="E545" s="832" t="s">
        <v>6770</v>
      </c>
      <c r="F545" s="832" t="s">
        <v>6818</v>
      </c>
      <c r="G545" s="832" t="s">
        <v>6819</v>
      </c>
      <c r="H545" s="849"/>
      <c r="I545" s="849"/>
      <c r="J545" s="832"/>
      <c r="K545" s="832"/>
      <c r="L545" s="849">
        <v>11</v>
      </c>
      <c r="M545" s="849">
        <v>1276</v>
      </c>
      <c r="N545" s="832">
        <v>1</v>
      </c>
      <c r="O545" s="832">
        <v>116</v>
      </c>
      <c r="P545" s="849">
        <v>17</v>
      </c>
      <c r="Q545" s="849">
        <v>1972</v>
      </c>
      <c r="R545" s="837">
        <v>1.5454545454545454</v>
      </c>
      <c r="S545" s="850">
        <v>116</v>
      </c>
    </row>
    <row r="546" spans="1:19" ht="14.4" customHeight="1" x14ac:dyDescent="0.3">
      <c r="A546" s="831" t="s">
        <v>6806</v>
      </c>
      <c r="B546" s="832" t="s">
        <v>6936</v>
      </c>
      <c r="C546" s="832" t="s">
        <v>665</v>
      </c>
      <c r="D546" s="832" t="s">
        <v>2685</v>
      </c>
      <c r="E546" s="832" t="s">
        <v>6770</v>
      </c>
      <c r="F546" s="832" t="s">
        <v>6783</v>
      </c>
      <c r="G546" s="832" t="s">
        <v>6784</v>
      </c>
      <c r="H546" s="849">
        <v>25</v>
      </c>
      <c r="I546" s="849">
        <v>925</v>
      </c>
      <c r="J546" s="832">
        <v>1.1363636363636365</v>
      </c>
      <c r="K546" s="832">
        <v>37</v>
      </c>
      <c r="L546" s="849">
        <v>22</v>
      </c>
      <c r="M546" s="849">
        <v>814</v>
      </c>
      <c r="N546" s="832">
        <v>1</v>
      </c>
      <c r="O546" s="832">
        <v>37</v>
      </c>
      <c r="P546" s="849">
        <v>16</v>
      </c>
      <c r="Q546" s="849">
        <v>608</v>
      </c>
      <c r="R546" s="837">
        <v>0.74692874692874689</v>
      </c>
      <c r="S546" s="850">
        <v>38</v>
      </c>
    </row>
    <row r="547" spans="1:19" ht="14.4" customHeight="1" x14ac:dyDescent="0.3">
      <c r="A547" s="831" t="s">
        <v>6806</v>
      </c>
      <c r="B547" s="832" t="s">
        <v>6936</v>
      </c>
      <c r="C547" s="832" t="s">
        <v>665</v>
      </c>
      <c r="D547" s="832" t="s">
        <v>2685</v>
      </c>
      <c r="E547" s="832" t="s">
        <v>6770</v>
      </c>
      <c r="F547" s="832" t="s">
        <v>6854</v>
      </c>
      <c r="G547" s="832" t="s">
        <v>6855</v>
      </c>
      <c r="H547" s="849"/>
      <c r="I547" s="849"/>
      <c r="J547" s="832"/>
      <c r="K547" s="832"/>
      <c r="L547" s="849">
        <v>1</v>
      </c>
      <c r="M547" s="849">
        <v>32</v>
      </c>
      <c r="N547" s="832">
        <v>1</v>
      </c>
      <c r="O547" s="832">
        <v>32</v>
      </c>
      <c r="P547" s="849"/>
      <c r="Q547" s="849"/>
      <c r="R547" s="837"/>
      <c r="S547" s="850"/>
    </row>
    <row r="548" spans="1:19" ht="14.4" customHeight="1" x14ac:dyDescent="0.3">
      <c r="A548" s="831" t="s">
        <v>6806</v>
      </c>
      <c r="B548" s="832" t="s">
        <v>6936</v>
      </c>
      <c r="C548" s="832" t="s">
        <v>665</v>
      </c>
      <c r="D548" s="832" t="s">
        <v>2685</v>
      </c>
      <c r="E548" s="832" t="s">
        <v>6770</v>
      </c>
      <c r="F548" s="832" t="s">
        <v>7022</v>
      </c>
      <c r="G548" s="832" t="s">
        <v>7023</v>
      </c>
      <c r="H548" s="849">
        <v>34</v>
      </c>
      <c r="I548" s="849">
        <v>12070</v>
      </c>
      <c r="J548" s="832">
        <v>1.3076923076923077</v>
      </c>
      <c r="K548" s="832">
        <v>355</v>
      </c>
      <c r="L548" s="849">
        <v>26</v>
      </c>
      <c r="M548" s="849">
        <v>9230</v>
      </c>
      <c r="N548" s="832">
        <v>1</v>
      </c>
      <c r="O548" s="832">
        <v>355</v>
      </c>
      <c r="P548" s="849">
        <v>4</v>
      </c>
      <c r="Q548" s="849">
        <v>1432</v>
      </c>
      <c r="R548" s="837">
        <v>0.15514626218851571</v>
      </c>
      <c r="S548" s="850">
        <v>358</v>
      </c>
    </row>
    <row r="549" spans="1:19" ht="14.4" customHeight="1" x14ac:dyDescent="0.3">
      <c r="A549" s="831" t="s">
        <v>6806</v>
      </c>
      <c r="B549" s="832" t="s">
        <v>6936</v>
      </c>
      <c r="C549" s="832" t="s">
        <v>665</v>
      </c>
      <c r="D549" s="832" t="s">
        <v>2685</v>
      </c>
      <c r="E549" s="832" t="s">
        <v>6770</v>
      </c>
      <c r="F549" s="832" t="s">
        <v>6824</v>
      </c>
      <c r="G549" s="832" t="s">
        <v>6825</v>
      </c>
      <c r="H549" s="849">
        <v>3</v>
      </c>
      <c r="I549" s="849">
        <v>669</v>
      </c>
      <c r="J549" s="832">
        <v>0.5</v>
      </c>
      <c r="K549" s="832">
        <v>223</v>
      </c>
      <c r="L549" s="849">
        <v>6</v>
      </c>
      <c r="M549" s="849">
        <v>1338</v>
      </c>
      <c r="N549" s="832">
        <v>1</v>
      </c>
      <c r="O549" s="832">
        <v>223</v>
      </c>
      <c r="P549" s="849">
        <v>5</v>
      </c>
      <c r="Q549" s="849">
        <v>1130</v>
      </c>
      <c r="R549" s="837">
        <v>0.84454409566517186</v>
      </c>
      <c r="S549" s="850">
        <v>226</v>
      </c>
    </row>
    <row r="550" spans="1:19" ht="14.4" customHeight="1" x14ac:dyDescent="0.3">
      <c r="A550" s="831" t="s">
        <v>6806</v>
      </c>
      <c r="B550" s="832" t="s">
        <v>6936</v>
      </c>
      <c r="C550" s="832" t="s">
        <v>665</v>
      </c>
      <c r="D550" s="832" t="s">
        <v>2685</v>
      </c>
      <c r="E550" s="832" t="s">
        <v>6770</v>
      </c>
      <c r="F550" s="832" t="s">
        <v>6890</v>
      </c>
      <c r="G550" s="832" t="s">
        <v>6891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78</v>
      </c>
      <c r="R550" s="837"/>
      <c r="S550" s="850">
        <v>78</v>
      </c>
    </row>
    <row r="551" spans="1:19" ht="14.4" customHeight="1" x14ac:dyDescent="0.3">
      <c r="A551" s="831" t="s">
        <v>6806</v>
      </c>
      <c r="B551" s="832" t="s">
        <v>6936</v>
      </c>
      <c r="C551" s="832" t="s">
        <v>665</v>
      </c>
      <c r="D551" s="832" t="s">
        <v>2685</v>
      </c>
      <c r="E551" s="832" t="s">
        <v>6770</v>
      </c>
      <c r="F551" s="832" t="s">
        <v>7026</v>
      </c>
      <c r="G551" s="832" t="s">
        <v>7027</v>
      </c>
      <c r="H551" s="849">
        <v>14</v>
      </c>
      <c r="I551" s="849">
        <v>2478</v>
      </c>
      <c r="J551" s="832">
        <v>0.53543647363872082</v>
      </c>
      <c r="K551" s="832">
        <v>177</v>
      </c>
      <c r="L551" s="849">
        <v>26</v>
      </c>
      <c r="M551" s="849">
        <v>4628</v>
      </c>
      <c r="N551" s="832">
        <v>1</v>
      </c>
      <c r="O551" s="832">
        <v>178</v>
      </c>
      <c r="P551" s="849">
        <v>79</v>
      </c>
      <c r="Q551" s="849">
        <v>14141</v>
      </c>
      <c r="R551" s="837">
        <v>3.055531547104581</v>
      </c>
      <c r="S551" s="850">
        <v>179</v>
      </c>
    </row>
    <row r="552" spans="1:19" ht="14.4" customHeight="1" x14ac:dyDescent="0.3">
      <c r="A552" s="831" t="s">
        <v>6806</v>
      </c>
      <c r="B552" s="832" t="s">
        <v>6936</v>
      </c>
      <c r="C552" s="832" t="s">
        <v>665</v>
      </c>
      <c r="D552" s="832" t="s">
        <v>2685</v>
      </c>
      <c r="E552" s="832" t="s">
        <v>6770</v>
      </c>
      <c r="F552" s="832" t="s">
        <v>7028</v>
      </c>
      <c r="G552" s="832" t="s">
        <v>7029</v>
      </c>
      <c r="H552" s="849">
        <v>1</v>
      </c>
      <c r="I552" s="849">
        <v>701</v>
      </c>
      <c r="J552" s="832"/>
      <c r="K552" s="832">
        <v>701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6806</v>
      </c>
      <c r="B553" s="832" t="s">
        <v>6936</v>
      </c>
      <c r="C553" s="832" t="s">
        <v>665</v>
      </c>
      <c r="D553" s="832" t="s">
        <v>2686</v>
      </c>
      <c r="E553" s="832" t="s">
        <v>7001</v>
      </c>
      <c r="F553" s="832" t="s">
        <v>7002</v>
      </c>
      <c r="G553" s="832" t="s">
        <v>7003</v>
      </c>
      <c r="H553" s="849"/>
      <c r="I553" s="849"/>
      <c r="J553" s="832"/>
      <c r="K553" s="832"/>
      <c r="L553" s="849">
        <v>1</v>
      </c>
      <c r="M553" s="849">
        <v>2641.15</v>
      </c>
      <c r="N553" s="832">
        <v>1</v>
      </c>
      <c r="O553" s="832">
        <v>2641.15</v>
      </c>
      <c r="P553" s="849"/>
      <c r="Q553" s="849"/>
      <c r="R553" s="837"/>
      <c r="S553" s="850"/>
    </row>
    <row r="554" spans="1:19" ht="14.4" customHeight="1" x14ac:dyDescent="0.3">
      <c r="A554" s="831" t="s">
        <v>6806</v>
      </c>
      <c r="B554" s="832" t="s">
        <v>6936</v>
      </c>
      <c r="C554" s="832" t="s">
        <v>665</v>
      </c>
      <c r="D554" s="832" t="s">
        <v>2686</v>
      </c>
      <c r="E554" s="832" t="s">
        <v>7001</v>
      </c>
      <c r="F554" s="832" t="s">
        <v>7005</v>
      </c>
      <c r="G554" s="832" t="s">
        <v>7006</v>
      </c>
      <c r="H554" s="849"/>
      <c r="I554" s="849"/>
      <c r="J554" s="832"/>
      <c r="K554" s="832"/>
      <c r="L554" s="849">
        <v>2</v>
      </c>
      <c r="M554" s="849">
        <v>20618.3</v>
      </c>
      <c r="N554" s="832">
        <v>1</v>
      </c>
      <c r="O554" s="832">
        <v>10309.15</v>
      </c>
      <c r="P554" s="849"/>
      <c r="Q554" s="849"/>
      <c r="R554" s="837"/>
      <c r="S554" s="850"/>
    </row>
    <row r="555" spans="1:19" ht="14.4" customHeight="1" x14ac:dyDescent="0.3">
      <c r="A555" s="831" t="s">
        <v>6806</v>
      </c>
      <c r="B555" s="832" t="s">
        <v>6936</v>
      </c>
      <c r="C555" s="832" t="s">
        <v>665</v>
      </c>
      <c r="D555" s="832" t="s">
        <v>2686</v>
      </c>
      <c r="E555" s="832" t="s">
        <v>7001</v>
      </c>
      <c r="F555" s="832" t="s">
        <v>7007</v>
      </c>
      <c r="G555" s="832" t="s">
        <v>7008</v>
      </c>
      <c r="H555" s="849"/>
      <c r="I555" s="849"/>
      <c r="J555" s="832"/>
      <c r="K555" s="832"/>
      <c r="L555" s="849">
        <v>1</v>
      </c>
      <c r="M555" s="849">
        <v>245.61</v>
      </c>
      <c r="N555" s="832">
        <v>1</v>
      </c>
      <c r="O555" s="832">
        <v>245.61</v>
      </c>
      <c r="P555" s="849"/>
      <c r="Q555" s="849"/>
      <c r="R555" s="837"/>
      <c r="S555" s="850"/>
    </row>
    <row r="556" spans="1:19" ht="14.4" customHeight="1" x14ac:dyDescent="0.3">
      <c r="A556" s="831" t="s">
        <v>6806</v>
      </c>
      <c r="B556" s="832" t="s">
        <v>6936</v>
      </c>
      <c r="C556" s="832" t="s">
        <v>665</v>
      </c>
      <c r="D556" s="832" t="s">
        <v>2686</v>
      </c>
      <c r="E556" s="832" t="s">
        <v>6770</v>
      </c>
      <c r="F556" s="832" t="s">
        <v>6848</v>
      </c>
      <c r="G556" s="832" t="s">
        <v>6849</v>
      </c>
      <c r="H556" s="849"/>
      <c r="I556" s="849"/>
      <c r="J556" s="832"/>
      <c r="K556" s="832"/>
      <c r="L556" s="849">
        <v>2</v>
      </c>
      <c r="M556" s="849">
        <v>294</v>
      </c>
      <c r="N556" s="832">
        <v>1</v>
      </c>
      <c r="O556" s="832">
        <v>147</v>
      </c>
      <c r="P556" s="849"/>
      <c r="Q556" s="849"/>
      <c r="R556" s="837"/>
      <c r="S556" s="850"/>
    </row>
    <row r="557" spans="1:19" ht="14.4" customHeight="1" x14ac:dyDescent="0.3">
      <c r="A557" s="831" t="s">
        <v>6806</v>
      </c>
      <c r="B557" s="832" t="s">
        <v>6936</v>
      </c>
      <c r="C557" s="832" t="s">
        <v>665</v>
      </c>
      <c r="D557" s="832" t="s">
        <v>2686</v>
      </c>
      <c r="E557" s="832" t="s">
        <v>6770</v>
      </c>
      <c r="F557" s="832" t="s">
        <v>7016</v>
      </c>
      <c r="G557" s="832" t="s">
        <v>7017</v>
      </c>
      <c r="H557" s="849"/>
      <c r="I557" s="849"/>
      <c r="J557" s="832"/>
      <c r="K557" s="832"/>
      <c r="L557" s="849">
        <v>1</v>
      </c>
      <c r="M557" s="849">
        <v>196</v>
      </c>
      <c r="N557" s="832">
        <v>1</v>
      </c>
      <c r="O557" s="832">
        <v>196</v>
      </c>
      <c r="P557" s="849"/>
      <c r="Q557" s="849"/>
      <c r="R557" s="837"/>
      <c r="S557" s="850"/>
    </row>
    <row r="558" spans="1:19" ht="14.4" customHeight="1" x14ac:dyDescent="0.3">
      <c r="A558" s="831" t="s">
        <v>6806</v>
      </c>
      <c r="B558" s="832" t="s">
        <v>6936</v>
      </c>
      <c r="C558" s="832" t="s">
        <v>665</v>
      </c>
      <c r="D558" s="832" t="s">
        <v>2686</v>
      </c>
      <c r="E558" s="832" t="s">
        <v>6770</v>
      </c>
      <c r="F558" s="832" t="s">
        <v>6818</v>
      </c>
      <c r="G558" s="832" t="s">
        <v>6819</v>
      </c>
      <c r="H558" s="849"/>
      <c r="I558" s="849"/>
      <c r="J558" s="832"/>
      <c r="K558" s="832"/>
      <c r="L558" s="849">
        <v>3</v>
      </c>
      <c r="M558" s="849">
        <v>348</v>
      </c>
      <c r="N558" s="832">
        <v>1</v>
      </c>
      <c r="O558" s="832">
        <v>116</v>
      </c>
      <c r="P558" s="849"/>
      <c r="Q558" s="849"/>
      <c r="R558" s="837"/>
      <c r="S558" s="850"/>
    </row>
    <row r="559" spans="1:19" ht="14.4" customHeight="1" x14ac:dyDescent="0.3">
      <c r="A559" s="831" t="s">
        <v>6806</v>
      </c>
      <c r="B559" s="832" t="s">
        <v>6936</v>
      </c>
      <c r="C559" s="832" t="s">
        <v>665</v>
      </c>
      <c r="D559" s="832" t="s">
        <v>2686</v>
      </c>
      <c r="E559" s="832" t="s">
        <v>6770</v>
      </c>
      <c r="F559" s="832" t="s">
        <v>7026</v>
      </c>
      <c r="G559" s="832" t="s">
        <v>7027</v>
      </c>
      <c r="H559" s="849"/>
      <c r="I559" s="849"/>
      <c r="J559" s="832"/>
      <c r="K559" s="832"/>
      <c r="L559" s="849">
        <v>5</v>
      </c>
      <c r="M559" s="849">
        <v>890</v>
      </c>
      <c r="N559" s="832">
        <v>1</v>
      </c>
      <c r="O559" s="832">
        <v>178</v>
      </c>
      <c r="P559" s="849"/>
      <c r="Q559" s="849"/>
      <c r="R559" s="837"/>
      <c r="S559" s="850"/>
    </row>
    <row r="560" spans="1:19" ht="14.4" customHeight="1" x14ac:dyDescent="0.3">
      <c r="A560" s="831" t="s">
        <v>6806</v>
      </c>
      <c r="B560" s="832" t="s">
        <v>6936</v>
      </c>
      <c r="C560" s="832" t="s">
        <v>665</v>
      </c>
      <c r="D560" s="832" t="s">
        <v>2687</v>
      </c>
      <c r="E560" s="832" t="s">
        <v>6770</v>
      </c>
      <c r="F560" s="832" t="s">
        <v>6775</v>
      </c>
      <c r="G560" s="832" t="s">
        <v>6776</v>
      </c>
      <c r="H560" s="849">
        <v>1</v>
      </c>
      <c r="I560" s="849">
        <v>66</v>
      </c>
      <c r="J560" s="832"/>
      <c r="K560" s="832">
        <v>66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6806</v>
      </c>
      <c r="B561" s="832" t="s">
        <v>6936</v>
      </c>
      <c r="C561" s="832" t="s">
        <v>665</v>
      </c>
      <c r="D561" s="832" t="s">
        <v>2687</v>
      </c>
      <c r="E561" s="832" t="s">
        <v>6770</v>
      </c>
      <c r="F561" s="832" t="s">
        <v>6818</v>
      </c>
      <c r="G561" s="832" t="s">
        <v>6819</v>
      </c>
      <c r="H561" s="849">
        <v>4</v>
      </c>
      <c r="I561" s="849">
        <v>464</v>
      </c>
      <c r="J561" s="832">
        <v>1.3333333333333333</v>
      </c>
      <c r="K561" s="832">
        <v>116</v>
      </c>
      <c r="L561" s="849">
        <v>3</v>
      </c>
      <c r="M561" s="849">
        <v>348</v>
      </c>
      <c r="N561" s="832">
        <v>1</v>
      </c>
      <c r="O561" s="832">
        <v>116</v>
      </c>
      <c r="P561" s="849">
        <v>2</v>
      </c>
      <c r="Q561" s="849">
        <v>232</v>
      </c>
      <c r="R561" s="837">
        <v>0.66666666666666663</v>
      </c>
      <c r="S561" s="850">
        <v>116</v>
      </c>
    </row>
    <row r="562" spans="1:19" ht="14.4" customHeight="1" x14ac:dyDescent="0.3">
      <c r="A562" s="831" t="s">
        <v>6806</v>
      </c>
      <c r="B562" s="832" t="s">
        <v>6936</v>
      </c>
      <c r="C562" s="832" t="s">
        <v>665</v>
      </c>
      <c r="D562" s="832" t="s">
        <v>2687</v>
      </c>
      <c r="E562" s="832" t="s">
        <v>6770</v>
      </c>
      <c r="F562" s="832" t="s">
        <v>6783</v>
      </c>
      <c r="G562" s="832" t="s">
        <v>6784</v>
      </c>
      <c r="H562" s="849">
        <v>1</v>
      </c>
      <c r="I562" s="849">
        <v>37</v>
      </c>
      <c r="J562" s="832"/>
      <c r="K562" s="832">
        <v>37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6806</v>
      </c>
      <c r="B563" s="832" t="s">
        <v>6936</v>
      </c>
      <c r="C563" s="832" t="s">
        <v>665</v>
      </c>
      <c r="D563" s="832" t="s">
        <v>2687</v>
      </c>
      <c r="E563" s="832" t="s">
        <v>6770</v>
      </c>
      <c r="F563" s="832" t="s">
        <v>7022</v>
      </c>
      <c r="G563" s="832" t="s">
        <v>7023</v>
      </c>
      <c r="H563" s="849">
        <v>4</v>
      </c>
      <c r="I563" s="849">
        <v>1420</v>
      </c>
      <c r="J563" s="832">
        <v>1</v>
      </c>
      <c r="K563" s="832">
        <v>355</v>
      </c>
      <c r="L563" s="849">
        <v>4</v>
      </c>
      <c r="M563" s="849">
        <v>1420</v>
      </c>
      <c r="N563" s="832">
        <v>1</v>
      </c>
      <c r="O563" s="832">
        <v>355</v>
      </c>
      <c r="P563" s="849">
        <v>5</v>
      </c>
      <c r="Q563" s="849">
        <v>1790</v>
      </c>
      <c r="R563" s="837">
        <v>1.2605633802816902</v>
      </c>
      <c r="S563" s="850">
        <v>358</v>
      </c>
    </row>
    <row r="564" spans="1:19" ht="14.4" customHeight="1" x14ac:dyDescent="0.3">
      <c r="A564" s="831" t="s">
        <v>6806</v>
      </c>
      <c r="B564" s="832" t="s">
        <v>6936</v>
      </c>
      <c r="C564" s="832" t="s">
        <v>665</v>
      </c>
      <c r="D564" s="832" t="s">
        <v>2687</v>
      </c>
      <c r="E564" s="832" t="s">
        <v>6770</v>
      </c>
      <c r="F564" s="832" t="s">
        <v>7026</v>
      </c>
      <c r="G564" s="832" t="s">
        <v>7027</v>
      </c>
      <c r="H564" s="849">
        <v>1</v>
      </c>
      <c r="I564" s="849">
        <v>177</v>
      </c>
      <c r="J564" s="832">
        <v>0.9943820224719101</v>
      </c>
      <c r="K564" s="832">
        <v>177</v>
      </c>
      <c r="L564" s="849">
        <v>1</v>
      </c>
      <c r="M564" s="849">
        <v>178</v>
      </c>
      <c r="N564" s="832">
        <v>1</v>
      </c>
      <c r="O564" s="832">
        <v>178</v>
      </c>
      <c r="P564" s="849">
        <v>2</v>
      </c>
      <c r="Q564" s="849">
        <v>358</v>
      </c>
      <c r="R564" s="837">
        <v>2.0112359550561796</v>
      </c>
      <c r="S564" s="850">
        <v>179</v>
      </c>
    </row>
    <row r="565" spans="1:19" ht="14.4" customHeight="1" x14ac:dyDescent="0.3">
      <c r="A565" s="831" t="s">
        <v>6806</v>
      </c>
      <c r="B565" s="832" t="s">
        <v>6936</v>
      </c>
      <c r="C565" s="832" t="s">
        <v>665</v>
      </c>
      <c r="D565" s="832" t="s">
        <v>2687</v>
      </c>
      <c r="E565" s="832" t="s">
        <v>6770</v>
      </c>
      <c r="F565" s="832" t="s">
        <v>7028</v>
      </c>
      <c r="G565" s="832" t="s">
        <v>7029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707</v>
      </c>
      <c r="R565" s="837"/>
      <c r="S565" s="850">
        <v>707</v>
      </c>
    </row>
    <row r="566" spans="1:19" ht="14.4" customHeight="1" x14ac:dyDescent="0.3">
      <c r="A566" s="831" t="s">
        <v>6806</v>
      </c>
      <c r="B566" s="832" t="s">
        <v>6936</v>
      </c>
      <c r="C566" s="832" t="s">
        <v>665</v>
      </c>
      <c r="D566" s="832" t="s">
        <v>2691</v>
      </c>
      <c r="E566" s="832" t="s">
        <v>6751</v>
      </c>
      <c r="F566" s="832" t="s">
        <v>6939</v>
      </c>
      <c r="G566" s="832" t="s">
        <v>6940</v>
      </c>
      <c r="H566" s="849">
        <v>1.74</v>
      </c>
      <c r="I566" s="849">
        <v>197.77</v>
      </c>
      <c r="J566" s="832"/>
      <c r="K566" s="832">
        <v>113.6609195402299</v>
      </c>
      <c r="L566" s="849"/>
      <c r="M566" s="849"/>
      <c r="N566" s="832"/>
      <c r="O566" s="832"/>
      <c r="P566" s="849">
        <v>3</v>
      </c>
      <c r="Q566" s="849">
        <v>341.01</v>
      </c>
      <c r="R566" s="837"/>
      <c r="S566" s="850">
        <v>113.67</v>
      </c>
    </row>
    <row r="567" spans="1:19" ht="14.4" customHeight="1" x14ac:dyDescent="0.3">
      <c r="A567" s="831" t="s">
        <v>6806</v>
      </c>
      <c r="B567" s="832" t="s">
        <v>6936</v>
      </c>
      <c r="C567" s="832" t="s">
        <v>665</v>
      </c>
      <c r="D567" s="832" t="s">
        <v>2691</v>
      </c>
      <c r="E567" s="832" t="s">
        <v>6751</v>
      </c>
      <c r="F567" s="832" t="s">
        <v>6941</v>
      </c>
      <c r="G567" s="832" t="s">
        <v>6940</v>
      </c>
      <c r="H567" s="849">
        <v>4.6399999999999997</v>
      </c>
      <c r="I567" s="849">
        <v>1054.8399999999999</v>
      </c>
      <c r="J567" s="832"/>
      <c r="K567" s="832">
        <v>227.33620689655172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6806</v>
      </c>
      <c r="B568" s="832" t="s">
        <v>6936</v>
      </c>
      <c r="C568" s="832" t="s">
        <v>665</v>
      </c>
      <c r="D568" s="832" t="s">
        <v>2691</v>
      </c>
      <c r="E568" s="832" t="s">
        <v>6751</v>
      </c>
      <c r="F568" s="832" t="s">
        <v>6942</v>
      </c>
      <c r="G568" s="832" t="s">
        <v>6943</v>
      </c>
      <c r="H568" s="849"/>
      <c r="I568" s="849"/>
      <c r="J568" s="832"/>
      <c r="K568" s="832"/>
      <c r="L568" s="849"/>
      <c r="M568" s="849"/>
      <c r="N568" s="832"/>
      <c r="O568" s="832"/>
      <c r="P568" s="849">
        <v>0.35</v>
      </c>
      <c r="Q568" s="849">
        <v>87.990000000000009</v>
      </c>
      <c r="R568" s="837"/>
      <c r="S568" s="850">
        <v>251.40000000000003</v>
      </c>
    </row>
    <row r="569" spans="1:19" ht="14.4" customHeight="1" x14ac:dyDescent="0.3">
      <c r="A569" s="831" t="s">
        <v>6806</v>
      </c>
      <c r="B569" s="832" t="s">
        <v>6936</v>
      </c>
      <c r="C569" s="832" t="s">
        <v>665</v>
      </c>
      <c r="D569" s="832" t="s">
        <v>2691</v>
      </c>
      <c r="E569" s="832" t="s">
        <v>6751</v>
      </c>
      <c r="F569" s="832" t="s">
        <v>6944</v>
      </c>
      <c r="G569" s="832" t="s">
        <v>1572</v>
      </c>
      <c r="H569" s="849">
        <v>0.4</v>
      </c>
      <c r="I569" s="849">
        <v>340.64</v>
      </c>
      <c r="J569" s="832">
        <v>0.34604874183487916</v>
      </c>
      <c r="K569" s="832">
        <v>851.59999999999991</v>
      </c>
      <c r="L569" s="849">
        <v>1.2000000000000002</v>
      </c>
      <c r="M569" s="849">
        <v>984.37</v>
      </c>
      <c r="N569" s="832">
        <v>1</v>
      </c>
      <c r="O569" s="832">
        <v>820.30833333333317</v>
      </c>
      <c r="P569" s="849">
        <v>13.1</v>
      </c>
      <c r="Q569" s="849">
        <v>9167.2899999999991</v>
      </c>
      <c r="R569" s="837">
        <v>9.3128498430468216</v>
      </c>
      <c r="S569" s="850">
        <v>699.79312977099232</v>
      </c>
    </row>
    <row r="570" spans="1:19" ht="14.4" customHeight="1" x14ac:dyDescent="0.3">
      <c r="A570" s="831" t="s">
        <v>6806</v>
      </c>
      <c r="B570" s="832" t="s">
        <v>6936</v>
      </c>
      <c r="C570" s="832" t="s">
        <v>665</v>
      </c>
      <c r="D570" s="832" t="s">
        <v>2691</v>
      </c>
      <c r="E570" s="832" t="s">
        <v>6751</v>
      </c>
      <c r="F570" s="832" t="s">
        <v>6946</v>
      </c>
      <c r="G570" s="832" t="s">
        <v>6947</v>
      </c>
      <c r="H570" s="849">
        <v>5</v>
      </c>
      <c r="I570" s="849">
        <v>83455.7</v>
      </c>
      <c r="J570" s="832">
        <v>4.9019615905118137</v>
      </c>
      <c r="K570" s="832">
        <v>16691.14</v>
      </c>
      <c r="L570" s="849">
        <v>1</v>
      </c>
      <c r="M570" s="849">
        <v>17024.96</v>
      </c>
      <c r="N570" s="832">
        <v>1</v>
      </c>
      <c r="O570" s="832">
        <v>17024.96</v>
      </c>
      <c r="P570" s="849"/>
      <c r="Q570" s="849"/>
      <c r="R570" s="837"/>
      <c r="S570" s="850"/>
    </row>
    <row r="571" spans="1:19" ht="14.4" customHeight="1" x14ac:dyDescent="0.3">
      <c r="A571" s="831" t="s">
        <v>6806</v>
      </c>
      <c r="B571" s="832" t="s">
        <v>6936</v>
      </c>
      <c r="C571" s="832" t="s">
        <v>665</v>
      </c>
      <c r="D571" s="832" t="s">
        <v>2691</v>
      </c>
      <c r="E571" s="832" t="s">
        <v>6751</v>
      </c>
      <c r="F571" s="832" t="s">
        <v>6948</v>
      </c>
      <c r="G571" s="832" t="s">
        <v>6949</v>
      </c>
      <c r="H571" s="849"/>
      <c r="I571" s="849"/>
      <c r="J571" s="832"/>
      <c r="K571" s="832"/>
      <c r="L571" s="849">
        <v>2</v>
      </c>
      <c r="M571" s="849">
        <v>36740</v>
      </c>
      <c r="N571" s="832">
        <v>1</v>
      </c>
      <c r="O571" s="832">
        <v>18370</v>
      </c>
      <c r="P571" s="849"/>
      <c r="Q571" s="849"/>
      <c r="R571" s="837"/>
      <c r="S571" s="850"/>
    </row>
    <row r="572" spans="1:19" ht="14.4" customHeight="1" x14ac:dyDescent="0.3">
      <c r="A572" s="831" t="s">
        <v>6806</v>
      </c>
      <c r="B572" s="832" t="s">
        <v>6936</v>
      </c>
      <c r="C572" s="832" t="s">
        <v>665</v>
      </c>
      <c r="D572" s="832" t="s">
        <v>2691</v>
      </c>
      <c r="E572" s="832" t="s">
        <v>6751</v>
      </c>
      <c r="F572" s="832" t="s">
        <v>6950</v>
      </c>
      <c r="G572" s="832" t="s">
        <v>6949</v>
      </c>
      <c r="H572" s="849">
        <v>4</v>
      </c>
      <c r="I572" s="849">
        <v>222496</v>
      </c>
      <c r="J572" s="832"/>
      <c r="K572" s="832">
        <v>55624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6806</v>
      </c>
      <c r="B573" s="832" t="s">
        <v>6936</v>
      </c>
      <c r="C573" s="832" t="s">
        <v>665</v>
      </c>
      <c r="D573" s="832" t="s">
        <v>2691</v>
      </c>
      <c r="E573" s="832" t="s">
        <v>6751</v>
      </c>
      <c r="F573" s="832" t="s">
        <v>6952</v>
      </c>
      <c r="G573" s="832" t="s">
        <v>6953</v>
      </c>
      <c r="H573" s="849">
        <v>6.23</v>
      </c>
      <c r="I573" s="849">
        <v>856.8599999999999</v>
      </c>
      <c r="J573" s="832"/>
      <c r="K573" s="832">
        <v>137.53772070626002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6806</v>
      </c>
      <c r="B574" s="832" t="s">
        <v>6936</v>
      </c>
      <c r="C574" s="832" t="s">
        <v>665</v>
      </c>
      <c r="D574" s="832" t="s">
        <v>2691</v>
      </c>
      <c r="E574" s="832" t="s">
        <v>6751</v>
      </c>
      <c r="F574" s="832" t="s">
        <v>6954</v>
      </c>
      <c r="G574" s="832" t="s">
        <v>6953</v>
      </c>
      <c r="H574" s="849">
        <v>3.17</v>
      </c>
      <c r="I574" s="849">
        <v>2179.8599999999997</v>
      </c>
      <c r="J574" s="832"/>
      <c r="K574" s="832">
        <v>687.65299684542583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6806</v>
      </c>
      <c r="B575" s="832" t="s">
        <v>6936</v>
      </c>
      <c r="C575" s="832" t="s">
        <v>665</v>
      </c>
      <c r="D575" s="832" t="s">
        <v>2691</v>
      </c>
      <c r="E575" s="832" t="s">
        <v>6751</v>
      </c>
      <c r="F575" s="832" t="s">
        <v>6956</v>
      </c>
      <c r="G575" s="832" t="s">
        <v>6957</v>
      </c>
      <c r="H575" s="849"/>
      <c r="I575" s="849"/>
      <c r="J575" s="832"/>
      <c r="K575" s="832"/>
      <c r="L575" s="849">
        <v>1.1400000000000001</v>
      </c>
      <c r="M575" s="849">
        <v>268.39</v>
      </c>
      <c r="N575" s="832">
        <v>1</v>
      </c>
      <c r="O575" s="832">
        <v>235.42982456140348</v>
      </c>
      <c r="P575" s="849"/>
      <c r="Q575" s="849"/>
      <c r="R575" s="837"/>
      <c r="S575" s="850"/>
    </row>
    <row r="576" spans="1:19" ht="14.4" customHeight="1" x14ac:dyDescent="0.3">
      <c r="A576" s="831" t="s">
        <v>6806</v>
      </c>
      <c r="B576" s="832" t="s">
        <v>6936</v>
      </c>
      <c r="C576" s="832" t="s">
        <v>665</v>
      </c>
      <c r="D576" s="832" t="s">
        <v>2691</v>
      </c>
      <c r="E576" s="832" t="s">
        <v>6751</v>
      </c>
      <c r="F576" s="832" t="s">
        <v>6958</v>
      </c>
      <c r="G576" s="832" t="s">
        <v>1746</v>
      </c>
      <c r="H576" s="849"/>
      <c r="I576" s="849"/>
      <c r="J576" s="832"/>
      <c r="K576" s="832"/>
      <c r="L576" s="849"/>
      <c r="M576" s="849"/>
      <c r="N576" s="832"/>
      <c r="O576" s="832"/>
      <c r="P576" s="849">
        <v>1.3599999999999999</v>
      </c>
      <c r="Q576" s="849">
        <v>723.14</v>
      </c>
      <c r="R576" s="837"/>
      <c r="S576" s="850">
        <v>531.72058823529414</v>
      </c>
    </row>
    <row r="577" spans="1:19" ht="14.4" customHeight="1" x14ac:dyDescent="0.3">
      <c r="A577" s="831" t="s">
        <v>6806</v>
      </c>
      <c r="B577" s="832" t="s">
        <v>6936</v>
      </c>
      <c r="C577" s="832" t="s">
        <v>665</v>
      </c>
      <c r="D577" s="832" t="s">
        <v>2691</v>
      </c>
      <c r="E577" s="832" t="s">
        <v>6751</v>
      </c>
      <c r="F577" s="832" t="s">
        <v>6959</v>
      </c>
      <c r="G577" s="832" t="s">
        <v>1745</v>
      </c>
      <c r="H577" s="849"/>
      <c r="I577" s="849"/>
      <c r="J577" s="832"/>
      <c r="K577" s="832"/>
      <c r="L577" s="849">
        <v>2</v>
      </c>
      <c r="M577" s="849">
        <v>2237.8000000000002</v>
      </c>
      <c r="N577" s="832">
        <v>1</v>
      </c>
      <c r="O577" s="832">
        <v>1118.9000000000001</v>
      </c>
      <c r="P577" s="849">
        <v>18.399999999999999</v>
      </c>
      <c r="Q577" s="849">
        <v>20587.760000000002</v>
      </c>
      <c r="R577" s="837">
        <v>9.1999999999999993</v>
      </c>
      <c r="S577" s="850">
        <v>1118.9000000000001</v>
      </c>
    </row>
    <row r="578" spans="1:19" ht="14.4" customHeight="1" x14ac:dyDescent="0.3">
      <c r="A578" s="831" t="s">
        <v>6806</v>
      </c>
      <c r="B578" s="832" t="s">
        <v>6936</v>
      </c>
      <c r="C578" s="832" t="s">
        <v>665</v>
      </c>
      <c r="D578" s="832" t="s">
        <v>2691</v>
      </c>
      <c r="E578" s="832" t="s">
        <v>6751</v>
      </c>
      <c r="F578" s="832" t="s">
        <v>6961</v>
      </c>
      <c r="G578" s="832" t="s">
        <v>6962</v>
      </c>
      <c r="H578" s="849"/>
      <c r="I578" s="849"/>
      <c r="J578" s="832"/>
      <c r="K578" s="832"/>
      <c r="L578" s="849">
        <v>2</v>
      </c>
      <c r="M578" s="849">
        <v>30557.66</v>
      </c>
      <c r="N578" s="832">
        <v>1</v>
      </c>
      <c r="O578" s="832">
        <v>15278.83</v>
      </c>
      <c r="P578" s="849"/>
      <c r="Q578" s="849"/>
      <c r="R578" s="837"/>
      <c r="S578" s="850"/>
    </row>
    <row r="579" spans="1:19" ht="14.4" customHeight="1" x14ac:dyDescent="0.3">
      <c r="A579" s="831" t="s">
        <v>6806</v>
      </c>
      <c r="B579" s="832" t="s">
        <v>6936</v>
      </c>
      <c r="C579" s="832" t="s">
        <v>665</v>
      </c>
      <c r="D579" s="832" t="s">
        <v>2691</v>
      </c>
      <c r="E579" s="832" t="s">
        <v>6751</v>
      </c>
      <c r="F579" s="832" t="s">
        <v>6963</v>
      </c>
      <c r="G579" s="832" t="s">
        <v>6964</v>
      </c>
      <c r="H579" s="849">
        <v>1</v>
      </c>
      <c r="I579" s="849">
        <v>4535.04</v>
      </c>
      <c r="J579" s="832">
        <v>0.81921146849811954</v>
      </c>
      <c r="K579" s="832">
        <v>4535.04</v>
      </c>
      <c r="L579" s="849">
        <v>2</v>
      </c>
      <c r="M579" s="849">
        <v>5535.86</v>
      </c>
      <c r="N579" s="832">
        <v>1</v>
      </c>
      <c r="O579" s="832">
        <v>2767.93</v>
      </c>
      <c r="P579" s="849"/>
      <c r="Q579" s="849"/>
      <c r="R579" s="837"/>
      <c r="S579" s="850"/>
    </row>
    <row r="580" spans="1:19" ht="14.4" customHeight="1" x14ac:dyDescent="0.3">
      <c r="A580" s="831" t="s">
        <v>6806</v>
      </c>
      <c r="B580" s="832" t="s">
        <v>6936</v>
      </c>
      <c r="C580" s="832" t="s">
        <v>665</v>
      </c>
      <c r="D580" s="832" t="s">
        <v>2691</v>
      </c>
      <c r="E580" s="832" t="s">
        <v>6751</v>
      </c>
      <c r="F580" s="832" t="s">
        <v>6965</v>
      </c>
      <c r="G580" s="832" t="s">
        <v>6966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3630</v>
      </c>
      <c r="R580" s="837"/>
      <c r="S580" s="850">
        <v>3630</v>
      </c>
    </row>
    <row r="581" spans="1:19" ht="14.4" customHeight="1" x14ac:dyDescent="0.3">
      <c r="A581" s="831" t="s">
        <v>6806</v>
      </c>
      <c r="B581" s="832" t="s">
        <v>6936</v>
      </c>
      <c r="C581" s="832" t="s">
        <v>665</v>
      </c>
      <c r="D581" s="832" t="s">
        <v>2691</v>
      </c>
      <c r="E581" s="832" t="s">
        <v>6751</v>
      </c>
      <c r="F581" s="832" t="s">
        <v>3709</v>
      </c>
      <c r="G581" s="832" t="s">
        <v>6843</v>
      </c>
      <c r="H581" s="849">
        <v>1</v>
      </c>
      <c r="I581" s="849">
        <v>44483.48</v>
      </c>
      <c r="J581" s="832"/>
      <c r="K581" s="832">
        <v>44483.48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6806</v>
      </c>
      <c r="B582" s="832" t="s">
        <v>6936</v>
      </c>
      <c r="C582" s="832" t="s">
        <v>665</v>
      </c>
      <c r="D582" s="832" t="s">
        <v>2691</v>
      </c>
      <c r="E582" s="832" t="s">
        <v>6751</v>
      </c>
      <c r="F582" s="832" t="s">
        <v>6967</v>
      </c>
      <c r="G582" s="832" t="s">
        <v>1621</v>
      </c>
      <c r="H582" s="849">
        <v>1</v>
      </c>
      <c r="I582" s="849">
        <v>3498.62</v>
      </c>
      <c r="J582" s="832">
        <v>0.5513492898971879</v>
      </c>
      <c r="K582" s="832">
        <v>3498.62</v>
      </c>
      <c r="L582" s="849">
        <v>2</v>
      </c>
      <c r="M582" s="849">
        <v>6345.56</v>
      </c>
      <c r="N582" s="832">
        <v>1</v>
      </c>
      <c r="O582" s="832">
        <v>3172.78</v>
      </c>
      <c r="P582" s="849"/>
      <c r="Q582" s="849"/>
      <c r="R582" s="837"/>
      <c r="S582" s="850"/>
    </row>
    <row r="583" spans="1:19" ht="14.4" customHeight="1" x14ac:dyDescent="0.3">
      <c r="A583" s="831" t="s">
        <v>6806</v>
      </c>
      <c r="B583" s="832" t="s">
        <v>6936</v>
      </c>
      <c r="C583" s="832" t="s">
        <v>665</v>
      </c>
      <c r="D583" s="832" t="s">
        <v>2691</v>
      </c>
      <c r="E583" s="832" t="s">
        <v>6751</v>
      </c>
      <c r="F583" s="832" t="s">
        <v>6968</v>
      </c>
      <c r="G583" s="832" t="s">
        <v>1621</v>
      </c>
      <c r="H583" s="849">
        <v>1</v>
      </c>
      <c r="I583" s="849">
        <v>6997.22</v>
      </c>
      <c r="J583" s="832">
        <v>1</v>
      </c>
      <c r="K583" s="832">
        <v>6997.22</v>
      </c>
      <c r="L583" s="849">
        <v>1</v>
      </c>
      <c r="M583" s="849">
        <v>6997.22</v>
      </c>
      <c r="N583" s="832">
        <v>1</v>
      </c>
      <c r="O583" s="832">
        <v>6997.22</v>
      </c>
      <c r="P583" s="849"/>
      <c r="Q583" s="849"/>
      <c r="R583" s="837"/>
      <c r="S583" s="850"/>
    </row>
    <row r="584" spans="1:19" ht="14.4" customHeight="1" x14ac:dyDescent="0.3">
      <c r="A584" s="831" t="s">
        <v>6806</v>
      </c>
      <c r="B584" s="832" t="s">
        <v>6936</v>
      </c>
      <c r="C584" s="832" t="s">
        <v>665</v>
      </c>
      <c r="D584" s="832" t="s">
        <v>2691</v>
      </c>
      <c r="E584" s="832" t="s">
        <v>6751</v>
      </c>
      <c r="F584" s="832" t="s">
        <v>6969</v>
      </c>
      <c r="G584" s="832" t="s">
        <v>6962</v>
      </c>
      <c r="H584" s="849"/>
      <c r="I584" s="849"/>
      <c r="J584" s="832"/>
      <c r="K584" s="832"/>
      <c r="L584" s="849">
        <v>14</v>
      </c>
      <c r="M584" s="849">
        <v>214029.68</v>
      </c>
      <c r="N584" s="832">
        <v>1</v>
      </c>
      <c r="O584" s="832">
        <v>15287.834285714285</v>
      </c>
      <c r="P584" s="849">
        <v>39</v>
      </c>
      <c r="Q584" s="849">
        <v>591300.65999999992</v>
      </c>
      <c r="R584" s="837">
        <v>2.7627040324500785</v>
      </c>
      <c r="S584" s="850">
        <v>15161.555384615382</v>
      </c>
    </row>
    <row r="585" spans="1:19" ht="14.4" customHeight="1" x14ac:dyDescent="0.3">
      <c r="A585" s="831" t="s">
        <v>6806</v>
      </c>
      <c r="B585" s="832" t="s">
        <v>6936</v>
      </c>
      <c r="C585" s="832" t="s">
        <v>665</v>
      </c>
      <c r="D585" s="832" t="s">
        <v>2691</v>
      </c>
      <c r="E585" s="832" t="s">
        <v>6751</v>
      </c>
      <c r="F585" s="832" t="s">
        <v>6970</v>
      </c>
      <c r="G585" s="832" t="s">
        <v>1403</v>
      </c>
      <c r="H585" s="849"/>
      <c r="I585" s="849"/>
      <c r="J585" s="832"/>
      <c r="K585" s="832"/>
      <c r="L585" s="849">
        <v>18</v>
      </c>
      <c r="M585" s="849">
        <v>155336.94</v>
      </c>
      <c r="N585" s="832">
        <v>1</v>
      </c>
      <c r="O585" s="832">
        <v>8629.83</v>
      </c>
      <c r="P585" s="849"/>
      <c r="Q585" s="849"/>
      <c r="R585" s="837"/>
      <c r="S585" s="850"/>
    </row>
    <row r="586" spans="1:19" ht="14.4" customHeight="1" x14ac:dyDescent="0.3">
      <c r="A586" s="831" t="s">
        <v>6806</v>
      </c>
      <c r="B586" s="832" t="s">
        <v>6936</v>
      </c>
      <c r="C586" s="832" t="s">
        <v>665</v>
      </c>
      <c r="D586" s="832" t="s">
        <v>2691</v>
      </c>
      <c r="E586" s="832" t="s">
        <v>6751</v>
      </c>
      <c r="F586" s="832" t="s">
        <v>6973</v>
      </c>
      <c r="G586" s="832" t="s">
        <v>6974</v>
      </c>
      <c r="H586" s="849">
        <v>2</v>
      </c>
      <c r="I586" s="849">
        <v>17259.66</v>
      </c>
      <c r="J586" s="832"/>
      <c r="K586" s="832">
        <v>8629.83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6806</v>
      </c>
      <c r="B587" s="832" t="s">
        <v>6936</v>
      </c>
      <c r="C587" s="832" t="s">
        <v>665</v>
      </c>
      <c r="D587" s="832" t="s">
        <v>2691</v>
      </c>
      <c r="E587" s="832" t="s">
        <v>6751</v>
      </c>
      <c r="F587" s="832" t="s">
        <v>6975</v>
      </c>
      <c r="G587" s="832" t="s">
        <v>1403</v>
      </c>
      <c r="H587" s="849">
        <v>48</v>
      </c>
      <c r="I587" s="849">
        <v>621347.52</v>
      </c>
      <c r="J587" s="832">
        <v>1.3333333333333333</v>
      </c>
      <c r="K587" s="832">
        <v>12944.74</v>
      </c>
      <c r="L587" s="849">
        <v>36</v>
      </c>
      <c r="M587" s="849">
        <v>466010.64</v>
      </c>
      <c r="N587" s="832">
        <v>1</v>
      </c>
      <c r="O587" s="832">
        <v>12944.74</v>
      </c>
      <c r="P587" s="849"/>
      <c r="Q587" s="849"/>
      <c r="R587" s="837"/>
      <c r="S587" s="850"/>
    </row>
    <row r="588" spans="1:19" ht="14.4" customHeight="1" x14ac:dyDescent="0.3">
      <c r="A588" s="831" t="s">
        <v>6806</v>
      </c>
      <c r="B588" s="832" t="s">
        <v>6936</v>
      </c>
      <c r="C588" s="832" t="s">
        <v>665</v>
      </c>
      <c r="D588" s="832" t="s">
        <v>2691</v>
      </c>
      <c r="E588" s="832" t="s">
        <v>6751</v>
      </c>
      <c r="F588" s="832" t="s">
        <v>6978</v>
      </c>
      <c r="G588" s="832" t="s">
        <v>1403</v>
      </c>
      <c r="H588" s="849">
        <v>34</v>
      </c>
      <c r="I588" s="849">
        <v>87359.38</v>
      </c>
      <c r="J588" s="832">
        <v>0.8528646683757275</v>
      </c>
      <c r="K588" s="832">
        <v>2569.393529411765</v>
      </c>
      <c r="L588" s="849">
        <v>42</v>
      </c>
      <c r="M588" s="849">
        <v>102430.53</v>
      </c>
      <c r="N588" s="832">
        <v>1</v>
      </c>
      <c r="O588" s="832">
        <v>2438.8221428571428</v>
      </c>
      <c r="P588" s="849">
        <v>49</v>
      </c>
      <c r="Q588" s="849">
        <v>126251.93</v>
      </c>
      <c r="R588" s="837">
        <v>1.2325615224289086</v>
      </c>
      <c r="S588" s="850">
        <v>2576.5699999999997</v>
      </c>
    </row>
    <row r="589" spans="1:19" ht="14.4" customHeight="1" x14ac:dyDescent="0.3">
      <c r="A589" s="831" t="s">
        <v>6806</v>
      </c>
      <c r="B589" s="832" t="s">
        <v>6936</v>
      </c>
      <c r="C589" s="832" t="s">
        <v>665</v>
      </c>
      <c r="D589" s="832" t="s">
        <v>2691</v>
      </c>
      <c r="E589" s="832" t="s">
        <v>6751</v>
      </c>
      <c r="F589" s="832" t="s">
        <v>6979</v>
      </c>
      <c r="G589" s="832" t="s">
        <v>1403</v>
      </c>
      <c r="H589" s="849">
        <v>48</v>
      </c>
      <c r="I589" s="849">
        <v>249153.6</v>
      </c>
      <c r="J589" s="832">
        <v>1.0966503153764924</v>
      </c>
      <c r="K589" s="832">
        <v>5190.7</v>
      </c>
      <c r="L589" s="849">
        <v>49</v>
      </c>
      <c r="M589" s="849">
        <v>227195.12</v>
      </c>
      <c r="N589" s="832">
        <v>1</v>
      </c>
      <c r="O589" s="832">
        <v>4636.6351020408165</v>
      </c>
      <c r="P589" s="849"/>
      <c r="Q589" s="849"/>
      <c r="R589" s="837"/>
      <c r="S589" s="850"/>
    </row>
    <row r="590" spans="1:19" ht="14.4" customHeight="1" x14ac:dyDescent="0.3">
      <c r="A590" s="831" t="s">
        <v>6806</v>
      </c>
      <c r="B590" s="832" t="s">
        <v>6936</v>
      </c>
      <c r="C590" s="832" t="s">
        <v>665</v>
      </c>
      <c r="D590" s="832" t="s">
        <v>2691</v>
      </c>
      <c r="E590" s="832" t="s">
        <v>6751</v>
      </c>
      <c r="F590" s="832" t="s">
        <v>6980</v>
      </c>
      <c r="G590" s="832" t="s">
        <v>6977</v>
      </c>
      <c r="H590" s="849">
        <v>0.99</v>
      </c>
      <c r="I590" s="849">
        <v>450.29999999999995</v>
      </c>
      <c r="J590" s="832"/>
      <c r="K590" s="832">
        <v>454.84848484848482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6806</v>
      </c>
      <c r="B591" s="832" t="s">
        <v>6936</v>
      </c>
      <c r="C591" s="832" t="s">
        <v>665</v>
      </c>
      <c r="D591" s="832" t="s">
        <v>2691</v>
      </c>
      <c r="E591" s="832" t="s">
        <v>6751</v>
      </c>
      <c r="F591" s="832" t="s">
        <v>6982</v>
      </c>
      <c r="G591" s="832" t="s">
        <v>6977</v>
      </c>
      <c r="H591" s="849">
        <v>0.05</v>
      </c>
      <c r="I591" s="849">
        <v>45.48</v>
      </c>
      <c r="J591" s="832">
        <v>0.11903577878399244</v>
      </c>
      <c r="K591" s="832">
        <v>909.59999999999991</v>
      </c>
      <c r="L591" s="849">
        <v>0.42</v>
      </c>
      <c r="M591" s="849">
        <v>382.07000000000005</v>
      </c>
      <c r="N591" s="832">
        <v>1</v>
      </c>
      <c r="O591" s="832">
        <v>909.69047619047637</v>
      </c>
      <c r="P591" s="849">
        <v>0.31000000000000005</v>
      </c>
      <c r="Q591" s="849">
        <v>93.93</v>
      </c>
      <c r="R591" s="837">
        <v>0.24584500222472319</v>
      </c>
      <c r="S591" s="850">
        <v>302.99999999999994</v>
      </c>
    </row>
    <row r="592" spans="1:19" ht="14.4" customHeight="1" x14ac:dyDescent="0.3">
      <c r="A592" s="831" t="s">
        <v>6806</v>
      </c>
      <c r="B592" s="832" t="s">
        <v>6936</v>
      </c>
      <c r="C592" s="832" t="s">
        <v>665</v>
      </c>
      <c r="D592" s="832" t="s">
        <v>2691</v>
      </c>
      <c r="E592" s="832" t="s">
        <v>6751</v>
      </c>
      <c r="F592" s="832" t="s">
        <v>6983</v>
      </c>
      <c r="G592" s="832" t="s">
        <v>6984</v>
      </c>
      <c r="H592" s="849">
        <v>48</v>
      </c>
      <c r="I592" s="849">
        <v>414231.84</v>
      </c>
      <c r="J592" s="832">
        <v>1.2972972972972974</v>
      </c>
      <c r="K592" s="832">
        <v>8629.83</v>
      </c>
      <c r="L592" s="849">
        <v>37</v>
      </c>
      <c r="M592" s="849">
        <v>319303.71000000002</v>
      </c>
      <c r="N592" s="832">
        <v>1</v>
      </c>
      <c r="O592" s="832">
        <v>8629.83</v>
      </c>
      <c r="P592" s="849"/>
      <c r="Q592" s="849"/>
      <c r="R592" s="837"/>
      <c r="S592" s="850"/>
    </row>
    <row r="593" spans="1:19" ht="14.4" customHeight="1" x14ac:dyDescent="0.3">
      <c r="A593" s="831" t="s">
        <v>6806</v>
      </c>
      <c r="B593" s="832" t="s">
        <v>6936</v>
      </c>
      <c r="C593" s="832" t="s">
        <v>665</v>
      </c>
      <c r="D593" s="832" t="s">
        <v>2691</v>
      </c>
      <c r="E593" s="832" t="s">
        <v>6751</v>
      </c>
      <c r="F593" s="832" t="s">
        <v>6985</v>
      </c>
      <c r="G593" s="832" t="s">
        <v>6984</v>
      </c>
      <c r="H593" s="849">
        <v>48</v>
      </c>
      <c r="I593" s="849">
        <v>207115.68</v>
      </c>
      <c r="J593" s="832">
        <v>1.2972972972972971</v>
      </c>
      <c r="K593" s="832">
        <v>4314.91</v>
      </c>
      <c r="L593" s="849">
        <v>37</v>
      </c>
      <c r="M593" s="849">
        <v>159651.67000000001</v>
      </c>
      <c r="N593" s="832">
        <v>1</v>
      </c>
      <c r="O593" s="832">
        <v>4314.9100000000008</v>
      </c>
      <c r="P593" s="849">
        <v>34</v>
      </c>
      <c r="Q593" s="849">
        <v>123506.7</v>
      </c>
      <c r="R593" s="837">
        <v>0.77360105284210301</v>
      </c>
      <c r="S593" s="850">
        <v>3632.5499999999997</v>
      </c>
    </row>
    <row r="594" spans="1:19" ht="14.4" customHeight="1" x14ac:dyDescent="0.3">
      <c r="A594" s="831" t="s">
        <v>6806</v>
      </c>
      <c r="B594" s="832" t="s">
        <v>6936</v>
      </c>
      <c r="C594" s="832" t="s">
        <v>665</v>
      </c>
      <c r="D594" s="832" t="s">
        <v>2691</v>
      </c>
      <c r="E594" s="832" t="s">
        <v>6751</v>
      </c>
      <c r="F594" s="832" t="s">
        <v>6986</v>
      </c>
      <c r="G594" s="832" t="s">
        <v>1862</v>
      </c>
      <c r="H594" s="849"/>
      <c r="I594" s="849"/>
      <c r="J594" s="832"/>
      <c r="K594" s="832"/>
      <c r="L594" s="849">
        <v>8</v>
      </c>
      <c r="M594" s="849">
        <v>100411.92</v>
      </c>
      <c r="N594" s="832">
        <v>1</v>
      </c>
      <c r="O594" s="832">
        <v>12551.49</v>
      </c>
      <c r="P594" s="849"/>
      <c r="Q594" s="849"/>
      <c r="R594" s="837"/>
      <c r="S594" s="850"/>
    </row>
    <row r="595" spans="1:19" ht="14.4" customHeight="1" x14ac:dyDescent="0.3">
      <c r="A595" s="831" t="s">
        <v>6806</v>
      </c>
      <c r="B595" s="832" t="s">
        <v>6936</v>
      </c>
      <c r="C595" s="832" t="s">
        <v>665</v>
      </c>
      <c r="D595" s="832" t="s">
        <v>2691</v>
      </c>
      <c r="E595" s="832" t="s">
        <v>6751</v>
      </c>
      <c r="F595" s="832" t="s">
        <v>6987</v>
      </c>
      <c r="G595" s="832" t="s">
        <v>1405</v>
      </c>
      <c r="H595" s="849"/>
      <c r="I595" s="849"/>
      <c r="J595" s="832"/>
      <c r="K595" s="832"/>
      <c r="L595" s="849">
        <v>2</v>
      </c>
      <c r="M595" s="849">
        <v>12927.92</v>
      </c>
      <c r="N595" s="832">
        <v>1</v>
      </c>
      <c r="O595" s="832">
        <v>6463.96</v>
      </c>
      <c r="P595" s="849">
        <v>2</v>
      </c>
      <c r="Q595" s="849">
        <v>12927.92</v>
      </c>
      <c r="R595" s="837">
        <v>1</v>
      </c>
      <c r="S595" s="850">
        <v>6463.96</v>
      </c>
    </row>
    <row r="596" spans="1:19" ht="14.4" customHeight="1" x14ac:dyDescent="0.3">
      <c r="A596" s="831" t="s">
        <v>6806</v>
      </c>
      <c r="B596" s="832" t="s">
        <v>6936</v>
      </c>
      <c r="C596" s="832" t="s">
        <v>665</v>
      </c>
      <c r="D596" s="832" t="s">
        <v>2691</v>
      </c>
      <c r="E596" s="832" t="s">
        <v>6751</v>
      </c>
      <c r="F596" s="832" t="s">
        <v>6989</v>
      </c>
      <c r="G596" s="832" t="s">
        <v>6990</v>
      </c>
      <c r="H596" s="849"/>
      <c r="I596" s="849"/>
      <c r="J596" s="832"/>
      <c r="K596" s="832"/>
      <c r="L596" s="849">
        <v>2</v>
      </c>
      <c r="M596" s="849">
        <v>3728.46</v>
      </c>
      <c r="N596" s="832">
        <v>1</v>
      </c>
      <c r="O596" s="832">
        <v>1864.23</v>
      </c>
      <c r="P596" s="849"/>
      <c r="Q596" s="849"/>
      <c r="R596" s="837"/>
      <c r="S596" s="850"/>
    </row>
    <row r="597" spans="1:19" ht="14.4" customHeight="1" x14ac:dyDescent="0.3">
      <c r="A597" s="831" t="s">
        <v>6806</v>
      </c>
      <c r="B597" s="832" t="s">
        <v>6936</v>
      </c>
      <c r="C597" s="832" t="s">
        <v>665</v>
      </c>
      <c r="D597" s="832" t="s">
        <v>2691</v>
      </c>
      <c r="E597" s="832" t="s">
        <v>6751</v>
      </c>
      <c r="F597" s="832" t="s">
        <v>6991</v>
      </c>
      <c r="G597" s="832" t="s">
        <v>6990</v>
      </c>
      <c r="H597" s="849"/>
      <c r="I597" s="849"/>
      <c r="J597" s="832"/>
      <c r="K597" s="832"/>
      <c r="L597" s="849">
        <v>6</v>
      </c>
      <c r="M597" s="849">
        <v>22370.7</v>
      </c>
      <c r="N597" s="832">
        <v>1</v>
      </c>
      <c r="O597" s="832">
        <v>3728.4500000000003</v>
      </c>
      <c r="P597" s="849"/>
      <c r="Q597" s="849"/>
      <c r="R597" s="837"/>
      <c r="S597" s="850"/>
    </row>
    <row r="598" spans="1:19" ht="14.4" customHeight="1" x14ac:dyDescent="0.3">
      <c r="A598" s="831" t="s">
        <v>6806</v>
      </c>
      <c r="B598" s="832" t="s">
        <v>6936</v>
      </c>
      <c r="C598" s="832" t="s">
        <v>665</v>
      </c>
      <c r="D598" s="832" t="s">
        <v>2691</v>
      </c>
      <c r="E598" s="832" t="s">
        <v>6751</v>
      </c>
      <c r="F598" s="832" t="s">
        <v>6992</v>
      </c>
      <c r="G598" s="832" t="s">
        <v>1720</v>
      </c>
      <c r="H598" s="849"/>
      <c r="I598" s="849"/>
      <c r="J598" s="832"/>
      <c r="K598" s="832"/>
      <c r="L598" s="849"/>
      <c r="M598" s="849"/>
      <c r="N598" s="832"/>
      <c r="O598" s="832"/>
      <c r="P598" s="849">
        <v>0.08</v>
      </c>
      <c r="Q598" s="849">
        <v>17.05</v>
      </c>
      <c r="R598" s="837"/>
      <c r="S598" s="850">
        <v>213.125</v>
      </c>
    </row>
    <row r="599" spans="1:19" ht="14.4" customHeight="1" x14ac:dyDescent="0.3">
      <c r="A599" s="831" t="s">
        <v>6806</v>
      </c>
      <c r="B599" s="832" t="s">
        <v>6936</v>
      </c>
      <c r="C599" s="832" t="s">
        <v>665</v>
      </c>
      <c r="D599" s="832" t="s">
        <v>2691</v>
      </c>
      <c r="E599" s="832" t="s">
        <v>6751</v>
      </c>
      <c r="F599" s="832" t="s">
        <v>6993</v>
      </c>
      <c r="G599" s="832" t="s">
        <v>1720</v>
      </c>
      <c r="H599" s="849"/>
      <c r="I599" s="849"/>
      <c r="J599" s="832"/>
      <c r="K599" s="832"/>
      <c r="L599" s="849"/>
      <c r="M599" s="849"/>
      <c r="N599" s="832"/>
      <c r="O599" s="832"/>
      <c r="P599" s="849">
        <v>5.43</v>
      </c>
      <c r="Q599" s="849">
        <v>396.01</v>
      </c>
      <c r="R599" s="837"/>
      <c r="S599" s="850">
        <v>72.930018416206266</v>
      </c>
    </row>
    <row r="600" spans="1:19" ht="14.4" customHeight="1" x14ac:dyDescent="0.3">
      <c r="A600" s="831" t="s">
        <v>6806</v>
      </c>
      <c r="B600" s="832" t="s">
        <v>6936</v>
      </c>
      <c r="C600" s="832" t="s">
        <v>665</v>
      </c>
      <c r="D600" s="832" t="s">
        <v>2691</v>
      </c>
      <c r="E600" s="832" t="s">
        <v>6751</v>
      </c>
      <c r="F600" s="832" t="s">
        <v>6994</v>
      </c>
      <c r="G600" s="832" t="s">
        <v>6947</v>
      </c>
      <c r="H600" s="849"/>
      <c r="I600" s="849"/>
      <c r="J600" s="832"/>
      <c r="K600" s="832"/>
      <c r="L600" s="849">
        <v>13</v>
      </c>
      <c r="M600" s="849">
        <v>231795.59000000003</v>
      </c>
      <c r="N600" s="832">
        <v>1</v>
      </c>
      <c r="O600" s="832">
        <v>17830.43</v>
      </c>
      <c r="P600" s="849">
        <v>26</v>
      </c>
      <c r="Q600" s="849">
        <v>447744.4</v>
      </c>
      <c r="R600" s="837">
        <v>1.9316346786407799</v>
      </c>
      <c r="S600" s="850">
        <v>17220.938461538462</v>
      </c>
    </row>
    <row r="601" spans="1:19" ht="14.4" customHeight="1" x14ac:dyDescent="0.3">
      <c r="A601" s="831" t="s">
        <v>6806</v>
      </c>
      <c r="B601" s="832" t="s">
        <v>6936</v>
      </c>
      <c r="C601" s="832" t="s">
        <v>665</v>
      </c>
      <c r="D601" s="832" t="s">
        <v>2691</v>
      </c>
      <c r="E601" s="832" t="s">
        <v>6751</v>
      </c>
      <c r="F601" s="832" t="s">
        <v>6995</v>
      </c>
      <c r="G601" s="832" t="s">
        <v>6996</v>
      </c>
      <c r="H601" s="849"/>
      <c r="I601" s="849"/>
      <c r="J601" s="832"/>
      <c r="K601" s="832"/>
      <c r="L601" s="849">
        <v>1</v>
      </c>
      <c r="M601" s="849">
        <v>28262.09</v>
      </c>
      <c r="N601" s="832">
        <v>1</v>
      </c>
      <c r="O601" s="832">
        <v>28262.09</v>
      </c>
      <c r="P601" s="849"/>
      <c r="Q601" s="849"/>
      <c r="R601" s="837"/>
      <c r="S601" s="850"/>
    </row>
    <row r="602" spans="1:19" ht="14.4" customHeight="1" x14ac:dyDescent="0.3">
      <c r="A602" s="831" t="s">
        <v>6806</v>
      </c>
      <c r="B602" s="832" t="s">
        <v>6936</v>
      </c>
      <c r="C602" s="832" t="s">
        <v>665</v>
      </c>
      <c r="D602" s="832" t="s">
        <v>2691</v>
      </c>
      <c r="E602" s="832" t="s">
        <v>6751</v>
      </c>
      <c r="F602" s="832" t="s">
        <v>6997</v>
      </c>
      <c r="G602" s="832" t="s">
        <v>6984</v>
      </c>
      <c r="H602" s="849"/>
      <c r="I602" s="849"/>
      <c r="J602" s="832"/>
      <c r="K602" s="832"/>
      <c r="L602" s="849"/>
      <c r="M602" s="849"/>
      <c r="N602" s="832"/>
      <c r="O602" s="832"/>
      <c r="P602" s="849">
        <v>34</v>
      </c>
      <c r="Q602" s="849">
        <v>293414.21999999997</v>
      </c>
      <c r="R602" s="837"/>
      <c r="S602" s="850">
        <v>8629.83</v>
      </c>
    </row>
    <row r="603" spans="1:19" ht="14.4" customHeight="1" x14ac:dyDescent="0.3">
      <c r="A603" s="831" t="s">
        <v>6806</v>
      </c>
      <c r="B603" s="832" t="s">
        <v>6936</v>
      </c>
      <c r="C603" s="832" t="s">
        <v>665</v>
      </c>
      <c r="D603" s="832" t="s">
        <v>2691</v>
      </c>
      <c r="E603" s="832" t="s">
        <v>6751</v>
      </c>
      <c r="F603" s="832" t="s">
        <v>6998</v>
      </c>
      <c r="G603" s="832" t="s">
        <v>1637</v>
      </c>
      <c r="H603" s="849"/>
      <c r="I603" s="849"/>
      <c r="J603" s="832"/>
      <c r="K603" s="832"/>
      <c r="L603" s="849"/>
      <c r="M603" s="849"/>
      <c r="N603" s="832"/>
      <c r="O603" s="832"/>
      <c r="P603" s="849">
        <v>18</v>
      </c>
      <c r="Q603" s="849">
        <v>46378.26</v>
      </c>
      <c r="R603" s="837"/>
      <c r="S603" s="850">
        <v>2576.5700000000002</v>
      </c>
    </row>
    <row r="604" spans="1:19" ht="14.4" customHeight="1" x14ac:dyDescent="0.3">
      <c r="A604" s="831" t="s">
        <v>6806</v>
      </c>
      <c r="B604" s="832" t="s">
        <v>6936</v>
      </c>
      <c r="C604" s="832" t="s">
        <v>665</v>
      </c>
      <c r="D604" s="832" t="s">
        <v>2691</v>
      </c>
      <c r="E604" s="832" t="s">
        <v>6751</v>
      </c>
      <c r="F604" s="832" t="s">
        <v>7000</v>
      </c>
      <c r="G604" s="832" t="s">
        <v>6984</v>
      </c>
      <c r="H604" s="849"/>
      <c r="I604" s="849"/>
      <c r="J604" s="832"/>
      <c r="K604" s="832"/>
      <c r="L604" s="849"/>
      <c r="M604" s="849"/>
      <c r="N604" s="832"/>
      <c r="O604" s="832"/>
      <c r="P604" s="849">
        <v>17</v>
      </c>
      <c r="Q604" s="849">
        <v>293414.21999999997</v>
      </c>
      <c r="R604" s="837"/>
      <c r="S604" s="850">
        <v>17259.66</v>
      </c>
    </row>
    <row r="605" spans="1:19" ht="14.4" customHeight="1" x14ac:dyDescent="0.3">
      <c r="A605" s="831" t="s">
        <v>6806</v>
      </c>
      <c r="B605" s="832" t="s">
        <v>6936</v>
      </c>
      <c r="C605" s="832" t="s">
        <v>665</v>
      </c>
      <c r="D605" s="832" t="s">
        <v>2691</v>
      </c>
      <c r="E605" s="832" t="s">
        <v>7001</v>
      </c>
      <c r="F605" s="832" t="s">
        <v>7002</v>
      </c>
      <c r="G605" s="832" t="s">
        <v>7003</v>
      </c>
      <c r="H605" s="849">
        <v>22</v>
      </c>
      <c r="I605" s="849">
        <v>57578.71</v>
      </c>
      <c r="J605" s="832">
        <v>0.41924271041606298</v>
      </c>
      <c r="K605" s="832">
        <v>2617.2140909090908</v>
      </c>
      <c r="L605" s="849">
        <v>52</v>
      </c>
      <c r="M605" s="849">
        <v>137339.79999999999</v>
      </c>
      <c r="N605" s="832">
        <v>1</v>
      </c>
      <c r="O605" s="832">
        <v>2641.1499999999996</v>
      </c>
      <c r="P605" s="849">
        <v>69</v>
      </c>
      <c r="Q605" s="849">
        <v>183691.8</v>
      </c>
      <c r="R605" s="837">
        <v>1.3374986711790755</v>
      </c>
      <c r="S605" s="850">
        <v>2662.2</v>
      </c>
    </row>
    <row r="606" spans="1:19" ht="14.4" customHeight="1" x14ac:dyDescent="0.3">
      <c r="A606" s="831" t="s">
        <v>6806</v>
      </c>
      <c r="B606" s="832" t="s">
        <v>6936</v>
      </c>
      <c r="C606" s="832" t="s">
        <v>665</v>
      </c>
      <c r="D606" s="832" t="s">
        <v>2691</v>
      </c>
      <c r="E606" s="832" t="s">
        <v>7001</v>
      </c>
      <c r="F606" s="832" t="s">
        <v>7004</v>
      </c>
      <c r="G606" s="832" t="s">
        <v>7003</v>
      </c>
      <c r="H606" s="849">
        <v>3</v>
      </c>
      <c r="I606" s="849">
        <v>4980.78</v>
      </c>
      <c r="J606" s="832">
        <v>0.75</v>
      </c>
      <c r="K606" s="832">
        <v>1660.26</v>
      </c>
      <c r="L606" s="849">
        <v>4</v>
      </c>
      <c r="M606" s="849">
        <v>6641.04</v>
      </c>
      <c r="N606" s="832">
        <v>1</v>
      </c>
      <c r="O606" s="832">
        <v>1660.26</v>
      </c>
      <c r="P606" s="849">
        <v>1</v>
      </c>
      <c r="Q606" s="849">
        <v>1674.52</v>
      </c>
      <c r="R606" s="837">
        <v>0.25214725404454724</v>
      </c>
      <c r="S606" s="850">
        <v>1674.52</v>
      </c>
    </row>
    <row r="607" spans="1:19" ht="14.4" customHeight="1" x14ac:dyDescent="0.3">
      <c r="A607" s="831" t="s">
        <v>6806</v>
      </c>
      <c r="B607" s="832" t="s">
        <v>6936</v>
      </c>
      <c r="C607" s="832" t="s">
        <v>665</v>
      </c>
      <c r="D607" s="832" t="s">
        <v>2691</v>
      </c>
      <c r="E607" s="832" t="s">
        <v>7001</v>
      </c>
      <c r="F607" s="832" t="s">
        <v>7005</v>
      </c>
      <c r="G607" s="832" t="s">
        <v>7006</v>
      </c>
      <c r="H607" s="849">
        <v>7</v>
      </c>
      <c r="I607" s="849">
        <v>71766.23</v>
      </c>
      <c r="J607" s="832">
        <v>0.58011758163055793</v>
      </c>
      <c r="K607" s="832">
        <v>10252.31857142857</v>
      </c>
      <c r="L607" s="849">
        <v>12</v>
      </c>
      <c r="M607" s="849">
        <v>123709.8</v>
      </c>
      <c r="N607" s="832">
        <v>1</v>
      </c>
      <c r="O607" s="832">
        <v>10309.15</v>
      </c>
      <c r="P607" s="849">
        <v>10</v>
      </c>
      <c r="Q607" s="849">
        <v>103446.5</v>
      </c>
      <c r="R607" s="837">
        <v>0.8362029523934239</v>
      </c>
      <c r="S607" s="850">
        <v>10344.65</v>
      </c>
    </row>
    <row r="608" spans="1:19" ht="14.4" customHeight="1" x14ac:dyDescent="0.3">
      <c r="A608" s="831" t="s">
        <v>6806</v>
      </c>
      <c r="B608" s="832" t="s">
        <v>6936</v>
      </c>
      <c r="C608" s="832" t="s">
        <v>665</v>
      </c>
      <c r="D608" s="832" t="s">
        <v>2691</v>
      </c>
      <c r="E608" s="832" t="s">
        <v>7001</v>
      </c>
      <c r="F608" s="832" t="s">
        <v>7007</v>
      </c>
      <c r="G608" s="832" t="s">
        <v>7008</v>
      </c>
      <c r="H608" s="849">
        <v>31</v>
      </c>
      <c r="I608" s="849">
        <v>7598.7100000000009</v>
      </c>
      <c r="J608" s="832">
        <v>0.4687592919546017</v>
      </c>
      <c r="K608" s="832">
        <v>245.11967741935487</v>
      </c>
      <c r="L608" s="849">
        <v>66</v>
      </c>
      <c r="M608" s="849">
        <v>16210.259999999998</v>
      </c>
      <c r="N608" s="832">
        <v>1</v>
      </c>
      <c r="O608" s="832">
        <v>245.60999999999999</v>
      </c>
      <c r="P608" s="849">
        <v>80</v>
      </c>
      <c r="Q608" s="849">
        <v>19996.8</v>
      </c>
      <c r="R608" s="837">
        <v>1.2335890972754293</v>
      </c>
      <c r="S608" s="850">
        <v>249.95999999999998</v>
      </c>
    </row>
    <row r="609" spans="1:19" ht="14.4" customHeight="1" x14ac:dyDescent="0.3">
      <c r="A609" s="831" t="s">
        <v>6806</v>
      </c>
      <c r="B609" s="832" t="s">
        <v>6936</v>
      </c>
      <c r="C609" s="832" t="s">
        <v>665</v>
      </c>
      <c r="D609" s="832" t="s">
        <v>2691</v>
      </c>
      <c r="E609" s="832" t="s">
        <v>7011</v>
      </c>
      <c r="F609" s="832" t="s">
        <v>7012</v>
      </c>
      <c r="G609" s="832" t="s">
        <v>7013</v>
      </c>
      <c r="H609" s="849">
        <v>1</v>
      </c>
      <c r="I609" s="849">
        <v>796.5</v>
      </c>
      <c r="J609" s="832"/>
      <c r="K609" s="832">
        <v>796.5</v>
      </c>
      <c r="L609" s="849"/>
      <c r="M609" s="849"/>
      <c r="N609" s="832"/>
      <c r="O609" s="832"/>
      <c r="P609" s="849">
        <v>1</v>
      </c>
      <c r="Q609" s="849">
        <v>796.5</v>
      </c>
      <c r="R609" s="837"/>
      <c r="S609" s="850">
        <v>796.5</v>
      </c>
    </row>
    <row r="610" spans="1:19" ht="14.4" customHeight="1" x14ac:dyDescent="0.3">
      <c r="A610" s="831" t="s">
        <v>6806</v>
      </c>
      <c r="B610" s="832" t="s">
        <v>6936</v>
      </c>
      <c r="C610" s="832" t="s">
        <v>665</v>
      </c>
      <c r="D610" s="832" t="s">
        <v>2691</v>
      </c>
      <c r="E610" s="832" t="s">
        <v>7011</v>
      </c>
      <c r="F610" s="832" t="s">
        <v>7014</v>
      </c>
      <c r="G610" s="832" t="s">
        <v>7015</v>
      </c>
      <c r="H610" s="849">
        <v>8</v>
      </c>
      <c r="I610" s="849">
        <v>3018.4000000000005</v>
      </c>
      <c r="J610" s="832">
        <v>1.0000000000000002</v>
      </c>
      <c r="K610" s="832">
        <v>377.30000000000007</v>
      </c>
      <c r="L610" s="849">
        <v>8</v>
      </c>
      <c r="M610" s="849">
        <v>3018.4</v>
      </c>
      <c r="N610" s="832">
        <v>1</v>
      </c>
      <c r="O610" s="832">
        <v>377.3</v>
      </c>
      <c r="P610" s="849">
        <v>13</v>
      </c>
      <c r="Q610" s="849">
        <v>4904.9000000000005</v>
      </c>
      <c r="R610" s="837">
        <v>1.6250000000000002</v>
      </c>
      <c r="S610" s="850">
        <v>377.30000000000007</v>
      </c>
    </row>
    <row r="611" spans="1:19" ht="14.4" customHeight="1" x14ac:dyDescent="0.3">
      <c r="A611" s="831" t="s">
        <v>6806</v>
      </c>
      <c r="B611" s="832" t="s">
        <v>6936</v>
      </c>
      <c r="C611" s="832" t="s">
        <v>665</v>
      </c>
      <c r="D611" s="832" t="s">
        <v>2691</v>
      </c>
      <c r="E611" s="832" t="s">
        <v>6770</v>
      </c>
      <c r="F611" s="832" t="s">
        <v>6773</v>
      </c>
      <c r="G611" s="832" t="s">
        <v>6774</v>
      </c>
      <c r="H611" s="849">
        <v>2</v>
      </c>
      <c r="I611" s="849">
        <v>60</v>
      </c>
      <c r="J611" s="832">
        <v>2</v>
      </c>
      <c r="K611" s="832">
        <v>30</v>
      </c>
      <c r="L611" s="849">
        <v>1</v>
      </c>
      <c r="M611" s="849">
        <v>30</v>
      </c>
      <c r="N611" s="832">
        <v>1</v>
      </c>
      <c r="O611" s="832">
        <v>30</v>
      </c>
      <c r="P611" s="849"/>
      <c r="Q611" s="849"/>
      <c r="R611" s="837"/>
      <c r="S611" s="850"/>
    </row>
    <row r="612" spans="1:19" ht="14.4" customHeight="1" x14ac:dyDescent="0.3">
      <c r="A612" s="831" t="s">
        <v>6806</v>
      </c>
      <c r="B612" s="832" t="s">
        <v>6936</v>
      </c>
      <c r="C612" s="832" t="s">
        <v>665</v>
      </c>
      <c r="D612" s="832" t="s">
        <v>2691</v>
      </c>
      <c r="E612" s="832" t="s">
        <v>6770</v>
      </c>
      <c r="F612" s="832" t="s">
        <v>6775</v>
      </c>
      <c r="G612" s="832" t="s">
        <v>6776</v>
      </c>
      <c r="H612" s="849">
        <v>75</v>
      </c>
      <c r="I612" s="849">
        <v>4950</v>
      </c>
      <c r="J612" s="832">
        <v>0.47468354430379744</v>
      </c>
      <c r="K612" s="832">
        <v>66</v>
      </c>
      <c r="L612" s="849">
        <v>158</v>
      </c>
      <c r="M612" s="849">
        <v>10428</v>
      </c>
      <c r="N612" s="832">
        <v>1</v>
      </c>
      <c r="O612" s="832">
        <v>66</v>
      </c>
      <c r="P612" s="849">
        <v>83</v>
      </c>
      <c r="Q612" s="849">
        <v>5561</v>
      </c>
      <c r="R612" s="837">
        <v>0.53327579593402374</v>
      </c>
      <c r="S612" s="850">
        <v>67</v>
      </c>
    </row>
    <row r="613" spans="1:19" ht="14.4" customHeight="1" x14ac:dyDescent="0.3">
      <c r="A613" s="831" t="s">
        <v>6806</v>
      </c>
      <c r="B613" s="832" t="s">
        <v>6936</v>
      </c>
      <c r="C613" s="832" t="s">
        <v>665</v>
      </c>
      <c r="D613" s="832" t="s">
        <v>2691</v>
      </c>
      <c r="E613" s="832" t="s">
        <v>6770</v>
      </c>
      <c r="F613" s="832" t="s">
        <v>6848</v>
      </c>
      <c r="G613" s="832" t="s">
        <v>6849</v>
      </c>
      <c r="H613" s="849">
        <v>180</v>
      </c>
      <c r="I613" s="849">
        <v>26460</v>
      </c>
      <c r="J613" s="832">
        <v>1.2857142857142858</v>
      </c>
      <c r="K613" s="832">
        <v>147</v>
      </c>
      <c r="L613" s="849">
        <v>140</v>
      </c>
      <c r="M613" s="849">
        <v>20580</v>
      </c>
      <c r="N613" s="832">
        <v>1</v>
      </c>
      <c r="O613" s="832">
        <v>147</v>
      </c>
      <c r="P613" s="849">
        <v>196</v>
      </c>
      <c r="Q613" s="849">
        <v>29596</v>
      </c>
      <c r="R613" s="837">
        <v>1.4380952380952381</v>
      </c>
      <c r="S613" s="850">
        <v>151</v>
      </c>
    </row>
    <row r="614" spans="1:19" ht="14.4" customHeight="1" x14ac:dyDescent="0.3">
      <c r="A614" s="831" t="s">
        <v>6806</v>
      </c>
      <c r="B614" s="832" t="s">
        <v>6936</v>
      </c>
      <c r="C614" s="832" t="s">
        <v>665</v>
      </c>
      <c r="D614" s="832" t="s">
        <v>2691</v>
      </c>
      <c r="E614" s="832" t="s">
        <v>6770</v>
      </c>
      <c r="F614" s="832" t="s">
        <v>7016</v>
      </c>
      <c r="G614" s="832" t="s">
        <v>7017</v>
      </c>
      <c r="H614" s="849">
        <v>27</v>
      </c>
      <c r="I614" s="849">
        <v>5292</v>
      </c>
      <c r="J614" s="832">
        <v>0.4576271186440678</v>
      </c>
      <c r="K614" s="832">
        <v>196</v>
      </c>
      <c r="L614" s="849">
        <v>59</v>
      </c>
      <c r="M614" s="849">
        <v>11564</v>
      </c>
      <c r="N614" s="832">
        <v>1</v>
      </c>
      <c r="O614" s="832">
        <v>196</v>
      </c>
      <c r="P614" s="849">
        <v>69</v>
      </c>
      <c r="Q614" s="849">
        <v>13731</v>
      </c>
      <c r="R614" s="837">
        <v>1.1873919059149083</v>
      </c>
      <c r="S614" s="850">
        <v>199</v>
      </c>
    </row>
    <row r="615" spans="1:19" ht="14.4" customHeight="1" x14ac:dyDescent="0.3">
      <c r="A615" s="831" t="s">
        <v>6806</v>
      </c>
      <c r="B615" s="832" t="s">
        <v>6936</v>
      </c>
      <c r="C615" s="832" t="s">
        <v>665</v>
      </c>
      <c r="D615" s="832" t="s">
        <v>2691</v>
      </c>
      <c r="E615" s="832" t="s">
        <v>6770</v>
      </c>
      <c r="F615" s="832" t="s">
        <v>7018</v>
      </c>
      <c r="G615" s="832" t="s">
        <v>7019</v>
      </c>
      <c r="H615" s="849">
        <v>9</v>
      </c>
      <c r="I615" s="849">
        <v>1593</v>
      </c>
      <c r="J615" s="832">
        <v>1.1186797752808988</v>
      </c>
      <c r="K615" s="832">
        <v>177</v>
      </c>
      <c r="L615" s="849">
        <v>8</v>
      </c>
      <c r="M615" s="849">
        <v>1424</v>
      </c>
      <c r="N615" s="832">
        <v>1</v>
      </c>
      <c r="O615" s="832">
        <v>178</v>
      </c>
      <c r="P615" s="849">
        <v>14</v>
      </c>
      <c r="Q615" s="849">
        <v>2506</v>
      </c>
      <c r="R615" s="837">
        <v>1.7598314606741574</v>
      </c>
      <c r="S615" s="850">
        <v>179</v>
      </c>
    </row>
    <row r="616" spans="1:19" ht="14.4" customHeight="1" x14ac:dyDescent="0.3">
      <c r="A616" s="831" t="s">
        <v>6806</v>
      </c>
      <c r="B616" s="832" t="s">
        <v>6936</v>
      </c>
      <c r="C616" s="832" t="s">
        <v>665</v>
      </c>
      <c r="D616" s="832" t="s">
        <v>2691</v>
      </c>
      <c r="E616" s="832" t="s">
        <v>6770</v>
      </c>
      <c r="F616" s="832" t="s">
        <v>7020</v>
      </c>
      <c r="G616" s="832" t="s">
        <v>7021</v>
      </c>
      <c r="H616" s="849">
        <v>14</v>
      </c>
      <c r="I616" s="849">
        <v>0</v>
      </c>
      <c r="J616" s="832"/>
      <c r="K616" s="832">
        <v>0</v>
      </c>
      <c r="L616" s="849">
        <v>15</v>
      </c>
      <c r="M616" s="849">
        <v>0</v>
      </c>
      <c r="N616" s="832"/>
      <c r="O616" s="832">
        <v>0</v>
      </c>
      <c r="P616" s="849">
        <v>6</v>
      </c>
      <c r="Q616" s="849">
        <v>0</v>
      </c>
      <c r="R616" s="837"/>
      <c r="S616" s="850">
        <v>0</v>
      </c>
    </row>
    <row r="617" spans="1:19" ht="14.4" customHeight="1" x14ac:dyDescent="0.3">
      <c r="A617" s="831" t="s">
        <v>6806</v>
      </c>
      <c r="B617" s="832" t="s">
        <v>6936</v>
      </c>
      <c r="C617" s="832" t="s">
        <v>665</v>
      </c>
      <c r="D617" s="832" t="s">
        <v>2691</v>
      </c>
      <c r="E617" s="832" t="s">
        <v>6770</v>
      </c>
      <c r="F617" s="832" t="s">
        <v>6927</v>
      </c>
      <c r="G617" s="832" t="s">
        <v>6928</v>
      </c>
      <c r="H617" s="849">
        <v>4</v>
      </c>
      <c r="I617" s="849">
        <v>0</v>
      </c>
      <c r="J617" s="832"/>
      <c r="K617" s="832">
        <v>0</v>
      </c>
      <c r="L617" s="849">
        <v>1</v>
      </c>
      <c r="M617" s="849">
        <v>0</v>
      </c>
      <c r="N617" s="832"/>
      <c r="O617" s="832">
        <v>0</v>
      </c>
      <c r="P617" s="849"/>
      <c r="Q617" s="849"/>
      <c r="R617" s="837"/>
      <c r="S617" s="850"/>
    </row>
    <row r="618" spans="1:19" ht="14.4" customHeight="1" x14ac:dyDescent="0.3">
      <c r="A618" s="831" t="s">
        <v>6806</v>
      </c>
      <c r="B618" s="832" t="s">
        <v>6936</v>
      </c>
      <c r="C618" s="832" t="s">
        <v>665</v>
      </c>
      <c r="D618" s="832" t="s">
        <v>2691</v>
      </c>
      <c r="E618" s="832" t="s">
        <v>6770</v>
      </c>
      <c r="F618" s="832" t="s">
        <v>6781</v>
      </c>
      <c r="G618" s="832" t="s">
        <v>6782</v>
      </c>
      <c r="H618" s="849">
        <v>8</v>
      </c>
      <c r="I618" s="849">
        <v>266.66999999999996</v>
      </c>
      <c r="J618" s="832">
        <v>0.24242727272727269</v>
      </c>
      <c r="K618" s="832">
        <v>33.333749999999995</v>
      </c>
      <c r="L618" s="849">
        <v>33</v>
      </c>
      <c r="M618" s="849">
        <v>1100</v>
      </c>
      <c r="N618" s="832">
        <v>1</v>
      </c>
      <c r="O618" s="832">
        <v>33.333333333333336</v>
      </c>
      <c r="P618" s="849">
        <v>23</v>
      </c>
      <c r="Q618" s="849">
        <v>766.67000000000007</v>
      </c>
      <c r="R618" s="837">
        <v>0.6969727272727273</v>
      </c>
      <c r="S618" s="850">
        <v>33.333478260869569</v>
      </c>
    </row>
    <row r="619" spans="1:19" ht="14.4" customHeight="1" x14ac:dyDescent="0.3">
      <c r="A619" s="831" t="s">
        <v>6806</v>
      </c>
      <c r="B619" s="832" t="s">
        <v>6936</v>
      </c>
      <c r="C619" s="832" t="s">
        <v>665</v>
      </c>
      <c r="D619" s="832" t="s">
        <v>2691</v>
      </c>
      <c r="E619" s="832" t="s">
        <v>6770</v>
      </c>
      <c r="F619" s="832" t="s">
        <v>6818</v>
      </c>
      <c r="G619" s="832" t="s">
        <v>6819</v>
      </c>
      <c r="H619" s="849">
        <v>27</v>
      </c>
      <c r="I619" s="849">
        <v>3132</v>
      </c>
      <c r="J619" s="832">
        <v>0.31034482758620691</v>
      </c>
      <c r="K619" s="832">
        <v>116</v>
      </c>
      <c r="L619" s="849">
        <v>87</v>
      </c>
      <c r="M619" s="849">
        <v>10092</v>
      </c>
      <c r="N619" s="832">
        <v>1</v>
      </c>
      <c r="O619" s="832">
        <v>116</v>
      </c>
      <c r="P619" s="849">
        <v>210</v>
      </c>
      <c r="Q619" s="849">
        <v>24360</v>
      </c>
      <c r="R619" s="837">
        <v>2.4137931034482758</v>
      </c>
      <c r="S619" s="850">
        <v>116</v>
      </c>
    </row>
    <row r="620" spans="1:19" ht="14.4" customHeight="1" x14ac:dyDescent="0.3">
      <c r="A620" s="831" t="s">
        <v>6806</v>
      </c>
      <c r="B620" s="832" t="s">
        <v>6936</v>
      </c>
      <c r="C620" s="832" t="s">
        <v>665</v>
      </c>
      <c r="D620" s="832" t="s">
        <v>2691</v>
      </c>
      <c r="E620" s="832" t="s">
        <v>6770</v>
      </c>
      <c r="F620" s="832" t="s">
        <v>6783</v>
      </c>
      <c r="G620" s="832" t="s">
        <v>6784</v>
      </c>
      <c r="H620" s="849">
        <v>54</v>
      </c>
      <c r="I620" s="849">
        <v>1998</v>
      </c>
      <c r="J620" s="832">
        <v>0.75</v>
      </c>
      <c r="K620" s="832">
        <v>37</v>
      </c>
      <c r="L620" s="849">
        <v>72</v>
      </c>
      <c r="M620" s="849">
        <v>2664</v>
      </c>
      <c r="N620" s="832">
        <v>1</v>
      </c>
      <c r="O620" s="832">
        <v>37</v>
      </c>
      <c r="P620" s="849">
        <v>50</v>
      </c>
      <c r="Q620" s="849">
        <v>1900</v>
      </c>
      <c r="R620" s="837">
        <v>0.71321321321321318</v>
      </c>
      <c r="S620" s="850">
        <v>38</v>
      </c>
    </row>
    <row r="621" spans="1:19" ht="14.4" customHeight="1" x14ac:dyDescent="0.3">
      <c r="A621" s="831" t="s">
        <v>6806</v>
      </c>
      <c r="B621" s="832" t="s">
        <v>6936</v>
      </c>
      <c r="C621" s="832" t="s">
        <v>665</v>
      </c>
      <c r="D621" s="832" t="s">
        <v>2691</v>
      </c>
      <c r="E621" s="832" t="s">
        <v>6770</v>
      </c>
      <c r="F621" s="832" t="s">
        <v>6854</v>
      </c>
      <c r="G621" s="832" t="s">
        <v>6855</v>
      </c>
      <c r="H621" s="849"/>
      <c r="I621" s="849"/>
      <c r="J621" s="832"/>
      <c r="K621" s="832"/>
      <c r="L621" s="849">
        <v>19</v>
      </c>
      <c r="M621" s="849">
        <v>608</v>
      </c>
      <c r="N621" s="832">
        <v>1</v>
      </c>
      <c r="O621" s="832">
        <v>32</v>
      </c>
      <c r="P621" s="849">
        <v>17</v>
      </c>
      <c r="Q621" s="849">
        <v>561</v>
      </c>
      <c r="R621" s="837">
        <v>0.92269736842105265</v>
      </c>
      <c r="S621" s="850">
        <v>33</v>
      </c>
    </row>
    <row r="622" spans="1:19" ht="14.4" customHeight="1" x14ac:dyDescent="0.3">
      <c r="A622" s="831" t="s">
        <v>6806</v>
      </c>
      <c r="B622" s="832" t="s">
        <v>6936</v>
      </c>
      <c r="C622" s="832" t="s">
        <v>665</v>
      </c>
      <c r="D622" s="832" t="s">
        <v>2691</v>
      </c>
      <c r="E622" s="832" t="s">
        <v>6770</v>
      </c>
      <c r="F622" s="832" t="s">
        <v>6822</v>
      </c>
      <c r="G622" s="832" t="s">
        <v>6823</v>
      </c>
      <c r="H622" s="849">
        <v>1</v>
      </c>
      <c r="I622" s="849">
        <v>74</v>
      </c>
      <c r="J622" s="832"/>
      <c r="K622" s="832">
        <v>74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6806</v>
      </c>
      <c r="B623" s="832" t="s">
        <v>6936</v>
      </c>
      <c r="C623" s="832" t="s">
        <v>665</v>
      </c>
      <c r="D623" s="832" t="s">
        <v>2691</v>
      </c>
      <c r="E623" s="832" t="s">
        <v>6770</v>
      </c>
      <c r="F623" s="832" t="s">
        <v>7022</v>
      </c>
      <c r="G623" s="832" t="s">
        <v>7023</v>
      </c>
      <c r="H623" s="849">
        <v>21</v>
      </c>
      <c r="I623" s="849">
        <v>7455</v>
      </c>
      <c r="J623" s="832">
        <v>0.55263157894736847</v>
      </c>
      <c r="K623" s="832">
        <v>355</v>
      </c>
      <c r="L623" s="849">
        <v>38</v>
      </c>
      <c r="M623" s="849">
        <v>13490</v>
      </c>
      <c r="N623" s="832">
        <v>1</v>
      </c>
      <c r="O623" s="832">
        <v>355</v>
      </c>
      <c r="P623" s="849">
        <v>32</v>
      </c>
      <c r="Q623" s="849">
        <v>11456</v>
      </c>
      <c r="R623" s="837">
        <v>0.84922164566345437</v>
      </c>
      <c r="S623" s="850">
        <v>358</v>
      </c>
    </row>
    <row r="624" spans="1:19" ht="14.4" customHeight="1" x14ac:dyDescent="0.3">
      <c r="A624" s="831" t="s">
        <v>6806</v>
      </c>
      <c r="B624" s="832" t="s">
        <v>6936</v>
      </c>
      <c r="C624" s="832" t="s">
        <v>665</v>
      </c>
      <c r="D624" s="832" t="s">
        <v>2691</v>
      </c>
      <c r="E624" s="832" t="s">
        <v>6770</v>
      </c>
      <c r="F624" s="832" t="s">
        <v>6824</v>
      </c>
      <c r="G624" s="832" t="s">
        <v>6825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226</v>
      </c>
      <c r="R624" s="837"/>
      <c r="S624" s="850">
        <v>226</v>
      </c>
    </row>
    <row r="625" spans="1:19" ht="14.4" customHeight="1" x14ac:dyDescent="0.3">
      <c r="A625" s="831" t="s">
        <v>6806</v>
      </c>
      <c r="B625" s="832" t="s">
        <v>6936</v>
      </c>
      <c r="C625" s="832" t="s">
        <v>665</v>
      </c>
      <c r="D625" s="832" t="s">
        <v>2691</v>
      </c>
      <c r="E625" s="832" t="s">
        <v>6770</v>
      </c>
      <c r="F625" s="832" t="s">
        <v>7024</v>
      </c>
      <c r="G625" s="832" t="s">
        <v>7025</v>
      </c>
      <c r="H625" s="849">
        <v>1</v>
      </c>
      <c r="I625" s="849">
        <v>475</v>
      </c>
      <c r="J625" s="832"/>
      <c r="K625" s="832">
        <v>475</v>
      </c>
      <c r="L625" s="849"/>
      <c r="M625" s="849"/>
      <c r="N625" s="832"/>
      <c r="O625" s="832"/>
      <c r="P625" s="849">
        <v>2</v>
      </c>
      <c r="Q625" s="849">
        <v>958</v>
      </c>
      <c r="R625" s="837"/>
      <c r="S625" s="850">
        <v>479</v>
      </c>
    </row>
    <row r="626" spans="1:19" ht="14.4" customHeight="1" x14ac:dyDescent="0.3">
      <c r="A626" s="831" t="s">
        <v>6806</v>
      </c>
      <c r="B626" s="832" t="s">
        <v>6936</v>
      </c>
      <c r="C626" s="832" t="s">
        <v>665</v>
      </c>
      <c r="D626" s="832" t="s">
        <v>2691</v>
      </c>
      <c r="E626" s="832" t="s">
        <v>6770</v>
      </c>
      <c r="F626" s="832" t="s">
        <v>6890</v>
      </c>
      <c r="G626" s="832" t="s">
        <v>6891</v>
      </c>
      <c r="H626" s="849">
        <v>8</v>
      </c>
      <c r="I626" s="849">
        <v>616</v>
      </c>
      <c r="J626" s="832">
        <v>1.1428571428571428</v>
      </c>
      <c r="K626" s="832">
        <v>77</v>
      </c>
      <c r="L626" s="849">
        <v>7</v>
      </c>
      <c r="M626" s="849">
        <v>539</v>
      </c>
      <c r="N626" s="832">
        <v>1</v>
      </c>
      <c r="O626" s="832">
        <v>77</v>
      </c>
      <c r="P626" s="849">
        <v>14</v>
      </c>
      <c r="Q626" s="849">
        <v>1092</v>
      </c>
      <c r="R626" s="837">
        <v>2.0259740259740258</v>
      </c>
      <c r="S626" s="850">
        <v>78</v>
      </c>
    </row>
    <row r="627" spans="1:19" ht="14.4" customHeight="1" x14ac:dyDescent="0.3">
      <c r="A627" s="831" t="s">
        <v>6806</v>
      </c>
      <c r="B627" s="832" t="s">
        <v>6936</v>
      </c>
      <c r="C627" s="832" t="s">
        <v>665</v>
      </c>
      <c r="D627" s="832" t="s">
        <v>2691</v>
      </c>
      <c r="E627" s="832" t="s">
        <v>6770</v>
      </c>
      <c r="F627" s="832" t="s">
        <v>7026</v>
      </c>
      <c r="G627" s="832" t="s">
        <v>7027</v>
      </c>
      <c r="H627" s="849">
        <v>399</v>
      </c>
      <c r="I627" s="849">
        <v>70623</v>
      </c>
      <c r="J627" s="832">
        <v>0.86251831949193947</v>
      </c>
      <c r="K627" s="832">
        <v>177</v>
      </c>
      <c r="L627" s="849">
        <v>460</v>
      </c>
      <c r="M627" s="849">
        <v>81880</v>
      </c>
      <c r="N627" s="832">
        <v>1</v>
      </c>
      <c r="O627" s="832">
        <v>178</v>
      </c>
      <c r="P627" s="849">
        <v>465</v>
      </c>
      <c r="Q627" s="849">
        <v>83235</v>
      </c>
      <c r="R627" s="837">
        <v>1.0165486077186126</v>
      </c>
      <c r="S627" s="850">
        <v>179</v>
      </c>
    </row>
    <row r="628" spans="1:19" ht="14.4" customHeight="1" x14ac:dyDescent="0.3">
      <c r="A628" s="831" t="s">
        <v>6806</v>
      </c>
      <c r="B628" s="832" t="s">
        <v>6936</v>
      </c>
      <c r="C628" s="832" t="s">
        <v>665</v>
      </c>
      <c r="D628" s="832" t="s">
        <v>2691</v>
      </c>
      <c r="E628" s="832" t="s">
        <v>6770</v>
      </c>
      <c r="F628" s="832" t="s">
        <v>7028</v>
      </c>
      <c r="G628" s="832" t="s">
        <v>7029</v>
      </c>
      <c r="H628" s="849"/>
      <c r="I628" s="849"/>
      <c r="J628" s="832"/>
      <c r="K628" s="832"/>
      <c r="L628" s="849">
        <v>1</v>
      </c>
      <c r="M628" s="849">
        <v>702</v>
      </c>
      <c r="N628" s="832">
        <v>1</v>
      </c>
      <c r="O628" s="832">
        <v>702</v>
      </c>
      <c r="P628" s="849">
        <v>2</v>
      </c>
      <c r="Q628" s="849">
        <v>1414</v>
      </c>
      <c r="R628" s="837">
        <v>2.0142450142450143</v>
      </c>
      <c r="S628" s="850">
        <v>707</v>
      </c>
    </row>
    <row r="629" spans="1:19" ht="14.4" customHeight="1" x14ac:dyDescent="0.3">
      <c r="A629" s="831" t="s">
        <v>6806</v>
      </c>
      <c r="B629" s="832" t="s">
        <v>6936</v>
      </c>
      <c r="C629" s="832" t="s">
        <v>665</v>
      </c>
      <c r="D629" s="832" t="s">
        <v>2693</v>
      </c>
      <c r="E629" s="832" t="s">
        <v>6751</v>
      </c>
      <c r="F629" s="832" t="s">
        <v>6945</v>
      </c>
      <c r="G629" s="832" t="s">
        <v>1623</v>
      </c>
      <c r="H629" s="849"/>
      <c r="I629" s="849"/>
      <c r="J629" s="832"/>
      <c r="K629" s="832"/>
      <c r="L629" s="849">
        <v>1</v>
      </c>
      <c r="M629" s="849">
        <v>13665.21</v>
      </c>
      <c r="N629" s="832">
        <v>1</v>
      </c>
      <c r="O629" s="832">
        <v>13665.21</v>
      </c>
      <c r="P629" s="849"/>
      <c r="Q629" s="849"/>
      <c r="R629" s="837"/>
      <c r="S629" s="850"/>
    </row>
    <row r="630" spans="1:19" ht="14.4" customHeight="1" x14ac:dyDescent="0.3">
      <c r="A630" s="831" t="s">
        <v>6806</v>
      </c>
      <c r="B630" s="832" t="s">
        <v>6936</v>
      </c>
      <c r="C630" s="832" t="s">
        <v>665</v>
      </c>
      <c r="D630" s="832" t="s">
        <v>2693</v>
      </c>
      <c r="E630" s="832" t="s">
        <v>6751</v>
      </c>
      <c r="F630" s="832" t="s">
        <v>6946</v>
      </c>
      <c r="G630" s="832" t="s">
        <v>6947</v>
      </c>
      <c r="H630" s="849">
        <v>2</v>
      </c>
      <c r="I630" s="849">
        <v>33382.14</v>
      </c>
      <c r="J630" s="832"/>
      <c r="K630" s="832">
        <v>16691.07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6806</v>
      </c>
      <c r="B631" s="832" t="s">
        <v>6936</v>
      </c>
      <c r="C631" s="832" t="s">
        <v>665</v>
      </c>
      <c r="D631" s="832" t="s">
        <v>2693</v>
      </c>
      <c r="E631" s="832" t="s">
        <v>6751</v>
      </c>
      <c r="F631" s="832" t="s">
        <v>6950</v>
      </c>
      <c r="G631" s="832" t="s">
        <v>6949</v>
      </c>
      <c r="H631" s="849">
        <v>3</v>
      </c>
      <c r="I631" s="849">
        <v>166872.93</v>
      </c>
      <c r="J631" s="832"/>
      <c r="K631" s="832">
        <v>55624.31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6806</v>
      </c>
      <c r="B632" s="832" t="s">
        <v>6936</v>
      </c>
      <c r="C632" s="832" t="s">
        <v>665</v>
      </c>
      <c r="D632" s="832" t="s">
        <v>2693</v>
      </c>
      <c r="E632" s="832" t="s">
        <v>6751</v>
      </c>
      <c r="F632" s="832" t="s">
        <v>6961</v>
      </c>
      <c r="G632" s="832" t="s">
        <v>6962</v>
      </c>
      <c r="H632" s="849"/>
      <c r="I632" s="849"/>
      <c r="J632" s="832"/>
      <c r="K632" s="832"/>
      <c r="L632" s="849">
        <v>2</v>
      </c>
      <c r="M632" s="849">
        <v>30557.66</v>
      </c>
      <c r="N632" s="832">
        <v>1</v>
      </c>
      <c r="O632" s="832">
        <v>15278.83</v>
      </c>
      <c r="P632" s="849"/>
      <c r="Q632" s="849"/>
      <c r="R632" s="837"/>
      <c r="S632" s="850"/>
    </row>
    <row r="633" spans="1:19" ht="14.4" customHeight="1" x14ac:dyDescent="0.3">
      <c r="A633" s="831" t="s">
        <v>6806</v>
      </c>
      <c r="B633" s="832" t="s">
        <v>6936</v>
      </c>
      <c r="C633" s="832" t="s">
        <v>665</v>
      </c>
      <c r="D633" s="832" t="s">
        <v>2693</v>
      </c>
      <c r="E633" s="832" t="s">
        <v>6751</v>
      </c>
      <c r="F633" s="832" t="s">
        <v>6969</v>
      </c>
      <c r="G633" s="832" t="s">
        <v>6962</v>
      </c>
      <c r="H633" s="849"/>
      <c r="I633" s="849"/>
      <c r="J633" s="832"/>
      <c r="K633" s="832"/>
      <c r="L633" s="849">
        <v>1</v>
      </c>
      <c r="M633" s="849">
        <v>15287.83</v>
      </c>
      <c r="N633" s="832">
        <v>1</v>
      </c>
      <c r="O633" s="832">
        <v>15287.83</v>
      </c>
      <c r="P633" s="849">
        <v>29</v>
      </c>
      <c r="Q633" s="849">
        <v>440065.96</v>
      </c>
      <c r="R633" s="837">
        <v>28.785377650065445</v>
      </c>
      <c r="S633" s="850">
        <v>15174.68827586207</v>
      </c>
    </row>
    <row r="634" spans="1:19" ht="14.4" customHeight="1" x14ac:dyDescent="0.3">
      <c r="A634" s="831" t="s">
        <v>6806</v>
      </c>
      <c r="B634" s="832" t="s">
        <v>6936</v>
      </c>
      <c r="C634" s="832" t="s">
        <v>665</v>
      </c>
      <c r="D634" s="832" t="s">
        <v>2693</v>
      </c>
      <c r="E634" s="832" t="s">
        <v>6751</v>
      </c>
      <c r="F634" s="832" t="s">
        <v>6971</v>
      </c>
      <c r="G634" s="832" t="s">
        <v>6972</v>
      </c>
      <c r="H634" s="849">
        <v>2</v>
      </c>
      <c r="I634" s="849">
        <v>26083.200000000001</v>
      </c>
      <c r="J634" s="832"/>
      <c r="K634" s="832">
        <v>13041.6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6806</v>
      </c>
      <c r="B635" s="832" t="s">
        <v>6936</v>
      </c>
      <c r="C635" s="832" t="s">
        <v>665</v>
      </c>
      <c r="D635" s="832" t="s">
        <v>2693</v>
      </c>
      <c r="E635" s="832" t="s">
        <v>6751</v>
      </c>
      <c r="F635" s="832" t="s">
        <v>6980</v>
      </c>
      <c r="G635" s="832" t="s">
        <v>6977</v>
      </c>
      <c r="H635" s="849">
        <v>0.04</v>
      </c>
      <c r="I635" s="849">
        <v>18.190000000000001</v>
      </c>
      <c r="J635" s="832"/>
      <c r="K635" s="832">
        <v>454.75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6806</v>
      </c>
      <c r="B636" s="832" t="s">
        <v>6936</v>
      </c>
      <c r="C636" s="832" t="s">
        <v>665</v>
      </c>
      <c r="D636" s="832" t="s">
        <v>2693</v>
      </c>
      <c r="E636" s="832" t="s">
        <v>6751</v>
      </c>
      <c r="F636" s="832" t="s">
        <v>6982</v>
      </c>
      <c r="G636" s="832" t="s">
        <v>6977</v>
      </c>
      <c r="H636" s="849"/>
      <c r="I636" s="849"/>
      <c r="J636" s="832"/>
      <c r="K636" s="832"/>
      <c r="L636" s="849">
        <v>0.06</v>
      </c>
      <c r="M636" s="849">
        <v>54.58</v>
      </c>
      <c r="N636" s="832">
        <v>1</v>
      </c>
      <c r="O636" s="832">
        <v>909.66666666666663</v>
      </c>
      <c r="P636" s="849"/>
      <c r="Q636" s="849"/>
      <c r="R636" s="837"/>
      <c r="S636" s="850"/>
    </row>
    <row r="637" spans="1:19" ht="14.4" customHeight="1" x14ac:dyDescent="0.3">
      <c r="A637" s="831" t="s">
        <v>6806</v>
      </c>
      <c r="B637" s="832" t="s">
        <v>6936</v>
      </c>
      <c r="C637" s="832" t="s">
        <v>665</v>
      </c>
      <c r="D637" s="832" t="s">
        <v>2693</v>
      </c>
      <c r="E637" s="832" t="s">
        <v>6751</v>
      </c>
      <c r="F637" s="832" t="s">
        <v>6986</v>
      </c>
      <c r="G637" s="832" t="s">
        <v>1862</v>
      </c>
      <c r="H637" s="849"/>
      <c r="I637" s="849"/>
      <c r="J637" s="832"/>
      <c r="K637" s="832"/>
      <c r="L637" s="849">
        <v>1</v>
      </c>
      <c r="M637" s="849">
        <v>12551.49</v>
      </c>
      <c r="N637" s="832">
        <v>1</v>
      </c>
      <c r="O637" s="832">
        <v>12551.49</v>
      </c>
      <c r="P637" s="849"/>
      <c r="Q637" s="849"/>
      <c r="R637" s="837"/>
      <c r="S637" s="850"/>
    </row>
    <row r="638" spans="1:19" ht="14.4" customHeight="1" x14ac:dyDescent="0.3">
      <c r="A638" s="831" t="s">
        <v>6806</v>
      </c>
      <c r="B638" s="832" t="s">
        <v>6936</v>
      </c>
      <c r="C638" s="832" t="s">
        <v>665</v>
      </c>
      <c r="D638" s="832" t="s">
        <v>2693</v>
      </c>
      <c r="E638" s="832" t="s">
        <v>6751</v>
      </c>
      <c r="F638" s="832" t="s">
        <v>6987</v>
      </c>
      <c r="G638" s="832" t="s">
        <v>1405</v>
      </c>
      <c r="H638" s="849"/>
      <c r="I638" s="849"/>
      <c r="J638" s="832"/>
      <c r="K638" s="832"/>
      <c r="L638" s="849">
        <v>7</v>
      </c>
      <c r="M638" s="849">
        <v>46097.24</v>
      </c>
      <c r="N638" s="832">
        <v>1</v>
      </c>
      <c r="O638" s="832">
        <v>6585.32</v>
      </c>
      <c r="P638" s="849">
        <v>1</v>
      </c>
      <c r="Q638" s="849">
        <v>6582.65</v>
      </c>
      <c r="R638" s="837">
        <v>0.14279922181892019</v>
      </c>
      <c r="S638" s="850">
        <v>6582.65</v>
      </c>
    </row>
    <row r="639" spans="1:19" ht="14.4" customHeight="1" x14ac:dyDescent="0.3">
      <c r="A639" s="831" t="s">
        <v>6806</v>
      </c>
      <c r="B639" s="832" t="s">
        <v>6936</v>
      </c>
      <c r="C639" s="832" t="s">
        <v>665</v>
      </c>
      <c r="D639" s="832" t="s">
        <v>2693</v>
      </c>
      <c r="E639" s="832" t="s">
        <v>6751</v>
      </c>
      <c r="F639" s="832" t="s">
        <v>6998</v>
      </c>
      <c r="G639" s="832" t="s">
        <v>1637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2576.5700000000002</v>
      </c>
      <c r="R639" s="837"/>
      <c r="S639" s="850">
        <v>2576.5700000000002</v>
      </c>
    </row>
    <row r="640" spans="1:19" ht="14.4" customHeight="1" x14ac:dyDescent="0.3">
      <c r="A640" s="831" t="s">
        <v>6806</v>
      </c>
      <c r="B640" s="832" t="s">
        <v>6936</v>
      </c>
      <c r="C640" s="832" t="s">
        <v>665</v>
      </c>
      <c r="D640" s="832" t="s">
        <v>2693</v>
      </c>
      <c r="E640" s="832" t="s">
        <v>7001</v>
      </c>
      <c r="F640" s="832" t="s">
        <v>7002</v>
      </c>
      <c r="G640" s="832" t="s">
        <v>7003</v>
      </c>
      <c r="H640" s="849">
        <v>5</v>
      </c>
      <c r="I640" s="849">
        <v>13030.220000000001</v>
      </c>
      <c r="J640" s="832">
        <v>2.4667701569392122</v>
      </c>
      <c r="K640" s="832">
        <v>2606.0440000000003</v>
      </c>
      <c r="L640" s="849">
        <v>2</v>
      </c>
      <c r="M640" s="849">
        <v>5282.3</v>
      </c>
      <c r="N640" s="832">
        <v>1</v>
      </c>
      <c r="O640" s="832">
        <v>2641.15</v>
      </c>
      <c r="P640" s="849">
        <v>8</v>
      </c>
      <c r="Q640" s="849">
        <v>21297.599999999999</v>
      </c>
      <c r="R640" s="837">
        <v>4.0318800522499663</v>
      </c>
      <c r="S640" s="850">
        <v>2662.2</v>
      </c>
    </row>
    <row r="641" spans="1:19" ht="14.4" customHeight="1" x14ac:dyDescent="0.3">
      <c r="A641" s="831" t="s">
        <v>6806</v>
      </c>
      <c r="B641" s="832" t="s">
        <v>6936</v>
      </c>
      <c r="C641" s="832" t="s">
        <v>665</v>
      </c>
      <c r="D641" s="832" t="s">
        <v>2693</v>
      </c>
      <c r="E641" s="832" t="s">
        <v>7001</v>
      </c>
      <c r="F641" s="832" t="s">
        <v>7007</v>
      </c>
      <c r="G641" s="832" t="s">
        <v>7008</v>
      </c>
      <c r="H641" s="849">
        <v>5</v>
      </c>
      <c r="I641" s="849">
        <v>1224.25</v>
      </c>
      <c r="J641" s="832">
        <v>2.492264158625463</v>
      </c>
      <c r="K641" s="832">
        <v>244.85</v>
      </c>
      <c r="L641" s="849">
        <v>2</v>
      </c>
      <c r="M641" s="849">
        <v>491.22</v>
      </c>
      <c r="N641" s="832">
        <v>1</v>
      </c>
      <c r="O641" s="832">
        <v>245.61</v>
      </c>
      <c r="P641" s="849">
        <v>8</v>
      </c>
      <c r="Q641" s="849">
        <v>1999.68</v>
      </c>
      <c r="R641" s="837">
        <v>4.0708440210089165</v>
      </c>
      <c r="S641" s="850">
        <v>249.96</v>
      </c>
    </row>
    <row r="642" spans="1:19" ht="14.4" customHeight="1" x14ac:dyDescent="0.3">
      <c r="A642" s="831" t="s">
        <v>6806</v>
      </c>
      <c r="B642" s="832" t="s">
        <v>6936</v>
      </c>
      <c r="C642" s="832" t="s">
        <v>665</v>
      </c>
      <c r="D642" s="832" t="s">
        <v>2693</v>
      </c>
      <c r="E642" s="832" t="s">
        <v>6770</v>
      </c>
      <c r="F642" s="832" t="s">
        <v>6775</v>
      </c>
      <c r="G642" s="832" t="s">
        <v>6776</v>
      </c>
      <c r="H642" s="849">
        <v>39</v>
      </c>
      <c r="I642" s="849">
        <v>2574</v>
      </c>
      <c r="J642" s="832">
        <v>1.3448275862068966</v>
      </c>
      <c r="K642" s="832">
        <v>66</v>
      </c>
      <c r="L642" s="849">
        <v>29</v>
      </c>
      <c r="M642" s="849">
        <v>1914</v>
      </c>
      <c r="N642" s="832">
        <v>1</v>
      </c>
      <c r="O642" s="832">
        <v>66</v>
      </c>
      <c r="P642" s="849">
        <v>28</v>
      </c>
      <c r="Q642" s="849">
        <v>1876</v>
      </c>
      <c r="R642" s="837">
        <v>0.98014629049111812</v>
      </c>
      <c r="S642" s="850">
        <v>67</v>
      </c>
    </row>
    <row r="643" spans="1:19" ht="14.4" customHeight="1" x14ac:dyDescent="0.3">
      <c r="A643" s="831" t="s">
        <v>6806</v>
      </c>
      <c r="B643" s="832" t="s">
        <v>6936</v>
      </c>
      <c r="C643" s="832" t="s">
        <v>665</v>
      </c>
      <c r="D643" s="832" t="s">
        <v>2693</v>
      </c>
      <c r="E643" s="832" t="s">
        <v>6770</v>
      </c>
      <c r="F643" s="832" t="s">
        <v>6848</v>
      </c>
      <c r="G643" s="832" t="s">
        <v>6849</v>
      </c>
      <c r="H643" s="849">
        <v>33</v>
      </c>
      <c r="I643" s="849">
        <v>4851</v>
      </c>
      <c r="J643" s="832">
        <v>6.6</v>
      </c>
      <c r="K643" s="832">
        <v>147</v>
      </c>
      <c r="L643" s="849">
        <v>5</v>
      </c>
      <c r="M643" s="849">
        <v>735</v>
      </c>
      <c r="N643" s="832">
        <v>1</v>
      </c>
      <c r="O643" s="832">
        <v>147</v>
      </c>
      <c r="P643" s="849">
        <v>6</v>
      </c>
      <c r="Q643" s="849">
        <v>906</v>
      </c>
      <c r="R643" s="837">
        <v>1.2326530612244897</v>
      </c>
      <c r="S643" s="850">
        <v>151</v>
      </c>
    </row>
    <row r="644" spans="1:19" ht="14.4" customHeight="1" x14ac:dyDescent="0.3">
      <c r="A644" s="831" t="s">
        <v>6806</v>
      </c>
      <c r="B644" s="832" t="s">
        <v>6936</v>
      </c>
      <c r="C644" s="832" t="s">
        <v>665</v>
      </c>
      <c r="D644" s="832" t="s">
        <v>2693</v>
      </c>
      <c r="E644" s="832" t="s">
        <v>6770</v>
      </c>
      <c r="F644" s="832" t="s">
        <v>7016</v>
      </c>
      <c r="G644" s="832" t="s">
        <v>7017</v>
      </c>
      <c r="H644" s="849">
        <v>5</v>
      </c>
      <c r="I644" s="849">
        <v>980</v>
      </c>
      <c r="J644" s="832">
        <v>2.5</v>
      </c>
      <c r="K644" s="832">
        <v>196</v>
      </c>
      <c r="L644" s="849">
        <v>2</v>
      </c>
      <c r="M644" s="849">
        <v>392</v>
      </c>
      <c r="N644" s="832">
        <v>1</v>
      </c>
      <c r="O644" s="832">
        <v>196</v>
      </c>
      <c r="P644" s="849">
        <v>6</v>
      </c>
      <c r="Q644" s="849">
        <v>1194</v>
      </c>
      <c r="R644" s="837">
        <v>3.045918367346939</v>
      </c>
      <c r="S644" s="850">
        <v>199</v>
      </c>
    </row>
    <row r="645" spans="1:19" ht="14.4" customHeight="1" x14ac:dyDescent="0.3">
      <c r="A645" s="831" t="s">
        <v>6806</v>
      </c>
      <c r="B645" s="832" t="s">
        <v>6936</v>
      </c>
      <c r="C645" s="832" t="s">
        <v>665</v>
      </c>
      <c r="D645" s="832" t="s">
        <v>2693</v>
      </c>
      <c r="E645" s="832" t="s">
        <v>6770</v>
      </c>
      <c r="F645" s="832" t="s">
        <v>6810</v>
      </c>
      <c r="G645" s="832" t="s">
        <v>6811</v>
      </c>
      <c r="H645" s="849">
        <v>11</v>
      </c>
      <c r="I645" s="849">
        <v>407</v>
      </c>
      <c r="J645" s="832">
        <v>1.8333333333333333</v>
      </c>
      <c r="K645" s="832">
        <v>37</v>
      </c>
      <c r="L645" s="849">
        <v>6</v>
      </c>
      <c r="M645" s="849">
        <v>222</v>
      </c>
      <c r="N645" s="832">
        <v>1</v>
      </c>
      <c r="O645" s="832">
        <v>37</v>
      </c>
      <c r="P645" s="849">
        <v>6</v>
      </c>
      <c r="Q645" s="849">
        <v>228</v>
      </c>
      <c r="R645" s="837">
        <v>1.027027027027027</v>
      </c>
      <c r="S645" s="850">
        <v>38</v>
      </c>
    </row>
    <row r="646" spans="1:19" ht="14.4" customHeight="1" x14ac:dyDescent="0.3">
      <c r="A646" s="831" t="s">
        <v>6806</v>
      </c>
      <c r="B646" s="832" t="s">
        <v>6936</v>
      </c>
      <c r="C646" s="832" t="s">
        <v>665</v>
      </c>
      <c r="D646" s="832" t="s">
        <v>2693</v>
      </c>
      <c r="E646" s="832" t="s">
        <v>6770</v>
      </c>
      <c r="F646" s="832" t="s">
        <v>7020</v>
      </c>
      <c r="G646" s="832" t="s">
        <v>7021</v>
      </c>
      <c r="H646" s="849">
        <v>1</v>
      </c>
      <c r="I646" s="849">
        <v>0</v>
      </c>
      <c r="J646" s="832"/>
      <c r="K646" s="832">
        <v>0</v>
      </c>
      <c r="L646" s="849">
        <v>1</v>
      </c>
      <c r="M646" s="849">
        <v>0</v>
      </c>
      <c r="N646" s="832"/>
      <c r="O646" s="832">
        <v>0</v>
      </c>
      <c r="P646" s="849">
        <v>1</v>
      </c>
      <c r="Q646" s="849">
        <v>0</v>
      </c>
      <c r="R646" s="837"/>
      <c r="S646" s="850">
        <v>0</v>
      </c>
    </row>
    <row r="647" spans="1:19" ht="14.4" customHeight="1" x14ac:dyDescent="0.3">
      <c r="A647" s="831" t="s">
        <v>6806</v>
      </c>
      <c r="B647" s="832" t="s">
        <v>6936</v>
      </c>
      <c r="C647" s="832" t="s">
        <v>665</v>
      </c>
      <c r="D647" s="832" t="s">
        <v>2693</v>
      </c>
      <c r="E647" s="832" t="s">
        <v>6770</v>
      </c>
      <c r="F647" s="832" t="s">
        <v>6927</v>
      </c>
      <c r="G647" s="832" t="s">
        <v>6928</v>
      </c>
      <c r="H647" s="849">
        <v>1</v>
      </c>
      <c r="I647" s="849">
        <v>0</v>
      </c>
      <c r="J647" s="832"/>
      <c r="K647" s="832">
        <v>0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6806</v>
      </c>
      <c r="B648" s="832" t="s">
        <v>6936</v>
      </c>
      <c r="C648" s="832" t="s">
        <v>665</v>
      </c>
      <c r="D648" s="832" t="s">
        <v>2693</v>
      </c>
      <c r="E648" s="832" t="s">
        <v>6770</v>
      </c>
      <c r="F648" s="832" t="s">
        <v>6781</v>
      </c>
      <c r="G648" s="832" t="s">
        <v>6782</v>
      </c>
      <c r="H648" s="849">
        <v>12</v>
      </c>
      <c r="I648" s="849">
        <v>399.99</v>
      </c>
      <c r="J648" s="832">
        <v>2.4000360014400579</v>
      </c>
      <c r="K648" s="832">
        <v>33.332500000000003</v>
      </c>
      <c r="L648" s="849">
        <v>5</v>
      </c>
      <c r="M648" s="849">
        <v>166.66</v>
      </c>
      <c r="N648" s="832">
        <v>1</v>
      </c>
      <c r="O648" s="832">
        <v>33.332000000000001</v>
      </c>
      <c r="P648" s="849">
        <v>7</v>
      </c>
      <c r="Q648" s="849">
        <v>233.32999999999998</v>
      </c>
      <c r="R648" s="837">
        <v>1.4000360014400575</v>
      </c>
      <c r="S648" s="850">
        <v>33.332857142857144</v>
      </c>
    </row>
    <row r="649" spans="1:19" ht="14.4" customHeight="1" x14ac:dyDescent="0.3">
      <c r="A649" s="831" t="s">
        <v>6806</v>
      </c>
      <c r="B649" s="832" t="s">
        <v>6936</v>
      </c>
      <c r="C649" s="832" t="s">
        <v>665</v>
      </c>
      <c r="D649" s="832" t="s">
        <v>2693</v>
      </c>
      <c r="E649" s="832" t="s">
        <v>6770</v>
      </c>
      <c r="F649" s="832" t="s">
        <v>6818</v>
      </c>
      <c r="G649" s="832" t="s">
        <v>6819</v>
      </c>
      <c r="H649" s="849">
        <v>1</v>
      </c>
      <c r="I649" s="849">
        <v>116</v>
      </c>
      <c r="J649" s="832"/>
      <c r="K649" s="832">
        <v>116</v>
      </c>
      <c r="L649" s="849"/>
      <c r="M649" s="849"/>
      <c r="N649" s="832"/>
      <c r="O649" s="832"/>
      <c r="P649" s="849">
        <v>2</v>
      </c>
      <c r="Q649" s="849">
        <v>232</v>
      </c>
      <c r="R649" s="837"/>
      <c r="S649" s="850">
        <v>116</v>
      </c>
    </row>
    <row r="650" spans="1:19" ht="14.4" customHeight="1" x14ac:dyDescent="0.3">
      <c r="A650" s="831" t="s">
        <v>6806</v>
      </c>
      <c r="B650" s="832" t="s">
        <v>6936</v>
      </c>
      <c r="C650" s="832" t="s">
        <v>665</v>
      </c>
      <c r="D650" s="832" t="s">
        <v>2693</v>
      </c>
      <c r="E650" s="832" t="s">
        <v>6770</v>
      </c>
      <c r="F650" s="832" t="s">
        <v>6783</v>
      </c>
      <c r="G650" s="832" t="s">
        <v>6784</v>
      </c>
      <c r="H650" s="849">
        <v>42</v>
      </c>
      <c r="I650" s="849">
        <v>1554</v>
      </c>
      <c r="J650" s="832">
        <v>2.2105263157894739</v>
      </c>
      <c r="K650" s="832">
        <v>37</v>
      </c>
      <c r="L650" s="849">
        <v>19</v>
      </c>
      <c r="M650" s="849">
        <v>703</v>
      </c>
      <c r="N650" s="832">
        <v>1</v>
      </c>
      <c r="O650" s="832">
        <v>37</v>
      </c>
      <c r="P650" s="849">
        <v>28</v>
      </c>
      <c r="Q650" s="849">
        <v>1064</v>
      </c>
      <c r="R650" s="837">
        <v>1.5135135135135136</v>
      </c>
      <c r="S650" s="850">
        <v>38</v>
      </c>
    </row>
    <row r="651" spans="1:19" ht="14.4" customHeight="1" x14ac:dyDescent="0.3">
      <c r="A651" s="831" t="s">
        <v>6806</v>
      </c>
      <c r="B651" s="832" t="s">
        <v>6936</v>
      </c>
      <c r="C651" s="832" t="s">
        <v>665</v>
      </c>
      <c r="D651" s="832" t="s">
        <v>2693</v>
      </c>
      <c r="E651" s="832" t="s">
        <v>6770</v>
      </c>
      <c r="F651" s="832" t="s">
        <v>6854</v>
      </c>
      <c r="G651" s="832" t="s">
        <v>6855</v>
      </c>
      <c r="H651" s="849">
        <v>1</v>
      </c>
      <c r="I651" s="849">
        <v>32</v>
      </c>
      <c r="J651" s="832"/>
      <c r="K651" s="832">
        <v>32</v>
      </c>
      <c r="L651" s="849"/>
      <c r="M651" s="849"/>
      <c r="N651" s="832"/>
      <c r="O651" s="832"/>
      <c r="P651" s="849">
        <v>11</v>
      </c>
      <c r="Q651" s="849">
        <v>363</v>
      </c>
      <c r="R651" s="837"/>
      <c r="S651" s="850">
        <v>33</v>
      </c>
    </row>
    <row r="652" spans="1:19" ht="14.4" customHeight="1" x14ac:dyDescent="0.3">
      <c r="A652" s="831" t="s">
        <v>6806</v>
      </c>
      <c r="B652" s="832" t="s">
        <v>6936</v>
      </c>
      <c r="C652" s="832" t="s">
        <v>665</v>
      </c>
      <c r="D652" s="832" t="s">
        <v>2693</v>
      </c>
      <c r="E652" s="832" t="s">
        <v>6770</v>
      </c>
      <c r="F652" s="832" t="s">
        <v>6822</v>
      </c>
      <c r="G652" s="832" t="s">
        <v>6823</v>
      </c>
      <c r="H652" s="849">
        <v>1</v>
      </c>
      <c r="I652" s="849">
        <v>74</v>
      </c>
      <c r="J652" s="832"/>
      <c r="K652" s="832">
        <v>74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6806</v>
      </c>
      <c r="B653" s="832" t="s">
        <v>6936</v>
      </c>
      <c r="C653" s="832" t="s">
        <v>665</v>
      </c>
      <c r="D653" s="832" t="s">
        <v>2693</v>
      </c>
      <c r="E653" s="832" t="s">
        <v>6770</v>
      </c>
      <c r="F653" s="832" t="s">
        <v>7022</v>
      </c>
      <c r="G653" s="832" t="s">
        <v>7023</v>
      </c>
      <c r="H653" s="849">
        <v>11</v>
      </c>
      <c r="I653" s="849">
        <v>3905</v>
      </c>
      <c r="J653" s="832">
        <v>1.375</v>
      </c>
      <c r="K653" s="832">
        <v>355</v>
      </c>
      <c r="L653" s="849">
        <v>8</v>
      </c>
      <c r="M653" s="849">
        <v>2840</v>
      </c>
      <c r="N653" s="832">
        <v>1</v>
      </c>
      <c r="O653" s="832">
        <v>355</v>
      </c>
      <c r="P653" s="849">
        <v>7</v>
      </c>
      <c r="Q653" s="849">
        <v>2506</v>
      </c>
      <c r="R653" s="837">
        <v>0.88239436619718314</v>
      </c>
      <c r="S653" s="850">
        <v>358</v>
      </c>
    </row>
    <row r="654" spans="1:19" ht="14.4" customHeight="1" x14ac:dyDescent="0.3">
      <c r="A654" s="831" t="s">
        <v>6806</v>
      </c>
      <c r="B654" s="832" t="s">
        <v>6936</v>
      </c>
      <c r="C654" s="832" t="s">
        <v>665</v>
      </c>
      <c r="D654" s="832" t="s">
        <v>2693</v>
      </c>
      <c r="E654" s="832" t="s">
        <v>6770</v>
      </c>
      <c r="F654" s="832" t="s">
        <v>6824</v>
      </c>
      <c r="G654" s="832" t="s">
        <v>6825</v>
      </c>
      <c r="H654" s="849">
        <v>1</v>
      </c>
      <c r="I654" s="849">
        <v>223</v>
      </c>
      <c r="J654" s="832"/>
      <c r="K654" s="832">
        <v>223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6806</v>
      </c>
      <c r="B655" s="832" t="s">
        <v>6936</v>
      </c>
      <c r="C655" s="832" t="s">
        <v>665</v>
      </c>
      <c r="D655" s="832" t="s">
        <v>2693</v>
      </c>
      <c r="E655" s="832" t="s">
        <v>6770</v>
      </c>
      <c r="F655" s="832" t="s">
        <v>6892</v>
      </c>
      <c r="G655" s="832" t="s">
        <v>6893</v>
      </c>
      <c r="H655" s="849"/>
      <c r="I655" s="849"/>
      <c r="J655" s="832"/>
      <c r="K655" s="832"/>
      <c r="L655" s="849">
        <v>2</v>
      </c>
      <c r="M655" s="849">
        <v>118</v>
      </c>
      <c r="N655" s="832">
        <v>1</v>
      </c>
      <c r="O655" s="832">
        <v>59</v>
      </c>
      <c r="P655" s="849"/>
      <c r="Q655" s="849"/>
      <c r="R655" s="837"/>
      <c r="S655" s="850"/>
    </row>
    <row r="656" spans="1:19" ht="14.4" customHeight="1" x14ac:dyDescent="0.3">
      <c r="A656" s="831" t="s">
        <v>6806</v>
      </c>
      <c r="B656" s="832" t="s">
        <v>6936</v>
      </c>
      <c r="C656" s="832" t="s">
        <v>665</v>
      </c>
      <c r="D656" s="832" t="s">
        <v>2693</v>
      </c>
      <c r="E656" s="832" t="s">
        <v>6770</v>
      </c>
      <c r="F656" s="832" t="s">
        <v>7026</v>
      </c>
      <c r="G656" s="832" t="s">
        <v>7027</v>
      </c>
      <c r="H656" s="849">
        <v>114</v>
      </c>
      <c r="I656" s="849">
        <v>20178</v>
      </c>
      <c r="J656" s="832">
        <v>2.0992509363295881</v>
      </c>
      <c r="K656" s="832">
        <v>177</v>
      </c>
      <c r="L656" s="849">
        <v>54</v>
      </c>
      <c r="M656" s="849">
        <v>9612</v>
      </c>
      <c r="N656" s="832">
        <v>1</v>
      </c>
      <c r="O656" s="832">
        <v>178</v>
      </c>
      <c r="P656" s="849">
        <v>70</v>
      </c>
      <c r="Q656" s="849">
        <v>12530</v>
      </c>
      <c r="R656" s="837">
        <v>1.3035788597586351</v>
      </c>
      <c r="S656" s="850">
        <v>179</v>
      </c>
    </row>
    <row r="657" spans="1:19" ht="14.4" customHeight="1" x14ac:dyDescent="0.3">
      <c r="A657" s="831" t="s">
        <v>6806</v>
      </c>
      <c r="B657" s="832" t="s">
        <v>6936</v>
      </c>
      <c r="C657" s="832" t="s">
        <v>665</v>
      </c>
      <c r="D657" s="832" t="s">
        <v>2693</v>
      </c>
      <c r="E657" s="832" t="s">
        <v>6770</v>
      </c>
      <c r="F657" s="832" t="s">
        <v>7028</v>
      </c>
      <c r="G657" s="832" t="s">
        <v>7029</v>
      </c>
      <c r="H657" s="849">
        <v>2</v>
      </c>
      <c r="I657" s="849">
        <v>1402</v>
      </c>
      <c r="J657" s="832">
        <v>0.99857549857549854</v>
      </c>
      <c r="K657" s="832">
        <v>701</v>
      </c>
      <c r="L657" s="849">
        <v>2</v>
      </c>
      <c r="M657" s="849">
        <v>1404</v>
      </c>
      <c r="N657" s="832">
        <v>1</v>
      </c>
      <c r="O657" s="832">
        <v>702</v>
      </c>
      <c r="P657" s="849">
        <v>3</v>
      </c>
      <c r="Q657" s="849">
        <v>2121</v>
      </c>
      <c r="R657" s="837">
        <v>1.5106837606837606</v>
      </c>
      <c r="S657" s="850">
        <v>707</v>
      </c>
    </row>
    <row r="658" spans="1:19" ht="14.4" customHeight="1" x14ac:dyDescent="0.3">
      <c r="A658" s="831" t="s">
        <v>6806</v>
      </c>
      <c r="B658" s="832" t="s">
        <v>6936</v>
      </c>
      <c r="C658" s="832" t="s">
        <v>665</v>
      </c>
      <c r="D658" s="832" t="s">
        <v>2694</v>
      </c>
      <c r="E658" s="832" t="s">
        <v>6751</v>
      </c>
      <c r="F658" s="832" t="s">
        <v>6939</v>
      </c>
      <c r="G658" s="832" t="s">
        <v>6940</v>
      </c>
      <c r="H658" s="849"/>
      <c r="I658" s="849"/>
      <c r="J658" s="832"/>
      <c r="K658" s="832"/>
      <c r="L658" s="849">
        <v>1</v>
      </c>
      <c r="M658" s="849">
        <v>113.67</v>
      </c>
      <c r="N658" s="832">
        <v>1</v>
      </c>
      <c r="O658" s="832">
        <v>113.67</v>
      </c>
      <c r="P658" s="849"/>
      <c r="Q658" s="849"/>
      <c r="R658" s="837"/>
      <c r="S658" s="850"/>
    </row>
    <row r="659" spans="1:19" ht="14.4" customHeight="1" x14ac:dyDescent="0.3">
      <c r="A659" s="831" t="s">
        <v>6806</v>
      </c>
      <c r="B659" s="832" t="s">
        <v>6936</v>
      </c>
      <c r="C659" s="832" t="s">
        <v>665</v>
      </c>
      <c r="D659" s="832" t="s">
        <v>2694</v>
      </c>
      <c r="E659" s="832" t="s">
        <v>6751</v>
      </c>
      <c r="F659" s="832" t="s">
        <v>6956</v>
      </c>
      <c r="G659" s="832" t="s">
        <v>6957</v>
      </c>
      <c r="H659" s="849"/>
      <c r="I659" s="849"/>
      <c r="J659" s="832"/>
      <c r="K659" s="832"/>
      <c r="L659" s="849">
        <v>0.36</v>
      </c>
      <c r="M659" s="849">
        <v>84.75</v>
      </c>
      <c r="N659" s="832">
        <v>1</v>
      </c>
      <c r="O659" s="832">
        <v>235.41666666666669</v>
      </c>
      <c r="P659" s="849"/>
      <c r="Q659" s="849"/>
      <c r="R659" s="837"/>
      <c r="S659" s="850"/>
    </row>
    <row r="660" spans="1:19" ht="14.4" customHeight="1" x14ac:dyDescent="0.3">
      <c r="A660" s="831" t="s">
        <v>6806</v>
      </c>
      <c r="B660" s="832" t="s">
        <v>6936</v>
      </c>
      <c r="C660" s="832" t="s">
        <v>665</v>
      </c>
      <c r="D660" s="832" t="s">
        <v>2694</v>
      </c>
      <c r="E660" s="832" t="s">
        <v>6751</v>
      </c>
      <c r="F660" s="832" t="s">
        <v>6960</v>
      </c>
      <c r="G660" s="832" t="s">
        <v>1876</v>
      </c>
      <c r="H660" s="849"/>
      <c r="I660" s="849"/>
      <c r="J660" s="832"/>
      <c r="K660" s="832"/>
      <c r="L660" s="849">
        <v>0.1</v>
      </c>
      <c r="M660" s="849">
        <v>2643.05</v>
      </c>
      <c r="N660" s="832">
        <v>1</v>
      </c>
      <c r="O660" s="832">
        <v>26430.5</v>
      </c>
      <c r="P660" s="849"/>
      <c r="Q660" s="849"/>
      <c r="R660" s="837"/>
      <c r="S660" s="850"/>
    </row>
    <row r="661" spans="1:19" ht="14.4" customHeight="1" x14ac:dyDescent="0.3">
      <c r="A661" s="831" t="s">
        <v>6806</v>
      </c>
      <c r="B661" s="832" t="s">
        <v>6936</v>
      </c>
      <c r="C661" s="832" t="s">
        <v>665</v>
      </c>
      <c r="D661" s="832" t="s">
        <v>2694</v>
      </c>
      <c r="E661" s="832" t="s">
        <v>6751</v>
      </c>
      <c r="F661" s="832" t="s">
        <v>6965</v>
      </c>
      <c r="G661" s="832" t="s">
        <v>6966</v>
      </c>
      <c r="H661" s="849"/>
      <c r="I661" s="849"/>
      <c r="J661" s="832"/>
      <c r="K661" s="832"/>
      <c r="L661" s="849"/>
      <c r="M661" s="849"/>
      <c r="N661" s="832"/>
      <c r="O661" s="832"/>
      <c r="P661" s="849">
        <v>3</v>
      </c>
      <c r="Q661" s="849">
        <v>10890</v>
      </c>
      <c r="R661" s="837"/>
      <c r="S661" s="850">
        <v>3630</v>
      </c>
    </row>
    <row r="662" spans="1:19" ht="14.4" customHeight="1" x14ac:dyDescent="0.3">
      <c r="A662" s="831" t="s">
        <v>6806</v>
      </c>
      <c r="B662" s="832" t="s">
        <v>6936</v>
      </c>
      <c r="C662" s="832" t="s">
        <v>665</v>
      </c>
      <c r="D662" s="832" t="s">
        <v>2694</v>
      </c>
      <c r="E662" s="832" t="s">
        <v>6751</v>
      </c>
      <c r="F662" s="832" t="s">
        <v>6978</v>
      </c>
      <c r="G662" s="832" t="s">
        <v>1403</v>
      </c>
      <c r="H662" s="849">
        <v>3</v>
      </c>
      <c r="I662" s="849">
        <v>7785.42</v>
      </c>
      <c r="J662" s="832"/>
      <c r="K662" s="832">
        <v>2595.14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6806</v>
      </c>
      <c r="B663" s="832" t="s">
        <v>6936</v>
      </c>
      <c r="C663" s="832" t="s">
        <v>665</v>
      </c>
      <c r="D663" s="832" t="s">
        <v>2694</v>
      </c>
      <c r="E663" s="832" t="s">
        <v>6751</v>
      </c>
      <c r="F663" s="832" t="s">
        <v>6980</v>
      </c>
      <c r="G663" s="832" t="s">
        <v>6977</v>
      </c>
      <c r="H663" s="849">
        <v>0.06</v>
      </c>
      <c r="I663" s="849">
        <v>27.29</v>
      </c>
      <c r="J663" s="832"/>
      <c r="K663" s="832">
        <v>454.83333333333331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6806</v>
      </c>
      <c r="B664" s="832" t="s">
        <v>6936</v>
      </c>
      <c r="C664" s="832" t="s">
        <v>665</v>
      </c>
      <c r="D664" s="832" t="s">
        <v>2694</v>
      </c>
      <c r="E664" s="832" t="s">
        <v>6751</v>
      </c>
      <c r="F664" s="832" t="s">
        <v>6981</v>
      </c>
      <c r="G664" s="832" t="s">
        <v>5013</v>
      </c>
      <c r="H664" s="849"/>
      <c r="I664" s="849"/>
      <c r="J664" s="832"/>
      <c r="K664" s="832"/>
      <c r="L664" s="849"/>
      <c r="M664" s="849"/>
      <c r="N664" s="832"/>
      <c r="O664" s="832"/>
      <c r="P664" s="849">
        <v>0.2</v>
      </c>
      <c r="Q664" s="849">
        <v>3.44</v>
      </c>
      <c r="R664" s="837"/>
      <c r="S664" s="850">
        <v>17.2</v>
      </c>
    </row>
    <row r="665" spans="1:19" ht="14.4" customHeight="1" x14ac:dyDescent="0.3">
      <c r="A665" s="831" t="s">
        <v>6806</v>
      </c>
      <c r="B665" s="832" t="s">
        <v>6936</v>
      </c>
      <c r="C665" s="832" t="s">
        <v>665</v>
      </c>
      <c r="D665" s="832" t="s">
        <v>2694</v>
      </c>
      <c r="E665" s="832" t="s">
        <v>6751</v>
      </c>
      <c r="F665" s="832" t="s">
        <v>6982</v>
      </c>
      <c r="G665" s="832" t="s">
        <v>6977</v>
      </c>
      <c r="H665" s="849"/>
      <c r="I665" s="849"/>
      <c r="J665" s="832"/>
      <c r="K665" s="832"/>
      <c r="L665" s="849">
        <v>0.06</v>
      </c>
      <c r="M665" s="849">
        <v>54.58</v>
      </c>
      <c r="N665" s="832">
        <v>1</v>
      </c>
      <c r="O665" s="832">
        <v>909.66666666666663</v>
      </c>
      <c r="P665" s="849">
        <v>0.03</v>
      </c>
      <c r="Q665" s="849">
        <v>9.09</v>
      </c>
      <c r="R665" s="837">
        <v>0.1665445218028582</v>
      </c>
      <c r="S665" s="850">
        <v>303</v>
      </c>
    </row>
    <row r="666" spans="1:19" ht="14.4" customHeight="1" x14ac:dyDescent="0.3">
      <c r="A666" s="831" t="s">
        <v>6806</v>
      </c>
      <c r="B666" s="832" t="s">
        <v>6936</v>
      </c>
      <c r="C666" s="832" t="s">
        <v>665</v>
      </c>
      <c r="D666" s="832" t="s">
        <v>2694</v>
      </c>
      <c r="E666" s="832" t="s">
        <v>7001</v>
      </c>
      <c r="F666" s="832" t="s">
        <v>7002</v>
      </c>
      <c r="G666" s="832" t="s">
        <v>7003</v>
      </c>
      <c r="H666" s="849">
        <v>2</v>
      </c>
      <c r="I666" s="849">
        <v>5106.7700000000004</v>
      </c>
      <c r="J666" s="832">
        <v>0.64451343795947469</v>
      </c>
      <c r="K666" s="832">
        <v>2553.3850000000002</v>
      </c>
      <c r="L666" s="849">
        <v>3</v>
      </c>
      <c r="M666" s="849">
        <v>7923.4500000000007</v>
      </c>
      <c r="N666" s="832">
        <v>1</v>
      </c>
      <c r="O666" s="832">
        <v>2641.15</v>
      </c>
      <c r="P666" s="849">
        <v>3</v>
      </c>
      <c r="Q666" s="849">
        <v>7986.5999999999995</v>
      </c>
      <c r="R666" s="837">
        <v>1.0079700130624916</v>
      </c>
      <c r="S666" s="850">
        <v>2662.2</v>
      </c>
    </row>
    <row r="667" spans="1:19" ht="14.4" customHeight="1" x14ac:dyDescent="0.3">
      <c r="A667" s="831" t="s">
        <v>6806</v>
      </c>
      <c r="B667" s="832" t="s">
        <v>6936</v>
      </c>
      <c r="C667" s="832" t="s">
        <v>665</v>
      </c>
      <c r="D667" s="832" t="s">
        <v>2694</v>
      </c>
      <c r="E667" s="832" t="s">
        <v>7001</v>
      </c>
      <c r="F667" s="832" t="s">
        <v>7005</v>
      </c>
      <c r="G667" s="832" t="s">
        <v>7006</v>
      </c>
      <c r="H667" s="849">
        <v>2</v>
      </c>
      <c r="I667" s="849">
        <v>20220.48</v>
      </c>
      <c r="J667" s="832">
        <v>1.9614109795666956</v>
      </c>
      <c r="K667" s="832">
        <v>10110.24</v>
      </c>
      <c r="L667" s="849">
        <v>1</v>
      </c>
      <c r="M667" s="849">
        <v>10309.15</v>
      </c>
      <c r="N667" s="832">
        <v>1</v>
      </c>
      <c r="O667" s="832">
        <v>10309.15</v>
      </c>
      <c r="P667" s="849"/>
      <c r="Q667" s="849"/>
      <c r="R667" s="837"/>
      <c r="S667" s="850"/>
    </row>
    <row r="668" spans="1:19" ht="14.4" customHeight="1" x14ac:dyDescent="0.3">
      <c r="A668" s="831" t="s">
        <v>6806</v>
      </c>
      <c r="B668" s="832" t="s">
        <v>6936</v>
      </c>
      <c r="C668" s="832" t="s">
        <v>665</v>
      </c>
      <c r="D668" s="832" t="s">
        <v>2694</v>
      </c>
      <c r="E668" s="832" t="s">
        <v>7001</v>
      </c>
      <c r="F668" s="832" t="s">
        <v>7007</v>
      </c>
      <c r="G668" s="832" t="s">
        <v>7008</v>
      </c>
      <c r="H668" s="849">
        <v>5</v>
      </c>
      <c r="I668" s="849">
        <v>1220.45</v>
      </c>
      <c r="J668" s="832">
        <v>1.242264158625463</v>
      </c>
      <c r="K668" s="832">
        <v>244.09</v>
      </c>
      <c r="L668" s="849">
        <v>4</v>
      </c>
      <c r="M668" s="849">
        <v>982.44</v>
      </c>
      <c r="N668" s="832">
        <v>1</v>
      </c>
      <c r="O668" s="832">
        <v>245.61</v>
      </c>
      <c r="P668" s="849">
        <v>3</v>
      </c>
      <c r="Q668" s="849">
        <v>749.88</v>
      </c>
      <c r="R668" s="837">
        <v>0.76328325393917185</v>
      </c>
      <c r="S668" s="850">
        <v>249.96</v>
      </c>
    </row>
    <row r="669" spans="1:19" ht="14.4" customHeight="1" x14ac:dyDescent="0.3">
      <c r="A669" s="831" t="s">
        <v>6806</v>
      </c>
      <c r="B669" s="832" t="s">
        <v>6936</v>
      </c>
      <c r="C669" s="832" t="s">
        <v>665</v>
      </c>
      <c r="D669" s="832" t="s">
        <v>2694</v>
      </c>
      <c r="E669" s="832" t="s">
        <v>7001</v>
      </c>
      <c r="F669" s="832" t="s">
        <v>7009</v>
      </c>
      <c r="G669" s="832" t="s">
        <v>7010</v>
      </c>
      <c r="H669" s="849">
        <v>1</v>
      </c>
      <c r="I669" s="849">
        <v>2641.15</v>
      </c>
      <c r="J669" s="832"/>
      <c r="K669" s="832">
        <v>2641.15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6806</v>
      </c>
      <c r="B670" s="832" t="s">
        <v>6936</v>
      </c>
      <c r="C670" s="832" t="s">
        <v>665</v>
      </c>
      <c r="D670" s="832" t="s">
        <v>2694</v>
      </c>
      <c r="E670" s="832" t="s">
        <v>7011</v>
      </c>
      <c r="F670" s="832" t="s">
        <v>7014</v>
      </c>
      <c r="G670" s="832" t="s">
        <v>7015</v>
      </c>
      <c r="H670" s="849">
        <v>1</v>
      </c>
      <c r="I670" s="849">
        <v>377.3</v>
      </c>
      <c r="J670" s="832"/>
      <c r="K670" s="832">
        <v>377.3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6806</v>
      </c>
      <c r="B671" s="832" t="s">
        <v>6936</v>
      </c>
      <c r="C671" s="832" t="s">
        <v>665</v>
      </c>
      <c r="D671" s="832" t="s">
        <v>2694</v>
      </c>
      <c r="E671" s="832" t="s">
        <v>6770</v>
      </c>
      <c r="F671" s="832" t="s">
        <v>6775</v>
      </c>
      <c r="G671" s="832" t="s">
        <v>6776</v>
      </c>
      <c r="H671" s="849">
        <v>7</v>
      </c>
      <c r="I671" s="849">
        <v>462</v>
      </c>
      <c r="J671" s="832">
        <v>3.5</v>
      </c>
      <c r="K671" s="832">
        <v>66</v>
      </c>
      <c r="L671" s="849">
        <v>2</v>
      </c>
      <c r="M671" s="849">
        <v>132</v>
      </c>
      <c r="N671" s="832">
        <v>1</v>
      </c>
      <c r="O671" s="832">
        <v>66</v>
      </c>
      <c r="P671" s="849">
        <v>3</v>
      </c>
      <c r="Q671" s="849">
        <v>201</v>
      </c>
      <c r="R671" s="837">
        <v>1.5227272727272727</v>
      </c>
      <c r="S671" s="850">
        <v>67</v>
      </c>
    </row>
    <row r="672" spans="1:19" ht="14.4" customHeight="1" x14ac:dyDescent="0.3">
      <c r="A672" s="831" t="s">
        <v>6806</v>
      </c>
      <c r="B672" s="832" t="s">
        <v>6936</v>
      </c>
      <c r="C672" s="832" t="s">
        <v>665</v>
      </c>
      <c r="D672" s="832" t="s">
        <v>2694</v>
      </c>
      <c r="E672" s="832" t="s">
        <v>6770</v>
      </c>
      <c r="F672" s="832" t="s">
        <v>6870</v>
      </c>
      <c r="G672" s="832" t="s">
        <v>6871</v>
      </c>
      <c r="H672" s="849"/>
      <c r="I672" s="849"/>
      <c r="J672" s="832"/>
      <c r="K672" s="832"/>
      <c r="L672" s="849">
        <v>1</v>
      </c>
      <c r="M672" s="849">
        <v>116</v>
      </c>
      <c r="N672" s="832">
        <v>1</v>
      </c>
      <c r="O672" s="832">
        <v>116</v>
      </c>
      <c r="P672" s="849"/>
      <c r="Q672" s="849"/>
      <c r="R672" s="837"/>
      <c r="S672" s="850"/>
    </row>
    <row r="673" spans="1:19" ht="14.4" customHeight="1" x14ac:dyDescent="0.3">
      <c r="A673" s="831" t="s">
        <v>6806</v>
      </c>
      <c r="B673" s="832" t="s">
        <v>6936</v>
      </c>
      <c r="C673" s="832" t="s">
        <v>665</v>
      </c>
      <c r="D673" s="832" t="s">
        <v>2694</v>
      </c>
      <c r="E673" s="832" t="s">
        <v>6770</v>
      </c>
      <c r="F673" s="832" t="s">
        <v>6848</v>
      </c>
      <c r="G673" s="832" t="s">
        <v>6849</v>
      </c>
      <c r="H673" s="849">
        <v>15</v>
      </c>
      <c r="I673" s="849">
        <v>2205</v>
      </c>
      <c r="J673" s="832">
        <v>1.3636363636363635</v>
      </c>
      <c r="K673" s="832">
        <v>147</v>
      </c>
      <c r="L673" s="849">
        <v>11</v>
      </c>
      <c r="M673" s="849">
        <v>1617</v>
      </c>
      <c r="N673" s="832">
        <v>1</v>
      </c>
      <c r="O673" s="832">
        <v>147</v>
      </c>
      <c r="P673" s="849">
        <v>12</v>
      </c>
      <c r="Q673" s="849">
        <v>1812</v>
      </c>
      <c r="R673" s="837">
        <v>1.1205936920222634</v>
      </c>
      <c r="S673" s="850">
        <v>151</v>
      </c>
    </row>
    <row r="674" spans="1:19" ht="14.4" customHeight="1" x14ac:dyDescent="0.3">
      <c r="A674" s="831" t="s">
        <v>6806</v>
      </c>
      <c r="B674" s="832" t="s">
        <v>6936</v>
      </c>
      <c r="C674" s="832" t="s">
        <v>665</v>
      </c>
      <c r="D674" s="832" t="s">
        <v>2694</v>
      </c>
      <c r="E674" s="832" t="s">
        <v>6770</v>
      </c>
      <c r="F674" s="832" t="s">
        <v>7016</v>
      </c>
      <c r="G674" s="832" t="s">
        <v>7017</v>
      </c>
      <c r="H674" s="849">
        <v>2</v>
      </c>
      <c r="I674" s="849">
        <v>392</v>
      </c>
      <c r="J674" s="832">
        <v>1</v>
      </c>
      <c r="K674" s="832">
        <v>196</v>
      </c>
      <c r="L674" s="849">
        <v>2</v>
      </c>
      <c r="M674" s="849">
        <v>392</v>
      </c>
      <c r="N674" s="832">
        <v>1</v>
      </c>
      <c r="O674" s="832">
        <v>196</v>
      </c>
      <c r="P674" s="849">
        <v>2</v>
      </c>
      <c r="Q674" s="849">
        <v>398</v>
      </c>
      <c r="R674" s="837">
        <v>1.0153061224489797</v>
      </c>
      <c r="S674" s="850">
        <v>199</v>
      </c>
    </row>
    <row r="675" spans="1:19" ht="14.4" customHeight="1" x14ac:dyDescent="0.3">
      <c r="A675" s="831" t="s">
        <v>6806</v>
      </c>
      <c r="B675" s="832" t="s">
        <v>6936</v>
      </c>
      <c r="C675" s="832" t="s">
        <v>665</v>
      </c>
      <c r="D675" s="832" t="s">
        <v>2694</v>
      </c>
      <c r="E675" s="832" t="s">
        <v>6770</v>
      </c>
      <c r="F675" s="832" t="s">
        <v>6810</v>
      </c>
      <c r="G675" s="832" t="s">
        <v>6811</v>
      </c>
      <c r="H675" s="849">
        <v>1</v>
      </c>
      <c r="I675" s="849">
        <v>37</v>
      </c>
      <c r="J675" s="832"/>
      <c r="K675" s="832">
        <v>37</v>
      </c>
      <c r="L675" s="849"/>
      <c r="M675" s="849"/>
      <c r="N675" s="832"/>
      <c r="O675" s="832"/>
      <c r="P675" s="849">
        <v>1</v>
      </c>
      <c r="Q675" s="849">
        <v>38</v>
      </c>
      <c r="R675" s="837"/>
      <c r="S675" s="850">
        <v>38</v>
      </c>
    </row>
    <row r="676" spans="1:19" ht="14.4" customHeight="1" x14ac:dyDescent="0.3">
      <c r="A676" s="831" t="s">
        <v>6806</v>
      </c>
      <c r="B676" s="832" t="s">
        <v>6936</v>
      </c>
      <c r="C676" s="832" t="s">
        <v>665</v>
      </c>
      <c r="D676" s="832" t="s">
        <v>2694</v>
      </c>
      <c r="E676" s="832" t="s">
        <v>6770</v>
      </c>
      <c r="F676" s="832" t="s">
        <v>7018</v>
      </c>
      <c r="G676" s="832" t="s">
        <v>7019</v>
      </c>
      <c r="H676" s="849">
        <v>2</v>
      </c>
      <c r="I676" s="849">
        <v>354</v>
      </c>
      <c r="J676" s="832"/>
      <c r="K676" s="832">
        <v>177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6806</v>
      </c>
      <c r="B677" s="832" t="s">
        <v>6936</v>
      </c>
      <c r="C677" s="832" t="s">
        <v>665</v>
      </c>
      <c r="D677" s="832" t="s">
        <v>2694</v>
      </c>
      <c r="E677" s="832" t="s">
        <v>6770</v>
      </c>
      <c r="F677" s="832" t="s">
        <v>7020</v>
      </c>
      <c r="G677" s="832" t="s">
        <v>7021</v>
      </c>
      <c r="H677" s="849">
        <v>1</v>
      </c>
      <c r="I677" s="849">
        <v>0</v>
      </c>
      <c r="J677" s="832"/>
      <c r="K677" s="832">
        <v>0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6806</v>
      </c>
      <c r="B678" s="832" t="s">
        <v>6936</v>
      </c>
      <c r="C678" s="832" t="s">
        <v>665</v>
      </c>
      <c r="D678" s="832" t="s">
        <v>2694</v>
      </c>
      <c r="E678" s="832" t="s">
        <v>6770</v>
      </c>
      <c r="F678" s="832" t="s">
        <v>6781</v>
      </c>
      <c r="G678" s="832" t="s">
        <v>6782</v>
      </c>
      <c r="H678" s="849"/>
      <c r="I678" s="849"/>
      <c r="J678" s="832"/>
      <c r="K678" s="832"/>
      <c r="L678" s="849">
        <v>3</v>
      </c>
      <c r="M678" s="849">
        <v>100</v>
      </c>
      <c r="N678" s="832">
        <v>1</v>
      </c>
      <c r="O678" s="832">
        <v>33.333333333333336</v>
      </c>
      <c r="P678" s="849"/>
      <c r="Q678" s="849"/>
      <c r="R678" s="837"/>
      <c r="S678" s="850"/>
    </row>
    <row r="679" spans="1:19" ht="14.4" customHeight="1" x14ac:dyDescent="0.3">
      <c r="A679" s="831" t="s">
        <v>6806</v>
      </c>
      <c r="B679" s="832" t="s">
        <v>6936</v>
      </c>
      <c r="C679" s="832" t="s">
        <v>665</v>
      </c>
      <c r="D679" s="832" t="s">
        <v>2694</v>
      </c>
      <c r="E679" s="832" t="s">
        <v>6770</v>
      </c>
      <c r="F679" s="832" t="s">
        <v>6818</v>
      </c>
      <c r="G679" s="832" t="s">
        <v>6819</v>
      </c>
      <c r="H679" s="849">
        <v>4</v>
      </c>
      <c r="I679" s="849">
        <v>464</v>
      </c>
      <c r="J679" s="832">
        <v>0.33333333333333331</v>
      </c>
      <c r="K679" s="832">
        <v>116</v>
      </c>
      <c r="L679" s="849">
        <v>12</v>
      </c>
      <c r="M679" s="849">
        <v>1392</v>
      </c>
      <c r="N679" s="832">
        <v>1</v>
      </c>
      <c r="O679" s="832">
        <v>116</v>
      </c>
      <c r="P679" s="849">
        <v>5</v>
      </c>
      <c r="Q679" s="849">
        <v>580</v>
      </c>
      <c r="R679" s="837">
        <v>0.41666666666666669</v>
      </c>
      <c r="S679" s="850">
        <v>116</v>
      </c>
    </row>
    <row r="680" spans="1:19" ht="14.4" customHeight="1" x14ac:dyDescent="0.3">
      <c r="A680" s="831" t="s">
        <v>6806</v>
      </c>
      <c r="B680" s="832" t="s">
        <v>6936</v>
      </c>
      <c r="C680" s="832" t="s">
        <v>665</v>
      </c>
      <c r="D680" s="832" t="s">
        <v>2694</v>
      </c>
      <c r="E680" s="832" t="s">
        <v>6770</v>
      </c>
      <c r="F680" s="832" t="s">
        <v>6783</v>
      </c>
      <c r="G680" s="832" t="s">
        <v>6784</v>
      </c>
      <c r="H680" s="849">
        <v>3</v>
      </c>
      <c r="I680" s="849">
        <v>111</v>
      </c>
      <c r="J680" s="832">
        <v>1.5</v>
      </c>
      <c r="K680" s="832">
        <v>37</v>
      </c>
      <c r="L680" s="849">
        <v>2</v>
      </c>
      <c r="M680" s="849">
        <v>74</v>
      </c>
      <c r="N680" s="832">
        <v>1</v>
      </c>
      <c r="O680" s="832">
        <v>37</v>
      </c>
      <c r="P680" s="849"/>
      <c r="Q680" s="849"/>
      <c r="R680" s="837"/>
      <c r="S680" s="850"/>
    </row>
    <row r="681" spans="1:19" ht="14.4" customHeight="1" x14ac:dyDescent="0.3">
      <c r="A681" s="831" t="s">
        <v>6806</v>
      </c>
      <c r="B681" s="832" t="s">
        <v>6936</v>
      </c>
      <c r="C681" s="832" t="s">
        <v>665</v>
      </c>
      <c r="D681" s="832" t="s">
        <v>2694</v>
      </c>
      <c r="E681" s="832" t="s">
        <v>6770</v>
      </c>
      <c r="F681" s="832" t="s">
        <v>6854</v>
      </c>
      <c r="G681" s="832" t="s">
        <v>6855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33</v>
      </c>
      <c r="R681" s="837"/>
      <c r="S681" s="850">
        <v>33</v>
      </c>
    </row>
    <row r="682" spans="1:19" ht="14.4" customHeight="1" x14ac:dyDescent="0.3">
      <c r="A682" s="831" t="s">
        <v>6806</v>
      </c>
      <c r="B682" s="832" t="s">
        <v>6936</v>
      </c>
      <c r="C682" s="832" t="s">
        <v>665</v>
      </c>
      <c r="D682" s="832" t="s">
        <v>2694</v>
      </c>
      <c r="E682" s="832" t="s">
        <v>6770</v>
      </c>
      <c r="F682" s="832" t="s">
        <v>6822</v>
      </c>
      <c r="G682" s="832" t="s">
        <v>6823</v>
      </c>
      <c r="H682" s="849"/>
      <c r="I682" s="849"/>
      <c r="J682" s="832"/>
      <c r="K682" s="832"/>
      <c r="L682" s="849">
        <v>2</v>
      </c>
      <c r="M682" s="849">
        <v>148</v>
      </c>
      <c r="N682" s="832">
        <v>1</v>
      </c>
      <c r="O682" s="832">
        <v>74</v>
      </c>
      <c r="P682" s="849">
        <v>2</v>
      </c>
      <c r="Q682" s="849">
        <v>150</v>
      </c>
      <c r="R682" s="837">
        <v>1.0135135135135136</v>
      </c>
      <c r="S682" s="850">
        <v>75</v>
      </c>
    </row>
    <row r="683" spans="1:19" ht="14.4" customHeight="1" x14ac:dyDescent="0.3">
      <c r="A683" s="831" t="s">
        <v>6806</v>
      </c>
      <c r="B683" s="832" t="s">
        <v>6936</v>
      </c>
      <c r="C683" s="832" t="s">
        <v>665</v>
      </c>
      <c r="D683" s="832" t="s">
        <v>2694</v>
      </c>
      <c r="E683" s="832" t="s">
        <v>6770</v>
      </c>
      <c r="F683" s="832" t="s">
        <v>7022</v>
      </c>
      <c r="G683" s="832" t="s">
        <v>7023</v>
      </c>
      <c r="H683" s="849">
        <v>1</v>
      </c>
      <c r="I683" s="849">
        <v>355</v>
      </c>
      <c r="J683" s="832">
        <v>0.5</v>
      </c>
      <c r="K683" s="832">
        <v>355</v>
      </c>
      <c r="L683" s="849">
        <v>2</v>
      </c>
      <c r="M683" s="849">
        <v>710</v>
      </c>
      <c r="N683" s="832">
        <v>1</v>
      </c>
      <c r="O683" s="832">
        <v>355</v>
      </c>
      <c r="P683" s="849">
        <v>1</v>
      </c>
      <c r="Q683" s="849">
        <v>358</v>
      </c>
      <c r="R683" s="837">
        <v>0.50422535211267605</v>
      </c>
      <c r="S683" s="850">
        <v>358</v>
      </c>
    </row>
    <row r="684" spans="1:19" ht="14.4" customHeight="1" x14ac:dyDescent="0.3">
      <c r="A684" s="831" t="s">
        <v>6806</v>
      </c>
      <c r="B684" s="832" t="s">
        <v>6936</v>
      </c>
      <c r="C684" s="832" t="s">
        <v>665</v>
      </c>
      <c r="D684" s="832" t="s">
        <v>2694</v>
      </c>
      <c r="E684" s="832" t="s">
        <v>6770</v>
      </c>
      <c r="F684" s="832" t="s">
        <v>6890</v>
      </c>
      <c r="G684" s="832" t="s">
        <v>6891</v>
      </c>
      <c r="H684" s="849">
        <v>2</v>
      </c>
      <c r="I684" s="849">
        <v>154</v>
      </c>
      <c r="J684" s="832"/>
      <c r="K684" s="832">
        <v>77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 t="s">
        <v>6806</v>
      </c>
      <c r="B685" s="832" t="s">
        <v>6936</v>
      </c>
      <c r="C685" s="832" t="s">
        <v>665</v>
      </c>
      <c r="D685" s="832" t="s">
        <v>2694</v>
      </c>
      <c r="E685" s="832" t="s">
        <v>6770</v>
      </c>
      <c r="F685" s="832" t="s">
        <v>7026</v>
      </c>
      <c r="G685" s="832" t="s">
        <v>7027</v>
      </c>
      <c r="H685" s="849">
        <v>24</v>
      </c>
      <c r="I685" s="849">
        <v>4248</v>
      </c>
      <c r="J685" s="832">
        <v>1.0376160234489498</v>
      </c>
      <c r="K685" s="832">
        <v>177</v>
      </c>
      <c r="L685" s="849">
        <v>23</v>
      </c>
      <c r="M685" s="849">
        <v>4094</v>
      </c>
      <c r="N685" s="832">
        <v>1</v>
      </c>
      <c r="O685" s="832">
        <v>178</v>
      </c>
      <c r="P685" s="849">
        <v>14</v>
      </c>
      <c r="Q685" s="849">
        <v>2506</v>
      </c>
      <c r="R685" s="837">
        <v>0.61211529066927206</v>
      </c>
      <c r="S685" s="850">
        <v>179</v>
      </c>
    </row>
    <row r="686" spans="1:19" ht="14.4" customHeight="1" x14ac:dyDescent="0.3">
      <c r="A686" s="831" t="s">
        <v>6806</v>
      </c>
      <c r="B686" s="832" t="s">
        <v>6936</v>
      </c>
      <c r="C686" s="832" t="s">
        <v>665</v>
      </c>
      <c r="D686" s="832" t="s">
        <v>2702</v>
      </c>
      <c r="E686" s="832" t="s">
        <v>6751</v>
      </c>
      <c r="F686" s="832" t="s">
        <v>6980</v>
      </c>
      <c r="G686" s="832" t="s">
        <v>6977</v>
      </c>
      <c r="H686" s="849">
        <v>0.09</v>
      </c>
      <c r="I686" s="849">
        <v>40.94</v>
      </c>
      <c r="J686" s="832"/>
      <c r="K686" s="832">
        <v>454.88888888888886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6806</v>
      </c>
      <c r="B687" s="832" t="s">
        <v>6936</v>
      </c>
      <c r="C687" s="832" t="s">
        <v>665</v>
      </c>
      <c r="D687" s="832" t="s">
        <v>2702</v>
      </c>
      <c r="E687" s="832" t="s">
        <v>6751</v>
      </c>
      <c r="F687" s="832" t="s">
        <v>6982</v>
      </c>
      <c r="G687" s="832" t="s">
        <v>6977</v>
      </c>
      <c r="H687" s="849"/>
      <c r="I687" s="849"/>
      <c r="J687" s="832"/>
      <c r="K687" s="832"/>
      <c r="L687" s="849">
        <v>0.06</v>
      </c>
      <c r="M687" s="849">
        <v>54.58</v>
      </c>
      <c r="N687" s="832">
        <v>1</v>
      </c>
      <c r="O687" s="832">
        <v>909.66666666666663</v>
      </c>
      <c r="P687" s="849"/>
      <c r="Q687" s="849"/>
      <c r="R687" s="837"/>
      <c r="S687" s="850"/>
    </row>
    <row r="688" spans="1:19" ht="14.4" customHeight="1" x14ac:dyDescent="0.3">
      <c r="A688" s="831" t="s">
        <v>6806</v>
      </c>
      <c r="B688" s="832" t="s">
        <v>6936</v>
      </c>
      <c r="C688" s="832" t="s">
        <v>665</v>
      </c>
      <c r="D688" s="832" t="s">
        <v>2702</v>
      </c>
      <c r="E688" s="832" t="s">
        <v>6751</v>
      </c>
      <c r="F688" s="832" t="s">
        <v>6986</v>
      </c>
      <c r="G688" s="832" t="s">
        <v>1862</v>
      </c>
      <c r="H688" s="849"/>
      <c r="I688" s="849"/>
      <c r="J688" s="832"/>
      <c r="K688" s="832"/>
      <c r="L688" s="849">
        <v>1</v>
      </c>
      <c r="M688" s="849">
        <v>12551.49</v>
      </c>
      <c r="N688" s="832">
        <v>1</v>
      </c>
      <c r="O688" s="832">
        <v>12551.49</v>
      </c>
      <c r="P688" s="849"/>
      <c r="Q688" s="849"/>
      <c r="R688" s="837"/>
      <c r="S688" s="850"/>
    </row>
    <row r="689" spans="1:19" ht="14.4" customHeight="1" x14ac:dyDescent="0.3">
      <c r="A689" s="831" t="s">
        <v>6806</v>
      </c>
      <c r="B689" s="832" t="s">
        <v>6936</v>
      </c>
      <c r="C689" s="832" t="s">
        <v>665</v>
      </c>
      <c r="D689" s="832" t="s">
        <v>2702</v>
      </c>
      <c r="E689" s="832" t="s">
        <v>7001</v>
      </c>
      <c r="F689" s="832" t="s">
        <v>7002</v>
      </c>
      <c r="G689" s="832" t="s">
        <v>7003</v>
      </c>
      <c r="H689" s="849"/>
      <c r="I689" s="849"/>
      <c r="J689" s="832"/>
      <c r="K689" s="832"/>
      <c r="L689" s="849">
        <v>1</v>
      </c>
      <c r="M689" s="849">
        <v>2641.15</v>
      </c>
      <c r="N689" s="832">
        <v>1</v>
      </c>
      <c r="O689" s="832">
        <v>2641.15</v>
      </c>
      <c r="P689" s="849"/>
      <c r="Q689" s="849"/>
      <c r="R689" s="837"/>
      <c r="S689" s="850"/>
    </row>
    <row r="690" spans="1:19" ht="14.4" customHeight="1" x14ac:dyDescent="0.3">
      <c r="A690" s="831" t="s">
        <v>6806</v>
      </c>
      <c r="B690" s="832" t="s">
        <v>6936</v>
      </c>
      <c r="C690" s="832" t="s">
        <v>665</v>
      </c>
      <c r="D690" s="832" t="s">
        <v>2702</v>
      </c>
      <c r="E690" s="832" t="s">
        <v>7001</v>
      </c>
      <c r="F690" s="832" t="s">
        <v>7007</v>
      </c>
      <c r="G690" s="832" t="s">
        <v>7008</v>
      </c>
      <c r="H690" s="849"/>
      <c r="I690" s="849"/>
      <c r="J690" s="832"/>
      <c r="K690" s="832"/>
      <c r="L690" s="849">
        <v>1</v>
      </c>
      <c r="M690" s="849">
        <v>245.61</v>
      </c>
      <c r="N690" s="832">
        <v>1</v>
      </c>
      <c r="O690" s="832">
        <v>245.61</v>
      </c>
      <c r="P690" s="849"/>
      <c r="Q690" s="849"/>
      <c r="R690" s="837"/>
      <c r="S690" s="850"/>
    </row>
    <row r="691" spans="1:19" ht="14.4" customHeight="1" x14ac:dyDescent="0.3">
      <c r="A691" s="831" t="s">
        <v>6806</v>
      </c>
      <c r="B691" s="832" t="s">
        <v>6936</v>
      </c>
      <c r="C691" s="832" t="s">
        <v>665</v>
      </c>
      <c r="D691" s="832" t="s">
        <v>2702</v>
      </c>
      <c r="E691" s="832" t="s">
        <v>6770</v>
      </c>
      <c r="F691" s="832" t="s">
        <v>6848</v>
      </c>
      <c r="G691" s="832" t="s">
        <v>6849</v>
      </c>
      <c r="H691" s="849">
        <v>1</v>
      </c>
      <c r="I691" s="849">
        <v>147</v>
      </c>
      <c r="J691" s="832">
        <v>0.33333333333333331</v>
      </c>
      <c r="K691" s="832">
        <v>147</v>
      </c>
      <c r="L691" s="849">
        <v>3</v>
      </c>
      <c r="M691" s="849">
        <v>441</v>
      </c>
      <c r="N691" s="832">
        <v>1</v>
      </c>
      <c r="O691" s="832">
        <v>147</v>
      </c>
      <c r="P691" s="849"/>
      <c r="Q691" s="849"/>
      <c r="R691" s="837"/>
      <c r="S691" s="850"/>
    </row>
    <row r="692" spans="1:19" ht="14.4" customHeight="1" x14ac:dyDescent="0.3">
      <c r="A692" s="831" t="s">
        <v>6806</v>
      </c>
      <c r="B692" s="832" t="s">
        <v>6936</v>
      </c>
      <c r="C692" s="832" t="s">
        <v>665</v>
      </c>
      <c r="D692" s="832" t="s">
        <v>2702</v>
      </c>
      <c r="E692" s="832" t="s">
        <v>6770</v>
      </c>
      <c r="F692" s="832" t="s">
        <v>7016</v>
      </c>
      <c r="G692" s="832" t="s">
        <v>7017</v>
      </c>
      <c r="H692" s="849"/>
      <c r="I692" s="849"/>
      <c r="J692" s="832"/>
      <c r="K692" s="832"/>
      <c r="L692" s="849">
        <v>1</v>
      </c>
      <c r="M692" s="849">
        <v>196</v>
      </c>
      <c r="N692" s="832">
        <v>1</v>
      </c>
      <c r="O692" s="832">
        <v>196</v>
      </c>
      <c r="P692" s="849"/>
      <c r="Q692" s="849"/>
      <c r="R692" s="837"/>
      <c r="S692" s="850"/>
    </row>
    <row r="693" spans="1:19" ht="14.4" customHeight="1" x14ac:dyDescent="0.3">
      <c r="A693" s="831" t="s">
        <v>6806</v>
      </c>
      <c r="B693" s="832" t="s">
        <v>6936</v>
      </c>
      <c r="C693" s="832" t="s">
        <v>665</v>
      </c>
      <c r="D693" s="832" t="s">
        <v>2702</v>
      </c>
      <c r="E693" s="832" t="s">
        <v>6770</v>
      </c>
      <c r="F693" s="832" t="s">
        <v>7026</v>
      </c>
      <c r="G693" s="832" t="s">
        <v>7027</v>
      </c>
      <c r="H693" s="849">
        <v>1</v>
      </c>
      <c r="I693" s="849">
        <v>177</v>
      </c>
      <c r="J693" s="832">
        <v>0.33146067415730335</v>
      </c>
      <c r="K693" s="832">
        <v>177</v>
      </c>
      <c r="L693" s="849">
        <v>3</v>
      </c>
      <c r="M693" s="849">
        <v>534</v>
      </c>
      <c r="N693" s="832">
        <v>1</v>
      </c>
      <c r="O693" s="832">
        <v>178</v>
      </c>
      <c r="P693" s="849"/>
      <c r="Q693" s="849"/>
      <c r="R693" s="837"/>
      <c r="S693" s="850"/>
    </row>
    <row r="694" spans="1:19" ht="14.4" customHeight="1" x14ac:dyDescent="0.3">
      <c r="A694" s="831" t="s">
        <v>6806</v>
      </c>
      <c r="B694" s="832" t="s">
        <v>6936</v>
      </c>
      <c r="C694" s="832" t="s">
        <v>665</v>
      </c>
      <c r="D694" s="832" t="s">
        <v>2704</v>
      </c>
      <c r="E694" s="832" t="s">
        <v>6751</v>
      </c>
      <c r="F694" s="832" t="s">
        <v>6982</v>
      </c>
      <c r="G694" s="832" t="s">
        <v>6977</v>
      </c>
      <c r="H694" s="849"/>
      <c r="I694" s="849"/>
      <c r="J694" s="832"/>
      <c r="K694" s="832"/>
      <c r="L694" s="849">
        <v>0.03</v>
      </c>
      <c r="M694" s="849">
        <v>27.29</v>
      </c>
      <c r="N694" s="832">
        <v>1</v>
      </c>
      <c r="O694" s="832">
        <v>909.66666666666663</v>
      </c>
      <c r="P694" s="849"/>
      <c r="Q694" s="849"/>
      <c r="R694" s="837"/>
      <c r="S694" s="850"/>
    </row>
    <row r="695" spans="1:19" ht="14.4" customHeight="1" x14ac:dyDescent="0.3">
      <c r="A695" s="831" t="s">
        <v>6806</v>
      </c>
      <c r="B695" s="832" t="s">
        <v>6936</v>
      </c>
      <c r="C695" s="832" t="s">
        <v>665</v>
      </c>
      <c r="D695" s="832" t="s">
        <v>2704</v>
      </c>
      <c r="E695" s="832" t="s">
        <v>7001</v>
      </c>
      <c r="F695" s="832" t="s">
        <v>7002</v>
      </c>
      <c r="G695" s="832" t="s">
        <v>7003</v>
      </c>
      <c r="H695" s="849">
        <v>1</v>
      </c>
      <c r="I695" s="849">
        <v>2641.15</v>
      </c>
      <c r="J695" s="832"/>
      <c r="K695" s="832">
        <v>2641.15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6806</v>
      </c>
      <c r="B696" s="832" t="s">
        <v>6936</v>
      </c>
      <c r="C696" s="832" t="s">
        <v>665</v>
      </c>
      <c r="D696" s="832" t="s">
        <v>2704</v>
      </c>
      <c r="E696" s="832" t="s">
        <v>7001</v>
      </c>
      <c r="F696" s="832" t="s">
        <v>7007</v>
      </c>
      <c r="G696" s="832" t="s">
        <v>7008</v>
      </c>
      <c r="H696" s="849">
        <v>1</v>
      </c>
      <c r="I696" s="849">
        <v>245.61</v>
      </c>
      <c r="J696" s="832"/>
      <c r="K696" s="832">
        <v>245.61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6806</v>
      </c>
      <c r="B697" s="832" t="s">
        <v>6936</v>
      </c>
      <c r="C697" s="832" t="s">
        <v>665</v>
      </c>
      <c r="D697" s="832" t="s">
        <v>2704</v>
      </c>
      <c r="E697" s="832" t="s">
        <v>6770</v>
      </c>
      <c r="F697" s="832" t="s">
        <v>6848</v>
      </c>
      <c r="G697" s="832" t="s">
        <v>6849</v>
      </c>
      <c r="H697" s="849"/>
      <c r="I697" s="849"/>
      <c r="J697" s="832"/>
      <c r="K697" s="832"/>
      <c r="L697" s="849">
        <v>2</v>
      </c>
      <c r="M697" s="849">
        <v>294</v>
      </c>
      <c r="N697" s="832">
        <v>1</v>
      </c>
      <c r="O697" s="832">
        <v>147</v>
      </c>
      <c r="P697" s="849"/>
      <c r="Q697" s="849"/>
      <c r="R697" s="837"/>
      <c r="S697" s="850"/>
    </row>
    <row r="698" spans="1:19" ht="14.4" customHeight="1" x14ac:dyDescent="0.3">
      <c r="A698" s="831" t="s">
        <v>6806</v>
      </c>
      <c r="B698" s="832" t="s">
        <v>6936</v>
      </c>
      <c r="C698" s="832" t="s">
        <v>665</v>
      </c>
      <c r="D698" s="832" t="s">
        <v>2704</v>
      </c>
      <c r="E698" s="832" t="s">
        <v>6770</v>
      </c>
      <c r="F698" s="832" t="s">
        <v>7016</v>
      </c>
      <c r="G698" s="832" t="s">
        <v>7017</v>
      </c>
      <c r="H698" s="849">
        <v>1</v>
      </c>
      <c r="I698" s="849">
        <v>196</v>
      </c>
      <c r="J698" s="832">
        <v>1</v>
      </c>
      <c r="K698" s="832">
        <v>196</v>
      </c>
      <c r="L698" s="849">
        <v>1</v>
      </c>
      <c r="M698" s="849">
        <v>196</v>
      </c>
      <c r="N698" s="832">
        <v>1</v>
      </c>
      <c r="O698" s="832">
        <v>196</v>
      </c>
      <c r="P698" s="849"/>
      <c r="Q698" s="849"/>
      <c r="R698" s="837"/>
      <c r="S698" s="850"/>
    </row>
    <row r="699" spans="1:19" ht="14.4" customHeight="1" x14ac:dyDescent="0.3">
      <c r="A699" s="831" t="s">
        <v>6806</v>
      </c>
      <c r="B699" s="832" t="s">
        <v>6936</v>
      </c>
      <c r="C699" s="832" t="s">
        <v>665</v>
      </c>
      <c r="D699" s="832" t="s">
        <v>6746</v>
      </c>
      <c r="E699" s="832" t="s">
        <v>6770</v>
      </c>
      <c r="F699" s="832" t="s">
        <v>6824</v>
      </c>
      <c r="G699" s="832" t="s">
        <v>6825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226</v>
      </c>
      <c r="R699" s="837"/>
      <c r="S699" s="850">
        <v>226</v>
      </c>
    </row>
    <row r="700" spans="1:19" ht="14.4" customHeight="1" x14ac:dyDescent="0.3">
      <c r="A700" s="831" t="s">
        <v>6806</v>
      </c>
      <c r="B700" s="832" t="s">
        <v>6936</v>
      </c>
      <c r="C700" s="832" t="s">
        <v>665</v>
      </c>
      <c r="D700" s="832" t="s">
        <v>2706</v>
      </c>
      <c r="E700" s="832" t="s">
        <v>6751</v>
      </c>
      <c r="F700" s="832" t="s">
        <v>6980</v>
      </c>
      <c r="G700" s="832" t="s">
        <v>6977</v>
      </c>
      <c r="H700" s="849">
        <v>0.09</v>
      </c>
      <c r="I700" s="849">
        <v>40.94</v>
      </c>
      <c r="J700" s="832"/>
      <c r="K700" s="832">
        <v>454.88888888888886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6806</v>
      </c>
      <c r="B701" s="832" t="s">
        <v>6936</v>
      </c>
      <c r="C701" s="832" t="s">
        <v>665</v>
      </c>
      <c r="D701" s="832" t="s">
        <v>2706</v>
      </c>
      <c r="E701" s="832" t="s">
        <v>6770</v>
      </c>
      <c r="F701" s="832" t="s">
        <v>6848</v>
      </c>
      <c r="G701" s="832" t="s">
        <v>6849</v>
      </c>
      <c r="H701" s="849">
        <v>1</v>
      </c>
      <c r="I701" s="849">
        <v>147</v>
      </c>
      <c r="J701" s="832"/>
      <c r="K701" s="832">
        <v>147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6806</v>
      </c>
      <c r="B702" s="832" t="s">
        <v>6936</v>
      </c>
      <c r="C702" s="832" t="s">
        <v>665</v>
      </c>
      <c r="D702" s="832" t="s">
        <v>2706</v>
      </c>
      <c r="E702" s="832" t="s">
        <v>6770</v>
      </c>
      <c r="F702" s="832" t="s">
        <v>7026</v>
      </c>
      <c r="G702" s="832" t="s">
        <v>7027</v>
      </c>
      <c r="H702" s="849">
        <v>1</v>
      </c>
      <c r="I702" s="849">
        <v>177</v>
      </c>
      <c r="J702" s="832"/>
      <c r="K702" s="832">
        <v>177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6806</v>
      </c>
      <c r="B703" s="832" t="s">
        <v>6936</v>
      </c>
      <c r="C703" s="832" t="s">
        <v>665</v>
      </c>
      <c r="D703" s="832" t="s">
        <v>2712</v>
      </c>
      <c r="E703" s="832" t="s">
        <v>7001</v>
      </c>
      <c r="F703" s="832" t="s">
        <v>7004</v>
      </c>
      <c r="G703" s="832" t="s">
        <v>7003</v>
      </c>
      <c r="H703" s="849">
        <v>2</v>
      </c>
      <c r="I703" s="849">
        <v>3320.52</v>
      </c>
      <c r="J703" s="832"/>
      <c r="K703" s="832">
        <v>1660.26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6806</v>
      </c>
      <c r="B704" s="832" t="s">
        <v>6936</v>
      </c>
      <c r="C704" s="832" t="s">
        <v>665</v>
      </c>
      <c r="D704" s="832" t="s">
        <v>2712</v>
      </c>
      <c r="E704" s="832" t="s">
        <v>7001</v>
      </c>
      <c r="F704" s="832" t="s">
        <v>7007</v>
      </c>
      <c r="G704" s="832" t="s">
        <v>7008</v>
      </c>
      <c r="H704" s="849">
        <v>2</v>
      </c>
      <c r="I704" s="849">
        <v>491.22</v>
      </c>
      <c r="J704" s="832"/>
      <c r="K704" s="832">
        <v>245.61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6806</v>
      </c>
      <c r="B705" s="832" t="s">
        <v>6936</v>
      </c>
      <c r="C705" s="832" t="s">
        <v>665</v>
      </c>
      <c r="D705" s="832" t="s">
        <v>2712</v>
      </c>
      <c r="E705" s="832" t="s">
        <v>6770</v>
      </c>
      <c r="F705" s="832" t="s">
        <v>6775</v>
      </c>
      <c r="G705" s="832" t="s">
        <v>6776</v>
      </c>
      <c r="H705" s="849">
        <v>2</v>
      </c>
      <c r="I705" s="849">
        <v>132</v>
      </c>
      <c r="J705" s="832"/>
      <c r="K705" s="832">
        <v>66</v>
      </c>
      <c r="L705" s="849"/>
      <c r="M705" s="849"/>
      <c r="N705" s="832"/>
      <c r="O705" s="832"/>
      <c r="P705" s="849">
        <v>1</v>
      </c>
      <c r="Q705" s="849">
        <v>67</v>
      </c>
      <c r="R705" s="837"/>
      <c r="S705" s="850">
        <v>67</v>
      </c>
    </row>
    <row r="706" spans="1:19" ht="14.4" customHeight="1" x14ac:dyDescent="0.3">
      <c r="A706" s="831" t="s">
        <v>6806</v>
      </c>
      <c r="B706" s="832" t="s">
        <v>6936</v>
      </c>
      <c r="C706" s="832" t="s">
        <v>665</v>
      </c>
      <c r="D706" s="832" t="s">
        <v>2712</v>
      </c>
      <c r="E706" s="832" t="s">
        <v>6770</v>
      </c>
      <c r="F706" s="832" t="s">
        <v>6848</v>
      </c>
      <c r="G706" s="832" t="s">
        <v>6849</v>
      </c>
      <c r="H706" s="849">
        <v>2</v>
      </c>
      <c r="I706" s="849">
        <v>294</v>
      </c>
      <c r="J706" s="832">
        <v>2</v>
      </c>
      <c r="K706" s="832">
        <v>147</v>
      </c>
      <c r="L706" s="849">
        <v>1</v>
      </c>
      <c r="M706" s="849">
        <v>147</v>
      </c>
      <c r="N706" s="832">
        <v>1</v>
      </c>
      <c r="O706" s="832">
        <v>147</v>
      </c>
      <c r="P706" s="849"/>
      <c r="Q706" s="849"/>
      <c r="R706" s="837"/>
      <c r="S706" s="850"/>
    </row>
    <row r="707" spans="1:19" ht="14.4" customHeight="1" x14ac:dyDescent="0.3">
      <c r="A707" s="831" t="s">
        <v>6806</v>
      </c>
      <c r="B707" s="832" t="s">
        <v>6936</v>
      </c>
      <c r="C707" s="832" t="s">
        <v>665</v>
      </c>
      <c r="D707" s="832" t="s">
        <v>2712</v>
      </c>
      <c r="E707" s="832" t="s">
        <v>6770</v>
      </c>
      <c r="F707" s="832" t="s">
        <v>7016</v>
      </c>
      <c r="G707" s="832" t="s">
        <v>7017</v>
      </c>
      <c r="H707" s="849">
        <v>2</v>
      </c>
      <c r="I707" s="849">
        <v>392</v>
      </c>
      <c r="J707" s="832"/>
      <c r="K707" s="832">
        <v>196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6806</v>
      </c>
      <c r="B708" s="832" t="s">
        <v>6936</v>
      </c>
      <c r="C708" s="832" t="s">
        <v>665</v>
      </c>
      <c r="D708" s="832" t="s">
        <v>2712</v>
      </c>
      <c r="E708" s="832" t="s">
        <v>6770</v>
      </c>
      <c r="F708" s="832" t="s">
        <v>6810</v>
      </c>
      <c r="G708" s="832" t="s">
        <v>6811</v>
      </c>
      <c r="H708" s="849">
        <v>1</v>
      </c>
      <c r="I708" s="849">
        <v>37</v>
      </c>
      <c r="J708" s="832"/>
      <c r="K708" s="832">
        <v>37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6806</v>
      </c>
      <c r="B709" s="832" t="s">
        <v>6936</v>
      </c>
      <c r="C709" s="832" t="s">
        <v>665</v>
      </c>
      <c r="D709" s="832" t="s">
        <v>2712</v>
      </c>
      <c r="E709" s="832" t="s">
        <v>6770</v>
      </c>
      <c r="F709" s="832" t="s">
        <v>6818</v>
      </c>
      <c r="G709" s="832" t="s">
        <v>6819</v>
      </c>
      <c r="H709" s="849">
        <v>3</v>
      </c>
      <c r="I709" s="849">
        <v>348</v>
      </c>
      <c r="J709" s="832"/>
      <c r="K709" s="832">
        <v>116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6806</v>
      </c>
      <c r="B710" s="832" t="s">
        <v>6936</v>
      </c>
      <c r="C710" s="832" t="s">
        <v>665</v>
      </c>
      <c r="D710" s="832" t="s">
        <v>2712</v>
      </c>
      <c r="E710" s="832" t="s">
        <v>6770</v>
      </c>
      <c r="F710" s="832" t="s">
        <v>6783</v>
      </c>
      <c r="G710" s="832" t="s">
        <v>6784</v>
      </c>
      <c r="H710" s="849">
        <v>2</v>
      </c>
      <c r="I710" s="849">
        <v>74</v>
      </c>
      <c r="J710" s="832"/>
      <c r="K710" s="832">
        <v>37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6806</v>
      </c>
      <c r="B711" s="832" t="s">
        <v>6936</v>
      </c>
      <c r="C711" s="832" t="s">
        <v>665</v>
      </c>
      <c r="D711" s="832" t="s">
        <v>2712</v>
      </c>
      <c r="E711" s="832" t="s">
        <v>6770</v>
      </c>
      <c r="F711" s="832" t="s">
        <v>6822</v>
      </c>
      <c r="G711" s="832" t="s">
        <v>6823</v>
      </c>
      <c r="H711" s="849">
        <v>1</v>
      </c>
      <c r="I711" s="849">
        <v>74</v>
      </c>
      <c r="J711" s="832"/>
      <c r="K711" s="832">
        <v>74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6806</v>
      </c>
      <c r="B712" s="832" t="s">
        <v>6936</v>
      </c>
      <c r="C712" s="832" t="s">
        <v>665</v>
      </c>
      <c r="D712" s="832" t="s">
        <v>2712</v>
      </c>
      <c r="E712" s="832" t="s">
        <v>6770</v>
      </c>
      <c r="F712" s="832" t="s">
        <v>7022</v>
      </c>
      <c r="G712" s="832" t="s">
        <v>7023</v>
      </c>
      <c r="H712" s="849">
        <v>2</v>
      </c>
      <c r="I712" s="849">
        <v>710</v>
      </c>
      <c r="J712" s="832"/>
      <c r="K712" s="832">
        <v>355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6806</v>
      </c>
      <c r="B713" s="832" t="s">
        <v>6936</v>
      </c>
      <c r="C713" s="832" t="s">
        <v>665</v>
      </c>
      <c r="D713" s="832" t="s">
        <v>2712</v>
      </c>
      <c r="E713" s="832" t="s">
        <v>6770</v>
      </c>
      <c r="F713" s="832" t="s">
        <v>7026</v>
      </c>
      <c r="G713" s="832" t="s">
        <v>7027</v>
      </c>
      <c r="H713" s="849">
        <v>6</v>
      </c>
      <c r="I713" s="849">
        <v>1062</v>
      </c>
      <c r="J713" s="832">
        <v>5.9662921348314608</v>
      </c>
      <c r="K713" s="832">
        <v>177</v>
      </c>
      <c r="L713" s="849">
        <v>1</v>
      </c>
      <c r="M713" s="849">
        <v>178</v>
      </c>
      <c r="N713" s="832">
        <v>1</v>
      </c>
      <c r="O713" s="832">
        <v>178</v>
      </c>
      <c r="P713" s="849">
        <v>1</v>
      </c>
      <c r="Q713" s="849">
        <v>179</v>
      </c>
      <c r="R713" s="837">
        <v>1.0056179775280898</v>
      </c>
      <c r="S713" s="850">
        <v>179</v>
      </c>
    </row>
    <row r="714" spans="1:19" ht="14.4" customHeight="1" x14ac:dyDescent="0.3">
      <c r="A714" s="831" t="s">
        <v>6806</v>
      </c>
      <c r="B714" s="832" t="s">
        <v>6936</v>
      </c>
      <c r="C714" s="832" t="s">
        <v>665</v>
      </c>
      <c r="D714" s="832" t="s">
        <v>2719</v>
      </c>
      <c r="E714" s="832" t="s">
        <v>6751</v>
      </c>
      <c r="F714" s="832" t="s">
        <v>6955</v>
      </c>
      <c r="G714" s="832" t="s">
        <v>1399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9284.58</v>
      </c>
      <c r="R714" s="837"/>
      <c r="S714" s="850">
        <v>9284.58</v>
      </c>
    </row>
    <row r="715" spans="1:19" ht="14.4" customHeight="1" x14ac:dyDescent="0.3">
      <c r="A715" s="831" t="s">
        <v>6806</v>
      </c>
      <c r="B715" s="832" t="s">
        <v>6936</v>
      </c>
      <c r="C715" s="832" t="s">
        <v>665</v>
      </c>
      <c r="D715" s="832" t="s">
        <v>2719</v>
      </c>
      <c r="E715" s="832" t="s">
        <v>6751</v>
      </c>
      <c r="F715" s="832" t="s">
        <v>6976</v>
      </c>
      <c r="G715" s="832" t="s">
        <v>6977</v>
      </c>
      <c r="H715" s="849"/>
      <c r="I715" s="849"/>
      <c r="J715" s="832"/>
      <c r="K715" s="832"/>
      <c r="L715" s="849"/>
      <c r="M715" s="849"/>
      <c r="N715" s="832"/>
      <c r="O715" s="832"/>
      <c r="P715" s="849">
        <v>0.72</v>
      </c>
      <c r="Q715" s="849">
        <v>32.79</v>
      </c>
      <c r="R715" s="837"/>
      <c r="S715" s="850">
        <v>45.541666666666664</v>
      </c>
    </row>
    <row r="716" spans="1:19" ht="14.4" customHeight="1" x14ac:dyDescent="0.3">
      <c r="A716" s="831" t="s">
        <v>6806</v>
      </c>
      <c r="B716" s="832" t="s">
        <v>6936</v>
      </c>
      <c r="C716" s="832" t="s">
        <v>665</v>
      </c>
      <c r="D716" s="832" t="s">
        <v>2719</v>
      </c>
      <c r="E716" s="832" t="s">
        <v>7001</v>
      </c>
      <c r="F716" s="832" t="s">
        <v>7005</v>
      </c>
      <c r="G716" s="832" t="s">
        <v>7006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10344.65</v>
      </c>
      <c r="R716" s="837"/>
      <c r="S716" s="850">
        <v>10344.65</v>
      </c>
    </row>
    <row r="717" spans="1:19" ht="14.4" customHeight="1" x14ac:dyDescent="0.3">
      <c r="A717" s="831" t="s">
        <v>6806</v>
      </c>
      <c r="B717" s="832" t="s">
        <v>6936</v>
      </c>
      <c r="C717" s="832" t="s">
        <v>665</v>
      </c>
      <c r="D717" s="832" t="s">
        <v>2719</v>
      </c>
      <c r="E717" s="832" t="s">
        <v>7001</v>
      </c>
      <c r="F717" s="832" t="s">
        <v>7007</v>
      </c>
      <c r="G717" s="832" t="s">
        <v>7008</v>
      </c>
      <c r="H717" s="849"/>
      <c r="I717" s="849"/>
      <c r="J717" s="832"/>
      <c r="K717" s="832"/>
      <c r="L717" s="849"/>
      <c r="M717" s="849"/>
      <c r="N717" s="832"/>
      <c r="O717" s="832"/>
      <c r="P717" s="849">
        <v>1</v>
      </c>
      <c r="Q717" s="849">
        <v>249.96</v>
      </c>
      <c r="R717" s="837"/>
      <c r="S717" s="850">
        <v>249.96</v>
      </c>
    </row>
    <row r="718" spans="1:19" ht="14.4" customHeight="1" x14ac:dyDescent="0.3">
      <c r="A718" s="831" t="s">
        <v>6806</v>
      </c>
      <c r="B718" s="832" t="s">
        <v>6936</v>
      </c>
      <c r="C718" s="832" t="s">
        <v>665</v>
      </c>
      <c r="D718" s="832" t="s">
        <v>2719</v>
      </c>
      <c r="E718" s="832" t="s">
        <v>6770</v>
      </c>
      <c r="F718" s="832" t="s">
        <v>6775</v>
      </c>
      <c r="G718" s="832" t="s">
        <v>6776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67</v>
      </c>
      <c r="R718" s="837"/>
      <c r="S718" s="850">
        <v>67</v>
      </c>
    </row>
    <row r="719" spans="1:19" ht="14.4" customHeight="1" x14ac:dyDescent="0.3">
      <c r="A719" s="831" t="s">
        <v>6806</v>
      </c>
      <c r="B719" s="832" t="s">
        <v>6936</v>
      </c>
      <c r="C719" s="832" t="s">
        <v>665</v>
      </c>
      <c r="D719" s="832" t="s">
        <v>2719</v>
      </c>
      <c r="E719" s="832" t="s">
        <v>6770</v>
      </c>
      <c r="F719" s="832" t="s">
        <v>6848</v>
      </c>
      <c r="G719" s="832" t="s">
        <v>6849</v>
      </c>
      <c r="H719" s="849"/>
      <c r="I719" s="849"/>
      <c r="J719" s="832"/>
      <c r="K719" s="832"/>
      <c r="L719" s="849"/>
      <c r="M719" s="849"/>
      <c r="N719" s="832"/>
      <c r="O719" s="832"/>
      <c r="P719" s="849">
        <v>4</v>
      </c>
      <c r="Q719" s="849">
        <v>604</v>
      </c>
      <c r="R719" s="837"/>
      <c r="S719" s="850">
        <v>151</v>
      </c>
    </row>
    <row r="720" spans="1:19" ht="14.4" customHeight="1" x14ac:dyDescent="0.3">
      <c r="A720" s="831" t="s">
        <v>6806</v>
      </c>
      <c r="B720" s="832" t="s">
        <v>6936</v>
      </c>
      <c r="C720" s="832" t="s">
        <v>665</v>
      </c>
      <c r="D720" s="832" t="s">
        <v>2719</v>
      </c>
      <c r="E720" s="832" t="s">
        <v>6770</v>
      </c>
      <c r="F720" s="832" t="s">
        <v>6818</v>
      </c>
      <c r="G720" s="832" t="s">
        <v>6819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116</v>
      </c>
      <c r="R720" s="837"/>
      <c r="S720" s="850">
        <v>116</v>
      </c>
    </row>
    <row r="721" spans="1:19" ht="14.4" customHeight="1" x14ac:dyDescent="0.3">
      <c r="A721" s="831" t="s">
        <v>6806</v>
      </c>
      <c r="B721" s="832" t="s">
        <v>6936</v>
      </c>
      <c r="C721" s="832" t="s">
        <v>665</v>
      </c>
      <c r="D721" s="832" t="s">
        <v>2719</v>
      </c>
      <c r="E721" s="832" t="s">
        <v>6770</v>
      </c>
      <c r="F721" s="832" t="s">
        <v>7026</v>
      </c>
      <c r="G721" s="832" t="s">
        <v>7027</v>
      </c>
      <c r="H721" s="849"/>
      <c r="I721" s="849"/>
      <c r="J721" s="832"/>
      <c r="K721" s="832"/>
      <c r="L721" s="849"/>
      <c r="M721" s="849"/>
      <c r="N721" s="832"/>
      <c r="O721" s="832"/>
      <c r="P721" s="849">
        <v>5</v>
      </c>
      <c r="Q721" s="849">
        <v>895</v>
      </c>
      <c r="R721" s="837"/>
      <c r="S721" s="850">
        <v>179</v>
      </c>
    </row>
    <row r="722" spans="1:19" ht="14.4" customHeight="1" x14ac:dyDescent="0.3">
      <c r="A722" s="831" t="s">
        <v>6806</v>
      </c>
      <c r="B722" s="832" t="s">
        <v>6936</v>
      </c>
      <c r="C722" s="832" t="s">
        <v>665</v>
      </c>
      <c r="D722" s="832" t="s">
        <v>2663</v>
      </c>
      <c r="E722" s="832" t="s">
        <v>6751</v>
      </c>
      <c r="F722" s="832" t="s">
        <v>6998</v>
      </c>
      <c r="G722" s="832" t="s">
        <v>1637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2576.5700000000002</v>
      </c>
      <c r="R722" s="837"/>
      <c r="S722" s="850">
        <v>2576.5700000000002</v>
      </c>
    </row>
    <row r="723" spans="1:19" ht="14.4" customHeight="1" x14ac:dyDescent="0.3">
      <c r="A723" s="831" t="s">
        <v>6806</v>
      </c>
      <c r="B723" s="832" t="s">
        <v>6936</v>
      </c>
      <c r="C723" s="832" t="s">
        <v>665</v>
      </c>
      <c r="D723" s="832" t="s">
        <v>2663</v>
      </c>
      <c r="E723" s="832" t="s">
        <v>6770</v>
      </c>
      <c r="F723" s="832" t="s">
        <v>6848</v>
      </c>
      <c r="G723" s="832" t="s">
        <v>6849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151</v>
      </c>
      <c r="R723" s="837"/>
      <c r="S723" s="850">
        <v>151</v>
      </c>
    </row>
    <row r="724" spans="1:19" ht="14.4" customHeight="1" x14ac:dyDescent="0.3">
      <c r="A724" s="831" t="s">
        <v>6806</v>
      </c>
      <c r="B724" s="832" t="s">
        <v>6936</v>
      </c>
      <c r="C724" s="832" t="s">
        <v>665</v>
      </c>
      <c r="D724" s="832" t="s">
        <v>2663</v>
      </c>
      <c r="E724" s="832" t="s">
        <v>6770</v>
      </c>
      <c r="F724" s="832" t="s">
        <v>6818</v>
      </c>
      <c r="G724" s="832" t="s">
        <v>6819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116</v>
      </c>
      <c r="R724" s="837"/>
      <c r="S724" s="850">
        <v>116</v>
      </c>
    </row>
    <row r="725" spans="1:19" ht="14.4" customHeight="1" x14ac:dyDescent="0.3">
      <c r="A725" s="831" t="s">
        <v>6806</v>
      </c>
      <c r="B725" s="832" t="s">
        <v>6936</v>
      </c>
      <c r="C725" s="832" t="s">
        <v>665</v>
      </c>
      <c r="D725" s="832" t="s">
        <v>2663</v>
      </c>
      <c r="E725" s="832" t="s">
        <v>6770</v>
      </c>
      <c r="F725" s="832" t="s">
        <v>7026</v>
      </c>
      <c r="G725" s="832" t="s">
        <v>7027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179</v>
      </c>
      <c r="R725" s="837"/>
      <c r="S725" s="850">
        <v>179</v>
      </c>
    </row>
    <row r="726" spans="1:19" ht="14.4" customHeight="1" x14ac:dyDescent="0.3">
      <c r="A726" s="831" t="s">
        <v>6806</v>
      </c>
      <c r="B726" s="832" t="s">
        <v>6936</v>
      </c>
      <c r="C726" s="832" t="s">
        <v>665</v>
      </c>
      <c r="D726" s="832" t="s">
        <v>2658</v>
      </c>
      <c r="E726" s="832" t="s">
        <v>6770</v>
      </c>
      <c r="F726" s="832" t="s">
        <v>6775</v>
      </c>
      <c r="G726" s="832" t="s">
        <v>6776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67</v>
      </c>
      <c r="R726" s="837"/>
      <c r="S726" s="850">
        <v>67</v>
      </c>
    </row>
    <row r="727" spans="1:19" ht="14.4" customHeight="1" x14ac:dyDescent="0.3">
      <c r="A727" s="831" t="s">
        <v>6806</v>
      </c>
      <c r="B727" s="832" t="s">
        <v>6936</v>
      </c>
      <c r="C727" s="832" t="s">
        <v>665</v>
      </c>
      <c r="D727" s="832" t="s">
        <v>2658</v>
      </c>
      <c r="E727" s="832" t="s">
        <v>6770</v>
      </c>
      <c r="F727" s="832" t="s">
        <v>7026</v>
      </c>
      <c r="G727" s="832" t="s">
        <v>7027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179</v>
      </c>
      <c r="R727" s="837"/>
      <c r="S727" s="850">
        <v>179</v>
      </c>
    </row>
    <row r="728" spans="1:19" ht="14.4" customHeight="1" x14ac:dyDescent="0.3">
      <c r="A728" s="831" t="s">
        <v>6806</v>
      </c>
      <c r="B728" s="832" t="s">
        <v>6936</v>
      </c>
      <c r="C728" s="832" t="s">
        <v>6914</v>
      </c>
      <c r="D728" s="832" t="s">
        <v>6734</v>
      </c>
      <c r="E728" s="832" t="s">
        <v>6751</v>
      </c>
      <c r="F728" s="832" t="s">
        <v>6946</v>
      </c>
      <c r="G728" s="832" t="s">
        <v>6947</v>
      </c>
      <c r="H728" s="849">
        <v>0</v>
      </c>
      <c r="I728" s="849">
        <v>-5.8207660913467407E-11</v>
      </c>
      <c r="J728" s="832"/>
      <c r="K728" s="832"/>
      <c r="L728" s="849">
        <v>0</v>
      </c>
      <c r="M728" s="849">
        <v>0</v>
      </c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6806</v>
      </c>
      <c r="B729" s="832" t="s">
        <v>6936</v>
      </c>
      <c r="C729" s="832" t="s">
        <v>6914</v>
      </c>
      <c r="D729" s="832" t="s">
        <v>6734</v>
      </c>
      <c r="E729" s="832" t="s">
        <v>6751</v>
      </c>
      <c r="F729" s="832" t="s">
        <v>6948</v>
      </c>
      <c r="G729" s="832" t="s">
        <v>6949</v>
      </c>
      <c r="H729" s="849"/>
      <c r="I729" s="849"/>
      <c r="J729" s="832"/>
      <c r="K729" s="832"/>
      <c r="L729" s="849">
        <v>0</v>
      </c>
      <c r="M729" s="849">
        <v>0</v>
      </c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6806</v>
      </c>
      <c r="B730" s="832" t="s">
        <v>6936</v>
      </c>
      <c r="C730" s="832" t="s">
        <v>6914</v>
      </c>
      <c r="D730" s="832" t="s">
        <v>6734</v>
      </c>
      <c r="E730" s="832" t="s">
        <v>6751</v>
      </c>
      <c r="F730" s="832" t="s">
        <v>6950</v>
      </c>
      <c r="G730" s="832" t="s">
        <v>6949</v>
      </c>
      <c r="H730" s="849">
        <v>0</v>
      </c>
      <c r="I730" s="849">
        <v>0</v>
      </c>
      <c r="J730" s="832"/>
      <c r="K730" s="832"/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6806</v>
      </c>
      <c r="B731" s="832" t="s">
        <v>6936</v>
      </c>
      <c r="C731" s="832" t="s">
        <v>6914</v>
      </c>
      <c r="D731" s="832" t="s">
        <v>6734</v>
      </c>
      <c r="E731" s="832" t="s">
        <v>6751</v>
      </c>
      <c r="F731" s="832" t="s">
        <v>6961</v>
      </c>
      <c r="G731" s="832" t="s">
        <v>6962</v>
      </c>
      <c r="H731" s="849"/>
      <c r="I731" s="849"/>
      <c r="J731" s="832"/>
      <c r="K731" s="832"/>
      <c r="L731" s="849">
        <v>0</v>
      </c>
      <c r="M731" s="849">
        <v>0</v>
      </c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6806</v>
      </c>
      <c r="B732" s="832" t="s">
        <v>6936</v>
      </c>
      <c r="C732" s="832" t="s">
        <v>6914</v>
      </c>
      <c r="D732" s="832" t="s">
        <v>6734</v>
      </c>
      <c r="E732" s="832" t="s">
        <v>6751</v>
      </c>
      <c r="F732" s="832" t="s">
        <v>6969</v>
      </c>
      <c r="G732" s="832" t="s">
        <v>6962</v>
      </c>
      <c r="H732" s="849"/>
      <c r="I732" s="849"/>
      <c r="J732" s="832"/>
      <c r="K732" s="832"/>
      <c r="L732" s="849">
        <v>0</v>
      </c>
      <c r="M732" s="849">
        <v>0</v>
      </c>
      <c r="N732" s="832"/>
      <c r="O732" s="832"/>
      <c r="P732" s="849">
        <v>0</v>
      </c>
      <c r="Q732" s="849">
        <v>1.1641532182693481E-10</v>
      </c>
      <c r="R732" s="837"/>
      <c r="S732" s="850"/>
    </row>
    <row r="733" spans="1:19" ht="14.4" customHeight="1" x14ac:dyDescent="0.3">
      <c r="A733" s="831" t="s">
        <v>6806</v>
      </c>
      <c r="B733" s="832" t="s">
        <v>6936</v>
      </c>
      <c r="C733" s="832" t="s">
        <v>6914</v>
      </c>
      <c r="D733" s="832" t="s">
        <v>6734</v>
      </c>
      <c r="E733" s="832" t="s">
        <v>6751</v>
      </c>
      <c r="F733" s="832" t="s">
        <v>6989</v>
      </c>
      <c r="G733" s="832" t="s">
        <v>7030</v>
      </c>
      <c r="H733" s="849"/>
      <c r="I733" s="849"/>
      <c r="J733" s="832"/>
      <c r="K733" s="832"/>
      <c r="L733" s="849">
        <v>0</v>
      </c>
      <c r="M733" s="849">
        <v>0</v>
      </c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6806</v>
      </c>
      <c r="B734" s="832" t="s">
        <v>6936</v>
      </c>
      <c r="C734" s="832" t="s">
        <v>6914</v>
      </c>
      <c r="D734" s="832" t="s">
        <v>6734</v>
      </c>
      <c r="E734" s="832" t="s">
        <v>6751</v>
      </c>
      <c r="F734" s="832" t="s">
        <v>6991</v>
      </c>
      <c r="G734" s="832" t="s">
        <v>7030</v>
      </c>
      <c r="H734" s="849"/>
      <c r="I734" s="849"/>
      <c r="J734" s="832"/>
      <c r="K734" s="832"/>
      <c r="L734" s="849">
        <v>0</v>
      </c>
      <c r="M734" s="849">
        <v>0</v>
      </c>
      <c r="N734" s="832"/>
      <c r="O734" s="832"/>
      <c r="P734" s="849"/>
      <c r="Q734" s="849"/>
      <c r="R734" s="837"/>
      <c r="S734" s="850"/>
    </row>
    <row r="735" spans="1:19" ht="14.4" customHeight="1" x14ac:dyDescent="0.3">
      <c r="A735" s="831" t="s">
        <v>6806</v>
      </c>
      <c r="B735" s="832" t="s">
        <v>6936</v>
      </c>
      <c r="C735" s="832" t="s">
        <v>6914</v>
      </c>
      <c r="D735" s="832" t="s">
        <v>6734</v>
      </c>
      <c r="E735" s="832" t="s">
        <v>6751</v>
      </c>
      <c r="F735" s="832" t="s">
        <v>6994</v>
      </c>
      <c r="G735" s="832" t="s">
        <v>6947</v>
      </c>
      <c r="H735" s="849"/>
      <c r="I735" s="849"/>
      <c r="J735" s="832"/>
      <c r="K735" s="832"/>
      <c r="L735" s="849">
        <v>0</v>
      </c>
      <c r="M735" s="849">
        <v>-4.3655745685100555E-11</v>
      </c>
      <c r="N735" s="832">
        <v>1</v>
      </c>
      <c r="O735" s="832"/>
      <c r="P735" s="849">
        <v>0</v>
      </c>
      <c r="Q735" s="849">
        <v>0</v>
      </c>
      <c r="R735" s="837">
        <v>0</v>
      </c>
      <c r="S735" s="850"/>
    </row>
    <row r="736" spans="1:19" ht="14.4" customHeight="1" x14ac:dyDescent="0.3">
      <c r="A736" s="831" t="s">
        <v>6806</v>
      </c>
      <c r="B736" s="832" t="s">
        <v>6936</v>
      </c>
      <c r="C736" s="832" t="s">
        <v>6914</v>
      </c>
      <c r="D736" s="832" t="s">
        <v>6734</v>
      </c>
      <c r="E736" s="832" t="s">
        <v>6751</v>
      </c>
      <c r="F736" s="832" t="s">
        <v>6995</v>
      </c>
      <c r="G736" s="832" t="s">
        <v>7030</v>
      </c>
      <c r="H736" s="849"/>
      <c r="I736" s="849"/>
      <c r="J736" s="832"/>
      <c r="K736" s="832"/>
      <c r="L736" s="849">
        <v>0</v>
      </c>
      <c r="M736" s="849">
        <v>0</v>
      </c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6806</v>
      </c>
      <c r="B737" s="832" t="s">
        <v>7031</v>
      </c>
      <c r="C737" s="832" t="s">
        <v>665</v>
      </c>
      <c r="D737" s="832" t="s">
        <v>6734</v>
      </c>
      <c r="E737" s="832" t="s">
        <v>6751</v>
      </c>
      <c r="F737" s="832" t="s">
        <v>7032</v>
      </c>
      <c r="G737" s="832" t="s">
        <v>7033</v>
      </c>
      <c r="H737" s="849">
        <v>1</v>
      </c>
      <c r="I737" s="849">
        <v>9827.11</v>
      </c>
      <c r="J737" s="832"/>
      <c r="K737" s="832">
        <v>9827.11</v>
      </c>
      <c r="L737" s="849"/>
      <c r="M737" s="849"/>
      <c r="N737" s="832"/>
      <c r="O737" s="832"/>
      <c r="P737" s="849"/>
      <c r="Q737" s="849"/>
      <c r="R737" s="837"/>
      <c r="S737" s="850"/>
    </row>
    <row r="738" spans="1:19" ht="14.4" customHeight="1" x14ac:dyDescent="0.3">
      <c r="A738" s="831" t="s">
        <v>6806</v>
      </c>
      <c r="B738" s="832" t="s">
        <v>7031</v>
      </c>
      <c r="C738" s="832" t="s">
        <v>665</v>
      </c>
      <c r="D738" s="832" t="s">
        <v>6734</v>
      </c>
      <c r="E738" s="832" t="s">
        <v>6751</v>
      </c>
      <c r="F738" s="832" t="s">
        <v>7034</v>
      </c>
      <c r="G738" s="832" t="s">
        <v>7033</v>
      </c>
      <c r="H738" s="849">
        <v>2.5</v>
      </c>
      <c r="I738" s="849">
        <v>49179.05</v>
      </c>
      <c r="J738" s="832"/>
      <c r="K738" s="832">
        <v>19671.620000000003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6806</v>
      </c>
      <c r="B739" s="832" t="s">
        <v>7031</v>
      </c>
      <c r="C739" s="832" t="s">
        <v>665</v>
      </c>
      <c r="D739" s="832" t="s">
        <v>6734</v>
      </c>
      <c r="E739" s="832" t="s">
        <v>6751</v>
      </c>
      <c r="F739" s="832" t="s">
        <v>3709</v>
      </c>
      <c r="G739" s="832" t="s">
        <v>6843</v>
      </c>
      <c r="H739" s="849">
        <v>3</v>
      </c>
      <c r="I739" s="849">
        <v>1388679.6</v>
      </c>
      <c r="J739" s="832"/>
      <c r="K739" s="832">
        <v>462893.2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6806</v>
      </c>
      <c r="B740" s="832" t="s">
        <v>7031</v>
      </c>
      <c r="C740" s="832" t="s">
        <v>665</v>
      </c>
      <c r="D740" s="832" t="s">
        <v>6734</v>
      </c>
      <c r="E740" s="832" t="s">
        <v>6751</v>
      </c>
      <c r="F740" s="832" t="s">
        <v>7035</v>
      </c>
      <c r="G740" s="832" t="s">
        <v>7033</v>
      </c>
      <c r="H740" s="849">
        <v>9.01</v>
      </c>
      <c r="I740" s="849">
        <v>177644.32</v>
      </c>
      <c r="J740" s="832">
        <v>0.21501160894052787</v>
      </c>
      <c r="K740" s="832">
        <v>19716.350721420644</v>
      </c>
      <c r="L740" s="849">
        <v>42</v>
      </c>
      <c r="M740" s="849">
        <v>826208.04</v>
      </c>
      <c r="N740" s="832">
        <v>1</v>
      </c>
      <c r="O740" s="832">
        <v>19671.620000000003</v>
      </c>
      <c r="P740" s="849">
        <v>82.5</v>
      </c>
      <c r="Q740" s="849">
        <v>1700482.1200000003</v>
      </c>
      <c r="R740" s="837">
        <v>2.0581766790843625</v>
      </c>
      <c r="S740" s="850">
        <v>20611.904484848488</v>
      </c>
    </row>
    <row r="741" spans="1:19" ht="14.4" customHeight="1" x14ac:dyDescent="0.3">
      <c r="A741" s="831" t="s">
        <v>6806</v>
      </c>
      <c r="B741" s="832" t="s">
        <v>7031</v>
      </c>
      <c r="C741" s="832" t="s">
        <v>665</v>
      </c>
      <c r="D741" s="832" t="s">
        <v>6734</v>
      </c>
      <c r="E741" s="832" t="s">
        <v>6751</v>
      </c>
      <c r="F741" s="832" t="s">
        <v>7036</v>
      </c>
      <c r="G741" s="832" t="s">
        <v>7033</v>
      </c>
      <c r="H741" s="849">
        <v>3.01</v>
      </c>
      <c r="I741" s="849">
        <v>29670.77</v>
      </c>
      <c r="J741" s="832">
        <v>8.3868813471667206E-2</v>
      </c>
      <c r="K741" s="832">
        <v>9857.3986710963472</v>
      </c>
      <c r="L741" s="849">
        <v>36</v>
      </c>
      <c r="M741" s="849">
        <v>353775.96</v>
      </c>
      <c r="N741" s="832">
        <v>1</v>
      </c>
      <c r="O741" s="832">
        <v>9827.11</v>
      </c>
      <c r="P741" s="849">
        <v>16</v>
      </c>
      <c r="Q741" s="849">
        <v>167158.87</v>
      </c>
      <c r="R741" s="837">
        <v>0.47249923369581126</v>
      </c>
      <c r="S741" s="850">
        <v>10447.429375</v>
      </c>
    </row>
    <row r="742" spans="1:19" ht="14.4" customHeight="1" x14ac:dyDescent="0.3">
      <c r="A742" s="831" t="s">
        <v>6806</v>
      </c>
      <c r="B742" s="832" t="s">
        <v>7031</v>
      </c>
      <c r="C742" s="832" t="s">
        <v>665</v>
      </c>
      <c r="D742" s="832" t="s">
        <v>6734</v>
      </c>
      <c r="E742" s="832" t="s">
        <v>6751</v>
      </c>
      <c r="F742" s="832" t="s">
        <v>7037</v>
      </c>
      <c r="G742" s="832" t="s">
        <v>7038</v>
      </c>
      <c r="H742" s="849">
        <v>2</v>
      </c>
      <c r="I742" s="849">
        <v>925786.4</v>
      </c>
      <c r="J742" s="832">
        <v>0.5</v>
      </c>
      <c r="K742" s="832">
        <v>462893.2</v>
      </c>
      <c r="L742" s="849">
        <v>4</v>
      </c>
      <c r="M742" s="849">
        <v>1851572.8</v>
      </c>
      <c r="N742" s="832">
        <v>1</v>
      </c>
      <c r="O742" s="832">
        <v>462893.2</v>
      </c>
      <c r="P742" s="849"/>
      <c r="Q742" s="849"/>
      <c r="R742" s="837"/>
      <c r="S742" s="850"/>
    </row>
    <row r="743" spans="1:19" ht="14.4" customHeight="1" x14ac:dyDescent="0.3">
      <c r="A743" s="831" t="s">
        <v>6806</v>
      </c>
      <c r="B743" s="832" t="s">
        <v>7031</v>
      </c>
      <c r="C743" s="832" t="s">
        <v>665</v>
      </c>
      <c r="D743" s="832" t="s">
        <v>6734</v>
      </c>
      <c r="E743" s="832" t="s">
        <v>6751</v>
      </c>
      <c r="F743" s="832" t="s">
        <v>7044</v>
      </c>
      <c r="G743" s="832" t="s">
        <v>7038</v>
      </c>
      <c r="H743" s="849"/>
      <c r="I743" s="849"/>
      <c r="J743" s="832"/>
      <c r="K743" s="832"/>
      <c r="L743" s="849"/>
      <c r="M743" s="849"/>
      <c r="N743" s="832"/>
      <c r="O743" s="832"/>
      <c r="P743" s="849">
        <v>4</v>
      </c>
      <c r="Q743" s="849">
        <v>1716776.6</v>
      </c>
      <c r="R743" s="837"/>
      <c r="S743" s="850">
        <v>429194.15</v>
      </c>
    </row>
    <row r="744" spans="1:19" ht="14.4" customHeight="1" x14ac:dyDescent="0.3">
      <c r="A744" s="831" t="s">
        <v>6806</v>
      </c>
      <c r="B744" s="832" t="s">
        <v>7031</v>
      </c>
      <c r="C744" s="832" t="s">
        <v>665</v>
      </c>
      <c r="D744" s="832" t="s">
        <v>6734</v>
      </c>
      <c r="E744" s="832" t="s">
        <v>6770</v>
      </c>
      <c r="F744" s="832" t="s">
        <v>6773</v>
      </c>
      <c r="G744" s="832" t="s">
        <v>6774</v>
      </c>
      <c r="H744" s="849">
        <v>10</v>
      </c>
      <c r="I744" s="849">
        <v>300</v>
      </c>
      <c r="J744" s="832">
        <v>0.55555555555555558</v>
      </c>
      <c r="K744" s="832">
        <v>30</v>
      </c>
      <c r="L744" s="849">
        <v>18</v>
      </c>
      <c r="M744" s="849">
        <v>540</v>
      </c>
      <c r="N744" s="832">
        <v>1</v>
      </c>
      <c r="O744" s="832">
        <v>30</v>
      </c>
      <c r="P744" s="849">
        <v>10</v>
      </c>
      <c r="Q744" s="849">
        <v>310</v>
      </c>
      <c r="R744" s="837">
        <v>0.57407407407407407</v>
      </c>
      <c r="S744" s="850">
        <v>31</v>
      </c>
    </row>
    <row r="745" spans="1:19" ht="14.4" customHeight="1" x14ac:dyDescent="0.3">
      <c r="A745" s="831" t="s">
        <v>6806</v>
      </c>
      <c r="B745" s="832" t="s">
        <v>7031</v>
      </c>
      <c r="C745" s="832" t="s">
        <v>665</v>
      </c>
      <c r="D745" s="832" t="s">
        <v>6734</v>
      </c>
      <c r="E745" s="832" t="s">
        <v>6770</v>
      </c>
      <c r="F745" s="832" t="s">
        <v>6775</v>
      </c>
      <c r="G745" s="832" t="s">
        <v>6776</v>
      </c>
      <c r="H745" s="849">
        <v>6</v>
      </c>
      <c r="I745" s="849">
        <v>396</v>
      </c>
      <c r="J745" s="832">
        <v>0.33333333333333331</v>
      </c>
      <c r="K745" s="832">
        <v>66</v>
      </c>
      <c r="L745" s="849">
        <v>18</v>
      </c>
      <c r="M745" s="849">
        <v>1188</v>
      </c>
      <c r="N745" s="832">
        <v>1</v>
      </c>
      <c r="O745" s="832">
        <v>66</v>
      </c>
      <c r="P745" s="849">
        <v>8</v>
      </c>
      <c r="Q745" s="849">
        <v>536</v>
      </c>
      <c r="R745" s="837">
        <v>0.45117845117845118</v>
      </c>
      <c r="S745" s="850">
        <v>67</v>
      </c>
    </row>
    <row r="746" spans="1:19" ht="14.4" customHeight="1" x14ac:dyDescent="0.3">
      <c r="A746" s="831" t="s">
        <v>6806</v>
      </c>
      <c r="B746" s="832" t="s">
        <v>7031</v>
      </c>
      <c r="C746" s="832" t="s">
        <v>665</v>
      </c>
      <c r="D746" s="832" t="s">
        <v>6734</v>
      </c>
      <c r="E746" s="832" t="s">
        <v>6770</v>
      </c>
      <c r="F746" s="832" t="s">
        <v>6848</v>
      </c>
      <c r="G746" s="832" t="s">
        <v>6849</v>
      </c>
      <c r="H746" s="849">
        <v>2</v>
      </c>
      <c r="I746" s="849">
        <v>294</v>
      </c>
      <c r="J746" s="832"/>
      <c r="K746" s="832">
        <v>147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6806</v>
      </c>
      <c r="B747" s="832" t="s">
        <v>7031</v>
      </c>
      <c r="C747" s="832" t="s">
        <v>665</v>
      </c>
      <c r="D747" s="832" t="s">
        <v>6734</v>
      </c>
      <c r="E747" s="832" t="s">
        <v>6770</v>
      </c>
      <c r="F747" s="832" t="s">
        <v>6810</v>
      </c>
      <c r="G747" s="832" t="s">
        <v>6811</v>
      </c>
      <c r="H747" s="849">
        <v>98</v>
      </c>
      <c r="I747" s="849">
        <v>3626</v>
      </c>
      <c r="J747" s="832">
        <v>1.0208333333333333</v>
      </c>
      <c r="K747" s="832">
        <v>37</v>
      </c>
      <c r="L747" s="849">
        <v>96</v>
      </c>
      <c r="M747" s="849">
        <v>3552</v>
      </c>
      <c r="N747" s="832">
        <v>1</v>
      </c>
      <c r="O747" s="832">
        <v>37</v>
      </c>
      <c r="P747" s="849">
        <v>77</v>
      </c>
      <c r="Q747" s="849">
        <v>2926</v>
      </c>
      <c r="R747" s="837">
        <v>0.82376126126126126</v>
      </c>
      <c r="S747" s="850">
        <v>38</v>
      </c>
    </row>
    <row r="748" spans="1:19" ht="14.4" customHeight="1" x14ac:dyDescent="0.3">
      <c r="A748" s="831" t="s">
        <v>6806</v>
      </c>
      <c r="B748" s="832" t="s">
        <v>7031</v>
      </c>
      <c r="C748" s="832" t="s">
        <v>665</v>
      </c>
      <c r="D748" s="832" t="s">
        <v>6734</v>
      </c>
      <c r="E748" s="832" t="s">
        <v>6770</v>
      </c>
      <c r="F748" s="832" t="s">
        <v>6874</v>
      </c>
      <c r="G748" s="832" t="s">
        <v>6875</v>
      </c>
      <c r="H748" s="849"/>
      <c r="I748" s="849"/>
      <c r="J748" s="832"/>
      <c r="K748" s="832"/>
      <c r="L748" s="849">
        <v>1</v>
      </c>
      <c r="M748" s="849">
        <v>83</v>
      </c>
      <c r="N748" s="832">
        <v>1</v>
      </c>
      <c r="O748" s="832">
        <v>83</v>
      </c>
      <c r="P748" s="849"/>
      <c r="Q748" s="849"/>
      <c r="R748" s="837"/>
      <c r="S748" s="850"/>
    </row>
    <row r="749" spans="1:19" ht="14.4" customHeight="1" x14ac:dyDescent="0.3">
      <c r="A749" s="831" t="s">
        <v>6806</v>
      </c>
      <c r="B749" s="832" t="s">
        <v>7031</v>
      </c>
      <c r="C749" s="832" t="s">
        <v>665</v>
      </c>
      <c r="D749" s="832" t="s">
        <v>6734</v>
      </c>
      <c r="E749" s="832" t="s">
        <v>6770</v>
      </c>
      <c r="F749" s="832" t="s">
        <v>7045</v>
      </c>
      <c r="G749" s="832" t="s">
        <v>7046</v>
      </c>
      <c r="H749" s="849">
        <v>42</v>
      </c>
      <c r="I749" s="849">
        <v>2394</v>
      </c>
      <c r="J749" s="832">
        <v>0.55263157894736847</v>
      </c>
      <c r="K749" s="832">
        <v>57</v>
      </c>
      <c r="L749" s="849">
        <v>76</v>
      </c>
      <c r="M749" s="849">
        <v>4332</v>
      </c>
      <c r="N749" s="832">
        <v>1</v>
      </c>
      <c r="O749" s="832">
        <v>57</v>
      </c>
      <c r="P749" s="849">
        <v>57</v>
      </c>
      <c r="Q749" s="849">
        <v>3363</v>
      </c>
      <c r="R749" s="837">
        <v>0.77631578947368418</v>
      </c>
      <c r="S749" s="850">
        <v>59</v>
      </c>
    </row>
    <row r="750" spans="1:19" ht="14.4" customHeight="1" x14ac:dyDescent="0.3">
      <c r="A750" s="831" t="s">
        <v>6806</v>
      </c>
      <c r="B750" s="832" t="s">
        <v>7031</v>
      </c>
      <c r="C750" s="832" t="s">
        <v>665</v>
      </c>
      <c r="D750" s="832" t="s">
        <v>6734</v>
      </c>
      <c r="E750" s="832" t="s">
        <v>6770</v>
      </c>
      <c r="F750" s="832" t="s">
        <v>7049</v>
      </c>
      <c r="G750" s="832" t="s">
        <v>7050</v>
      </c>
      <c r="H750" s="849">
        <v>4</v>
      </c>
      <c r="I750" s="849">
        <v>1756</v>
      </c>
      <c r="J750" s="832">
        <v>7.2727272727272724E-2</v>
      </c>
      <c r="K750" s="832">
        <v>439</v>
      </c>
      <c r="L750" s="849">
        <v>55</v>
      </c>
      <c r="M750" s="849">
        <v>24145</v>
      </c>
      <c r="N750" s="832">
        <v>1</v>
      </c>
      <c r="O750" s="832">
        <v>439</v>
      </c>
      <c r="P750" s="849">
        <v>54</v>
      </c>
      <c r="Q750" s="849">
        <v>23706</v>
      </c>
      <c r="R750" s="837">
        <v>0.98181818181818181</v>
      </c>
      <c r="S750" s="850">
        <v>439</v>
      </c>
    </row>
    <row r="751" spans="1:19" ht="14.4" customHeight="1" x14ac:dyDescent="0.3">
      <c r="A751" s="831" t="s">
        <v>6806</v>
      </c>
      <c r="B751" s="832" t="s">
        <v>7031</v>
      </c>
      <c r="C751" s="832" t="s">
        <v>665</v>
      </c>
      <c r="D751" s="832" t="s">
        <v>6734</v>
      </c>
      <c r="E751" s="832" t="s">
        <v>6770</v>
      </c>
      <c r="F751" s="832" t="s">
        <v>6882</v>
      </c>
      <c r="G751" s="832" t="s">
        <v>6883</v>
      </c>
      <c r="H751" s="849">
        <v>6</v>
      </c>
      <c r="I751" s="849">
        <v>0</v>
      </c>
      <c r="J751" s="832"/>
      <c r="K751" s="832">
        <v>0</v>
      </c>
      <c r="L751" s="849">
        <v>12</v>
      </c>
      <c r="M751" s="849">
        <v>0</v>
      </c>
      <c r="N751" s="832"/>
      <c r="O751" s="832">
        <v>0</v>
      </c>
      <c r="P751" s="849">
        <v>24</v>
      </c>
      <c r="Q751" s="849">
        <v>0</v>
      </c>
      <c r="R751" s="837"/>
      <c r="S751" s="850">
        <v>0</v>
      </c>
    </row>
    <row r="752" spans="1:19" ht="14.4" customHeight="1" x14ac:dyDescent="0.3">
      <c r="A752" s="831" t="s">
        <v>6806</v>
      </c>
      <c r="B752" s="832" t="s">
        <v>7031</v>
      </c>
      <c r="C752" s="832" t="s">
        <v>665</v>
      </c>
      <c r="D752" s="832" t="s">
        <v>6734</v>
      </c>
      <c r="E752" s="832" t="s">
        <v>6770</v>
      </c>
      <c r="F752" s="832" t="s">
        <v>6927</v>
      </c>
      <c r="G752" s="832" t="s">
        <v>6928</v>
      </c>
      <c r="H752" s="849"/>
      <c r="I752" s="849"/>
      <c r="J752" s="832"/>
      <c r="K752" s="832"/>
      <c r="L752" s="849">
        <v>4</v>
      </c>
      <c r="M752" s="849">
        <v>0</v>
      </c>
      <c r="N752" s="832"/>
      <c r="O752" s="832">
        <v>0</v>
      </c>
      <c r="P752" s="849">
        <v>4</v>
      </c>
      <c r="Q752" s="849">
        <v>0</v>
      </c>
      <c r="R752" s="837"/>
      <c r="S752" s="850">
        <v>0</v>
      </c>
    </row>
    <row r="753" spans="1:19" ht="14.4" customHeight="1" x14ac:dyDescent="0.3">
      <c r="A753" s="831" t="s">
        <v>6806</v>
      </c>
      <c r="B753" s="832" t="s">
        <v>7031</v>
      </c>
      <c r="C753" s="832" t="s">
        <v>665</v>
      </c>
      <c r="D753" s="832" t="s">
        <v>6734</v>
      </c>
      <c r="E753" s="832" t="s">
        <v>6770</v>
      </c>
      <c r="F753" s="832" t="s">
        <v>7051</v>
      </c>
      <c r="G753" s="832" t="s">
        <v>7052</v>
      </c>
      <c r="H753" s="849">
        <v>247</v>
      </c>
      <c r="I753" s="849">
        <v>67184</v>
      </c>
      <c r="J753" s="832">
        <v>0.56912442396313367</v>
      </c>
      <c r="K753" s="832">
        <v>272</v>
      </c>
      <c r="L753" s="849">
        <v>434</v>
      </c>
      <c r="M753" s="849">
        <v>118048</v>
      </c>
      <c r="N753" s="832">
        <v>1</v>
      </c>
      <c r="O753" s="832">
        <v>272</v>
      </c>
      <c r="P753" s="849">
        <v>375</v>
      </c>
      <c r="Q753" s="849">
        <v>102750</v>
      </c>
      <c r="R753" s="837">
        <v>0.87040864732989975</v>
      </c>
      <c r="S753" s="850">
        <v>274</v>
      </c>
    </row>
    <row r="754" spans="1:19" ht="14.4" customHeight="1" x14ac:dyDescent="0.3">
      <c r="A754" s="831" t="s">
        <v>6806</v>
      </c>
      <c r="B754" s="832" t="s">
        <v>7031</v>
      </c>
      <c r="C754" s="832" t="s">
        <v>665</v>
      </c>
      <c r="D754" s="832" t="s">
        <v>6734</v>
      </c>
      <c r="E754" s="832" t="s">
        <v>6770</v>
      </c>
      <c r="F754" s="832" t="s">
        <v>6781</v>
      </c>
      <c r="G754" s="832" t="s">
        <v>6782</v>
      </c>
      <c r="H754" s="849">
        <v>4</v>
      </c>
      <c r="I754" s="849">
        <v>133.32999999999998</v>
      </c>
      <c r="J754" s="832">
        <v>0.66664999999999996</v>
      </c>
      <c r="K754" s="832">
        <v>33.332499999999996</v>
      </c>
      <c r="L754" s="849">
        <v>6</v>
      </c>
      <c r="M754" s="849">
        <v>200</v>
      </c>
      <c r="N754" s="832">
        <v>1</v>
      </c>
      <c r="O754" s="832">
        <v>33.333333333333336</v>
      </c>
      <c r="P754" s="849">
        <v>5</v>
      </c>
      <c r="Q754" s="849">
        <v>166.65999999999997</v>
      </c>
      <c r="R754" s="837">
        <v>0.83329999999999982</v>
      </c>
      <c r="S754" s="850">
        <v>33.331999999999994</v>
      </c>
    </row>
    <row r="755" spans="1:19" ht="14.4" customHeight="1" x14ac:dyDescent="0.3">
      <c r="A755" s="831" t="s">
        <v>6806</v>
      </c>
      <c r="B755" s="832" t="s">
        <v>7031</v>
      </c>
      <c r="C755" s="832" t="s">
        <v>665</v>
      </c>
      <c r="D755" s="832" t="s">
        <v>6734</v>
      </c>
      <c r="E755" s="832" t="s">
        <v>6770</v>
      </c>
      <c r="F755" s="832" t="s">
        <v>6818</v>
      </c>
      <c r="G755" s="832" t="s">
        <v>6819</v>
      </c>
      <c r="H755" s="849">
        <v>142</v>
      </c>
      <c r="I755" s="849">
        <v>16472</v>
      </c>
      <c r="J755" s="832">
        <v>0.59915611814345993</v>
      </c>
      <c r="K755" s="832">
        <v>116</v>
      </c>
      <c r="L755" s="849">
        <v>237</v>
      </c>
      <c r="M755" s="849">
        <v>27492</v>
      </c>
      <c r="N755" s="832">
        <v>1</v>
      </c>
      <c r="O755" s="832">
        <v>116</v>
      </c>
      <c r="P755" s="849">
        <v>198</v>
      </c>
      <c r="Q755" s="849">
        <v>22968</v>
      </c>
      <c r="R755" s="837">
        <v>0.83544303797468356</v>
      </c>
      <c r="S755" s="850">
        <v>116</v>
      </c>
    </row>
    <row r="756" spans="1:19" ht="14.4" customHeight="1" x14ac:dyDescent="0.3">
      <c r="A756" s="831" t="s">
        <v>6806</v>
      </c>
      <c r="B756" s="832" t="s">
        <v>7031</v>
      </c>
      <c r="C756" s="832" t="s">
        <v>665</v>
      </c>
      <c r="D756" s="832" t="s">
        <v>6734</v>
      </c>
      <c r="E756" s="832" t="s">
        <v>6770</v>
      </c>
      <c r="F756" s="832" t="s">
        <v>6783</v>
      </c>
      <c r="G756" s="832" t="s">
        <v>6784</v>
      </c>
      <c r="H756" s="849">
        <v>2</v>
      </c>
      <c r="I756" s="849">
        <v>74</v>
      </c>
      <c r="J756" s="832">
        <v>0.5</v>
      </c>
      <c r="K756" s="832">
        <v>37</v>
      </c>
      <c r="L756" s="849">
        <v>4</v>
      </c>
      <c r="M756" s="849">
        <v>148</v>
      </c>
      <c r="N756" s="832">
        <v>1</v>
      </c>
      <c r="O756" s="832">
        <v>37</v>
      </c>
      <c r="P756" s="849">
        <v>4</v>
      </c>
      <c r="Q756" s="849">
        <v>152</v>
      </c>
      <c r="R756" s="837">
        <v>1.027027027027027</v>
      </c>
      <c r="S756" s="850">
        <v>38</v>
      </c>
    </row>
    <row r="757" spans="1:19" ht="14.4" customHeight="1" x14ac:dyDescent="0.3">
      <c r="A757" s="831" t="s">
        <v>6806</v>
      </c>
      <c r="B757" s="832" t="s">
        <v>7031</v>
      </c>
      <c r="C757" s="832" t="s">
        <v>665</v>
      </c>
      <c r="D757" s="832" t="s">
        <v>6734</v>
      </c>
      <c r="E757" s="832" t="s">
        <v>6770</v>
      </c>
      <c r="F757" s="832" t="s">
        <v>6854</v>
      </c>
      <c r="G757" s="832" t="s">
        <v>6855</v>
      </c>
      <c r="H757" s="849">
        <v>10</v>
      </c>
      <c r="I757" s="849">
        <v>320</v>
      </c>
      <c r="J757" s="832">
        <v>0.21739130434782608</v>
      </c>
      <c r="K757" s="832">
        <v>32</v>
      </c>
      <c r="L757" s="849">
        <v>46</v>
      </c>
      <c r="M757" s="849">
        <v>1472</v>
      </c>
      <c r="N757" s="832">
        <v>1</v>
      </c>
      <c r="O757" s="832">
        <v>32</v>
      </c>
      <c r="P757" s="849">
        <v>62</v>
      </c>
      <c r="Q757" s="849">
        <v>2046</v>
      </c>
      <c r="R757" s="837">
        <v>1.3899456521739131</v>
      </c>
      <c r="S757" s="850">
        <v>33</v>
      </c>
    </row>
    <row r="758" spans="1:19" ht="14.4" customHeight="1" x14ac:dyDescent="0.3">
      <c r="A758" s="831" t="s">
        <v>6806</v>
      </c>
      <c r="B758" s="832" t="s">
        <v>7031</v>
      </c>
      <c r="C758" s="832" t="s">
        <v>665</v>
      </c>
      <c r="D758" s="832" t="s">
        <v>6734</v>
      </c>
      <c r="E758" s="832" t="s">
        <v>6770</v>
      </c>
      <c r="F758" s="832" t="s">
        <v>6888</v>
      </c>
      <c r="G758" s="832" t="s">
        <v>6889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358</v>
      </c>
      <c r="R758" s="837"/>
      <c r="S758" s="850">
        <v>358</v>
      </c>
    </row>
    <row r="759" spans="1:19" ht="14.4" customHeight="1" x14ac:dyDescent="0.3">
      <c r="A759" s="831" t="s">
        <v>6806</v>
      </c>
      <c r="B759" s="832" t="s">
        <v>7031</v>
      </c>
      <c r="C759" s="832" t="s">
        <v>665</v>
      </c>
      <c r="D759" s="832" t="s">
        <v>6734</v>
      </c>
      <c r="E759" s="832" t="s">
        <v>6770</v>
      </c>
      <c r="F759" s="832" t="s">
        <v>7053</v>
      </c>
      <c r="G759" s="832" t="s">
        <v>7054</v>
      </c>
      <c r="H759" s="849">
        <v>78</v>
      </c>
      <c r="I759" s="849">
        <v>22230</v>
      </c>
      <c r="J759" s="832">
        <v>0.59333795975017345</v>
      </c>
      <c r="K759" s="832">
        <v>285</v>
      </c>
      <c r="L759" s="849">
        <v>131</v>
      </c>
      <c r="M759" s="849">
        <v>37466</v>
      </c>
      <c r="N759" s="832">
        <v>1</v>
      </c>
      <c r="O759" s="832">
        <v>286</v>
      </c>
      <c r="P759" s="849">
        <v>116</v>
      </c>
      <c r="Q759" s="849">
        <v>33292</v>
      </c>
      <c r="R759" s="837">
        <v>0.8885923237068275</v>
      </c>
      <c r="S759" s="850">
        <v>287</v>
      </c>
    </row>
    <row r="760" spans="1:19" ht="14.4" customHeight="1" x14ac:dyDescent="0.3">
      <c r="A760" s="831" t="s">
        <v>6806</v>
      </c>
      <c r="B760" s="832" t="s">
        <v>7031</v>
      </c>
      <c r="C760" s="832" t="s">
        <v>665</v>
      </c>
      <c r="D760" s="832" t="s">
        <v>6734</v>
      </c>
      <c r="E760" s="832" t="s">
        <v>6770</v>
      </c>
      <c r="F760" s="832" t="s">
        <v>7055</v>
      </c>
      <c r="G760" s="832" t="s">
        <v>7056</v>
      </c>
      <c r="H760" s="849">
        <v>20</v>
      </c>
      <c r="I760" s="849">
        <v>3540</v>
      </c>
      <c r="J760" s="832">
        <v>0.38245462402765773</v>
      </c>
      <c r="K760" s="832">
        <v>177</v>
      </c>
      <c r="L760" s="849">
        <v>52</v>
      </c>
      <c r="M760" s="849">
        <v>9256</v>
      </c>
      <c r="N760" s="832">
        <v>1</v>
      </c>
      <c r="O760" s="832">
        <v>178</v>
      </c>
      <c r="P760" s="849">
        <v>67</v>
      </c>
      <c r="Q760" s="849">
        <v>11993</v>
      </c>
      <c r="R760" s="837">
        <v>1.2957000864304236</v>
      </c>
      <c r="S760" s="850">
        <v>179</v>
      </c>
    </row>
    <row r="761" spans="1:19" ht="14.4" customHeight="1" x14ac:dyDescent="0.3">
      <c r="A761" s="831" t="s">
        <v>6806</v>
      </c>
      <c r="B761" s="832" t="s">
        <v>7031</v>
      </c>
      <c r="C761" s="832" t="s">
        <v>665</v>
      </c>
      <c r="D761" s="832" t="s">
        <v>6734</v>
      </c>
      <c r="E761" s="832" t="s">
        <v>6770</v>
      </c>
      <c r="F761" s="832" t="s">
        <v>6824</v>
      </c>
      <c r="G761" s="832" t="s">
        <v>6825</v>
      </c>
      <c r="H761" s="849"/>
      <c r="I761" s="849"/>
      <c r="J761" s="832"/>
      <c r="K761" s="832"/>
      <c r="L761" s="849">
        <v>2</v>
      </c>
      <c r="M761" s="849">
        <v>446</v>
      </c>
      <c r="N761" s="832">
        <v>1</v>
      </c>
      <c r="O761" s="832">
        <v>223</v>
      </c>
      <c r="P761" s="849">
        <v>1</v>
      </c>
      <c r="Q761" s="849">
        <v>226</v>
      </c>
      <c r="R761" s="837">
        <v>0.50672645739910316</v>
      </c>
      <c r="S761" s="850">
        <v>226</v>
      </c>
    </row>
    <row r="762" spans="1:19" ht="14.4" customHeight="1" x14ac:dyDescent="0.3">
      <c r="A762" s="831" t="s">
        <v>6806</v>
      </c>
      <c r="B762" s="832" t="s">
        <v>7031</v>
      </c>
      <c r="C762" s="832" t="s">
        <v>665</v>
      </c>
      <c r="D762" s="832" t="s">
        <v>6734</v>
      </c>
      <c r="E762" s="832" t="s">
        <v>6770</v>
      </c>
      <c r="F762" s="832" t="s">
        <v>7057</v>
      </c>
      <c r="G762" s="832" t="s">
        <v>7058</v>
      </c>
      <c r="H762" s="849">
        <v>5</v>
      </c>
      <c r="I762" s="849">
        <v>0</v>
      </c>
      <c r="J762" s="832"/>
      <c r="K762" s="832">
        <v>0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6806</v>
      </c>
      <c r="B763" s="832" t="s">
        <v>7031</v>
      </c>
      <c r="C763" s="832" t="s">
        <v>665</v>
      </c>
      <c r="D763" s="832" t="s">
        <v>6734</v>
      </c>
      <c r="E763" s="832" t="s">
        <v>6770</v>
      </c>
      <c r="F763" s="832" t="s">
        <v>6890</v>
      </c>
      <c r="G763" s="832" t="s">
        <v>6891</v>
      </c>
      <c r="H763" s="849"/>
      <c r="I763" s="849"/>
      <c r="J763" s="832"/>
      <c r="K763" s="832"/>
      <c r="L763" s="849">
        <v>2</v>
      </c>
      <c r="M763" s="849">
        <v>154</v>
      </c>
      <c r="N763" s="832">
        <v>1</v>
      </c>
      <c r="O763" s="832">
        <v>77</v>
      </c>
      <c r="P763" s="849">
        <v>2</v>
      </c>
      <c r="Q763" s="849">
        <v>156</v>
      </c>
      <c r="R763" s="837">
        <v>1.0129870129870129</v>
      </c>
      <c r="S763" s="850">
        <v>78</v>
      </c>
    </row>
    <row r="764" spans="1:19" ht="14.4" customHeight="1" x14ac:dyDescent="0.3">
      <c r="A764" s="831" t="s">
        <v>6806</v>
      </c>
      <c r="B764" s="832" t="s">
        <v>7031</v>
      </c>
      <c r="C764" s="832" t="s">
        <v>665</v>
      </c>
      <c r="D764" s="832" t="s">
        <v>6734</v>
      </c>
      <c r="E764" s="832" t="s">
        <v>6770</v>
      </c>
      <c r="F764" s="832" t="s">
        <v>7059</v>
      </c>
      <c r="G764" s="832" t="s">
        <v>7060</v>
      </c>
      <c r="H764" s="849">
        <v>108</v>
      </c>
      <c r="I764" s="849">
        <v>38340</v>
      </c>
      <c r="J764" s="832">
        <v>0.50704225352112675</v>
      </c>
      <c r="K764" s="832">
        <v>355</v>
      </c>
      <c r="L764" s="849">
        <v>213</v>
      </c>
      <c r="M764" s="849">
        <v>75615</v>
      </c>
      <c r="N764" s="832">
        <v>1</v>
      </c>
      <c r="O764" s="832">
        <v>355</v>
      </c>
      <c r="P764" s="849">
        <v>166</v>
      </c>
      <c r="Q764" s="849">
        <v>59428</v>
      </c>
      <c r="R764" s="837">
        <v>0.78592871784698803</v>
      </c>
      <c r="S764" s="850">
        <v>358</v>
      </c>
    </row>
    <row r="765" spans="1:19" ht="14.4" customHeight="1" x14ac:dyDescent="0.3">
      <c r="A765" s="831" t="s">
        <v>6806</v>
      </c>
      <c r="B765" s="832" t="s">
        <v>7031</v>
      </c>
      <c r="C765" s="832" t="s">
        <v>665</v>
      </c>
      <c r="D765" s="832" t="s">
        <v>6734</v>
      </c>
      <c r="E765" s="832" t="s">
        <v>6770</v>
      </c>
      <c r="F765" s="832" t="s">
        <v>6787</v>
      </c>
      <c r="G765" s="832" t="s">
        <v>6788</v>
      </c>
      <c r="H765" s="849">
        <v>25</v>
      </c>
      <c r="I765" s="849">
        <v>1475</v>
      </c>
      <c r="J765" s="832">
        <v>1.3157894736842106</v>
      </c>
      <c r="K765" s="832">
        <v>59</v>
      </c>
      <c r="L765" s="849">
        <v>19</v>
      </c>
      <c r="M765" s="849">
        <v>1121</v>
      </c>
      <c r="N765" s="832">
        <v>1</v>
      </c>
      <c r="O765" s="832">
        <v>59</v>
      </c>
      <c r="P765" s="849">
        <v>7</v>
      </c>
      <c r="Q765" s="849">
        <v>427</v>
      </c>
      <c r="R765" s="837">
        <v>0.38090990187332741</v>
      </c>
      <c r="S765" s="850">
        <v>61</v>
      </c>
    </row>
    <row r="766" spans="1:19" ht="14.4" customHeight="1" x14ac:dyDescent="0.3">
      <c r="A766" s="831" t="s">
        <v>6806</v>
      </c>
      <c r="B766" s="832" t="s">
        <v>7031</v>
      </c>
      <c r="C766" s="832" t="s">
        <v>665</v>
      </c>
      <c r="D766" s="832" t="s">
        <v>6734</v>
      </c>
      <c r="E766" s="832" t="s">
        <v>6770</v>
      </c>
      <c r="F766" s="832" t="s">
        <v>7061</v>
      </c>
      <c r="G766" s="832" t="s">
        <v>7062</v>
      </c>
      <c r="H766" s="849"/>
      <c r="I766" s="849"/>
      <c r="J766" s="832"/>
      <c r="K766" s="832"/>
      <c r="L766" s="849">
        <v>3</v>
      </c>
      <c r="M766" s="849">
        <v>408</v>
      </c>
      <c r="N766" s="832">
        <v>1</v>
      </c>
      <c r="O766" s="832">
        <v>136</v>
      </c>
      <c r="P766" s="849">
        <v>4</v>
      </c>
      <c r="Q766" s="849">
        <v>548</v>
      </c>
      <c r="R766" s="837">
        <v>1.3431372549019607</v>
      </c>
      <c r="S766" s="850">
        <v>137</v>
      </c>
    </row>
    <row r="767" spans="1:19" ht="14.4" customHeight="1" x14ac:dyDescent="0.3">
      <c r="A767" s="831" t="s">
        <v>6806</v>
      </c>
      <c r="B767" s="832" t="s">
        <v>7031</v>
      </c>
      <c r="C767" s="832" t="s">
        <v>665</v>
      </c>
      <c r="D767" s="832" t="s">
        <v>6734</v>
      </c>
      <c r="E767" s="832" t="s">
        <v>6770</v>
      </c>
      <c r="F767" s="832" t="s">
        <v>7063</v>
      </c>
      <c r="G767" s="832" t="s">
        <v>7064</v>
      </c>
      <c r="H767" s="849">
        <v>177</v>
      </c>
      <c r="I767" s="849">
        <v>14337</v>
      </c>
      <c r="J767" s="832">
        <v>0.62443379790940767</v>
      </c>
      <c r="K767" s="832">
        <v>81</v>
      </c>
      <c r="L767" s="849">
        <v>280</v>
      </c>
      <c r="M767" s="849">
        <v>22960</v>
      </c>
      <c r="N767" s="832">
        <v>1</v>
      </c>
      <c r="O767" s="832">
        <v>82</v>
      </c>
      <c r="P767" s="849">
        <v>238</v>
      </c>
      <c r="Q767" s="849">
        <v>19754</v>
      </c>
      <c r="R767" s="837">
        <v>0.86036585365853657</v>
      </c>
      <c r="S767" s="850">
        <v>83</v>
      </c>
    </row>
    <row r="768" spans="1:19" ht="14.4" customHeight="1" x14ac:dyDescent="0.3">
      <c r="A768" s="831" t="s">
        <v>6806</v>
      </c>
      <c r="B768" s="832" t="s">
        <v>7031</v>
      </c>
      <c r="C768" s="832" t="s">
        <v>665</v>
      </c>
      <c r="D768" s="832" t="s">
        <v>6734</v>
      </c>
      <c r="E768" s="832" t="s">
        <v>6770</v>
      </c>
      <c r="F768" s="832" t="s">
        <v>7065</v>
      </c>
      <c r="G768" s="832" t="s">
        <v>7066</v>
      </c>
      <c r="H768" s="849">
        <v>77</v>
      </c>
      <c r="I768" s="849">
        <v>72611</v>
      </c>
      <c r="J768" s="832">
        <v>1.2406198742482231</v>
      </c>
      <c r="K768" s="832">
        <v>943</v>
      </c>
      <c r="L768" s="849">
        <v>62</v>
      </c>
      <c r="M768" s="849">
        <v>58528</v>
      </c>
      <c r="N768" s="832">
        <v>1</v>
      </c>
      <c r="O768" s="832">
        <v>944</v>
      </c>
      <c r="P768" s="849">
        <v>32</v>
      </c>
      <c r="Q768" s="849">
        <v>30304</v>
      </c>
      <c r="R768" s="837">
        <v>0.51776927282668128</v>
      </c>
      <c r="S768" s="850">
        <v>947</v>
      </c>
    </row>
    <row r="769" spans="1:19" ht="14.4" customHeight="1" x14ac:dyDescent="0.3">
      <c r="A769" s="831" t="s">
        <v>6806</v>
      </c>
      <c r="B769" s="832" t="s">
        <v>7031</v>
      </c>
      <c r="C769" s="832" t="s">
        <v>665</v>
      </c>
      <c r="D769" s="832" t="s">
        <v>2682</v>
      </c>
      <c r="E769" s="832" t="s">
        <v>6751</v>
      </c>
      <c r="F769" s="832" t="s">
        <v>7032</v>
      </c>
      <c r="G769" s="832" t="s">
        <v>7033</v>
      </c>
      <c r="H769" s="849">
        <v>3</v>
      </c>
      <c r="I769" s="849">
        <v>29481.33</v>
      </c>
      <c r="J769" s="832"/>
      <c r="K769" s="832">
        <v>9827.11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6806</v>
      </c>
      <c r="B770" s="832" t="s">
        <v>7031</v>
      </c>
      <c r="C770" s="832" t="s">
        <v>665</v>
      </c>
      <c r="D770" s="832" t="s">
        <v>2682</v>
      </c>
      <c r="E770" s="832" t="s">
        <v>6751</v>
      </c>
      <c r="F770" s="832" t="s">
        <v>7035</v>
      </c>
      <c r="G770" s="832" t="s">
        <v>7033</v>
      </c>
      <c r="H770" s="849">
        <v>13.5</v>
      </c>
      <c r="I770" s="849">
        <v>266920.65000000002</v>
      </c>
      <c r="J770" s="832"/>
      <c r="K770" s="832">
        <v>19771.900000000001</v>
      </c>
      <c r="L770" s="849"/>
      <c r="M770" s="849"/>
      <c r="N770" s="832"/>
      <c r="O770" s="832"/>
      <c r="P770" s="849">
        <v>3</v>
      </c>
      <c r="Q770" s="849">
        <v>63636.299999999996</v>
      </c>
      <c r="R770" s="837"/>
      <c r="S770" s="850">
        <v>21212.1</v>
      </c>
    </row>
    <row r="771" spans="1:19" ht="14.4" customHeight="1" x14ac:dyDescent="0.3">
      <c r="A771" s="831" t="s">
        <v>6806</v>
      </c>
      <c r="B771" s="832" t="s">
        <v>7031</v>
      </c>
      <c r="C771" s="832" t="s">
        <v>665</v>
      </c>
      <c r="D771" s="832" t="s">
        <v>2682</v>
      </c>
      <c r="E771" s="832" t="s">
        <v>6751</v>
      </c>
      <c r="F771" s="832" t="s">
        <v>7036</v>
      </c>
      <c r="G771" s="832" t="s">
        <v>7033</v>
      </c>
      <c r="H771" s="849">
        <v>5</v>
      </c>
      <c r="I771" s="849">
        <v>49363.75</v>
      </c>
      <c r="J771" s="832"/>
      <c r="K771" s="832">
        <v>9872.75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6806</v>
      </c>
      <c r="B772" s="832" t="s">
        <v>7031</v>
      </c>
      <c r="C772" s="832" t="s">
        <v>665</v>
      </c>
      <c r="D772" s="832" t="s">
        <v>2682</v>
      </c>
      <c r="E772" s="832" t="s">
        <v>6770</v>
      </c>
      <c r="F772" s="832" t="s">
        <v>6773</v>
      </c>
      <c r="G772" s="832" t="s">
        <v>6774</v>
      </c>
      <c r="H772" s="849">
        <v>6</v>
      </c>
      <c r="I772" s="849">
        <v>180</v>
      </c>
      <c r="J772" s="832"/>
      <c r="K772" s="832">
        <v>30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6806</v>
      </c>
      <c r="B773" s="832" t="s">
        <v>7031</v>
      </c>
      <c r="C773" s="832" t="s">
        <v>665</v>
      </c>
      <c r="D773" s="832" t="s">
        <v>2682</v>
      </c>
      <c r="E773" s="832" t="s">
        <v>6770</v>
      </c>
      <c r="F773" s="832" t="s">
        <v>6775</v>
      </c>
      <c r="G773" s="832" t="s">
        <v>6776</v>
      </c>
      <c r="H773" s="849">
        <v>2</v>
      </c>
      <c r="I773" s="849">
        <v>132</v>
      </c>
      <c r="J773" s="832">
        <v>2</v>
      </c>
      <c r="K773" s="832">
        <v>66</v>
      </c>
      <c r="L773" s="849">
        <v>1</v>
      </c>
      <c r="M773" s="849">
        <v>66</v>
      </c>
      <c r="N773" s="832">
        <v>1</v>
      </c>
      <c r="O773" s="832">
        <v>66</v>
      </c>
      <c r="P773" s="849">
        <v>1</v>
      </c>
      <c r="Q773" s="849">
        <v>67</v>
      </c>
      <c r="R773" s="837">
        <v>1.0151515151515151</v>
      </c>
      <c r="S773" s="850">
        <v>67</v>
      </c>
    </row>
    <row r="774" spans="1:19" ht="14.4" customHeight="1" x14ac:dyDescent="0.3">
      <c r="A774" s="831" t="s">
        <v>6806</v>
      </c>
      <c r="B774" s="832" t="s">
        <v>7031</v>
      </c>
      <c r="C774" s="832" t="s">
        <v>665</v>
      </c>
      <c r="D774" s="832" t="s">
        <v>2682</v>
      </c>
      <c r="E774" s="832" t="s">
        <v>6770</v>
      </c>
      <c r="F774" s="832" t="s">
        <v>6810</v>
      </c>
      <c r="G774" s="832" t="s">
        <v>6811</v>
      </c>
      <c r="H774" s="849">
        <v>6</v>
      </c>
      <c r="I774" s="849">
        <v>222</v>
      </c>
      <c r="J774" s="832"/>
      <c r="K774" s="832">
        <v>37</v>
      </c>
      <c r="L774" s="849">
        <v>0</v>
      </c>
      <c r="M774" s="849">
        <v>0</v>
      </c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6806</v>
      </c>
      <c r="B775" s="832" t="s">
        <v>7031</v>
      </c>
      <c r="C775" s="832" t="s">
        <v>665</v>
      </c>
      <c r="D775" s="832" t="s">
        <v>2682</v>
      </c>
      <c r="E775" s="832" t="s">
        <v>6770</v>
      </c>
      <c r="F775" s="832" t="s">
        <v>7045</v>
      </c>
      <c r="G775" s="832" t="s">
        <v>7046</v>
      </c>
      <c r="H775" s="849">
        <v>6</v>
      </c>
      <c r="I775" s="849">
        <v>342</v>
      </c>
      <c r="J775" s="832">
        <v>6</v>
      </c>
      <c r="K775" s="832">
        <v>57</v>
      </c>
      <c r="L775" s="849">
        <v>1</v>
      </c>
      <c r="M775" s="849">
        <v>57</v>
      </c>
      <c r="N775" s="832">
        <v>1</v>
      </c>
      <c r="O775" s="832">
        <v>57</v>
      </c>
      <c r="P775" s="849">
        <v>2</v>
      </c>
      <c r="Q775" s="849">
        <v>118</v>
      </c>
      <c r="R775" s="837">
        <v>2.0701754385964914</v>
      </c>
      <c r="S775" s="850">
        <v>59</v>
      </c>
    </row>
    <row r="776" spans="1:19" ht="14.4" customHeight="1" x14ac:dyDescent="0.3">
      <c r="A776" s="831" t="s">
        <v>6806</v>
      </c>
      <c r="B776" s="832" t="s">
        <v>7031</v>
      </c>
      <c r="C776" s="832" t="s">
        <v>665</v>
      </c>
      <c r="D776" s="832" t="s">
        <v>2682</v>
      </c>
      <c r="E776" s="832" t="s">
        <v>6770</v>
      </c>
      <c r="F776" s="832" t="s">
        <v>7049</v>
      </c>
      <c r="G776" s="832" t="s">
        <v>7050</v>
      </c>
      <c r="H776" s="849">
        <v>1</v>
      </c>
      <c r="I776" s="849">
        <v>439</v>
      </c>
      <c r="J776" s="832">
        <v>0.33333333333333331</v>
      </c>
      <c r="K776" s="832">
        <v>439</v>
      </c>
      <c r="L776" s="849">
        <v>3</v>
      </c>
      <c r="M776" s="849">
        <v>1317</v>
      </c>
      <c r="N776" s="832">
        <v>1</v>
      </c>
      <c r="O776" s="832">
        <v>439</v>
      </c>
      <c r="P776" s="849">
        <v>4</v>
      </c>
      <c r="Q776" s="849">
        <v>1756</v>
      </c>
      <c r="R776" s="837">
        <v>1.3333333333333333</v>
      </c>
      <c r="S776" s="850">
        <v>439</v>
      </c>
    </row>
    <row r="777" spans="1:19" ht="14.4" customHeight="1" x14ac:dyDescent="0.3">
      <c r="A777" s="831" t="s">
        <v>6806</v>
      </c>
      <c r="B777" s="832" t="s">
        <v>7031</v>
      </c>
      <c r="C777" s="832" t="s">
        <v>665</v>
      </c>
      <c r="D777" s="832" t="s">
        <v>2682</v>
      </c>
      <c r="E777" s="832" t="s">
        <v>6770</v>
      </c>
      <c r="F777" s="832" t="s">
        <v>7051</v>
      </c>
      <c r="G777" s="832" t="s">
        <v>7052</v>
      </c>
      <c r="H777" s="849">
        <v>28</v>
      </c>
      <c r="I777" s="849">
        <v>7616</v>
      </c>
      <c r="J777" s="832">
        <v>4</v>
      </c>
      <c r="K777" s="832">
        <v>272</v>
      </c>
      <c r="L777" s="849">
        <v>7</v>
      </c>
      <c r="M777" s="849">
        <v>1904</v>
      </c>
      <c r="N777" s="832">
        <v>1</v>
      </c>
      <c r="O777" s="832">
        <v>272</v>
      </c>
      <c r="P777" s="849">
        <v>11</v>
      </c>
      <c r="Q777" s="849">
        <v>3014</v>
      </c>
      <c r="R777" s="837">
        <v>1.5829831932773109</v>
      </c>
      <c r="S777" s="850">
        <v>274</v>
      </c>
    </row>
    <row r="778" spans="1:19" ht="14.4" customHeight="1" x14ac:dyDescent="0.3">
      <c r="A778" s="831" t="s">
        <v>6806</v>
      </c>
      <c r="B778" s="832" t="s">
        <v>7031</v>
      </c>
      <c r="C778" s="832" t="s">
        <v>665</v>
      </c>
      <c r="D778" s="832" t="s">
        <v>2682</v>
      </c>
      <c r="E778" s="832" t="s">
        <v>6770</v>
      </c>
      <c r="F778" s="832" t="s">
        <v>6781</v>
      </c>
      <c r="G778" s="832" t="s">
        <v>6782</v>
      </c>
      <c r="H778" s="849">
        <v>1</v>
      </c>
      <c r="I778" s="849">
        <v>33.33</v>
      </c>
      <c r="J778" s="832">
        <v>1</v>
      </c>
      <c r="K778" s="832">
        <v>33.33</v>
      </c>
      <c r="L778" s="849">
        <v>1</v>
      </c>
      <c r="M778" s="849">
        <v>33.33</v>
      </c>
      <c r="N778" s="832">
        <v>1</v>
      </c>
      <c r="O778" s="832">
        <v>33.33</v>
      </c>
      <c r="P778" s="849"/>
      <c r="Q778" s="849"/>
      <c r="R778" s="837"/>
      <c r="S778" s="850"/>
    </row>
    <row r="779" spans="1:19" ht="14.4" customHeight="1" x14ac:dyDescent="0.3">
      <c r="A779" s="831" t="s">
        <v>6806</v>
      </c>
      <c r="B779" s="832" t="s">
        <v>7031</v>
      </c>
      <c r="C779" s="832" t="s">
        <v>665</v>
      </c>
      <c r="D779" s="832" t="s">
        <v>2682</v>
      </c>
      <c r="E779" s="832" t="s">
        <v>6770</v>
      </c>
      <c r="F779" s="832" t="s">
        <v>6818</v>
      </c>
      <c r="G779" s="832" t="s">
        <v>6819</v>
      </c>
      <c r="H779" s="849">
        <v>53</v>
      </c>
      <c r="I779" s="849">
        <v>6148</v>
      </c>
      <c r="J779" s="832">
        <v>4.8181818181818183</v>
      </c>
      <c r="K779" s="832">
        <v>116</v>
      </c>
      <c r="L779" s="849">
        <v>11</v>
      </c>
      <c r="M779" s="849">
        <v>1276</v>
      </c>
      <c r="N779" s="832">
        <v>1</v>
      </c>
      <c r="O779" s="832">
        <v>116</v>
      </c>
      <c r="P779" s="849">
        <v>8</v>
      </c>
      <c r="Q779" s="849">
        <v>928</v>
      </c>
      <c r="R779" s="837">
        <v>0.72727272727272729</v>
      </c>
      <c r="S779" s="850">
        <v>116</v>
      </c>
    </row>
    <row r="780" spans="1:19" ht="14.4" customHeight="1" x14ac:dyDescent="0.3">
      <c r="A780" s="831" t="s">
        <v>6806</v>
      </c>
      <c r="B780" s="832" t="s">
        <v>7031</v>
      </c>
      <c r="C780" s="832" t="s">
        <v>665</v>
      </c>
      <c r="D780" s="832" t="s">
        <v>2682</v>
      </c>
      <c r="E780" s="832" t="s">
        <v>6770</v>
      </c>
      <c r="F780" s="832" t="s">
        <v>6783</v>
      </c>
      <c r="G780" s="832" t="s">
        <v>6784</v>
      </c>
      <c r="H780" s="849"/>
      <c r="I780" s="849"/>
      <c r="J780" s="832"/>
      <c r="K780" s="832"/>
      <c r="L780" s="849">
        <v>2</v>
      </c>
      <c r="M780" s="849">
        <v>74</v>
      </c>
      <c r="N780" s="832">
        <v>1</v>
      </c>
      <c r="O780" s="832">
        <v>37</v>
      </c>
      <c r="P780" s="849">
        <v>0</v>
      </c>
      <c r="Q780" s="849">
        <v>0</v>
      </c>
      <c r="R780" s="837">
        <v>0</v>
      </c>
      <c r="S780" s="850"/>
    </row>
    <row r="781" spans="1:19" ht="14.4" customHeight="1" x14ac:dyDescent="0.3">
      <c r="A781" s="831" t="s">
        <v>6806</v>
      </c>
      <c r="B781" s="832" t="s">
        <v>7031</v>
      </c>
      <c r="C781" s="832" t="s">
        <v>665</v>
      </c>
      <c r="D781" s="832" t="s">
        <v>2682</v>
      </c>
      <c r="E781" s="832" t="s">
        <v>6770</v>
      </c>
      <c r="F781" s="832" t="s">
        <v>6854</v>
      </c>
      <c r="G781" s="832" t="s">
        <v>6855</v>
      </c>
      <c r="H781" s="849">
        <v>13</v>
      </c>
      <c r="I781" s="849">
        <v>416</v>
      </c>
      <c r="J781" s="832">
        <v>6.5</v>
      </c>
      <c r="K781" s="832">
        <v>32</v>
      </c>
      <c r="L781" s="849">
        <v>2</v>
      </c>
      <c r="M781" s="849">
        <v>64</v>
      </c>
      <c r="N781" s="832">
        <v>1</v>
      </c>
      <c r="O781" s="832">
        <v>32</v>
      </c>
      <c r="P781" s="849">
        <v>2</v>
      </c>
      <c r="Q781" s="849">
        <v>66</v>
      </c>
      <c r="R781" s="837">
        <v>1.03125</v>
      </c>
      <c r="S781" s="850">
        <v>33</v>
      </c>
    </row>
    <row r="782" spans="1:19" ht="14.4" customHeight="1" x14ac:dyDescent="0.3">
      <c r="A782" s="831" t="s">
        <v>6806</v>
      </c>
      <c r="B782" s="832" t="s">
        <v>7031</v>
      </c>
      <c r="C782" s="832" t="s">
        <v>665</v>
      </c>
      <c r="D782" s="832" t="s">
        <v>2682</v>
      </c>
      <c r="E782" s="832" t="s">
        <v>6770</v>
      </c>
      <c r="F782" s="832" t="s">
        <v>7053</v>
      </c>
      <c r="G782" s="832" t="s">
        <v>7054</v>
      </c>
      <c r="H782" s="849">
        <v>6</v>
      </c>
      <c r="I782" s="849">
        <v>1710</v>
      </c>
      <c r="J782" s="832"/>
      <c r="K782" s="832">
        <v>285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6806</v>
      </c>
      <c r="B783" s="832" t="s">
        <v>7031</v>
      </c>
      <c r="C783" s="832" t="s">
        <v>665</v>
      </c>
      <c r="D783" s="832" t="s">
        <v>2682</v>
      </c>
      <c r="E783" s="832" t="s">
        <v>6770</v>
      </c>
      <c r="F783" s="832" t="s">
        <v>7055</v>
      </c>
      <c r="G783" s="832" t="s">
        <v>7056</v>
      </c>
      <c r="H783" s="849">
        <v>19</v>
      </c>
      <c r="I783" s="849">
        <v>3363</v>
      </c>
      <c r="J783" s="832">
        <v>6.297752808988764</v>
      </c>
      <c r="K783" s="832">
        <v>177</v>
      </c>
      <c r="L783" s="849">
        <v>3</v>
      </c>
      <c r="M783" s="849">
        <v>534</v>
      </c>
      <c r="N783" s="832">
        <v>1</v>
      </c>
      <c r="O783" s="832">
        <v>178</v>
      </c>
      <c r="P783" s="849">
        <v>2</v>
      </c>
      <c r="Q783" s="849">
        <v>358</v>
      </c>
      <c r="R783" s="837">
        <v>0.67041198501872656</v>
      </c>
      <c r="S783" s="850">
        <v>179</v>
      </c>
    </row>
    <row r="784" spans="1:19" ht="14.4" customHeight="1" x14ac:dyDescent="0.3">
      <c r="A784" s="831" t="s">
        <v>6806</v>
      </c>
      <c r="B784" s="832" t="s">
        <v>7031</v>
      </c>
      <c r="C784" s="832" t="s">
        <v>665</v>
      </c>
      <c r="D784" s="832" t="s">
        <v>2682</v>
      </c>
      <c r="E784" s="832" t="s">
        <v>6770</v>
      </c>
      <c r="F784" s="832" t="s">
        <v>6890</v>
      </c>
      <c r="G784" s="832" t="s">
        <v>6891</v>
      </c>
      <c r="H784" s="849"/>
      <c r="I784" s="849"/>
      <c r="J784" s="832"/>
      <c r="K784" s="832"/>
      <c r="L784" s="849">
        <v>1</v>
      </c>
      <c r="M784" s="849">
        <v>77</v>
      </c>
      <c r="N784" s="832">
        <v>1</v>
      </c>
      <c r="O784" s="832">
        <v>77</v>
      </c>
      <c r="P784" s="849"/>
      <c r="Q784" s="849"/>
      <c r="R784" s="837"/>
      <c r="S784" s="850"/>
    </row>
    <row r="785" spans="1:19" ht="14.4" customHeight="1" x14ac:dyDescent="0.3">
      <c r="A785" s="831" t="s">
        <v>6806</v>
      </c>
      <c r="B785" s="832" t="s">
        <v>7031</v>
      </c>
      <c r="C785" s="832" t="s">
        <v>665</v>
      </c>
      <c r="D785" s="832" t="s">
        <v>2682</v>
      </c>
      <c r="E785" s="832" t="s">
        <v>6770</v>
      </c>
      <c r="F785" s="832" t="s">
        <v>7059</v>
      </c>
      <c r="G785" s="832" t="s">
        <v>7060</v>
      </c>
      <c r="H785" s="849">
        <v>51</v>
      </c>
      <c r="I785" s="849">
        <v>18105</v>
      </c>
      <c r="J785" s="832">
        <v>2.8333333333333335</v>
      </c>
      <c r="K785" s="832">
        <v>355</v>
      </c>
      <c r="L785" s="849">
        <v>18</v>
      </c>
      <c r="M785" s="849">
        <v>6390</v>
      </c>
      <c r="N785" s="832">
        <v>1</v>
      </c>
      <c r="O785" s="832">
        <v>355</v>
      </c>
      <c r="P785" s="849">
        <v>11</v>
      </c>
      <c r="Q785" s="849">
        <v>3938</v>
      </c>
      <c r="R785" s="837">
        <v>0.61627543035993737</v>
      </c>
      <c r="S785" s="850">
        <v>358</v>
      </c>
    </row>
    <row r="786" spans="1:19" ht="14.4" customHeight="1" x14ac:dyDescent="0.3">
      <c r="A786" s="831" t="s">
        <v>6806</v>
      </c>
      <c r="B786" s="832" t="s">
        <v>7031</v>
      </c>
      <c r="C786" s="832" t="s">
        <v>665</v>
      </c>
      <c r="D786" s="832" t="s">
        <v>2682</v>
      </c>
      <c r="E786" s="832" t="s">
        <v>6770</v>
      </c>
      <c r="F786" s="832" t="s">
        <v>6787</v>
      </c>
      <c r="G786" s="832" t="s">
        <v>6788</v>
      </c>
      <c r="H786" s="849">
        <v>2</v>
      </c>
      <c r="I786" s="849">
        <v>118</v>
      </c>
      <c r="J786" s="832"/>
      <c r="K786" s="832">
        <v>59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6806</v>
      </c>
      <c r="B787" s="832" t="s">
        <v>7031</v>
      </c>
      <c r="C787" s="832" t="s">
        <v>665</v>
      </c>
      <c r="D787" s="832" t="s">
        <v>2682</v>
      </c>
      <c r="E787" s="832" t="s">
        <v>6770</v>
      </c>
      <c r="F787" s="832" t="s">
        <v>7061</v>
      </c>
      <c r="G787" s="832" t="s">
        <v>7062</v>
      </c>
      <c r="H787" s="849"/>
      <c r="I787" s="849"/>
      <c r="J787" s="832"/>
      <c r="K787" s="832"/>
      <c r="L787" s="849">
        <v>1</v>
      </c>
      <c r="M787" s="849">
        <v>136</v>
      </c>
      <c r="N787" s="832">
        <v>1</v>
      </c>
      <c r="O787" s="832">
        <v>136</v>
      </c>
      <c r="P787" s="849"/>
      <c r="Q787" s="849"/>
      <c r="R787" s="837"/>
      <c r="S787" s="850"/>
    </row>
    <row r="788" spans="1:19" ht="14.4" customHeight="1" x14ac:dyDescent="0.3">
      <c r="A788" s="831" t="s">
        <v>6806</v>
      </c>
      <c r="B788" s="832" t="s">
        <v>7031</v>
      </c>
      <c r="C788" s="832" t="s">
        <v>665</v>
      </c>
      <c r="D788" s="832" t="s">
        <v>2682</v>
      </c>
      <c r="E788" s="832" t="s">
        <v>6770</v>
      </c>
      <c r="F788" s="832" t="s">
        <v>7063</v>
      </c>
      <c r="G788" s="832" t="s">
        <v>7064</v>
      </c>
      <c r="H788" s="849">
        <v>10</v>
      </c>
      <c r="I788" s="849">
        <v>810</v>
      </c>
      <c r="J788" s="832"/>
      <c r="K788" s="832">
        <v>81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6806</v>
      </c>
      <c r="B789" s="832" t="s">
        <v>7031</v>
      </c>
      <c r="C789" s="832" t="s">
        <v>665</v>
      </c>
      <c r="D789" s="832" t="s">
        <v>2682</v>
      </c>
      <c r="E789" s="832" t="s">
        <v>6770</v>
      </c>
      <c r="F789" s="832" t="s">
        <v>7065</v>
      </c>
      <c r="G789" s="832" t="s">
        <v>7066</v>
      </c>
      <c r="H789" s="849">
        <v>5</v>
      </c>
      <c r="I789" s="849">
        <v>4715</v>
      </c>
      <c r="J789" s="832">
        <v>4.9947033898305087</v>
      </c>
      <c r="K789" s="832">
        <v>943</v>
      </c>
      <c r="L789" s="849">
        <v>1</v>
      </c>
      <c r="M789" s="849">
        <v>944</v>
      </c>
      <c r="N789" s="832">
        <v>1</v>
      </c>
      <c r="O789" s="832">
        <v>944</v>
      </c>
      <c r="P789" s="849"/>
      <c r="Q789" s="849"/>
      <c r="R789" s="837"/>
      <c r="S789" s="850"/>
    </row>
    <row r="790" spans="1:19" ht="14.4" customHeight="1" x14ac:dyDescent="0.3">
      <c r="A790" s="831" t="s">
        <v>6806</v>
      </c>
      <c r="B790" s="832" t="s">
        <v>7031</v>
      </c>
      <c r="C790" s="832" t="s">
        <v>665</v>
      </c>
      <c r="D790" s="832" t="s">
        <v>2683</v>
      </c>
      <c r="E790" s="832" t="s">
        <v>6770</v>
      </c>
      <c r="F790" s="832" t="s">
        <v>6773</v>
      </c>
      <c r="G790" s="832" t="s">
        <v>6774</v>
      </c>
      <c r="H790" s="849"/>
      <c r="I790" s="849"/>
      <c r="J790" s="832"/>
      <c r="K790" s="832"/>
      <c r="L790" s="849">
        <v>1</v>
      </c>
      <c r="M790" s="849">
        <v>30</v>
      </c>
      <c r="N790" s="832">
        <v>1</v>
      </c>
      <c r="O790" s="832">
        <v>30</v>
      </c>
      <c r="P790" s="849"/>
      <c r="Q790" s="849"/>
      <c r="R790" s="837"/>
      <c r="S790" s="850"/>
    </row>
    <row r="791" spans="1:19" ht="14.4" customHeight="1" x14ac:dyDescent="0.3">
      <c r="A791" s="831" t="s">
        <v>6806</v>
      </c>
      <c r="B791" s="832" t="s">
        <v>7031</v>
      </c>
      <c r="C791" s="832" t="s">
        <v>665</v>
      </c>
      <c r="D791" s="832" t="s">
        <v>2683</v>
      </c>
      <c r="E791" s="832" t="s">
        <v>6770</v>
      </c>
      <c r="F791" s="832" t="s">
        <v>6775</v>
      </c>
      <c r="G791" s="832" t="s">
        <v>6776</v>
      </c>
      <c r="H791" s="849"/>
      <c r="I791" s="849"/>
      <c r="J791" s="832"/>
      <c r="K791" s="832"/>
      <c r="L791" s="849">
        <v>1</v>
      </c>
      <c r="M791" s="849">
        <v>66</v>
      </c>
      <c r="N791" s="832">
        <v>1</v>
      </c>
      <c r="O791" s="832">
        <v>66</v>
      </c>
      <c r="P791" s="849"/>
      <c r="Q791" s="849"/>
      <c r="R791" s="837"/>
      <c r="S791" s="850"/>
    </row>
    <row r="792" spans="1:19" ht="14.4" customHeight="1" x14ac:dyDescent="0.3">
      <c r="A792" s="831" t="s">
        <v>6806</v>
      </c>
      <c r="B792" s="832" t="s">
        <v>7031</v>
      </c>
      <c r="C792" s="832" t="s">
        <v>665</v>
      </c>
      <c r="D792" s="832" t="s">
        <v>2683</v>
      </c>
      <c r="E792" s="832" t="s">
        <v>6770</v>
      </c>
      <c r="F792" s="832" t="s">
        <v>6810</v>
      </c>
      <c r="G792" s="832" t="s">
        <v>6811</v>
      </c>
      <c r="H792" s="849">
        <v>1</v>
      </c>
      <c r="I792" s="849">
        <v>37</v>
      </c>
      <c r="J792" s="832"/>
      <c r="K792" s="832">
        <v>37</v>
      </c>
      <c r="L792" s="849"/>
      <c r="M792" s="849"/>
      <c r="N792" s="832"/>
      <c r="O792" s="832"/>
      <c r="P792" s="849">
        <v>3</v>
      </c>
      <c r="Q792" s="849">
        <v>114</v>
      </c>
      <c r="R792" s="837"/>
      <c r="S792" s="850">
        <v>38</v>
      </c>
    </row>
    <row r="793" spans="1:19" ht="14.4" customHeight="1" x14ac:dyDescent="0.3">
      <c r="A793" s="831" t="s">
        <v>6806</v>
      </c>
      <c r="B793" s="832" t="s">
        <v>7031</v>
      </c>
      <c r="C793" s="832" t="s">
        <v>665</v>
      </c>
      <c r="D793" s="832" t="s">
        <v>2683</v>
      </c>
      <c r="E793" s="832" t="s">
        <v>6770</v>
      </c>
      <c r="F793" s="832" t="s">
        <v>7045</v>
      </c>
      <c r="G793" s="832" t="s">
        <v>7046</v>
      </c>
      <c r="H793" s="849"/>
      <c r="I793" s="849"/>
      <c r="J793" s="832"/>
      <c r="K793" s="832"/>
      <c r="L793" s="849">
        <v>10</v>
      </c>
      <c r="M793" s="849">
        <v>570</v>
      </c>
      <c r="N793" s="832">
        <v>1</v>
      </c>
      <c r="O793" s="832">
        <v>57</v>
      </c>
      <c r="P793" s="849">
        <v>2</v>
      </c>
      <c r="Q793" s="849">
        <v>118</v>
      </c>
      <c r="R793" s="837">
        <v>0.20701754385964913</v>
      </c>
      <c r="S793" s="850">
        <v>59</v>
      </c>
    </row>
    <row r="794" spans="1:19" ht="14.4" customHeight="1" x14ac:dyDescent="0.3">
      <c r="A794" s="831" t="s">
        <v>6806</v>
      </c>
      <c r="B794" s="832" t="s">
        <v>7031</v>
      </c>
      <c r="C794" s="832" t="s">
        <v>665</v>
      </c>
      <c r="D794" s="832" t="s">
        <v>2683</v>
      </c>
      <c r="E794" s="832" t="s">
        <v>6770</v>
      </c>
      <c r="F794" s="832" t="s">
        <v>7049</v>
      </c>
      <c r="G794" s="832" t="s">
        <v>7050</v>
      </c>
      <c r="H794" s="849"/>
      <c r="I794" s="849"/>
      <c r="J794" s="832"/>
      <c r="K794" s="832"/>
      <c r="L794" s="849">
        <v>11</v>
      </c>
      <c r="M794" s="849">
        <v>4829</v>
      </c>
      <c r="N794" s="832">
        <v>1</v>
      </c>
      <c r="O794" s="832">
        <v>439</v>
      </c>
      <c r="P794" s="849">
        <v>7</v>
      </c>
      <c r="Q794" s="849">
        <v>3073</v>
      </c>
      <c r="R794" s="837">
        <v>0.63636363636363635</v>
      </c>
      <c r="S794" s="850">
        <v>439</v>
      </c>
    </row>
    <row r="795" spans="1:19" ht="14.4" customHeight="1" x14ac:dyDescent="0.3">
      <c r="A795" s="831" t="s">
        <v>6806</v>
      </c>
      <c r="B795" s="832" t="s">
        <v>7031</v>
      </c>
      <c r="C795" s="832" t="s">
        <v>665</v>
      </c>
      <c r="D795" s="832" t="s">
        <v>2683</v>
      </c>
      <c r="E795" s="832" t="s">
        <v>6770</v>
      </c>
      <c r="F795" s="832" t="s">
        <v>7051</v>
      </c>
      <c r="G795" s="832" t="s">
        <v>7052</v>
      </c>
      <c r="H795" s="849"/>
      <c r="I795" s="849"/>
      <c r="J795" s="832"/>
      <c r="K795" s="832"/>
      <c r="L795" s="849">
        <v>27</v>
      </c>
      <c r="M795" s="849">
        <v>7344</v>
      </c>
      <c r="N795" s="832">
        <v>1</v>
      </c>
      <c r="O795" s="832">
        <v>272</v>
      </c>
      <c r="P795" s="849">
        <v>11</v>
      </c>
      <c r="Q795" s="849">
        <v>3014</v>
      </c>
      <c r="R795" s="837">
        <v>0.41040305010893247</v>
      </c>
      <c r="S795" s="850">
        <v>274</v>
      </c>
    </row>
    <row r="796" spans="1:19" ht="14.4" customHeight="1" x14ac:dyDescent="0.3">
      <c r="A796" s="831" t="s">
        <v>6806</v>
      </c>
      <c r="B796" s="832" t="s">
        <v>7031</v>
      </c>
      <c r="C796" s="832" t="s">
        <v>665</v>
      </c>
      <c r="D796" s="832" t="s">
        <v>2683</v>
      </c>
      <c r="E796" s="832" t="s">
        <v>6770</v>
      </c>
      <c r="F796" s="832" t="s">
        <v>6818</v>
      </c>
      <c r="G796" s="832" t="s">
        <v>6819</v>
      </c>
      <c r="H796" s="849"/>
      <c r="I796" s="849"/>
      <c r="J796" s="832"/>
      <c r="K796" s="832"/>
      <c r="L796" s="849">
        <v>14</v>
      </c>
      <c r="M796" s="849">
        <v>1624</v>
      </c>
      <c r="N796" s="832">
        <v>1</v>
      </c>
      <c r="O796" s="832">
        <v>116</v>
      </c>
      <c r="P796" s="849">
        <v>9</v>
      </c>
      <c r="Q796" s="849">
        <v>1044</v>
      </c>
      <c r="R796" s="837">
        <v>0.6428571428571429</v>
      </c>
      <c r="S796" s="850">
        <v>116</v>
      </c>
    </row>
    <row r="797" spans="1:19" ht="14.4" customHeight="1" x14ac:dyDescent="0.3">
      <c r="A797" s="831" t="s">
        <v>6806</v>
      </c>
      <c r="B797" s="832" t="s">
        <v>7031</v>
      </c>
      <c r="C797" s="832" t="s">
        <v>665</v>
      </c>
      <c r="D797" s="832" t="s">
        <v>2683</v>
      </c>
      <c r="E797" s="832" t="s">
        <v>6770</v>
      </c>
      <c r="F797" s="832" t="s">
        <v>6783</v>
      </c>
      <c r="G797" s="832" t="s">
        <v>6784</v>
      </c>
      <c r="H797" s="849"/>
      <c r="I797" s="849"/>
      <c r="J797" s="832"/>
      <c r="K797" s="832"/>
      <c r="L797" s="849"/>
      <c r="M797" s="849"/>
      <c r="N797" s="832"/>
      <c r="O797" s="832"/>
      <c r="P797" s="849">
        <v>2</v>
      </c>
      <c r="Q797" s="849">
        <v>76</v>
      </c>
      <c r="R797" s="837"/>
      <c r="S797" s="850">
        <v>38</v>
      </c>
    </row>
    <row r="798" spans="1:19" ht="14.4" customHeight="1" x14ac:dyDescent="0.3">
      <c r="A798" s="831" t="s">
        <v>6806</v>
      </c>
      <c r="B798" s="832" t="s">
        <v>7031</v>
      </c>
      <c r="C798" s="832" t="s">
        <v>665</v>
      </c>
      <c r="D798" s="832" t="s">
        <v>2683</v>
      </c>
      <c r="E798" s="832" t="s">
        <v>6770</v>
      </c>
      <c r="F798" s="832" t="s">
        <v>6822</v>
      </c>
      <c r="G798" s="832" t="s">
        <v>6823</v>
      </c>
      <c r="H798" s="849">
        <v>1</v>
      </c>
      <c r="I798" s="849">
        <v>74</v>
      </c>
      <c r="J798" s="832">
        <v>0.5</v>
      </c>
      <c r="K798" s="832">
        <v>74</v>
      </c>
      <c r="L798" s="849">
        <v>2</v>
      </c>
      <c r="M798" s="849">
        <v>148</v>
      </c>
      <c r="N798" s="832">
        <v>1</v>
      </c>
      <c r="O798" s="832">
        <v>74</v>
      </c>
      <c r="P798" s="849">
        <v>1</v>
      </c>
      <c r="Q798" s="849">
        <v>75</v>
      </c>
      <c r="R798" s="837">
        <v>0.5067567567567568</v>
      </c>
      <c r="S798" s="850">
        <v>75</v>
      </c>
    </row>
    <row r="799" spans="1:19" ht="14.4" customHeight="1" x14ac:dyDescent="0.3">
      <c r="A799" s="831" t="s">
        <v>6806</v>
      </c>
      <c r="B799" s="832" t="s">
        <v>7031</v>
      </c>
      <c r="C799" s="832" t="s">
        <v>665</v>
      </c>
      <c r="D799" s="832" t="s">
        <v>2683</v>
      </c>
      <c r="E799" s="832" t="s">
        <v>6770</v>
      </c>
      <c r="F799" s="832" t="s">
        <v>7055</v>
      </c>
      <c r="G799" s="832" t="s">
        <v>7056</v>
      </c>
      <c r="H799" s="849"/>
      <c r="I799" s="849"/>
      <c r="J799" s="832"/>
      <c r="K799" s="832"/>
      <c r="L799" s="849">
        <v>8</v>
      </c>
      <c r="M799" s="849">
        <v>1424</v>
      </c>
      <c r="N799" s="832">
        <v>1</v>
      </c>
      <c r="O799" s="832">
        <v>178</v>
      </c>
      <c r="P799" s="849">
        <v>4</v>
      </c>
      <c r="Q799" s="849">
        <v>716</v>
      </c>
      <c r="R799" s="837">
        <v>0.5028089887640449</v>
      </c>
      <c r="S799" s="850">
        <v>179</v>
      </c>
    </row>
    <row r="800" spans="1:19" ht="14.4" customHeight="1" x14ac:dyDescent="0.3">
      <c r="A800" s="831" t="s">
        <v>6806</v>
      </c>
      <c r="B800" s="832" t="s">
        <v>7031</v>
      </c>
      <c r="C800" s="832" t="s">
        <v>665</v>
      </c>
      <c r="D800" s="832" t="s">
        <v>2683</v>
      </c>
      <c r="E800" s="832" t="s">
        <v>6770</v>
      </c>
      <c r="F800" s="832" t="s">
        <v>6890</v>
      </c>
      <c r="G800" s="832" t="s">
        <v>6891</v>
      </c>
      <c r="H800" s="849"/>
      <c r="I800" s="849"/>
      <c r="J800" s="832"/>
      <c r="K800" s="832"/>
      <c r="L800" s="849">
        <v>1</v>
      </c>
      <c r="M800" s="849">
        <v>77</v>
      </c>
      <c r="N800" s="832">
        <v>1</v>
      </c>
      <c r="O800" s="832">
        <v>77</v>
      </c>
      <c r="P800" s="849">
        <v>1</v>
      </c>
      <c r="Q800" s="849">
        <v>78</v>
      </c>
      <c r="R800" s="837">
        <v>1.0129870129870129</v>
      </c>
      <c r="S800" s="850">
        <v>78</v>
      </c>
    </row>
    <row r="801" spans="1:19" ht="14.4" customHeight="1" x14ac:dyDescent="0.3">
      <c r="A801" s="831" t="s">
        <v>6806</v>
      </c>
      <c r="B801" s="832" t="s">
        <v>7031</v>
      </c>
      <c r="C801" s="832" t="s">
        <v>665</v>
      </c>
      <c r="D801" s="832" t="s">
        <v>2683</v>
      </c>
      <c r="E801" s="832" t="s">
        <v>6770</v>
      </c>
      <c r="F801" s="832" t="s">
        <v>7059</v>
      </c>
      <c r="G801" s="832" t="s">
        <v>7060</v>
      </c>
      <c r="H801" s="849"/>
      <c r="I801" s="849"/>
      <c r="J801" s="832"/>
      <c r="K801" s="832"/>
      <c r="L801" s="849">
        <v>23</v>
      </c>
      <c r="M801" s="849">
        <v>8165</v>
      </c>
      <c r="N801" s="832">
        <v>1</v>
      </c>
      <c r="O801" s="832">
        <v>355</v>
      </c>
      <c r="P801" s="849">
        <v>17</v>
      </c>
      <c r="Q801" s="849">
        <v>6086</v>
      </c>
      <c r="R801" s="837">
        <v>0.74537660747091239</v>
      </c>
      <c r="S801" s="850">
        <v>358</v>
      </c>
    </row>
    <row r="802" spans="1:19" ht="14.4" customHeight="1" x14ac:dyDescent="0.3">
      <c r="A802" s="831" t="s">
        <v>6806</v>
      </c>
      <c r="B802" s="832" t="s">
        <v>7031</v>
      </c>
      <c r="C802" s="832" t="s">
        <v>665</v>
      </c>
      <c r="D802" s="832" t="s">
        <v>2683</v>
      </c>
      <c r="E802" s="832" t="s">
        <v>6770</v>
      </c>
      <c r="F802" s="832" t="s">
        <v>6787</v>
      </c>
      <c r="G802" s="832" t="s">
        <v>6788</v>
      </c>
      <c r="H802" s="849"/>
      <c r="I802" s="849"/>
      <c r="J802" s="832"/>
      <c r="K802" s="832"/>
      <c r="L802" s="849"/>
      <c r="M802" s="849"/>
      <c r="N802" s="832"/>
      <c r="O802" s="832"/>
      <c r="P802" s="849">
        <v>1</v>
      </c>
      <c r="Q802" s="849">
        <v>61</v>
      </c>
      <c r="R802" s="837"/>
      <c r="S802" s="850">
        <v>61</v>
      </c>
    </row>
    <row r="803" spans="1:19" ht="14.4" customHeight="1" x14ac:dyDescent="0.3">
      <c r="A803" s="831" t="s">
        <v>6806</v>
      </c>
      <c r="B803" s="832" t="s">
        <v>7031</v>
      </c>
      <c r="C803" s="832" t="s">
        <v>665</v>
      </c>
      <c r="D803" s="832" t="s">
        <v>2683</v>
      </c>
      <c r="E803" s="832" t="s">
        <v>6770</v>
      </c>
      <c r="F803" s="832" t="s">
        <v>7061</v>
      </c>
      <c r="G803" s="832" t="s">
        <v>7062</v>
      </c>
      <c r="H803" s="849"/>
      <c r="I803" s="849"/>
      <c r="J803" s="832"/>
      <c r="K803" s="832"/>
      <c r="L803" s="849">
        <v>1</v>
      </c>
      <c r="M803" s="849">
        <v>136</v>
      </c>
      <c r="N803" s="832">
        <v>1</v>
      </c>
      <c r="O803" s="832">
        <v>136</v>
      </c>
      <c r="P803" s="849"/>
      <c r="Q803" s="849"/>
      <c r="R803" s="837"/>
      <c r="S803" s="850"/>
    </row>
    <row r="804" spans="1:19" ht="14.4" customHeight="1" x14ac:dyDescent="0.3">
      <c r="A804" s="831" t="s">
        <v>6806</v>
      </c>
      <c r="B804" s="832" t="s">
        <v>7031</v>
      </c>
      <c r="C804" s="832" t="s">
        <v>665</v>
      </c>
      <c r="D804" s="832" t="s">
        <v>2706</v>
      </c>
      <c r="E804" s="832" t="s">
        <v>6751</v>
      </c>
      <c r="F804" s="832" t="s">
        <v>7039</v>
      </c>
      <c r="G804" s="832" t="s">
        <v>7040</v>
      </c>
      <c r="H804" s="849"/>
      <c r="I804" s="849"/>
      <c r="J804" s="832"/>
      <c r="K804" s="832"/>
      <c r="L804" s="849">
        <v>3</v>
      </c>
      <c r="M804" s="849">
        <v>4064.13</v>
      </c>
      <c r="N804" s="832">
        <v>1</v>
      </c>
      <c r="O804" s="832">
        <v>1354.71</v>
      </c>
      <c r="P804" s="849"/>
      <c r="Q804" s="849"/>
      <c r="R804" s="837"/>
      <c r="S804" s="850"/>
    </row>
    <row r="805" spans="1:19" ht="14.4" customHeight="1" x14ac:dyDescent="0.3">
      <c r="A805" s="831" t="s">
        <v>6806</v>
      </c>
      <c r="B805" s="832" t="s">
        <v>7031</v>
      </c>
      <c r="C805" s="832" t="s">
        <v>665</v>
      </c>
      <c r="D805" s="832" t="s">
        <v>2706</v>
      </c>
      <c r="E805" s="832" t="s">
        <v>6751</v>
      </c>
      <c r="F805" s="832" t="s">
        <v>7041</v>
      </c>
      <c r="G805" s="832" t="s">
        <v>1613</v>
      </c>
      <c r="H805" s="849"/>
      <c r="I805" s="849"/>
      <c r="J805" s="832"/>
      <c r="K805" s="832"/>
      <c r="L805" s="849">
        <v>3</v>
      </c>
      <c r="M805" s="849">
        <v>17113.68</v>
      </c>
      <c r="N805" s="832">
        <v>1</v>
      </c>
      <c r="O805" s="832">
        <v>5704.56</v>
      </c>
      <c r="P805" s="849"/>
      <c r="Q805" s="849"/>
      <c r="R805" s="837"/>
      <c r="S805" s="850"/>
    </row>
    <row r="806" spans="1:19" ht="14.4" customHeight="1" x14ac:dyDescent="0.3">
      <c r="A806" s="831" t="s">
        <v>6806</v>
      </c>
      <c r="B806" s="832" t="s">
        <v>7031</v>
      </c>
      <c r="C806" s="832" t="s">
        <v>665</v>
      </c>
      <c r="D806" s="832" t="s">
        <v>2706</v>
      </c>
      <c r="E806" s="832" t="s">
        <v>6751</v>
      </c>
      <c r="F806" s="832" t="s">
        <v>7042</v>
      </c>
      <c r="G806" s="832" t="s">
        <v>7043</v>
      </c>
      <c r="H806" s="849"/>
      <c r="I806" s="849"/>
      <c r="J806" s="832"/>
      <c r="K806" s="832"/>
      <c r="L806" s="849">
        <v>4</v>
      </c>
      <c r="M806" s="849">
        <v>4013.68</v>
      </c>
      <c r="N806" s="832">
        <v>1</v>
      </c>
      <c r="O806" s="832">
        <v>1003.42</v>
      </c>
      <c r="P806" s="849"/>
      <c r="Q806" s="849"/>
      <c r="R806" s="837"/>
      <c r="S806" s="850"/>
    </row>
    <row r="807" spans="1:19" ht="14.4" customHeight="1" x14ac:dyDescent="0.3">
      <c r="A807" s="831" t="s">
        <v>6806</v>
      </c>
      <c r="B807" s="832" t="s">
        <v>7031</v>
      </c>
      <c r="C807" s="832" t="s">
        <v>665</v>
      </c>
      <c r="D807" s="832" t="s">
        <v>2706</v>
      </c>
      <c r="E807" s="832" t="s">
        <v>6770</v>
      </c>
      <c r="F807" s="832" t="s">
        <v>6927</v>
      </c>
      <c r="G807" s="832" t="s">
        <v>6928</v>
      </c>
      <c r="H807" s="849"/>
      <c r="I807" s="849"/>
      <c r="J807" s="832"/>
      <c r="K807" s="832"/>
      <c r="L807" s="849">
        <v>4</v>
      </c>
      <c r="M807" s="849">
        <v>0</v>
      </c>
      <c r="N807" s="832"/>
      <c r="O807" s="832">
        <v>0</v>
      </c>
      <c r="P807" s="849"/>
      <c r="Q807" s="849"/>
      <c r="R807" s="837"/>
      <c r="S807" s="850"/>
    </row>
    <row r="808" spans="1:19" ht="14.4" customHeight="1" x14ac:dyDescent="0.3">
      <c r="A808" s="831" t="s">
        <v>6806</v>
      </c>
      <c r="B808" s="832" t="s">
        <v>7031</v>
      </c>
      <c r="C808" s="832" t="s">
        <v>665</v>
      </c>
      <c r="D808" s="832" t="s">
        <v>2719</v>
      </c>
      <c r="E808" s="832" t="s">
        <v>6751</v>
      </c>
      <c r="F808" s="832" t="s">
        <v>7035</v>
      </c>
      <c r="G808" s="832" t="s">
        <v>7033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23099.73</v>
      </c>
      <c r="R808" s="837"/>
      <c r="S808" s="850">
        <v>23099.73</v>
      </c>
    </row>
    <row r="809" spans="1:19" ht="14.4" customHeight="1" x14ac:dyDescent="0.3">
      <c r="A809" s="831" t="s">
        <v>6806</v>
      </c>
      <c r="B809" s="832" t="s">
        <v>7031</v>
      </c>
      <c r="C809" s="832" t="s">
        <v>665</v>
      </c>
      <c r="D809" s="832" t="s">
        <v>2719</v>
      </c>
      <c r="E809" s="832" t="s">
        <v>6770</v>
      </c>
      <c r="F809" s="832" t="s">
        <v>6775</v>
      </c>
      <c r="G809" s="832" t="s">
        <v>6776</v>
      </c>
      <c r="H809" s="849">
        <v>2</v>
      </c>
      <c r="I809" s="849">
        <v>132</v>
      </c>
      <c r="J809" s="832">
        <v>0.4</v>
      </c>
      <c r="K809" s="832">
        <v>66</v>
      </c>
      <c r="L809" s="849">
        <v>5</v>
      </c>
      <c r="M809" s="849">
        <v>330</v>
      </c>
      <c r="N809" s="832">
        <v>1</v>
      </c>
      <c r="O809" s="832">
        <v>66</v>
      </c>
      <c r="P809" s="849">
        <v>4</v>
      </c>
      <c r="Q809" s="849">
        <v>268</v>
      </c>
      <c r="R809" s="837">
        <v>0.81212121212121213</v>
      </c>
      <c r="S809" s="850">
        <v>67</v>
      </c>
    </row>
    <row r="810" spans="1:19" ht="14.4" customHeight="1" x14ac:dyDescent="0.3">
      <c r="A810" s="831" t="s">
        <v>6806</v>
      </c>
      <c r="B810" s="832" t="s">
        <v>7031</v>
      </c>
      <c r="C810" s="832" t="s">
        <v>665</v>
      </c>
      <c r="D810" s="832" t="s">
        <v>2719</v>
      </c>
      <c r="E810" s="832" t="s">
        <v>6770</v>
      </c>
      <c r="F810" s="832" t="s">
        <v>6848</v>
      </c>
      <c r="G810" s="832" t="s">
        <v>6849</v>
      </c>
      <c r="H810" s="849">
        <v>2</v>
      </c>
      <c r="I810" s="849">
        <v>294</v>
      </c>
      <c r="J810" s="832">
        <v>2</v>
      </c>
      <c r="K810" s="832">
        <v>147</v>
      </c>
      <c r="L810" s="849">
        <v>1</v>
      </c>
      <c r="M810" s="849">
        <v>147</v>
      </c>
      <c r="N810" s="832">
        <v>1</v>
      </c>
      <c r="O810" s="832">
        <v>147</v>
      </c>
      <c r="P810" s="849"/>
      <c r="Q810" s="849"/>
      <c r="R810" s="837"/>
      <c r="S810" s="850"/>
    </row>
    <row r="811" spans="1:19" ht="14.4" customHeight="1" x14ac:dyDescent="0.3">
      <c r="A811" s="831" t="s">
        <v>6806</v>
      </c>
      <c r="B811" s="832" t="s">
        <v>7031</v>
      </c>
      <c r="C811" s="832" t="s">
        <v>665</v>
      </c>
      <c r="D811" s="832" t="s">
        <v>2719</v>
      </c>
      <c r="E811" s="832" t="s">
        <v>6770</v>
      </c>
      <c r="F811" s="832" t="s">
        <v>6810</v>
      </c>
      <c r="G811" s="832" t="s">
        <v>6811</v>
      </c>
      <c r="H811" s="849">
        <v>5</v>
      </c>
      <c r="I811" s="849">
        <v>185</v>
      </c>
      <c r="J811" s="832">
        <v>0.5</v>
      </c>
      <c r="K811" s="832">
        <v>37</v>
      </c>
      <c r="L811" s="849">
        <v>10</v>
      </c>
      <c r="M811" s="849">
        <v>370</v>
      </c>
      <c r="N811" s="832">
        <v>1</v>
      </c>
      <c r="O811" s="832">
        <v>37</v>
      </c>
      <c r="P811" s="849">
        <v>14</v>
      </c>
      <c r="Q811" s="849">
        <v>532</v>
      </c>
      <c r="R811" s="837">
        <v>1.4378378378378378</v>
      </c>
      <c r="S811" s="850">
        <v>38</v>
      </c>
    </row>
    <row r="812" spans="1:19" ht="14.4" customHeight="1" x14ac:dyDescent="0.3">
      <c r="A812" s="831" t="s">
        <v>6806</v>
      </c>
      <c r="B812" s="832" t="s">
        <v>7031</v>
      </c>
      <c r="C812" s="832" t="s">
        <v>665</v>
      </c>
      <c r="D812" s="832" t="s">
        <v>2719</v>
      </c>
      <c r="E812" s="832" t="s">
        <v>6770</v>
      </c>
      <c r="F812" s="832" t="s">
        <v>6874</v>
      </c>
      <c r="G812" s="832" t="s">
        <v>6875</v>
      </c>
      <c r="H812" s="849">
        <v>1</v>
      </c>
      <c r="I812" s="849">
        <v>82</v>
      </c>
      <c r="J812" s="832">
        <v>0.49397590361445781</v>
      </c>
      <c r="K812" s="832">
        <v>82</v>
      </c>
      <c r="L812" s="849">
        <v>2</v>
      </c>
      <c r="M812" s="849">
        <v>166</v>
      </c>
      <c r="N812" s="832">
        <v>1</v>
      </c>
      <c r="O812" s="832">
        <v>83</v>
      </c>
      <c r="P812" s="849">
        <v>1</v>
      </c>
      <c r="Q812" s="849">
        <v>85</v>
      </c>
      <c r="R812" s="837">
        <v>0.51204819277108438</v>
      </c>
      <c r="S812" s="850">
        <v>85</v>
      </c>
    </row>
    <row r="813" spans="1:19" ht="14.4" customHeight="1" x14ac:dyDescent="0.3">
      <c r="A813" s="831" t="s">
        <v>6806</v>
      </c>
      <c r="B813" s="832" t="s">
        <v>7031</v>
      </c>
      <c r="C813" s="832" t="s">
        <v>665</v>
      </c>
      <c r="D813" s="832" t="s">
        <v>2719</v>
      </c>
      <c r="E813" s="832" t="s">
        <v>6770</v>
      </c>
      <c r="F813" s="832" t="s">
        <v>7045</v>
      </c>
      <c r="G813" s="832" t="s">
        <v>7046</v>
      </c>
      <c r="H813" s="849">
        <v>2</v>
      </c>
      <c r="I813" s="849">
        <v>114</v>
      </c>
      <c r="J813" s="832"/>
      <c r="K813" s="832">
        <v>57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6806</v>
      </c>
      <c r="B814" s="832" t="s">
        <v>7031</v>
      </c>
      <c r="C814" s="832" t="s">
        <v>665</v>
      </c>
      <c r="D814" s="832" t="s">
        <v>2719</v>
      </c>
      <c r="E814" s="832" t="s">
        <v>6770</v>
      </c>
      <c r="F814" s="832" t="s">
        <v>7047</v>
      </c>
      <c r="G814" s="832" t="s">
        <v>7048</v>
      </c>
      <c r="H814" s="849">
        <v>3</v>
      </c>
      <c r="I814" s="849">
        <v>258</v>
      </c>
      <c r="J814" s="832"/>
      <c r="K814" s="832">
        <v>86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6806</v>
      </c>
      <c r="B815" s="832" t="s">
        <v>7031</v>
      </c>
      <c r="C815" s="832" t="s">
        <v>665</v>
      </c>
      <c r="D815" s="832" t="s">
        <v>2719</v>
      </c>
      <c r="E815" s="832" t="s">
        <v>6770</v>
      </c>
      <c r="F815" s="832" t="s">
        <v>6927</v>
      </c>
      <c r="G815" s="832" t="s">
        <v>6928</v>
      </c>
      <c r="H815" s="849"/>
      <c r="I815" s="849"/>
      <c r="J815" s="832"/>
      <c r="K815" s="832"/>
      <c r="L815" s="849">
        <v>1</v>
      </c>
      <c r="M815" s="849">
        <v>0</v>
      </c>
      <c r="N815" s="832"/>
      <c r="O815" s="832">
        <v>0</v>
      </c>
      <c r="P815" s="849"/>
      <c r="Q815" s="849"/>
      <c r="R815" s="837"/>
      <c r="S815" s="850"/>
    </row>
    <row r="816" spans="1:19" ht="14.4" customHeight="1" x14ac:dyDescent="0.3">
      <c r="A816" s="831" t="s">
        <v>6806</v>
      </c>
      <c r="B816" s="832" t="s">
        <v>7031</v>
      </c>
      <c r="C816" s="832" t="s">
        <v>665</v>
      </c>
      <c r="D816" s="832" t="s">
        <v>2719</v>
      </c>
      <c r="E816" s="832" t="s">
        <v>6770</v>
      </c>
      <c r="F816" s="832" t="s">
        <v>7051</v>
      </c>
      <c r="G816" s="832" t="s">
        <v>7052</v>
      </c>
      <c r="H816" s="849">
        <v>25</v>
      </c>
      <c r="I816" s="849">
        <v>6800</v>
      </c>
      <c r="J816" s="832">
        <v>1.0416666666666667</v>
      </c>
      <c r="K816" s="832">
        <v>272</v>
      </c>
      <c r="L816" s="849">
        <v>24</v>
      </c>
      <c r="M816" s="849">
        <v>6528</v>
      </c>
      <c r="N816" s="832">
        <v>1</v>
      </c>
      <c r="O816" s="832">
        <v>272</v>
      </c>
      <c r="P816" s="849">
        <v>21</v>
      </c>
      <c r="Q816" s="849">
        <v>5754</v>
      </c>
      <c r="R816" s="837">
        <v>0.8814338235294118</v>
      </c>
      <c r="S816" s="850">
        <v>274</v>
      </c>
    </row>
    <row r="817" spans="1:19" ht="14.4" customHeight="1" x14ac:dyDescent="0.3">
      <c r="A817" s="831" t="s">
        <v>6806</v>
      </c>
      <c r="B817" s="832" t="s">
        <v>7031</v>
      </c>
      <c r="C817" s="832" t="s">
        <v>665</v>
      </c>
      <c r="D817" s="832" t="s">
        <v>2719</v>
      </c>
      <c r="E817" s="832" t="s">
        <v>6770</v>
      </c>
      <c r="F817" s="832" t="s">
        <v>6781</v>
      </c>
      <c r="G817" s="832" t="s">
        <v>6782</v>
      </c>
      <c r="H817" s="849">
        <v>3</v>
      </c>
      <c r="I817" s="849">
        <v>100</v>
      </c>
      <c r="J817" s="832"/>
      <c r="K817" s="832">
        <v>33.333333333333336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6806</v>
      </c>
      <c r="B818" s="832" t="s">
        <v>7031</v>
      </c>
      <c r="C818" s="832" t="s">
        <v>665</v>
      </c>
      <c r="D818" s="832" t="s">
        <v>2719</v>
      </c>
      <c r="E818" s="832" t="s">
        <v>6770</v>
      </c>
      <c r="F818" s="832" t="s">
        <v>6818</v>
      </c>
      <c r="G818" s="832" t="s">
        <v>6819</v>
      </c>
      <c r="H818" s="849">
        <v>7</v>
      </c>
      <c r="I818" s="849">
        <v>812</v>
      </c>
      <c r="J818" s="832">
        <v>0.77777777777777779</v>
      </c>
      <c r="K818" s="832">
        <v>116</v>
      </c>
      <c r="L818" s="849">
        <v>9</v>
      </c>
      <c r="M818" s="849">
        <v>1044</v>
      </c>
      <c r="N818" s="832">
        <v>1</v>
      </c>
      <c r="O818" s="832">
        <v>116</v>
      </c>
      <c r="P818" s="849">
        <v>11</v>
      </c>
      <c r="Q818" s="849">
        <v>1276</v>
      </c>
      <c r="R818" s="837">
        <v>1.2222222222222223</v>
      </c>
      <c r="S818" s="850">
        <v>116</v>
      </c>
    </row>
    <row r="819" spans="1:19" ht="14.4" customHeight="1" x14ac:dyDescent="0.3">
      <c r="A819" s="831" t="s">
        <v>6806</v>
      </c>
      <c r="B819" s="832" t="s">
        <v>7031</v>
      </c>
      <c r="C819" s="832" t="s">
        <v>665</v>
      </c>
      <c r="D819" s="832" t="s">
        <v>2719</v>
      </c>
      <c r="E819" s="832" t="s">
        <v>6770</v>
      </c>
      <c r="F819" s="832" t="s">
        <v>6783</v>
      </c>
      <c r="G819" s="832" t="s">
        <v>6784</v>
      </c>
      <c r="H819" s="849">
        <v>1</v>
      </c>
      <c r="I819" s="849">
        <v>37</v>
      </c>
      <c r="J819" s="832">
        <v>1</v>
      </c>
      <c r="K819" s="832">
        <v>37</v>
      </c>
      <c r="L819" s="849">
        <v>1</v>
      </c>
      <c r="M819" s="849">
        <v>37</v>
      </c>
      <c r="N819" s="832">
        <v>1</v>
      </c>
      <c r="O819" s="832">
        <v>37</v>
      </c>
      <c r="P819" s="849">
        <v>2</v>
      </c>
      <c r="Q819" s="849">
        <v>76</v>
      </c>
      <c r="R819" s="837">
        <v>2.0540540540540539</v>
      </c>
      <c r="S819" s="850">
        <v>38</v>
      </c>
    </row>
    <row r="820" spans="1:19" ht="14.4" customHeight="1" x14ac:dyDescent="0.3">
      <c r="A820" s="831" t="s">
        <v>6806</v>
      </c>
      <c r="B820" s="832" t="s">
        <v>7031</v>
      </c>
      <c r="C820" s="832" t="s">
        <v>665</v>
      </c>
      <c r="D820" s="832" t="s">
        <v>2719</v>
      </c>
      <c r="E820" s="832" t="s">
        <v>6770</v>
      </c>
      <c r="F820" s="832" t="s">
        <v>6854</v>
      </c>
      <c r="G820" s="832" t="s">
        <v>6855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33</v>
      </c>
      <c r="R820" s="837"/>
      <c r="S820" s="850">
        <v>33</v>
      </c>
    </row>
    <row r="821" spans="1:19" ht="14.4" customHeight="1" x14ac:dyDescent="0.3">
      <c r="A821" s="831" t="s">
        <v>6806</v>
      </c>
      <c r="B821" s="832" t="s">
        <v>7031</v>
      </c>
      <c r="C821" s="832" t="s">
        <v>665</v>
      </c>
      <c r="D821" s="832" t="s">
        <v>2719</v>
      </c>
      <c r="E821" s="832" t="s">
        <v>6770</v>
      </c>
      <c r="F821" s="832" t="s">
        <v>6888</v>
      </c>
      <c r="G821" s="832" t="s">
        <v>6889</v>
      </c>
      <c r="H821" s="849">
        <v>1</v>
      </c>
      <c r="I821" s="849">
        <v>355</v>
      </c>
      <c r="J821" s="832"/>
      <c r="K821" s="832">
        <v>355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6806</v>
      </c>
      <c r="B822" s="832" t="s">
        <v>7031</v>
      </c>
      <c r="C822" s="832" t="s">
        <v>665</v>
      </c>
      <c r="D822" s="832" t="s">
        <v>2719</v>
      </c>
      <c r="E822" s="832" t="s">
        <v>6770</v>
      </c>
      <c r="F822" s="832" t="s">
        <v>7055</v>
      </c>
      <c r="G822" s="832" t="s">
        <v>7056</v>
      </c>
      <c r="H822" s="849"/>
      <c r="I822" s="849"/>
      <c r="J822" s="832"/>
      <c r="K822" s="832"/>
      <c r="L822" s="849">
        <v>1</v>
      </c>
      <c r="M822" s="849">
        <v>178</v>
      </c>
      <c r="N822" s="832">
        <v>1</v>
      </c>
      <c r="O822" s="832">
        <v>178</v>
      </c>
      <c r="P822" s="849"/>
      <c r="Q822" s="849"/>
      <c r="R822" s="837"/>
      <c r="S822" s="850"/>
    </row>
    <row r="823" spans="1:19" ht="14.4" customHeight="1" x14ac:dyDescent="0.3">
      <c r="A823" s="831" t="s">
        <v>6806</v>
      </c>
      <c r="B823" s="832" t="s">
        <v>7031</v>
      </c>
      <c r="C823" s="832" t="s">
        <v>665</v>
      </c>
      <c r="D823" s="832" t="s">
        <v>2719</v>
      </c>
      <c r="E823" s="832" t="s">
        <v>6770</v>
      </c>
      <c r="F823" s="832" t="s">
        <v>7059</v>
      </c>
      <c r="G823" s="832" t="s">
        <v>7060</v>
      </c>
      <c r="H823" s="849">
        <v>33</v>
      </c>
      <c r="I823" s="849">
        <v>11715</v>
      </c>
      <c r="J823" s="832">
        <v>1.064516129032258</v>
      </c>
      <c r="K823" s="832">
        <v>355</v>
      </c>
      <c r="L823" s="849">
        <v>31</v>
      </c>
      <c r="M823" s="849">
        <v>11005</v>
      </c>
      <c r="N823" s="832">
        <v>1</v>
      </c>
      <c r="O823" s="832">
        <v>355</v>
      </c>
      <c r="P823" s="849">
        <v>34</v>
      </c>
      <c r="Q823" s="849">
        <v>12172</v>
      </c>
      <c r="R823" s="837">
        <v>1.1060427078600636</v>
      </c>
      <c r="S823" s="850">
        <v>358</v>
      </c>
    </row>
    <row r="824" spans="1:19" ht="14.4" customHeight="1" x14ac:dyDescent="0.3">
      <c r="A824" s="831" t="s">
        <v>6806</v>
      </c>
      <c r="B824" s="832" t="s">
        <v>7031</v>
      </c>
      <c r="C824" s="832" t="s">
        <v>665</v>
      </c>
      <c r="D824" s="832" t="s">
        <v>2719</v>
      </c>
      <c r="E824" s="832" t="s">
        <v>6770</v>
      </c>
      <c r="F824" s="832" t="s">
        <v>6787</v>
      </c>
      <c r="G824" s="832" t="s">
        <v>6788</v>
      </c>
      <c r="H824" s="849">
        <v>18</v>
      </c>
      <c r="I824" s="849">
        <v>1062</v>
      </c>
      <c r="J824" s="832">
        <v>0.75</v>
      </c>
      <c r="K824" s="832">
        <v>59</v>
      </c>
      <c r="L824" s="849">
        <v>24</v>
      </c>
      <c r="M824" s="849">
        <v>1416</v>
      </c>
      <c r="N824" s="832">
        <v>1</v>
      </c>
      <c r="O824" s="832">
        <v>59</v>
      </c>
      <c r="P824" s="849">
        <v>24</v>
      </c>
      <c r="Q824" s="849">
        <v>1464</v>
      </c>
      <c r="R824" s="837">
        <v>1.0338983050847457</v>
      </c>
      <c r="S824" s="850">
        <v>61</v>
      </c>
    </row>
    <row r="825" spans="1:19" ht="14.4" customHeight="1" x14ac:dyDescent="0.3">
      <c r="A825" s="831" t="s">
        <v>6806</v>
      </c>
      <c r="B825" s="832" t="s">
        <v>7031</v>
      </c>
      <c r="C825" s="832" t="s">
        <v>665</v>
      </c>
      <c r="D825" s="832" t="s">
        <v>2663</v>
      </c>
      <c r="E825" s="832" t="s">
        <v>6770</v>
      </c>
      <c r="F825" s="832" t="s">
        <v>6810</v>
      </c>
      <c r="G825" s="832" t="s">
        <v>6811</v>
      </c>
      <c r="H825" s="849"/>
      <c r="I825" s="849"/>
      <c r="J825" s="832"/>
      <c r="K825" s="832"/>
      <c r="L825" s="849"/>
      <c r="M825" s="849"/>
      <c r="N825" s="832"/>
      <c r="O825" s="832"/>
      <c r="P825" s="849">
        <v>1</v>
      </c>
      <c r="Q825" s="849">
        <v>38</v>
      </c>
      <c r="R825" s="837"/>
      <c r="S825" s="850">
        <v>38</v>
      </c>
    </row>
    <row r="826" spans="1:19" ht="14.4" customHeight="1" x14ac:dyDescent="0.3">
      <c r="A826" s="831" t="s">
        <v>6806</v>
      </c>
      <c r="B826" s="832" t="s">
        <v>7031</v>
      </c>
      <c r="C826" s="832" t="s">
        <v>665</v>
      </c>
      <c r="D826" s="832" t="s">
        <v>2663</v>
      </c>
      <c r="E826" s="832" t="s">
        <v>6770</v>
      </c>
      <c r="F826" s="832" t="s">
        <v>7049</v>
      </c>
      <c r="G826" s="832" t="s">
        <v>7050</v>
      </c>
      <c r="H826" s="849"/>
      <c r="I826" s="849"/>
      <c r="J826" s="832"/>
      <c r="K826" s="832"/>
      <c r="L826" s="849"/>
      <c r="M826" s="849"/>
      <c r="N826" s="832"/>
      <c r="O826" s="832"/>
      <c r="P826" s="849">
        <v>2</v>
      </c>
      <c r="Q826" s="849">
        <v>878</v>
      </c>
      <c r="R826" s="837"/>
      <c r="S826" s="850">
        <v>439</v>
      </c>
    </row>
    <row r="827" spans="1:19" ht="14.4" customHeight="1" x14ac:dyDescent="0.3">
      <c r="A827" s="831" t="s">
        <v>6806</v>
      </c>
      <c r="B827" s="832" t="s">
        <v>7031</v>
      </c>
      <c r="C827" s="832" t="s">
        <v>665</v>
      </c>
      <c r="D827" s="832" t="s">
        <v>2663</v>
      </c>
      <c r="E827" s="832" t="s">
        <v>6770</v>
      </c>
      <c r="F827" s="832" t="s">
        <v>7051</v>
      </c>
      <c r="G827" s="832" t="s">
        <v>7052</v>
      </c>
      <c r="H827" s="849"/>
      <c r="I827" s="849"/>
      <c r="J827" s="832"/>
      <c r="K827" s="832"/>
      <c r="L827" s="849"/>
      <c r="M827" s="849"/>
      <c r="N827" s="832"/>
      <c r="O827" s="832"/>
      <c r="P827" s="849">
        <v>3</v>
      </c>
      <c r="Q827" s="849">
        <v>822</v>
      </c>
      <c r="R827" s="837"/>
      <c r="S827" s="850">
        <v>274</v>
      </c>
    </row>
    <row r="828" spans="1:19" ht="14.4" customHeight="1" x14ac:dyDescent="0.3">
      <c r="A828" s="831" t="s">
        <v>6806</v>
      </c>
      <c r="B828" s="832" t="s">
        <v>7031</v>
      </c>
      <c r="C828" s="832" t="s">
        <v>665</v>
      </c>
      <c r="D828" s="832" t="s">
        <v>2663</v>
      </c>
      <c r="E828" s="832" t="s">
        <v>6770</v>
      </c>
      <c r="F828" s="832" t="s">
        <v>6781</v>
      </c>
      <c r="G828" s="832" t="s">
        <v>6782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33.33</v>
      </c>
      <c r="R828" s="837"/>
      <c r="S828" s="850">
        <v>33.33</v>
      </c>
    </row>
    <row r="829" spans="1:19" ht="14.4" customHeight="1" x14ac:dyDescent="0.3">
      <c r="A829" s="831" t="s">
        <v>6806</v>
      </c>
      <c r="B829" s="832" t="s">
        <v>7031</v>
      </c>
      <c r="C829" s="832" t="s">
        <v>665</v>
      </c>
      <c r="D829" s="832" t="s">
        <v>2663</v>
      </c>
      <c r="E829" s="832" t="s">
        <v>6770</v>
      </c>
      <c r="F829" s="832" t="s">
        <v>7053</v>
      </c>
      <c r="G829" s="832" t="s">
        <v>7054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287</v>
      </c>
      <c r="R829" s="837"/>
      <c r="S829" s="850">
        <v>287</v>
      </c>
    </row>
    <row r="830" spans="1:19" ht="14.4" customHeight="1" x14ac:dyDescent="0.3">
      <c r="A830" s="831" t="s">
        <v>6806</v>
      </c>
      <c r="B830" s="832" t="s">
        <v>7031</v>
      </c>
      <c r="C830" s="832" t="s">
        <v>665</v>
      </c>
      <c r="D830" s="832" t="s">
        <v>2663</v>
      </c>
      <c r="E830" s="832" t="s">
        <v>6770</v>
      </c>
      <c r="F830" s="832" t="s">
        <v>7055</v>
      </c>
      <c r="G830" s="832" t="s">
        <v>7056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179</v>
      </c>
      <c r="R830" s="837"/>
      <c r="S830" s="850">
        <v>179</v>
      </c>
    </row>
    <row r="831" spans="1:19" ht="14.4" customHeight="1" x14ac:dyDescent="0.3">
      <c r="A831" s="831" t="s">
        <v>6806</v>
      </c>
      <c r="B831" s="832" t="s">
        <v>7031</v>
      </c>
      <c r="C831" s="832" t="s">
        <v>665</v>
      </c>
      <c r="D831" s="832" t="s">
        <v>2663</v>
      </c>
      <c r="E831" s="832" t="s">
        <v>6770</v>
      </c>
      <c r="F831" s="832" t="s">
        <v>7059</v>
      </c>
      <c r="G831" s="832" t="s">
        <v>7060</v>
      </c>
      <c r="H831" s="849"/>
      <c r="I831" s="849"/>
      <c r="J831" s="832"/>
      <c r="K831" s="832"/>
      <c r="L831" s="849"/>
      <c r="M831" s="849"/>
      <c r="N831" s="832"/>
      <c r="O831" s="832"/>
      <c r="P831" s="849">
        <v>2</v>
      </c>
      <c r="Q831" s="849">
        <v>716</v>
      </c>
      <c r="R831" s="837"/>
      <c r="S831" s="850">
        <v>358</v>
      </c>
    </row>
    <row r="832" spans="1:19" ht="14.4" customHeight="1" x14ac:dyDescent="0.3">
      <c r="A832" s="831" t="s">
        <v>6806</v>
      </c>
      <c r="B832" s="832" t="s">
        <v>7031</v>
      </c>
      <c r="C832" s="832" t="s">
        <v>6914</v>
      </c>
      <c r="D832" s="832" t="s">
        <v>6734</v>
      </c>
      <c r="E832" s="832" t="s">
        <v>6751</v>
      </c>
      <c r="F832" s="832" t="s">
        <v>7032</v>
      </c>
      <c r="G832" s="832" t="s">
        <v>7067</v>
      </c>
      <c r="H832" s="849">
        <v>0</v>
      </c>
      <c r="I832" s="849">
        <v>0</v>
      </c>
      <c r="J832" s="832"/>
      <c r="K832" s="832"/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6806</v>
      </c>
      <c r="B833" s="832" t="s">
        <v>7031</v>
      </c>
      <c r="C833" s="832" t="s">
        <v>6914</v>
      </c>
      <c r="D833" s="832" t="s">
        <v>6734</v>
      </c>
      <c r="E833" s="832" t="s">
        <v>6751</v>
      </c>
      <c r="F833" s="832" t="s">
        <v>7034</v>
      </c>
      <c r="G833" s="832" t="s">
        <v>7067</v>
      </c>
      <c r="H833" s="849">
        <v>0</v>
      </c>
      <c r="I833" s="849">
        <v>0</v>
      </c>
      <c r="J833" s="832"/>
      <c r="K833" s="832"/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6806</v>
      </c>
      <c r="B834" s="832" t="s">
        <v>7031</v>
      </c>
      <c r="C834" s="832" t="s">
        <v>6914</v>
      </c>
      <c r="D834" s="832" t="s">
        <v>6734</v>
      </c>
      <c r="E834" s="832" t="s">
        <v>6751</v>
      </c>
      <c r="F834" s="832" t="s">
        <v>7035</v>
      </c>
      <c r="G834" s="832" t="s">
        <v>7067</v>
      </c>
      <c r="H834" s="849">
        <v>0</v>
      </c>
      <c r="I834" s="849">
        <v>2.9103830456733704E-11</v>
      </c>
      <c r="J834" s="832">
        <v>-0.66666666666666663</v>
      </c>
      <c r="K834" s="832"/>
      <c r="L834" s="849">
        <v>0</v>
      </c>
      <c r="M834" s="849">
        <v>-4.3655745685100555E-11</v>
      </c>
      <c r="N834" s="832">
        <v>1</v>
      </c>
      <c r="O834" s="832"/>
      <c r="P834" s="849">
        <v>0</v>
      </c>
      <c r="Q834" s="849">
        <v>-1.6007106751203537E-10</v>
      </c>
      <c r="R834" s="837">
        <v>3.6666666666666665</v>
      </c>
      <c r="S834" s="850"/>
    </row>
    <row r="835" spans="1:19" ht="14.4" customHeight="1" x14ac:dyDescent="0.3">
      <c r="A835" s="831" t="s">
        <v>6806</v>
      </c>
      <c r="B835" s="832" t="s">
        <v>7031</v>
      </c>
      <c r="C835" s="832" t="s">
        <v>6914</v>
      </c>
      <c r="D835" s="832" t="s">
        <v>6734</v>
      </c>
      <c r="E835" s="832" t="s">
        <v>6751</v>
      </c>
      <c r="F835" s="832" t="s">
        <v>7036</v>
      </c>
      <c r="G835" s="832" t="s">
        <v>7067</v>
      </c>
      <c r="H835" s="849">
        <v>0</v>
      </c>
      <c r="I835" s="849">
        <v>-7.2759576141834259E-12</v>
      </c>
      <c r="J835" s="832">
        <v>0.25</v>
      </c>
      <c r="K835" s="832"/>
      <c r="L835" s="849">
        <v>0</v>
      </c>
      <c r="M835" s="849">
        <v>-2.9103830456733704E-11</v>
      </c>
      <c r="N835" s="832">
        <v>1</v>
      </c>
      <c r="O835" s="832"/>
      <c r="P835" s="849">
        <v>0</v>
      </c>
      <c r="Q835" s="849">
        <v>7.2759576141834259E-12</v>
      </c>
      <c r="R835" s="837">
        <v>-0.25</v>
      </c>
      <c r="S835" s="850"/>
    </row>
    <row r="836" spans="1:19" ht="14.4" customHeight="1" x14ac:dyDescent="0.3">
      <c r="A836" s="831" t="s">
        <v>6806</v>
      </c>
      <c r="B836" s="832" t="s">
        <v>7031</v>
      </c>
      <c r="C836" s="832" t="s">
        <v>6914</v>
      </c>
      <c r="D836" s="832" t="s">
        <v>6734</v>
      </c>
      <c r="E836" s="832" t="s">
        <v>6751</v>
      </c>
      <c r="F836" s="832" t="s">
        <v>7044</v>
      </c>
      <c r="G836" s="832" t="s">
        <v>7068</v>
      </c>
      <c r="H836" s="849"/>
      <c r="I836" s="849"/>
      <c r="J836" s="832"/>
      <c r="K836" s="832"/>
      <c r="L836" s="849"/>
      <c r="M836" s="849"/>
      <c r="N836" s="832"/>
      <c r="O836" s="832"/>
      <c r="P836" s="849">
        <v>0</v>
      </c>
      <c r="Q836" s="849">
        <v>0</v>
      </c>
      <c r="R836" s="837"/>
      <c r="S836" s="850"/>
    </row>
    <row r="837" spans="1:19" ht="14.4" customHeight="1" x14ac:dyDescent="0.3">
      <c r="A837" s="831" t="s">
        <v>6806</v>
      </c>
      <c r="B837" s="832" t="s">
        <v>7069</v>
      </c>
      <c r="C837" s="832" t="s">
        <v>665</v>
      </c>
      <c r="D837" s="832" t="s">
        <v>2657</v>
      </c>
      <c r="E837" s="832" t="s">
        <v>6770</v>
      </c>
      <c r="F837" s="832" t="s">
        <v>6810</v>
      </c>
      <c r="G837" s="832" t="s">
        <v>6811</v>
      </c>
      <c r="H837" s="849"/>
      <c r="I837" s="849"/>
      <c r="J837" s="832"/>
      <c r="K837" s="832"/>
      <c r="L837" s="849"/>
      <c r="M837" s="849"/>
      <c r="N837" s="832"/>
      <c r="O837" s="832"/>
      <c r="P837" s="849">
        <v>1</v>
      </c>
      <c r="Q837" s="849">
        <v>38</v>
      </c>
      <c r="R837" s="837"/>
      <c r="S837" s="850">
        <v>38</v>
      </c>
    </row>
    <row r="838" spans="1:19" ht="14.4" customHeight="1" x14ac:dyDescent="0.3">
      <c r="A838" s="831" t="s">
        <v>6806</v>
      </c>
      <c r="B838" s="832" t="s">
        <v>7069</v>
      </c>
      <c r="C838" s="832" t="s">
        <v>665</v>
      </c>
      <c r="D838" s="832" t="s">
        <v>2657</v>
      </c>
      <c r="E838" s="832" t="s">
        <v>6770</v>
      </c>
      <c r="F838" s="832" t="s">
        <v>6822</v>
      </c>
      <c r="G838" s="832" t="s">
        <v>6823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75</v>
      </c>
      <c r="R838" s="837"/>
      <c r="S838" s="850">
        <v>75</v>
      </c>
    </row>
    <row r="839" spans="1:19" ht="14.4" customHeight="1" x14ac:dyDescent="0.3">
      <c r="A839" s="831" t="s">
        <v>6806</v>
      </c>
      <c r="B839" s="832" t="s">
        <v>7069</v>
      </c>
      <c r="C839" s="832" t="s">
        <v>665</v>
      </c>
      <c r="D839" s="832" t="s">
        <v>6734</v>
      </c>
      <c r="E839" s="832" t="s">
        <v>6751</v>
      </c>
      <c r="F839" s="832" t="s">
        <v>7070</v>
      </c>
      <c r="G839" s="832" t="s">
        <v>7071</v>
      </c>
      <c r="H839" s="849">
        <v>2</v>
      </c>
      <c r="I839" s="849">
        <v>27330.42</v>
      </c>
      <c r="J839" s="832">
        <v>0.20384192491840852</v>
      </c>
      <c r="K839" s="832">
        <v>13665.21</v>
      </c>
      <c r="L839" s="849">
        <v>10</v>
      </c>
      <c r="M839" s="849">
        <v>134076.54</v>
      </c>
      <c r="N839" s="832">
        <v>1</v>
      </c>
      <c r="O839" s="832">
        <v>13407.654</v>
      </c>
      <c r="P839" s="849"/>
      <c r="Q839" s="849"/>
      <c r="R839" s="837"/>
      <c r="S839" s="850"/>
    </row>
    <row r="840" spans="1:19" ht="14.4" customHeight="1" x14ac:dyDescent="0.3">
      <c r="A840" s="831" t="s">
        <v>6806</v>
      </c>
      <c r="B840" s="832" t="s">
        <v>7069</v>
      </c>
      <c r="C840" s="832" t="s">
        <v>665</v>
      </c>
      <c r="D840" s="832" t="s">
        <v>6734</v>
      </c>
      <c r="E840" s="832" t="s">
        <v>6751</v>
      </c>
      <c r="F840" s="832" t="s">
        <v>7072</v>
      </c>
      <c r="G840" s="832" t="s">
        <v>1623</v>
      </c>
      <c r="H840" s="849">
        <v>4</v>
      </c>
      <c r="I840" s="849">
        <v>5466.08</v>
      </c>
      <c r="J840" s="832">
        <v>0.73602964542903471</v>
      </c>
      <c r="K840" s="832">
        <v>1366.52</v>
      </c>
      <c r="L840" s="849">
        <v>6</v>
      </c>
      <c r="M840" s="849">
        <v>7426.44</v>
      </c>
      <c r="N840" s="832">
        <v>1</v>
      </c>
      <c r="O840" s="832">
        <v>1237.74</v>
      </c>
      <c r="P840" s="849"/>
      <c r="Q840" s="849"/>
      <c r="R840" s="837"/>
      <c r="S840" s="850"/>
    </row>
    <row r="841" spans="1:19" ht="14.4" customHeight="1" x14ac:dyDescent="0.3">
      <c r="A841" s="831" t="s">
        <v>6806</v>
      </c>
      <c r="B841" s="832" t="s">
        <v>7069</v>
      </c>
      <c r="C841" s="832" t="s">
        <v>665</v>
      </c>
      <c r="D841" s="832" t="s">
        <v>6734</v>
      </c>
      <c r="E841" s="832" t="s">
        <v>6751</v>
      </c>
      <c r="F841" s="832" t="s">
        <v>7073</v>
      </c>
      <c r="G841" s="832" t="s">
        <v>1623</v>
      </c>
      <c r="H841" s="849">
        <v>2</v>
      </c>
      <c r="I841" s="849">
        <v>6832.6</v>
      </c>
      <c r="J841" s="832"/>
      <c r="K841" s="832">
        <v>3416.3</v>
      </c>
      <c r="L841" s="849"/>
      <c r="M841" s="849"/>
      <c r="N841" s="832"/>
      <c r="O841" s="832"/>
      <c r="P841" s="849">
        <v>2</v>
      </c>
      <c r="Q841" s="849">
        <v>6764.22</v>
      </c>
      <c r="R841" s="837"/>
      <c r="S841" s="850">
        <v>3382.11</v>
      </c>
    </row>
    <row r="842" spans="1:19" ht="14.4" customHeight="1" x14ac:dyDescent="0.3">
      <c r="A842" s="831" t="s">
        <v>6806</v>
      </c>
      <c r="B842" s="832" t="s">
        <v>7069</v>
      </c>
      <c r="C842" s="832" t="s">
        <v>665</v>
      </c>
      <c r="D842" s="832" t="s">
        <v>6734</v>
      </c>
      <c r="E842" s="832" t="s">
        <v>6751</v>
      </c>
      <c r="F842" s="832" t="s">
        <v>7074</v>
      </c>
      <c r="G842" s="832" t="s">
        <v>1623</v>
      </c>
      <c r="H842" s="849">
        <v>4</v>
      </c>
      <c r="I842" s="849">
        <v>27330.400000000001</v>
      </c>
      <c r="J842" s="832">
        <v>0.29773928442956366</v>
      </c>
      <c r="K842" s="832">
        <v>6832.6</v>
      </c>
      <c r="L842" s="849">
        <v>14</v>
      </c>
      <c r="M842" s="849">
        <v>91793.06</v>
      </c>
      <c r="N842" s="832">
        <v>1</v>
      </c>
      <c r="O842" s="832">
        <v>6556.6471428571431</v>
      </c>
      <c r="P842" s="849">
        <v>8</v>
      </c>
      <c r="Q842" s="849">
        <v>53059.97</v>
      </c>
      <c r="R842" s="837">
        <v>0.57803901514994704</v>
      </c>
      <c r="S842" s="850">
        <v>6632.4962500000001</v>
      </c>
    </row>
    <row r="843" spans="1:19" ht="14.4" customHeight="1" x14ac:dyDescent="0.3">
      <c r="A843" s="831" t="s">
        <v>6806</v>
      </c>
      <c r="B843" s="832" t="s">
        <v>7069</v>
      </c>
      <c r="C843" s="832" t="s">
        <v>665</v>
      </c>
      <c r="D843" s="832" t="s">
        <v>6734</v>
      </c>
      <c r="E843" s="832" t="s">
        <v>6751</v>
      </c>
      <c r="F843" s="832" t="s">
        <v>6945</v>
      </c>
      <c r="G843" s="832" t="s">
        <v>1623</v>
      </c>
      <c r="H843" s="849"/>
      <c r="I843" s="849"/>
      <c r="J843" s="832"/>
      <c r="K843" s="832"/>
      <c r="L843" s="849">
        <v>14</v>
      </c>
      <c r="M843" s="849">
        <v>191312.94</v>
      </c>
      <c r="N843" s="832">
        <v>1</v>
      </c>
      <c r="O843" s="832">
        <v>13665.210000000001</v>
      </c>
      <c r="P843" s="849">
        <v>17</v>
      </c>
      <c r="Q843" s="849">
        <v>223660.91</v>
      </c>
      <c r="R843" s="837">
        <v>1.169084067183328</v>
      </c>
      <c r="S843" s="850">
        <v>13156.524117647059</v>
      </c>
    </row>
    <row r="844" spans="1:19" ht="14.4" customHeight="1" x14ac:dyDescent="0.3">
      <c r="A844" s="831" t="s">
        <v>6806</v>
      </c>
      <c r="B844" s="832" t="s">
        <v>7069</v>
      </c>
      <c r="C844" s="832" t="s">
        <v>665</v>
      </c>
      <c r="D844" s="832" t="s">
        <v>6734</v>
      </c>
      <c r="E844" s="832" t="s">
        <v>6751</v>
      </c>
      <c r="F844" s="832" t="s">
        <v>7075</v>
      </c>
      <c r="G844" s="832" t="s">
        <v>1396</v>
      </c>
      <c r="H844" s="849"/>
      <c r="I844" s="849"/>
      <c r="J844" s="832"/>
      <c r="K844" s="832"/>
      <c r="L844" s="849"/>
      <c r="M844" s="849"/>
      <c r="N844" s="832"/>
      <c r="O844" s="832"/>
      <c r="P844" s="849">
        <v>1</v>
      </c>
      <c r="Q844" s="849">
        <v>6764.22</v>
      </c>
      <c r="R844" s="837"/>
      <c r="S844" s="850">
        <v>6764.22</v>
      </c>
    </row>
    <row r="845" spans="1:19" ht="14.4" customHeight="1" x14ac:dyDescent="0.3">
      <c r="A845" s="831" t="s">
        <v>6806</v>
      </c>
      <c r="B845" s="832" t="s">
        <v>7069</v>
      </c>
      <c r="C845" s="832" t="s">
        <v>665</v>
      </c>
      <c r="D845" s="832" t="s">
        <v>6734</v>
      </c>
      <c r="E845" s="832" t="s">
        <v>6770</v>
      </c>
      <c r="F845" s="832" t="s">
        <v>6775</v>
      </c>
      <c r="G845" s="832" t="s">
        <v>6776</v>
      </c>
      <c r="H845" s="849">
        <v>63</v>
      </c>
      <c r="I845" s="849">
        <v>4158</v>
      </c>
      <c r="J845" s="832">
        <v>0.61165048543689315</v>
      </c>
      <c r="K845" s="832">
        <v>66</v>
      </c>
      <c r="L845" s="849">
        <v>103</v>
      </c>
      <c r="M845" s="849">
        <v>6798</v>
      </c>
      <c r="N845" s="832">
        <v>1</v>
      </c>
      <c r="O845" s="832">
        <v>66</v>
      </c>
      <c r="P845" s="849">
        <v>125</v>
      </c>
      <c r="Q845" s="849">
        <v>8375</v>
      </c>
      <c r="R845" s="837">
        <v>1.2319799941159164</v>
      </c>
      <c r="S845" s="850">
        <v>67</v>
      </c>
    </row>
    <row r="846" spans="1:19" ht="14.4" customHeight="1" x14ac:dyDescent="0.3">
      <c r="A846" s="831" t="s">
        <v>6806</v>
      </c>
      <c r="B846" s="832" t="s">
        <v>7069</v>
      </c>
      <c r="C846" s="832" t="s">
        <v>665</v>
      </c>
      <c r="D846" s="832" t="s">
        <v>6734</v>
      </c>
      <c r="E846" s="832" t="s">
        <v>6770</v>
      </c>
      <c r="F846" s="832" t="s">
        <v>6870</v>
      </c>
      <c r="G846" s="832" t="s">
        <v>6871</v>
      </c>
      <c r="H846" s="849"/>
      <c r="I846" s="849"/>
      <c r="J846" s="832"/>
      <c r="K846" s="832"/>
      <c r="L846" s="849">
        <v>1</v>
      </c>
      <c r="M846" s="849">
        <v>116</v>
      </c>
      <c r="N846" s="832">
        <v>1</v>
      </c>
      <c r="O846" s="832">
        <v>116</v>
      </c>
      <c r="P846" s="849"/>
      <c r="Q846" s="849"/>
      <c r="R846" s="837"/>
      <c r="S846" s="850"/>
    </row>
    <row r="847" spans="1:19" ht="14.4" customHeight="1" x14ac:dyDescent="0.3">
      <c r="A847" s="831" t="s">
        <v>6806</v>
      </c>
      <c r="B847" s="832" t="s">
        <v>7069</v>
      </c>
      <c r="C847" s="832" t="s">
        <v>665</v>
      </c>
      <c r="D847" s="832" t="s">
        <v>6734</v>
      </c>
      <c r="E847" s="832" t="s">
        <v>6770</v>
      </c>
      <c r="F847" s="832" t="s">
        <v>6848</v>
      </c>
      <c r="G847" s="832" t="s">
        <v>6849</v>
      </c>
      <c r="H847" s="849">
        <v>2</v>
      </c>
      <c r="I847" s="849">
        <v>294</v>
      </c>
      <c r="J847" s="832">
        <v>0.125</v>
      </c>
      <c r="K847" s="832">
        <v>147</v>
      </c>
      <c r="L847" s="849">
        <v>16</v>
      </c>
      <c r="M847" s="849">
        <v>2352</v>
      </c>
      <c r="N847" s="832">
        <v>1</v>
      </c>
      <c r="O847" s="832">
        <v>147</v>
      </c>
      <c r="P847" s="849">
        <v>16</v>
      </c>
      <c r="Q847" s="849">
        <v>2416</v>
      </c>
      <c r="R847" s="837">
        <v>1.0272108843537415</v>
      </c>
      <c r="S847" s="850">
        <v>151</v>
      </c>
    </row>
    <row r="848" spans="1:19" ht="14.4" customHeight="1" x14ac:dyDescent="0.3">
      <c r="A848" s="831" t="s">
        <v>6806</v>
      </c>
      <c r="B848" s="832" t="s">
        <v>7069</v>
      </c>
      <c r="C848" s="832" t="s">
        <v>665</v>
      </c>
      <c r="D848" s="832" t="s">
        <v>6734</v>
      </c>
      <c r="E848" s="832" t="s">
        <v>6770</v>
      </c>
      <c r="F848" s="832" t="s">
        <v>7076</v>
      </c>
      <c r="G848" s="832" t="s">
        <v>7077</v>
      </c>
      <c r="H848" s="849">
        <v>4</v>
      </c>
      <c r="I848" s="849">
        <v>788</v>
      </c>
      <c r="J848" s="832">
        <v>0.5714285714285714</v>
      </c>
      <c r="K848" s="832">
        <v>197</v>
      </c>
      <c r="L848" s="849">
        <v>7</v>
      </c>
      <c r="M848" s="849">
        <v>1379</v>
      </c>
      <c r="N848" s="832">
        <v>1</v>
      </c>
      <c r="O848" s="832">
        <v>197</v>
      </c>
      <c r="P848" s="849"/>
      <c r="Q848" s="849"/>
      <c r="R848" s="837"/>
      <c r="S848" s="850"/>
    </row>
    <row r="849" spans="1:19" ht="14.4" customHeight="1" x14ac:dyDescent="0.3">
      <c r="A849" s="831" t="s">
        <v>6806</v>
      </c>
      <c r="B849" s="832" t="s">
        <v>7069</v>
      </c>
      <c r="C849" s="832" t="s">
        <v>665</v>
      </c>
      <c r="D849" s="832" t="s">
        <v>6734</v>
      </c>
      <c r="E849" s="832" t="s">
        <v>6770</v>
      </c>
      <c r="F849" s="832" t="s">
        <v>6810</v>
      </c>
      <c r="G849" s="832" t="s">
        <v>6811</v>
      </c>
      <c r="H849" s="849">
        <v>24</v>
      </c>
      <c r="I849" s="849">
        <v>888</v>
      </c>
      <c r="J849" s="832">
        <v>0.38095238095238093</v>
      </c>
      <c r="K849" s="832">
        <v>37</v>
      </c>
      <c r="L849" s="849">
        <v>63</v>
      </c>
      <c r="M849" s="849">
        <v>2331</v>
      </c>
      <c r="N849" s="832">
        <v>1</v>
      </c>
      <c r="O849" s="832">
        <v>37</v>
      </c>
      <c r="P849" s="849">
        <v>121</v>
      </c>
      <c r="Q849" s="849">
        <v>4598</v>
      </c>
      <c r="R849" s="837">
        <v>1.9725439725439726</v>
      </c>
      <c r="S849" s="850">
        <v>38</v>
      </c>
    </row>
    <row r="850" spans="1:19" ht="14.4" customHeight="1" x14ac:dyDescent="0.3">
      <c r="A850" s="831" t="s">
        <v>6806</v>
      </c>
      <c r="B850" s="832" t="s">
        <v>7069</v>
      </c>
      <c r="C850" s="832" t="s">
        <v>665</v>
      </c>
      <c r="D850" s="832" t="s">
        <v>6734</v>
      </c>
      <c r="E850" s="832" t="s">
        <v>6770</v>
      </c>
      <c r="F850" s="832" t="s">
        <v>7045</v>
      </c>
      <c r="G850" s="832" t="s">
        <v>7046</v>
      </c>
      <c r="H850" s="849">
        <v>28</v>
      </c>
      <c r="I850" s="849">
        <v>1596</v>
      </c>
      <c r="J850" s="832">
        <v>0.47457627118644069</v>
      </c>
      <c r="K850" s="832">
        <v>57</v>
      </c>
      <c r="L850" s="849">
        <v>59</v>
      </c>
      <c r="M850" s="849">
        <v>3363</v>
      </c>
      <c r="N850" s="832">
        <v>1</v>
      </c>
      <c r="O850" s="832">
        <v>57</v>
      </c>
      <c r="P850" s="849">
        <v>60</v>
      </c>
      <c r="Q850" s="849">
        <v>3540</v>
      </c>
      <c r="R850" s="837">
        <v>1.0526315789473684</v>
      </c>
      <c r="S850" s="850">
        <v>59</v>
      </c>
    </row>
    <row r="851" spans="1:19" ht="14.4" customHeight="1" x14ac:dyDescent="0.3">
      <c r="A851" s="831" t="s">
        <v>6806</v>
      </c>
      <c r="B851" s="832" t="s">
        <v>7069</v>
      </c>
      <c r="C851" s="832" t="s">
        <v>665</v>
      </c>
      <c r="D851" s="832" t="s">
        <v>6734</v>
      </c>
      <c r="E851" s="832" t="s">
        <v>6770</v>
      </c>
      <c r="F851" s="832" t="s">
        <v>7078</v>
      </c>
      <c r="G851" s="832" t="s">
        <v>7079</v>
      </c>
      <c r="H851" s="849">
        <v>3</v>
      </c>
      <c r="I851" s="849">
        <v>2103</v>
      </c>
      <c r="J851" s="832">
        <v>2.9957264957264957</v>
      </c>
      <c r="K851" s="832">
        <v>701</v>
      </c>
      <c r="L851" s="849">
        <v>1</v>
      </c>
      <c r="M851" s="849">
        <v>702</v>
      </c>
      <c r="N851" s="832">
        <v>1</v>
      </c>
      <c r="O851" s="832">
        <v>702</v>
      </c>
      <c r="P851" s="849">
        <v>1</v>
      </c>
      <c r="Q851" s="849">
        <v>707</v>
      </c>
      <c r="R851" s="837">
        <v>1.0071225071225072</v>
      </c>
      <c r="S851" s="850">
        <v>707</v>
      </c>
    </row>
    <row r="852" spans="1:19" ht="14.4" customHeight="1" x14ac:dyDescent="0.3">
      <c r="A852" s="831" t="s">
        <v>6806</v>
      </c>
      <c r="B852" s="832" t="s">
        <v>7069</v>
      </c>
      <c r="C852" s="832" t="s">
        <v>665</v>
      </c>
      <c r="D852" s="832" t="s">
        <v>6734</v>
      </c>
      <c r="E852" s="832" t="s">
        <v>6770</v>
      </c>
      <c r="F852" s="832" t="s">
        <v>7049</v>
      </c>
      <c r="G852" s="832" t="s">
        <v>7050</v>
      </c>
      <c r="H852" s="849">
        <v>70</v>
      </c>
      <c r="I852" s="849">
        <v>30730</v>
      </c>
      <c r="J852" s="832">
        <v>0.33816425120772947</v>
      </c>
      <c r="K852" s="832">
        <v>439</v>
      </c>
      <c r="L852" s="849">
        <v>207</v>
      </c>
      <c r="M852" s="849">
        <v>90873</v>
      </c>
      <c r="N852" s="832">
        <v>1</v>
      </c>
      <c r="O852" s="832">
        <v>439</v>
      </c>
      <c r="P852" s="849">
        <v>278</v>
      </c>
      <c r="Q852" s="849">
        <v>122042</v>
      </c>
      <c r="R852" s="837">
        <v>1.3429951690821256</v>
      </c>
      <c r="S852" s="850">
        <v>439</v>
      </c>
    </row>
    <row r="853" spans="1:19" ht="14.4" customHeight="1" x14ac:dyDescent="0.3">
      <c r="A853" s="831" t="s">
        <v>6806</v>
      </c>
      <c r="B853" s="832" t="s">
        <v>7069</v>
      </c>
      <c r="C853" s="832" t="s">
        <v>665</v>
      </c>
      <c r="D853" s="832" t="s">
        <v>6734</v>
      </c>
      <c r="E853" s="832" t="s">
        <v>6770</v>
      </c>
      <c r="F853" s="832" t="s">
        <v>7080</v>
      </c>
      <c r="G853" s="832" t="s">
        <v>7081</v>
      </c>
      <c r="H853" s="849"/>
      <c r="I853" s="849"/>
      <c r="J853" s="832"/>
      <c r="K853" s="832"/>
      <c r="L853" s="849">
        <v>2</v>
      </c>
      <c r="M853" s="849">
        <v>232</v>
      </c>
      <c r="N853" s="832">
        <v>1</v>
      </c>
      <c r="O853" s="832">
        <v>116</v>
      </c>
      <c r="P853" s="849"/>
      <c r="Q853" s="849"/>
      <c r="R853" s="837"/>
      <c r="S853" s="850"/>
    </row>
    <row r="854" spans="1:19" ht="14.4" customHeight="1" x14ac:dyDescent="0.3">
      <c r="A854" s="831" t="s">
        <v>6806</v>
      </c>
      <c r="B854" s="832" t="s">
        <v>7069</v>
      </c>
      <c r="C854" s="832" t="s">
        <v>665</v>
      </c>
      <c r="D854" s="832" t="s">
        <v>6734</v>
      </c>
      <c r="E854" s="832" t="s">
        <v>6770</v>
      </c>
      <c r="F854" s="832" t="s">
        <v>7082</v>
      </c>
      <c r="G854" s="832" t="s">
        <v>7083</v>
      </c>
      <c r="H854" s="849">
        <v>175</v>
      </c>
      <c r="I854" s="849">
        <v>4375</v>
      </c>
      <c r="J854" s="832">
        <v>0.70281124497991965</v>
      </c>
      <c r="K854" s="832">
        <v>25</v>
      </c>
      <c r="L854" s="849">
        <v>249</v>
      </c>
      <c r="M854" s="849">
        <v>6225</v>
      </c>
      <c r="N854" s="832">
        <v>1</v>
      </c>
      <c r="O854" s="832">
        <v>25</v>
      </c>
      <c r="P854" s="849">
        <v>230</v>
      </c>
      <c r="Q854" s="849">
        <v>5750</v>
      </c>
      <c r="R854" s="837">
        <v>0.92369477911646591</v>
      </c>
      <c r="S854" s="850">
        <v>25</v>
      </c>
    </row>
    <row r="855" spans="1:19" ht="14.4" customHeight="1" x14ac:dyDescent="0.3">
      <c r="A855" s="831" t="s">
        <v>6806</v>
      </c>
      <c r="B855" s="832" t="s">
        <v>7069</v>
      </c>
      <c r="C855" s="832" t="s">
        <v>665</v>
      </c>
      <c r="D855" s="832" t="s">
        <v>6734</v>
      </c>
      <c r="E855" s="832" t="s">
        <v>6770</v>
      </c>
      <c r="F855" s="832" t="s">
        <v>7084</v>
      </c>
      <c r="G855" s="832" t="s">
        <v>7085</v>
      </c>
      <c r="H855" s="849">
        <v>8</v>
      </c>
      <c r="I855" s="849">
        <v>3496</v>
      </c>
      <c r="J855" s="832">
        <v>3.9908675799086759</v>
      </c>
      <c r="K855" s="832">
        <v>437</v>
      </c>
      <c r="L855" s="849">
        <v>2</v>
      </c>
      <c r="M855" s="849">
        <v>876</v>
      </c>
      <c r="N855" s="832">
        <v>1</v>
      </c>
      <c r="O855" s="832">
        <v>438</v>
      </c>
      <c r="P855" s="849">
        <v>8</v>
      </c>
      <c r="Q855" s="849">
        <v>3544</v>
      </c>
      <c r="R855" s="837">
        <v>4.0456621004566209</v>
      </c>
      <c r="S855" s="850">
        <v>443</v>
      </c>
    </row>
    <row r="856" spans="1:19" ht="14.4" customHeight="1" x14ac:dyDescent="0.3">
      <c r="A856" s="831" t="s">
        <v>6806</v>
      </c>
      <c r="B856" s="832" t="s">
        <v>7069</v>
      </c>
      <c r="C856" s="832" t="s">
        <v>665</v>
      </c>
      <c r="D856" s="832" t="s">
        <v>6734</v>
      </c>
      <c r="E856" s="832" t="s">
        <v>6770</v>
      </c>
      <c r="F856" s="832" t="s">
        <v>7051</v>
      </c>
      <c r="G856" s="832" t="s">
        <v>7052</v>
      </c>
      <c r="H856" s="849">
        <v>218</v>
      </c>
      <c r="I856" s="849">
        <v>59296</v>
      </c>
      <c r="J856" s="832">
        <v>0.61581920903954801</v>
      </c>
      <c r="K856" s="832">
        <v>272</v>
      </c>
      <c r="L856" s="849">
        <v>354</v>
      </c>
      <c r="M856" s="849">
        <v>96288</v>
      </c>
      <c r="N856" s="832">
        <v>1</v>
      </c>
      <c r="O856" s="832">
        <v>272</v>
      </c>
      <c r="P856" s="849">
        <v>438</v>
      </c>
      <c r="Q856" s="849">
        <v>120012</v>
      </c>
      <c r="R856" s="837">
        <v>1.2463858424725822</v>
      </c>
      <c r="S856" s="850">
        <v>274</v>
      </c>
    </row>
    <row r="857" spans="1:19" ht="14.4" customHeight="1" x14ac:dyDescent="0.3">
      <c r="A857" s="831" t="s">
        <v>6806</v>
      </c>
      <c r="B857" s="832" t="s">
        <v>7069</v>
      </c>
      <c r="C857" s="832" t="s">
        <v>665</v>
      </c>
      <c r="D857" s="832" t="s">
        <v>6734</v>
      </c>
      <c r="E857" s="832" t="s">
        <v>6770</v>
      </c>
      <c r="F857" s="832" t="s">
        <v>6781</v>
      </c>
      <c r="G857" s="832" t="s">
        <v>6782</v>
      </c>
      <c r="H857" s="849">
        <v>12</v>
      </c>
      <c r="I857" s="849">
        <v>399.99999999999994</v>
      </c>
      <c r="J857" s="832">
        <v>0.5714285714285714</v>
      </c>
      <c r="K857" s="832">
        <v>33.333333333333329</v>
      </c>
      <c r="L857" s="849">
        <v>21</v>
      </c>
      <c r="M857" s="849">
        <v>700</v>
      </c>
      <c r="N857" s="832">
        <v>1</v>
      </c>
      <c r="O857" s="832">
        <v>33.333333333333336</v>
      </c>
      <c r="P857" s="849">
        <v>21</v>
      </c>
      <c r="Q857" s="849">
        <v>700</v>
      </c>
      <c r="R857" s="837">
        <v>1</v>
      </c>
      <c r="S857" s="850">
        <v>33.333333333333336</v>
      </c>
    </row>
    <row r="858" spans="1:19" ht="14.4" customHeight="1" x14ac:dyDescent="0.3">
      <c r="A858" s="831" t="s">
        <v>6806</v>
      </c>
      <c r="B858" s="832" t="s">
        <v>7069</v>
      </c>
      <c r="C858" s="832" t="s">
        <v>665</v>
      </c>
      <c r="D858" s="832" t="s">
        <v>6734</v>
      </c>
      <c r="E858" s="832" t="s">
        <v>6770</v>
      </c>
      <c r="F858" s="832" t="s">
        <v>6818</v>
      </c>
      <c r="G858" s="832" t="s">
        <v>6819</v>
      </c>
      <c r="H858" s="849">
        <v>115</v>
      </c>
      <c r="I858" s="849">
        <v>13340</v>
      </c>
      <c r="J858" s="832">
        <v>0.44573643410852715</v>
      </c>
      <c r="K858" s="832">
        <v>116</v>
      </c>
      <c r="L858" s="849">
        <v>258</v>
      </c>
      <c r="M858" s="849">
        <v>29928</v>
      </c>
      <c r="N858" s="832">
        <v>1</v>
      </c>
      <c r="O858" s="832">
        <v>116</v>
      </c>
      <c r="P858" s="849">
        <v>291</v>
      </c>
      <c r="Q858" s="849">
        <v>33756</v>
      </c>
      <c r="R858" s="837">
        <v>1.1279069767441861</v>
      </c>
      <c r="S858" s="850">
        <v>116</v>
      </c>
    </row>
    <row r="859" spans="1:19" ht="14.4" customHeight="1" x14ac:dyDescent="0.3">
      <c r="A859" s="831" t="s">
        <v>6806</v>
      </c>
      <c r="B859" s="832" t="s">
        <v>7069</v>
      </c>
      <c r="C859" s="832" t="s">
        <v>665</v>
      </c>
      <c r="D859" s="832" t="s">
        <v>6734</v>
      </c>
      <c r="E859" s="832" t="s">
        <v>6770</v>
      </c>
      <c r="F859" s="832" t="s">
        <v>6783</v>
      </c>
      <c r="G859" s="832" t="s">
        <v>6784</v>
      </c>
      <c r="H859" s="849">
        <v>30</v>
      </c>
      <c r="I859" s="849">
        <v>1110</v>
      </c>
      <c r="J859" s="832">
        <v>1.0344827586206897</v>
      </c>
      <c r="K859" s="832">
        <v>37</v>
      </c>
      <c r="L859" s="849">
        <v>29</v>
      </c>
      <c r="M859" s="849">
        <v>1073</v>
      </c>
      <c r="N859" s="832">
        <v>1</v>
      </c>
      <c r="O859" s="832">
        <v>37</v>
      </c>
      <c r="P859" s="849">
        <v>76</v>
      </c>
      <c r="Q859" s="849">
        <v>2888</v>
      </c>
      <c r="R859" s="837">
        <v>2.6915191053122087</v>
      </c>
      <c r="S859" s="850">
        <v>38</v>
      </c>
    </row>
    <row r="860" spans="1:19" ht="14.4" customHeight="1" x14ac:dyDescent="0.3">
      <c r="A860" s="831" t="s">
        <v>6806</v>
      </c>
      <c r="B860" s="832" t="s">
        <v>7069</v>
      </c>
      <c r="C860" s="832" t="s">
        <v>665</v>
      </c>
      <c r="D860" s="832" t="s">
        <v>6734</v>
      </c>
      <c r="E860" s="832" t="s">
        <v>6770</v>
      </c>
      <c r="F860" s="832" t="s">
        <v>6854</v>
      </c>
      <c r="G860" s="832" t="s">
        <v>6855</v>
      </c>
      <c r="H860" s="849">
        <v>2</v>
      </c>
      <c r="I860" s="849">
        <v>64</v>
      </c>
      <c r="J860" s="832">
        <v>0.5</v>
      </c>
      <c r="K860" s="832">
        <v>32</v>
      </c>
      <c r="L860" s="849">
        <v>4</v>
      </c>
      <c r="M860" s="849">
        <v>128</v>
      </c>
      <c r="N860" s="832">
        <v>1</v>
      </c>
      <c r="O860" s="832">
        <v>32</v>
      </c>
      <c r="P860" s="849">
        <v>7</v>
      </c>
      <c r="Q860" s="849">
        <v>231</v>
      </c>
      <c r="R860" s="837">
        <v>1.8046875</v>
      </c>
      <c r="S860" s="850">
        <v>33</v>
      </c>
    </row>
    <row r="861" spans="1:19" ht="14.4" customHeight="1" x14ac:dyDescent="0.3">
      <c r="A861" s="831" t="s">
        <v>6806</v>
      </c>
      <c r="B861" s="832" t="s">
        <v>7069</v>
      </c>
      <c r="C861" s="832" t="s">
        <v>665</v>
      </c>
      <c r="D861" s="832" t="s">
        <v>6734</v>
      </c>
      <c r="E861" s="832" t="s">
        <v>6770</v>
      </c>
      <c r="F861" s="832" t="s">
        <v>7086</v>
      </c>
      <c r="G861" s="832" t="s">
        <v>7087</v>
      </c>
      <c r="H861" s="849">
        <v>1</v>
      </c>
      <c r="I861" s="849">
        <v>132</v>
      </c>
      <c r="J861" s="832"/>
      <c r="K861" s="832">
        <v>132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6806</v>
      </c>
      <c r="B862" s="832" t="s">
        <v>7069</v>
      </c>
      <c r="C862" s="832" t="s">
        <v>665</v>
      </c>
      <c r="D862" s="832" t="s">
        <v>6734</v>
      </c>
      <c r="E862" s="832" t="s">
        <v>6770</v>
      </c>
      <c r="F862" s="832" t="s">
        <v>7088</v>
      </c>
      <c r="G862" s="832" t="s">
        <v>7089</v>
      </c>
      <c r="H862" s="849">
        <v>275</v>
      </c>
      <c r="I862" s="849">
        <v>97625</v>
      </c>
      <c r="J862" s="832">
        <v>0.75342465753424659</v>
      </c>
      <c r="K862" s="832">
        <v>355</v>
      </c>
      <c r="L862" s="849">
        <v>365</v>
      </c>
      <c r="M862" s="849">
        <v>129575</v>
      </c>
      <c r="N862" s="832">
        <v>1</v>
      </c>
      <c r="O862" s="832">
        <v>355</v>
      </c>
      <c r="P862" s="849">
        <v>432</v>
      </c>
      <c r="Q862" s="849">
        <v>154656</v>
      </c>
      <c r="R862" s="837">
        <v>1.1935635732201428</v>
      </c>
      <c r="S862" s="850">
        <v>358</v>
      </c>
    </row>
    <row r="863" spans="1:19" ht="14.4" customHeight="1" x14ac:dyDescent="0.3">
      <c r="A863" s="831" t="s">
        <v>6806</v>
      </c>
      <c r="B863" s="832" t="s">
        <v>7069</v>
      </c>
      <c r="C863" s="832" t="s">
        <v>665</v>
      </c>
      <c r="D863" s="832" t="s">
        <v>6734</v>
      </c>
      <c r="E863" s="832" t="s">
        <v>6770</v>
      </c>
      <c r="F863" s="832" t="s">
        <v>6824</v>
      </c>
      <c r="G863" s="832" t="s">
        <v>6825</v>
      </c>
      <c r="H863" s="849"/>
      <c r="I863" s="849"/>
      <c r="J863" s="832"/>
      <c r="K863" s="832"/>
      <c r="L863" s="849"/>
      <c r="M863" s="849"/>
      <c r="N863" s="832"/>
      <c r="O863" s="832"/>
      <c r="P863" s="849">
        <v>2</v>
      </c>
      <c r="Q863" s="849">
        <v>452</v>
      </c>
      <c r="R863" s="837"/>
      <c r="S863" s="850">
        <v>226</v>
      </c>
    </row>
    <row r="864" spans="1:19" ht="14.4" customHeight="1" x14ac:dyDescent="0.3">
      <c r="A864" s="831" t="s">
        <v>6806</v>
      </c>
      <c r="B864" s="832" t="s">
        <v>7069</v>
      </c>
      <c r="C864" s="832" t="s">
        <v>665</v>
      </c>
      <c r="D864" s="832" t="s">
        <v>6734</v>
      </c>
      <c r="E864" s="832" t="s">
        <v>6770</v>
      </c>
      <c r="F864" s="832" t="s">
        <v>6890</v>
      </c>
      <c r="G864" s="832" t="s">
        <v>6891</v>
      </c>
      <c r="H864" s="849"/>
      <c r="I864" s="849"/>
      <c r="J864" s="832"/>
      <c r="K864" s="832"/>
      <c r="L864" s="849">
        <v>4</v>
      </c>
      <c r="M864" s="849">
        <v>308</v>
      </c>
      <c r="N864" s="832">
        <v>1</v>
      </c>
      <c r="O864" s="832">
        <v>77</v>
      </c>
      <c r="P864" s="849">
        <v>23</v>
      </c>
      <c r="Q864" s="849">
        <v>1794</v>
      </c>
      <c r="R864" s="837">
        <v>5.8246753246753249</v>
      </c>
      <c r="S864" s="850">
        <v>78</v>
      </c>
    </row>
    <row r="865" spans="1:19" ht="14.4" customHeight="1" x14ac:dyDescent="0.3">
      <c r="A865" s="831" t="s">
        <v>6806</v>
      </c>
      <c r="B865" s="832" t="s">
        <v>7069</v>
      </c>
      <c r="C865" s="832" t="s">
        <v>665</v>
      </c>
      <c r="D865" s="832" t="s">
        <v>6734</v>
      </c>
      <c r="E865" s="832" t="s">
        <v>6770</v>
      </c>
      <c r="F865" s="832" t="s">
        <v>7090</v>
      </c>
      <c r="G865" s="832" t="s">
        <v>7091</v>
      </c>
      <c r="H865" s="849">
        <v>22</v>
      </c>
      <c r="I865" s="849">
        <v>3894</v>
      </c>
      <c r="J865" s="832">
        <v>0.64342366159947129</v>
      </c>
      <c r="K865" s="832">
        <v>177</v>
      </c>
      <c r="L865" s="849">
        <v>34</v>
      </c>
      <c r="M865" s="849">
        <v>6052</v>
      </c>
      <c r="N865" s="832">
        <v>1</v>
      </c>
      <c r="O865" s="832">
        <v>178</v>
      </c>
      <c r="P865" s="849">
        <v>31</v>
      </c>
      <c r="Q865" s="849">
        <v>5549</v>
      </c>
      <c r="R865" s="837">
        <v>0.91688697951090548</v>
      </c>
      <c r="S865" s="850">
        <v>179</v>
      </c>
    </row>
    <row r="866" spans="1:19" ht="14.4" customHeight="1" x14ac:dyDescent="0.3">
      <c r="A866" s="831" t="s">
        <v>6806</v>
      </c>
      <c r="B866" s="832" t="s">
        <v>7069</v>
      </c>
      <c r="C866" s="832" t="s">
        <v>665</v>
      </c>
      <c r="D866" s="832" t="s">
        <v>6734</v>
      </c>
      <c r="E866" s="832" t="s">
        <v>6770</v>
      </c>
      <c r="F866" s="832" t="s">
        <v>6892</v>
      </c>
      <c r="G866" s="832" t="s">
        <v>6893</v>
      </c>
      <c r="H866" s="849"/>
      <c r="I866" s="849"/>
      <c r="J866" s="832"/>
      <c r="K866" s="832"/>
      <c r="L866" s="849">
        <v>1</v>
      </c>
      <c r="M866" s="849">
        <v>59</v>
      </c>
      <c r="N866" s="832">
        <v>1</v>
      </c>
      <c r="O866" s="832">
        <v>59</v>
      </c>
      <c r="P866" s="849"/>
      <c r="Q866" s="849"/>
      <c r="R866" s="837"/>
      <c r="S866" s="850"/>
    </row>
    <row r="867" spans="1:19" ht="14.4" customHeight="1" x14ac:dyDescent="0.3">
      <c r="A867" s="831" t="s">
        <v>6806</v>
      </c>
      <c r="B867" s="832" t="s">
        <v>7069</v>
      </c>
      <c r="C867" s="832" t="s">
        <v>665</v>
      </c>
      <c r="D867" s="832" t="s">
        <v>6734</v>
      </c>
      <c r="E867" s="832" t="s">
        <v>6770</v>
      </c>
      <c r="F867" s="832" t="s">
        <v>7063</v>
      </c>
      <c r="G867" s="832" t="s">
        <v>7064</v>
      </c>
      <c r="H867" s="849">
        <v>3</v>
      </c>
      <c r="I867" s="849">
        <v>243</v>
      </c>
      <c r="J867" s="832">
        <v>0.32926829268292684</v>
      </c>
      <c r="K867" s="832">
        <v>81</v>
      </c>
      <c r="L867" s="849">
        <v>9</v>
      </c>
      <c r="M867" s="849">
        <v>738</v>
      </c>
      <c r="N867" s="832">
        <v>1</v>
      </c>
      <c r="O867" s="832">
        <v>82</v>
      </c>
      <c r="P867" s="849"/>
      <c r="Q867" s="849"/>
      <c r="R867" s="837"/>
      <c r="S867" s="850"/>
    </row>
    <row r="868" spans="1:19" ht="14.4" customHeight="1" x14ac:dyDescent="0.3">
      <c r="A868" s="831" t="s">
        <v>6806</v>
      </c>
      <c r="B868" s="832" t="s">
        <v>7069</v>
      </c>
      <c r="C868" s="832" t="s">
        <v>665</v>
      </c>
      <c r="D868" s="832" t="s">
        <v>2670</v>
      </c>
      <c r="E868" s="832" t="s">
        <v>6770</v>
      </c>
      <c r="F868" s="832" t="s">
        <v>6810</v>
      </c>
      <c r="G868" s="832" t="s">
        <v>6811</v>
      </c>
      <c r="H868" s="849"/>
      <c r="I868" s="849"/>
      <c r="J868" s="832"/>
      <c r="K868" s="832"/>
      <c r="L868" s="849">
        <v>45</v>
      </c>
      <c r="M868" s="849">
        <v>1665</v>
      </c>
      <c r="N868" s="832">
        <v>1</v>
      </c>
      <c r="O868" s="832">
        <v>37</v>
      </c>
      <c r="P868" s="849">
        <v>101</v>
      </c>
      <c r="Q868" s="849">
        <v>3838</v>
      </c>
      <c r="R868" s="837">
        <v>2.3051051051051052</v>
      </c>
      <c r="S868" s="850">
        <v>38</v>
      </c>
    </row>
    <row r="869" spans="1:19" ht="14.4" customHeight="1" x14ac:dyDescent="0.3">
      <c r="A869" s="831" t="s">
        <v>6806</v>
      </c>
      <c r="B869" s="832" t="s">
        <v>7069</v>
      </c>
      <c r="C869" s="832" t="s">
        <v>665</v>
      </c>
      <c r="D869" s="832" t="s">
        <v>2670</v>
      </c>
      <c r="E869" s="832" t="s">
        <v>6770</v>
      </c>
      <c r="F869" s="832" t="s">
        <v>7045</v>
      </c>
      <c r="G869" s="832" t="s">
        <v>7046</v>
      </c>
      <c r="H869" s="849"/>
      <c r="I869" s="849"/>
      <c r="J869" s="832"/>
      <c r="K869" s="832"/>
      <c r="L869" s="849">
        <v>60</v>
      </c>
      <c r="M869" s="849">
        <v>3420</v>
      </c>
      <c r="N869" s="832">
        <v>1</v>
      </c>
      <c r="O869" s="832">
        <v>57</v>
      </c>
      <c r="P869" s="849">
        <v>36</v>
      </c>
      <c r="Q869" s="849">
        <v>2124</v>
      </c>
      <c r="R869" s="837">
        <v>0.62105263157894741</v>
      </c>
      <c r="S869" s="850">
        <v>59</v>
      </c>
    </row>
    <row r="870" spans="1:19" ht="14.4" customHeight="1" x14ac:dyDescent="0.3">
      <c r="A870" s="831" t="s">
        <v>6806</v>
      </c>
      <c r="B870" s="832" t="s">
        <v>7069</v>
      </c>
      <c r="C870" s="832" t="s">
        <v>665</v>
      </c>
      <c r="D870" s="832" t="s">
        <v>2670</v>
      </c>
      <c r="E870" s="832" t="s">
        <v>6770</v>
      </c>
      <c r="F870" s="832" t="s">
        <v>7078</v>
      </c>
      <c r="G870" s="832" t="s">
        <v>7079</v>
      </c>
      <c r="H870" s="849"/>
      <c r="I870" s="849"/>
      <c r="J870" s="832"/>
      <c r="K870" s="832"/>
      <c r="L870" s="849">
        <v>79</v>
      </c>
      <c r="M870" s="849">
        <v>55458</v>
      </c>
      <c r="N870" s="832">
        <v>1</v>
      </c>
      <c r="O870" s="832">
        <v>702</v>
      </c>
      <c r="P870" s="849">
        <v>69</v>
      </c>
      <c r="Q870" s="849">
        <v>48783</v>
      </c>
      <c r="R870" s="837">
        <v>0.87963864546143022</v>
      </c>
      <c r="S870" s="850">
        <v>707</v>
      </c>
    </row>
    <row r="871" spans="1:19" ht="14.4" customHeight="1" x14ac:dyDescent="0.3">
      <c r="A871" s="831" t="s">
        <v>6806</v>
      </c>
      <c r="B871" s="832" t="s">
        <v>7069</v>
      </c>
      <c r="C871" s="832" t="s">
        <v>665</v>
      </c>
      <c r="D871" s="832" t="s">
        <v>2670</v>
      </c>
      <c r="E871" s="832" t="s">
        <v>6770</v>
      </c>
      <c r="F871" s="832" t="s">
        <v>7049</v>
      </c>
      <c r="G871" s="832" t="s">
        <v>7050</v>
      </c>
      <c r="H871" s="849"/>
      <c r="I871" s="849"/>
      <c r="J871" s="832"/>
      <c r="K871" s="832"/>
      <c r="L871" s="849">
        <v>158</v>
      </c>
      <c r="M871" s="849">
        <v>69362</v>
      </c>
      <c r="N871" s="832">
        <v>1</v>
      </c>
      <c r="O871" s="832">
        <v>439</v>
      </c>
      <c r="P871" s="849">
        <v>211</v>
      </c>
      <c r="Q871" s="849">
        <v>92629</v>
      </c>
      <c r="R871" s="837">
        <v>1.3354430379746836</v>
      </c>
      <c r="S871" s="850">
        <v>439</v>
      </c>
    </row>
    <row r="872" spans="1:19" ht="14.4" customHeight="1" x14ac:dyDescent="0.3">
      <c r="A872" s="831" t="s">
        <v>6806</v>
      </c>
      <c r="B872" s="832" t="s">
        <v>7069</v>
      </c>
      <c r="C872" s="832" t="s">
        <v>665</v>
      </c>
      <c r="D872" s="832" t="s">
        <v>2670</v>
      </c>
      <c r="E872" s="832" t="s">
        <v>6770</v>
      </c>
      <c r="F872" s="832" t="s">
        <v>7080</v>
      </c>
      <c r="G872" s="832" t="s">
        <v>7081</v>
      </c>
      <c r="H872" s="849"/>
      <c r="I872" s="849"/>
      <c r="J872" s="832"/>
      <c r="K872" s="832"/>
      <c r="L872" s="849">
        <v>1</v>
      </c>
      <c r="M872" s="849">
        <v>116</v>
      </c>
      <c r="N872" s="832">
        <v>1</v>
      </c>
      <c r="O872" s="832">
        <v>116</v>
      </c>
      <c r="P872" s="849">
        <v>4</v>
      </c>
      <c r="Q872" s="849">
        <v>464</v>
      </c>
      <c r="R872" s="837">
        <v>4</v>
      </c>
      <c r="S872" s="850">
        <v>116</v>
      </c>
    </row>
    <row r="873" spans="1:19" ht="14.4" customHeight="1" x14ac:dyDescent="0.3">
      <c r="A873" s="831" t="s">
        <v>6806</v>
      </c>
      <c r="B873" s="832" t="s">
        <v>7069</v>
      </c>
      <c r="C873" s="832" t="s">
        <v>665</v>
      </c>
      <c r="D873" s="832" t="s">
        <v>2670</v>
      </c>
      <c r="E873" s="832" t="s">
        <v>6770</v>
      </c>
      <c r="F873" s="832" t="s">
        <v>7082</v>
      </c>
      <c r="G873" s="832" t="s">
        <v>7083</v>
      </c>
      <c r="H873" s="849"/>
      <c r="I873" s="849"/>
      <c r="J873" s="832"/>
      <c r="K873" s="832"/>
      <c r="L873" s="849">
        <v>765</v>
      </c>
      <c r="M873" s="849">
        <v>19125</v>
      </c>
      <c r="N873" s="832">
        <v>1</v>
      </c>
      <c r="O873" s="832">
        <v>25</v>
      </c>
      <c r="P873" s="849">
        <v>316</v>
      </c>
      <c r="Q873" s="849">
        <v>7900</v>
      </c>
      <c r="R873" s="837">
        <v>0.41307189542483658</v>
      </c>
      <c r="S873" s="850">
        <v>25</v>
      </c>
    </row>
    <row r="874" spans="1:19" ht="14.4" customHeight="1" x14ac:dyDescent="0.3">
      <c r="A874" s="831" t="s">
        <v>6806</v>
      </c>
      <c r="B874" s="832" t="s">
        <v>7069</v>
      </c>
      <c r="C874" s="832" t="s">
        <v>665</v>
      </c>
      <c r="D874" s="832" t="s">
        <v>2670</v>
      </c>
      <c r="E874" s="832" t="s">
        <v>6770</v>
      </c>
      <c r="F874" s="832" t="s">
        <v>7084</v>
      </c>
      <c r="G874" s="832" t="s">
        <v>7085</v>
      </c>
      <c r="H874" s="849"/>
      <c r="I874" s="849"/>
      <c r="J874" s="832"/>
      <c r="K874" s="832"/>
      <c r="L874" s="849">
        <v>2</v>
      </c>
      <c r="M874" s="849">
        <v>876</v>
      </c>
      <c r="N874" s="832">
        <v>1</v>
      </c>
      <c r="O874" s="832">
        <v>438</v>
      </c>
      <c r="P874" s="849">
        <v>7</v>
      </c>
      <c r="Q874" s="849">
        <v>3101</v>
      </c>
      <c r="R874" s="837">
        <v>3.5399543378995433</v>
      </c>
      <c r="S874" s="850">
        <v>443</v>
      </c>
    </row>
    <row r="875" spans="1:19" ht="14.4" customHeight="1" x14ac:dyDescent="0.3">
      <c r="A875" s="831" t="s">
        <v>6806</v>
      </c>
      <c r="B875" s="832" t="s">
        <v>7069</v>
      </c>
      <c r="C875" s="832" t="s">
        <v>665</v>
      </c>
      <c r="D875" s="832" t="s">
        <v>2670</v>
      </c>
      <c r="E875" s="832" t="s">
        <v>6770</v>
      </c>
      <c r="F875" s="832" t="s">
        <v>7051</v>
      </c>
      <c r="G875" s="832" t="s">
        <v>7052</v>
      </c>
      <c r="H875" s="849"/>
      <c r="I875" s="849"/>
      <c r="J875" s="832"/>
      <c r="K875" s="832"/>
      <c r="L875" s="849">
        <v>277</v>
      </c>
      <c r="M875" s="849">
        <v>75344</v>
      </c>
      <c r="N875" s="832">
        <v>1</v>
      </c>
      <c r="O875" s="832">
        <v>272</v>
      </c>
      <c r="P875" s="849">
        <v>324</v>
      </c>
      <c r="Q875" s="849">
        <v>88776</v>
      </c>
      <c r="R875" s="837">
        <v>1.1782756423869187</v>
      </c>
      <c r="S875" s="850">
        <v>274</v>
      </c>
    </row>
    <row r="876" spans="1:19" ht="14.4" customHeight="1" x14ac:dyDescent="0.3">
      <c r="A876" s="831" t="s">
        <v>6806</v>
      </c>
      <c r="B876" s="832" t="s">
        <v>7069</v>
      </c>
      <c r="C876" s="832" t="s">
        <v>665</v>
      </c>
      <c r="D876" s="832" t="s">
        <v>2670</v>
      </c>
      <c r="E876" s="832" t="s">
        <v>6770</v>
      </c>
      <c r="F876" s="832" t="s">
        <v>6781</v>
      </c>
      <c r="G876" s="832" t="s">
        <v>6782</v>
      </c>
      <c r="H876" s="849"/>
      <c r="I876" s="849"/>
      <c r="J876" s="832"/>
      <c r="K876" s="832"/>
      <c r="L876" s="849">
        <v>3</v>
      </c>
      <c r="M876" s="849">
        <v>99.99</v>
      </c>
      <c r="N876" s="832">
        <v>1</v>
      </c>
      <c r="O876" s="832">
        <v>33.33</v>
      </c>
      <c r="P876" s="849">
        <v>5</v>
      </c>
      <c r="Q876" s="849">
        <v>166.65999999999997</v>
      </c>
      <c r="R876" s="837">
        <v>1.6667666766676665</v>
      </c>
      <c r="S876" s="850">
        <v>33.331999999999994</v>
      </c>
    </row>
    <row r="877" spans="1:19" ht="14.4" customHeight="1" x14ac:dyDescent="0.3">
      <c r="A877" s="831" t="s">
        <v>6806</v>
      </c>
      <c r="B877" s="832" t="s">
        <v>7069</v>
      </c>
      <c r="C877" s="832" t="s">
        <v>665</v>
      </c>
      <c r="D877" s="832" t="s">
        <v>2670</v>
      </c>
      <c r="E877" s="832" t="s">
        <v>6770</v>
      </c>
      <c r="F877" s="832" t="s">
        <v>6818</v>
      </c>
      <c r="G877" s="832" t="s">
        <v>6819</v>
      </c>
      <c r="H877" s="849"/>
      <c r="I877" s="849"/>
      <c r="J877" s="832"/>
      <c r="K877" s="832"/>
      <c r="L877" s="849">
        <v>2</v>
      </c>
      <c r="M877" s="849">
        <v>232</v>
      </c>
      <c r="N877" s="832">
        <v>1</v>
      </c>
      <c r="O877" s="832">
        <v>116</v>
      </c>
      <c r="P877" s="849"/>
      <c r="Q877" s="849"/>
      <c r="R877" s="837"/>
      <c r="S877" s="850"/>
    </row>
    <row r="878" spans="1:19" ht="14.4" customHeight="1" x14ac:dyDescent="0.3">
      <c r="A878" s="831" t="s">
        <v>6806</v>
      </c>
      <c r="B878" s="832" t="s">
        <v>7069</v>
      </c>
      <c r="C878" s="832" t="s">
        <v>665</v>
      </c>
      <c r="D878" s="832" t="s">
        <v>2670</v>
      </c>
      <c r="E878" s="832" t="s">
        <v>6770</v>
      </c>
      <c r="F878" s="832" t="s">
        <v>6822</v>
      </c>
      <c r="G878" s="832" t="s">
        <v>6823</v>
      </c>
      <c r="H878" s="849"/>
      <c r="I878" s="849"/>
      <c r="J878" s="832"/>
      <c r="K878" s="832"/>
      <c r="L878" s="849">
        <v>1</v>
      </c>
      <c r="M878" s="849">
        <v>74</v>
      </c>
      <c r="N878" s="832">
        <v>1</v>
      </c>
      <c r="O878" s="832">
        <v>74</v>
      </c>
      <c r="P878" s="849"/>
      <c r="Q878" s="849"/>
      <c r="R878" s="837"/>
      <c r="S878" s="850"/>
    </row>
    <row r="879" spans="1:19" ht="14.4" customHeight="1" x14ac:dyDescent="0.3">
      <c r="A879" s="831" t="s">
        <v>6806</v>
      </c>
      <c r="B879" s="832" t="s">
        <v>7069</v>
      </c>
      <c r="C879" s="832" t="s">
        <v>665</v>
      </c>
      <c r="D879" s="832" t="s">
        <v>2670</v>
      </c>
      <c r="E879" s="832" t="s">
        <v>6770</v>
      </c>
      <c r="F879" s="832" t="s">
        <v>7088</v>
      </c>
      <c r="G879" s="832" t="s">
        <v>7089</v>
      </c>
      <c r="H879" s="849"/>
      <c r="I879" s="849"/>
      <c r="J879" s="832"/>
      <c r="K879" s="832"/>
      <c r="L879" s="849">
        <v>57</v>
      </c>
      <c r="M879" s="849">
        <v>20235</v>
      </c>
      <c r="N879" s="832">
        <v>1</v>
      </c>
      <c r="O879" s="832">
        <v>355</v>
      </c>
      <c r="P879" s="849">
        <v>3</v>
      </c>
      <c r="Q879" s="849">
        <v>1074</v>
      </c>
      <c r="R879" s="837">
        <v>5.3076352853965898E-2</v>
      </c>
      <c r="S879" s="850">
        <v>358</v>
      </c>
    </row>
    <row r="880" spans="1:19" ht="14.4" customHeight="1" x14ac:dyDescent="0.3">
      <c r="A880" s="831" t="s">
        <v>6806</v>
      </c>
      <c r="B880" s="832" t="s">
        <v>7069</v>
      </c>
      <c r="C880" s="832" t="s">
        <v>665</v>
      </c>
      <c r="D880" s="832" t="s">
        <v>2670</v>
      </c>
      <c r="E880" s="832" t="s">
        <v>6770</v>
      </c>
      <c r="F880" s="832" t="s">
        <v>7090</v>
      </c>
      <c r="G880" s="832" t="s">
        <v>7091</v>
      </c>
      <c r="H880" s="849"/>
      <c r="I880" s="849"/>
      <c r="J880" s="832"/>
      <c r="K880" s="832"/>
      <c r="L880" s="849">
        <v>181</v>
      </c>
      <c r="M880" s="849">
        <v>32218</v>
      </c>
      <c r="N880" s="832">
        <v>1</v>
      </c>
      <c r="O880" s="832">
        <v>178</v>
      </c>
      <c r="P880" s="849">
        <v>318</v>
      </c>
      <c r="Q880" s="849">
        <v>56922</v>
      </c>
      <c r="R880" s="837">
        <v>1.7667763362095723</v>
      </c>
      <c r="S880" s="850">
        <v>179</v>
      </c>
    </row>
    <row r="881" spans="1:19" ht="14.4" customHeight="1" x14ac:dyDescent="0.3">
      <c r="A881" s="831" t="s">
        <v>6806</v>
      </c>
      <c r="B881" s="832" t="s">
        <v>7069</v>
      </c>
      <c r="C881" s="832" t="s">
        <v>665</v>
      </c>
      <c r="D881" s="832" t="s">
        <v>2682</v>
      </c>
      <c r="E881" s="832" t="s">
        <v>6751</v>
      </c>
      <c r="F881" s="832" t="s">
        <v>7074</v>
      </c>
      <c r="G881" s="832" t="s">
        <v>1623</v>
      </c>
      <c r="H881" s="849"/>
      <c r="I881" s="849"/>
      <c r="J881" s="832"/>
      <c r="K881" s="832"/>
      <c r="L881" s="849">
        <v>1</v>
      </c>
      <c r="M881" s="849">
        <v>6832.6</v>
      </c>
      <c r="N881" s="832">
        <v>1</v>
      </c>
      <c r="O881" s="832">
        <v>6832.6</v>
      </c>
      <c r="P881" s="849">
        <v>1</v>
      </c>
      <c r="Q881" s="849">
        <v>6764.22</v>
      </c>
      <c r="R881" s="837">
        <v>0.98999209671281796</v>
      </c>
      <c r="S881" s="850">
        <v>6764.22</v>
      </c>
    </row>
    <row r="882" spans="1:19" ht="14.4" customHeight="1" x14ac:dyDescent="0.3">
      <c r="A882" s="831" t="s">
        <v>6806</v>
      </c>
      <c r="B882" s="832" t="s">
        <v>7069</v>
      </c>
      <c r="C882" s="832" t="s">
        <v>665</v>
      </c>
      <c r="D882" s="832" t="s">
        <v>2682</v>
      </c>
      <c r="E882" s="832" t="s">
        <v>6751</v>
      </c>
      <c r="F882" s="832" t="s">
        <v>6945</v>
      </c>
      <c r="G882" s="832" t="s">
        <v>1623</v>
      </c>
      <c r="H882" s="849"/>
      <c r="I882" s="849"/>
      <c r="J882" s="832"/>
      <c r="K882" s="832"/>
      <c r="L882" s="849">
        <v>2</v>
      </c>
      <c r="M882" s="849">
        <v>27330.42</v>
      </c>
      <c r="N882" s="832">
        <v>1</v>
      </c>
      <c r="O882" s="832">
        <v>13665.21</v>
      </c>
      <c r="P882" s="849">
        <v>2</v>
      </c>
      <c r="Q882" s="849">
        <v>27056.9</v>
      </c>
      <c r="R882" s="837">
        <v>0.98999210403645477</v>
      </c>
      <c r="S882" s="850">
        <v>13528.45</v>
      </c>
    </row>
    <row r="883" spans="1:19" ht="14.4" customHeight="1" x14ac:dyDescent="0.3">
      <c r="A883" s="831" t="s">
        <v>6806</v>
      </c>
      <c r="B883" s="832" t="s">
        <v>7069</v>
      </c>
      <c r="C883" s="832" t="s">
        <v>665</v>
      </c>
      <c r="D883" s="832" t="s">
        <v>2682</v>
      </c>
      <c r="E883" s="832" t="s">
        <v>6770</v>
      </c>
      <c r="F883" s="832" t="s">
        <v>6775</v>
      </c>
      <c r="G883" s="832" t="s">
        <v>6776</v>
      </c>
      <c r="H883" s="849">
        <v>7</v>
      </c>
      <c r="I883" s="849">
        <v>462</v>
      </c>
      <c r="J883" s="832">
        <v>1.75</v>
      </c>
      <c r="K883" s="832">
        <v>66</v>
      </c>
      <c r="L883" s="849">
        <v>4</v>
      </c>
      <c r="M883" s="849">
        <v>264</v>
      </c>
      <c r="N883" s="832">
        <v>1</v>
      </c>
      <c r="O883" s="832">
        <v>66</v>
      </c>
      <c r="P883" s="849">
        <v>3</v>
      </c>
      <c r="Q883" s="849">
        <v>201</v>
      </c>
      <c r="R883" s="837">
        <v>0.76136363636363635</v>
      </c>
      <c r="S883" s="850">
        <v>67</v>
      </c>
    </row>
    <row r="884" spans="1:19" ht="14.4" customHeight="1" x14ac:dyDescent="0.3">
      <c r="A884" s="831" t="s">
        <v>6806</v>
      </c>
      <c r="B884" s="832" t="s">
        <v>7069</v>
      </c>
      <c r="C884" s="832" t="s">
        <v>665</v>
      </c>
      <c r="D884" s="832" t="s">
        <v>2682</v>
      </c>
      <c r="E884" s="832" t="s">
        <v>6770</v>
      </c>
      <c r="F884" s="832" t="s">
        <v>6848</v>
      </c>
      <c r="G884" s="832" t="s">
        <v>6849</v>
      </c>
      <c r="H884" s="849">
        <v>3</v>
      </c>
      <c r="I884" s="849">
        <v>441</v>
      </c>
      <c r="J884" s="832">
        <v>3</v>
      </c>
      <c r="K884" s="832">
        <v>147</v>
      </c>
      <c r="L884" s="849">
        <v>1</v>
      </c>
      <c r="M884" s="849">
        <v>147</v>
      </c>
      <c r="N884" s="832">
        <v>1</v>
      </c>
      <c r="O884" s="832">
        <v>147</v>
      </c>
      <c r="P884" s="849">
        <v>1</v>
      </c>
      <c r="Q884" s="849">
        <v>151</v>
      </c>
      <c r="R884" s="837">
        <v>1.0272108843537415</v>
      </c>
      <c r="S884" s="850">
        <v>151</v>
      </c>
    </row>
    <row r="885" spans="1:19" ht="14.4" customHeight="1" x14ac:dyDescent="0.3">
      <c r="A885" s="831" t="s">
        <v>6806</v>
      </c>
      <c r="B885" s="832" t="s">
        <v>7069</v>
      </c>
      <c r="C885" s="832" t="s">
        <v>665</v>
      </c>
      <c r="D885" s="832" t="s">
        <v>2682</v>
      </c>
      <c r="E885" s="832" t="s">
        <v>6770</v>
      </c>
      <c r="F885" s="832" t="s">
        <v>6810</v>
      </c>
      <c r="G885" s="832" t="s">
        <v>6811</v>
      </c>
      <c r="H885" s="849">
        <v>18</v>
      </c>
      <c r="I885" s="849">
        <v>666</v>
      </c>
      <c r="J885" s="832">
        <v>6</v>
      </c>
      <c r="K885" s="832">
        <v>37</v>
      </c>
      <c r="L885" s="849">
        <v>3</v>
      </c>
      <c r="M885" s="849">
        <v>111</v>
      </c>
      <c r="N885" s="832">
        <v>1</v>
      </c>
      <c r="O885" s="832">
        <v>37</v>
      </c>
      <c r="P885" s="849">
        <v>2</v>
      </c>
      <c r="Q885" s="849">
        <v>76</v>
      </c>
      <c r="R885" s="837">
        <v>0.68468468468468469</v>
      </c>
      <c r="S885" s="850">
        <v>38</v>
      </c>
    </row>
    <row r="886" spans="1:19" ht="14.4" customHeight="1" x14ac:dyDescent="0.3">
      <c r="A886" s="831" t="s">
        <v>6806</v>
      </c>
      <c r="B886" s="832" t="s">
        <v>7069</v>
      </c>
      <c r="C886" s="832" t="s">
        <v>665</v>
      </c>
      <c r="D886" s="832" t="s">
        <v>2682</v>
      </c>
      <c r="E886" s="832" t="s">
        <v>6770</v>
      </c>
      <c r="F886" s="832" t="s">
        <v>7045</v>
      </c>
      <c r="G886" s="832" t="s">
        <v>7046</v>
      </c>
      <c r="H886" s="849">
        <v>16</v>
      </c>
      <c r="I886" s="849">
        <v>912</v>
      </c>
      <c r="J886" s="832">
        <v>5.333333333333333</v>
      </c>
      <c r="K886" s="832">
        <v>57</v>
      </c>
      <c r="L886" s="849">
        <v>3</v>
      </c>
      <c r="M886" s="849">
        <v>171</v>
      </c>
      <c r="N886" s="832">
        <v>1</v>
      </c>
      <c r="O886" s="832">
        <v>57</v>
      </c>
      <c r="P886" s="849">
        <v>6</v>
      </c>
      <c r="Q886" s="849">
        <v>354</v>
      </c>
      <c r="R886" s="837">
        <v>2.0701754385964914</v>
      </c>
      <c r="S886" s="850">
        <v>59</v>
      </c>
    </row>
    <row r="887" spans="1:19" ht="14.4" customHeight="1" x14ac:dyDescent="0.3">
      <c r="A887" s="831" t="s">
        <v>6806</v>
      </c>
      <c r="B887" s="832" t="s">
        <v>7069</v>
      </c>
      <c r="C887" s="832" t="s">
        <v>665</v>
      </c>
      <c r="D887" s="832" t="s">
        <v>2682</v>
      </c>
      <c r="E887" s="832" t="s">
        <v>6770</v>
      </c>
      <c r="F887" s="832" t="s">
        <v>7049</v>
      </c>
      <c r="G887" s="832" t="s">
        <v>7050</v>
      </c>
      <c r="H887" s="849">
        <v>49</v>
      </c>
      <c r="I887" s="849">
        <v>21511</v>
      </c>
      <c r="J887" s="832">
        <v>3.7692307692307692</v>
      </c>
      <c r="K887" s="832">
        <v>439</v>
      </c>
      <c r="L887" s="849">
        <v>13</v>
      </c>
      <c r="M887" s="849">
        <v>5707</v>
      </c>
      <c r="N887" s="832">
        <v>1</v>
      </c>
      <c r="O887" s="832">
        <v>439</v>
      </c>
      <c r="P887" s="849">
        <v>17</v>
      </c>
      <c r="Q887" s="849">
        <v>7463</v>
      </c>
      <c r="R887" s="837">
        <v>1.3076923076923077</v>
      </c>
      <c r="S887" s="850">
        <v>439</v>
      </c>
    </row>
    <row r="888" spans="1:19" ht="14.4" customHeight="1" x14ac:dyDescent="0.3">
      <c r="A888" s="831" t="s">
        <v>6806</v>
      </c>
      <c r="B888" s="832" t="s">
        <v>7069</v>
      </c>
      <c r="C888" s="832" t="s">
        <v>665</v>
      </c>
      <c r="D888" s="832" t="s">
        <v>2682</v>
      </c>
      <c r="E888" s="832" t="s">
        <v>6770</v>
      </c>
      <c r="F888" s="832" t="s">
        <v>7082</v>
      </c>
      <c r="G888" s="832" t="s">
        <v>7083</v>
      </c>
      <c r="H888" s="849">
        <v>88</v>
      </c>
      <c r="I888" s="849">
        <v>2200</v>
      </c>
      <c r="J888" s="832">
        <v>8</v>
      </c>
      <c r="K888" s="832">
        <v>25</v>
      </c>
      <c r="L888" s="849">
        <v>11</v>
      </c>
      <c r="M888" s="849">
        <v>275</v>
      </c>
      <c r="N888" s="832">
        <v>1</v>
      </c>
      <c r="O888" s="832">
        <v>25</v>
      </c>
      <c r="P888" s="849">
        <v>2</v>
      </c>
      <c r="Q888" s="849">
        <v>50</v>
      </c>
      <c r="R888" s="837">
        <v>0.18181818181818182</v>
      </c>
      <c r="S888" s="850">
        <v>25</v>
      </c>
    </row>
    <row r="889" spans="1:19" ht="14.4" customHeight="1" x14ac:dyDescent="0.3">
      <c r="A889" s="831" t="s">
        <v>6806</v>
      </c>
      <c r="B889" s="832" t="s">
        <v>7069</v>
      </c>
      <c r="C889" s="832" t="s">
        <v>665</v>
      </c>
      <c r="D889" s="832" t="s">
        <v>2682</v>
      </c>
      <c r="E889" s="832" t="s">
        <v>6770</v>
      </c>
      <c r="F889" s="832" t="s">
        <v>7084</v>
      </c>
      <c r="G889" s="832" t="s">
        <v>7085</v>
      </c>
      <c r="H889" s="849">
        <v>3</v>
      </c>
      <c r="I889" s="849">
        <v>1311</v>
      </c>
      <c r="J889" s="832"/>
      <c r="K889" s="832">
        <v>437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6806</v>
      </c>
      <c r="B890" s="832" t="s">
        <v>7069</v>
      </c>
      <c r="C890" s="832" t="s">
        <v>665</v>
      </c>
      <c r="D890" s="832" t="s">
        <v>2682</v>
      </c>
      <c r="E890" s="832" t="s">
        <v>6770</v>
      </c>
      <c r="F890" s="832" t="s">
        <v>7051</v>
      </c>
      <c r="G890" s="832" t="s">
        <v>7052</v>
      </c>
      <c r="H890" s="849">
        <v>119</v>
      </c>
      <c r="I890" s="849">
        <v>32368</v>
      </c>
      <c r="J890" s="832">
        <v>5.4090909090909092</v>
      </c>
      <c r="K890" s="832">
        <v>272</v>
      </c>
      <c r="L890" s="849">
        <v>22</v>
      </c>
      <c r="M890" s="849">
        <v>5984</v>
      </c>
      <c r="N890" s="832">
        <v>1</v>
      </c>
      <c r="O890" s="832">
        <v>272</v>
      </c>
      <c r="P890" s="849">
        <v>29</v>
      </c>
      <c r="Q890" s="849">
        <v>7946</v>
      </c>
      <c r="R890" s="837">
        <v>1.3278743315508021</v>
      </c>
      <c r="S890" s="850">
        <v>274</v>
      </c>
    </row>
    <row r="891" spans="1:19" ht="14.4" customHeight="1" x14ac:dyDescent="0.3">
      <c r="A891" s="831" t="s">
        <v>6806</v>
      </c>
      <c r="B891" s="832" t="s">
        <v>7069</v>
      </c>
      <c r="C891" s="832" t="s">
        <v>665</v>
      </c>
      <c r="D891" s="832" t="s">
        <v>2682</v>
      </c>
      <c r="E891" s="832" t="s">
        <v>6770</v>
      </c>
      <c r="F891" s="832" t="s">
        <v>6781</v>
      </c>
      <c r="G891" s="832" t="s">
        <v>6782</v>
      </c>
      <c r="H891" s="849">
        <v>4</v>
      </c>
      <c r="I891" s="849">
        <v>133.32999999999998</v>
      </c>
      <c r="J891" s="832">
        <v>4.0003000300030003</v>
      </c>
      <c r="K891" s="832">
        <v>33.332499999999996</v>
      </c>
      <c r="L891" s="849">
        <v>1</v>
      </c>
      <c r="M891" s="849">
        <v>33.33</v>
      </c>
      <c r="N891" s="832">
        <v>1</v>
      </c>
      <c r="O891" s="832">
        <v>33.33</v>
      </c>
      <c r="P891" s="849"/>
      <c r="Q891" s="849"/>
      <c r="R891" s="837"/>
      <c r="S891" s="850"/>
    </row>
    <row r="892" spans="1:19" ht="14.4" customHeight="1" x14ac:dyDescent="0.3">
      <c r="A892" s="831" t="s">
        <v>6806</v>
      </c>
      <c r="B892" s="832" t="s">
        <v>7069</v>
      </c>
      <c r="C892" s="832" t="s">
        <v>665</v>
      </c>
      <c r="D892" s="832" t="s">
        <v>2682</v>
      </c>
      <c r="E892" s="832" t="s">
        <v>6770</v>
      </c>
      <c r="F892" s="832" t="s">
        <v>6818</v>
      </c>
      <c r="G892" s="832" t="s">
        <v>6819</v>
      </c>
      <c r="H892" s="849">
        <v>38</v>
      </c>
      <c r="I892" s="849">
        <v>4408</v>
      </c>
      <c r="J892" s="832">
        <v>7.6</v>
      </c>
      <c r="K892" s="832">
        <v>116</v>
      </c>
      <c r="L892" s="849">
        <v>5</v>
      </c>
      <c r="M892" s="849">
        <v>580</v>
      </c>
      <c r="N892" s="832">
        <v>1</v>
      </c>
      <c r="O892" s="832">
        <v>116</v>
      </c>
      <c r="P892" s="849">
        <v>7</v>
      </c>
      <c r="Q892" s="849">
        <v>812</v>
      </c>
      <c r="R892" s="837">
        <v>1.4</v>
      </c>
      <c r="S892" s="850">
        <v>116</v>
      </c>
    </row>
    <row r="893" spans="1:19" ht="14.4" customHeight="1" x14ac:dyDescent="0.3">
      <c r="A893" s="831" t="s">
        <v>6806</v>
      </c>
      <c r="B893" s="832" t="s">
        <v>7069</v>
      </c>
      <c r="C893" s="832" t="s">
        <v>665</v>
      </c>
      <c r="D893" s="832" t="s">
        <v>2682</v>
      </c>
      <c r="E893" s="832" t="s">
        <v>6770</v>
      </c>
      <c r="F893" s="832" t="s">
        <v>6783</v>
      </c>
      <c r="G893" s="832" t="s">
        <v>6784</v>
      </c>
      <c r="H893" s="849">
        <v>7</v>
      </c>
      <c r="I893" s="849">
        <v>259</v>
      </c>
      <c r="J893" s="832"/>
      <c r="K893" s="832">
        <v>37</v>
      </c>
      <c r="L893" s="849"/>
      <c r="M893" s="849"/>
      <c r="N893" s="832"/>
      <c r="O893" s="832"/>
      <c r="P893" s="849">
        <v>2</v>
      </c>
      <c r="Q893" s="849">
        <v>76</v>
      </c>
      <c r="R893" s="837"/>
      <c r="S893" s="850">
        <v>38</v>
      </c>
    </row>
    <row r="894" spans="1:19" ht="14.4" customHeight="1" x14ac:dyDescent="0.3">
      <c r="A894" s="831" t="s">
        <v>6806</v>
      </c>
      <c r="B894" s="832" t="s">
        <v>7069</v>
      </c>
      <c r="C894" s="832" t="s">
        <v>665</v>
      </c>
      <c r="D894" s="832" t="s">
        <v>2682</v>
      </c>
      <c r="E894" s="832" t="s">
        <v>6770</v>
      </c>
      <c r="F894" s="832" t="s">
        <v>6854</v>
      </c>
      <c r="G894" s="832" t="s">
        <v>6855</v>
      </c>
      <c r="H894" s="849"/>
      <c r="I894" s="849"/>
      <c r="J894" s="832"/>
      <c r="K894" s="832"/>
      <c r="L894" s="849"/>
      <c r="M894" s="849"/>
      <c r="N894" s="832"/>
      <c r="O894" s="832"/>
      <c r="P894" s="849">
        <v>2</v>
      </c>
      <c r="Q894" s="849">
        <v>66</v>
      </c>
      <c r="R894" s="837"/>
      <c r="S894" s="850">
        <v>33</v>
      </c>
    </row>
    <row r="895" spans="1:19" ht="14.4" customHeight="1" x14ac:dyDescent="0.3">
      <c r="A895" s="831" t="s">
        <v>6806</v>
      </c>
      <c r="B895" s="832" t="s">
        <v>7069</v>
      </c>
      <c r="C895" s="832" t="s">
        <v>665</v>
      </c>
      <c r="D895" s="832" t="s">
        <v>2682</v>
      </c>
      <c r="E895" s="832" t="s">
        <v>6770</v>
      </c>
      <c r="F895" s="832" t="s">
        <v>7088</v>
      </c>
      <c r="G895" s="832" t="s">
        <v>7089</v>
      </c>
      <c r="H895" s="849">
        <v>141</v>
      </c>
      <c r="I895" s="849">
        <v>50055</v>
      </c>
      <c r="J895" s="832">
        <v>5.875</v>
      </c>
      <c r="K895" s="832">
        <v>355</v>
      </c>
      <c r="L895" s="849">
        <v>24</v>
      </c>
      <c r="M895" s="849">
        <v>8520</v>
      </c>
      <c r="N895" s="832">
        <v>1</v>
      </c>
      <c r="O895" s="832">
        <v>355</v>
      </c>
      <c r="P895" s="849">
        <v>28</v>
      </c>
      <c r="Q895" s="849">
        <v>10024</v>
      </c>
      <c r="R895" s="837">
        <v>1.1765258215962442</v>
      </c>
      <c r="S895" s="850">
        <v>358</v>
      </c>
    </row>
    <row r="896" spans="1:19" ht="14.4" customHeight="1" x14ac:dyDescent="0.3">
      <c r="A896" s="831" t="s">
        <v>6806</v>
      </c>
      <c r="B896" s="832" t="s">
        <v>7069</v>
      </c>
      <c r="C896" s="832" t="s">
        <v>665</v>
      </c>
      <c r="D896" s="832" t="s">
        <v>2682</v>
      </c>
      <c r="E896" s="832" t="s">
        <v>6770</v>
      </c>
      <c r="F896" s="832" t="s">
        <v>6890</v>
      </c>
      <c r="G896" s="832" t="s">
        <v>6891</v>
      </c>
      <c r="H896" s="849"/>
      <c r="I896" s="849"/>
      <c r="J896" s="832"/>
      <c r="K896" s="832"/>
      <c r="L896" s="849">
        <v>1</v>
      </c>
      <c r="M896" s="849">
        <v>77</v>
      </c>
      <c r="N896" s="832">
        <v>1</v>
      </c>
      <c r="O896" s="832">
        <v>77</v>
      </c>
      <c r="P896" s="849"/>
      <c r="Q896" s="849"/>
      <c r="R896" s="837"/>
      <c r="S896" s="850"/>
    </row>
    <row r="897" spans="1:19" ht="14.4" customHeight="1" x14ac:dyDescent="0.3">
      <c r="A897" s="831" t="s">
        <v>6806</v>
      </c>
      <c r="B897" s="832" t="s">
        <v>7069</v>
      </c>
      <c r="C897" s="832" t="s">
        <v>665</v>
      </c>
      <c r="D897" s="832" t="s">
        <v>2682</v>
      </c>
      <c r="E897" s="832" t="s">
        <v>6770</v>
      </c>
      <c r="F897" s="832" t="s">
        <v>7090</v>
      </c>
      <c r="G897" s="832" t="s">
        <v>7091</v>
      </c>
      <c r="H897" s="849">
        <v>23</v>
      </c>
      <c r="I897" s="849">
        <v>4071</v>
      </c>
      <c r="J897" s="832">
        <v>4.5741573033707867</v>
      </c>
      <c r="K897" s="832">
        <v>177</v>
      </c>
      <c r="L897" s="849">
        <v>5</v>
      </c>
      <c r="M897" s="849">
        <v>890</v>
      </c>
      <c r="N897" s="832">
        <v>1</v>
      </c>
      <c r="O897" s="832">
        <v>178</v>
      </c>
      <c r="P897" s="849"/>
      <c r="Q897" s="849"/>
      <c r="R897" s="837"/>
      <c r="S897" s="850"/>
    </row>
    <row r="898" spans="1:19" ht="14.4" customHeight="1" x14ac:dyDescent="0.3">
      <c r="A898" s="831" t="s">
        <v>6806</v>
      </c>
      <c r="B898" s="832" t="s">
        <v>7069</v>
      </c>
      <c r="C898" s="832" t="s">
        <v>665</v>
      </c>
      <c r="D898" s="832" t="s">
        <v>2682</v>
      </c>
      <c r="E898" s="832" t="s">
        <v>6770</v>
      </c>
      <c r="F898" s="832" t="s">
        <v>7092</v>
      </c>
      <c r="G898" s="832" t="s">
        <v>7093</v>
      </c>
      <c r="H898" s="849"/>
      <c r="I898" s="849"/>
      <c r="J898" s="832"/>
      <c r="K898" s="832"/>
      <c r="L898" s="849">
        <v>1</v>
      </c>
      <c r="M898" s="849">
        <v>48</v>
      </c>
      <c r="N898" s="832">
        <v>1</v>
      </c>
      <c r="O898" s="832">
        <v>48</v>
      </c>
      <c r="P898" s="849"/>
      <c r="Q898" s="849"/>
      <c r="R898" s="837"/>
      <c r="S898" s="850"/>
    </row>
    <row r="899" spans="1:19" ht="14.4" customHeight="1" x14ac:dyDescent="0.3">
      <c r="A899" s="831" t="s">
        <v>6806</v>
      </c>
      <c r="B899" s="832" t="s">
        <v>7069</v>
      </c>
      <c r="C899" s="832" t="s">
        <v>665</v>
      </c>
      <c r="D899" s="832" t="s">
        <v>2683</v>
      </c>
      <c r="E899" s="832" t="s">
        <v>6770</v>
      </c>
      <c r="F899" s="832" t="s">
        <v>6775</v>
      </c>
      <c r="G899" s="832" t="s">
        <v>6776</v>
      </c>
      <c r="H899" s="849">
        <v>12</v>
      </c>
      <c r="I899" s="849">
        <v>792</v>
      </c>
      <c r="J899" s="832">
        <v>0.52173913043478259</v>
      </c>
      <c r="K899" s="832">
        <v>66</v>
      </c>
      <c r="L899" s="849">
        <v>23</v>
      </c>
      <c r="M899" s="849">
        <v>1518</v>
      </c>
      <c r="N899" s="832">
        <v>1</v>
      </c>
      <c r="O899" s="832">
        <v>66</v>
      </c>
      <c r="P899" s="849">
        <v>7</v>
      </c>
      <c r="Q899" s="849">
        <v>469</v>
      </c>
      <c r="R899" s="837">
        <v>0.30895915678524372</v>
      </c>
      <c r="S899" s="850">
        <v>67</v>
      </c>
    </row>
    <row r="900" spans="1:19" ht="14.4" customHeight="1" x14ac:dyDescent="0.3">
      <c r="A900" s="831" t="s">
        <v>6806</v>
      </c>
      <c r="B900" s="832" t="s">
        <v>7069</v>
      </c>
      <c r="C900" s="832" t="s">
        <v>665</v>
      </c>
      <c r="D900" s="832" t="s">
        <v>2683</v>
      </c>
      <c r="E900" s="832" t="s">
        <v>6770</v>
      </c>
      <c r="F900" s="832" t="s">
        <v>6848</v>
      </c>
      <c r="G900" s="832" t="s">
        <v>6849</v>
      </c>
      <c r="H900" s="849"/>
      <c r="I900" s="849"/>
      <c r="J900" s="832"/>
      <c r="K900" s="832"/>
      <c r="L900" s="849">
        <v>3</v>
      </c>
      <c r="M900" s="849">
        <v>441</v>
      </c>
      <c r="N900" s="832">
        <v>1</v>
      </c>
      <c r="O900" s="832">
        <v>147</v>
      </c>
      <c r="P900" s="849"/>
      <c r="Q900" s="849"/>
      <c r="R900" s="837"/>
      <c r="S900" s="850"/>
    </row>
    <row r="901" spans="1:19" ht="14.4" customHeight="1" x14ac:dyDescent="0.3">
      <c r="A901" s="831" t="s">
        <v>6806</v>
      </c>
      <c r="B901" s="832" t="s">
        <v>7069</v>
      </c>
      <c r="C901" s="832" t="s">
        <v>665</v>
      </c>
      <c r="D901" s="832" t="s">
        <v>2683</v>
      </c>
      <c r="E901" s="832" t="s">
        <v>6770</v>
      </c>
      <c r="F901" s="832" t="s">
        <v>6810</v>
      </c>
      <c r="G901" s="832" t="s">
        <v>6811</v>
      </c>
      <c r="H901" s="849">
        <v>128</v>
      </c>
      <c r="I901" s="849">
        <v>4736</v>
      </c>
      <c r="J901" s="832">
        <v>1.1327433628318584</v>
      </c>
      <c r="K901" s="832">
        <v>37</v>
      </c>
      <c r="L901" s="849">
        <v>113</v>
      </c>
      <c r="M901" s="849">
        <v>4181</v>
      </c>
      <c r="N901" s="832">
        <v>1</v>
      </c>
      <c r="O901" s="832">
        <v>37</v>
      </c>
      <c r="P901" s="849">
        <v>74</v>
      </c>
      <c r="Q901" s="849">
        <v>2812</v>
      </c>
      <c r="R901" s="837">
        <v>0.67256637168141598</v>
      </c>
      <c r="S901" s="850">
        <v>38</v>
      </c>
    </row>
    <row r="902" spans="1:19" ht="14.4" customHeight="1" x14ac:dyDescent="0.3">
      <c r="A902" s="831" t="s">
        <v>6806</v>
      </c>
      <c r="B902" s="832" t="s">
        <v>7069</v>
      </c>
      <c r="C902" s="832" t="s">
        <v>665</v>
      </c>
      <c r="D902" s="832" t="s">
        <v>2683</v>
      </c>
      <c r="E902" s="832" t="s">
        <v>6770</v>
      </c>
      <c r="F902" s="832" t="s">
        <v>7045</v>
      </c>
      <c r="G902" s="832" t="s">
        <v>7046</v>
      </c>
      <c r="H902" s="849">
        <v>22</v>
      </c>
      <c r="I902" s="849">
        <v>1254</v>
      </c>
      <c r="J902" s="832">
        <v>0.38596491228070173</v>
      </c>
      <c r="K902" s="832">
        <v>57</v>
      </c>
      <c r="L902" s="849">
        <v>57</v>
      </c>
      <c r="M902" s="849">
        <v>3249</v>
      </c>
      <c r="N902" s="832">
        <v>1</v>
      </c>
      <c r="O902" s="832">
        <v>57</v>
      </c>
      <c r="P902" s="849">
        <v>50</v>
      </c>
      <c r="Q902" s="849">
        <v>2950</v>
      </c>
      <c r="R902" s="837">
        <v>0.90797168359495228</v>
      </c>
      <c r="S902" s="850">
        <v>59</v>
      </c>
    </row>
    <row r="903" spans="1:19" ht="14.4" customHeight="1" x14ac:dyDescent="0.3">
      <c r="A903" s="831" t="s">
        <v>6806</v>
      </c>
      <c r="B903" s="832" t="s">
        <v>7069</v>
      </c>
      <c r="C903" s="832" t="s">
        <v>665</v>
      </c>
      <c r="D903" s="832" t="s">
        <v>2683</v>
      </c>
      <c r="E903" s="832" t="s">
        <v>6770</v>
      </c>
      <c r="F903" s="832" t="s">
        <v>7078</v>
      </c>
      <c r="G903" s="832" t="s">
        <v>7079</v>
      </c>
      <c r="H903" s="849">
        <v>37</v>
      </c>
      <c r="I903" s="849">
        <v>25937</v>
      </c>
      <c r="J903" s="832">
        <v>0.85923938249519649</v>
      </c>
      <c r="K903" s="832">
        <v>701</v>
      </c>
      <c r="L903" s="849">
        <v>43</v>
      </c>
      <c r="M903" s="849">
        <v>30186</v>
      </c>
      <c r="N903" s="832">
        <v>1</v>
      </c>
      <c r="O903" s="832">
        <v>702</v>
      </c>
      <c r="P903" s="849">
        <v>30</v>
      </c>
      <c r="Q903" s="849">
        <v>21210</v>
      </c>
      <c r="R903" s="837">
        <v>0.70264360962035377</v>
      </c>
      <c r="S903" s="850">
        <v>707</v>
      </c>
    </row>
    <row r="904" spans="1:19" ht="14.4" customHeight="1" x14ac:dyDescent="0.3">
      <c r="A904" s="831" t="s">
        <v>6806</v>
      </c>
      <c r="B904" s="832" t="s">
        <v>7069</v>
      </c>
      <c r="C904" s="832" t="s">
        <v>665</v>
      </c>
      <c r="D904" s="832" t="s">
        <v>2683</v>
      </c>
      <c r="E904" s="832" t="s">
        <v>6770</v>
      </c>
      <c r="F904" s="832" t="s">
        <v>7049</v>
      </c>
      <c r="G904" s="832" t="s">
        <v>7050</v>
      </c>
      <c r="H904" s="849">
        <v>100</v>
      </c>
      <c r="I904" s="849">
        <v>43900</v>
      </c>
      <c r="J904" s="832">
        <v>0.5714285714285714</v>
      </c>
      <c r="K904" s="832">
        <v>439</v>
      </c>
      <c r="L904" s="849">
        <v>175</v>
      </c>
      <c r="M904" s="849">
        <v>76825</v>
      </c>
      <c r="N904" s="832">
        <v>1</v>
      </c>
      <c r="O904" s="832">
        <v>439</v>
      </c>
      <c r="P904" s="849">
        <v>117</v>
      </c>
      <c r="Q904" s="849">
        <v>51363</v>
      </c>
      <c r="R904" s="837">
        <v>0.66857142857142859</v>
      </c>
      <c r="S904" s="850">
        <v>439</v>
      </c>
    </row>
    <row r="905" spans="1:19" ht="14.4" customHeight="1" x14ac:dyDescent="0.3">
      <c r="A905" s="831" t="s">
        <v>6806</v>
      </c>
      <c r="B905" s="832" t="s">
        <v>7069</v>
      </c>
      <c r="C905" s="832" t="s">
        <v>665</v>
      </c>
      <c r="D905" s="832" t="s">
        <v>2683</v>
      </c>
      <c r="E905" s="832" t="s">
        <v>6770</v>
      </c>
      <c r="F905" s="832" t="s">
        <v>7080</v>
      </c>
      <c r="G905" s="832" t="s">
        <v>7081</v>
      </c>
      <c r="H905" s="849"/>
      <c r="I905" s="849"/>
      <c r="J905" s="832"/>
      <c r="K905" s="832"/>
      <c r="L905" s="849">
        <v>4</v>
      </c>
      <c r="M905" s="849">
        <v>464</v>
      </c>
      <c r="N905" s="832">
        <v>1</v>
      </c>
      <c r="O905" s="832">
        <v>116</v>
      </c>
      <c r="P905" s="849"/>
      <c r="Q905" s="849"/>
      <c r="R905" s="837"/>
      <c r="S905" s="850"/>
    </row>
    <row r="906" spans="1:19" ht="14.4" customHeight="1" x14ac:dyDescent="0.3">
      <c r="A906" s="831" t="s">
        <v>6806</v>
      </c>
      <c r="B906" s="832" t="s">
        <v>7069</v>
      </c>
      <c r="C906" s="832" t="s">
        <v>665</v>
      </c>
      <c r="D906" s="832" t="s">
        <v>2683</v>
      </c>
      <c r="E906" s="832" t="s">
        <v>6770</v>
      </c>
      <c r="F906" s="832" t="s">
        <v>7082</v>
      </c>
      <c r="G906" s="832" t="s">
        <v>7083</v>
      </c>
      <c r="H906" s="849">
        <v>275</v>
      </c>
      <c r="I906" s="849">
        <v>6875</v>
      </c>
      <c r="J906" s="832">
        <v>1.1363636363636365</v>
      </c>
      <c r="K906" s="832">
        <v>25</v>
      </c>
      <c r="L906" s="849">
        <v>242</v>
      </c>
      <c r="M906" s="849">
        <v>6050</v>
      </c>
      <c r="N906" s="832">
        <v>1</v>
      </c>
      <c r="O906" s="832">
        <v>25</v>
      </c>
      <c r="P906" s="849">
        <v>154</v>
      </c>
      <c r="Q906" s="849">
        <v>3850</v>
      </c>
      <c r="R906" s="837">
        <v>0.63636363636363635</v>
      </c>
      <c r="S906" s="850">
        <v>25</v>
      </c>
    </row>
    <row r="907" spans="1:19" ht="14.4" customHeight="1" x14ac:dyDescent="0.3">
      <c r="A907" s="831" t="s">
        <v>6806</v>
      </c>
      <c r="B907" s="832" t="s">
        <v>7069</v>
      </c>
      <c r="C907" s="832" t="s">
        <v>665</v>
      </c>
      <c r="D907" s="832" t="s">
        <v>2683</v>
      </c>
      <c r="E907" s="832" t="s">
        <v>6770</v>
      </c>
      <c r="F907" s="832" t="s">
        <v>7084</v>
      </c>
      <c r="G907" s="832" t="s">
        <v>7085</v>
      </c>
      <c r="H907" s="849"/>
      <c r="I907" s="849"/>
      <c r="J907" s="832"/>
      <c r="K907" s="832"/>
      <c r="L907" s="849">
        <v>1</v>
      </c>
      <c r="M907" s="849">
        <v>438</v>
      </c>
      <c r="N907" s="832">
        <v>1</v>
      </c>
      <c r="O907" s="832">
        <v>438</v>
      </c>
      <c r="P907" s="849"/>
      <c r="Q907" s="849"/>
      <c r="R907" s="837"/>
      <c r="S907" s="850"/>
    </row>
    <row r="908" spans="1:19" ht="14.4" customHeight="1" x14ac:dyDescent="0.3">
      <c r="A908" s="831" t="s">
        <v>6806</v>
      </c>
      <c r="B908" s="832" t="s">
        <v>7069</v>
      </c>
      <c r="C908" s="832" t="s">
        <v>665</v>
      </c>
      <c r="D908" s="832" t="s">
        <v>2683</v>
      </c>
      <c r="E908" s="832" t="s">
        <v>6770</v>
      </c>
      <c r="F908" s="832" t="s">
        <v>7051</v>
      </c>
      <c r="G908" s="832" t="s">
        <v>7052</v>
      </c>
      <c r="H908" s="849">
        <v>373</v>
      </c>
      <c r="I908" s="849">
        <v>101456</v>
      </c>
      <c r="J908" s="832">
        <v>1.1134328358208956</v>
      </c>
      <c r="K908" s="832">
        <v>272</v>
      </c>
      <c r="L908" s="849">
        <v>335</v>
      </c>
      <c r="M908" s="849">
        <v>91120</v>
      </c>
      <c r="N908" s="832">
        <v>1</v>
      </c>
      <c r="O908" s="832">
        <v>272</v>
      </c>
      <c r="P908" s="849">
        <v>238</v>
      </c>
      <c r="Q908" s="849">
        <v>65212</v>
      </c>
      <c r="R908" s="837">
        <v>0.71567164179104481</v>
      </c>
      <c r="S908" s="850">
        <v>274</v>
      </c>
    </row>
    <row r="909" spans="1:19" ht="14.4" customHeight="1" x14ac:dyDescent="0.3">
      <c r="A909" s="831" t="s">
        <v>6806</v>
      </c>
      <c r="B909" s="832" t="s">
        <v>7069</v>
      </c>
      <c r="C909" s="832" t="s">
        <v>665</v>
      </c>
      <c r="D909" s="832" t="s">
        <v>2683</v>
      </c>
      <c r="E909" s="832" t="s">
        <v>6770</v>
      </c>
      <c r="F909" s="832" t="s">
        <v>6781</v>
      </c>
      <c r="G909" s="832" t="s">
        <v>6782</v>
      </c>
      <c r="H909" s="849">
        <v>7</v>
      </c>
      <c r="I909" s="849">
        <v>233.32999999999998</v>
      </c>
      <c r="J909" s="832">
        <v>0.77776666666666661</v>
      </c>
      <c r="K909" s="832">
        <v>33.332857142857144</v>
      </c>
      <c r="L909" s="849">
        <v>9</v>
      </c>
      <c r="M909" s="849">
        <v>300</v>
      </c>
      <c r="N909" s="832">
        <v>1</v>
      </c>
      <c r="O909" s="832">
        <v>33.333333333333336</v>
      </c>
      <c r="P909" s="849">
        <v>3</v>
      </c>
      <c r="Q909" s="849">
        <v>99.99</v>
      </c>
      <c r="R909" s="837">
        <v>0.33329999999999999</v>
      </c>
      <c r="S909" s="850">
        <v>33.33</v>
      </c>
    </row>
    <row r="910" spans="1:19" ht="14.4" customHeight="1" x14ac:dyDescent="0.3">
      <c r="A910" s="831" t="s">
        <v>6806</v>
      </c>
      <c r="B910" s="832" t="s">
        <v>7069</v>
      </c>
      <c r="C910" s="832" t="s">
        <v>665</v>
      </c>
      <c r="D910" s="832" t="s">
        <v>2683</v>
      </c>
      <c r="E910" s="832" t="s">
        <v>6770</v>
      </c>
      <c r="F910" s="832" t="s">
        <v>6818</v>
      </c>
      <c r="G910" s="832" t="s">
        <v>6819</v>
      </c>
      <c r="H910" s="849">
        <v>135</v>
      </c>
      <c r="I910" s="849">
        <v>15660</v>
      </c>
      <c r="J910" s="832">
        <v>0.9375</v>
      </c>
      <c r="K910" s="832">
        <v>116</v>
      </c>
      <c r="L910" s="849">
        <v>144</v>
      </c>
      <c r="M910" s="849">
        <v>16704</v>
      </c>
      <c r="N910" s="832">
        <v>1</v>
      </c>
      <c r="O910" s="832">
        <v>116</v>
      </c>
      <c r="P910" s="849">
        <v>85</v>
      </c>
      <c r="Q910" s="849">
        <v>9860</v>
      </c>
      <c r="R910" s="837">
        <v>0.59027777777777779</v>
      </c>
      <c r="S910" s="850">
        <v>116</v>
      </c>
    </row>
    <row r="911" spans="1:19" ht="14.4" customHeight="1" x14ac:dyDescent="0.3">
      <c r="A911" s="831" t="s">
        <v>6806</v>
      </c>
      <c r="B911" s="832" t="s">
        <v>7069</v>
      </c>
      <c r="C911" s="832" t="s">
        <v>665</v>
      </c>
      <c r="D911" s="832" t="s">
        <v>2683</v>
      </c>
      <c r="E911" s="832" t="s">
        <v>6770</v>
      </c>
      <c r="F911" s="832" t="s">
        <v>6783</v>
      </c>
      <c r="G911" s="832" t="s">
        <v>6784</v>
      </c>
      <c r="H911" s="849">
        <v>5</v>
      </c>
      <c r="I911" s="849">
        <v>185</v>
      </c>
      <c r="J911" s="832">
        <v>0.83333333333333337</v>
      </c>
      <c r="K911" s="832">
        <v>37</v>
      </c>
      <c r="L911" s="849">
        <v>6</v>
      </c>
      <c r="M911" s="849">
        <v>222</v>
      </c>
      <c r="N911" s="832">
        <v>1</v>
      </c>
      <c r="O911" s="832">
        <v>37</v>
      </c>
      <c r="P911" s="849">
        <v>5</v>
      </c>
      <c r="Q911" s="849">
        <v>190</v>
      </c>
      <c r="R911" s="837">
        <v>0.85585585585585588</v>
      </c>
      <c r="S911" s="850">
        <v>38</v>
      </c>
    </row>
    <row r="912" spans="1:19" ht="14.4" customHeight="1" x14ac:dyDescent="0.3">
      <c r="A912" s="831" t="s">
        <v>6806</v>
      </c>
      <c r="B912" s="832" t="s">
        <v>7069</v>
      </c>
      <c r="C912" s="832" t="s">
        <v>665</v>
      </c>
      <c r="D912" s="832" t="s">
        <v>2683</v>
      </c>
      <c r="E912" s="832" t="s">
        <v>6770</v>
      </c>
      <c r="F912" s="832" t="s">
        <v>6854</v>
      </c>
      <c r="G912" s="832" t="s">
        <v>6855</v>
      </c>
      <c r="H912" s="849"/>
      <c r="I912" s="849"/>
      <c r="J912" s="832"/>
      <c r="K912" s="832"/>
      <c r="L912" s="849">
        <v>3</v>
      </c>
      <c r="M912" s="849">
        <v>96</v>
      </c>
      <c r="N912" s="832">
        <v>1</v>
      </c>
      <c r="O912" s="832">
        <v>32</v>
      </c>
      <c r="P912" s="849">
        <v>5</v>
      </c>
      <c r="Q912" s="849">
        <v>165</v>
      </c>
      <c r="R912" s="837">
        <v>1.71875</v>
      </c>
      <c r="S912" s="850">
        <v>33</v>
      </c>
    </row>
    <row r="913" spans="1:19" ht="14.4" customHeight="1" x14ac:dyDescent="0.3">
      <c r="A913" s="831" t="s">
        <v>6806</v>
      </c>
      <c r="B913" s="832" t="s">
        <v>7069</v>
      </c>
      <c r="C913" s="832" t="s">
        <v>665</v>
      </c>
      <c r="D913" s="832" t="s">
        <v>2683</v>
      </c>
      <c r="E913" s="832" t="s">
        <v>6770</v>
      </c>
      <c r="F913" s="832" t="s">
        <v>7086</v>
      </c>
      <c r="G913" s="832" t="s">
        <v>7087</v>
      </c>
      <c r="H913" s="849"/>
      <c r="I913" s="849"/>
      <c r="J913" s="832"/>
      <c r="K913" s="832"/>
      <c r="L913" s="849"/>
      <c r="M913" s="849"/>
      <c r="N913" s="832"/>
      <c r="O913" s="832"/>
      <c r="P913" s="849">
        <v>1</v>
      </c>
      <c r="Q913" s="849">
        <v>135</v>
      </c>
      <c r="R913" s="837"/>
      <c r="S913" s="850">
        <v>135</v>
      </c>
    </row>
    <row r="914" spans="1:19" ht="14.4" customHeight="1" x14ac:dyDescent="0.3">
      <c r="A914" s="831" t="s">
        <v>6806</v>
      </c>
      <c r="B914" s="832" t="s">
        <v>7069</v>
      </c>
      <c r="C914" s="832" t="s">
        <v>665</v>
      </c>
      <c r="D914" s="832" t="s">
        <v>2683</v>
      </c>
      <c r="E914" s="832" t="s">
        <v>6770</v>
      </c>
      <c r="F914" s="832" t="s">
        <v>6822</v>
      </c>
      <c r="G914" s="832" t="s">
        <v>6823</v>
      </c>
      <c r="H914" s="849">
        <v>21</v>
      </c>
      <c r="I914" s="849">
        <v>1554</v>
      </c>
      <c r="J914" s="832">
        <v>1.5</v>
      </c>
      <c r="K914" s="832">
        <v>74</v>
      </c>
      <c r="L914" s="849">
        <v>14</v>
      </c>
      <c r="M914" s="849">
        <v>1036</v>
      </c>
      <c r="N914" s="832">
        <v>1</v>
      </c>
      <c r="O914" s="832">
        <v>74</v>
      </c>
      <c r="P914" s="849">
        <v>7</v>
      </c>
      <c r="Q914" s="849">
        <v>525</v>
      </c>
      <c r="R914" s="837">
        <v>0.5067567567567568</v>
      </c>
      <c r="S914" s="850">
        <v>75</v>
      </c>
    </row>
    <row r="915" spans="1:19" ht="14.4" customHeight="1" x14ac:dyDescent="0.3">
      <c r="A915" s="831" t="s">
        <v>6806</v>
      </c>
      <c r="B915" s="832" t="s">
        <v>7069</v>
      </c>
      <c r="C915" s="832" t="s">
        <v>665</v>
      </c>
      <c r="D915" s="832" t="s">
        <v>2683</v>
      </c>
      <c r="E915" s="832" t="s">
        <v>6770</v>
      </c>
      <c r="F915" s="832" t="s">
        <v>7088</v>
      </c>
      <c r="G915" s="832" t="s">
        <v>7089</v>
      </c>
      <c r="H915" s="849">
        <v>398</v>
      </c>
      <c r="I915" s="849">
        <v>141290</v>
      </c>
      <c r="J915" s="832">
        <v>1.34006734006734</v>
      </c>
      <c r="K915" s="832">
        <v>355</v>
      </c>
      <c r="L915" s="849">
        <v>297</v>
      </c>
      <c r="M915" s="849">
        <v>105435</v>
      </c>
      <c r="N915" s="832">
        <v>1</v>
      </c>
      <c r="O915" s="832">
        <v>355</v>
      </c>
      <c r="P915" s="849">
        <v>205</v>
      </c>
      <c r="Q915" s="849">
        <v>73390</v>
      </c>
      <c r="R915" s="837">
        <v>0.69606866789965383</v>
      </c>
      <c r="S915" s="850">
        <v>358</v>
      </c>
    </row>
    <row r="916" spans="1:19" ht="14.4" customHeight="1" x14ac:dyDescent="0.3">
      <c r="A916" s="831" t="s">
        <v>6806</v>
      </c>
      <c r="B916" s="832" t="s">
        <v>7069</v>
      </c>
      <c r="C916" s="832" t="s">
        <v>665</v>
      </c>
      <c r="D916" s="832" t="s">
        <v>2683</v>
      </c>
      <c r="E916" s="832" t="s">
        <v>6770</v>
      </c>
      <c r="F916" s="832" t="s">
        <v>6890</v>
      </c>
      <c r="G916" s="832" t="s">
        <v>6891</v>
      </c>
      <c r="H916" s="849">
        <v>1</v>
      </c>
      <c r="I916" s="849">
        <v>77</v>
      </c>
      <c r="J916" s="832">
        <v>1</v>
      </c>
      <c r="K916" s="832">
        <v>77</v>
      </c>
      <c r="L916" s="849">
        <v>1</v>
      </c>
      <c r="M916" s="849">
        <v>77</v>
      </c>
      <c r="N916" s="832">
        <v>1</v>
      </c>
      <c r="O916" s="832">
        <v>77</v>
      </c>
      <c r="P916" s="849">
        <v>1</v>
      </c>
      <c r="Q916" s="849">
        <v>78</v>
      </c>
      <c r="R916" s="837">
        <v>1.0129870129870129</v>
      </c>
      <c r="S916" s="850">
        <v>78</v>
      </c>
    </row>
    <row r="917" spans="1:19" ht="14.4" customHeight="1" x14ac:dyDescent="0.3">
      <c r="A917" s="831" t="s">
        <v>6806</v>
      </c>
      <c r="B917" s="832" t="s">
        <v>7069</v>
      </c>
      <c r="C917" s="832" t="s">
        <v>665</v>
      </c>
      <c r="D917" s="832" t="s">
        <v>2683</v>
      </c>
      <c r="E917" s="832" t="s">
        <v>6770</v>
      </c>
      <c r="F917" s="832" t="s">
        <v>7090</v>
      </c>
      <c r="G917" s="832" t="s">
        <v>7091</v>
      </c>
      <c r="H917" s="849">
        <v>30</v>
      </c>
      <c r="I917" s="849">
        <v>5310</v>
      </c>
      <c r="J917" s="832">
        <v>0.51433552886478107</v>
      </c>
      <c r="K917" s="832">
        <v>177</v>
      </c>
      <c r="L917" s="849">
        <v>58</v>
      </c>
      <c r="M917" s="849">
        <v>10324</v>
      </c>
      <c r="N917" s="832">
        <v>1</v>
      </c>
      <c r="O917" s="832">
        <v>178</v>
      </c>
      <c r="P917" s="849">
        <v>31</v>
      </c>
      <c r="Q917" s="849">
        <v>5549</v>
      </c>
      <c r="R917" s="837">
        <v>0.5374854707477722</v>
      </c>
      <c r="S917" s="850">
        <v>179</v>
      </c>
    </row>
    <row r="918" spans="1:19" ht="14.4" customHeight="1" x14ac:dyDescent="0.3">
      <c r="A918" s="831" t="s">
        <v>6806</v>
      </c>
      <c r="B918" s="832" t="s">
        <v>7069</v>
      </c>
      <c r="C918" s="832" t="s">
        <v>665</v>
      </c>
      <c r="D918" s="832" t="s">
        <v>2683</v>
      </c>
      <c r="E918" s="832" t="s">
        <v>6770</v>
      </c>
      <c r="F918" s="832" t="s">
        <v>7063</v>
      </c>
      <c r="G918" s="832" t="s">
        <v>7064</v>
      </c>
      <c r="H918" s="849"/>
      <c r="I918" s="849"/>
      <c r="J918" s="832"/>
      <c r="K918" s="832"/>
      <c r="L918" s="849"/>
      <c r="M918" s="849"/>
      <c r="N918" s="832"/>
      <c r="O918" s="832"/>
      <c r="P918" s="849">
        <v>1</v>
      </c>
      <c r="Q918" s="849">
        <v>83</v>
      </c>
      <c r="R918" s="837"/>
      <c r="S918" s="850">
        <v>83</v>
      </c>
    </row>
    <row r="919" spans="1:19" ht="14.4" customHeight="1" x14ac:dyDescent="0.3">
      <c r="A919" s="831" t="s">
        <v>6806</v>
      </c>
      <c r="B919" s="832" t="s">
        <v>7069</v>
      </c>
      <c r="C919" s="832" t="s">
        <v>665</v>
      </c>
      <c r="D919" s="832" t="s">
        <v>2683</v>
      </c>
      <c r="E919" s="832" t="s">
        <v>6770</v>
      </c>
      <c r="F919" s="832" t="s">
        <v>6830</v>
      </c>
      <c r="G919" s="832" t="s">
        <v>6831</v>
      </c>
      <c r="H919" s="849"/>
      <c r="I919" s="849"/>
      <c r="J919" s="832"/>
      <c r="K919" s="832"/>
      <c r="L919" s="849"/>
      <c r="M919" s="849"/>
      <c r="N919" s="832"/>
      <c r="O919" s="832"/>
      <c r="P919" s="849">
        <v>1</v>
      </c>
      <c r="Q919" s="849">
        <v>100</v>
      </c>
      <c r="R919" s="837"/>
      <c r="S919" s="850">
        <v>100</v>
      </c>
    </row>
    <row r="920" spans="1:19" ht="14.4" customHeight="1" x14ac:dyDescent="0.3">
      <c r="A920" s="831" t="s">
        <v>6806</v>
      </c>
      <c r="B920" s="832" t="s">
        <v>7069</v>
      </c>
      <c r="C920" s="832" t="s">
        <v>665</v>
      </c>
      <c r="D920" s="832" t="s">
        <v>2707</v>
      </c>
      <c r="E920" s="832" t="s">
        <v>6770</v>
      </c>
      <c r="F920" s="832" t="s">
        <v>6810</v>
      </c>
      <c r="G920" s="832" t="s">
        <v>6811</v>
      </c>
      <c r="H920" s="849">
        <v>1</v>
      </c>
      <c r="I920" s="849">
        <v>37</v>
      </c>
      <c r="J920" s="832"/>
      <c r="K920" s="832">
        <v>37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6806</v>
      </c>
      <c r="B921" s="832" t="s">
        <v>7069</v>
      </c>
      <c r="C921" s="832" t="s">
        <v>665</v>
      </c>
      <c r="D921" s="832" t="s">
        <v>2719</v>
      </c>
      <c r="E921" s="832" t="s">
        <v>6770</v>
      </c>
      <c r="F921" s="832" t="s">
        <v>6775</v>
      </c>
      <c r="G921" s="832" t="s">
        <v>6776</v>
      </c>
      <c r="H921" s="849">
        <v>5</v>
      </c>
      <c r="I921" s="849">
        <v>330</v>
      </c>
      <c r="J921" s="832">
        <v>0.18518518518518517</v>
      </c>
      <c r="K921" s="832">
        <v>66</v>
      </c>
      <c r="L921" s="849">
        <v>27</v>
      </c>
      <c r="M921" s="849">
        <v>1782</v>
      </c>
      <c r="N921" s="832">
        <v>1</v>
      </c>
      <c r="O921" s="832">
        <v>66</v>
      </c>
      <c r="P921" s="849">
        <v>14</v>
      </c>
      <c r="Q921" s="849">
        <v>938</v>
      </c>
      <c r="R921" s="837">
        <v>0.52637485970819309</v>
      </c>
      <c r="S921" s="850">
        <v>67</v>
      </c>
    </row>
    <row r="922" spans="1:19" ht="14.4" customHeight="1" x14ac:dyDescent="0.3">
      <c r="A922" s="831" t="s">
        <v>6806</v>
      </c>
      <c r="B922" s="832" t="s">
        <v>7069</v>
      </c>
      <c r="C922" s="832" t="s">
        <v>665</v>
      </c>
      <c r="D922" s="832" t="s">
        <v>2719</v>
      </c>
      <c r="E922" s="832" t="s">
        <v>6770</v>
      </c>
      <c r="F922" s="832" t="s">
        <v>6870</v>
      </c>
      <c r="G922" s="832" t="s">
        <v>6871</v>
      </c>
      <c r="H922" s="849"/>
      <c r="I922" s="849"/>
      <c r="J922" s="832"/>
      <c r="K922" s="832"/>
      <c r="L922" s="849">
        <v>5</v>
      </c>
      <c r="M922" s="849">
        <v>580</v>
      </c>
      <c r="N922" s="832">
        <v>1</v>
      </c>
      <c r="O922" s="832">
        <v>116</v>
      </c>
      <c r="P922" s="849">
        <v>1</v>
      </c>
      <c r="Q922" s="849">
        <v>116</v>
      </c>
      <c r="R922" s="837">
        <v>0.2</v>
      </c>
      <c r="S922" s="850">
        <v>116</v>
      </c>
    </row>
    <row r="923" spans="1:19" ht="14.4" customHeight="1" x14ac:dyDescent="0.3">
      <c r="A923" s="831" t="s">
        <v>6806</v>
      </c>
      <c r="B923" s="832" t="s">
        <v>7069</v>
      </c>
      <c r="C923" s="832" t="s">
        <v>665</v>
      </c>
      <c r="D923" s="832" t="s">
        <v>2719</v>
      </c>
      <c r="E923" s="832" t="s">
        <v>6770</v>
      </c>
      <c r="F923" s="832" t="s">
        <v>6848</v>
      </c>
      <c r="G923" s="832" t="s">
        <v>6849</v>
      </c>
      <c r="H923" s="849">
        <v>1</v>
      </c>
      <c r="I923" s="849">
        <v>147</v>
      </c>
      <c r="J923" s="832"/>
      <c r="K923" s="832">
        <v>147</v>
      </c>
      <c r="L923" s="849"/>
      <c r="M923" s="849"/>
      <c r="N923" s="832"/>
      <c r="O923" s="832"/>
      <c r="P923" s="849">
        <v>1</v>
      </c>
      <c r="Q923" s="849">
        <v>151</v>
      </c>
      <c r="R923" s="837"/>
      <c r="S923" s="850">
        <v>151</v>
      </c>
    </row>
    <row r="924" spans="1:19" ht="14.4" customHeight="1" x14ac:dyDescent="0.3">
      <c r="A924" s="831" t="s">
        <v>6806</v>
      </c>
      <c r="B924" s="832" t="s">
        <v>7069</v>
      </c>
      <c r="C924" s="832" t="s">
        <v>665</v>
      </c>
      <c r="D924" s="832" t="s">
        <v>2719</v>
      </c>
      <c r="E924" s="832" t="s">
        <v>6770</v>
      </c>
      <c r="F924" s="832" t="s">
        <v>6810</v>
      </c>
      <c r="G924" s="832" t="s">
        <v>6811</v>
      </c>
      <c r="H924" s="849">
        <v>92</v>
      </c>
      <c r="I924" s="849">
        <v>3404</v>
      </c>
      <c r="J924" s="832">
        <v>1.1948051948051948</v>
      </c>
      <c r="K924" s="832">
        <v>37</v>
      </c>
      <c r="L924" s="849">
        <v>77</v>
      </c>
      <c r="M924" s="849">
        <v>2849</v>
      </c>
      <c r="N924" s="832">
        <v>1</v>
      </c>
      <c r="O924" s="832">
        <v>37</v>
      </c>
      <c r="P924" s="849">
        <v>81</v>
      </c>
      <c r="Q924" s="849">
        <v>3078</v>
      </c>
      <c r="R924" s="837">
        <v>1.0803790803790805</v>
      </c>
      <c r="S924" s="850">
        <v>38</v>
      </c>
    </row>
    <row r="925" spans="1:19" ht="14.4" customHeight="1" x14ac:dyDescent="0.3">
      <c r="A925" s="831" t="s">
        <v>6806</v>
      </c>
      <c r="B925" s="832" t="s">
        <v>7069</v>
      </c>
      <c r="C925" s="832" t="s">
        <v>665</v>
      </c>
      <c r="D925" s="832" t="s">
        <v>2719</v>
      </c>
      <c r="E925" s="832" t="s">
        <v>6770</v>
      </c>
      <c r="F925" s="832" t="s">
        <v>7045</v>
      </c>
      <c r="G925" s="832" t="s">
        <v>7046</v>
      </c>
      <c r="H925" s="849">
        <v>4</v>
      </c>
      <c r="I925" s="849">
        <v>228</v>
      </c>
      <c r="J925" s="832">
        <v>2</v>
      </c>
      <c r="K925" s="832">
        <v>57</v>
      </c>
      <c r="L925" s="849">
        <v>2</v>
      </c>
      <c r="M925" s="849">
        <v>114</v>
      </c>
      <c r="N925" s="832">
        <v>1</v>
      </c>
      <c r="O925" s="832">
        <v>57</v>
      </c>
      <c r="P925" s="849">
        <v>2</v>
      </c>
      <c r="Q925" s="849">
        <v>118</v>
      </c>
      <c r="R925" s="837">
        <v>1.0350877192982457</v>
      </c>
      <c r="S925" s="850">
        <v>59</v>
      </c>
    </row>
    <row r="926" spans="1:19" ht="14.4" customHeight="1" x14ac:dyDescent="0.3">
      <c r="A926" s="831" t="s">
        <v>6806</v>
      </c>
      <c r="B926" s="832" t="s">
        <v>7069</v>
      </c>
      <c r="C926" s="832" t="s">
        <v>665</v>
      </c>
      <c r="D926" s="832" t="s">
        <v>2719</v>
      </c>
      <c r="E926" s="832" t="s">
        <v>6770</v>
      </c>
      <c r="F926" s="832" t="s">
        <v>7049</v>
      </c>
      <c r="G926" s="832" t="s">
        <v>7050</v>
      </c>
      <c r="H926" s="849">
        <v>25</v>
      </c>
      <c r="I926" s="849">
        <v>10975</v>
      </c>
      <c r="J926" s="832">
        <v>0.80645161290322576</v>
      </c>
      <c r="K926" s="832">
        <v>439</v>
      </c>
      <c r="L926" s="849">
        <v>31</v>
      </c>
      <c r="M926" s="849">
        <v>13609</v>
      </c>
      <c r="N926" s="832">
        <v>1</v>
      </c>
      <c r="O926" s="832">
        <v>439</v>
      </c>
      <c r="P926" s="849">
        <v>30</v>
      </c>
      <c r="Q926" s="849">
        <v>13170</v>
      </c>
      <c r="R926" s="837">
        <v>0.967741935483871</v>
      </c>
      <c r="S926" s="850">
        <v>439</v>
      </c>
    </row>
    <row r="927" spans="1:19" ht="14.4" customHeight="1" x14ac:dyDescent="0.3">
      <c r="A927" s="831" t="s">
        <v>6806</v>
      </c>
      <c r="B927" s="832" t="s">
        <v>7069</v>
      </c>
      <c r="C927" s="832" t="s">
        <v>665</v>
      </c>
      <c r="D927" s="832" t="s">
        <v>2719</v>
      </c>
      <c r="E927" s="832" t="s">
        <v>6770</v>
      </c>
      <c r="F927" s="832" t="s">
        <v>7080</v>
      </c>
      <c r="G927" s="832" t="s">
        <v>7081</v>
      </c>
      <c r="H927" s="849"/>
      <c r="I927" s="849"/>
      <c r="J927" s="832"/>
      <c r="K927" s="832"/>
      <c r="L927" s="849">
        <v>8</v>
      </c>
      <c r="M927" s="849">
        <v>928</v>
      </c>
      <c r="N927" s="832">
        <v>1</v>
      </c>
      <c r="O927" s="832">
        <v>116</v>
      </c>
      <c r="P927" s="849">
        <v>10</v>
      </c>
      <c r="Q927" s="849">
        <v>1160</v>
      </c>
      <c r="R927" s="837">
        <v>1.25</v>
      </c>
      <c r="S927" s="850">
        <v>116</v>
      </c>
    </row>
    <row r="928" spans="1:19" ht="14.4" customHeight="1" x14ac:dyDescent="0.3">
      <c r="A928" s="831" t="s">
        <v>6806</v>
      </c>
      <c r="B928" s="832" t="s">
        <v>7069</v>
      </c>
      <c r="C928" s="832" t="s">
        <v>665</v>
      </c>
      <c r="D928" s="832" t="s">
        <v>2719</v>
      </c>
      <c r="E928" s="832" t="s">
        <v>6770</v>
      </c>
      <c r="F928" s="832" t="s">
        <v>7082</v>
      </c>
      <c r="G928" s="832" t="s">
        <v>7083</v>
      </c>
      <c r="H928" s="849">
        <v>697</v>
      </c>
      <c r="I928" s="849">
        <v>17425</v>
      </c>
      <c r="J928" s="832">
        <v>2.9409282700421939</v>
      </c>
      <c r="K928" s="832">
        <v>25</v>
      </c>
      <c r="L928" s="849">
        <v>237</v>
      </c>
      <c r="M928" s="849">
        <v>5925</v>
      </c>
      <c r="N928" s="832">
        <v>1</v>
      </c>
      <c r="O928" s="832">
        <v>25</v>
      </c>
      <c r="P928" s="849">
        <v>545</v>
      </c>
      <c r="Q928" s="849">
        <v>13625</v>
      </c>
      <c r="R928" s="837">
        <v>2.2995780590717301</v>
      </c>
      <c r="S928" s="850">
        <v>25</v>
      </c>
    </row>
    <row r="929" spans="1:19" ht="14.4" customHeight="1" x14ac:dyDescent="0.3">
      <c r="A929" s="831" t="s">
        <v>6806</v>
      </c>
      <c r="B929" s="832" t="s">
        <v>7069</v>
      </c>
      <c r="C929" s="832" t="s">
        <v>665</v>
      </c>
      <c r="D929" s="832" t="s">
        <v>2719</v>
      </c>
      <c r="E929" s="832" t="s">
        <v>6770</v>
      </c>
      <c r="F929" s="832" t="s">
        <v>7051</v>
      </c>
      <c r="G929" s="832" t="s">
        <v>7052</v>
      </c>
      <c r="H929" s="849">
        <v>429</v>
      </c>
      <c r="I929" s="849">
        <v>116688</v>
      </c>
      <c r="J929" s="832">
        <v>1.0592592592592593</v>
      </c>
      <c r="K929" s="832">
        <v>272</v>
      </c>
      <c r="L929" s="849">
        <v>405</v>
      </c>
      <c r="M929" s="849">
        <v>110160</v>
      </c>
      <c r="N929" s="832">
        <v>1</v>
      </c>
      <c r="O929" s="832">
        <v>272</v>
      </c>
      <c r="P929" s="849">
        <v>356</v>
      </c>
      <c r="Q929" s="849">
        <v>97544</v>
      </c>
      <c r="R929" s="837">
        <v>0.8854756717501816</v>
      </c>
      <c r="S929" s="850">
        <v>274</v>
      </c>
    </row>
    <row r="930" spans="1:19" ht="14.4" customHeight="1" x14ac:dyDescent="0.3">
      <c r="A930" s="831" t="s">
        <v>6806</v>
      </c>
      <c r="B930" s="832" t="s">
        <v>7069</v>
      </c>
      <c r="C930" s="832" t="s">
        <v>665</v>
      </c>
      <c r="D930" s="832" t="s">
        <v>2719</v>
      </c>
      <c r="E930" s="832" t="s">
        <v>6770</v>
      </c>
      <c r="F930" s="832" t="s">
        <v>6781</v>
      </c>
      <c r="G930" s="832" t="s">
        <v>6782</v>
      </c>
      <c r="H930" s="849">
        <v>20</v>
      </c>
      <c r="I930" s="849">
        <v>666.66</v>
      </c>
      <c r="J930" s="832">
        <v>0.95238503407191522</v>
      </c>
      <c r="K930" s="832">
        <v>33.332999999999998</v>
      </c>
      <c r="L930" s="849">
        <v>21</v>
      </c>
      <c r="M930" s="849">
        <v>699.99</v>
      </c>
      <c r="N930" s="832">
        <v>1</v>
      </c>
      <c r="O930" s="832">
        <v>33.332857142857144</v>
      </c>
      <c r="P930" s="849">
        <v>27</v>
      </c>
      <c r="Q930" s="849">
        <v>900</v>
      </c>
      <c r="R930" s="837">
        <v>1.2857326533236189</v>
      </c>
      <c r="S930" s="850">
        <v>33.333333333333336</v>
      </c>
    </row>
    <row r="931" spans="1:19" ht="14.4" customHeight="1" x14ac:dyDescent="0.3">
      <c r="A931" s="831" t="s">
        <v>6806</v>
      </c>
      <c r="B931" s="832" t="s">
        <v>7069</v>
      </c>
      <c r="C931" s="832" t="s">
        <v>665</v>
      </c>
      <c r="D931" s="832" t="s">
        <v>2719</v>
      </c>
      <c r="E931" s="832" t="s">
        <v>6770</v>
      </c>
      <c r="F931" s="832" t="s">
        <v>6818</v>
      </c>
      <c r="G931" s="832" t="s">
        <v>6819</v>
      </c>
      <c r="H931" s="849">
        <v>124</v>
      </c>
      <c r="I931" s="849">
        <v>14384</v>
      </c>
      <c r="J931" s="832">
        <v>1.3932584269662922</v>
      </c>
      <c r="K931" s="832">
        <v>116</v>
      </c>
      <c r="L931" s="849">
        <v>89</v>
      </c>
      <c r="M931" s="849">
        <v>10324</v>
      </c>
      <c r="N931" s="832">
        <v>1</v>
      </c>
      <c r="O931" s="832">
        <v>116</v>
      </c>
      <c r="P931" s="849">
        <v>80</v>
      </c>
      <c r="Q931" s="849">
        <v>9280</v>
      </c>
      <c r="R931" s="837">
        <v>0.898876404494382</v>
      </c>
      <c r="S931" s="850">
        <v>116</v>
      </c>
    </row>
    <row r="932" spans="1:19" ht="14.4" customHeight="1" x14ac:dyDescent="0.3">
      <c r="A932" s="831" t="s">
        <v>6806</v>
      </c>
      <c r="B932" s="832" t="s">
        <v>7069</v>
      </c>
      <c r="C932" s="832" t="s">
        <v>665</v>
      </c>
      <c r="D932" s="832" t="s">
        <v>2719</v>
      </c>
      <c r="E932" s="832" t="s">
        <v>6770</v>
      </c>
      <c r="F932" s="832" t="s">
        <v>6783</v>
      </c>
      <c r="G932" s="832" t="s">
        <v>6784</v>
      </c>
      <c r="H932" s="849">
        <v>9</v>
      </c>
      <c r="I932" s="849">
        <v>333</v>
      </c>
      <c r="J932" s="832">
        <v>0.42857142857142855</v>
      </c>
      <c r="K932" s="832">
        <v>37</v>
      </c>
      <c r="L932" s="849">
        <v>21</v>
      </c>
      <c r="M932" s="849">
        <v>777</v>
      </c>
      <c r="N932" s="832">
        <v>1</v>
      </c>
      <c r="O932" s="832">
        <v>37</v>
      </c>
      <c r="P932" s="849">
        <v>6</v>
      </c>
      <c r="Q932" s="849">
        <v>228</v>
      </c>
      <c r="R932" s="837">
        <v>0.29343629343629346</v>
      </c>
      <c r="S932" s="850">
        <v>38</v>
      </c>
    </row>
    <row r="933" spans="1:19" ht="14.4" customHeight="1" x14ac:dyDescent="0.3">
      <c r="A933" s="831" t="s">
        <v>6806</v>
      </c>
      <c r="B933" s="832" t="s">
        <v>7069</v>
      </c>
      <c r="C933" s="832" t="s">
        <v>665</v>
      </c>
      <c r="D933" s="832" t="s">
        <v>2719</v>
      </c>
      <c r="E933" s="832" t="s">
        <v>6770</v>
      </c>
      <c r="F933" s="832" t="s">
        <v>6854</v>
      </c>
      <c r="G933" s="832" t="s">
        <v>6855</v>
      </c>
      <c r="H933" s="849"/>
      <c r="I933" s="849"/>
      <c r="J933" s="832"/>
      <c r="K933" s="832"/>
      <c r="L933" s="849"/>
      <c r="M933" s="849"/>
      <c r="N933" s="832"/>
      <c r="O933" s="832"/>
      <c r="P933" s="849">
        <v>12</v>
      </c>
      <c r="Q933" s="849">
        <v>396</v>
      </c>
      <c r="R933" s="837"/>
      <c r="S933" s="850">
        <v>33</v>
      </c>
    </row>
    <row r="934" spans="1:19" ht="14.4" customHeight="1" x14ac:dyDescent="0.3">
      <c r="A934" s="831" t="s">
        <v>6806</v>
      </c>
      <c r="B934" s="832" t="s">
        <v>7069</v>
      </c>
      <c r="C934" s="832" t="s">
        <v>665</v>
      </c>
      <c r="D934" s="832" t="s">
        <v>2719</v>
      </c>
      <c r="E934" s="832" t="s">
        <v>6770</v>
      </c>
      <c r="F934" s="832" t="s">
        <v>6822</v>
      </c>
      <c r="G934" s="832" t="s">
        <v>6823</v>
      </c>
      <c r="H934" s="849"/>
      <c r="I934" s="849"/>
      <c r="J934" s="832"/>
      <c r="K934" s="832"/>
      <c r="L934" s="849">
        <v>2</v>
      </c>
      <c r="M934" s="849">
        <v>148</v>
      </c>
      <c r="N934" s="832">
        <v>1</v>
      </c>
      <c r="O934" s="832">
        <v>74</v>
      </c>
      <c r="P934" s="849"/>
      <c r="Q934" s="849"/>
      <c r="R934" s="837"/>
      <c r="S934" s="850"/>
    </row>
    <row r="935" spans="1:19" ht="14.4" customHeight="1" x14ac:dyDescent="0.3">
      <c r="A935" s="831" t="s">
        <v>6806</v>
      </c>
      <c r="B935" s="832" t="s">
        <v>7069</v>
      </c>
      <c r="C935" s="832" t="s">
        <v>665</v>
      </c>
      <c r="D935" s="832" t="s">
        <v>2719</v>
      </c>
      <c r="E935" s="832" t="s">
        <v>6770</v>
      </c>
      <c r="F935" s="832" t="s">
        <v>7088</v>
      </c>
      <c r="G935" s="832" t="s">
        <v>7089</v>
      </c>
      <c r="H935" s="849">
        <v>544</v>
      </c>
      <c r="I935" s="849">
        <v>193120</v>
      </c>
      <c r="J935" s="832">
        <v>1.1102040816326531</v>
      </c>
      <c r="K935" s="832">
        <v>355</v>
      </c>
      <c r="L935" s="849">
        <v>490</v>
      </c>
      <c r="M935" s="849">
        <v>173950</v>
      </c>
      <c r="N935" s="832">
        <v>1</v>
      </c>
      <c r="O935" s="832">
        <v>355</v>
      </c>
      <c r="P935" s="849">
        <v>443</v>
      </c>
      <c r="Q935" s="849">
        <v>158594</v>
      </c>
      <c r="R935" s="837">
        <v>0.91172175912618569</v>
      </c>
      <c r="S935" s="850">
        <v>358</v>
      </c>
    </row>
    <row r="936" spans="1:19" ht="14.4" customHeight="1" x14ac:dyDescent="0.3">
      <c r="A936" s="831" t="s">
        <v>6806</v>
      </c>
      <c r="B936" s="832" t="s">
        <v>7069</v>
      </c>
      <c r="C936" s="832" t="s">
        <v>665</v>
      </c>
      <c r="D936" s="832" t="s">
        <v>2719</v>
      </c>
      <c r="E936" s="832" t="s">
        <v>6770</v>
      </c>
      <c r="F936" s="832" t="s">
        <v>7090</v>
      </c>
      <c r="G936" s="832" t="s">
        <v>7091</v>
      </c>
      <c r="H936" s="849"/>
      <c r="I936" s="849"/>
      <c r="J936" s="832"/>
      <c r="K936" s="832"/>
      <c r="L936" s="849"/>
      <c r="M936" s="849"/>
      <c r="N936" s="832"/>
      <c r="O936" s="832"/>
      <c r="P936" s="849">
        <v>6</v>
      </c>
      <c r="Q936" s="849">
        <v>1074</v>
      </c>
      <c r="R936" s="837"/>
      <c r="S936" s="850">
        <v>179</v>
      </c>
    </row>
    <row r="937" spans="1:19" ht="14.4" customHeight="1" x14ac:dyDescent="0.3">
      <c r="A937" s="831" t="s">
        <v>6806</v>
      </c>
      <c r="B937" s="832" t="s">
        <v>7069</v>
      </c>
      <c r="C937" s="832" t="s">
        <v>665</v>
      </c>
      <c r="D937" s="832" t="s">
        <v>2719</v>
      </c>
      <c r="E937" s="832" t="s">
        <v>6770</v>
      </c>
      <c r="F937" s="832" t="s">
        <v>7092</v>
      </c>
      <c r="G937" s="832" t="s">
        <v>7093</v>
      </c>
      <c r="H937" s="849"/>
      <c r="I937" s="849"/>
      <c r="J937" s="832"/>
      <c r="K937" s="832"/>
      <c r="L937" s="849">
        <v>1</v>
      </c>
      <c r="M937" s="849">
        <v>48</v>
      </c>
      <c r="N937" s="832">
        <v>1</v>
      </c>
      <c r="O937" s="832">
        <v>48</v>
      </c>
      <c r="P937" s="849"/>
      <c r="Q937" s="849"/>
      <c r="R937" s="837"/>
      <c r="S937" s="850"/>
    </row>
    <row r="938" spans="1:19" ht="14.4" customHeight="1" x14ac:dyDescent="0.3">
      <c r="A938" s="831" t="s">
        <v>6806</v>
      </c>
      <c r="B938" s="832" t="s">
        <v>7069</v>
      </c>
      <c r="C938" s="832" t="s">
        <v>665</v>
      </c>
      <c r="D938" s="832" t="s">
        <v>2663</v>
      </c>
      <c r="E938" s="832" t="s">
        <v>6770</v>
      </c>
      <c r="F938" s="832" t="s">
        <v>6775</v>
      </c>
      <c r="G938" s="832" t="s">
        <v>6776</v>
      </c>
      <c r="H938" s="849"/>
      <c r="I938" s="849"/>
      <c r="J938" s="832"/>
      <c r="K938" s="832"/>
      <c r="L938" s="849"/>
      <c r="M938" s="849"/>
      <c r="N938" s="832"/>
      <c r="O938" s="832"/>
      <c r="P938" s="849">
        <v>4</v>
      </c>
      <c r="Q938" s="849">
        <v>268</v>
      </c>
      <c r="R938" s="837"/>
      <c r="S938" s="850">
        <v>67</v>
      </c>
    </row>
    <row r="939" spans="1:19" ht="14.4" customHeight="1" x14ac:dyDescent="0.3">
      <c r="A939" s="831" t="s">
        <v>6806</v>
      </c>
      <c r="B939" s="832" t="s">
        <v>7069</v>
      </c>
      <c r="C939" s="832" t="s">
        <v>665</v>
      </c>
      <c r="D939" s="832" t="s">
        <v>2663</v>
      </c>
      <c r="E939" s="832" t="s">
        <v>6770</v>
      </c>
      <c r="F939" s="832" t="s">
        <v>6870</v>
      </c>
      <c r="G939" s="832" t="s">
        <v>6871</v>
      </c>
      <c r="H939" s="849"/>
      <c r="I939" s="849"/>
      <c r="J939" s="832"/>
      <c r="K939" s="832"/>
      <c r="L939" s="849"/>
      <c r="M939" s="849"/>
      <c r="N939" s="832"/>
      <c r="O939" s="832"/>
      <c r="P939" s="849">
        <v>1</v>
      </c>
      <c r="Q939" s="849">
        <v>116</v>
      </c>
      <c r="R939" s="837"/>
      <c r="S939" s="850">
        <v>116</v>
      </c>
    </row>
    <row r="940" spans="1:19" ht="14.4" customHeight="1" x14ac:dyDescent="0.3">
      <c r="A940" s="831" t="s">
        <v>6806</v>
      </c>
      <c r="B940" s="832" t="s">
        <v>7069</v>
      </c>
      <c r="C940" s="832" t="s">
        <v>665</v>
      </c>
      <c r="D940" s="832" t="s">
        <v>2663</v>
      </c>
      <c r="E940" s="832" t="s">
        <v>6770</v>
      </c>
      <c r="F940" s="832" t="s">
        <v>6848</v>
      </c>
      <c r="G940" s="832" t="s">
        <v>6849</v>
      </c>
      <c r="H940" s="849"/>
      <c r="I940" s="849"/>
      <c r="J940" s="832"/>
      <c r="K940" s="832"/>
      <c r="L940" s="849"/>
      <c r="M940" s="849"/>
      <c r="N940" s="832"/>
      <c r="O940" s="832"/>
      <c r="P940" s="849">
        <v>1</v>
      </c>
      <c r="Q940" s="849">
        <v>151</v>
      </c>
      <c r="R940" s="837"/>
      <c r="S940" s="850">
        <v>151</v>
      </c>
    </row>
    <row r="941" spans="1:19" ht="14.4" customHeight="1" x14ac:dyDescent="0.3">
      <c r="A941" s="831" t="s">
        <v>6806</v>
      </c>
      <c r="B941" s="832" t="s">
        <v>7069</v>
      </c>
      <c r="C941" s="832" t="s">
        <v>665</v>
      </c>
      <c r="D941" s="832" t="s">
        <v>2663</v>
      </c>
      <c r="E941" s="832" t="s">
        <v>6770</v>
      </c>
      <c r="F941" s="832" t="s">
        <v>6810</v>
      </c>
      <c r="G941" s="832" t="s">
        <v>6811</v>
      </c>
      <c r="H941" s="849"/>
      <c r="I941" s="849"/>
      <c r="J941" s="832"/>
      <c r="K941" s="832"/>
      <c r="L941" s="849"/>
      <c r="M941" s="849"/>
      <c r="N941" s="832"/>
      <c r="O941" s="832"/>
      <c r="P941" s="849">
        <v>24</v>
      </c>
      <c r="Q941" s="849">
        <v>912</v>
      </c>
      <c r="R941" s="837"/>
      <c r="S941" s="850">
        <v>38</v>
      </c>
    </row>
    <row r="942" spans="1:19" ht="14.4" customHeight="1" x14ac:dyDescent="0.3">
      <c r="A942" s="831" t="s">
        <v>6806</v>
      </c>
      <c r="B942" s="832" t="s">
        <v>7069</v>
      </c>
      <c r="C942" s="832" t="s">
        <v>665</v>
      </c>
      <c r="D942" s="832" t="s">
        <v>2663</v>
      </c>
      <c r="E942" s="832" t="s">
        <v>6770</v>
      </c>
      <c r="F942" s="832" t="s">
        <v>7047</v>
      </c>
      <c r="G942" s="832" t="s">
        <v>7048</v>
      </c>
      <c r="H942" s="849"/>
      <c r="I942" s="849"/>
      <c r="J942" s="832"/>
      <c r="K942" s="832"/>
      <c r="L942" s="849"/>
      <c r="M942" s="849"/>
      <c r="N942" s="832"/>
      <c r="O942" s="832"/>
      <c r="P942" s="849">
        <v>1</v>
      </c>
      <c r="Q942" s="849">
        <v>87</v>
      </c>
      <c r="R942" s="837"/>
      <c r="S942" s="850">
        <v>87</v>
      </c>
    </row>
    <row r="943" spans="1:19" ht="14.4" customHeight="1" x14ac:dyDescent="0.3">
      <c r="A943" s="831" t="s">
        <v>6806</v>
      </c>
      <c r="B943" s="832" t="s">
        <v>7069</v>
      </c>
      <c r="C943" s="832" t="s">
        <v>665</v>
      </c>
      <c r="D943" s="832" t="s">
        <v>2663</v>
      </c>
      <c r="E943" s="832" t="s">
        <v>6770</v>
      </c>
      <c r="F943" s="832" t="s">
        <v>7078</v>
      </c>
      <c r="G943" s="832" t="s">
        <v>7079</v>
      </c>
      <c r="H943" s="849"/>
      <c r="I943" s="849"/>
      <c r="J943" s="832"/>
      <c r="K943" s="832"/>
      <c r="L943" s="849"/>
      <c r="M943" s="849"/>
      <c r="N943" s="832"/>
      <c r="O943" s="832"/>
      <c r="P943" s="849">
        <v>15</v>
      </c>
      <c r="Q943" s="849">
        <v>10605</v>
      </c>
      <c r="R943" s="837"/>
      <c r="S943" s="850">
        <v>707</v>
      </c>
    </row>
    <row r="944" spans="1:19" ht="14.4" customHeight="1" x14ac:dyDescent="0.3">
      <c r="A944" s="831" t="s">
        <v>6806</v>
      </c>
      <c r="B944" s="832" t="s">
        <v>7069</v>
      </c>
      <c r="C944" s="832" t="s">
        <v>665</v>
      </c>
      <c r="D944" s="832" t="s">
        <v>2663</v>
      </c>
      <c r="E944" s="832" t="s">
        <v>6770</v>
      </c>
      <c r="F944" s="832" t="s">
        <v>7049</v>
      </c>
      <c r="G944" s="832" t="s">
        <v>7050</v>
      </c>
      <c r="H944" s="849"/>
      <c r="I944" s="849"/>
      <c r="J944" s="832"/>
      <c r="K944" s="832"/>
      <c r="L944" s="849"/>
      <c r="M944" s="849"/>
      <c r="N944" s="832"/>
      <c r="O944" s="832"/>
      <c r="P944" s="849">
        <v>1</v>
      </c>
      <c r="Q944" s="849">
        <v>439</v>
      </c>
      <c r="R944" s="837"/>
      <c r="S944" s="850">
        <v>439</v>
      </c>
    </row>
    <row r="945" spans="1:19" ht="14.4" customHeight="1" x14ac:dyDescent="0.3">
      <c r="A945" s="831" t="s">
        <v>6806</v>
      </c>
      <c r="B945" s="832" t="s">
        <v>7069</v>
      </c>
      <c r="C945" s="832" t="s">
        <v>665</v>
      </c>
      <c r="D945" s="832" t="s">
        <v>2663</v>
      </c>
      <c r="E945" s="832" t="s">
        <v>6770</v>
      </c>
      <c r="F945" s="832" t="s">
        <v>7082</v>
      </c>
      <c r="G945" s="832" t="s">
        <v>7083</v>
      </c>
      <c r="H945" s="849"/>
      <c r="I945" s="849"/>
      <c r="J945" s="832"/>
      <c r="K945" s="832"/>
      <c r="L945" s="849"/>
      <c r="M945" s="849"/>
      <c r="N945" s="832"/>
      <c r="O945" s="832"/>
      <c r="P945" s="849">
        <v>12</v>
      </c>
      <c r="Q945" s="849">
        <v>300</v>
      </c>
      <c r="R945" s="837"/>
      <c r="S945" s="850">
        <v>25</v>
      </c>
    </row>
    <row r="946" spans="1:19" ht="14.4" customHeight="1" x14ac:dyDescent="0.3">
      <c r="A946" s="831" t="s">
        <v>6806</v>
      </c>
      <c r="B946" s="832" t="s">
        <v>7069</v>
      </c>
      <c r="C946" s="832" t="s">
        <v>665</v>
      </c>
      <c r="D946" s="832" t="s">
        <v>2663</v>
      </c>
      <c r="E946" s="832" t="s">
        <v>6770</v>
      </c>
      <c r="F946" s="832" t="s">
        <v>7051</v>
      </c>
      <c r="G946" s="832" t="s">
        <v>7052</v>
      </c>
      <c r="H946" s="849"/>
      <c r="I946" s="849"/>
      <c r="J946" s="832"/>
      <c r="K946" s="832"/>
      <c r="L946" s="849"/>
      <c r="M946" s="849"/>
      <c r="N946" s="832"/>
      <c r="O946" s="832"/>
      <c r="P946" s="849">
        <v>19</v>
      </c>
      <c r="Q946" s="849">
        <v>5206</v>
      </c>
      <c r="R946" s="837"/>
      <c r="S946" s="850">
        <v>274</v>
      </c>
    </row>
    <row r="947" spans="1:19" ht="14.4" customHeight="1" x14ac:dyDescent="0.3">
      <c r="A947" s="831" t="s">
        <v>6806</v>
      </c>
      <c r="B947" s="832" t="s">
        <v>7069</v>
      </c>
      <c r="C947" s="832" t="s">
        <v>665</v>
      </c>
      <c r="D947" s="832" t="s">
        <v>2663</v>
      </c>
      <c r="E947" s="832" t="s">
        <v>6770</v>
      </c>
      <c r="F947" s="832" t="s">
        <v>6818</v>
      </c>
      <c r="G947" s="832" t="s">
        <v>6819</v>
      </c>
      <c r="H947" s="849"/>
      <c r="I947" s="849"/>
      <c r="J947" s="832"/>
      <c r="K947" s="832"/>
      <c r="L947" s="849"/>
      <c r="M947" s="849"/>
      <c r="N947" s="832"/>
      <c r="O947" s="832"/>
      <c r="P947" s="849">
        <v>21</v>
      </c>
      <c r="Q947" s="849">
        <v>2436</v>
      </c>
      <c r="R947" s="837"/>
      <c r="S947" s="850">
        <v>116</v>
      </c>
    </row>
    <row r="948" spans="1:19" ht="14.4" customHeight="1" x14ac:dyDescent="0.3">
      <c r="A948" s="831" t="s">
        <v>6806</v>
      </c>
      <c r="B948" s="832" t="s">
        <v>7069</v>
      </c>
      <c r="C948" s="832" t="s">
        <v>665</v>
      </c>
      <c r="D948" s="832" t="s">
        <v>2663</v>
      </c>
      <c r="E948" s="832" t="s">
        <v>6770</v>
      </c>
      <c r="F948" s="832" t="s">
        <v>6783</v>
      </c>
      <c r="G948" s="832" t="s">
        <v>6784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38</v>
      </c>
      <c r="R948" s="837"/>
      <c r="S948" s="850">
        <v>38</v>
      </c>
    </row>
    <row r="949" spans="1:19" ht="14.4" customHeight="1" x14ac:dyDescent="0.3">
      <c r="A949" s="831" t="s">
        <v>6806</v>
      </c>
      <c r="B949" s="832" t="s">
        <v>7069</v>
      </c>
      <c r="C949" s="832" t="s">
        <v>665</v>
      </c>
      <c r="D949" s="832" t="s">
        <v>2663</v>
      </c>
      <c r="E949" s="832" t="s">
        <v>6770</v>
      </c>
      <c r="F949" s="832" t="s">
        <v>6854</v>
      </c>
      <c r="G949" s="832" t="s">
        <v>6855</v>
      </c>
      <c r="H949" s="849"/>
      <c r="I949" s="849"/>
      <c r="J949" s="832"/>
      <c r="K949" s="832"/>
      <c r="L949" s="849"/>
      <c r="M949" s="849"/>
      <c r="N949" s="832"/>
      <c r="O949" s="832"/>
      <c r="P949" s="849">
        <v>2</v>
      </c>
      <c r="Q949" s="849">
        <v>66</v>
      </c>
      <c r="R949" s="837"/>
      <c r="S949" s="850">
        <v>33</v>
      </c>
    </row>
    <row r="950" spans="1:19" ht="14.4" customHeight="1" x14ac:dyDescent="0.3">
      <c r="A950" s="831" t="s">
        <v>6806</v>
      </c>
      <c r="B950" s="832" t="s">
        <v>7069</v>
      </c>
      <c r="C950" s="832" t="s">
        <v>665</v>
      </c>
      <c r="D950" s="832" t="s">
        <v>2663</v>
      </c>
      <c r="E950" s="832" t="s">
        <v>6770</v>
      </c>
      <c r="F950" s="832" t="s">
        <v>6822</v>
      </c>
      <c r="G950" s="832" t="s">
        <v>6823</v>
      </c>
      <c r="H950" s="849"/>
      <c r="I950" s="849"/>
      <c r="J950" s="832"/>
      <c r="K950" s="832"/>
      <c r="L950" s="849"/>
      <c r="M950" s="849"/>
      <c r="N950" s="832"/>
      <c r="O950" s="832"/>
      <c r="P950" s="849">
        <v>1</v>
      </c>
      <c r="Q950" s="849">
        <v>75</v>
      </c>
      <c r="R950" s="837"/>
      <c r="S950" s="850">
        <v>75</v>
      </c>
    </row>
    <row r="951" spans="1:19" ht="14.4" customHeight="1" x14ac:dyDescent="0.3">
      <c r="A951" s="831" t="s">
        <v>6806</v>
      </c>
      <c r="B951" s="832" t="s">
        <v>7069</v>
      </c>
      <c r="C951" s="832" t="s">
        <v>665</v>
      </c>
      <c r="D951" s="832" t="s">
        <v>2663</v>
      </c>
      <c r="E951" s="832" t="s">
        <v>6770</v>
      </c>
      <c r="F951" s="832" t="s">
        <v>7088</v>
      </c>
      <c r="G951" s="832" t="s">
        <v>7089</v>
      </c>
      <c r="H951" s="849"/>
      <c r="I951" s="849"/>
      <c r="J951" s="832"/>
      <c r="K951" s="832"/>
      <c r="L951" s="849"/>
      <c r="M951" s="849"/>
      <c r="N951" s="832"/>
      <c r="O951" s="832"/>
      <c r="P951" s="849">
        <v>3</v>
      </c>
      <c r="Q951" s="849">
        <v>1074</v>
      </c>
      <c r="R951" s="837"/>
      <c r="S951" s="850">
        <v>358</v>
      </c>
    </row>
    <row r="952" spans="1:19" ht="14.4" customHeight="1" x14ac:dyDescent="0.3">
      <c r="A952" s="831" t="s">
        <v>6806</v>
      </c>
      <c r="B952" s="832" t="s">
        <v>7069</v>
      </c>
      <c r="C952" s="832" t="s">
        <v>665</v>
      </c>
      <c r="D952" s="832" t="s">
        <v>2663</v>
      </c>
      <c r="E952" s="832" t="s">
        <v>6770</v>
      </c>
      <c r="F952" s="832" t="s">
        <v>6890</v>
      </c>
      <c r="G952" s="832" t="s">
        <v>6891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78</v>
      </c>
      <c r="R952" s="837"/>
      <c r="S952" s="850">
        <v>78</v>
      </c>
    </row>
    <row r="953" spans="1:19" ht="14.4" customHeight="1" x14ac:dyDescent="0.3">
      <c r="A953" s="831" t="s">
        <v>6806</v>
      </c>
      <c r="B953" s="832" t="s">
        <v>7069</v>
      </c>
      <c r="C953" s="832" t="s">
        <v>665</v>
      </c>
      <c r="D953" s="832" t="s">
        <v>2663</v>
      </c>
      <c r="E953" s="832" t="s">
        <v>6770</v>
      </c>
      <c r="F953" s="832" t="s">
        <v>7090</v>
      </c>
      <c r="G953" s="832" t="s">
        <v>7091</v>
      </c>
      <c r="H953" s="849"/>
      <c r="I953" s="849"/>
      <c r="J953" s="832"/>
      <c r="K953" s="832"/>
      <c r="L953" s="849"/>
      <c r="M953" s="849"/>
      <c r="N953" s="832"/>
      <c r="O953" s="832"/>
      <c r="P953" s="849">
        <v>31</v>
      </c>
      <c r="Q953" s="849">
        <v>5549</v>
      </c>
      <c r="R953" s="837"/>
      <c r="S953" s="850">
        <v>179</v>
      </c>
    </row>
    <row r="954" spans="1:19" ht="14.4" customHeight="1" x14ac:dyDescent="0.3">
      <c r="A954" s="831" t="s">
        <v>6806</v>
      </c>
      <c r="B954" s="832" t="s">
        <v>7069</v>
      </c>
      <c r="C954" s="832" t="s">
        <v>665</v>
      </c>
      <c r="D954" s="832" t="s">
        <v>2695</v>
      </c>
      <c r="E954" s="832" t="s">
        <v>6770</v>
      </c>
      <c r="F954" s="832" t="s">
        <v>6810</v>
      </c>
      <c r="G954" s="832" t="s">
        <v>6811</v>
      </c>
      <c r="H954" s="849"/>
      <c r="I954" s="849"/>
      <c r="J954" s="832"/>
      <c r="K954" s="832"/>
      <c r="L954" s="849"/>
      <c r="M954" s="849"/>
      <c r="N954" s="832"/>
      <c r="O954" s="832"/>
      <c r="P954" s="849">
        <v>1</v>
      </c>
      <c r="Q954" s="849">
        <v>38</v>
      </c>
      <c r="R954" s="837"/>
      <c r="S954" s="850">
        <v>38</v>
      </c>
    </row>
    <row r="955" spans="1:19" ht="14.4" customHeight="1" x14ac:dyDescent="0.3">
      <c r="A955" s="831" t="s">
        <v>6806</v>
      </c>
      <c r="B955" s="832" t="s">
        <v>7094</v>
      </c>
      <c r="C955" s="832" t="s">
        <v>665</v>
      </c>
      <c r="D955" s="832" t="s">
        <v>2656</v>
      </c>
      <c r="E955" s="832" t="s">
        <v>6770</v>
      </c>
      <c r="F955" s="832" t="s">
        <v>6870</v>
      </c>
      <c r="G955" s="832" t="s">
        <v>6871</v>
      </c>
      <c r="H955" s="849"/>
      <c r="I955" s="849"/>
      <c r="J955" s="832"/>
      <c r="K955" s="832"/>
      <c r="L955" s="849">
        <v>2</v>
      </c>
      <c r="M955" s="849">
        <v>232</v>
      </c>
      <c r="N955" s="832">
        <v>1</v>
      </c>
      <c r="O955" s="832">
        <v>116</v>
      </c>
      <c r="P955" s="849"/>
      <c r="Q955" s="849"/>
      <c r="R955" s="837"/>
      <c r="S955" s="850"/>
    </row>
    <row r="956" spans="1:19" ht="14.4" customHeight="1" x14ac:dyDescent="0.3">
      <c r="A956" s="831" t="s">
        <v>6806</v>
      </c>
      <c r="B956" s="832" t="s">
        <v>7094</v>
      </c>
      <c r="C956" s="832" t="s">
        <v>665</v>
      </c>
      <c r="D956" s="832" t="s">
        <v>2656</v>
      </c>
      <c r="E956" s="832" t="s">
        <v>6770</v>
      </c>
      <c r="F956" s="832" t="s">
        <v>6848</v>
      </c>
      <c r="G956" s="832" t="s">
        <v>6849</v>
      </c>
      <c r="H956" s="849"/>
      <c r="I956" s="849"/>
      <c r="J956" s="832"/>
      <c r="K956" s="832"/>
      <c r="L956" s="849">
        <v>4</v>
      </c>
      <c r="M956" s="849">
        <v>588</v>
      </c>
      <c r="N956" s="832">
        <v>1</v>
      </c>
      <c r="O956" s="832">
        <v>147</v>
      </c>
      <c r="P956" s="849"/>
      <c r="Q956" s="849"/>
      <c r="R956" s="837"/>
      <c r="S956" s="850"/>
    </row>
    <row r="957" spans="1:19" ht="14.4" customHeight="1" x14ac:dyDescent="0.3">
      <c r="A957" s="831" t="s">
        <v>6806</v>
      </c>
      <c r="B957" s="832" t="s">
        <v>7094</v>
      </c>
      <c r="C957" s="832" t="s">
        <v>665</v>
      </c>
      <c r="D957" s="832" t="s">
        <v>2656</v>
      </c>
      <c r="E957" s="832" t="s">
        <v>6770</v>
      </c>
      <c r="F957" s="832" t="s">
        <v>6810</v>
      </c>
      <c r="G957" s="832" t="s">
        <v>6811</v>
      </c>
      <c r="H957" s="849">
        <v>1</v>
      </c>
      <c r="I957" s="849">
        <v>37</v>
      </c>
      <c r="J957" s="832">
        <v>0.5</v>
      </c>
      <c r="K957" s="832">
        <v>37</v>
      </c>
      <c r="L957" s="849">
        <v>2</v>
      </c>
      <c r="M957" s="849">
        <v>74</v>
      </c>
      <c r="N957" s="832">
        <v>1</v>
      </c>
      <c r="O957" s="832">
        <v>37</v>
      </c>
      <c r="P957" s="849">
        <v>18</v>
      </c>
      <c r="Q957" s="849">
        <v>684</v>
      </c>
      <c r="R957" s="837">
        <v>9.2432432432432439</v>
      </c>
      <c r="S957" s="850">
        <v>38</v>
      </c>
    </row>
    <row r="958" spans="1:19" ht="14.4" customHeight="1" x14ac:dyDescent="0.3">
      <c r="A958" s="831" t="s">
        <v>6806</v>
      </c>
      <c r="B958" s="832" t="s">
        <v>7094</v>
      </c>
      <c r="C958" s="832" t="s">
        <v>665</v>
      </c>
      <c r="D958" s="832" t="s">
        <v>2656</v>
      </c>
      <c r="E958" s="832" t="s">
        <v>6770</v>
      </c>
      <c r="F958" s="832" t="s">
        <v>7047</v>
      </c>
      <c r="G958" s="832" t="s">
        <v>7048</v>
      </c>
      <c r="H958" s="849"/>
      <c r="I958" s="849"/>
      <c r="J958" s="832"/>
      <c r="K958" s="832"/>
      <c r="L958" s="849">
        <v>1</v>
      </c>
      <c r="M958" s="849">
        <v>87</v>
      </c>
      <c r="N958" s="832">
        <v>1</v>
      </c>
      <c r="O958" s="832">
        <v>87</v>
      </c>
      <c r="P958" s="849"/>
      <c r="Q958" s="849"/>
      <c r="R958" s="837"/>
      <c r="S958" s="850"/>
    </row>
    <row r="959" spans="1:19" ht="14.4" customHeight="1" x14ac:dyDescent="0.3">
      <c r="A959" s="831" t="s">
        <v>6806</v>
      </c>
      <c r="B959" s="832" t="s">
        <v>7094</v>
      </c>
      <c r="C959" s="832" t="s">
        <v>665</v>
      </c>
      <c r="D959" s="832" t="s">
        <v>2656</v>
      </c>
      <c r="E959" s="832" t="s">
        <v>6770</v>
      </c>
      <c r="F959" s="832" t="s">
        <v>6781</v>
      </c>
      <c r="G959" s="832" t="s">
        <v>6782</v>
      </c>
      <c r="H959" s="849"/>
      <c r="I959" s="849"/>
      <c r="J959" s="832"/>
      <c r="K959" s="832"/>
      <c r="L959" s="849">
        <v>1</v>
      </c>
      <c r="M959" s="849">
        <v>33.33</v>
      </c>
      <c r="N959" s="832">
        <v>1</v>
      </c>
      <c r="O959" s="832">
        <v>33.33</v>
      </c>
      <c r="P959" s="849"/>
      <c r="Q959" s="849"/>
      <c r="R959" s="837"/>
      <c r="S959" s="850"/>
    </row>
    <row r="960" spans="1:19" ht="14.4" customHeight="1" x14ac:dyDescent="0.3">
      <c r="A960" s="831" t="s">
        <v>6806</v>
      </c>
      <c r="B960" s="832" t="s">
        <v>7094</v>
      </c>
      <c r="C960" s="832" t="s">
        <v>665</v>
      </c>
      <c r="D960" s="832" t="s">
        <v>2656</v>
      </c>
      <c r="E960" s="832" t="s">
        <v>6770</v>
      </c>
      <c r="F960" s="832" t="s">
        <v>6818</v>
      </c>
      <c r="G960" s="832" t="s">
        <v>6819</v>
      </c>
      <c r="H960" s="849">
        <v>1</v>
      </c>
      <c r="I960" s="849">
        <v>116</v>
      </c>
      <c r="J960" s="832"/>
      <c r="K960" s="832">
        <v>116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6806</v>
      </c>
      <c r="B961" s="832" t="s">
        <v>7094</v>
      </c>
      <c r="C961" s="832" t="s">
        <v>665</v>
      </c>
      <c r="D961" s="832" t="s">
        <v>2656</v>
      </c>
      <c r="E961" s="832" t="s">
        <v>6770</v>
      </c>
      <c r="F961" s="832" t="s">
        <v>6783</v>
      </c>
      <c r="G961" s="832" t="s">
        <v>6784</v>
      </c>
      <c r="H961" s="849"/>
      <c r="I961" s="849"/>
      <c r="J961" s="832"/>
      <c r="K961" s="832"/>
      <c r="L961" s="849">
        <v>2</v>
      </c>
      <c r="M961" s="849">
        <v>74</v>
      </c>
      <c r="N961" s="832">
        <v>1</v>
      </c>
      <c r="O961" s="832">
        <v>37</v>
      </c>
      <c r="P961" s="849"/>
      <c r="Q961" s="849"/>
      <c r="R961" s="837"/>
      <c r="S961" s="850"/>
    </row>
    <row r="962" spans="1:19" ht="14.4" customHeight="1" x14ac:dyDescent="0.3">
      <c r="A962" s="831" t="s">
        <v>6806</v>
      </c>
      <c r="B962" s="832" t="s">
        <v>7094</v>
      </c>
      <c r="C962" s="832" t="s">
        <v>665</v>
      </c>
      <c r="D962" s="832" t="s">
        <v>2656</v>
      </c>
      <c r="E962" s="832" t="s">
        <v>6770</v>
      </c>
      <c r="F962" s="832" t="s">
        <v>6888</v>
      </c>
      <c r="G962" s="832" t="s">
        <v>6889</v>
      </c>
      <c r="H962" s="849">
        <v>4</v>
      </c>
      <c r="I962" s="849">
        <v>1420</v>
      </c>
      <c r="J962" s="832">
        <v>0.5</v>
      </c>
      <c r="K962" s="832">
        <v>355</v>
      </c>
      <c r="L962" s="849">
        <v>8</v>
      </c>
      <c r="M962" s="849">
        <v>2840</v>
      </c>
      <c r="N962" s="832">
        <v>1</v>
      </c>
      <c r="O962" s="832">
        <v>355</v>
      </c>
      <c r="P962" s="849">
        <v>1</v>
      </c>
      <c r="Q962" s="849">
        <v>358</v>
      </c>
      <c r="R962" s="837">
        <v>0.12605633802816901</v>
      </c>
      <c r="S962" s="850">
        <v>358</v>
      </c>
    </row>
    <row r="963" spans="1:19" ht="14.4" customHeight="1" x14ac:dyDescent="0.3">
      <c r="A963" s="831" t="s">
        <v>6806</v>
      </c>
      <c r="B963" s="832" t="s">
        <v>7094</v>
      </c>
      <c r="C963" s="832" t="s">
        <v>665</v>
      </c>
      <c r="D963" s="832" t="s">
        <v>2656</v>
      </c>
      <c r="E963" s="832" t="s">
        <v>6770</v>
      </c>
      <c r="F963" s="832" t="s">
        <v>7111</v>
      </c>
      <c r="G963" s="832" t="s">
        <v>7112</v>
      </c>
      <c r="H963" s="849">
        <v>1</v>
      </c>
      <c r="I963" s="849">
        <v>200</v>
      </c>
      <c r="J963" s="832"/>
      <c r="K963" s="832">
        <v>200</v>
      </c>
      <c r="L963" s="849"/>
      <c r="M963" s="849"/>
      <c r="N963" s="832"/>
      <c r="O963" s="832"/>
      <c r="P963" s="849"/>
      <c r="Q963" s="849"/>
      <c r="R963" s="837"/>
      <c r="S963" s="850"/>
    </row>
    <row r="964" spans="1:19" ht="14.4" customHeight="1" x14ac:dyDescent="0.3">
      <c r="A964" s="831" t="s">
        <v>6806</v>
      </c>
      <c r="B964" s="832" t="s">
        <v>7094</v>
      </c>
      <c r="C964" s="832" t="s">
        <v>665</v>
      </c>
      <c r="D964" s="832" t="s">
        <v>2656</v>
      </c>
      <c r="E964" s="832" t="s">
        <v>6770</v>
      </c>
      <c r="F964" s="832" t="s">
        <v>6822</v>
      </c>
      <c r="G964" s="832" t="s">
        <v>6823</v>
      </c>
      <c r="H964" s="849">
        <v>9</v>
      </c>
      <c r="I964" s="849">
        <v>666</v>
      </c>
      <c r="J964" s="832">
        <v>0.9</v>
      </c>
      <c r="K964" s="832">
        <v>74</v>
      </c>
      <c r="L964" s="849">
        <v>10</v>
      </c>
      <c r="M964" s="849">
        <v>740</v>
      </c>
      <c r="N964" s="832">
        <v>1</v>
      </c>
      <c r="O964" s="832">
        <v>74</v>
      </c>
      <c r="P964" s="849">
        <v>19</v>
      </c>
      <c r="Q964" s="849">
        <v>1425</v>
      </c>
      <c r="R964" s="837">
        <v>1.9256756756756757</v>
      </c>
      <c r="S964" s="850">
        <v>75</v>
      </c>
    </row>
    <row r="965" spans="1:19" ht="14.4" customHeight="1" x14ac:dyDescent="0.3">
      <c r="A965" s="831" t="s">
        <v>6806</v>
      </c>
      <c r="B965" s="832" t="s">
        <v>7094</v>
      </c>
      <c r="C965" s="832" t="s">
        <v>665</v>
      </c>
      <c r="D965" s="832" t="s">
        <v>2656</v>
      </c>
      <c r="E965" s="832" t="s">
        <v>6770</v>
      </c>
      <c r="F965" s="832" t="s">
        <v>6824</v>
      </c>
      <c r="G965" s="832" t="s">
        <v>6825</v>
      </c>
      <c r="H965" s="849">
        <v>1</v>
      </c>
      <c r="I965" s="849">
        <v>223</v>
      </c>
      <c r="J965" s="832"/>
      <c r="K965" s="832">
        <v>223</v>
      </c>
      <c r="L965" s="849"/>
      <c r="M965" s="849"/>
      <c r="N965" s="832"/>
      <c r="O965" s="832"/>
      <c r="P965" s="849"/>
      <c r="Q965" s="849"/>
      <c r="R965" s="837"/>
      <c r="S965" s="850"/>
    </row>
    <row r="966" spans="1:19" ht="14.4" customHeight="1" x14ac:dyDescent="0.3">
      <c r="A966" s="831" t="s">
        <v>6806</v>
      </c>
      <c r="B966" s="832" t="s">
        <v>7094</v>
      </c>
      <c r="C966" s="832" t="s">
        <v>665</v>
      </c>
      <c r="D966" s="832" t="s">
        <v>2656</v>
      </c>
      <c r="E966" s="832" t="s">
        <v>6770</v>
      </c>
      <c r="F966" s="832" t="s">
        <v>6890</v>
      </c>
      <c r="G966" s="832" t="s">
        <v>6891</v>
      </c>
      <c r="H966" s="849"/>
      <c r="I966" s="849"/>
      <c r="J966" s="832"/>
      <c r="K966" s="832"/>
      <c r="L966" s="849">
        <v>3</v>
      </c>
      <c r="M966" s="849">
        <v>231</v>
      </c>
      <c r="N966" s="832">
        <v>1</v>
      </c>
      <c r="O966" s="832">
        <v>77</v>
      </c>
      <c r="P966" s="849"/>
      <c r="Q966" s="849"/>
      <c r="R966" s="837"/>
      <c r="S966" s="850"/>
    </row>
    <row r="967" spans="1:19" ht="14.4" customHeight="1" x14ac:dyDescent="0.3">
      <c r="A967" s="831" t="s">
        <v>6806</v>
      </c>
      <c r="B967" s="832" t="s">
        <v>7094</v>
      </c>
      <c r="C967" s="832" t="s">
        <v>665</v>
      </c>
      <c r="D967" s="832" t="s">
        <v>2656</v>
      </c>
      <c r="E967" s="832" t="s">
        <v>6770</v>
      </c>
      <c r="F967" s="832" t="s">
        <v>6892</v>
      </c>
      <c r="G967" s="832" t="s">
        <v>6893</v>
      </c>
      <c r="H967" s="849"/>
      <c r="I967" s="849"/>
      <c r="J967" s="832"/>
      <c r="K967" s="832"/>
      <c r="L967" s="849">
        <v>1</v>
      </c>
      <c r="M967" s="849">
        <v>59</v>
      </c>
      <c r="N967" s="832">
        <v>1</v>
      </c>
      <c r="O967" s="832">
        <v>59</v>
      </c>
      <c r="P967" s="849"/>
      <c r="Q967" s="849"/>
      <c r="R967" s="837"/>
      <c r="S967" s="850"/>
    </row>
    <row r="968" spans="1:19" ht="14.4" customHeight="1" x14ac:dyDescent="0.3">
      <c r="A968" s="831" t="s">
        <v>6806</v>
      </c>
      <c r="B968" s="832" t="s">
        <v>7094</v>
      </c>
      <c r="C968" s="832" t="s">
        <v>665</v>
      </c>
      <c r="D968" s="832" t="s">
        <v>2656</v>
      </c>
      <c r="E968" s="832" t="s">
        <v>6770</v>
      </c>
      <c r="F968" s="832" t="s">
        <v>6828</v>
      </c>
      <c r="G968" s="832" t="s">
        <v>6829</v>
      </c>
      <c r="H968" s="849">
        <v>3</v>
      </c>
      <c r="I968" s="849">
        <v>669</v>
      </c>
      <c r="J968" s="832"/>
      <c r="K968" s="832">
        <v>223</v>
      </c>
      <c r="L968" s="849"/>
      <c r="M968" s="849"/>
      <c r="N968" s="832"/>
      <c r="O968" s="832"/>
      <c r="P968" s="849">
        <v>1</v>
      </c>
      <c r="Q968" s="849">
        <v>226</v>
      </c>
      <c r="R968" s="837"/>
      <c r="S968" s="850">
        <v>226</v>
      </c>
    </row>
    <row r="969" spans="1:19" ht="14.4" customHeight="1" x14ac:dyDescent="0.3">
      <c r="A969" s="831" t="s">
        <v>6806</v>
      </c>
      <c r="B969" s="832" t="s">
        <v>7094</v>
      </c>
      <c r="C969" s="832" t="s">
        <v>665</v>
      </c>
      <c r="D969" s="832" t="s">
        <v>2656</v>
      </c>
      <c r="E969" s="832" t="s">
        <v>6770</v>
      </c>
      <c r="F969" s="832" t="s">
        <v>6789</v>
      </c>
      <c r="G969" s="832" t="s">
        <v>6790</v>
      </c>
      <c r="H969" s="849"/>
      <c r="I969" s="849"/>
      <c r="J969" s="832"/>
      <c r="K969" s="832"/>
      <c r="L969" s="849">
        <v>1</v>
      </c>
      <c r="M969" s="849">
        <v>37</v>
      </c>
      <c r="N969" s="832">
        <v>1</v>
      </c>
      <c r="O969" s="832">
        <v>37</v>
      </c>
      <c r="P969" s="849"/>
      <c r="Q969" s="849"/>
      <c r="R969" s="837"/>
      <c r="S969" s="850"/>
    </row>
    <row r="970" spans="1:19" ht="14.4" customHeight="1" x14ac:dyDescent="0.3">
      <c r="A970" s="831" t="s">
        <v>6806</v>
      </c>
      <c r="B970" s="832" t="s">
        <v>7094</v>
      </c>
      <c r="C970" s="832" t="s">
        <v>665</v>
      </c>
      <c r="D970" s="832" t="s">
        <v>2657</v>
      </c>
      <c r="E970" s="832" t="s">
        <v>6770</v>
      </c>
      <c r="F970" s="832" t="s">
        <v>6775</v>
      </c>
      <c r="G970" s="832" t="s">
        <v>6776</v>
      </c>
      <c r="H970" s="849"/>
      <c r="I970" s="849"/>
      <c r="J970" s="832"/>
      <c r="K970" s="832"/>
      <c r="L970" s="849"/>
      <c r="M970" s="849"/>
      <c r="N970" s="832"/>
      <c r="O970" s="832"/>
      <c r="P970" s="849">
        <v>24</v>
      </c>
      <c r="Q970" s="849">
        <v>1608</v>
      </c>
      <c r="R970" s="837"/>
      <c r="S970" s="850">
        <v>67</v>
      </c>
    </row>
    <row r="971" spans="1:19" ht="14.4" customHeight="1" x14ac:dyDescent="0.3">
      <c r="A971" s="831" t="s">
        <v>6806</v>
      </c>
      <c r="B971" s="832" t="s">
        <v>7094</v>
      </c>
      <c r="C971" s="832" t="s">
        <v>665</v>
      </c>
      <c r="D971" s="832" t="s">
        <v>2657</v>
      </c>
      <c r="E971" s="832" t="s">
        <v>6770</v>
      </c>
      <c r="F971" s="832" t="s">
        <v>6870</v>
      </c>
      <c r="G971" s="832" t="s">
        <v>6871</v>
      </c>
      <c r="H971" s="849"/>
      <c r="I971" s="849"/>
      <c r="J971" s="832"/>
      <c r="K971" s="832"/>
      <c r="L971" s="849"/>
      <c r="M971" s="849"/>
      <c r="N971" s="832"/>
      <c r="O971" s="832"/>
      <c r="P971" s="849">
        <v>2</v>
      </c>
      <c r="Q971" s="849">
        <v>232</v>
      </c>
      <c r="R971" s="837"/>
      <c r="S971" s="850">
        <v>116</v>
      </c>
    </row>
    <row r="972" spans="1:19" ht="14.4" customHeight="1" x14ac:dyDescent="0.3">
      <c r="A972" s="831" t="s">
        <v>6806</v>
      </c>
      <c r="B972" s="832" t="s">
        <v>7094</v>
      </c>
      <c r="C972" s="832" t="s">
        <v>665</v>
      </c>
      <c r="D972" s="832" t="s">
        <v>2657</v>
      </c>
      <c r="E972" s="832" t="s">
        <v>6770</v>
      </c>
      <c r="F972" s="832" t="s">
        <v>6848</v>
      </c>
      <c r="G972" s="832" t="s">
        <v>6849</v>
      </c>
      <c r="H972" s="849"/>
      <c r="I972" s="849"/>
      <c r="J972" s="832"/>
      <c r="K972" s="832"/>
      <c r="L972" s="849"/>
      <c r="M972" s="849"/>
      <c r="N972" s="832"/>
      <c r="O972" s="832"/>
      <c r="P972" s="849">
        <v>2</v>
      </c>
      <c r="Q972" s="849">
        <v>302</v>
      </c>
      <c r="R972" s="837"/>
      <c r="S972" s="850">
        <v>151</v>
      </c>
    </row>
    <row r="973" spans="1:19" ht="14.4" customHeight="1" x14ac:dyDescent="0.3">
      <c r="A973" s="831" t="s">
        <v>6806</v>
      </c>
      <c r="B973" s="832" t="s">
        <v>7094</v>
      </c>
      <c r="C973" s="832" t="s">
        <v>665</v>
      </c>
      <c r="D973" s="832" t="s">
        <v>2657</v>
      </c>
      <c r="E973" s="832" t="s">
        <v>6770</v>
      </c>
      <c r="F973" s="832" t="s">
        <v>6810</v>
      </c>
      <c r="G973" s="832" t="s">
        <v>6811</v>
      </c>
      <c r="H973" s="849"/>
      <c r="I973" s="849"/>
      <c r="J973" s="832"/>
      <c r="K973" s="832"/>
      <c r="L973" s="849"/>
      <c r="M973" s="849"/>
      <c r="N973" s="832"/>
      <c r="O973" s="832"/>
      <c r="P973" s="849">
        <v>4</v>
      </c>
      <c r="Q973" s="849">
        <v>152</v>
      </c>
      <c r="R973" s="837"/>
      <c r="S973" s="850">
        <v>38</v>
      </c>
    </row>
    <row r="974" spans="1:19" ht="14.4" customHeight="1" x14ac:dyDescent="0.3">
      <c r="A974" s="831" t="s">
        <v>6806</v>
      </c>
      <c r="B974" s="832" t="s">
        <v>7094</v>
      </c>
      <c r="C974" s="832" t="s">
        <v>665</v>
      </c>
      <c r="D974" s="832" t="s">
        <v>2657</v>
      </c>
      <c r="E974" s="832" t="s">
        <v>6770</v>
      </c>
      <c r="F974" s="832" t="s">
        <v>7047</v>
      </c>
      <c r="G974" s="832" t="s">
        <v>7048</v>
      </c>
      <c r="H974" s="849"/>
      <c r="I974" s="849"/>
      <c r="J974" s="832"/>
      <c r="K974" s="832"/>
      <c r="L974" s="849"/>
      <c r="M974" s="849"/>
      <c r="N974" s="832"/>
      <c r="O974" s="832"/>
      <c r="P974" s="849">
        <v>6</v>
      </c>
      <c r="Q974" s="849">
        <v>522</v>
      </c>
      <c r="R974" s="837"/>
      <c r="S974" s="850">
        <v>87</v>
      </c>
    </row>
    <row r="975" spans="1:19" ht="14.4" customHeight="1" x14ac:dyDescent="0.3">
      <c r="A975" s="831" t="s">
        <v>6806</v>
      </c>
      <c r="B975" s="832" t="s">
        <v>7094</v>
      </c>
      <c r="C975" s="832" t="s">
        <v>665</v>
      </c>
      <c r="D975" s="832" t="s">
        <v>2657</v>
      </c>
      <c r="E975" s="832" t="s">
        <v>6770</v>
      </c>
      <c r="F975" s="832" t="s">
        <v>6818</v>
      </c>
      <c r="G975" s="832" t="s">
        <v>6819</v>
      </c>
      <c r="H975" s="849"/>
      <c r="I975" s="849"/>
      <c r="J975" s="832"/>
      <c r="K975" s="832"/>
      <c r="L975" s="849"/>
      <c r="M975" s="849"/>
      <c r="N975" s="832"/>
      <c r="O975" s="832"/>
      <c r="P975" s="849">
        <v>53</v>
      </c>
      <c r="Q975" s="849">
        <v>6148</v>
      </c>
      <c r="R975" s="837"/>
      <c r="S975" s="850">
        <v>116</v>
      </c>
    </row>
    <row r="976" spans="1:19" ht="14.4" customHeight="1" x14ac:dyDescent="0.3">
      <c r="A976" s="831" t="s">
        <v>6806</v>
      </c>
      <c r="B976" s="832" t="s">
        <v>7094</v>
      </c>
      <c r="C976" s="832" t="s">
        <v>665</v>
      </c>
      <c r="D976" s="832" t="s">
        <v>2657</v>
      </c>
      <c r="E976" s="832" t="s">
        <v>6770</v>
      </c>
      <c r="F976" s="832" t="s">
        <v>6783</v>
      </c>
      <c r="G976" s="832" t="s">
        <v>6784</v>
      </c>
      <c r="H976" s="849"/>
      <c r="I976" s="849"/>
      <c r="J976" s="832"/>
      <c r="K976" s="832"/>
      <c r="L976" s="849"/>
      <c r="M976" s="849"/>
      <c r="N976" s="832"/>
      <c r="O976" s="832"/>
      <c r="P976" s="849">
        <v>22</v>
      </c>
      <c r="Q976" s="849">
        <v>836</v>
      </c>
      <c r="R976" s="837"/>
      <c r="S976" s="850">
        <v>38</v>
      </c>
    </row>
    <row r="977" spans="1:19" ht="14.4" customHeight="1" x14ac:dyDescent="0.3">
      <c r="A977" s="831" t="s">
        <v>6806</v>
      </c>
      <c r="B977" s="832" t="s">
        <v>7094</v>
      </c>
      <c r="C977" s="832" t="s">
        <v>665</v>
      </c>
      <c r="D977" s="832" t="s">
        <v>2657</v>
      </c>
      <c r="E977" s="832" t="s">
        <v>6770</v>
      </c>
      <c r="F977" s="832" t="s">
        <v>6854</v>
      </c>
      <c r="G977" s="832" t="s">
        <v>6855</v>
      </c>
      <c r="H977" s="849"/>
      <c r="I977" s="849"/>
      <c r="J977" s="832"/>
      <c r="K977" s="832"/>
      <c r="L977" s="849"/>
      <c r="M977" s="849"/>
      <c r="N977" s="832"/>
      <c r="O977" s="832"/>
      <c r="P977" s="849">
        <v>3</v>
      </c>
      <c r="Q977" s="849">
        <v>99</v>
      </c>
      <c r="R977" s="837"/>
      <c r="S977" s="850">
        <v>33</v>
      </c>
    </row>
    <row r="978" spans="1:19" ht="14.4" customHeight="1" x14ac:dyDescent="0.3">
      <c r="A978" s="831" t="s">
        <v>6806</v>
      </c>
      <c r="B978" s="832" t="s">
        <v>7094</v>
      </c>
      <c r="C978" s="832" t="s">
        <v>665</v>
      </c>
      <c r="D978" s="832" t="s">
        <v>2657</v>
      </c>
      <c r="E978" s="832" t="s">
        <v>6770</v>
      </c>
      <c r="F978" s="832" t="s">
        <v>6888</v>
      </c>
      <c r="G978" s="832" t="s">
        <v>6889</v>
      </c>
      <c r="H978" s="849"/>
      <c r="I978" s="849"/>
      <c r="J978" s="832"/>
      <c r="K978" s="832"/>
      <c r="L978" s="849"/>
      <c r="M978" s="849"/>
      <c r="N978" s="832"/>
      <c r="O978" s="832"/>
      <c r="P978" s="849">
        <v>169</v>
      </c>
      <c r="Q978" s="849">
        <v>60502</v>
      </c>
      <c r="R978" s="837"/>
      <c r="S978" s="850">
        <v>358</v>
      </c>
    </row>
    <row r="979" spans="1:19" ht="14.4" customHeight="1" x14ac:dyDescent="0.3">
      <c r="A979" s="831" t="s">
        <v>6806</v>
      </c>
      <c r="B979" s="832" t="s">
        <v>7094</v>
      </c>
      <c r="C979" s="832" t="s">
        <v>665</v>
      </c>
      <c r="D979" s="832" t="s">
        <v>2657</v>
      </c>
      <c r="E979" s="832" t="s">
        <v>6770</v>
      </c>
      <c r="F979" s="832" t="s">
        <v>6822</v>
      </c>
      <c r="G979" s="832" t="s">
        <v>6823</v>
      </c>
      <c r="H979" s="849"/>
      <c r="I979" s="849"/>
      <c r="J979" s="832"/>
      <c r="K979" s="832"/>
      <c r="L979" s="849"/>
      <c r="M979" s="849"/>
      <c r="N979" s="832"/>
      <c r="O979" s="832"/>
      <c r="P979" s="849">
        <v>16</v>
      </c>
      <c r="Q979" s="849">
        <v>1200</v>
      </c>
      <c r="R979" s="837"/>
      <c r="S979" s="850">
        <v>75</v>
      </c>
    </row>
    <row r="980" spans="1:19" ht="14.4" customHeight="1" x14ac:dyDescent="0.3">
      <c r="A980" s="831" t="s">
        <v>6806</v>
      </c>
      <c r="B980" s="832" t="s">
        <v>7094</v>
      </c>
      <c r="C980" s="832" t="s">
        <v>665</v>
      </c>
      <c r="D980" s="832" t="s">
        <v>2657</v>
      </c>
      <c r="E980" s="832" t="s">
        <v>6770</v>
      </c>
      <c r="F980" s="832" t="s">
        <v>6892</v>
      </c>
      <c r="G980" s="832" t="s">
        <v>6893</v>
      </c>
      <c r="H980" s="849"/>
      <c r="I980" s="849"/>
      <c r="J980" s="832"/>
      <c r="K980" s="832"/>
      <c r="L980" s="849"/>
      <c r="M980" s="849"/>
      <c r="N980" s="832"/>
      <c r="O980" s="832"/>
      <c r="P980" s="849">
        <v>3</v>
      </c>
      <c r="Q980" s="849">
        <v>183</v>
      </c>
      <c r="R980" s="837"/>
      <c r="S980" s="850">
        <v>61</v>
      </c>
    </row>
    <row r="981" spans="1:19" ht="14.4" customHeight="1" x14ac:dyDescent="0.3">
      <c r="A981" s="831" t="s">
        <v>6806</v>
      </c>
      <c r="B981" s="832" t="s">
        <v>7094</v>
      </c>
      <c r="C981" s="832" t="s">
        <v>665</v>
      </c>
      <c r="D981" s="832" t="s">
        <v>6734</v>
      </c>
      <c r="E981" s="832" t="s">
        <v>6751</v>
      </c>
      <c r="F981" s="832" t="s">
        <v>6839</v>
      </c>
      <c r="G981" s="832" t="s">
        <v>6838</v>
      </c>
      <c r="H981" s="849"/>
      <c r="I981" s="849"/>
      <c r="J981" s="832"/>
      <c r="K981" s="832"/>
      <c r="L981" s="849">
        <v>1</v>
      </c>
      <c r="M981" s="849">
        <v>4742.3999999999996</v>
      </c>
      <c r="N981" s="832">
        <v>1</v>
      </c>
      <c r="O981" s="832">
        <v>4742.3999999999996</v>
      </c>
      <c r="P981" s="849"/>
      <c r="Q981" s="849"/>
      <c r="R981" s="837"/>
      <c r="S981" s="850"/>
    </row>
    <row r="982" spans="1:19" ht="14.4" customHeight="1" x14ac:dyDescent="0.3">
      <c r="A982" s="831" t="s">
        <v>6806</v>
      </c>
      <c r="B982" s="832" t="s">
        <v>7094</v>
      </c>
      <c r="C982" s="832" t="s">
        <v>665</v>
      </c>
      <c r="D982" s="832" t="s">
        <v>6734</v>
      </c>
      <c r="E982" s="832" t="s">
        <v>6751</v>
      </c>
      <c r="F982" s="832" t="s">
        <v>6863</v>
      </c>
      <c r="G982" s="832" t="s">
        <v>2611</v>
      </c>
      <c r="H982" s="849"/>
      <c r="I982" s="849"/>
      <c r="J982" s="832"/>
      <c r="K982" s="832"/>
      <c r="L982" s="849"/>
      <c r="M982" s="849"/>
      <c r="N982" s="832"/>
      <c r="O982" s="832"/>
      <c r="P982" s="849">
        <v>7</v>
      </c>
      <c r="Q982" s="849">
        <v>58492.07</v>
      </c>
      <c r="R982" s="837"/>
      <c r="S982" s="850">
        <v>8356.01</v>
      </c>
    </row>
    <row r="983" spans="1:19" ht="14.4" customHeight="1" x14ac:dyDescent="0.3">
      <c r="A983" s="831" t="s">
        <v>6806</v>
      </c>
      <c r="B983" s="832" t="s">
        <v>7094</v>
      </c>
      <c r="C983" s="832" t="s">
        <v>665</v>
      </c>
      <c r="D983" s="832" t="s">
        <v>6734</v>
      </c>
      <c r="E983" s="832" t="s">
        <v>6751</v>
      </c>
      <c r="F983" s="832" t="s">
        <v>6864</v>
      </c>
      <c r="G983" s="832" t="s">
        <v>2608</v>
      </c>
      <c r="H983" s="849"/>
      <c r="I983" s="849"/>
      <c r="J983" s="832"/>
      <c r="K983" s="832"/>
      <c r="L983" s="849"/>
      <c r="M983" s="849"/>
      <c r="N983" s="832"/>
      <c r="O983" s="832"/>
      <c r="P983" s="849">
        <v>2</v>
      </c>
      <c r="Q983" s="849">
        <v>11662.2</v>
      </c>
      <c r="R983" s="837"/>
      <c r="S983" s="850">
        <v>5831.1</v>
      </c>
    </row>
    <row r="984" spans="1:19" ht="14.4" customHeight="1" x14ac:dyDescent="0.3">
      <c r="A984" s="831" t="s">
        <v>6806</v>
      </c>
      <c r="B984" s="832" t="s">
        <v>7094</v>
      </c>
      <c r="C984" s="832" t="s">
        <v>665</v>
      </c>
      <c r="D984" s="832" t="s">
        <v>6734</v>
      </c>
      <c r="E984" s="832" t="s">
        <v>6751</v>
      </c>
      <c r="F984" s="832" t="s">
        <v>6846</v>
      </c>
      <c r="G984" s="832" t="s">
        <v>6838</v>
      </c>
      <c r="H984" s="849"/>
      <c r="I984" s="849"/>
      <c r="J984" s="832"/>
      <c r="K984" s="832"/>
      <c r="L984" s="849"/>
      <c r="M984" s="849"/>
      <c r="N984" s="832"/>
      <c r="O984" s="832"/>
      <c r="P984" s="849">
        <v>1</v>
      </c>
      <c r="Q984" s="849">
        <v>4087.4</v>
      </c>
      <c r="R984" s="837"/>
      <c r="S984" s="850">
        <v>4087.4</v>
      </c>
    </row>
    <row r="985" spans="1:19" ht="14.4" customHeight="1" x14ac:dyDescent="0.3">
      <c r="A985" s="831" t="s">
        <v>6806</v>
      </c>
      <c r="B985" s="832" t="s">
        <v>7094</v>
      </c>
      <c r="C985" s="832" t="s">
        <v>665</v>
      </c>
      <c r="D985" s="832" t="s">
        <v>6734</v>
      </c>
      <c r="E985" s="832" t="s">
        <v>6751</v>
      </c>
      <c r="F985" s="832" t="s">
        <v>7041</v>
      </c>
      <c r="G985" s="832" t="s">
        <v>1613</v>
      </c>
      <c r="H985" s="849"/>
      <c r="I985" s="849"/>
      <c r="J985" s="832"/>
      <c r="K985" s="832"/>
      <c r="L985" s="849"/>
      <c r="M985" s="849"/>
      <c r="N985" s="832"/>
      <c r="O985" s="832"/>
      <c r="P985" s="849">
        <v>3</v>
      </c>
      <c r="Q985" s="849">
        <v>18523.02</v>
      </c>
      <c r="R985" s="837"/>
      <c r="S985" s="850">
        <v>6174.34</v>
      </c>
    </row>
    <row r="986" spans="1:19" ht="14.4" customHeight="1" x14ac:dyDescent="0.3">
      <c r="A986" s="831" t="s">
        <v>6806</v>
      </c>
      <c r="B986" s="832" t="s">
        <v>7094</v>
      </c>
      <c r="C986" s="832" t="s">
        <v>665</v>
      </c>
      <c r="D986" s="832" t="s">
        <v>6734</v>
      </c>
      <c r="E986" s="832" t="s">
        <v>6751</v>
      </c>
      <c r="F986" s="832" t="s">
        <v>7097</v>
      </c>
      <c r="G986" s="832" t="s">
        <v>1611</v>
      </c>
      <c r="H986" s="849"/>
      <c r="I986" s="849"/>
      <c r="J986" s="832"/>
      <c r="K986" s="832"/>
      <c r="L986" s="849"/>
      <c r="M986" s="849"/>
      <c r="N986" s="832"/>
      <c r="O986" s="832"/>
      <c r="P986" s="849">
        <v>1</v>
      </c>
      <c r="Q986" s="849">
        <v>5766.2</v>
      </c>
      <c r="R986" s="837"/>
      <c r="S986" s="850">
        <v>5766.2</v>
      </c>
    </row>
    <row r="987" spans="1:19" ht="14.4" customHeight="1" x14ac:dyDescent="0.3">
      <c r="A987" s="831" t="s">
        <v>6806</v>
      </c>
      <c r="B987" s="832" t="s">
        <v>7094</v>
      </c>
      <c r="C987" s="832" t="s">
        <v>665</v>
      </c>
      <c r="D987" s="832" t="s">
        <v>6734</v>
      </c>
      <c r="E987" s="832" t="s">
        <v>6770</v>
      </c>
      <c r="F987" s="832" t="s">
        <v>6773</v>
      </c>
      <c r="G987" s="832" t="s">
        <v>6774</v>
      </c>
      <c r="H987" s="849">
        <v>1</v>
      </c>
      <c r="I987" s="849">
        <v>30</v>
      </c>
      <c r="J987" s="832"/>
      <c r="K987" s="832">
        <v>30</v>
      </c>
      <c r="L987" s="849"/>
      <c r="M987" s="849"/>
      <c r="N987" s="832"/>
      <c r="O987" s="832"/>
      <c r="P987" s="849">
        <v>2</v>
      </c>
      <c r="Q987" s="849">
        <v>62</v>
      </c>
      <c r="R987" s="837"/>
      <c r="S987" s="850">
        <v>31</v>
      </c>
    </row>
    <row r="988" spans="1:19" ht="14.4" customHeight="1" x14ac:dyDescent="0.3">
      <c r="A988" s="831" t="s">
        <v>6806</v>
      </c>
      <c r="B988" s="832" t="s">
        <v>7094</v>
      </c>
      <c r="C988" s="832" t="s">
        <v>665</v>
      </c>
      <c r="D988" s="832" t="s">
        <v>6734</v>
      </c>
      <c r="E988" s="832" t="s">
        <v>6770</v>
      </c>
      <c r="F988" s="832" t="s">
        <v>6775</v>
      </c>
      <c r="G988" s="832" t="s">
        <v>6776</v>
      </c>
      <c r="H988" s="849">
        <v>20</v>
      </c>
      <c r="I988" s="849">
        <v>1320</v>
      </c>
      <c r="J988" s="832">
        <v>1.4285714285714286</v>
      </c>
      <c r="K988" s="832">
        <v>66</v>
      </c>
      <c r="L988" s="849">
        <v>14</v>
      </c>
      <c r="M988" s="849">
        <v>924</v>
      </c>
      <c r="N988" s="832">
        <v>1</v>
      </c>
      <c r="O988" s="832">
        <v>66</v>
      </c>
      <c r="P988" s="849">
        <v>18</v>
      </c>
      <c r="Q988" s="849">
        <v>1206</v>
      </c>
      <c r="R988" s="837">
        <v>1.3051948051948052</v>
      </c>
      <c r="S988" s="850">
        <v>67</v>
      </c>
    </row>
    <row r="989" spans="1:19" ht="14.4" customHeight="1" x14ac:dyDescent="0.3">
      <c r="A989" s="831" t="s">
        <v>6806</v>
      </c>
      <c r="B989" s="832" t="s">
        <v>7094</v>
      </c>
      <c r="C989" s="832" t="s">
        <v>665</v>
      </c>
      <c r="D989" s="832" t="s">
        <v>6734</v>
      </c>
      <c r="E989" s="832" t="s">
        <v>6770</v>
      </c>
      <c r="F989" s="832" t="s">
        <v>6870</v>
      </c>
      <c r="G989" s="832" t="s">
        <v>6871</v>
      </c>
      <c r="H989" s="849">
        <v>1</v>
      </c>
      <c r="I989" s="849">
        <v>115</v>
      </c>
      <c r="J989" s="832"/>
      <c r="K989" s="832">
        <v>115</v>
      </c>
      <c r="L989" s="849"/>
      <c r="M989" s="849"/>
      <c r="N989" s="832"/>
      <c r="O989" s="832"/>
      <c r="P989" s="849">
        <v>5</v>
      </c>
      <c r="Q989" s="849">
        <v>580</v>
      </c>
      <c r="R989" s="837"/>
      <c r="S989" s="850">
        <v>116</v>
      </c>
    </row>
    <row r="990" spans="1:19" ht="14.4" customHeight="1" x14ac:dyDescent="0.3">
      <c r="A990" s="831" t="s">
        <v>6806</v>
      </c>
      <c r="B990" s="832" t="s">
        <v>7094</v>
      </c>
      <c r="C990" s="832" t="s">
        <v>665</v>
      </c>
      <c r="D990" s="832" t="s">
        <v>6734</v>
      </c>
      <c r="E990" s="832" t="s">
        <v>6770</v>
      </c>
      <c r="F990" s="832" t="s">
        <v>6848</v>
      </c>
      <c r="G990" s="832" t="s">
        <v>6849</v>
      </c>
      <c r="H990" s="849">
        <v>80</v>
      </c>
      <c r="I990" s="849">
        <v>11760</v>
      </c>
      <c r="J990" s="832">
        <v>40</v>
      </c>
      <c r="K990" s="832">
        <v>147</v>
      </c>
      <c r="L990" s="849">
        <v>2</v>
      </c>
      <c r="M990" s="849">
        <v>294</v>
      </c>
      <c r="N990" s="832">
        <v>1</v>
      </c>
      <c r="O990" s="832">
        <v>147</v>
      </c>
      <c r="P990" s="849">
        <v>32</v>
      </c>
      <c r="Q990" s="849">
        <v>4832</v>
      </c>
      <c r="R990" s="837">
        <v>16.435374149659864</v>
      </c>
      <c r="S990" s="850">
        <v>151</v>
      </c>
    </row>
    <row r="991" spans="1:19" ht="14.4" customHeight="1" x14ac:dyDescent="0.3">
      <c r="A991" s="831" t="s">
        <v>6806</v>
      </c>
      <c r="B991" s="832" t="s">
        <v>7094</v>
      </c>
      <c r="C991" s="832" t="s">
        <v>665</v>
      </c>
      <c r="D991" s="832" t="s">
        <v>6734</v>
      </c>
      <c r="E991" s="832" t="s">
        <v>6770</v>
      </c>
      <c r="F991" s="832" t="s">
        <v>7076</v>
      </c>
      <c r="G991" s="832" t="s">
        <v>7077</v>
      </c>
      <c r="H991" s="849">
        <v>1</v>
      </c>
      <c r="I991" s="849">
        <v>197</v>
      </c>
      <c r="J991" s="832"/>
      <c r="K991" s="832">
        <v>197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 t="s">
        <v>6806</v>
      </c>
      <c r="B992" s="832" t="s">
        <v>7094</v>
      </c>
      <c r="C992" s="832" t="s">
        <v>665</v>
      </c>
      <c r="D992" s="832" t="s">
        <v>6734</v>
      </c>
      <c r="E992" s="832" t="s">
        <v>6770</v>
      </c>
      <c r="F992" s="832" t="s">
        <v>6810</v>
      </c>
      <c r="G992" s="832" t="s">
        <v>6811</v>
      </c>
      <c r="H992" s="849">
        <v>11</v>
      </c>
      <c r="I992" s="849">
        <v>407</v>
      </c>
      <c r="J992" s="832">
        <v>0.61111111111111116</v>
      </c>
      <c r="K992" s="832">
        <v>37</v>
      </c>
      <c r="L992" s="849">
        <v>18</v>
      </c>
      <c r="M992" s="849">
        <v>666</v>
      </c>
      <c r="N992" s="832">
        <v>1</v>
      </c>
      <c r="O992" s="832">
        <v>37</v>
      </c>
      <c r="P992" s="849">
        <v>30</v>
      </c>
      <c r="Q992" s="849">
        <v>1140</v>
      </c>
      <c r="R992" s="837">
        <v>1.7117117117117118</v>
      </c>
      <c r="S992" s="850">
        <v>38</v>
      </c>
    </row>
    <row r="993" spans="1:19" ht="14.4" customHeight="1" x14ac:dyDescent="0.3">
      <c r="A993" s="831" t="s">
        <v>6806</v>
      </c>
      <c r="B993" s="832" t="s">
        <v>7094</v>
      </c>
      <c r="C993" s="832" t="s">
        <v>665</v>
      </c>
      <c r="D993" s="832" t="s">
        <v>6734</v>
      </c>
      <c r="E993" s="832" t="s">
        <v>6770</v>
      </c>
      <c r="F993" s="832" t="s">
        <v>6874</v>
      </c>
      <c r="G993" s="832" t="s">
        <v>6875</v>
      </c>
      <c r="H993" s="849"/>
      <c r="I993" s="849"/>
      <c r="J993" s="832"/>
      <c r="K993" s="832"/>
      <c r="L993" s="849"/>
      <c r="M993" s="849"/>
      <c r="N993" s="832"/>
      <c r="O993" s="832"/>
      <c r="P993" s="849">
        <v>2</v>
      </c>
      <c r="Q993" s="849">
        <v>170</v>
      </c>
      <c r="R993" s="837"/>
      <c r="S993" s="850">
        <v>85</v>
      </c>
    </row>
    <row r="994" spans="1:19" ht="14.4" customHeight="1" x14ac:dyDescent="0.3">
      <c r="A994" s="831" t="s">
        <v>6806</v>
      </c>
      <c r="B994" s="832" t="s">
        <v>7094</v>
      </c>
      <c r="C994" s="832" t="s">
        <v>665</v>
      </c>
      <c r="D994" s="832" t="s">
        <v>6734</v>
      </c>
      <c r="E994" s="832" t="s">
        <v>6770</v>
      </c>
      <c r="F994" s="832" t="s">
        <v>6925</v>
      </c>
      <c r="G994" s="832" t="s">
        <v>6926</v>
      </c>
      <c r="H994" s="849">
        <v>6</v>
      </c>
      <c r="I994" s="849">
        <v>1062</v>
      </c>
      <c r="J994" s="832">
        <v>5.9662921348314608</v>
      </c>
      <c r="K994" s="832">
        <v>177</v>
      </c>
      <c r="L994" s="849">
        <v>1</v>
      </c>
      <c r="M994" s="849">
        <v>178</v>
      </c>
      <c r="N994" s="832">
        <v>1</v>
      </c>
      <c r="O994" s="832">
        <v>178</v>
      </c>
      <c r="P994" s="849">
        <v>45</v>
      </c>
      <c r="Q994" s="849">
        <v>8055</v>
      </c>
      <c r="R994" s="837">
        <v>45.252808988764045</v>
      </c>
      <c r="S994" s="850">
        <v>179</v>
      </c>
    </row>
    <row r="995" spans="1:19" ht="14.4" customHeight="1" x14ac:dyDescent="0.3">
      <c r="A995" s="831" t="s">
        <v>6806</v>
      </c>
      <c r="B995" s="832" t="s">
        <v>7094</v>
      </c>
      <c r="C995" s="832" t="s">
        <v>665</v>
      </c>
      <c r="D995" s="832" t="s">
        <v>6734</v>
      </c>
      <c r="E995" s="832" t="s">
        <v>6770</v>
      </c>
      <c r="F995" s="832" t="s">
        <v>6927</v>
      </c>
      <c r="G995" s="832" t="s">
        <v>6928</v>
      </c>
      <c r="H995" s="849">
        <v>1</v>
      </c>
      <c r="I995" s="849">
        <v>0</v>
      </c>
      <c r="J995" s="832"/>
      <c r="K995" s="832">
        <v>0</v>
      </c>
      <c r="L995" s="849"/>
      <c r="M995" s="849"/>
      <c r="N995" s="832"/>
      <c r="O995" s="832"/>
      <c r="P995" s="849">
        <v>2</v>
      </c>
      <c r="Q995" s="849">
        <v>0</v>
      </c>
      <c r="R995" s="837"/>
      <c r="S995" s="850">
        <v>0</v>
      </c>
    </row>
    <row r="996" spans="1:19" ht="14.4" customHeight="1" x14ac:dyDescent="0.3">
      <c r="A996" s="831" t="s">
        <v>6806</v>
      </c>
      <c r="B996" s="832" t="s">
        <v>7094</v>
      </c>
      <c r="C996" s="832" t="s">
        <v>665</v>
      </c>
      <c r="D996" s="832" t="s">
        <v>6734</v>
      </c>
      <c r="E996" s="832" t="s">
        <v>6770</v>
      </c>
      <c r="F996" s="832" t="s">
        <v>6781</v>
      </c>
      <c r="G996" s="832" t="s">
        <v>6782</v>
      </c>
      <c r="H996" s="849">
        <v>2</v>
      </c>
      <c r="I996" s="849">
        <v>66.67</v>
      </c>
      <c r="J996" s="832"/>
      <c r="K996" s="832">
        <v>33.335000000000001</v>
      </c>
      <c r="L996" s="849"/>
      <c r="M996" s="849"/>
      <c r="N996" s="832"/>
      <c r="O996" s="832"/>
      <c r="P996" s="849">
        <v>10</v>
      </c>
      <c r="Q996" s="849">
        <v>333.33000000000004</v>
      </c>
      <c r="R996" s="837"/>
      <c r="S996" s="850">
        <v>33.333000000000006</v>
      </c>
    </row>
    <row r="997" spans="1:19" ht="14.4" customHeight="1" x14ac:dyDescent="0.3">
      <c r="A997" s="831" t="s">
        <v>6806</v>
      </c>
      <c r="B997" s="832" t="s">
        <v>7094</v>
      </c>
      <c r="C997" s="832" t="s">
        <v>665</v>
      </c>
      <c r="D997" s="832" t="s">
        <v>6734</v>
      </c>
      <c r="E997" s="832" t="s">
        <v>6770</v>
      </c>
      <c r="F997" s="832" t="s">
        <v>6818</v>
      </c>
      <c r="G997" s="832" t="s">
        <v>6819</v>
      </c>
      <c r="H997" s="849">
        <v>486</v>
      </c>
      <c r="I997" s="849">
        <v>56376</v>
      </c>
      <c r="J997" s="832">
        <v>2.0249999999999999</v>
      </c>
      <c r="K997" s="832">
        <v>116</v>
      </c>
      <c r="L997" s="849">
        <v>240</v>
      </c>
      <c r="M997" s="849">
        <v>27840</v>
      </c>
      <c r="N997" s="832">
        <v>1</v>
      </c>
      <c r="O997" s="832">
        <v>116</v>
      </c>
      <c r="P997" s="849">
        <v>268</v>
      </c>
      <c r="Q997" s="849">
        <v>31088</v>
      </c>
      <c r="R997" s="837">
        <v>1.1166666666666667</v>
      </c>
      <c r="S997" s="850">
        <v>116</v>
      </c>
    </row>
    <row r="998" spans="1:19" ht="14.4" customHeight="1" x14ac:dyDescent="0.3">
      <c r="A998" s="831" t="s">
        <v>6806</v>
      </c>
      <c r="B998" s="832" t="s">
        <v>7094</v>
      </c>
      <c r="C998" s="832" t="s">
        <v>665</v>
      </c>
      <c r="D998" s="832" t="s">
        <v>6734</v>
      </c>
      <c r="E998" s="832" t="s">
        <v>6770</v>
      </c>
      <c r="F998" s="832" t="s">
        <v>6783</v>
      </c>
      <c r="G998" s="832" t="s">
        <v>6784</v>
      </c>
      <c r="H998" s="849">
        <v>19</v>
      </c>
      <c r="I998" s="849">
        <v>703</v>
      </c>
      <c r="J998" s="832">
        <v>1.5833333333333333</v>
      </c>
      <c r="K998" s="832">
        <v>37</v>
      </c>
      <c r="L998" s="849">
        <v>12</v>
      </c>
      <c r="M998" s="849">
        <v>444</v>
      </c>
      <c r="N998" s="832">
        <v>1</v>
      </c>
      <c r="O998" s="832">
        <v>37</v>
      </c>
      <c r="P998" s="849">
        <v>11</v>
      </c>
      <c r="Q998" s="849">
        <v>418</v>
      </c>
      <c r="R998" s="837">
        <v>0.94144144144144148</v>
      </c>
      <c r="S998" s="850">
        <v>38</v>
      </c>
    </row>
    <row r="999" spans="1:19" ht="14.4" customHeight="1" x14ac:dyDescent="0.3">
      <c r="A999" s="831" t="s">
        <v>6806</v>
      </c>
      <c r="B999" s="832" t="s">
        <v>7094</v>
      </c>
      <c r="C999" s="832" t="s">
        <v>665</v>
      </c>
      <c r="D999" s="832" t="s">
        <v>6734</v>
      </c>
      <c r="E999" s="832" t="s">
        <v>6770</v>
      </c>
      <c r="F999" s="832" t="s">
        <v>6886</v>
      </c>
      <c r="G999" s="832" t="s">
        <v>6887</v>
      </c>
      <c r="H999" s="849"/>
      <c r="I999" s="849"/>
      <c r="J999" s="832"/>
      <c r="K999" s="832"/>
      <c r="L999" s="849">
        <v>3</v>
      </c>
      <c r="M999" s="849">
        <v>174</v>
      </c>
      <c r="N999" s="832">
        <v>1</v>
      </c>
      <c r="O999" s="832">
        <v>58</v>
      </c>
      <c r="P999" s="849">
        <v>6</v>
      </c>
      <c r="Q999" s="849">
        <v>354</v>
      </c>
      <c r="R999" s="837">
        <v>2.0344827586206895</v>
      </c>
      <c r="S999" s="850">
        <v>59</v>
      </c>
    </row>
    <row r="1000" spans="1:19" ht="14.4" customHeight="1" x14ac:dyDescent="0.3">
      <c r="A1000" s="831" t="s">
        <v>6806</v>
      </c>
      <c r="B1000" s="832" t="s">
        <v>7094</v>
      </c>
      <c r="C1000" s="832" t="s">
        <v>665</v>
      </c>
      <c r="D1000" s="832" t="s">
        <v>6734</v>
      </c>
      <c r="E1000" s="832" t="s">
        <v>6770</v>
      </c>
      <c r="F1000" s="832" t="s">
        <v>6854</v>
      </c>
      <c r="G1000" s="832" t="s">
        <v>6855</v>
      </c>
      <c r="H1000" s="849">
        <v>1</v>
      </c>
      <c r="I1000" s="849">
        <v>32</v>
      </c>
      <c r="J1000" s="832">
        <v>0.5</v>
      </c>
      <c r="K1000" s="832">
        <v>32</v>
      </c>
      <c r="L1000" s="849">
        <v>2</v>
      </c>
      <c r="M1000" s="849">
        <v>64</v>
      </c>
      <c r="N1000" s="832">
        <v>1</v>
      </c>
      <c r="O1000" s="832">
        <v>32</v>
      </c>
      <c r="P1000" s="849">
        <v>3</v>
      </c>
      <c r="Q1000" s="849">
        <v>99</v>
      </c>
      <c r="R1000" s="837">
        <v>1.546875</v>
      </c>
      <c r="S1000" s="850">
        <v>33</v>
      </c>
    </row>
    <row r="1001" spans="1:19" ht="14.4" customHeight="1" x14ac:dyDescent="0.3">
      <c r="A1001" s="831" t="s">
        <v>6806</v>
      </c>
      <c r="B1001" s="832" t="s">
        <v>7094</v>
      </c>
      <c r="C1001" s="832" t="s">
        <v>665</v>
      </c>
      <c r="D1001" s="832" t="s">
        <v>6734</v>
      </c>
      <c r="E1001" s="832" t="s">
        <v>6770</v>
      </c>
      <c r="F1001" s="832" t="s">
        <v>6888</v>
      </c>
      <c r="G1001" s="832" t="s">
        <v>6889</v>
      </c>
      <c r="H1001" s="849">
        <v>131</v>
      </c>
      <c r="I1001" s="849">
        <v>46505</v>
      </c>
      <c r="J1001" s="832">
        <v>11.909090909090908</v>
      </c>
      <c r="K1001" s="832">
        <v>355</v>
      </c>
      <c r="L1001" s="849">
        <v>11</v>
      </c>
      <c r="M1001" s="849">
        <v>3905</v>
      </c>
      <c r="N1001" s="832">
        <v>1</v>
      </c>
      <c r="O1001" s="832">
        <v>355</v>
      </c>
      <c r="P1001" s="849">
        <v>12</v>
      </c>
      <c r="Q1001" s="849">
        <v>4296</v>
      </c>
      <c r="R1001" s="837">
        <v>1.1001280409731113</v>
      </c>
      <c r="S1001" s="850">
        <v>358</v>
      </c>
    </row>
    <row r="1002" spans="1:19" ht="14.4" customHeight="1" x14ac:dyDescent="0.3">
      <c r="A1002" s="831" t="s">
        <v>6806</v>
      </c>
      <c r="B1002" s="832" t="s">
        <v>7094</v>
      </c>
      <c r="C1002" s="832" t="s">
        <v>665</v>
      </c>
      <c r="D1002" s="832" t="s">
        <v>6734</v>
      </c>
      <c r="E1002" s="832" t="s">
        <v>6770</v>
      </c>
      <c r="F1002" s="832" t="s">
        <v>7109</v>
      </c>
      <c r="G1002" s="832" t="s">
        <v>7110</v>
      </c>
      <c r="H1002" s="849">
        <v>1</v>
      </c>
      <c r="I1002" s="849">
        <v>0</v>
      </c>
      <c r="J1002" s="832"/>
      <c r="K1002" s="832">
        <v>0</v>
      </c>
      <c r="L1002" s="849">
        <v>3</v>
      </c>
      <c r="M1002" s="849">
        <v>0</v>
      </c>
      <c r="N1002" s="832"/>
      <c r="O1002" s="832">
        <v>0</v>
      </c>
      <c r="P1002" s="849">
        <v>1</v>
      </c>
      <c r="Q1002" s="849">
        <v>0</v>
      </c>
      <c r="R1002" s="837"/>
      <c r="S1002" s="850">
        <v>0</v>
      </c>
    </row>
    <row r="1003" spans="1:19" ht="14.4" customHeight="1" x14ac:dyDescent="0.3">
      <c r="A1003" s="831" t="s">
        <v>6806</v>
      </c>
      <c r="B1003" s="832" t="s">
        <v>7094</v>
      </c>
      <c r="C1003" s="832" t="s">
        <v>665</v>
      </c>
      <c r="D1003" s="832" t="s">
        <v>6734</v>
      </c>
      <c r="E1003" s="832" t="s">
        <v>6770</v>
      </c>
      <c r="F1003" s="832" t="s">
        <v>6822</v>
      </c>
      <c r="G1003" s="832" t="s">
        <v>6823</v>
      </c>
      <c r="H1003" s="849">
        <v>11</v>
      </c>
      <c r="I1003" s="849">
        <v>814</v>
      </c>
      <c r="J1003" s="832">
        <v>11</v>
      </c>
      <c r="K1003" s="832">
        <v>74</v>
      </c>
      <c r="L1003" s="849">
        <v>1</v>
      </c>
      <c r="M1003" s="849">
        <v>74</v>
      </c>
      <c r="N1003" s="832">
        <v>1</v>
      </c>
      <c r="O1003" s="832">
        <v>74</v>
      </c>
      <c r="P1003" s="849"/>
      <c r="Q1003" s="849"/>
      <c r="R1003" s="837"/>
      <c r="S1003" s="850"/>
    </row>
    <row r="1004" spans="1:19" ht="14.4" customHeight="1" x14ac:dyDescent="0.3">
      <c r="A1004" s="831" t="s">
        <v>6806</v>
      </c>
      <c r="B1004" s="832" t="s">
        <v>7094</v>
      </c>
      <c r="C1004" s="832" t="s">
        <v>665</v>
      </c>
      <c r="D1004" s="832" t="s">
        <v>6734</v>
      </c>
      <c r="E1004" s="832" t="s">
        <v>6770</v>
      </c>
      <c r="F1004" s="832" t="s">
        <v>6824</v>
      </c>
      <c r="G1004" s="832" t="s">
        <v>6825</v>
      </c>
      <c r="H1004" s="849">
        <v>1</v>
      </c>
      <c r="I1004" s="849">
        <v>223</v>
      </c>
      <c r="J1004" s="832"/>
      <c r="K1004" s="832">
        <v>223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6806</v>
      </c>
      <c r="B1005" s="832" t="s">
        <v>7094</v>
      </c>
      <c r="C1005" s="832" t="s">
        <v>665</v>
      </c>
      <c r="D1005" s="832" t="s">
        <v>6734</v>
      </c>
      <c r="E1005" s="832" t="s">
        <v>6770</v>
      </c>
      <c r="F1005" s="832" t="s">
        <v>6890</v>
      </c>
      <c r="G1005" s="832" t="s">
        <v>6891</v>
      </c>
      <c r="H1005" s="849">
        <v>82</v>
      </c>
      <c r="I1005" s="849">
        <v>6314</v>
      </c>
      <c r="J1005" s="832">
        <v>41</v>
      </c>
      <c r="K1005" s="832">
        <v>77</v>
      </c>
      <c r="L1005" s="849">
        <v>2</v>
      </c>
      <c r="M1005" s="849">
        <v>154</v>
      </c>
      <c r="N1005" s="832">
        <v>1</v>
      </c>
      <c r="O1005" s="832">
        <v>77</v>
      </c>
      <c r="P1005" s="849">
        <v>28</v>
      </c>
      <c r="Q1005" s="849">
        <v>2184</v>
      </c>
      <c r="R1005" s="837">
        <v>14.181818181818182</v>
      </c>
      <c r="S1005" s="850">
        <v>78</v>
      </c>
    </row>
    <row r="1006" spans="1:19" ht="14.4" customHeight="1" x14ac:dyDescent="0.3">
      <c r="A1006" s="831" t="s">
        <v>6806</v>
      </c>
      <c r="B1006" s="832" t="s">
        <v>7094</v>
      </c>
      <c r="C1006" s="832" t="s">
        <v>665</v>
      </c>
      <c r="D1006" s="832" t="s">
        <v>6734</v>
      </c>
      <c r="E1006" s="832" t="s">
        <v>6770</v>
      </c>
      <c r="F1006" s="832" t="s">
        <v>6892</v>
      </c>
      <c r="G1006" s="832" t="s">
        <v>6893</v>
      </c>
      <c r="H1006" s="849">
        <v>0</v>
      </c>
      <c r="I1006" s="849">
        <v>0</v>
      </c>
      <c r="J1006" s="832"/>
      <c r="K1006" s="832"/>
      <c r="L1006" s="849"/>
      <c r="M1006" s="849"/>
      <c r="N1006" s="832"/>
      <c r="O1006" s="832"/>
      <c r="P1006" s="849">
        <v>4</v>
      </c>
      <c r="Q1006" s="849">
        <v>244</v>
      </c>
      <c r="R1006" s="837"/>
      <c r="S1006" s="850">
        <v>61</v>
      </c>
    </row>
    <row r="1007" spans="1:19" ht="14.4" customHeight="1" x14ac:dyDescent="0.3">
      <c r="A1007" s="831" t="s">
        <v>6806</v>
      </c>
      <c r="B1007" s="832" t="s">
        <v>7094</v>
      </c>
      <c r="C1007" s="832" t="s">
        <v>665</v>
      </c>
      <c r="D1007" s="832" t="s">
        <v>6734</v>
      </c>
      <c r="E1007" s="832" t="s">
        <v>6770</v>
      </c>
      <c r="F1007" s="832" t="s">
        <v>6785</v>
      </c>
      <c r="G1007" s="832" t="s">
        <v>6786</v>
      </c>
      <c r="H1007" s="849"/>
      <c r="I1007" s="849"/>
      <c r="J1007" s="832"/>
      <c r="K1007" s="832"/>
      <c r="L1007" s="849">
        <v>1</v>
      </c>
      <c r="M1007" s="849">
        <v>28</v>
      </c>
      <c r="N1007" s="832">
        <v>1</v>
      </c>
      <c r="O1007" s="832">
        <v>28</v>
      </c>
      <c r="P1007" s="849">
        <v>3</v>
      </c>
      <c r="Q1007" s="849">
        <v>87</v>
      </c>
      <c r="R1007" s="837">
        <v>3.1071428571428572</v>
      </c>
      <c r="S1007" s="850">
        <v>29</v>
      </c>
    </row>
    <row r="1008" spans="1:19" ht="14.4" customHeight="1" x14ac:dyDescent="0.3">
      <c r="A1008" s="831" t="s">
        <v>6806</v>
      </c>
      <c r="B1008" s="832" t="s">
        <v>7094</v>
      </c>
      <c r="C1008" s="832" t="s">
        <v>665</v>
      </c>
      <c r="D1008" s="832" t="s">
        <v>6734</v>
      </c>
      <c r="E1008" s="832" t="s">
        <v>6770</v>
      </c>
      <c r="F1008" s="832" t="s">
        <v>6787</v>
      </c>
      <c r="G1008" s="832" t="s">
        <v>6788</v>
      </c>
      <c r="H1008" s="849">
        <v>48</v>
      </c>
      <c r="I1008" s="849">
        <v>2832</v>
      </c>
      <c r="J1008" s="832">
        <v>1.3714285714285714</v>
      </c>
      <c r="K1008" s="832">
        <v>59</v>
      </c>
      <c r="L1008" s="849">
        <v>35</v>
      </c>
      <c r="M1008" s="849">
        <v>2065</v>
      </c>
      <c r="N1008" s="832">
        <v>1</v>
      </c>
      <c r="O1008" s="832">
        <v>59</v>
      </c>
      <c r="P1008" s="849">
        <v>29</v>
      </c>
      <c r="Q1008" s="849">
        <v>1769</v>
      </c>
      <c r="R1008" s="837">
        <v>0.85665859564164648</v>
      </c>
      <c r="S1008" s="850">
        <v>61</v>
      </c>
    </row>
    <row r="1009" spans="1:19" ht="14.4" customHeight="1" x14ac:dyDescent="0.3">
      <c r="A1009" s="831" t="s">
        <v>6806</v>
      </c>
      <c r="B1009" s="832" t="s">
        <v>7094</v>
      </c>
      <c r="C1009" s="832" t="s">
        <v>665</v>
      </c>
      <c r="D1009" s="832" t="s">
        <v>6734</v>
      </c>
      <c r="E1009" s="832" t="s">
        <v>6770</v>
      </c>
      <c r="F1009" s="832" t="s">
        <v>7115</v>
      </c>
      <c r="G1009" s="832" t="s">
        <v>7116</v>
      </c>
      <c r="H1009" s="849">
        <v>19</v>
      </c>
      <c r="I1009" s="849">
        <v>4978</v>
      </c>
      <c r="J1009" s="832"/>
      <c r="K1009" s="832">
        <v>262</v>
      </c>
      <c r="L1009" s="849"/>
      <c r="M1009" s="849"/>
      <c r="N1009" s="832"/>
      <c r="O1009" s="832"/>
      <c r="P1009" s="849">
        <v>63</v>
      </c>
      <c r="Q1009" s="849">
        <v>16506</v>
      </c>
      <c r="R1009" s="837"/>
      <c r="S1009" s="850">
        <v>262</v>
      </c>
    </row>
    <row r="1010" spans="1:19" ht="14.4" customHeight="1" x14ac:dyDescent="0.3">
      <c r="A1010" s="831" t="s">
        <v>6806</v>
      </c>
      <c r="B1010" s="832" t="s">
        <v>7094</v>
      </c>
      <c r="C1010" s="832" t="s">
        <v>665</v>
      </c>
      <c r="D1010" s="832" t="s">
        <v>6734</v>
      </c>
      <c r="E1010" s="832" t="s">
        <v>6770</v>
      </c>
      <c r="F1010" s="832" t="s">
        <v>6933</v>
      </c>
      <c r="G1010" s="832" t="s">
        <v>6934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1</v>
      </c>
      <c r="Q1010" s="849">
        <v>66</v>
      </c>
      <c r="R1010" s="837"/>
      <c r="S1010" s="850">
        <v>66</v>
      </c>
    </row>
    <row r="1011" spans="1:19" ht="14.4" customHeight="1" x14ac:dyDescent="0.3">
      <c r="A1011" s="831" t="s">
        <v>6806</v>
      </c>
      <c r="B1011" s="832" t="s">
        <v>7094</v>
      </c>
      <c r="C1011" s="832" t="s">
        <v>665</v>
      </c>
      <c r="D1011" s="832" t="s">
        <v>6734</v>
      </c>
      <c r="E1011" s="832" t="s">
        <v>6770</v>
      </c>
      <c r="F1011" s="832" t="s">
        <v>7119</v>
      </c>
      <c r="G1011" s="832" t="s">
        <v>7120</v>
      </c>
      <c r="H1011" s="849">
        <v>26</v>
      </c>
      <c r="I1011" s="849">
        <v>93236</v>
      </c>
      <c r="J1011" s="832"/>
      <c r="K1011" s="832">
        <v>3586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" customHeight="1" x14ac:dyDescent="0.3">
      <c r="A1012" s="831" t="s">
        <v>6806</v>
      </c>
      <c r="B1012" s="832" t="s">
        <v>7094</v>
      </c>
      <c r="C1012" s="832" t="s">
        <v>665</v>
      </c>
      <c r="D1012" s="832" t="s">
        <v>6734</v>
      </c>
      <c r="E1012" s="832" t="s">
        <v>6770</v>
      </c>
      <c r="F1012" s="832" t="s">
        <v>7065</v>
      </c>
      <c r="G1012" s="832" t="s">
        <v>7066</v>
      </c>
      <c r="H1012" s="849">
        <v>7</v>
      </c>
      <c r="I1012" s="849">
        <v>6601</v>
      </c>
      <c r="J1012" s="832">
        <v>0.38847693032015068</v>
      </c>
      <c r="K1012" s="832">
        <v>943</v>
      </c>
      <c r="L1012" s="849">
        <v>18</v>
      </c>
      <c r="M1012" s="849">
        <v>16992</v>
      </c>
      <c r="N1012" s="832">
        <v>1</v>
      </c>
      <c r="O1012" s="832">
        <v>944</v>
      </c>
      <c r="P1012" s="849">
        <v>30</v>
      </c>
      <c r="Q1012" s="849">
        <v>28410</v>
      </c>
      <c r="R1012" s="837">
        <v>1.6719632768361581</v>
      </c>
      <c r="S1012" s="850">
        <v>947</v>
      </c>
    </row>
    <row r="1013" spans="1:19" ht="14.4" customHeight="1" x14ac:dyDescent="0.3">
      <c r="A1013" s="831" t="s">
        <v>6806</v>
      </c>
      <c r="B1013" s="832" t="s">
        <v>7094</v>
      </c>
      <c r="C1013" s="832" t="s">
        <v>665</v>
      </c>
      <c r="D1013" s="832" t="s">
        <v>6734</v>
      </c>
      <c r="E1013" s="832" t="s">
        <v>6770</v>
      </c>
      <c r="F1013" s="832" t="s">
        <v>7121</v>
      </c>
      <c r="G1013" s="832" t="s">
        <v>7120</v>
      </c>
      <c r="H1013" s="849">
        <v>8</v>
      </c>
      <c r="I1013" s="849">
        <v>41600</v>
      </c>
      <c r="J1013" s="832">
        <v>2</v>
      </c>
      <c r="K1013" s="832">
        <v>5200</v>
      </c>
      <c r="L1013" s="849">
        <v>4</v>
      </c>
      <c r="M1013" s="849">
        <v>20800</v>
      </c>
      <c r="N1013" s="832">
        <v>1</v>
      </c>
      <c r="O1013" s="832">
        <v>5200</v>
      </c>
      <c r="P1013" s="849">
        <v>5</v>
      </c>
      <c r="Q1013" s="849">
        <v>26000</v>
      </c>
      <c r="R1013" s="837">
        <v>1.25</v>
      </c>
      <c r="S1013" s="850">
        <v>5200</v>
      </c>
    </row>
    <row r="1014" spans="1:19" ht="14.4" customHeight="1" x14ac:dyDescent="0.3">
      <c r="A1014" s="831" t="s">
        <v>6806</v>
      </c>
      <c r="B1014" s="832" t="s">
        <v>7094</v>
      </c>
      <c r="C1014" s="832" t="s">
        <v>665</v>
      </c>
      <c r="D1014" s="832" t="s">
        <v>2659</v>
      </c>
      <c r="E1014" s="832" t="s">
        <v>6770</v>
      </c>
      <c r="F1014" s="832" t="s">
        <v>6773</v>
      </c>
      <c r="G1014" s="832" t="s">
        <v>6774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1</v>
      </c>
      <c r="Q1014" s="849">
        <v>31</v>
      </c>
      <c r="R1014" s="837"/>
      <c r="S1014" s="850">
        <v>31</v>
      </c>
    </row>
    <row r="1015" spans="1:19" ht="14.4" customHeight="1" x14ac:dyDescent="0.3">
      <c r="A1015" s="831" t="s">
        <v>6806</v>
      </c>
      <c r="B1015" s="832" t="s">
        <v>7094</v>
      </c>
      <c r="C1015" s="832" t="s">
        <v>665</v>
      </c>
      <c r="D1015" s="832" t="s">
        <v>2659</v>
      </c>
      <c r="E1015" s="832" t="s">
        <v>6770</v>
      </c>
      <c r="F1015" s="832" t="s">
        <v>6775</v>
      </c>
      <c r="G1015" s="832" t="s">
        <v>6776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1</v>
      </c>
      <c r="Q1015" s="849">
        <v>67</v>
      </c>
      <c r="R1015" s="837"/>
      <c r="S1015" s="850">
        <v>67</v>
      </c>
    </row>
    <row r="1016" spans="1:19" ht="14.4" customHeight="1" x14ac:dyDescent="0.3">
      <c r="A1016" s="831" t="s">
        <v>6806</v>
      </c>
      <c r="B1016" s="832" t="s">
        <v>7094</v>
      </c>
      <c r="C1016" s="832" t="s">
        <v>665</v>
      </c>
      <c r="D1016" s="832" t="s">
        <v>2659</v>
      </c>
      <c r="E1016" s="832" t="s">
        <v>6770</v>
      </c>
      <c r="F1016" s="832" t="s">
        <v>6870</v>
      </c>
      <c r="G1016" s="832" t="s">
        <v>6871</v>
      </c>
      <c r="H1016" s="849"/>
      <c r="I1016" s="849"/>
      <c r="J1016" s="832"/>
      <c r="K1016" s="832"/>
      <c r="L1016" s="849">
        <v>1</v>
      </c>
      <c r="M1016" s="849">
        <v>116</v>
      </c>
      <c r="N1016" s="832">
        <v>1</v>
      </c>
      <c r="O1016" s="832">
        <v>116</v>
      </c>
      <c r="P1016" s="849"/>
      <c r="Q1016" s="849"/>
      <c r="R1016" s="837"/>
      <c r="S1016" s="850"/>
    </row>
    <row r="1017" spans="1:19" ht="14.4" customHeight="1" x14ac:dyDescent="0.3">
      <c r="A1017" s="831" t="s">
        <v>6806</v>
      </c>
      <c r="B1017" s="832" t="s">
        <v>7094</v>
      </c>
      <c r="C1017" s="832" t="s">
        <v>665</v>
      </c>
      <c r="D1017" s="832" t="s">
        <v>2659</v>
      </c>
      <c r="E1017" s="832" t="s">
        <v>6770</v>
      </c>
      <c r="F1017" s="832" t="s">
        <v>6848</v>
      </c>
      <c r="G1017" s="832" t="s">
        <v>6849</v>
      </c>
      <c r="H1017" s="849"/>
      <c r="I1017" s="849"/>
      <c r="J1017" s="832"/>
      <c r="K1017" s="832"/>
      <c r="L1017" s="849">
        <v>4</v>
      </c>
      <c r="M1017" s="849">
        <v>588</v>
      </c>
      <c r="N1017" s="832">
        <v>1</v>
      </c>
      <c r="O1017" s="832">
        <v>147</v>
      </c>
      <c r="P1017" s="849"/>
      <c r="Q1017" s="849"/>
      <c r="R1017" s="837"/>
      <c r="S1017" s="850"/>
    </row>
    <row r="1018" spans="1:19" ht="14.4" customHeight="1" x14ac:dyDescent="0.3">
      <c r="A1018" s="831" t="s">
        <v>6806</v>
      </c>
      <c r="B1018" s="832" t="s">
        <v>7094</v>
      </c>
      <c r="C1018" s="832" t="s">
        <v>665</v>
      </c>
      <c r="D1018" s="832" t="s">
        <v>2659</v>
      </c>
      <c r="E1018" s="832" t="s">
        <v>6770</v>
      </c>
      <c r="F1018" s="832" t="s">
        <v>6925</v>
      </c>
      <c r="G1018" s="832" t="s">
        <v>6926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10</v>
      </c>
      <c r="Q1018" s="849">
        <v>1790</v>
      </c>
      <c r="R1018" s="837"/>
      <c r="S1018" s="850">
        <v>179</v>
      </c>
    </row>
    <row r="1019" spans="1:19" ht="14.4" customHeight="1" x14ac:dyDescent="0.3">
      <c r="A1019" s="831" t="s">
        <v>6806</v>
      </c>
      <c r="B1019" s="832" t="s">
        <v>7094</v>
      </c>
      <c r="C1019" s="832" t="s">
        <v>665</v>
      </c>
      <c r="D1019" s="832" t="s">
        <v>2659</v>
      </c>
      <c r="E1019" s="832" t="s">
        <v>6770</v>
      </c>
      <c r="F1019" s="832" t="s">
        <v>6781</v>
      </c>
      <c r="G1019" s="832" t="s">
        <v>6782</v>
      </c>
      <c r="H1019" s="849"/>
      <c r="I1019" s="849"/>
      <c r="J1019" s="832"/>
      <c r="K1019" s="832"/>
      <c r="L1019" s="849">
        <v>2</v>
      </c>
      <c r="M1019" s="849">
        <v>66.66</v>
      </c>
      <c r="N1019" s="832">
        <v>1</v>
      </c>
      <c r="O1019" s="832">
        <v>33.33</v>
      </c>
      <c r="P1019" s="849">
        <v>1</v>
      </c>
      <c r="Q1019" s="849">
        <v>33.33</v>
      </c>
      <c r="R1019" s="837">
        <v>0.5</v>
      </c>
      <c r="S1019" s="850">
        <v>33.33</v>
      </c>
    </row>
    <row r="1020" spans="1:19" ht="14.4" customHeight="1" x14ac:dyDescent="0.3">
      <c r="A1020" s="831" t="s">
        <v>6806</v>
      </c>
      <c r="B1020" s="832" t="s">
        <v>7094</v>
      </c>
      <c r="C1020" s="832" t="s">
        <v>665</v>
      </c>
      <c r="D1020" s="832" t="s">
        <v>2659</v>
      </c>
      <c r="E1020" s="832" t="s">
        <v>6770</v>
      </c>
      <c r="F1020" s="832" t="s">
        <v>6818</v>
      </c>
      <c r="G1020" s="832" t="s">
        <v>6819</v>
      </c>
      <c r="H1020" s="849"/>
      <c r="I1020" s="849"/>
      <c r="J1020" s="832"/>
      <c r="K1020" s="832"/>
      <c r="L1020" s="849">
        <v>1</v>
      </c>
      <c r="M1020" s="849">
        <v>116</v>
      </c>
      <c r="N1020" s="832">
        <v>1</v>
      </c>
      <c r="O1020" s="832">
        <v>116</v>
      </c>
      <c r="P1020" s="849">
        <v>5</v>
      </c>
      <c r="Q1020" s="849">
        <v>580</v>
      </c>
      <c r="R1020" s="837">
        <v>5</v>
      </c>
      <c r="S1020" s="850">
        <v>116</v>
      </c>
    </row>
    <row r="1021" spans="1:19" ht="14.4" customHeight="1" x14ac:dyDescent="0.3">
      <c r="A1021" s="831" t="s">
        <v>6806</v>
      </c>
      <c r="B1021" s="832" t="s">
        <v>7094</v>
      </c>
      <c r="C1021" s="832" t="s">
        <v>665</v>
      </c>
      <c r="D1021" s="832" t="s">
        <v>2659</v>
      </c>
      <c r="E1021" s="832" t="s">
        <v>6770</v>
      </c>
      <c r="F1021" s="832" t="s">
        <v>6783</v>
      </c>
      <c r="G1021" s="832" t="s">
        <v>6784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2</v>
      </c>
      <c r="Q1021" s="849">
        <v>76</v>
      </c>
      <c r="R1021" s="837"/>
      <c r="S1021" s="850">
        <v>38</v>
      </c>
    </row>
    <row r="1022" spans="1:19" ht="14.4" customHeight="1" x14ac:dyDescent="0.3">
      <c r="A1022" s="831" t="s">
        <v>6806</v>
      </c>
      <c r="B1022" s="832" t="s">
        <v>7094</v>
      </c>
      <c r="C1022" s="832" t="s">
        <v>665</v>
      </c>
      <c r="D1022" s="832" t="s">
        <v>2659</v>
      </c>
      <c r="E1022" s="832" t="s">
        <v>6770</v>
      </c>
      <c r="F1022" s="832" t="s">
        <v>6888</v>
      </c>
      <c r="G1022" s="832" t="s">
        <v>6889</v>
      </c>
      <c r="H1022" s="849"/>
      <c r="I1022" s="849"/>
      <c r="J1022" s="832"/>
      <c r="K1022" s="832"/>
      <c r="L1022" s="849">
        <v>4</v>
      </c>
      <c r="M1022" s="849">
        <v>1420</v>
      </c>
      <c r="N1022" s="832">
        <v>1</v>
      </c>
      <c r="O1022" s="832">
        <v>355</v>
      </c>
      <c r="P1022" s="849"/>
      <c r="Q1022" s="849"/>
      <c r="R1022" s="837"/>
      <c r="S1022" s="850"/>
    </row>
    <row r="1023" spans="1:19" ht="14.4" customHeight="1" x14ac:dyDescent="0.3">
      <c r="A1023" s="831" t="s">
        <v>6806</v>
      </c>
      <c r="B1023" s="832" t="s">
        <v>7094</v>
      </c>
      <c r="C1023" s="832" t="s">
        <v>665</v>
      </c>
      <c r="D1023" s="832" t="s">
        <v>2659</v>
      </c>
      <c r="E1023" s="832" t="s">
        <v>6770</v>
      </c>
      <c r="F1023" s="832" t="s">
        <v>6822</v>
      </c>
      <c r="G1023" s="832" t="s">
        <v>6823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3</v>
      </c>
      <c r="Q1023" s="849">
        <v>225</v>
      </c>
      <c r="R1023" s="837"/>
      <c r="S1023" s="850">
        <v>75</v>
      </c>
    </row>
    <row r="1024" spans="1:19" ht="14.4" customHeight="1" x14ac:dyDescent="0.3">
      <c r="A1024" s="831" t="s">
        <v>6806</v>
      </c>
      <c r="B1024" s="832" t="s">
        <v>7094</v>
      </c>
      <c r="C1024" s="832" t="s">
        <v>665</v>
      </c>
      <c r="D1024" s="832" t="s">
        <v>2659</v>
      </c>
      <c r="E1024" s="832" t="s">
        <v>6770</v>
      </c>
      <c r="F1024" s="832" t="s">
        <v>6890</v>
      </c>
      <c r="G1024" s="832" t="s">
        <v>6891</v>
      </c>
      <c r="H1024" s="849"/>
      <c r="I1024" s="849"/>
      <c r="J1024" s="832"/>
      <c r="K1024" s="832"/>
      <c r="L1024" s="849">
        <v>4</v>
      </c>
      <c r="M1024" s="849">
        <v>308</v>
      </c>
      <c r="N1024" s="832">
        <v>1</v>
      </c>
      <c r="O1024" s="832">
        <v>77</v>
      </c>
      <c r="P1024" s="849"/>
      <c r="Q1024" s="849"/>
      <c r="R1024" s="837"/>
      <c r="S1024" s="850"/>
    </row>
    <row r="1025" spans="1:19" ht="14.4" customHeight="1" x14ac:dyDescent="0.3">
      <c r="A1025" s="831" t="s">
        <v>6806</v>
      </c>
      <c r="B1025" s="832" t="s">
        <v>7094</v>
      </c>
      <c r="C1025" s="832" t="s">
        <v>665</v>
      </c>
      <c r="D1025" s="832" t="s">
        <v>2659</v>
      </c>
      <c r="E1025" s="832" t="s">
        <v>6770</v>
      </c>
      <c r="F1025" s="832" t="s">
        <v>6787</v>
      </c>
      <c r="G1025" s="832" t="s">
        <v>6788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3</v>
      </c>
      <c r="Q1025" s="849">
        <v>183</v>
      </c>
      <c r="R1025" s="837"/>
      <c r="S1025" s="850">
        <v>61</v>
      </c>
    </row>
    <row r="1026" spans="1:19" ht="14.4" customHeight="1" x14ac:dyDescent="0.3">
      <c r="A1026" s="831" t="s">
        <v>6806</v>
      </c>
      <c r="B1026" s="832" t="s">
        <v>7094</v>
      </c>
      <c r="C1026" s="832" t="s">
        <v>665</v>
      </c>
      <c r="D1026" s="832" t="s">
        <v>2659</v>
      </c>
      <c r="E1026" s="832" t="s">
        <v>6770</v>
      </c>
      <c r="F1026" s="832" t="s">
        <v>6789</v>
      </c>
      <c r="G1026" s="832" t="s">
        <v>6790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1</v>
      </c>
      <c r="Q1026" s="849">
        <v>38</v>
      </c>
      <c r="R1026" s="837"/>
      <c r="S1026" s="850">
        <v>38</v>
      </c>
    </row>
    <row r="1027" spans="1:19" ht="14.4" customHeight="1" x14ac:dyDescent="0.3">
      <c r="A1027" s="831" t="s">
        <v>6806</v>
      </c>
      <c r="B1027" s="832" t="s">
        <v>7094</v>
      </c>
      <c r="C1027" s="832" t="s">
        <v>665</v>
      </c>
      <c r="D1027" s="832" t="s">
        <v>2661</v>
      </c>
      <c r="E1027" s="832" t="s">
        <v>6770</v>
      </c>
      <c r="F1027" s="832" t="s">
        <v>6775</v>
      </c>
      <c r="G1027" s="832" t="s">
        <v>6776</v>
      </c>
      <c r="H1027" s="849">
        <v>15</v>
      </c>
      <c r="I1027" s="849">
        <v>990</v>
      </c>
      <c r="J1027" s="832">
        <v>0.51724137931034486</v>
      </c>
      <c r="K1027" s="832">
        <v>66</v>
      </c>
      <c r="L1027" s="849">
        <v>29</v>
      </c>
      <c r="M1027" s="849">
        <v>1914</v>
      </c>
      <c r="N1027" s="832">
        <v>1</v>
      </c>
      <c r="O1027" s="832">
        <v>66</v>
      </c>
      <c r="P1027" s="849">
        <v>36</v>
      </c>
      <c r="Q1027" s="849">
        <v>2412</v>
      </c>
      <c r="R1027" s="837">
        <v>1.2601880877742946</v>
      </c>
      <c r="S1027" s="850">
        <v>67</v>
      </c>
    </row>
    <row r="1028" spans="1:19" ht="14.4" customHeight="1" x14ac:dyDescent="0.3">
      <c r="A1028" s="831" t="s">
        <v>6806</v>
      </c>
      <c r="B1028" s="832" t="s">
        <v>7094</v>
      </c>
      <c r="C1028" s="832" t="s">
        <v>665</v>
      </c>
      <c r="D1028" s="832" t="s">
        <v>2661</v>
      </c>
      <c r="E1028" s="832" t="s">
        <v>6770</v>
      </c>
      <c r="F1028" s="832" t="s">
        <v>7099</v>
      </c>
      <c r="G1028" s="832" t="s">
        <v>7100</v>
      </c>
      <c r="H1028" s="849">
        <v>1</v>
      </c>
      <c r="I1028" s="849">
        <v>300</v>
      </c>
      <c r="J1028" s="832">
        <v>0.16666666666666666</v>
      </c>
      <c r="K1028" s="832">
        <v>300</v>
      </c>
      <c r="L1028" s="849">
        <v>6</v>
      </c>
      <c r="M1028" s="849">
        <v>1800</v>
      </c>
      <c r="N1028" s="832">
        <v>1</v>
      </c>
      <c r="O1028" s="832">
        <v>300</v>
      </c>
      <c r="P1028" s="849">
        <v>8</v>
      </c>
      <c r="Q1028" s="849">
        <v>2416</v>
      </c>
      <c r="R1028" s="837">
        <v>1.3422222222222222</v>
      </c>
      <c r="S1028" s="850">
        <v>302</v>
      </c>
    </row>
    <row r="1029" spans="1:19" ht="14.4" customHeight="1" x14ac:dyDescent="0.3">
      <c r="A1029" s="831" t="s">
        <v>6806</v>
      </c>
      <c r="B1029" s="832" t="s">
        <v>7094</v>
      </c>
      <c r="C1029" s="832" t="s">
        <v>665</v>
      </c>
      <c r="D1029" s="832" t="s">
        <v>2661</v>
      </c>
      <c r="E1029" s="832" t="s">
        <v>6770</v>
      </c>
      <c r="F1029" s="832" t="s">
        <v>6810</v>
      </c>
      <c r="G1029" s="832" t="s">
        <v>6811</v>
      </c>
      <c r="H1029" s="849">
        <v>67</v>
      </c>
      <c r="I1029" s="849">
        <v>2479</v>
      </c>
      <c r="J1029" s="832">
        <v>0.44078947368421051</v>
      </c>
      <c r="K1029" s="832">
        <v>37</v>
      </c>
      <c r="L1029" s="849">
        <v>152</v>
      </c>
      <c r="M1029" s="849">
        <v>5624</v>
      </c>
      <c r="N1029" s="832">
        <v>1</v>
      </c>
      <c r="O1029" s="832">
        <v>37</v>
      </c>
      <c r="P1029" s="849">
        <v>212</v>
      </c>
      <c r="Q1029" s="849">
        <v>8056</v>
      </c>
      <c r="R1029" s="837">
        <v>1.4324324324324325</v>
      </c>
      <c r="S1029" s="850">
        <v>38</v>
      </c>
    </row>
    <row r="1030" spans="1:19" ht="14.4" customHeight="1" x14ac:dyDescent="0.3">
      <c r="A1030" s="831" t="s">
        <v>6806</v>
      </c>
      <c r="B1030" s="832" t="s">
        <v>7094</v>
      </c>
      <c r="C1030" s="832" t="s">
        <v>665</v>
      </c>
      <c r="D1030" s="832" t="s">
        <v>2661</v>
      </c>
      <c r="E1030" s="832" t="s">
        <v>6770</v>
      </c>
      <c r="F1030" s="832" t="s">
        <v>6925</v>
      </c>
      <c r="G1030" s="832" t="s">
        <v>6926</v>
      </c>
      <c r="H1030" s="849"/>
      <c r="I1030" s="849"/>
      <c r="J1030" s="832"/>
      <c r="K1030" s="832"/>
      <c r="L1030" s="849">
        <v>8</v>
      </c>
      <c r="M1030" s="849">
        <v>1424</v>
      </c>
      <c r="N1030" s="832">
        <v>1</v>
      </c>
      <c r="O1030" s="832">
        <v>178</v>
      </c>
      <c r="P1030" s="849">
        <v>9</v>
      </c>
      <c r="Q1030" s="849">
        <v>1611</v>
      </c>
      <c r="R1030" s="837">
        <v>1.1313202247191012</v>
      </c>
      <c r="S1030" s="850">
        <v>179</v>
      </c>
    </row>
    <row r="1031" spans="1:19" ht="14.4" customHeight="1" x14ac:dyDescent="0.3">
      <c r="A1031" s="831" t="s">
        <v>6806</v>
      </c>
      <c r="B1031" s="832" t="s">
        <v>7094</v>
      </c>
      <c r="C1031" s="832" t="s">
        <v>665</v>
      </c>
      <c r="D1031" s="832" t="s">
        <v>2661</v>
      </c>
      <c r="E1031" s="832" t="s">
        <v>6770</v>
      </c>
      <c r="F1031" s="832" t="s">
        <v>6781</v>
      </c>
      <c r="G1031" s="832" t="s">
        <v>6782</v>
      </c>
      <c r="H1031" s="849">
        <v>3</v>
      </c>
      <c r="I1031" s="849">
        <v>99.99</v>
      </c>
      <c r="J1031" s="832">
        <v>0.21426275526603381</v>
      </c>
      <c r="K1031" s="832">
        <v>33.33</v>
      </c>
      <c r="L1031" s="849">
        <v>14</v>
      </c>
      <c r="M1031" s="849">
        <v>466.67</v>
      </c>
      <c r="N1031" s="832">
        <v>1</v>
      </c>
      <c r="O1031" s="832">
        <v>33.333571428571432</v>
      </c>
      <c r="P1031" s="849">
        <v>15</v>
      </c>
      <c r="Q1031" s="849">
        <v>500.00000000000011</v>
      </c>
      <c r="R1031" s="837">
        <v>1.0714209184220114</v>
      </c>
      <c r="S1031" s="850">
        <v>33.333333333333343</v>
      </c>
    </row>
    <row r="1032" spans="1:19" ht="14.4" customHeight="1" x14ac:dyDescent="0.3">
      <c r="A1032" s="831" t="s">
        <v>6806</v>
      </c>
      <c r="B1032" s="832" t="s">
        <v>7094</v>
      </c>
      <c r="C1032" s="832" t="s">
        <v>665</v>
      </c>
      <c r="D1032" s="832" t="s">
        <v>2661</v>
      </c>
      <c r="E1032" s="832" t="s">
        <v>6770</v>
      </c>
      <c r="F1032" s="832" t="s">
        <v>6818</v>
      </c>
      <c r="G1032" s="832" t="s">
        <v>6819</v>
      </c>
      <c r="H1032" s="849">
        <v>13</v>
      </c>
      <c r="I1032" s="849">
        <v>1508</v>
      </c>
      <c r="J1032" s="832">
        <v>0.4642857142857143</v>
      </c>
      <c r="K1032" s="832">
        <v>116</v>
      </c>
      <c r="L1032" s="849">
        <v>28</v>
      </c>
      <c r="M1032" s="849">
        <v>3248</v>
      </c>
      <c r="N1032" s="832">
        <v>1</v>
      </c>
      <c r="O1032" s="832">
        <v>116</v>
      </c>
      <c r="P1032" s="849">
        <v>33</v>
      </c>
      <c r="Q1032" s="849">
        <v>3828</v>
      </c>
      <c r="R1032" s="837">
        <v>1.1785714285714286</v>
      </c>
      <c r="S1032" s="850">
        <v>116</v>
      </c>
    </row>
    <row r="1033" spans="1:19" ht="14.4" customHeight="1" x14ac:dyDescent="0.3">
      <c r="A1033" s="831" t="s">
        <v>6806</v>
      </c>
      <c r="B1033" s="832" t="s">
        <v>7094</v>
      </c>
      <c r="C1033" s="832" t="s">
        <v>665</v>
      </c>
      <c r="D1033" s="832" t="s">
        <v>2661</v>
      </c>
      <c r="E1033" s="832" t="s">
        <v>6770</v>
      </c>
      <c r="F1033" s="832" t="s">
        <v>6783</v>
      </c>
      <c r="G1033" s="832" t="s">
        <v>6784</v>
      </c>
      <c r="H1033" s="849">
        <v>34</v>
      </c>
      <c r="I1033" s="849">
        <v>1258</v>
      </c>
      <c r="J1033" s="832">
        <v>0.39080459770114945</v>
      </c>
      <c r="K1033" s="832">
        <v>37</v>
      </c>
      <c r="L1033" s="849">
        <v>87</v>
      </c>
      <c r="M1033" s="849">
        <v>3219</v>
      </c>
      <c r="N1033" s="832">
        <v>1</v>
      </c>
      <c r="O1033" s="832">
        <v>37</v>
      </c>
      <c r="P1033" s="849">
        <v>94</v>
      </c>
      <c r="Q1033" s="849">
        <v>3572</v>
      </c>
      <c r="R1033" s="837">
        <v>1.1096613855234545</v>
      </c>
      <c r="S1033" s="850">
        <v>38</v>
      </c>
    </row>
    <row r="1034" spans="1:19" ht="14.4" customHeight="1" x14ac:dyDescent="0.3">
      <c r="A1034" s="831" t="s">
        <v>6806</v>
      </c>
      <c r="B1034" s="832" t="s">
        <v>7094</v>
      </c>
      <c r="C1034" s="832" t="s">
        <v>665</v>
      </c>
      <c r="D1034" s="832" t="s">
        <v>2661</v>
      </c>
      <c r="E1034" s="832" t="s">
        <v>6770</v>
      </c>
      <c r="F1034" s="832" t="s">
        <v>6854</v>
      </c>
      <c r="G1034" s="832" t="s">
        <v>6855</v>
      </c>
      <c r="H1034" s="849"/>
      <c r="I1034" s="849"/>
      <c r="J1034" s="832"/>
      <c r="K1034" s="832"/>
      <c r="L1034" s="849">
        <v>2</v>
      </c>
      <c r="M1034" s="849">
        <v>64</v>
      </c>
      <c r="N1034" s="832">
        <v>1</v>
      </c>
      <c r="O1034" s="832">
        <v>32</v>
      </c>
      <c r="P1034" s="849"/>
      <c r="Q1034" s="849"/>
      <c r="R1034" s="837"/>
      <c r="S1034" s="850"/>
    </row>
    <row r="1035" spans="1:19" ht="14.4" customHeight="1" x14ac:dyDescent="0.3">
      <c r="A1035" s="831" t="s">
        <v>6806</v>
      </c>
      <c r="B1035" s="832" t="s">
        <v>7094</v>
      </c>
      <c r="C1035" s="832" t="s">
        <v>665</v>
      </c>
      <c r="D1035" s="832" t="s">
        <v>2661</v>
      </c>
      <c r="E1035" s="832" t="s">
        <v>6770</v>
      </c>
      <c r="F1035" s="832" t="s">
        <v>6888</v>
      </c>
      <c r="G1035" s="832" t="s">
        <v>6889</v>
      </c>
      <c r="H1035" s="849">
        <v>76</v>
      </c>
      <c r="I1035" s="849">
        <v>26980</v>
      </c>
      <c r="J1035" s="832">
        <v>0.4935064935064935</v>
      </c>
      <c r="K1035" s="832">
        <v>355</v>
      </c>
      <c r="L1035" s="849">
        <v>154</v>
      </c>
      <c r="M1035" s="849">
        <v>54670</v>
      </c>
      <c r="N1035" s="832">
        <v>1</v>
      </c>
      <c r="O1035" s="832">
        <v>355</v>
      </c>
      <c r="P1035" s="849">
        <v>179</v>
      </c>
      <c r="Q1035" s="849">
        <v>64082</v>
      </c>
      <c r="R1035" s="837">
        <v>1.1721602341320652</v>
      </c>
      <c r="S1035" s="850">
        <v>358</v>
      </c>
    </row>
    <row r="1036" spans="1:19" ht="14.4" customHeight="1" x14ac:dyDescent="0.3">
      <c r="A1036" s="831" t="s">
        <v>6806</v>
      </c>
      <c r="B1036" s="832" t="s">
        <v>7094</v>
      </c>
      <c r="C1036" s="832" t="s">
        <v>665</v>
      </c>
      <c r="D1036" s="832" t="s">
        <v>2661</v>
      </c>
      <c r="E1036" s="832" t="s">
        <v>6770</v>
      </c>
      <c r="F1036" s="832" t="s">
        <v>6822</v>
      </c>
      <c r="G1036" s="832" t="s">
        <v>6823</v>
      </c>
      <c r="H1036" s="849">
        <v>17</v>
      </c>
      <c r="I1036" s="849">
        <v>1258</v>
      </c>
      <c r="J1036" s="832">
        <v>0.11643835616438356</v>
      </c>
      <c r="K1036" s="832">
        <v>74</v>
      </c>
      <c r="L1036" s="849">
        <v>146</v>
      </c>
      <c r="M1036" s="849">
        <v>10804</v>
      </c>
      <c r="N1036" s="832">
        <v>1</v>
      </c>
      <c r="O1036" s="832">
        <v>74</v>
      </c>
      <c r="P1036" s="849">
        <v>139</v>
      </c>
      <c r="Q1036" s="849">
        <v>10425</v>
      </c>
      <c r="R1036" s="837">
        <v>0.9649203998519067</v>
      </c>
      <c r="S1036" s="850">
        <v>75</v>
      </c>
    </row>
    <row r="1037" spans="1:19" ht="14.4" customHeight="1" x14ac:dyDescent="0.3">
      <c r="A1037" s="831" t="s">
        <v>6806</v>
      </c>
      <c r="B1037" s="832" t="s">
        <v>7094</v>
      </c>
      <c r="C1037" s="832" t="s">
        <v>665</v>
      </c>
      <c r="D1037" s="832" t="s">
        <v>2661</v>
      </c>
      <c r="E1037" s="832" t="s">
        <v>6770</v>
      </c>
      <c r="F1037" s="832" t="s">
        <v>7113</v>
      </c>
      <c r="G1037" s="832" t="s">
        <v>7114</v>
      </c>
      <c r="H1037" s="849">
        <v>18</v>
      </c>
      <c r="I1037" s="849">
        <v>12618</v>
      </c>
      <c r="J1037" s="832">
        <v>0.34566074950690334</v>
      </c>
      <c r="K1037" s="832">
        <v>701</v>
      </c>
      <c r="L1037" s="849">
        <v>52</v>
      </c>
      <c r="M1037" s="849">
        <v>36504</v>
      </c>
      <c r="N1037" s="832">
        <v>1</v>
      </c>
      <c r="O1037" s="832">
        <v>702</v>
      </c>
      <c r="P1037" s="849">
        <v>46</v>
      </c>
      <c r="Q1037" s="849">
        <v>32522</v>
      </c>
      <c r="R1037" s="837">
        <v>0.89091606399298706</v>
      </c>
      <c r="S1037" s="850">
        <v>707</v>
      </c>
    </row>
    <row r="1038" spans="1:19" ht="14.4" customHeight="1" x14ac:dyDescent="0.3">
      <c r="A1038" s="831" t="s">
        <v>6806</v>
      </c>
      <c r="B1038" s="832" t="s">
        <v>7094</v>
      </c>
      <c r="C1038" s="832" t="s">
        <v>665</v>
      </c>
      <c r="D1038" s="832" t="s">
        <v>2661</v>
      </c>
      <c r="E1038" s="832" t="s">
        <v>6770</v>
      </c>
      <c r="F1038" s="832" t="s">
        <v>6824</v>
      </c>
      <c r="G1038" s="832" t="s">
        <v>6825</v>
      </c>
      <c r="H1038" s="849">
        <v>15</v>
      </c>
      <c r="I1038" s="849">
        <v>3345</v>
      </c>
      <c r="J1038" s="832">
        <v>7.5</v>
      </c>
      <c r="K1038" s="832">
        <v>223</v>
      </c>
      <c r="L1038" s="849">
        <v>2</v>
      </c>
      <c r="M1038" s="849">
        <v>446</v>
      </c>
      <c r="N1038" s="832">
        <v>1</v>
      </c>
      <c r="O1038" s="832">
        <v>223</v>
      </c>
      <c r="P1038" s="849"/>
      <c r="Q1038" s="849"/>
      <c r="R1038" s="837"/>
      <c r="S1038" s="850"/>
    </row>
    <row r="1039" spans="1:19" ht="14.4" customHeight="1" x14ac:dyDescent="0.3">
      <c r="A1039" s="831" t="s">
        <v>6806</v>
      </c>
      <c r="B1039" s="832" t="s">
        <v>7094</v>
      </c>
      <c r="C1039" s="832" t="s">
        <v>665</v>
      </c>
      <c r="D1039" s="832" t="s">
        <v>2661</v>
      </c>
      <c r="E1039" s="832" t="s">
        <v>6770</v>
      </c>
      <c r="F1039" s="832" t="s">
        <v>6785</v>
      </c>
      <c r="G1039" s="832" t="s">
        <v>6786</v>
      </c>
      <c r="H1039" s="849">
        <v>47</v>
      </c>
      <c r="I1039" s="849">
        <v>1316</v>
      </c>
      <c r="J1039" s="832">
        <v>0.42727272727272725</v>
      </c>
      <c r="K1039" s="832">
        <v>28</v>
      </c>
      <c r="L1039" s="849">
        <v>110</v>
      </c>
      <c r="M1039" s="849">
        <v>3080</v>
      </c>
      <c r="N1039" s="832">
        <v>1</v>
      </c>
      <c r="O1039" s="832">
        <v>28</v>
      </c>
      <c r="P1039" s="849">
        <v>132</v>
      </c>
      <c r="Q1039" s="849">
        <v>3828</v>
      </c>
      <c r="R1039" s="837">
        <v>1.2428571428571429</v>
      </c>
      <c r="S1039" s="850">
        <v>29</v>
      </c>
    </row>
    <row r="1040" spans="1:19" ht="14.4" customHeight="1" x14ac:dyDescent="0.3">
      <c r="A1040" s="831" t="s">
        <v>6806</v>
      </c>
      <c r="B1040" s="832" t="s">
        <v>7094</v>
      </c>
      <c r="C1040" s="832" t="s">
        <v>665</v>
      </c>
      <c r="D1040" s="832" t="s">
        <v>2661</v>
      </c>
      <c r="E1040" s="832" t="s">
        <v>6770</v>
      </c>
      <c r="F1040" s="832" t="s">
        <v>6828</v>
      </c>
      <c r="G1040" s="832" t="s">
        <v>6829</v>
      </c>
      <c r="H1040" s="849">
        <v>6</v>
      </c>
      <c r="I1040" s="849">
        <v>1338</v>
      </c>
      <c r="J1040" s="832">
        <v>7.5949367088607597E-2</v>
      </c>
      <c r="K1040" s="832">
        <v>223</v>
      </c>
      <c r="L1040" s="849">
        <v>79</v>
      </c>
      <c r="M1040" s="849">
        <v>17617</v>
      </c>
      <c r="N1040" s="832">
        <v>1</v>
      </c>
      <c r="O1040" s="832">
        <v>223</v>
      </c>
      <c r="P1040" s="849">
        <v>114</v>
      </c>
      <c r="Q1040" s="849">
        <v>25764</v>
      </c>
      <c r="R1040" s="837">
        <v>1.4624510416075382</v>
      </c>
      <c r="S1040" s="850">
        <v>226</v>
      </c>
    </row>
    <row r="1041" spans="1:19" ht="14.4" customHeight="1" x14ac:dyDescent="0.3">
      <c r="A1041" s="831" t="s">
        <v>6806</v>
      </c>
      <c r="B1041" s="832" t="s">
        <v>7094</v>
      </c>
      <c r="C1041" s="832" t="s">
        <v>665</v>
      </c>
      <c r="D1041" s="832" t="s">
        <v>2661</v>
      </c>
      <c r="E1041" s="832" t="s">
        <v>6770</v>
      </c>
      <c r="F1041" s="832" t="s">
        <v>6787</v>
      </c>
      <c r="G1041" s="832" t="s">
        <v>6788</v>
      </c>
      <c r="H1041" s="849">
        <v>17</v>
      </c>
      <c r="I1041" s="849">
        <v>1003</v>
      </c>
      <c r="J1041" s="832">
        <v>2.125</v>
      </c>
      <c r="K1041" s="832">
        <v>59</v>
      </c>
      <c r="L1041" s="849">
        <v>8</v>
      </c>
      <c r="M1041" s="849">
        <v>472</v>
      </c>
      <c r="N1041" s="832">
        <v>1</v>
      </c>
      <c r="O1041" s="832">
        <v>59</v>
      </c>
      <c r="P1041" s="849">
        <v>10</v>
      </c>
      <c r="Q1041" s="849">
        <v>610</v>
      </c>
      <c r="R1041" s="837">
        <v>1.2923728813559323</v>
      </c>
      <c r="S1041" s="850">
        <v>61</v>
      </c>
    </row>
    <row r="1042" spans="1:19" ht="14.4" customHeight="1" x14ac:dyDescent="0.3">
      <c r="A1042" s="831" t="s">
        <v>6806</v>
      </c>
      <c r="B1042" s="832" t="s">
        <v>7094</v>
      </c>
      <c r="C1042" s="832" t="s">
        <v>665</v>
      </c>
      <c r="D1042" s="832" t="s">
        <v>2661</v>
      </c>
      <c r="E1042" s="832" t="s">
        <v>6770</v>
      </c>
      <c r="F1042" s="832" t="s">
        <v>6789</v>
      </c>
      <c r="G1042" s="832" t="s">
        <v>6790</v>
      </c>
      <c r="H1042" s="849">
        <v>11</v>
      </c>
      <c r="I1042" s="849">
        <v>407</v>
      </c>
      <c r="J1042" s="832"/>
      <c r="K1042" s="832">
        <v>37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6806</v>
      </c>
      <c r="B1043" s="832" t="s">
        <v>7094</v>
      </c>
      <c r="C1043" s="832" t="s">
        <v>665</v>
      </c>
      <c r="D1043" s="832" t="s">
        <v>2661</v>
      </c>
      <c r="E1043" s="832" t="s">
        <v>6770</v>
      </c>
      <c r="F1043" s="832" t="s">
        <v>6830</v>
      </c>
      <c r="G1043" s="832" t="s">
        <v>6831</v>
      </c>
      <c r="H1043" s="849"/>
      <c r="I1043" s="849"/>
      <c r="J1043" s="832"/>
      <c r="K1043" s="832"/>
      <c r="L1043" s="849">
        <v>1</v>
      </c>
      <c r="M1043" s="849">
        <v>100</v>
      </c>
      <c r="N1043" s="832">
        <v>1</v>
      </c>
      <c r="O1043" s="832">
        <v>100</v>
      </c>
      <c r="P1043" s="849"/>
      <c r="Q1043" s="849"/>
      <c r="R1043" s="837"/>
      <c r="S1043" s="850"/>
    </row>
    <row r="1044" spans="1:19" ht="14.4" customHeight="1" x14ac:dyDescent="0.3">
      <c r="A1044" s="831" t="s">
        <v>6806</v>
      </c>
      <c r="B1044" s="832" t="s">
        <v>7094</v>
      </c>
      <c r="C1044" s="832" t="s">
        <v>665</v>
      </c>
      <c r="D1044" s="832" t="s">
        <v>2664</v>
      </c>
      <c r="E1044" s="832" t="s">
        <v>6770</v>
      </c>
      <c r="F1044" s="832" t="s">
        <v>6818</v>
      </c>
      <c r="G1044" s="832" t="s">
        <v>6819</v>
      </c>
      <c r="H1044" s="849">
        <v>44</v>
      </c>
      <c r="I1044" s="849">
        <v>5104</v>
      </c>
      <c r="J1044" s="832">
        <v>1.5172413793103448</v>
      </c>
      <c r="K1044" s="832">
        <v>116</v>
      </c>
      <c r="L1044" s="849">
        <v>29</v>
      </c>
      <c r="M1044" s="849">
        <v>3364</v>
      </c>
      <c r="N1044" s="832">
        <v>1</v>
      </c>
      <c r="O1044" s="832">
        <v>116</v>
      </c>
      <c r="P1044" s="849">
        <v>28</v>
      </c>
      <c r="Q1044" s="849">
        <v>3248</v>
      </c>
      <c r="R1044" s="837">
        <v>0.96551724137931039</v>
      </c>
      <c r="S1044" s="850">
        <v>116</v>
      </c>
    </row>
    <row r="1045" spans="1:19" ht="14.4" customHeight="1" x14ac:dyDescent="0.3">
      <c r="A1045" s="831" t="s">
        <v>6806</v>
      </c>
      <c r="B1045" s="832" t="s">
        <v>7094</v>
      </c>
      <c r="C1045" s="832" t="s">
        <v>665</v>
      </c>
      <c r="D1045" s="832" t="s">
        <v>2664</v>
      </c>
      <c r="E1045" s="832" t="s">
        <v>6770</v>
      </c>
      <c r="F1045" s="832" t="s">
        <v>6888</v>
      </c>
      <c r="G1045" s="832" t="s">
        <v>6889</v>
      </c>
      <c r="H1045" s="849">
        <v>78</v>
      </c>
      <c r="I1045" s="849">
        <v>27690</v>
      </c>
      <c r="J1045" s="832">
        <v>1.6595744680851063</v>
      </c>
      <c r="K1045" s="832">
        <v>355</v>
      </c>
      <c r="L1045" s="849">
        <v>47</v>
      </c>
      <c r="M1045" s="849">
        <v>16685</v>
      </c>
      <c r="N1045" s="832">
        <v>1</v>
      </c>
      <c r="O1045" s="832">
        <v>355</v>
      </c>
      <c r="P1045" s="849">
        <v>58</v>
      </c>
      <c r="Q1045" s="849">
        <v>20764</v>
      </c>
      <c r="R1045" s="837">
        <v>1.2444710818100091</v>
      </c>
      <c r="S1045" s="850">
        <v>358</v>
      </c>
    </row>
    <row r="1046" spans="1:19" ht="14.4" customHeight="1" x14ac:dyDescent="0.3">
      <c r="A1046" s="831" t="s">
        <v>6806</v>
      </c>
      <c r="B1046" s="832" t="s">
        <v>7094</v>
      </c>
      <c r="C1046" s="832" t="s">
        <v>665</v>
      </c>
      <c r="D1046" s="832" t="s">
        <v>2664</v>
      </c>
      <c r="E1046" s="832" t="s">
        <v>6770</v>
      </c>
      <c r="F1046" s="832" t="s">
        <v>7109</v>
      </c>
      <c r="G1046" s="832" t="s">
        <v>7110</v>
      </c>
      <c r="H1046" s="849">
        <v>62</v>
      </c>
      <c r="I1046" s="849">
        <v>0</v>
      </c>
      <c r="J1046" s="832"/>
      <c r="K1046" s="832">
        <v>0</v>
      </c>
      <c r="L1046" s="849">
        <v>39</v>
      </c>
      <c r="M1046" s="849">
        <v>0</v>
      </c>
      <c r="N1046" s="832"/>
      <c r="O1046" s="832">
        <v>0</v>
      </c>
      <c r="P1046" s="849">
        <v>53</v>
      </c>
      <c r="Q1046" s="849">
        <v>0</v>
      </c>
      <c r="R1046" s="837"/>
      <c r="S1046" s="850">
        <v>0</v>
      </c>
    </row>
    <row r="1047" spans="1:19" ht="14.4" customHeight="1" x14ac:dyDescent="0.3">
      <c r="A1047" s="831" t="s">
        <v>6806</v>
      </c>
      <c r="B1047" s="832" t="s">
        <v>7094</v>
      </c>
      <c r="C1047" s="832" t="s">
        <v>665</v>
      </c>
      <c r="D1047" s="832" t="s">
        <v>2664</v>
      </c>
      <c r="E1047" s="832" t="s">
        <v>6770</v>
      </c>
      <c r="F1047" s="832" t="s">
        <v>7111</v>
      </c>
      <c r="G1047" s="832" t="s">
        <v>7112</v>
      </c>
      <c r="H1047" s="849">
        <v>59</v>
      </c>
      <c r="I1047" s="849">
        <v>11800</v>
      </c>
      <c r="J1047" s="832">
        <v>1.3409090909090908</v>
      </c>
      <c r="K1047" s="832">
        <v>200</v>
      </c>
      <c r="L1047" s="849">
        <v>44</v>
      </c>
      <c r="M1047" s="849">
        <v>8800</v>
      </c>
      <c r="N1047" s="832">
        <v>1</v>
      </c>
      <c r="O1047" s="832">
        <v>200</v>
      </c>
      <c r="P1047" s="849">
        <v>51</v>
      </c>
      <c r="Q1047" s="849">
        <v>10200</v>
      </c>
      <c r="R1047" s="837">
        <v>1.1590909090909092</v>
      </c>
      <c r="S1047" s="850">
        <v>200</v>
      </c>
    </row>
    <row r="1048" spans="1:19" ht="14.4" customHeight="1" x14ac:dyDescent="0.3">
      <c r="A1048" s="831" t="s">
        <v>6806</v>
      </c>
      <c r="B1048" s="832" t="s">
        <v>7094</v>
      </c>
      <c r="C1048" s="832" t="s">
        <v>665</v>
      </c>
      <c r="D1048" s="832" t="s">
        <v>2665</v>
      </c>
      <c r="E1048" s="832" t="s">
        <v>6770</v>
      </c>
      <c r="F1048" s="832" t="s">
        <v>6773</v>
      </c>
      <c r="G1048" s="832" t="s">
        <v>6774</v>
      </c>
      <c r="H1048" s="849">
        <v>2</v>
      </c>
      <c r="I1048" s="849">
        <v>60</v>
      </c>
      <c r="J1048" s="832">
        <v>0.4</v>
      </c>
      <c r="K1048" s="832">
        <v>30</v>
      </c>
      <c r="L1048" s="849">
        <v>5</v>
      </c>
      <c r="M1048" s="849">
        <v>150</v>
      </c>
      <c r="N1048" s="832">
        <v>1</v>
      </c>
      <c r="O1048" s="832">
        <v>30</v>
      </c>
      <c r="P1048" s="849">
        <v>2</v>
      </c>
      <c r="Q1048" s="849">
        <v>62</v>
      </c>
      <c r="R1048" s="837">
        <v>0.41333333333333333</v>
      </c>
      <c r="S1048" s="850">
        <v>31</v>
      </c>
    </row>
    <row r="1049" spans="1:19" ht="14.4" customHeight="1" x14ac:dyDescent="0.3">
      <c r="A1049" s="831" t="s">
        <v>6806</v>
      </c>
      <c r="B1049" s="832" t="s">
        <v>7094</v>
      </c>
      <c r="C1049" s="832" t="s">
        <v>665</v>
      </c>
      <c r="D1049" s="832" t="s">
        <v>2665</v>
      </c>
      <c r="E1049" s="832" t="s">
        <v>6770</v>
      </c>
      <c r="F1049" s="832" t="s">
        <v>6775</v>
      </c>
      <c r="G1049" s="832" t="s">
        <v>6776</v>
      </c>
      <c r="H1049" s="849">
        <v>45</v>
      </c>
      <c r="I1049" s="849">
        <v>2970</v>
      </c>
      <c r="J1049" s="832">
        <v>4.5</v>
      </c>
      <c r="K1049" s="832">
        <v>66</v>
      </c>
      <c r="L1049" s="849">
        <v>10</v>
      </c>
      <c r="M1049" s="849">
        <v>660</v>
      </c>
      <c r="N1049" s="832">
        <v>1</v>
      </c>
      <c r="O1049" s="832">
        <v>66</v>
      </c>
      <c r="P1049" s="849"/>
      <c r="Q1049" s="849"/>
      <c r="R1049" s="837"/>
      <c r="S1049" s="850"/>
    </row>
    <row r="1050" spans="1:19" ht="14.4" customHeight="1" x14ac:dyDescent="0.3">
      <c r="A1050" s="831" t="s">
        <v>6806</v>
      </c>
      <c r="B1050" s="832" t="s">
        <v>7094</v>
      </c>
      <c r="C1050" s="832" t="s">
        <v>665</v>
      </c>
      <c r="D1050" s="832" t="s">
        <v>2665</v>
      </c>
      <c r="E1050" s="832" t="s">
        <v>6770</v>
      </c>
      <c r="F1050" s="832" t="s">
        <v>6848</v>
      </c>
      <c r="G1050" s="832" t="s">
        <v>6849</v>
      </c>
      <c r="H1050" s="849">
        <v>55</v>
      </c>
      <c r="I1050" s="849">
        <v>8085</v>
      </c>
      <c r="J1050" s="832">
        <v>3.4375</v>
      </c>
      <c r="K1050" s="832">
        <v>147</v>
      </c>
      <c r="L1050" s="849">
        <v>16</v>
      </c>
      <c r="M1050" s="849">
        <v>2352</v>
      </c>
      <c r="N1050" s="832">
        <v>1</v>
      </c>
      <c r="O1050" s="832">
        <v>147</v>
      </c>
      <c r="P1050" s="849">
        <v>18</v>
      </c>
      <c r="Q1050" s="849">
        <v>2718</v>
      </c>
      <c r="R1050" s="837">
        <v>1.1556122448979591</v>
      </c>
      <c r="S1050" s="850">
        <v>151</v>
      </c>
    </row>
    <row r="1051" spans="1:19" ht="14.4" customHeight="1" x14ac:dyDescent="0.3">
      <c r="A1051" s="831" t="s">
        <v>6806</v>
      </c>
      <c r="B1051" s="832" t="s">
        <v>7094</v>
      </c>
      <c r="C1051" s="832" t="s">
        <v>665</v>
      </c>
      <c r="D1051" s="832" t="s">
        <v>2665</v>
      </c>
      <c r="E1051" s="832" t="s">
        <v>6770</v>
      </c>
      <c r="F1051" s="832" t="s">
        <v>6810</v>
      </c>
      <c r="G1051" s="832" t="s">
        <v>6811</v>
      </c>
      <c r="H1051" s="849">
        <v>18</v>
      </c>
      <c r="I1051" s="849">
        <v>666</v>
      </c>
      <c r="J1051" s="832">
        <v>2</v>
      </c>
      <c r="K1051" s="832">
        <v>37</v>
      </c>
      <c r="L1051" s="849">
        <v>9</v>
      </c>
      <c r="M1051" s="849">
        <v>333</v>
      </c>
      <c r="N1051" s="832">
        <v>1</v>
      </c>
      <c r="O1051" s="832">
        <v>37</v>
      </c>
      <c r="P1051" s="849">
        <v>5</v>
      </c>
      <c r="Q1051" s="849">
        <v>190</v>
      </c>
      <c r="R1051" s="837">
        <v>0.57057057057057059</v>
      </c>
      <c r="S1051" s="850">
        <v>38</v>
      </c>
    </row>
    <row r="1052" spans="1:19" ht="14.4" customHeight="1" x14ac:dyDescent="0.3">
      <c r="A1052" s="831" t="s">
        <v>6806</v>
      </c>
      <c r="B1052" s="832" t="s">
        <v>7094</v>
      </c>
      <c r="C1052" s="832" t="s">
        <v>665</v>
      </c>
      <c r="D1052" s="832" t="s">
        <v>2665</v>
      </c>
      <c r="E1052" s="832" t="s">
        <v>6770</v>
      </c>
      <c r="F1052" s="832" t="s">
        <v>7047</v>
      </c>
      <c r="G1052" s="832" t="s">
        <v>7048</v>
      </c>
      <c r="H1052" s="849">
        <v>1</v>
      </c>
      <c r="I1052" s="849">
        <v>86</v>
      </c>
      <c r="J1052" s="832"/>
      <c r="K1052" s="832">
        <v>86</v>
      </c>
      <c r="L1052" s="849"/>
      <c r="M1052" s="849"/>
      <c r="N1052" s="832"/>
      <c r="O1052" s="832"/>
      <c r="P1052" s="849"/>
      <c r="Q1052" s="849"/>
      <c r="R1052" s="837"/>
      <c r="S1052" s="850"/>
    </row>
    <row r="1053" spans="1:19" ht="14.4" customHeight="1" x14ac:dyDescent="0.3">
      <c r="A1053" s="831" t="s">
        <v>6806</v>
      </c>
      <c r="B1053" s="832" t="s">
        <v>7094</v>
      </c>
      <c r="C1053" s="832" t="s">
        <v>665</v>
      </c>
      <c r="D1053" s="832" t="s">
        <v>2665</v>
      </c>
      <c r="E1053" s="832" t="s">
        <v>6770</v>
      </c>
      <c r="F1053" s="832" t="s">
        <v>6925</v>
      </c>
      <c r="G1053" s="832" t="s">
        <v>6926</v>
      </c>
      <c r="H1053" s="849">
        <v>99</v>
      </c>
      <c r="I1053" s="849">
        <v>17523</v>
      </c>
      <c r="J1053" s="832">
        <v>4.6878009630818616</v>
      </c>
      <c r="K1053" s="832">
        <v>177</v>
      </c>
      <c r="L1053" s="849">
        <v>21</v>
      </c>
      <c r="M1053" s="849">
        <v>3738</v>
      </c>
      <c r="N1053" s="832">
        <v>1</v>
      </c>
      <c r="O1053" s="832">
        <v>178</v>
      </c>
      <c r="P1053" s="849">
        <v>5</v>
      </c>
      <c r="Q1053" s="849">
        <v>895</v>
      </c>
      <c r="R1053" s="837">
        <v>0.23943285179240237</v>
      </c>
      <c r="S1053" s="850">
        <v>179</v>
      </c>
    </row>
    <row r="1054" spans="1:19" ht="14.4" customHeight="1" x14ac:dyDescent="0.3">
      <c r="A1054" s="831" t="s">
        <v>6806</v>
      </c>
      <c r="B1054" s="832" t="s">
        <v>7094</v>
      </c>
      <c r="C1054" s="832" t="s">
        <v>665</v>
      </c>
      <c r="D1054" s="832" t="s">
        <v>2665</v>
      </c>
      <c r="E1054" s="832" t="s">
        <v>6770</v>
      </c>
      <c r="F1054" s="832" t="s">
        <v>6781</v>
      </c>
      <c r="G1054" s="832" t="s">
        <v>6782</v>
      </c>
      <c r="H1054" s="849">
        <v>1</v>
      </c>
      <c r="I1054" s="849">
        <v>33.33</v>
      </c>
      <c r="J1054" s="832"/>
      <c r="K1054" s="832">
        <v>33.33</v>
      </c>
      <c r="L1054" s="849"/>
      <c r="M1054" s="849"/>
      <c r="N1054" s="832"/>
      <c r="O1054" s="832"/>
      <c r="P1054" s="849">
        <v>2</v>
      </c>
      <c r="Q1054" s="849">
        <v>66.67</v>
      </c>
      <c r="R1054" s="837"/>
      <c r="S1054" s="850">
        <v>33.335000000000001</v>
      </c>
    </row>
    <row r="1055" spans="1:19" ht="14.4" customHeight="1" x14ac:dyDescent="0.3">
      <c r="A1055" s="831" t="s">
        <v>6806</v>
      </c>
      <c r="B1055" s="832" t="s">
        <v>7094</v>
      </c>
      <c r="C1055" s="832" t="s">
        <v>665</v>
      </c>
      <c r="D1055" s="832" t="s">
        <v>2665</v>
      </c>
      <c r="E1055" s="832" t="s">
        <v>6770</v>
      </c>
      <c r="F1055" s="832" t="s">
        <v>6818</v>
      </c>
      <c r="G1055" s="832" t="s">
        <v>6819</v>
      </c>
      <c r="H1055" s="849">
        <v>101</v>
      </c>
      <c r="I1055" s="849">
        <v>11716</v>
      </c>
      <c r="J1055" s="832">
        <v>2.8055555555555554</v>
      </c>
      <c r="K1055" s="832">
        <v>116</v>
      </c>
      <c r="L1055" s="849">
        <v>36</v>
      </c>
      <c r="M1055" s="849">
        <v>4176</v>
      </c>
      <c r="N1055" s="832">
        <v>1</v>
      </c>
      <c r="O1055" s="832">
        <v>116</v>
      </c>
      <c r="P1055" s="849">
        <v>9</v>
      </c>
      <c r="Q1055" s="849">
        <v>1044</v>
      </c>
      <c r="R1055" s="837">
        <v>0.25</v>
      </c>
      <c r="S1055" s="850">
        <v>116</v>
      </c>
    </row>
    <row r="1056" spans="1:19" ht="14.4" customHeight="1" x14ac:dyDescent="0.3">
      <c r="A1056" s="831" t="s">
        <v>6806</v>
      </c>
      <c r="B1056" s="832" t="s">
        <v>7094</v>
      </c>
      <c r="C1056" s="832" t="s">
        <v>665</v>
      </c>
      <c r="D1056" s="832" t="s">
        <v>2665</v>
      </c>
      <c r="E1056" s="832" t="s">
        <v>6770</v>
      </c>
      <c r="F1056" s="832" t="s">
        <v>6783</v>
      </c>
      <c r="G1056" s="832" t="s">
        <v>6784</v>
      </c>
      <c r="H1056" s="849">
        <v>45</v>
      </c>
      <c r="I1056" s="849">
        <v>1665</v>
      </c>
      <c r="J1056" s="832">
        <v>9</v>
      </c>
      <c r="K1056" s="832">
        <v>37</v>
      </c>
      <c r="L1056" s="849">
        <v>5</v>
      </c>
      <c r="M1056" s="849">
        <v>185</v>
      </c>
      <c r="N1056" s="832">
        <v>1</v>
      </c>
      <c r="O1056" s="832">
        <v>37</v>
      </c>
      <c r="P1056" s="849"/>
      <c r="Q1056" s="849"/>
      <c r="R1056" s="837"/>
      <c r="S1056" s="850"/>
    </row>
    <row r="1057" spans="1:19" ht="14.4" customHeight="1" x14ac:dyDescent="0.3">
      <c r="A1057" s="831" t="s">
        <v>6806</v>
      </c>
      <c r="B1057" s="832" t="s">
        <v>7094</v>
      </c>
      <c r="C1057" s="832" t="s">
        <v>665</v>
      </c>
      <c r="D1057" s="832" t="s">
        <v>2665</v>
      </c>
      <c r="E1057" s="832" t="s">
        <v>6770</v>
      </c>
      <c r="F1057" s="832" t="s">
        <v>6854</v>
      </c>
      <c r="G1057" s="832" t="s">
        <v>6855</v>
      </c>
      <c r="H1057" s="849">
        <v>1</v>
      </c>
      <c r="I1057" s="849">
        <v>32</v>
      </c>
      <c r="J1057" s="832"/>
      <c r="K1057" s="832">
        <v>32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6806</v>
      </c>
      <c r="B1058" s="832" t="s">
        <v>7094</v>
      </c>
      <c r="C1058" s="832" t="s">
        <v>665</v>
      </c>
      <c r="D1058" s="832" t="s">
        <v>2665</v>
      </c>
      <c r="E1058" s="832" t="s">
        <v>6770</v>
      </c>
      <c r="F1058" s="832" t="s">
        <v>6888</v>
      </c>
      <c r="G1058" s="832" t="s">
        <v>6889</v>
      </c>
      <c r="H1058" s="849">
        <v>111</v>
      </c>
      <c r="I1058" s="849">
        <v>39405</v>
      </c>
      <c r="J1058" s="832">
        <v>2.0943396226415096</v>
      </c>
      <c r="K1058" s="832">
        <v>355</v>
      </c>
      <c r="L1058" s="849">
        <v>53</v>
      </c>
      <c r="M1058" s="849">
        <v>18815</v>
      </c>
      <c r="N1058" s="832">
        <v>1</v>
      </c>
      <c r="O1058" s="832">
        <v>355</v>
      </c>
      <c r="P1058" s="849">
        <v>24</v>
      </c>
      <c r="Q1058" s="849">
        <v>8592</v>
      </c>
      <c r="R1058" s="837">
        <v>0.456656922668084</v>
      </c>
      <c r="S1058" s="850">
        <v>358</v>
      </c>
    </row>
    <row r="1059" spans="1:19" ht="14.4" customHeight="1" x14ac:dyDescent="0.3">
      <c r="A1059" s="831" t="s">
        <v>6806</v>
      </c>
      <c r="B1059" s="832" t="s">
        <v>7094</v>
      </c>
      <c r="C1059" s="832" t="s">
        <v>665</v>
      </c>
      <c r="D1059" s="832" t="s">
        <v>2665</v>
      </c>
      <c r="E1059" s="832" t="s">
        <v>6770</v>
      </c>
      <c r="F1059" s="832" t="s">
        <v>7109</v>
      </c>
      <c r="G1059" s="832" t="s">
        <v>7110</v>
      </c>
      <c r="H1059" s="849"/>
      <c r="I1059" s="849"/>
      <c r="J1059" s="832"/>
      <c r="K1059" s="832"/>
      <c r="L1059" s="849">
        <v>2</v>
      </c>
      <c r="M1059" s="849">
        <v>0</v>
      </c>
      <c r="N1059" s="832"/>
      <c r="O1059" s="832">
        <v>0</v>
      </c>
      <c r="P1059" s="849"/>
      <c r="Q1059" s="849"/>
      <c r="R1059" s="837"/>
      <c r="S1059" s="850"/>
    </row>
    <row r="1060" spans="1:19" ht="14.4" customHeight="1" x14ac:dyDescent="0.3">
      <c r="A1060" s="831" t="s">
        <v>6806</v>
      </c>
      <c r="B1060" s="832" t="s">
        <v>7094</v>
      </c>
      <c r="C1060" s="832" t="s">
        <v>665</v>
      </c>
      <c r="D1060" s="832" t="s">
        <v>2665</v>
      </c>
      <c r="E1060" s="832" t="s">
        <v>6770</v>
      </c>
      <c r="F1060" s="832" t="s">
        <v>7111</v>
      </c>
      <c r="G1060" s="832" t="s">
        <v>7112</v>
      </c>
      <c r="H1060" s="849"/>
      <c r="I1060" s="849"/>
      <c r="J1060" s="832"/>
      <c r="K1060" s="832"/>
      <c r="L1060" s="849">
        <v>3</v>
      </c>
      <c r="M1060" s="849">
        <v>600</v>
      </c>
      <c r="N1060" s="832">
        <v>1</v>
      </c>
      <c r="O1060" s="832">
        <v>200</v>
      </c>
      <c r="P1060" s="849"/>
      <c r="Q1060" s="849"/>
      <c r="R1060" s="837"/>
      <c r="S1060" s="850"/>
    </row>
    <row r="1061" spans="1:19" ht="14.4" customHeight="1" x14ac:dyDescent="0.3">
      <c r="A1061" s="831" t="s">
        <v>6806</v>
      </c>
      <c r="B1061" s="832" t="s">
        <v>7094</v>
      </c>
      <c r="C1061" s="832" t="s">
        <v>665</v>
      </c>
      <c r="D1061" s="832" t="s">
        <v>2665</v>
      </c>
      <c r="E1061" s="832" t="s">
        <v>6770</v>
      </c>
      <c r="F1061" s="832" t="s">
        <v>6822</v>
      </c>
      <c r="G1061" s="832" t="s">
        <v>6823</v>
      </c>
      <c r="H1061" s="849">
        <v>10</v>
      </c>
      <c r="I1061" s="849">
        <v>740</v>
      </c>
      <c r="J1061" s="832">
        <v>3.3333333333333335</v>
      </c>
      <c r="K1061" s="832">
        <v>74</v>
      </c>
      <c r="L1061" s="849">
        <v>3</v>
      </c>
      <c r="M1061" s="849">
        <v>222</v>
      </c>
      <c r="N1061" s="832">
        <v>1</v>
      </c>
      <c r="O1061" s="832">
        <v>74</v>
      </c>
      <c r="P1061" s="849">
        <v>3</v>
      </c>
      <c r="Q1061" s="849">
        <v>225</v>
      </c>
      <c r="R1061" s="837">
        <v>1.0135135135135136</v>
      </c>
      <c r="S1061" s="850">
        <v>75</v>
      </c>
    </row>
    <row r="1062" spans="1:19" ht="14.4" customHeight="1" x14ac:dyDescent="0.3">
      <c r="A1062" s="831" t="s">
        <v>6806</v>
      </c>
      <c r="B1062" s="832" t="s">
        <v>7094</v>
      </c>
      <c r="C1062" s="832" t="s">
        <v>665</v>
      </c>
      <c r="D1062" s="832" t="s">
        <v>2665</v>
      </c>
      <c r="E1062" s="832" t="s">
        <v>6770</v>
      </c>
      <c r="F1062" s="832" t="s">
        <v>6890</v>
      </c>
      <c r="G1062" s="832" t="s">
        <v>6891</v>
      </c>
      <c r="H1062" s="849">
        <v>18</v>
      </c>
      <c r="I1062" s="849">
        <v>1386</v>
      </c>
      <c r="J1062" s="832">
        <v>1.0588235294117647</v>
      </c>
      <c r="K1062" s="832">
        <v>77</v>
      </c>
      <c r="L1062" s="849">
        <v>17</v>
      </c>
      <c r="M1062" s="849">
        <v>1309</v>
      </c>
      <c r="N1062" s="832">
        <v>1</v>
      </c>
      <c r="O1062" s="832">
        <v>77</v>
      </c>
      <c r="P1062" s="849">
        <v>17</v>
      </c>
      <c r="Q1062" s="849">
        <v>1326</v>
      </c>
      <c r="R1062" s="837">
        <v>1.0129870129870129</v>
      </c>
      <c r="S1062" s="850">
        <v>78</v>
      </c>
    </row>
    <row r="1063" spans="1:19" ht="14.4" customHeight="1" x14ac:dyDescent="0.3">
      <c r="A1063" s="831" t="s">
        <v>6806</v>
      </c>
      <c r="B1063" s="832" t="s">
        <v>7094</v>
      </c>
      <c r="C1063" s="832" t="s">
        <v>665</v>
      </c>
      <c r="D1063" s="832" t="s">
        <v>2665</v>
      </c>
      <c r="E1063" s="832" t="s">
        <v>6770</v>
      </c>
      <c r="F1063" s="832" t="s">
        <v>6787</v>
      </c>
      <c r="G1063" s="832" t="s">
        <v>6788</v>
      </c>
      <c r="H1063" s="849">
        <v>58</v>
      </c>
      <c r="I1063" s="849">
        <v>3422</v>
      </c>
      <c r="J1063" s="832">
        <v>1.8709677419354838</v>
      </c>
      <c r="K1063" s="832">
        <v>59</v>
      </c>
      <c r="L1063" s="849">
        <v>31</v>
      </c>
      <c r="M1063" s="849">
        <v>1829</v>
      </c>
      <c r="N1063" s="832">
        <v>1</v>
      </c>
      <c r="O1063" s="832">
        <v>59</v>
      </c>
      <c r="P1063" s="849">
        <v>10</v>
      </c>
      <c r="Q1063" s="849">
        <v>610</v>
      </c>
      <c r="R1063" s="837">
        <v>0.33351558228540185</v>
      </c>
      <c r="S1063" s="850">
        <v>61</v>
      </c>
    </row>
    <row r="1064" spans="1:19" ht="14.4" customHeight="1" x14ac:dyDescent="0.3">
      <c r="A1064" s="831" t="s">
        <v>6806</v>
      </c>
      <c r="B1064" s="832" t="s">
        <v>7094</v>
      </c>
      <c r="C1064" s="832" t="s">
        <v>665</v>
      </c>
      <c r="D1064" s="832" t="s">
        <v>2665</v>
      </c>
      <c r="E1064" s="832" t="s">
        <v>6770</v>
      </c>
      <c r="F1064" s="832" t="s">
        <v>6933</v>
      </c>
      <c r="G1064" s="832" t="s">
        <v>6934</v>
      </c>
      <c r="H1064" s="849">
        <v>2</v>
      </c>
      <c r="I1064" s="849">
        <v>128</v>
      </c>
      <c r="J1064" s="832">
        <v>2</v>
      </c>
      <c r="K1064" s="832">
        <v>64</v>
      </c>
      <c r="L1064" s="849">
        <v>1</v>
      </c>
      <c r="M1064" s="849">
        <v>64</v>
      </c>
      <c r="N1064" s="832">
        <v>1</v>
      </c>
      <c r="O1064" s="832">
        <v>64</v>
      </c>
      <c r="P1064" s="849"/>
      <c r="Q1064" s="849"/>
      <c r="R1064" s="837"/>
      <c r="S1064" s="850"/>
    </row>
    <row r="1065" spans="1:19" ht="14.4" customHeight="1" x14ac:dyDescent="0.3">
      <c r="A1065" s="831" t="s">
        <v>6806</v>
      </c>
      <c r="B1065" s="832" t="s">
        <v>7094</v>
      </c>
      <c r="C1065" s="832" t="s">
        <v>665</v>
      </c>
      <c r="D1065" s="832" t="s">
        <v>2669</v>
      </c>
      <c r="E1065" s="832" t="s">
        <v>6751</v>
      </c>
      <c r="F1065" s="832" t="s">
        <v>6863</v>
      </c>
      <c r="G1065" s="832" t="s">
        <v>2611</v>
      </c>
      <c r="H1065" s="849"/>
      <c r="I1065" s="849"/>
      <c r="J1065" s="832"/>
      <c r="K1065" s="832"/>
      <c r="L1065" s="849">
        <v>5</v>
      </c>
      <c r="M1065" s="849">
        <v>41780.050000000003</v>
      </c>
      <c r="N1065" s="832">
        <v>1</v>
      </c>
      <c r="O1065" s="832">
        <v>8356.01</v>
      </c>
      <c r="P1065" s="849"/>
      <c r="Q1065" s="849"/>
      <c r="R1065" s="837"/>
      <c r="S1065" s="850"/>
    </row>
    <row r="1066" spans="1:19" ht="14.4" customHeight="1" x14ac:dyDescent="0.3">
      <c r="A1066" s="831" t="s">
        <v>6806</v>
      </c>
      <c r="B1066" s="832" t="s">
        <v>7094</v>
      </c>
      <c r="C1066" s="832" t="s">
        <v>665</v>
      </c>
      <c r="D1066" s="832" t="s">
        <v>2669</v>
      </c>
      <c r="E1066" s="832" t="s">
        <v>6751</v>
      </c>
      <c r="F1066" s="832" t="s">
        <v>6864</v>
      </c>
      <c r="G1066" s="832" t="s">
        <v>2608</v>
      </c>
      <c r="H1066" s="849"/>
      <c r="I1066" s="849"/>
      <c r="J1066" s="832"/>
      <c r="K1066" s="832"/>
      <c r="L1066" s="849">
        <v>0</v>
      </c>
      <c r="M1066" s="849">
        <v>0</v>
      </c>
      <c r="N1066" s="832"/>
      <c r="O1066" s="832"/>
      <c r="P1066" s="849"/>
      <c r="Q1066" s="849"/>
      <c r="R1066" s="837"/>
      <c r="S1066" s="850"/>
    </row>
    <row r="1067" spans="1:19" ht="14.4" customHeight="1" x14ac:dyDescent="0.3">
      <c r="A1067" s="831" t="s">
        <v>6806</v>
      </c>
      <c r="B1067" s="832" t="s">
        <v>7094</v>
      </c>
      <c r="C1067" s="832" t="s">
        <v>665</v>
      </c>
      <c r="D1067" s="832" t="s">
        <v>2669</v>
      </c>
      <c r="E1067" s="832" t="s">
        <v>6770</v>
      </c>
      <c r="F1067" s="832" t="s">
        <v>6773</v>
      </c>
      <c r="G1067" s="832" t="s">
        <v>6774</v>
      </c>
      <c r="H1067" s="849">
        <v>4</v>
      </c>
      <c r="I1067" s="849">
        <v>120</v>
      </c>
      <c r="J1067" s="832"/>
      <c r="K1067" s="832">
        <v>30</v>
      </c>
      <c r="L1067" s="849"/>
      <c r="M1067" s="849"/>
      <c r="N1067" s="832"/>
      <c r="O1067" s="832"/>
      <c r="P1067" s="849"/>
      <c r="Q1067" s="849"/>
      <c r="R1067" s="837"/>
      <c r="S1067" s="850"/>
    </row>
    <row r="1068" spans="1:19" ht="14.4" customHeight="1" x14ac:dyDescent="0.3">
      <c r="A1068" s="831" t="s">
        <v>6806</v>
      </c>
      <c r="B1068" s="832" t="s">
        <v>7094</v>
      </c>
      <c r="C1068" s="832" t="s">
        <v>665</v>
      </c>
      <c r="D1068" s="832" t="s">
        <v>2669</v>
      </c>
      <c r="E1068" s="832" t="s">
        <v>6770</v>
      </c>
      <c r="F1068" s="832" t="s">
        <v>6775</v>
      </c>
      <c r="G1068" s="832" t="s">
        <v>6776</v>
      </c>
      <c r="H1068" s="849">
        <v>3</v>
      </c>
      <c r="I1068" s="849">
        <v>198</v>
      </c>
      <c r="J1068" s="832">
        <v>0.6</v>
      </c>
      <c r="K1068" s="832">
        <v>66</v>
      </c>
      <c r="L1068" s="849">
        <v>5</v>
      </c>
      <c r="M1068" s="849">
        <v>330</v>
      </c>
      <c r="N1068" s="832">
        <v>1</v>
      </c>
      <c r="O1068" s="832">
        <v>66</v>
      </c>
      <c r="P1068" s="849">
        <v>1</v>
      </c>
      <c r="Q1068" s="849">
        <v>67</v>
      </c>
      <c r="R1068" s="837">
        <v>0.20303030303030303</v>
      </c>
      <c r="S1068" s="850">
        <v>67</v>
      </c>
    </row>
    <row r="1069" spans="1:19" ht="14.4" customHeight="1" x14ac:dyDescent="0.3">
      <c r="A1069" s="831" t="s">
        <v>6806</v>
      </c>
      <c r="B1069" s="832" t="s">
        <v>7094</v>
      </c>
      <c r="C1069" s="832" t="s">
        <v>665</v>
      </c>
      <c r="D1069" s="832" t="s">
        <v>2669</v>
      </c>
      <c r="E1069" s="832" t="s">
        <v>6770</v>
      </c>
      <c r="F1069" s="832" t="s">
        <v>6870</v>
      </c>
      <c r="G1069" s="832" t="s">
        <v>6871</v>
      </c>
      <c r="H1069" s="849"/>
      <c r="I1069" s="849"/>
      <c r="J1069" s="832"/>
      <c r="K1069" s="832"/>
      <c r="L1069" s="849">
        <v>3</v>
      </c>
      <c r="M1069" s="849">
        <v>348</v>
      </c>
      <c r="N1069" s="832">
        <v>1</v>
      </c>
      <c r="O1069" s="832">
        <v>116</v>
      </c>
      <c r="P1069" s="849"/>
      <c r="Q1069" s="849"/>
      <c r="R1069" s="837"/>
      <c r="S1069" s="850"/>
    </row>
    <row r="1070" spans="1:19" ht="14.4" customHeight="1" x14ac:dyDescent="0.3">
      <c r="A1070" s="831" t="s">
        <v>6806</v>
      </c>
      <c r="B1070" s="832" t="s">
        <v>7094</v>
      </c>
      <c r="C1070" s="832" t="s">
        <v>665</v>
      </c>
      <c r="D1070" s="832" t="s">
        <v>2669</v>
      </c>
      <c r="E1070" s="832" t="s">
        <v>6770</v>
      </c>
      <c r="F1070" s="832" t="s">
        <v>6848</v>
      </c>
      <c r="G1070" s="832" t="s">
        <v>6849</v>
      </c>
      <c r="H1070" s="849"/>
      <c r="I1070" s="849"/>
      <c r="J1070" s="832"/>
      <c r="K1070" s="832"/>
      <c r="L1070" s="849">
        <v>30</v>
      </c>
      <c r="M1070" s="849">
        <v>4410</v>
      </c>
      <c r="N1070" s="832">
        <v>1</v>
      </c>
      <c r="O1070" s="832">
        <v>147</v>
      </c>
      <c r="P1070" s="849"/>
      <c r="Q1070" s="849"/>
      <c r="R1070" s="837"/>
      <c r="S1070" s="850"/>
    </row>
    <row r="1071" spans="1:19" ht="14.4" customHeight="1" x14ac:dyDescent="0.3">
      <c r="A1071" s="831" t="s">
        <v>6806</v>
      </c>
      <c r="B1071" s="832" t="s">
        <v>7094</v>
      </c>
      <c r="C1071" s="832" t="s">
        <v>665</v>
      </c>
      <c r="D1071" s="832" t="s">
        <v>2669</v>
      </c>
      <c r="E1071" s="832" t="s">
        <v>6770</v>
      </c>
      <c r="F1071" s="832" t="s">
        <v>6810</v>
      </c>
      <c r="G1071" s="832" t="s">
        <v>6811</v>
      </c>
      <c r="H1071" s="849"/>
      <c r="I1071" s="849"/>
      <c r="J1071" s="832"/>
      <c r="K1071" s="832"/>
      <c r="L1071" s="849">
        <v>1</v>
      </c>
      <c r="M1071" s="849">
        <v>37</v>
      </c>
      <c r="N1071" s="832">
        <v>1</v>
      </c>
      <c r="O1071" s="832">
        <v>37</v>
      </c>
      <c r="P1071" s="849"/>
      <c r="Q1071" s="849"/>
      <c r="R1071" s="837"/>
      <c r="S1071" s="850"/>
    </row>
    <row r="1072" spans="1:19" ht="14.4" customHeight="1" x14ac:dyDescent="0.3">
      <c r="A1072" s="831" t="s">
        <v>6806</v>
      </c>
      <c r="B1072" s="832" t="s">
        <v>7094</v>
      </c>
      <c r="C1072" s="832" t="s">
        <v>665</v>
      </c>
      <c r="D1072" s="832" t="s">
        <v>2669</v>
      </c>
      <c r="E1072" s="832" t="s">
        <v>6770</v>
      </c>
      <c r="F1072" s="832" t="s">
        <v>7047</v>
      </c>
      <c r="G1072" s="832" t="s">
        <v>7048</v>
      </c>
      <c r="H1072" s="849"/>
      <c r="I1072" s="849"/>
      <c r="J1072" s="832"/>
      <c r="K1072" s="832"/>
      <c r="L1072" s="849">
        <v>3</v>
      </c>
      <c r="M1072" s="849">
        <v>261</v>
      </c>
      <c r="N1072" s="832">
        <v>1</v>
      </c>
      <c r="O1072" s="832">
        <v>87</v>
      </c>
      <c r="P1072" s="849"/>
      <c r="Q1072" s="849"/>
      <c r="R1072" s="837"/>
      <c r="S1072" s="850"/>
    </row>
    <row r="1073" spans="1:19" ht="14.4" customHeight="1" x14ac:dyDescent="0.3">
      <c r="A1073" s="831" t="s">
        <v>6806</v>
      </c>
      <c r="B1073" s="832" t="s">
        <v>7094</v>
      </c>
      <c r="C1073" s="832" t="s">
        <v>665</v>
      </c>
      <c r="D1073" s="832" t="s">
        <v>2669</v>
      </c>
      <c r="E1073" s="832" t="s">
        <v>6770</v>
      </c>
      <c r="F1073" s="832" t="s">
        <v>6818</v>
      </c>
      <c r="G1073" s="832" t="s">
        <v>6819</v>
      </c>
      <c r="H1073" s="849">
        <v>37</v>
      </c>
      <c r="I1073" s="849">
        <v>4292</v>
      </c>
      <c r="J1073" s="832">
        <v>0.5</v>
      </c>
      <c r="K1073" s="832">
        <v>116</v>
      </c>
      <c r="L1073" s="849">
        <v>74</v>
      </c>
      <c r="M1073" s="849">
        <v>8584</v>
      </c>
      <c r="N1073" s="832">
        <v>1</v>
      </c>
      <c r="O1073" s="832">
        <v>116</v>
      </c>
      <c r="P1073" s="849">
        <v>16</v>
      </c>
      <c r="Q1073" s="849">
        <v>1856</v>
      </c>
      <c r="R1073" s="837">
        <v>0.21621621621621623</v>
      </c>
      <c r="S1073" s="850">
        <v>116</v>
      </c>
    </row>
    <row r="1074" spans="1:19" ht="14.4" customHeight="1" x14ac:dyDescent="0.3">
      <c r="A1074" s="831" t="s">
        <v>6806</v>
      </c>
      <c r="B1074" s="832" t="s">
        <v>7094</v>
      </c>
      <c r="C1074" s="832" t="s">
        <v>665</v>
      </c>
      <c r="D1074" s="832" t="s">
        <v>2669</v>
      </c>
      <c r="E1074" s="832" t="s">
        <v>6770</v>
      </c>
      <c r="F1074" s="832" t="s">
        <v>6783</v>
      </c>
      <c r="G1074" s="832" t="s">
        <v>6784</v>
      </c>
      <c r="H1074" s="849"/>
      <c r="I1074" s="849"/>
      <c r="J1074" s="832"/>
      <c r="K1074" s="832"/>
      <c r="L1074" s="849">
        <v>10</v>
      </c>
      <c r="M1074" s="849">
        <v>370</v>
      </c>
      <c r="N1074" s="832">
        <v>1</v>
      </c>
      <c r="O1074" s="832">
        <v>37</v>
      </c>
      <c r="P1074" s="849">
        <v>3</v>
      </c>
      <c r="Q1074" s="849">
        <v>114</v>
      </c>
      <c r="R1074" s="837">
        <v>0.30810810810810813</v>
      </c>
      <c r="S1074" s="850">
        <v>38</v>
      </c>
    </row>
    <row r="1075" spans="1:19" ht="14.4" customHeight="1" x14ac:dyDescent="0.3">
      <c r="A1075" s="831" t="s">
        <v>6806</v>
      </c>
      <c r="B1075" s="832" t="s">
        <v>7094</v>
      </c>
      <c r="C1075" s="832" t="s">
        <v>665</v>
      </c>
      <c r="D1075" s="832" t="s">
        <v>2669</v>
      </c>
      <c r="E1075" s="832" t="s">
        <v>6770</v>
      </c>
      <c r="F1075" s="832" t="s">
        <v>6888</v>
      </c>
      <c r="G1075" s="832" t="s">
        <v>6889</v>
      </c>
      <c r="H1075" s="849">
        <v>55</v>
      </c>
      <c r="I1075" s="849">
        <v>19525</v>
      </c>
      <c r="J1075" s="832">
        <v>0.42307692307692307</v>
      </c>
      <c r="K1075" s="832">
        <v>355</v>
      </c>
      <c r="L1075" s="849">
        <v>130</v>
      </c>
      <c r="M1075" s="849">
        <v>46150</v>
      </c>
      <c r="N1075" s="832">
        <v>1</v>
      </c>
      <c r="O1075" s="832">
        <v>355</v>
      </c>
      <c r="P1075" s="849">
        <v>30</v>
      </c>
      <c r="Q1075" s="849">
        <v>10740</v>
      </c>
      <c r="R1075" s="837">
        <v>0.23271939328277355</v>
      </c>
      <c r="S1075" s="850">
        <v>358</v>
      </c>
    </row>
    <row r="1076" spans="1:19" ht="14.4" customHeight="1" x14ac:dyDescent="0.3">
      <c r="A1076" s="831" t="s">
        <v>6806</v>
      </c>
      <c r="B1076" s="832" t="s">
        <v>7094</v>
      </c>
      <c r="C1076" s="832" t="s">
        <v>665</v>
      </c>
      <c r="D1076" s="832" t="s">
        <v>2669</v>
      </c>
      <c r="E1076" s="832" t="s">
        <v>6770</v>
      </c>
      <c r="F1076" s="832" t="s">
        <v>7109</v>
      </c>
      <c r="G1076" s="832" t="s">
        <v>7110</v>
      </c>
      <c r="H1076" s="849">
        <v>3</v>
      </c>
      <c r="I1076" s="849">
        <v>0</v>
      </c>
      <c r="J1076" s="832"/>
      <c r="K1076" s="832">
        <v>0</v>
      </c>
      <c r="L1076" s="849">
        <v>2</v>
      </c>
      <c r="M1076" s="849">
        <v>0</v>
      </c>
      <c r="N1076" s="832"/>
      <c r="O1076" s="832">
        <v>0</v>
      </c>
      <c r="P1076" s="849">
        <v>2</v>
      </c>
      <c r="Q1076" s="849">
        <v>0</v>
      </c>
      <c r="R1076" s="837"/>
      <c r="S1076" s="850">
        <v>0</v>
      </c>
    </row>
    <row r="1077" spans="1:19" ht="14.4" customHeight="1" x14ac:dyDescent="0.3">
      <c r="A1077" s="831" t="s">
        <v>6806</v>
      </c>
      <c r="B1077" s="832" t="s">
        <v>7094</v>
      </c>
      <c r="C1077" s="832" t="s">
        <v>665</v>
      </c>
      <c r="D1077" s="832" t="s">
        <v>2669</v>
      </c>
      <c r="E1077" s="832" t="s">
        <v>6770</v>
      </c>
      <c r="F1077" s="832" t="s">
        <v>7111</v>
      </c>
      <c r="G1077" s="832" t="s">
        <v>7112</v>
      </c>
      <c r="H1077" s="849">
        <v>49</v>
      </c>
      <c r="I1077" s="849">
        <v>9800</v>
      </c>
      <c r="J1077" s="832">
        <v>0.73134328358208955</v>
      </c>
      <c r="K1077" s="832">
        <v>200</v>
      </c>
      <c r="L1077" s="849">
        <v>67</v>
      </c>
      <c r="M1077" s="849">
        <v>13400</v>
      </c>
      <c r="N1077" s="832">
        <v>1</v>
      </c>
      <c r="O1077" s="832">
        <v>200</v>
      </c>
      <c r="P1077" s="849">
        <v>26</v>
      </c>
      <c r="Q1077" s="849">
        <v>5200</v>
      </c>
      <c r="R1077" s="837">
        <v>0.38805970149253732</v>
      </c>
      <c r="S1077" s="850">
        <v>200</v>
      </c>
    </row>
    <row r="1078" spans="1:19" ht="14.4" customHeight="1" x14ac:dyDescent="0.3">
      <c r="A1078" s="831" t="s">
        <v>6806</v>
      </c>
      <c r="B1078" s="832" t="s">
        <v>7094</v>
      </c>
      <c r="C1078" s="832" t="s">
        <v>665</v>
      </c>
      <c r="D1078" s="832" t="s">
        <v>2669</v>
      </c>
      <c r="E1078" s="832" t="s">
        <v>6770</v>
      </c>
      <c r="F1078" s="832" t="s">
        <v>6822</v>
      </c>
      <c r="G1078" s="832" t="s">
        <v>6823</v>
      </c>
      <c r="H1078" s="849"/>
      <c r="I1078" s="849"/>
      <c r="J1078" s="832"/>
      <c r="K1078" s="832"/>
      <c r="L1078" s="849">
        <v>1</v>
      </c>
      <c r="M1078" s="849">
        <v>74</v>
      </c>
      <c r="N1078" s="832">
        <v>1</v>
      </c>
      <c r="O1078" s="832">
        <v>74</v>
      </c>
      <c r="P1078" s="849"/>
      <c r="Q1078" s="849"/>
      <c r="R1078" s="837"/>
      <c r="S1078" s="850"/>
    </row>
    <row r="1079" spans="1:19" ht="14.4" customHeight="1" x14ac:dyDescent="0.3">
      <c r="A1079" s="831" t="s">
        <v>6806</v>
      </c>
      <c r="B1079" s="832" t="s">
        <v>7094</v>
      </c>
      <c r="C1079" s="832" t="s">
        <v>665</v>
      </c>
      <c r="D1079" s="832" t="s">
        <v>2669</v>
      </c>
      <c r="E1079" s="832" t="s">
        <v>6770</v>
      </c>
      <c r="F1079" s="832" t="s">
        <v>6890</v>
      </c>
      <c r="G1079" s="832" t="s">
        <v>6891</v>
      </c>
      <c r="H1079" s="849"/>
      <c r="I1079" s="849"/>
      <c r="J1079" s="832"/>
      <c r="K1079" s="832"/>
      <c r="L1079" s="849">
        <v>34</v>
      </c>
      <c r="M1079" s="849">
        <v>2618</v>
      </c>
      <c r="N1079" s="832">
        <v>1</v>
      </c>
      <c r="O1079" s="832">
        <v>77</v>
      </c>
      <c r="P1079" s="849"/>
      <c r="Q1079" s="849"/>
      <c r="R1079" s="837"/>
      <c r="S1079" s="850"/>
    </row>
    <row r="1080" spans="1:19" ht="14.4" customHeight="1" x14ac:dyDescent="0.3">
      <c r="A1080" s="831" t="s">
        <v>6806</v>
      </c>
      <c r="B1080" s="832" t="s">
        <v>7094</v>
      </c>
      <c r="C1080" s="832" t="s">
        <v>665</v>
      </c>
      <c r="D1080" s="832" t="s">
        <v>2669</v>
      </c>
      <c r="E1080" s="832" t="s">
        <v>6770</v>
      </c>
      <c r="F1080" s="832" t="s">
        <v>6892</v>
      </c>
      <c r="G1080" s="832" t="s">
        <v>6893</v>
      </c>
      <c r="H1080" s="849"/>
      <c r="I1080" s="849"/>
      <c r="J1080" s="832"/>
      <c r="K1080" s="832"/>
      <c r="L1080" s="849">
        <v>3</v>
      </c>
      <c r="M1080" s="849">
        <v>177</v>
      </c>
      <c r="N1080" s="832">
        <v>1</v>
      </c>
      <c r="O1080" s="832">
        <v>59</v>
      </c>
      <c r="P1080" s="849"/>
      <c r="Q1080" s="849"/>
      <c r="R1080" s="837"/>
      <c r="S1080" s="850"/>
    </row>
    <row r="1081" spans="1:19" ht="14.4" customHeight="1" x14ac:dyDescent="0.3">
      <c r="A1081" s="831" t="s">
        <v>6806</v>
      </c>
      <c r="B1081" s="832" t="s">
        <v>7094</v>
      </c>
      <c r="C1081" s="832" t="s">
        <v>665</v>
      </c>
      <c r="D1081" s="832" t="s">
        <v>2669</v>
      </c>
      <c r="E1081" s="832" t="s">
        <v>6770</v>
      </c>
      <c r="F1081" s="832" t="s">
        <v>6787</v>
      </c>
      <c r="G1081" s="832" t="s">
        <v>6788</v>
      </c>
      <c r="H1081" s="849"/>
      <c r="I1081" s="849"/>
      <c r="J1081" s="832"/>
      <c r="K1081" s="832"/>
      <c r="L1081" s="849">
        <v>6</v>
      </c>
      <c r="M1081" s="849">
        <v>354</v>
      </c>
      <c r="N1081" s="832">
        <v>1</v>
      </c>
      <c r="O1081" s="832">
        <v>59</v>
      </c>
      <c r="P1081" s="849">
        <v>2</v>
      </c>
      <c r="Q1081" s="849">
        <v>122</v>
      </c>
      <c r="R1081" s="837">
        <v>0.34463276836158191</v>
      </c>
      <c r="S1081" s="850">
        <v>61</v>
      </c>
    </row>
    <row r="1082" spans="1:19" ht="14.4" customHeight="1" x14ac:dyDescent="0.3">
      <c r="A1082" s="831" t="s">
        <v>6806</v>
      </c>
      <c r="B1082" s="832" t="s">
        <v>7094</v>
      </c>
      <c r="C1082" s="832" t="s">
        <v>665</v>
      </c>
      <c r="D1082" s="832" t="s">
        <v>2669</v>
      </c>
      <c r="E1082" s="832" t="s">
        <v>6770</v>
      </c>
      <c r="F1082" s="832" t="s">
        <v>6789</v>
      </c>
      <c r="G1082" s="832" t="s">
        <v>6790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1</v>
      </c>
      <c r="Q1082" s="849">
        <v>38</v>
      </c>
      <c r="R1082" s="837"/>
      <c r="S1082" s="850">
        <v>38</v>
      </c>
    </row>
    <row r="1083" spans="1:19" ht="14.4" customHeight="1" x14ac:dyDescent="0.3">
      <c r="A1083" s="831" t="s">
        <v>6806</v>
      </c>
      <c r="B1083" s="832" t="s">
        <v>7094</v>
      </c>
      <c r="C1083" s="832" t="s">
        <v>665</v>
      </c>
      <c r="D1083" s="832" t="s">
        <v>6739</v>
      </c>
      <c r="E1083" s="832" t="s">
        <v>6770</v>
      </c>
      <c r="F1083" s="832" t="s">
        <v>6775</v>
      </c>
      <c r="G1083" s="832" t="s">
        <v>6776</v>
      </c>
      <c r="H1083" s="849">
        <v>3</v>
      </c>
      <c r="I1083" s="849">
        <v>198</v>
      </c>
      <c r="J1083" s="832"/>
      <c r="K1083" s="832">
        <v>66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6806</v>
      </c>
      <c r="B1084" s="832" t="s">
        <v>7094</v>
      </c>
      <c r="C1084" s="832" t="s">
        <v>665</v>
      </c>
      <c r="D1084" s="832" t="s">
        <v>6739</v>
      </c>
      <c r="E1084" s="832" t="s">
        <v>6770</v>
      </c>
      <c r="F1084" s="832" t="s">
        <v>6810</v>
      </c>
      <c r="G1084" s="832" t="s">
        <v>6811</v>
      </c>
      <c r="H1084" s="849">
        <v>1</v>
      </c>
      <c r="I1084" s="849">
        <v>37</v>
      </c>
      <c r="J1084" s="832"/>
      <c r="K1084" s="832">
        <v>37</v>
      </c>
      <c r="L1084" s="849"/>
      <c r="M1084" s="849"/>
      <c r="N1084" s="832"/>
      <c r="O1084" s="832"/>
      <c r="P1084" s="849"/>
      <c r="Q1084" s="849"/>
      <c r="R1084" s="837"/>
      <c r="S1084" s="850"/>
    </row>
    <row r="1085" spans="1:19" ht="14.4" customHeight="1" x14ac:dyDescent="0.3">
      <c r="A1085" s="831" t="s">
        <v>6806</v>
      </c>
      <c r="B1085" s="832" t="s">
        <v>7094</v>
      </c>
      <c r="C1085" s="832" t="s">
        <v>665</v>
      </c>
      <c r="D1085" s="832" t="s">
        <v>6739</v>
      </c>
      <c r="E1085" s="832" t="s">
        <v>6770</v>
      </c>
      <c r="F1085" s="832" t="s">
        <v>6818</v>
      </c>
      <c r="G1085" s="832" t="s">
        <v>6819</v>
      </c>
      <c r="H1085" s="849">
        <v>6</v>
      </c>
      <c r="I1085" s="849">
        <v>696</v>
      </c>
      <c r="J1085" s="832"/>
      <c r="K1085" s="832">
        <v>116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6806</v>
      </c>
      <c r="B1086" s="832" t="s">
        <v>7094</v>
      </c>
      <c r="C1086" s="832" t="s">
        <v>665</v>
      </c>
      <c r="D1086" s="832" t="s">
        <v>6739</v>
      </c>
      <c r="E1086" s="832" t="s">
        <v>6770</v>
      </c>
      <c r="F1086" s="832" t="s">
        <v>6783</v>
      </c>
      <c r="G1086" s="832" t="s">
        <v>6784</v>
      </c>
      <c r="H1086" s="849">
        <v>1</v>
      </c>
      <c r="I1086" s="849">
        <v>37</v>
      </c>
      <c r="J1086" s="832"/>
      <c r="K1086" s="832">
        <v>37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6806</v>
      </c>
      <c r="B1087" s="832" t="s">
        <v>7094</v>
      </c>
      <c r="C1087" s="832" t="s">
        <v>665</v>
      </c>
      <c r="D1087" s="832" t="s">
        <v>6739</v>
      </c>
      <c r="E1087" s="832" t="s">
        <v>6770</v>
      </c>
      <c r="F1087" s="832" t="s">
        <v>6888</v>
      </c>
      <c r="G1087" s="832" t="s">
        <v>6889</v>
      </c>
      <c r="H1087" s="849">
        <v>15</v>
      </c>
      <c r="I1087" s="849">
        <v>5325</v>
      </c>
      <c r="J1087" s="832"/>
      <c r="K1087" s="832">
        <v>355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" customHeight="1" x14ac:dyDescent="0.3">
      <c r="A1088" s="831" t="s">
        <v>6806</v>
      </c>
      <c r="B1088" s="832" t="s">
        <v>7094</v>
      </c>
      <c r="C1088" s="832" t="s">
        <v>665</v>
      </c>
      <c r="D1088" s="832" t="s">
        <v>6739</v>
      </c>
      <c r="E1088" s="832" t="s">
        <v>6770</v>
      </c>
      <c r="F1088" s="832" t="s">
        <v>7109</v>
      </c>
      <c r="G1088" s="832" t="s">
        <v>7110</v>
      </c>
      <c r="H1088" s="849">
        <v>5</v>
      </c>
      <c r="I1088" s="849">
        <v>0</v>
      </c>
      <c r="J1088" s="832"/>
      <c r="K1088" s="832">
        <v>0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6806</v>
      </c>
      <c r="B1089" s="832" t="s">
        <v>7094</v>
      </c>
      <c r="C1089" s="832" t="s">
        <v>665</v>
      </c>
      <c r="D1089" s="832" t="s">
        <v>6739</v>
      </c>
      <c r="E1089" s="832" t="s">
        <v>6770</v>
      </c>
      <c r="F1089" s="832" t="s">
        <v>7111</v>
      </c>
      <c r="G1089" s="832" t="s">
        <v>7112</v>
      </c>
      <c r="H1089" s="849">
        <v>3</v>
      </c>
      <c r="I1089" s="849">
        <v>600</v>
      </c>
      <c r="J1089" s="832"/>
      <c r="K1089" s="832">
        <v>200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6806</v>
      </c>
      <c r="B1090" s="832" t="s">
        <v>7094</v>
      </c>
      <c r="C1090" s="832" t="s">
        <v>665</v>
      </c>
      <c r="D1090" s="832" t="s">
        <v>6739</v>
      </c>
      <c r="E1090" s="832" t="s">
        <v>6770</v>
      </c>
      <c r="F1090" s="832" t="s">
        <v>6822</v>
      </c>
      <c r="G1090" s="832" t="s">
        <v>6823</v>
      </c>
      <c r="H1090" s="849">
        <v>3</v>
      </c>
      <c r="I1090" s="849">
        <v>222</v>
      </c>
      <c r="J1090" s="832"/>
      <c r="K1090" s="832">
        <v>74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6806</v>
      </c>
      <c r="B1091" s="832" t="s">
        <v>7094</v>
      </c>
      <c r="C1091" s="832" t="s">
        <v>665</v>
      </c>
      <c r="D1091" s="832" t="s">
        <v>6739</v>
      </c>
      <c r="E1091" s="832" t="s">
        <v>6770</v>
      </c>
      <c r="F1091" s="832" t="s">
        <v>6787</v>
      </c>
      <c r="G1091" s="832" t="s">
        <v>6788</v>
      </c>
      <c r="H1091" s="849">
        <v>1</v>
      </c>
      <c r="I1091" s="849">
        <v>59</v>
      </c>
      <c r="J1091" s="832"/>
      <c r="K1091" s="832">
        <v>59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6806</v>
      </c>
      <c r="B1092" s="832" t="s">
        <v>7094</v>
      </c>
      <c r="C1092" s="832" t="s">
        <v>665</v>
      </c>
      <c r="D1092" s="832" t="s">
        <v>2677</v>
      </c>
      <c r="E1092" s="832" t="s">
        <v>6770</v>
      </c>
      <c r="F1092" s="832" t="s">
        <v>6773</v>
      </c>
      <c r="G1092" s="832" t="s">
        <v>6774</v>
      </c>
      <c r="H1092" s="849">
        <v>6</v>
      </c>
      <c r="I1092" s="849">
        <v>180</v>
      </c>
      <c r="J1092" s="832">
        <v>0.8571428571428571</v>
      </c>
      <c r="K1092" s="832">
        <v>30</v>
      </c>
      <c r="L1092" s="849">
        <v>7</v>
      </c>
      <c r="M1092" s="849">
        <v>210</v>
      </c>
      <c r="N1092" s="832">
        <v>1</v>
      </c>
      <c r="O1092" s="832">
        <v>30</v>
      </c>
      <c r="P1092" s="849">
        <v>3</v>
      </c>
      <c r="Q1092" s="849">
        <v>93</v>
      </c>
      <c r="R1092" s="837">
        <v>0.44285714285714284</v>
      </c>
      <c r="S1092" s="850">
        <v>31</v>
      </c>
    </row>
    <row r="1093" spans="1:19" ht="14.4" customHeight="1" x14ac:dyDescent="0.3">
      <c r="A1093" s="831" t="s">
        <v>6806</v>
      </c>
      <c r="B1093" s="832" t="s">
        <v>7094</v>
      </c>
      <c r="C1093" s="832" t="s">
        <v>665</v>
      </c>
      <c r="D1093" s="832" t="s">
        <v>2677</v>
      </c>
      <c r="E1093" s="832" t="s">
        <v>6770</v>
      </c>
      <c r="F1093" s="832" t="s">
        <v>6775</v>
      </c>
      <c r="G1093" s="832" t="s">
        <v>6776</v>
      </c>
      <c r="H1093" s="849">
        <v>2</v>
      </c>
      <c r="I1093" s="849">
        <v>132</v>
      </c>
      <c r="J1093" s="832">
        <v>0.4</v>
      </c>
      <c r="K1093" s="832">
        <v>66</v>
      </c>
      <c r="L1093" s="849">
        <v>5</v>
      </c>
      <c r="M1093" s="849">
        <v>330</v>
      </c>
      <c r="N1093" s="832">
        <v>1</v>
      </c>
      <c r="O1093" s="832">
        <v>66</v>
      </c>
      <c r="P1093" s="849"/>
      <c r="Q1093" s="849"/>
      <c r="R1093" s="837"/>
      <c r="S1093" s="850"/>
    </row>
    <row r="1094" spans="1:19" ht="14.4" customHeight="1" x14ac:dyDescent="0.3">
      <c r="A1094" s="831" t="s">
        <v>6806</v>
      </c>
      <c r="B1094" s="832" t="s">
        <v>7094</v>
      </c>
      <c r="C1094" s="832" t="s">
        <v>665</v>
      </c>
      <c r="D1094" s="832" t="s">
        <v>2677</v>
      </c>
      <c r="E1094" s="832" t="s">
        <v>6770</v>
      </c>
      <c r="F1094" s="832" t="s">
        <v>6848</v>
      </c>
      <c r="G1094" s="832" t="s">
        <v>6849</v>
      </c>
      <c r="H1094" s="849"/>
      <c r="I1094" s="849"/>
      <c r="J1094" s="832"/>
      <c r="K1094" s="832"/>
      <c r="L1094" s="849">
        <v>1</v>
      </c>
      <c r="M1094" s="849">
        <v>147</v>
      </c>
      <c r="N1094" s="832">
        <v>1</v>
      </c>
      <c r="O1094" s="832">
        <v>147</v>
      </c>
      <c r="P1094" s="849"/>
      <c r="Q1094" s="849"/>
      <c r="R1094" s="837"/>
      <c r="S1094" s="850"/>
    </row>
    <row r="1095" spans="1:19" ht="14.4" customHeight="1" x14ac:dyDescent="0.3">
      <c r="A1095" s="831" t="s">
        <v>6806</v>
      </c>
      <c r="B1095" s="832" t="s">
        <v>7094</v>
      </c>
      <c r="C1095" s="832" t="s">
        <v>665</v>
      </c>
      <c r="D1095" s="832" t="s">
        <v>2677</v>
      </c>
      <c r="E1095" s="832" t="s">
        <v>6770</v>
      </c>
      <c r="F1095" s="832" t="s">
        <v>6810</v>
      </c>
      <c r="G1095" s="832" t="s">
        <v>6811</v>
      </c>
      <c r="H1095" s="849">
        <v>2</v>
      </c>
      <c r="I1095" s="849">
        <v>74</v>
      </c>
      <c r="J1095" s="832">
        <v>2</v>
      </c>
      <c r="K1095" s="832">
        <v>37</v>
      </c>
      <c r="L1095" s="849">
        <v>1</v>
      </c>
      <c r="M1095" s="849">
        <v>37</v>
      </c>
      <c r="N1095" s="832">
        <v>1</v>
      </c>
      <c r="O1095" s="832">
        <v>37</v>
      </c>
      <c r="P1095" s="849">
        <v>2</v>
      </c>
      <c r="Q1095" s="849">
        <v>76</v>
      </c>
      <c r="R1095" s="837">
        <v>2.0540540540540539</v>
      </c>
      <c r="S1095" s="850">
        <v>38</v>
      </c>
    </row>
    <row r="1096" spans="1:19" ht="14.4" customHeight="1" x14ac:dyDescent="0.3">
      <c r="A1096" s="831" t="s">
        <v>6806</v>
      </c>
      <c r="B1096" s="832" t="s">
        <v>7094</v>
      </c>
      <c r="C1096" s="832" t="s">
        <v>665</v>
      </c>
      <c r="D1096" s="832" t="s">
        <v>2677</v>
      </c>
      <c r="E1096" s="832" t="s">
        <v>6770</v>
      </c>
      <c r="F1096" s="832" t="s">
        <v>6818</v>
      </c>
      <c r="G1096" s="832" t="s">
        <v>6819</v>
      </c>
      <c r="H1096" s="849">
        <v>40</v>
      </c>
      <c r="I1096" s="849">
        <v>4640</v>
      </c>
      <c r="J1096" s="832">
        <v>0.97560975609756095</v>
      </c>
      <c r="K1096" s="832">
        <v>116</v>
      </c>
      <c r="L1096" s="849">
        <v>41</v>
      </c>
      <c r="M1096" s="849">
        <v>4756</v>
      </c>
      <c r="N1096" s="832">
        <v>1</v>
      </c>
      <c r="O1096" s="832">
        <v>116</v>
      </c>
      <c r="P1096" s="849">
        <v>6</v>
      </c>
      <c r="Q1096" s="849">
        <v>696</v>
      </c>
      <c r="R1096" s="837">
        <v>0.14634146341463414</v>
      </c>
      <c r="S1096" s="850">
        <v>116</v>
      </c>
    </row>
    <row r="1097" spans="1:19" ht="14.4" customHeight="1" x14ac:dyDescent="0.3">
      <c r="A1097" s="831" t="s">
        <v>6806</v>
      </c>
      <c r="B1097" s="832" t="s">
        <v>7094</v>
      </c>
      <c r="C1097" s="832" t="s">
        <v>665</v>
      </c>
      <c r="D1097" s="832" t="s">
        <v>2677</v>
      </c>
      <c r="E1097" s="832" t="s">
        <v>6770</v>
      </c>
      <c r="F1097" s="832" t="s">
        <v>6783</v>
      </c>
      <c r="G1097" s="832" t="s">
        <v>6784</v>
      </c>
      <c r="H1097" s="849">
        <v>2</v>
      </c>
      <c r="I1097" s="849">
        <v>74</v>
      </c>
      <c r="J1097" s="832">
        <v>2</v>
      </c>
      <c r="K1097" s="832">
        <v>37</v>
      </c>
      <c r="L1097" s="849">
        <v>1</v>
      </c>
      <c r="M1097" s="849">
        <v>37</v>
      </c>
      <c r="N1097" s="832">
        <v>1</v>
      </c>
      <c r="O1097" s="832">
        <v>37</v>
      </c>
      <c r="P1097" s="849">
        <v>2</v>
      </c>
      <c r="Q1097" s="849">
        <v>76</v>
      </c>
      <c r="R1097" s="837">
        <v>2.0540540540540539</v>
      </c>
      <c r="S1097" s="850">
        <v>38</v>
      </c>
    </row>
    <row r="1098" spans="1:19" ht="14.4" customHeight="1" x14ac:dyDescent="0.3">
      <c r="A1098" s="831" t="s">
        <v>6806</v>
      </c>
      <c r="B1098" s="832" t="s">
        <v>7094</v>
      </c>
      <c r="C1098" s="832" t="s">
        <v>665</v>
      </c>
      <c r="D1098" s="832" t="s">
        <v>2677</v>
      </c>
      <c r="E1098" s="832" t="s">
        <v>6770</v>
      </c>
      <c r="F1098" s="832" t="s">
        <v>6854</v>
      </c>
      <c r="G1098" s="832" t="s">
        <v>6855</v>
      </c>
      <c r="H1098" s="849">
        <v>1</v>
      </c>
      <c r="I1098" s="849">
        <v>32</v>
      </c>
      <c r="J1098" s="832">
        <v>0.5</v>
      </c>
      <c r="K1098" s="832">
        <v>32</v>
      </c>
      <c r="L1098" s="849">
        <v>2</v>
      </c>
      <c r="M1098" s="849">
        <v>64</v>
      </c>
      <c r="N1098" s="832">
        <v>1</v>
      </c>
      <c r="O1098" s="832">
        <v>32</v>
      </c>
      <c r="P1098" s="849"/>
      <c r="Q1098" s="849"/>
      <c r="R1098" s="837"/>
      <c r="S1098" s="850"/>
    </row>
    <row r="1099" spans="1:19" ht="14.4" customHeight="1" x14ac:dyDescent="0.3">
      <c r="A1099" s="831" t="s">
        <v>6806</v>
      </c>
      <c r="B1099" s="832" t="s">
        <v>7094</v>
      </c>
      <c r="C1099" s="832" t="s">
        <v>665</v>
      </c>
      <c r="D1099" s="832" t="s">
        <v>2677</v>
      </c>
      <c r="E1099" s="832" t="s">
        <v>6770</v>
      </c>
      <c r="F1099" s="832" t="s">
        <v>6888</v>
      </c>
      <c r="G1099" s="832" t="s">
        <v>6889</v>
      </c>
      <c r="H1099" s="849">
        <v>56</v>
      </c>
      <c r="I1099" s="849">
        <v>19880</v>
      </c>
      <c r="J1099" s="832">
        <v>0.91803278688524592</v>
      </c>
      <c r="K1099" s="832">
        <v>355</v>
      </c>
      <c r="L1099" s="849">
        <v>61</v>
      </c>
      <c r="M1099" s="849">
        <v>21655</v>
      </c>
      <c r="N1099" s="832">
        <v>1</v>
      </c>
      <c r="O1099" s="832">
        <v>355</v>
      </c>
      <c r="P1099" s="849">
        <v>10</v>
      </c>
      <c r="Q1099" s="849">
        <v>3580</v>
      </c>
      <c r="R1099" s="837">
        <v>0.16531978757792656</v>
      </c>
      <c r="S1099" s="850">
        <v>358</v>
      </c>
    </row>
    <row r="1100" spans="1:19" ht="14.4" customHeight="1" x14ac:dyDescent="0.3">
      <c r="A1100" s="831" t="s">
        <v>6806</v>
      </c>
      <c r="B1100" s="832" t="s">
        <v>7094</v>
      </c>
      <c r="C1100" s="832" t="s">
        <v>665</v>
      </c>
      <c r="D1100" s="832" t="s">
        <v>2677</v>
      </c>
      <c r="E1100" s="832" t="s">
        <v>6770</v>
      </c>
      <c r="F1100" s="832" t="s">
        <v>7109</v>
      </c>
      <c r="G1100" s="832" t="s">
        <v>7110</v>
      </c>
      <c r="H1100" s="849">
        <v>45</v>
      </c>
      <c r="I1100" s="849">
        <v>0</v>
      </c>
      <c r="J1100" s="832"/>
      <c r="K1100" s="832">
        <v>0</v>
      </c>
      <c r="L1100" s="849">
        <v>50</v>
      </c>
      <c r="M1100" s="849">
        <v>0</v>
      </c>
      <c r="N1100" s="832"/>
      <c r="O1100" s="832">
        <v>0</v>
      </c>
      <c r="P1100" s="849">
        <v>8</v>
      </c>
      <c r="Q1100" s="849">
        <v>0</v>
      </c>
      <c r="R1100" s="837"/>
      <c r="S1100" s="850">
        <v>0</v>
      </c>
    </row>
    <row r="1101" spans="1:19" ht="14.4" customHeight="1" x14ac:dyDescent="0.3">
      <c r="A1101" s="831" t="s">
        <v>6806</v>
      </c>
      <c r="B1101" s="832" t="s">
        <v>7094</v>
      </c>
      <c r="C1101" s="832" t="s">
        <v>665</v>
      </c>
      <c r="D1101" s="832" t="s">
        <v>2677</v>
      </c>
      <c r="E1101" s="832" t="s">
        <v>6770</v>
      </c>
      <c r="F1101" s="832" t="s">
        <v>7111</v>
      </c>
      <c r="G1101" s="832" t="s">
        <v>7112</v>
      </c>
      <c r="H1101" s="849">
        <v>51</v>
      </c>
      <c r="I1101" s="849">
        <v>10200</v>
      </c>
      <c r="J1101" s="832">
        <v>0.98076923076923073</v>
      </c>
      <c r="K1101" s="832">
        <v>200</v>
      </c>
      <c r="L1101" s="849">
        <v>52</v>
      </c>
      <c r="M1101" s="849">
        <v>10400</v>
      </c>
      <c r="N1101" s="832">
        <v>1</v>
      </c>
      <c r="O1101" s="832">
        <v>200</v>
      </c>
      <c r="P1101" s="849">
        <v>8</v>
      </c>
      <c r="Q1101" s="849">
        <v>1600</v>
      </c>
      <c r="R1101" s="837">
        <v>0.15384615384615385</v>
      </c>
      <c r="S1101" s="850">
        <v>200</v>
      </c>
    </row>
    <row r="1102" spans="1:19" ht="14.4" customHeight="1" x14ac:dyDescent="0.3">
      <c r="A1102" s="831" t="s">
        <v>6806</v>
      </c>
      <c r="B1102" s="832" t="s">
        <v>7094</v>
      </c>
      <c r="C1102" s="832" t="s">
        <v>665</v>
      </c>
      <c r="D1102" s="832" t="s">
        <v>2677</v>
      </c>
      <c r="E1102" s="832" t="s">
        <v>6770</v>
      </c>
      <c r="F1102" s="832" t="s">
        <v>6822</v>
      </c>
      <c r="G1102" s="832" t="s">
        <v>6823</v>
      </c>
      <c r="H1102" s="849">
        <v>3</v>
      </c>
      <c r="I1102" s="849">
        <v>222</v>
      </c>
      <c r="J1102" s="832">
        <v>3</v>
      </c>
      <c r="K1102" s="832">
        <v>74</v>
      </c>
      <c r="L1102" s="849">
        <v>1</v>
      </c>
      <c r="M1102" s="849">
        <v>74</v>
      </c>
      <c r="N1102" s="832">
        <v>1</v>
      </c>
      <c r="O1102" s="832">
        <v>74</v>
      </c>
      <c r="P1102" s="849">
        <v>7</v>
      </c>
      <c r="Q1102" s="849">
        <v>525</v>
      </c>
      <c r="R1102" s="837">
        <v>7.0945945945945947</v>
      </c>
      <c r="S1102" s="850">
        <v>75</v>
      </c>
    </row>
    <row r="1103" spans="1:19" ht="14.4" customHeight="1" x14ac:dyDescent="0.3">
      <c r="A1103" s="831" t="s">
        <v>6806</v>
      </c>
      <c r="B1103" s="832" t="s">
        <v>7094</v>
      </c>
      <c r="C1103" s="832" t="s">
        <v>665</v>
      </c>
      <c r="D1103" s="832" t="s">
        <v>2677</v>
      </c>
      <c r="E1103" s="832" t="s">
        <v>6770</v>
      </c>
      <c r="F1103" s="832" t="s">
        <v>7113</v>
      </c>
      <c r="G1103" s="832" t="s">
        <v>7114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1</v>
      </c>
      <c r="Q1103" s="849">
        <v>707</v>
      </c>
      <c r="R1103" s="837"/>
      <c r="S1103" s="850">
        <v>707</v>
      </c>
    </row>
    <row r="1104" spans="1:19" ht="14.4" customHeight="1" x14ac:dyDescent="0.3">
      <c r="A1104" s="831" t="s">
        <v>6806</v>
      </c>
      <c r="B1104" s="832" t="s">
        <v>7094</v>
      </c>
      <c r="C1104" s="832" t="s">
        <v>665</v>
      </c>
      <c r="D1104" s="832" t="s">
        <v>2677</v>
      </c>
      <c r="E1104" s="832" t="s">
        <v>6770</v>
      </c>
      <c r="F1104" s="832" t="s">
        <v>6787</v>
      </c>
      <c r="G1104" s="832" t="s">
        <v>6788</v>
      </c>
      <c r="H1104" s="849">
        <v>2</v>
      </c>
      <c r="I1104" s="849">
        <v>118</v>
      </c>
      <c r="J1104" s="832">
        <v>0.33333333333333331</v>
      </c>
      <c r="K1104" s="832">
        <v>59</v>
      </c>
      <c r="L1104" s="849">
        <v>6</v>
      </c>
      <c r="M1104" s="849">
        <v>354</v>
      </c>
      <c r="N1104" s="832">
        <v>1</v>
      </c>
      <c r="O1104" s="832">
        <v>59</v>
      </c>
      <c r="P1104" s="849">
        <v>3</v>
      </c>
      <c r="Q1104" s="849">
        <v>183</v>
      </c>
      <c r="R1104" s="837">
        <v>0.51694915254237284</v>
      </c>
      <c r="S1104" s="850">
        <v>61</v>
      </c>
    </row>
    <row r="1105" spans="1:19" ht="14.4" customHeight="1" x14ac:dyDescent="0.3">
      <c r="A1105" s="831" t="s">
        <v>6806</v>
      </c>
      <c r="B1105" s="832" t="s">
        <v>7094</v>
      </c>
      <c r="C1105" s="832" t="s">
        <v>665</v>
      </c>
      <c r="D1105" s="832" t="s">
        <v>2678</v>
      </c>
      <c r="E1105" s="832" t="s">
        <v>6770</v>
      </c>
      <c r="F1105" s="832" t="s">
        <v>6888</v>
      </c>
      <c r="G1105" s="832" t="s">
        <v>6889</v>
      </c>
      <c r="H1105" s="849">
        <v>1</v>
      </c>
      <c r="I1105" s="849">
        <v>355</v>
      </c>
      <c r="J1105" s="832"/>
      <c r="K1105" s="832">
        <v>355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6806</v>
      </c>
      <c r="B1106" s="832" t="s">
        <v>7094</v>
      </c>
      <c r="C1106" s="832" t="s">
        <v>665</v>
      </c>
      <c r="D1106" s="832" t="s">
        <v>2678</v>
      </c>
      <c r="E1106" s="832" t="s">
        <v>6770</v>
      </c>
      <c r="F1106" s="832" t="s">
        <v>7115</v>
      </c>
      <c r="G1106" s="832" t="s">
        <v>7116</v>
      </c>
      <c r="H1106" s="849">
        <v>441</v>
      </c>
      <c r="I1106" s="849">
        <v>115542</v>
      </c>
      <c r="J1106" s="832">
        <v>2.4636871508379889</v>
      </c>
      <c r="K1106" s="832">
        <v>262</v>
      </c>
      <c r="L1106" s="849">
        <v>179</v>
      </c>
      <c r="M1106" s="849">
        <v>46898</v>
      </c>
      <c r="N1106" s="832">
        <v>1</v>
      </c>
      <c r="O1106" s="832">
        <v>262</v>
      </c>
      <c r="P1106" s="849">
        <v>324</v>
      </c>
      <c r="Q1106" s="849">
        <v>84888</v>
      </c>
      <c r="R1106" s="837">
        <v>1.8100558659217878</v>
      </c>
      <c r="S1106" s="850">
        <v>262</v>
      </c>
    </row>
    <row r="1107" spans="1:19" ht="14.4" customHeight="1" x14ac:dyDescent="0.3">
      <c r="A1107" s="831" t="s">
        <v>6806</v>
      </c>
      <c r="B1107" s="832" t="s">
        <v>7094</v>
      </c>
      <c r="C1107" s="832" t="s">
        <v>665</v>
      </c>
      <c r="D1107" s="832" t="s">
        <v>2678</v>
      </c>
      <c r="E1107" s="832" t="s">
        <v>6770</v>
      </c>
      <c r="F1107" s="832" t="s">
        <v>7119</v>
      </c>
      <c r="G1107" s="832" t="s">
        <v>7120</v>
      </c>
      <c r="H1107" s="849">
        <v>8</v>
      </c>
      <c r="I1107" s="849">
        <v>28688</v>
      </c>
      <c r="J1107" s="832">
        <v>0.14035087719298245</v>
      </c>
      <c r="K1107" s="832">
        <v>3586</v>
      </c>
      <c r="L1107" s="849">
        <v>57</v>
      </c>
      <c r="M1107" s="849">
        <v>204402</v>
      </c>
      <c r="N1107" s="832">
        <v>1</v>
      </c>
      <c r="O1107" s="832">
        <v>3586</v>
      </c>
      <c r="P1107" s="849">
        <v>72</v>
      </c>
      <c r="Q1107" s="849">
        <v>258192</v>
      </c>
      <c r="R1107" s="837">
        <v>1.263157894736842</v>
      </c>
      <c r="S1107" s="850">
        <v>3586</v>
      </c>
    </row>
    <row r="1108" spans="1:19" ht="14.4" customHeight="1" x14ac:dyDescent="0.3">
      <c r="A1108" s="831" t="s">
        <v>6806</v>
      </c>
      <c r="B1108" s="832" t="s">
        <v>7094</v>
      </c>
      <c r="C1108" s="832" t="s">
        <v>665</v>
      </c>
      <c r="D1108" s="832" t="s">
        <v>2678</v>
      </c>
      <c r="E1108" s="832" t="s">
        <v>6770</v>
      </c>
      <c r="F1108" s="832" t="s">
        <v>7121</v>
      </c>
      <c r="G1108" s="832" t="s">
        <v>7120</v>
      </c>
      <c r="H1108" s="849">
        <v>5</v>
      </c>
      <c r="I1108" s="849">
        <v>26000</v>
      </c>
      <c r="J1108" s="832">
        <v>0.38461538461538464</v>
      </c>
      <c r="K1108" s="832">
        <v>5200</v>
      </c>
      <c r="L1108" s="849">
        <v>13</v>
      </c>
      <c r="M1108" s="849">
        <v>67600</v>
      </c>
      <c r="N1108" s="832">
        <v>1</v>
      </c>
      <c r="O1108" s="832">
        <v>5200</v>
      </c>
      <c r="P1108" s="849">
        <v>12</v>
      </c>
      <c r="Q1108" s="849">
        <v>62400</v>
      </c>
      <c r="R1108" s="837">
        <v>0.92307692307692313</v>
      </c>
      <c r="S1108" s="850">
        <v>5200</v>
      </c>
    </row>
    <row r="1109" spans="1:19" ht="14.4" customHeight="1" x14ac:dyDescent="0.3">
      <c r="A1109" s="831" t="s">
        <v>6806</v>
      </c>
      <c r="B1109" s="832" t="s">
        <v>7094</v>
      </c>
      <c r="C1109" s="832" t="s">
        <v>665</v>
      </c>
      <c r="D1109" s="832" t="s">
        <v>2679</v>
      </c>
      <c r="E1109" s="832" t="s">
        <v>6770</v>
      </c>
      <c r="F1109" s="832" t="s">
        <v>6773</v>
      </c>
      <c r="G1109" s="832" t="s">
        <v>6774</v>
      </c>
      <c r="H1109" s="849">
        <v>1</v>
      </c>
      <c r="I1109" s="849">
        <v>30</v>
      </c>
      <c r="J1109" s="832"/>
      <c r="K1109" s="832">
        <v>30</v>
      </c>
      <c r="L1109" s="849"/>
      <c r="M1109" s="849"/>
      <c r="N1109" s="832"/>
      <c r="O1109" s="832"/>
      <c r="P1109" s="849"/>
      <c r="Q1109" s="849"/>
      <c r="R1109" s="837"/>
      <c r="S1109" s="850"/>
    </row>
    <row r="1110" spans="1:19" ht="14.4" customHeight="1" x14ac:dyDescent="0.3">
      <c r="A1110" s="831" t="s">
        <v>6806</v>
      </c>
      <c r="B1110" s="832" t="s">
        <v>7094</v>
      </c>
      <c r="C1110" s="832" t="s">
        <v>665</v>
      </c>
      <c r="D1110" s="832" t="s">
        <v>2679</v>
      </c>
      <c r="E1110" s="832" t="s">
        <v>6770</v>
      </c>
      <c r="F1110" s="832" t="s">
        <v>6775</v>
      </c>
      <c r="G1110" s="832" t="s">
        <v>6776</v>
      </c>
      <c r="H1110" s="849"/>
      <c r="I1110" s="849"/>
      <c r="J1110" s="832"/>
      <c r="K1110" s="832"/>
      <c r="L1110" s="849">
        <v>1</v>
      </c>
      <c r="M1110" s="849">
        <v>66</v>
      </c>
      <c r="N1110" s="832">
        <v>1</v>
      </c>
      <c r="O1110" s="832">
        <v>66</v>
      </c>
      <c r="P1110" s="849"/>
      <c r="Q1110" s="849"/>
      <c r="R1110" s="837"/>
      <c r="S1110" s="850"/>
    </row>
    <row r="1111" spans="1:19" ht="14.4" customHeight="1" x14ac:dyDescent="0.3">
      <c r="A1111" s="831" t="s">
        <v>6806</v>
      </c>
      <c r="B1111" s="832" t="s">
        <v>7094</v>
      </c>
      <c r="C1111" s="832" t="s">
        <v>665</v>
      </c>
      <c r="D1111" s="832" t="s">
        <v>2679</v>
      </c>
      <c r="E1111" s="832" t="s">
        <v>6770</v>
      </c>
      <c r="F1111" s="832" t="s">
        <v>6810</v>
      </c>
      <c r="G1111" s="832" t="s">
        <v>6811</v>
      </c>
      <c r="H1111" s="849">
        <v>1</v>
      </c>
      <c r="I1111" s="849">
        <v>37</v>
      </c>
      <c r="J1111" s="832">
        <v>1</v>
      </c>
      <c r="K1111" s="832">
        <v>37</v>
      </c>
      <c r="L1111" s="849">
        <v>1</v>
      </c>
      <c r="M1111" s="849">
        <v>37</v>
      </c>
      <c r="N1111" s="832">
        <v>1</v>
      </c>
      <c r="O1111" s="832">
        <v>37</v>
      </c>
      <c r="P1111" s="849"/>
      <c r="Q1111" s="849"/>
      <c r="R1111" s="837"/>
      <c r="S1111" s="850"/>
    </row>
    <row r="1112" spans="1:19" ht="14.4" customHeight="1" x14ac:dyDescent="0.3">
      <c r="A1112" s="831" t="s">
        <v>6806</v>
      </c>
      <c r="B1112" s="832" t="s">
        <v>7094</v>
      </c>
      <c r="C1112" s="832" t="s">
        <v>665</v>
      </c>
      <c r="D1112" s="832" t="s">
        <v>2679</v>
      </c>
      <c r="E1112" s="832" t="s">
        <v>6770</v>
      </c>
      <c r="F1112" s="832" t="s">
        <v>6925</v>
      </c>
      <c r="G1112" s="832" t="s">
        <v>6926</v>
      </c>
      <c r="H1112" s="849">
        <v>1</v>
      </c>
      <c r="I1112" s="849">
        <v>177</v>
      </c>
      <c r="J1112" s="832"/>
      <c r="K1112" s="832">
        <v>177</v>
      </c>
      <c r="L1112" s="849"/>
      <c r="M1112" s="849"/>
      <c r="N1112" s="832"/>
      <c r="O1112" s="832"/>
      <c r="P1112" s="849">
        <v>4</v>
      </c>
      <c r="Q1112" s="849">
        <v>716</v>
      </c>
      <c r="R1112" s="837"/>
      <c r="S1112" s="850">
        <v>179</v>
      </c>
    </row>
    <row r="1113" spans="1:19" ht="14.4" customHeight="1" x14ac:dyDescent="0.3">
      <c r="A1113" s="831" t="s">
        <v>6806</v>
      </c>
      <c r="B1113" s="832" t="s">
        <v>7094</v>
      </c>
      <c r="C1113" s="832" t="s">
        <v>665</v>
      </c>
      <c r="D1113" s="832" t="s">
        <v>2679</v>
      </c>
      <c r="E1113" s="832" t="s">
        <v>6770</v>
      </c>
      <c r="F1113" s="832" t="s">
        <v>6888</v>
      </c>
      <c r="G1113" s="832" t="s">
        <v>6889</v>
      </c>
      <c r="H1113" s="849"/>
      <c r="I1113" s="849"/>
      <c r="J1113" s="832"/>
      <c r="K1113" s="832"/>
      <c r="L1113" s="849">
        <v>4</v>
      </c>
      <c r="M1113" s="849">
        <v>1420</v>
      </c>
      <c r="N1113" s="832">
        <v>1</v>
      </c>
      <c r="O1113" s="832">
        <v>355</v>
      </c>
      <c r="P1113" s="849">
        <v>1</v>
      </c>
      <c r="Q1113" s="849">
        <v>358</v>
      </c>
      <c r="R1113" s="837">
        <v>0.25211267605633803</v>
      </c>
      <c r="S1113" s="850">
        <v>358</v>
      </c>
    </row>
    <row r="1114" spans="1:19" ht="14.4" customHeight="1" x14ac:dyDescent="0.3">
      <c r="A1114" s="831" t="s">
        <v>6806</v>
      </c>
      <c r="B1114" s="832" t="s">
        <v>7094</v>
      </c>
      <c r="C1114" s="832" t="s">
        <v>665</v>
      </c>
      <c r="D1114" s="832" t="s">
        <v>2679</v>
      </c>
      <c r="E1114" s="832" t="s">
        <v>6770</v>
      </c>
      <c r="F1114" s="832" t="s">
        <v>6822</v>
      </c>
      <c r="G1114" s="832" t="s">
        <v>6823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1</v>
      </c>
      <c r="Q1114" s="849">
        <v>75</v>
      </c>
      <c r="R1114" s="837"/>
      <c r="S1114" s="850">
        <v>75</v>
      </c>
    </row>
    <row r="1115" spans="1:19" ht="14.4" customHeight="1" x14ac:dyDescent="0.3">
      <c r="A1115" s="831" t="s">
        <v>6806</v>
      </c>
      <c r="B1115" s="832" t="s">
        <v>7094</v>
      </c>
      <c r="C1115" s="832" t="s">
        <v>665</v>
      </c>
      <c r="D1115" s="832" t="s">
        <v>2679</v>
      </c>
      <c r="E1115" s="832" t="s">
        <v>6770</v>
      </c>
      <c r="F1115" s="832" t="s">
        <v>6787</v>
      </c>
      <c r="G1115" s="832" t="s">
        <v>6788</v>
      </c>
      <c r="H1115" s="849">
        <v>1</v>
      </c>
      <c r="I1115" s="849">
        <v>59</v>
      </c>
      <c r="J1115" s="832"/>
      <c r="K1115" s="832">
        <v>59</v>
      </c>
      <c r="L1115" s="849"/>
      <c r="M1115" s="849"/>
      <c r="N1115" s="832"/>
      <c r="O1115" s="832"/>
      <c r="P1115" s="849"/>
      <c r="Q1115" s="849"/>
      <c r="R1115" s="837"/>
      <c r="S1115" s="850"/>
    </row>
    <row r="1116" spans="1:19" ht="14.4" customHeight="1" x14ac:dyDescent="0.3">
      <c r="A1116" s="831" t="s">
        <v>6806</v>
      </c>
      <c r="B1116" s="832" t="s">
        <v>7094</v>
      </c>
      <c r="C1116" s="832" t="s">
        <v>665</v>
      </c>
      <c r="D1116" s="832" t="s">
        <v>2682</v>
      </c>
      <c r="E1116" s="832" t="s">
        <v>6770</v>
      </c>
      <c r="F1116" s="832" t="s">
        <v>6810</v>
      </c>
      <c r="G1116" s="832" t="s">
        <v>6811</v>
      </c>
      <c r="H1116" s="849">
        <v>2</v>
      </c>
      <c r="I1116" s="849">
        <v>74</v>
      </c>
      <c r="J1116" s="832">
        <v>2</v>
      </c>
      <c r="K1116" s="832">
        <v>37</v>
      </c>
      <c r="L1116" s="849">
        <v>1</v>
      </c>
      <c r="M1116" s="849">
        <v>37</v>
      </c>
      <c r="N1116" s="832">
        <v>1</v>
      </c>
      <c r="O1116" s="832">
        <v>37</v>
      </c>
      <c r="P1116" s="849"/>
      <c r="Q1116" s="849"/>
      <c r="R1116" s="837"/>
      <c r="S1116" s="850"/>
    </row>
    <row r="1117" spans="1:19" ht="14.4" customHeight="1" x14ac:dyDescent="0.3">
      <c r="A1117" s="831" t="s">
        <v>6806</v>
      </c>
      <c r="B1117" s="832" t="s">
        <v>7094</v>
      </c>
      <c r="C1117" s="832" t="s">
        <v>665</v>
      </c>
      <c r="D1117" s="832" t="s">
        <v>2682</v>
      </c>
      <c r="E1117" s="832" t="s">
        <v>6770</v>
      </c>
      <c r="F1117" s="832" t="s">
        <v>6818</v>
      </c>
      <c r="G1117" s="832" t="s">
        <v>6819</v>
      </c>
      <c r="H1117" s="849">
        <v>2</v>
      </c>
      <c r="I1117" s="849">
        <v>232</v>
      </c>
      <c r="J1117" s="832"/>
      <c r="K1117" s="832">
        <v>116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6806</v>
      </c>
      <c r="B1118" s="832" t="s">
        <v>7094</v>
      </c>
      <c r="C1118" s="832" t="s">
        <v>665</v>
      </c>
      <c r="D1118" s="832" t="s">
        <v>2682</v>
      </c>
      <c r="E1118" s="832" t="s">
        <v>6770</v>
      </c>
      <c r="F1118" s="832" t="s">
        <v>6888</v>
      </c>
      <c r="G1118" s="832" t="s">
        <v>6889</v>
      </c>
      <c r="H1118" s="849">
        <v>1</v>
      </c>
      <c r="I1118" s="849">
        <v>355</v>
      </c>
      <c r="J1118" s="832"/>
      <c r="K1118" s="832">
        <v>355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6806</v>
      </c>
      <c r="B1119" s="832" t="s">
        <v>7094</v>
      </c>
      <c r="C1119" s="832" t="s">
        <v>665</v>
      </c>
      <c r="D1119" s="832" t="s">
        <v>2682</v>
      </c>
      <c r="E1119" s="832" t="s">
        <v>6770</v>
      </c>
      <c r="F1119" s="832" t="s">
        <v>7065</v>
      </c>
      <c r="G1119" s="832" t="s">
        <v>7066</v>
      </c>
      <c r="H1119" s="849">
        <v>3</v>
      </c>
      <c r="I1119" s="849">
        <v>2829</v>
      </c>
      <c r="J1119" s="832">
        <v>2.9968220338983049</v>
      </c>
      <c r="K1119" s="832">
        <v>943</v>
      </c>
      <c r="L1119" s="849">
        <v>1</v>
      </c>
      <c r="M1119" s="849">
        <v>944</v>
      </c>
      <c r="N1119" s="832">
        <v>1</v>
      </c>
      <c r="O1119" s="832">
        <v>944</v>
      </c>
      <c r="P1119" s="849"/>
      <c r="Q1119" s="849"/>
      <c r="R1119" s="837"/>
      <c r="S1119" s="850"/>
    </row>
    <row r="1120" spans="1:19" ht="14.4" customHeight="1" x14ac:dyDescent="0.3">
      <c r="A1120" s="831" t="s">
        <v>6806</v>
      </c>
      <c r="B1120" s="832" t="s">
        <v>7094</v>
      </c>
      <c r="C1120" s="832" t="s">
        <v>665</v>
      </c>
      <c r="D1120" s="832" t="s">
        <v>2683</v>
      </c>
      <c r="E1120" s="832" t="s">
        <v>6770</v>
      </c>
      <c r="F1120" s="832" t="s">
        <v>6773</v>
      </c>
      <c r="G1120" s="832" t="s">
        <v>6774</v>
      </c>
      <c r="H1120" s="849"/>
      <c r="I1120" s="849"/>
      <c r="J1120" s="832"/>
      <c r="K1120" s="832"/>
      <c r="L1120" s="849">
        <v>9</v>
      </c>
      <c r="M1120" s="849">
        <v>270</v>
      </c>
      <c r="N1120" s="832">
        <v>1</v>
      </c>
      <c r="O1120" s="832">
        <v>30</v>
      </c>
      <c r="P1120" s="849"/>
      <c r="Q1120" s="849"/>
      <c r="R1120" s="837"/>
      <c r="S1120" s="850"/>
    </row>
    <row r="1121" spans="1:19" ht="14.4" customHeight="1" x14ac:dyDescent="0.3">
      <c r="A1121" s="831" t="s">
        <v>6806</v>
      </c>
      <c r="B1121" s="832" t="s">
        <v>7094</v>
      </c>
      <c r="C1121" s="832" t="s">
        <v>665</v>
      </c>
      <c r="D1121" s="832" t="s">
        <v>2683</v>
      </c>
      <c r="E1121" s="832" t="s">
        <v>6770</v>
      </c>
      <c r="F1121" s="832" t="s">
        <v>6775</v>
      </c>
      <c r="G1121" s="832" t="s">
        <v>6776</v>
      </c>
      <c r="H1121" s="849"/>
      <c r="I1121" s="849"/>
      <c r="J1121" s="832"/>
      <c r="K1121" s="832"/>
      <c r="L1121" s="849">
        <v>24</v>
      </c>
      <c r="M1121" s="849">
        <v>1584</v>
      </c>
      <c r="N1121" s="832">
        <v>1</v>
      </c>
      <c r="O1121" s="832">
        <v>66</v>
      </c>
      <c r="P1121" s="849">
        <v>2</v>
      </c>
      <c r="Q1121" s="849">
        <v>134</v>
      </c>
      <c r="R1121" s="837">
        <v>8.4595959595959599E-2</v>
      </c>
      <c r="S1121" s="850">
        <v>67</v>
      </c>
    </row>
    <row r="1122" spans="1:19" ht="14.4" customHeight="1" x14ac:dyDescent="0.3">
      <c r="A1122" s="831" t="s">
        <v>6806</v>
      </c>
      <c r="B1122" s="832" t="s">
        <v>7094</v>
      </c>
      <c r="C1122" s="832" t="s">
        <v>665</v>
      </c>
      <c r="D1122" s="832" t="s">
        <v>2683</v>
      </c>
      <c r="E1122" s="832" t="s">
        <v>6770</v>
      </c>
      <c r="F1122" s="832" t="s">
        <v>7101</v>
      </c>
      <c r="G1122" s="832" t="s">
        <v>7102</v>
      </c>
      <c r="H1122" s="849"/>
      <c r="I1122" s="849"/>
      <c r="J1122" s="832"/>
      <c r="K1122" s="832"/>
      <c r="L1122" s="849">
        <v>1</v>
      </c>
      <c r="M1122" s="849">
        <v>122</v>
      </c>
      <c r="N1122" s="832">
        <v>1</v>
      </c>
      <c r="O1122" s="832">
        <v>122</v>
      </c>
      <c r="P1122" s="849"/>
      <c r="Q1122" s="849"/>
      <c r="R1122" s="837"/>
      <c r="S1122" s="850"/>
    </row>
    <row r="1123" spans="1:19" ht="14.4" customHeight="1" x14ac:dyDescent="0.3">
      <c r="A1123" s="831" t="s">
        <v>6806</v>
      </c>
      <c r="B1123" s="832" t="s">
        <v>7094</v>
      </c>
      <c r="C1123" s="832" t="s">
        <v>665</v>
      </c>
      <c r="D1123" s="832" t="s">
        <v>2683</v>
      </c>
      <c r="E1123" s="832" t="s">
        <v>6770</v>
      </c>
      <c r="F1123" s="832" t="s">
        <v>6848</v>
      </c>
      <c r="G1123" s="832" t="s">
        <v>6849</v>
      </c>
      <c r="H1123" s="849"/>
      <c r="I1123" s="849"/>
      <c r="J1123" s="832"/>
      <c r="K1123" s="832"/>
      <c r="L1123" s="849">
        <v>2</v>
      </c>
      <c r="M1123" s="849">
        <v>294</v>
      </c>
      <c r="N1123" s="832">
        <v>1</v>
      </c>
      <c r="O1123" s="832">
        <v>147</v>
      </c>
      <c r="P1123" s="849">
        <v>1</v>
      </c>
      <c r="Q1123" s="849">
        <v>151</v>
      </c>
      <c r="R1123" s="837">
        <v>0.51360544217687076</v>
      </c>
      <c r="S1123" s="850">
        <v>151</v>
      </c>
    </row>
    <row r="1124" spans="1:19" ht="14.4" customHeight="1" x14ac:dyDescent="0.3">
      <c r="A1124" s="831" t="s">
        <v>6806</v>
      </c>
      <c r="B1124" s="832" t="s">
        <v>7094</v>
      </c>
      <c r="C1124" s="832" t="s">
        <v>665</v>
      </c>
      <c r="D1124" s="832" t="s">
        <v>2683</v>
      </c>
      <c r="E1124" s="832" t="s">
        <v>6770</v>
      </c>
      <c r="F1124" s="832" t="s">
        <v>6810</v>
      </c>
      <c r="G1124" s="832" t="s">
        <v>6811</v>
      </c>
      <c r="H1124" s="849">
        <v>7</v>
      </c>
      <c r="I1124" s="849">
        <v>259</v>
      </c>
      <c r="J1124" s="832">
        <v>0.875</v>
      </c>
      <c r="K1124" s="832">
        <v>37</v>
      </c>
      <c r="L1124" s="849">
        <v>8</v>
      </c>
      <c r="M1124" s="849">
        <v>296</v>
      </c>
      <c r="N1124" s="832">
        <v>1</v>
      </c>
      <c r="O1124" s="832">
        <v>37</v>
      </c>
      <c r="P1124" s="849">
        <v>2</v>
      </c>
      <c r="Q1124" s="849">
        <v>76</v>
      </c>
      <c r="R1124" s="837">
        <v>0.25675675675675674</v>
      </c>
      <c r="S1124" s="850">
        <v>38</v>
      </c>
    </row>
    <row r="1125" spans="1:19" ht="14.4" customHeight="1" x14ac:dyDescent="0.3">
      <c r="A1125" s="831" t="s">
        <v>6806</v>
      </c>
      <c r="B1125" s="832" t="s">
        <v>7094</v>
      </c>
      <c r="C1125" s="832" t="s">
        <v>665</v>
      </c>
      <c r="D1125" s="832" t="s">
        <v>2683</v>
      </c>
      <c r="E1125" s="832" t="s">
        <v>6770</v>
      </c>
      <c r="F1125" s="832" t="s">
        <v>7047</v>
      </c>
      <c r="G1125" s="832" t="s">
        <v>7048</v>
      </c>
      <c r="H1125" s="849"/>
      <c r="I1125" s="849"/>
      <c r="J1125" s="832"/>
      <c r="K1125" s="832"/>
      <c r="L1125" s="849">
        <v>5</v>
      </c>
      <c r="M1125" s="849">
        <v>435</v>
      </c>
      <c r="N1125" s="832">
        <v>1</v>
      </c>
      <c r="O1125" s="832">
        <v>87</v>
      </c>
      <c r="P1125" s="849">
        <v>2</v>
      </c>
      <c r="Q1125" s="849">
        <v>174</v>
      </c>
      <c r="R1125" s="837">
        <v>0.4</v>
      </c>
      <c r="S1125" s="850">
        <v>87</v>
      </c>
    </row>
    <row r="1126" spans="1:19" ht="14.4" customHeight="1" x14ac:dyDescent="0.3">
      <c r="A1126" s="831" t="s">
        <v>6806</v>
      </c>
      <c r="B1126" s="832" t="s">
        <v>7094</v>
      </c>
      <c r="C1126" s="832" t="s">
        <v>665</v>
      </c>
      <c r="D1126" s="832" t="s">
        <v>2683</v>
      </c>
      <c r="E1126" s="832" t="s">
        <v>6770</v>
      </c>
      <c r="F1126" s="832" t="s">
        <v>6925</v>
      </c>
      <c r="G1126" s="832" t="s">
        <v>6926</v>
      </c>
      <c r="H1126" s="849"/>
      <c r="I1126" s="849"/>
      <c r="J1126" s="832"/>
      <c r="K1126" s="832"/>
      <c r="L1126" s="849">
        <v>45</v>
      </c>
      <c r="M1126" s="849">
        <v>8010</v>
      </c>
      <c r="N1126" s="832">
        <v>1</v>
      </c>
      <c r="O1126" s="832">
        <v>178</v>
      </c>
      <c r="P1126" s="849"/>
      <c r="Q1126" s="849"/>
      <c r="R1126" s="837"/>
      <c r="S1126" s="850"/>
    </row>
    <row r="1127" spans="1:19" ht="14.4" customHeight="1" x14ac:dyDescent="0.3">
      <c r="A1127" s="831" t="s">
        <v>6806</v>
      </c>
      <c r="B1127" s="832" t="s">
        <v>7094</v>
      </c>
      <c r="C1127" s="832" t="s">
        <v>665</v>
      </c>
      <c r="D1127" s="832" t="s">
        <v>2683</v>
      </c>
      <c r="E1127" s="832" t="s">
        <v>6770</v>
      </c>
      <c r="F1127" s="832" t="s">
        <v>7107</v>
      </c>
      <c r="G1127" s="832" t="s">
        <v>7108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1</v>
      </c>
      <c r="Q1127" s="849">
        <v>0</v>
      </c>
      <c r="R1127" s="837"/>
      <c r="S1127" s="850">
        <v>0</v>
      </c>
    </row>
    <row r="1128" spans="1:19" ht="14.4" customHeight="1" x14ac:dyDescent="0.3">
      <c r="A1128" s="831" t="s">
        <v>6806</v>
      </c>
      <c r="B1128" s="832" t="s">
        <v>7094</v>
      </c>
      <c r="C1128" s="832" t="s">
        <v>665</v>
      </c>
      <c r="D1128" s="832" t="s">
        <v>2683</v>
      </c>
      <c r="E1128" s="832" t="s">
        <v>6770</v>
      </c>
      <c r="F1128" s="832" t="s">
        <v>6781</v>
      </c>
      <c r="G1128" s="832" t="s">
        <v>6782</v>
      </c>
      <c r="H1128" s="849"/>
      <c r="I1128" s="849"/>
      <c r="J1128" s="832"/>
      <c r="K1128" s="832"/>
      <c r="L1128" s="849">
        <v>1</v>
      </c>
      <c r="M1128" s="849">
        <v>33.33</v>
      </c>
      <c r="N1128" s="832">
        <v>1</v>
      </c>
      <c r="O1128" s="832">
        <v>33.33</v>
      </c>
      <c r="P1128" s="849"/>
      <c r="Q1128" s="849"/>
      <c r="R1128" s="837"/>
      <c r="S1128" s="850"/>
    </row>
    <row r="1129" spans="1:19" ht="14.4" customHeight="1" x14ac:dyDescent="0.3">
      <c r="A1129" s="831" t="s">
        <v>6806</v>
      </c>
      <c r="B1129" s="832" t="s">
        <v>7094</v>
      </c>
      <c r="C1129" s="832" t="s">
        <v>665</v>
      </c>
      <c r="D1129" s="832" t="s">
        <v>2683</v>
      </c>
      <c r="E1129" s="832" t="s">
        <v>6770</v>
      </c>
      <c r="F1129" s="832" t="s">
        <v>6818</v>
      </c>
      <c r="G1129" s="832" t="s">
        <v>6819</v>
      </c>
      <c r="H1129" s="849">
        <v>4</v>
      </c>
      <c r="I1129" s="849">
        <v>464</v>
      </c>
      <c r="J1129" s="832">
        <v>8.1632653061224483E-2</v>
      </c>
      <c r="K1129" s="832">
        <v>116</v>
      </c>
      <c r="L1129" s="849">
        <v>49</v>
      </c>
      <c r="M1129" s="849">
        <v>5684</v>
      </c>
      <c r="N1129" s="832">
        <v>1</v>
      </c>
      <c r="O1129" s="832">
        <v>116</v>
      </c>
      <c r="P1129" s="849">
        <v>6</v>
      </c>
      <c r="Q1129" s="849">
        <v>696</v>
      </c>
      <c r="R1129" s="837">
        <v>0.12244897959183673</v>
      </c>
      <c r="S1129" s="850">
        <v>116</v>
      </c>
    </row>
    <row r="1130" spans="1:19" ht="14.4" customHeight="1" x14ac:dyDescent="0.3">
      <c r="A1130" s="831" t="s">
        <v>6806</v>
      </c>
      <c r="B1130" s="832" t="s">
        <v>7094</v>
      </c>
      <c r="C1130" s="832" t="s">
        <v>665</v>
      </c>
      <c r="D1130" s="832" t="s">
        <v>2683</v>
      </c>
      <c r="E1130" s="832" t="s">
        <v>6770</v>
      </c>
      <c r="F1130" s="832" t="s">
        <v>6783</v>
      </c>
      <c r="G1130" s="832" t="s">
        <v>6784</v>
      </c>
      <c r="H1130" s="849"/>
      <c r="I1130" s="849"/>
      <c r="J1130" s="832"/>
      <c r="K1130" s="832"/>
      <c r="L1130" s="849">
        <v>18</v>
      </c>
      <c r="M1130" s="849">
        <v>666</v>
      </c>
      <c r="N1130" s="832">
        <v>1</v>
      </c>
      <c r="O1130" s="832">
        <v>37</v>
      </c>
      <c r="P1130" s="849"/>
      <c r="Q1130" s="849"/>
      <c r="R1130" s="837"/>
      <c r="S1130" s="850"/>
    </row>
    <row r="1131" spans="1:19" ht="14.4" customHeight="1" x14ac:dyDescent="0.3">
      <c r="A1131" s="831" t="s">
        <v>6806</v>
      </c>
      <c r="B1131" s="832" t="s">
        <v>7094</v>
      </c>
      <c r="C1131" s="832" t="s">
        <v>665</v>
      </c>
      <c r="D1131" s="832" t="s">
        <v>2683</v>
      </c>
      <c r="E1131" s="832" t="s">
        <v>6770</v>
      </c>
      <c r="F1131" s="832" t="s">
        <v>6854</v>
      </c>
      <c r="G1131" s="832" t="s">
        <v>6855</v>
      </c>
      <c r="H1131" s="849"/>
      <c r="I1131" s="849"/>
      <c r="J1131" s="832"/>
      <c r="K1131" s="832"/>
      <c r="L1131" s="849">
        <v>1</v>
      </c>
      <c r="M1131" s="849">
        <v>32</v>
      </c>
      <c r="N1131" s="832">
        <v>1</v>
      </c>
      <c r="O1131" s="832">
        <v>32</v>
      </c>
      <c r="P1131" s="849"/>
      <c r="Q1131" s="849"/>
      <c r="R1131" s="837"/>
      <c r="S1131" s="850"/>
    </row>
    <row r="1132" spans="1:19" ht="14.4" customHeight="1" x14ac:dyDescent="0.3">
      <c r="A1132" s="831" t="s">
        <v>6806</v>
      </c>
      <c r="B1132" s="832" t="s">
        <v>7094</v>
      </c>
      <c r="C1132" s="832" t="s">
        <v>665</v>
      </c>
      <c r="D1132" s="832" t="s">
        <v>2683</v>
      </c>
      <c r="E1132" s="832" t="s">
        <v>6770</v>
      </c>
      <c r="F1132" s="832" t="s">
        <v>6888</v>
      </c>
      <c r="G1132" s="832" t="s">
        <v>6889</v>
      </c>
      <c r="H1132" s="849">
        <v>4</v>
      </c>
      <c r="I1132" s="849">
        <v>1420</v>
      </c>
      <c r="J1132" s="832">
        <v>5.7142857142857141E-2</v>
      </c>
      <c r="K1132" s="832">
        <v>355</v>
      </c>
      <c r="L1132" s="849">
        <v>70</v>
      </c>
      <c r="M1132" s="849">
        <v>24850</v>
      </c>
      <c r="N1132" s="832">
        <v>1</v>
      </c>
      <c r="O1132" s="832">
        <v>355</v>
      </c>
      <c r="P1132" s="849">
        <v>9</v>
      </c>
      <c r="Q1132" s="849">
        <v>3222</v>
      </c>
      <c r="R1132" s="837">
        <v>0.12965794768611669</v>
      </c>
      <c r="S1132" s="850">
        <v>358</v>
      </c>
    </row>
    <row r="1133" spans="1:19" ht="14.4" customHeight="1" x14ac:dyDescent="0.3">
      <c r="A1133" s="831" t="s">
        <v>6806</v>
      </c>
      <c r="B1133" s="832" t="s">
        <v>7094</v>
      </c>
      <c r="C1133" s="832" t="s">
        <v>665</v>
      </c>
      <c r="D1133" s="832" t="s">
        <v>2683</v>
      </c>
      <c r="E1133" s="832" t="s">
        <v>6770</v>
      </c>
      <c r="F1133" s="832" t="s">
        <v>7109</v>
      </c>
      <c r="G1133" s="832" t="s">
        <v>7110</v>
      </c>
      <c r="H1133" s="849">
        <v>3</v>
      </c>
      <c r="I1133" s="849">
        <v>0</v>
      </c>
      <c r="J1133" s="832"/>
      <c r="K1133" s="832">
        <v>0</v>
      </c>
      <c r="L1133" s="849"/>
      <c r="M1133" s="849"/>
      <c r="N1133" s="832"/>
      <c r="O1133" s="832"/>
      <c r="P1133" s="849">
        <v>5</v>
      </c>
      <c r="Q1133" s="849">
        <v>0</v>
      </c>
      <c r="R1133" s="837"/>
      <c r="S1133" s="850">
        <v>0</v>
      </c>
    </row>
    <row r="1134" spans="1:19" ht="14.4" customHeight="1" x14ac:dyDescent="0.3">
      <c r="A1134" s="831" t="s">
        <v>6806</v>
      </c>
      <c r="B1134" s="832" t="s">
        <v>7094</v>
      </c>
      <c r="C1134" s="832" t="s">
        <v>665</v>
      </c>
      <c r="D1134" s="832" t="s">
        <v>2683</v>
      </c>
      <c r="E1134" s="832" t="s">
        <v>6770</v>
      </c>
      <c r="F1134" s="832" t="s">
        <v>7111</v>
      </c>
      <c r="G1134" s="832" t="s">
        <v>7112</v>
      </c>
      <c r="H1134" s="849">
        <v>4</v>
      </c>
      <c r="I1134" s="849">
        <v>800</v>
      </c>
      <c r="J1134" s="832"/>
      <c r="K1134" s="832">
        <v>200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6806</v>
      </c>
      <c r="B1135" s="832" t="s">
        <v>7094</v>
      </c>
      <c r="C1135" s="832" t="s">
        <v>665</v>
      </c>
      <c r="D1135" s="832" t="s">
        <v>2683</v>
      </c>
      <c r="E1135" s="832" t="s">
        <v>6770</v>
      </c>
      <c r="F1135" s="832" t="s">
        <v>6822</v>
      </c>
      <c r="G1135" s="832" t="s">
        <v>6823</v>
      </c>
      <c r="H1135" s="849"/>
      <c r="I1135" s="849"/>
      <c r="J1135" s="832"/>
      <c r="K1135" s="832"/>
      <c r="L1135" s="849">
        <v>14</v>
      </c>
      <c r="M1135" s="849">
        <v>1036</v>
      </c>
      <c r="N1135" s="832">
        <v>1</v>
      </c>
      <c r="O1135" s="832">
        <v>74</v>
      </c>
      <c r="P1135" s="849">
        <v>2</v>
      </c>
      <c r="Q1135" s="849">
        <v>150</v>
      </c>
      <c r="R1135" s="837">
        <v>0.14478764478764478</v>
      </c>
      <c r="S1135" s="850">
        <v>75</v>
      </c>
    </row>
    <row r="1136" spans="1:19" ht="14.4" customHeight="1" x14ac:dyDescent="0.3">
      <c r="A1136" s="831" t="s">
        <v>6806</v>
      </c>
      <c r="B1136" s="832" t="s">
        <v>7094</v>
      </c>
      <c r="C1136" s="832" t="s">
        <v>665</v>
      </c>
      <c r="D1136" s="832" t="s">
        <v>2683</v>
      </c>
      <c r="E1136" s="832" t="s">
        <v>6770</v>
      </c>
      <c r="F1136" s="832" t="s">
        <v>6890</v>
      </c>
      <c r="G1136" s="832" t="s">
        <v>6891</v>
      </c>
      <c r="H1136" s="849"/>
      <c r="I1136" s="849"/>
      <c r="J1136" s="832"/>
      <c r="K1136" s="832"/>
      <c r="L1136" s="849">
        <v>7</v>
      </c>
      <c r="M1136" s="849">
        <v>539</v>
      </c>
      <c r="N1136" s="832">
        <v>1</v>
      </c>
      <c r="O1136" s="832">
        <v>77</v>
      </c>
      <c r="P1136" s="849">
        <v>1</v>
      </c>
      <c r="Q1136" s="849">
        <v>78</v>
      </c>
      <c r="R1136" s="837">
        <v>0.14471243042671614</v>
      </c>
      <c r="S1136" s="850">
        <v>78</v>
      </c>
    </row>
    <row r="1137" spans="1:19" ht="14.4" customHeight="1" x14ac:dyDescent="0.3">
      <c r="A1137" s="831" t="s">
        <v>6806</v>
      </c>
      <c r="B1137" s="832" t="s">
        <v>7094</v>
      </c>
      <c r="C1137" s="832" t="s">
        <v>665</v>
      </c>
      <c r="D1137" s="832" t="s">
        <v>2683</v>
      </c>
      <c r="E1137" s="832" t="s">
        <v>6770</v>
      </c>
      <c r="F1137" s="832" t="s">
        <v>6787</v>
      </c>
      <c r="G1137" s="832" t="s">
        <v>6788</v>
      </c>
      <c r="H1137" s="849"/>
      <c r="I1137" s="849"/>
      <c r="J1137" s="832"/>
      <c r="K1137" s="832"/>
      <c r="L1137" s="849">
        <v>11</v>
      </c>
      <c r="M1137" s="849">
        <v>649</v>
      </c>
      <c r="N1137" s="832">
        <v>1</v>
      </c>
      <c r="O1137" s="832">
        <v>59</v>
      </c>
      <c r="P1137" s="849"/>
      <c r="Q1137" s="849"/>
      <c r="R1137" s="837"/>
      <c r="S1137" s="850"/>
    </row>
    <row r="1138" spans="1:19" ht="14.4" customHeight="1" x14ac:dyDescent="0.3">
      <c r="A1138" s="831" t="s">
        <v>6806</v>
      </c>
      <c r="B1138" s="832" t="s">
        <v>7094</v>
      </c>
      <c r="C1138" s="832" t="s">
        <v>665</v>
      </c>
      <c r="D1138" s="832" t="s">
        <v>2685</v>
      </c>
      <c r="E1138" s="832" t="s">
        <v>6770</v>
      </c>
      <c r="F1138" s="832" t="s">
        <v>6775</v>
      </c>
      <c r="G1138" s="832" t="s">
        <v>6776</v>
      </c>
      <c r="H1138" s="849"/>
      <c r="I1138" s="849"/>
      <c r="J1138" s="832"/>
      <c r="K1138" s="832"/>
      <c r="L1138" s="849">
        <v>1</v>
      </c>
      <c r="M1138" s="849">
        <v>66</v>
      </c>
      <c r="N1138" s="832">
        <v>1</v>
      </c>
      <c r="O1138" s="832">
        <v>66</v>
      </c>
      <c r="P1138" s="849"/>
      <c r="Q1138" s="849"/>
      <c r="R1138" s="837"/>
      <c r="S1138" s="850"/>
    </row>
    <row r="1139" spans="1:19" ht="14.4" customHeight="1" x14ac:dyDescent="0.3">
      <c r="A1139" s="831" t="s">
        <v>6806</v>
      </c>
      <c r="B1139" s="832" t="s">
        <v>7094</v>
      </c>
      <c r="C1139" s="832" t="s">
        <v>665</v>
      </c>
      <c r="D1139" s="832" t="s">
        <v>2685</v>
      </c>
      <c r="E1139" s="832" t="s">
        <v>6770</v>
      </c>
      <c r="F1139" s="832" t="s">
        <v>6810</v>
      </c>
      <c r="G1139" s="832" t="s">
        <v>6811</v>
      </c>
      <c r="H1139" s="849">
        <v>1</v>
      </c>
      <c r="I1139" s="849">
        <v>37</v>
      </c>
      <c r="J1139" s="832"/>
      <c r="K1139" s="832">
        <v>37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6806</v>
      </c>
      <c r="B1140" s="832" t="s">
        <v>7094</v>
      </c>
      <c r="C1140" s="832" t="s">
        <v>665</v>
      </c>
      <c r="D1140" s="832" t="s">
        <v>2685</v>
      </c>
      <c r="E1140" s="832" t="s">
        <v>6770</v>
      </c>
      <c r="F1140" s="832" t="s">
        <v>6925</v>
      </c>
      <c r="G1140" s="832" t="s">
        <v>6926</v>
      </c>
      <c r="H1140" s="849">
        <v>3</v>
      </c>
      <c r="I1140" s="849">
        <v>531</v>
      </c>
      <c r="J1140" s="832"/>
      <c r="K1140" s="832">
        <v>177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6806</v>
      </c>
      <c r="B1141" s="832" t="s">
        <v>7094</v>
      </c>
      <c r="C1141" s="832" t="s">
        <v>665</v>
      </c>
      <c r="D1141" s="832" t="s">
        <v>2685</v>
      </c>
      <c r="E1141" s="832" t="s">
        <v>6770</v>
      </c>
      <c r="F1141" s="832" t="s">
        <v>6818</v>
      </c>
      <c r="G1141" s="832" t="s">
        <v>6819</v>
      </c>
      <c r="H1141" s="849">
        <v>2</v>
      </c>
      <c r="I1141" s="849">
        <v>232</v>
      </c>
      <c r="J1141" s="832"/>
      <c r="K1141" s="832">
        <v>116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6806</v>
      </c>
      <c r="B1142" s="832" t="s">
        <v>7094</v>
      </c>
      <c r="C1142" s="832" t="s">
        <v>665</v>
      </c>
      <c r="D1142" s="832" t="s">
        <v>2685</v>
      </c>
      <c r="E1142" s="832" t="s">
        <v>6770</v>
      </c>
      <c r="F1142" s="832" t="s">
        <v>6888</v>
      </c>
      <c r="G1142" s="832" t="s">
        <v>6889</v>
      </c>
      <c r="H1142" s="849">
        <v>1</v>
      </c>
      <c r="I1142" s="849">
        <v>355</v>
      </c>
      <c r="J1142" s="832">
        <v>1</v>
      </c>
      <c r="K1142" s="832">
        <v>355</v>
      </c>
      <c r="L1142" s="849">
        <v>1</v>
      </c>
      <c r="M1142" s="849">
        <v>355</v>
      </c>
      <c r="N1142" s="832">
        <v>1</v>
      </c>
      <c r="O1142" s="832">
        <v>355</v>
      </c>
      <c r="P1142" s="849"/>
      <c r="Q1142" s="849"/>
      <c r="R1142" s="837"/>
      <c r="S1142" s="850"/>
    </row>
    <row r="1143" spans="1:19" ht="14.4" customHeight="1" x14ac:dyDescent="0.3">
      <c r="A1143" s="831" t="s">
        <v>6806</v>
      </c>
      <c r="B1143" s="832" t="s">
        <v>7094</v>
      </c>
      <c r="C1143" s="832" t="s">
        <v>665</v>
      </c>
      <c r="D1143" s="832" t="s">
        <v>6741</v>
      </c>
      <c r="E1143" s="832" t="s">
        <v>6770</v>
      </c>
      <c r="F1143" s="832" t="s">
        <v>6775</v>
      </c>
      <c r="G1143" s="832" t="s">
        <v>6776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2</v>
      </c>
      <c r="Q1143" s="849">
        <v>134</v>
      </c>
      <c r="R1143" s="837"/>
      <c r="S1143" s="850">
        <v>67</v>
      </c>
    </row>
    <row r="1144" spans="1:19" ht="14.4" customHeight="1" x14ac:dyDescent="0.3">
      <c r="A1144" s="831" t="s">
        <v>6806</v>
      </c>
      <c r="B1144" s="832" t="s">
        <v>7094</v>
      </c>
      <c r="C1144" s="832" t="s">
        <v>665</v>
      </c>
      <c r="D1144" s="832" t="s">
        <v>2686</v>
      </c>
      <c r="E1144" s="832" t="s">
        <v>6770</v>
      </c>
      <c r="F1144" s="832" t="s">
        <v>6775</v>
      </c>
      <c r="G1144" s="832" t="s">
        <v>6776</v>
      </c>
      <c r="H1144" s="849">
        <v>5</v>
      </c>
      <c r="I1144" s="849">
        <v>330</v>
      </c>
      <c r="J1144" s="832">
        <v>0.7142857142857143</v>
      </c>
      <c r="K1144" s="832">
        <v>66</v>
      </c>
      <c r="L1144" s="849">
        <v>7</v>
      </c>
      <c r="M1144" s="849">
        <v>462</v>
      </c>
      <c r="N1144" s="832">
        <v>1</v>
      </c>
      <c r="O1144" s="832">
        <v>66</v>
      </c>
      <c r="P1144" s="849">
        <v>10</v>
      </c>
      <c r="Q1144" s="849">
        <v>670</v>
      </c>
      <c r="R1144" s="837">
        <v>1.4502164502164503</v>
      </c>
      <c r="S1144" s="850">
        <v>67</v>
      </c>
    </row>
    <row r="1145" spans="1:19" ht="14.4" customHeight="1" x14ac:dyDescent="0.3">
      <c r="A1145" s="831" t="s">
        <v>6806</v>
      </c>
      <c r="B1145" s="832" t="s">
        <v>7094</v>
      </c>
      <c r="C1145" s="832" t="s">
        <v>665</v>
      </c>
      <c r="D1145" s="832" t="s">
        <v>2686</v>
      </c>
      <c r="E1145" s="832" t="s">
        <v>6770</v>
      </c>
      <c r="F1145" s="832" t="s">
        <v>7101</v>
      </c>
      <c r="G1145" s="832" t="s">
        <v>7102</v>
      </c>
      <c r="H1145" s="849">
        <v>1</v>
      </c>
      <c r="I1145" s="849">
        <v>122</v>
      </c>
      <c r="J1145" s="832"/>
      <c r="K1145" s="832">
        <v>122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6806</v>
      </c>
      <c r="B1146" s="832" t="s">
        <v>7094</v>
      </c>
      <c r="C1146" s="832" t="s">
        <v>665</v>
      </c>
      <c r="D1146" s="832" t="s">
        <v>2686</v>
      </c>
      <c r="E1146" s="832" t="s">
        <v>6770</v>
      </c>
      <c r="F1146" s="832" t="s">
        <v>6848</v>
      </c>
      <c r="G1146" s="832" t="s">
        <v>6849</v>
      </c>
      <c r="H1146" s="849"/>
      <c r="I1146" s="849"/>
      <c r="J1146" s="832"/>
      <c r="K1146" s="832"/>
      <c r="L1146" s="849">
        <v>18</v>
      </c>
      <c r="M1146" s="849">
        <v>2646</v>
      </c>
      <c r="N1146" s="832">
        <v>1</v>
      </c>
      <c r="O1146" s="832">
        <v>147</v>
      </c>
      <c r="P1146" s="849"/>
      <c r="Q1146" s="849"/>
      <c r="R1146" s="837"/>
      <c r="S1146" s="850"/>
    </row>
    <row r="1147" spans="1:19" ht="14.4" customHeight="1" x14ac:dyDescent="0.3">
      <c r="A1147" s="831" t="s">
        <v>6806</v>
      </c>
      <c r="B1147" s="832" t="s">
        <v>7094</v>
      </c>
      <c r="C1147" s="832" t="s">
        <v>665</v>
      </c>
      <c r="D1147" s="832" t="s">
        <v>2686</v>
      </c>
      <c r="E1147" s="832" t="s">
        <v>6770</v>
      </c>
      <c r="F1147" s="832" t="s">
        <v>6810</v>
      </c>
      <c r="G1147" s="832" t="s">
        <v>6811</v>
      </c>
      <c r="H1147" s="849">
        <v>2</v>
      </c>
      <c r="I1147" s="849">
        <v>74</v>
      </c>
      <c r="J1147" s="832"/>
      <c r="K1147" s="832">
        <v>37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6806</v>
      </c>
      <c r="B1148" s="832" t="s">
        <v>7094</v>
      </c>
      <c r="C1148" s="832" t="s">
        <v>665</v>
      </c>
      <c r="D1148" s="832" t="s">
        <v>2686</v>
      </c>
      <c r="E1148" s="832" t="s">
        <v>6770</v>
      </c>
      <c r="F1148" s="832" t="s">
        <v>7047</v>
      </c>
      <c r="G1148" s="832" t="s">
        <v>7048</v>
      </c>
      <c r="H1148" s="849">
        <v>1</v>
      </c>
      <c r="I1148" s="849">
        <v>86</v>
      </c>
      <c r="J1148" s="832"/>
      <c r="K1148" s="832">
        <v>86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" customHeight="1" x14ac:dyDescent="0.3">
      <c r="A1149" s="831" t="s">
        <v>6806</v>
      </c>
      <c r="B1149" s="832" t="s">
        <v>7094</v>
      </c>
      <c r="C1149" s="832" t="s">
        <v>665</v>
      </c>
      <c r="D1149" s="832" t="s">
        <v>2686</v>
      </c>
      <c r="E1149" s="832" t="s">
        <v>6770</v>
      </c>
      <c r="F1149" s="832" t="s">
        <v>6925</v>
      </c>
      <c r="G1149" s="832" t="s">
        <v>6926</v>
      </c>
      <c r="H1149" s="849">
        <v>2</v>
      </c>
      <c r="I1149" s="849">
        <v>354</v>
      </c>
      <c r="J1149" s="832"/>
      <c r="K1149" s="832">
        <v>177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6806</v>
      </c>
      <c r="B1150" s="832" t="s">
        <v>7094</v>
      </c>
      <c r="C1150" s="832" t="s">
        <v>665</v>
      </c>
      <c r="D1150" s="832" t="s">
        <v>2686</v>
      </c>
      <c r="E1150" s="832" t="s">
        <v>6770</v>
      </c>
      <c r="F1150" s="832" t="s">
        <v>6781</v>
      </c>
      <c r="G1150" s="832" t="s">
        <v>6782</v>
      </c>
      <c r="H1150" s="849"/>
      <c r="I1150" s="849"/>
      <c r="J1150" s="832"/>
      <c r="K1150" s="832"/>
      <c r="L1150" s="849">
        <v>1</v>
      </c>
      <c r="M1150" s="849">
        <v>33.33</v>
      </c>
      <c r="N1150" s="832">
        <v>1</v>
      </c>
      <c r="O1150" s="832">
        <v>33.33</v>
      </c>
      <c r="P1150" s="849">
        <v>2</v>
      </c>
      <c r="Q1150" s="849">
        <v>66.66</v>
      </c>
      <c r="R1150" s="837">
        <v>2</v>
      </c>
      <c r="S1150" s="850">
        <v>33.33</v>
      </c>
    </row>
    <row r="1151" spans="1:19" ht="14.4" customHeight="1" x14ac:dyDescent="0.3">
      <c r="A1151" s="831" t="s">
        <v>6806</v>
      </c>
      <c r="B1151" s="832" t="s">
        <v>7094</v>
      </c>
      <c r="C1151" s="832" t="s">
        <v>665</v>
      </c>
      <c r="D1151" s="832" t="s">
        <v>2686</v>
      </c>
      <c r="E1151" s="832" t="s">
        <v>6770</v>
      </c>
      <c r="F1151" s="832" t="s">
        <v>6818</v>
      </c>
      <c r="G1151" s="832" t="s">
        <v>6819</v>
      </c>
      <c r="H1151" s="849">
        <v>51</v>
      </c>
      <c r="I1151" s="849">
        <v>5916</v>
      </c>
      <c r="J1151" s="832">
        <v>0.82258064516129037</v>
      </c>
      <c r="K1151" s="832">
        <v>116</v>
      </c>
      <c r="L1151" s="849">
        <v>62</v>
      </c>
      <c r="M1151" s="849">
        <v>7192</v>
      </c>
      <c r="N1151" s="832">
        <v>1</v>
      </c>
      <c r="O1151" s="832">
        <v>116</v>
      </c>
      <c r="P1151" s="849">
        <v>83</v>
      </c>
      <c r="Q1151" s="849">
        <v>9628</v>
      </c>
      <c r="R1151" s="837">
        <v>1.3387096774193548</v>
      </c>
      <c r="S1151" s="850">
        <v>116</v>
      </c>
    </row>
    <row r="1152" spans="1:19" ht="14.4" customHeight="1" x14ac:dyDescent="0.3">
      <c r="A1152" s="831" t="s">
        <v>6806</v>
      </c>
      <c r="B1152" s="832" t="s">
        <v>7094</v>
      </c>
      <c r="C1152" s="832" t="s">
        <v>665</v>
      </c>
      <c r="D1152" s="832" t="s">
        <v>2686</v>
      </c>
      <c r="E1152" s="832" t="s">
        <v>6770</v>
      </c>
      <c r="F1152" s="832" t="s">
        <v>6783</v>
      </c>
      <c r="G1152" s="832" t="s">
        <v>6784</v>
      </c>
      <c r="H1152" s="849">
        <v>2</v>
      </c>
      <c r="I1152" s="849">
        <v>74</v>
      </c>
      <c r="J1152" s="832">
        <v>1</v>
      </c>
      <c r="K1152" s="832">
        <v>37</v>
      </c>
      <c r="L1152" s="849">
        <v>2</v>
      </c>
      <c r="M1152" s="849">
        <v>74</v>
      </c>
      <c r="N1152" s="832">
        <v>1</v>
      </c>
      <c r="O1152" s="832">
        <v>37</v>
      </c>
      <c r="P1152" s="849">
        <v>11</v>
      </c>
      <c r="Q1152" s="849">
        <v>418</v>
      </c>
      <c r="R1152" s="837">
        <v>5.6486486486486482</v>
      </c>
      <c r="S1152" s="850">
        <v>38</v>
      </c>
    </row>
    <row r="1153" spans="1:19" ht="14.4" customHeight="1" x14ac:dyDescent="0.3">
      <c r="A1153" s="831" t="s">
        <v>6806</v>
      </c>
      <c r="B1153" s="832" t="s">
        <v>7094</v>
      </c>
      <c r="C1153" s="832" t="s">
        <v>665</v>
      </c>
      <c r="D1153" s="832" t="s">
        <v>2686</v>
      </c>
      <c r="E1153" s="832" t="s">
        <v>6770</v>
      </c>
      <c r="F1153" s="832" t="s">
        <v>6888</v>
      </c>
      <c r="G1153" s="832" t="s">
        <v>6889</v>
      </c>
      <c r="H1153" s="849">
        <v>115</v>
      </c>
      <c r="I1153" s="849">
        <v>40825</v>
      </c>
      <c r="J1153" s="832">
        <v>0.8214285714285714</v>
      </c>
      <c r="K1153" s="832">
        <v>355</v>
      </c>
      <c r="L1153" s="849">
        <v>140</v>
      </c>
      <c r="M1153" s="849">
        <v>49700</v>
      </c>
      <c r="N1153" s="832">
        <v>1</v>
      </c>
      <c r="O1153" s="832">
        <v>355</v>
      </c>
      <c r="P1153" s="849">
        <v>154</v>
      </c>
      <c r="Q1153" s="849">
        <v>55132</v>
      </c>
      <c r="R1153" s="837">
        <v>1.1092957746478873</v>
      </c>
      <c r="S1153" s="850">
        <v>358</v>
      </c>
    </row>
    <row r="1154" spans="1:19" ht="14.4" customHeight="1" x14ac:dyDescent="0.3">
      <c r="A1154" s="831" t="s">
        <v>6806</v>
      </c>
      <c r="B1154" s="832" t="s">
        <v>7094</v>
      </c>
      <c r="C1154" s="832" t="s">
        <v>665</v>
      </c>
      <c r="D1154" s="832" t="s">
        <v>2686</v>
      </c>
      <c r="E1154" s="832" t="s">
        <v>6770</v>
      </c>
      <c r="F1154" s="832" t="s">
        <v>7109</v>
      </c>
      <c r="G1154" s="832" t="s">
        <v>7110</v>
      </c>
      <c r="H1154" s="849">
        <v>74</v>
      </c>
      <c r="I1154" s="849">
        <v>0</v>
      </c>
      <c r="J1154" s="832"/>
      <c r="K1154" s="832">
        <v>0</v>
      </c>
      <c r="L1154" s="849">
        <v>74</v>
      </c>
      <c r="M1154" s="849">
        <v>0</v>
      </c>
      <c r="N1154" s="832"/>
      <c r="O1154" s="832">
        <v>0</v>
      </c>
      <c r="P1154" s="849">
        <v>74</v>
      </c>
      <c r="Q1154" s="849">
        <v>0</v>
      </c>
      <c r="R1154" s="837"/>
      <c r="S1154" s="850">
        <v>0</v>
      </c>
    </row>
    <row r="1155" spans="1:19" ht="14.4" customHeight="1" x14ac:dyDescent="0.3">
      <c r="A1155" s="831" t="s">
        <v>6806</v>
      </c>
      <c r="B1155" s="832" t="s">
        <v>7094</v>
      </c>
      <c r="C1155" s="832" t="s">
        <v>665</v>
      </c>
      <c r="D1155" s="832" t="s">
        <v>2686</v>
      </c>
      <c r="E1155" s="832" t="s">
        <v>6770</v>
      </c>
      <c r="F1155" s="832" t="s">
        <v>7111</v>
      </c>
      <c r="G1155" s="832" t="s">
        <v>7112</v>
      </c>
      <c r="H1155" s="849">
        <v>81</v>
      </c>
      <c r="I1155" s="849">
        <v>16200</v>
      </c>
      <c r="J1155" s="832">
        <v>0.9642857142857143</v>
      </c>
      <c r="K1155" s="832">
        <v>200</v>
      </c>
      <c r="L1155" s="849">
        <v>84</v>
      </c>
      <c r="M1155" s="849">
        <v>16800</v>
      </c>
      <c r="N1155" s="832">
        <v>1</v>
      </c>
      <c r="O1155" s="832">
        <v>200</v>
      </c>
      <c r="P1155" s="849">
        <v>74</v>
      </c>
      <c r="Q1155" s="849">
        <v>14800</v>
      </c>
      <c r="R1155" s="837">
        <v>0.88095238095238093</v>
      </c>
      <c r="S1155" s="850">
        <v>200</v>
      </c>
    </row>
    <row r="1156" spans="1:19" ht="14.4" customHeight="1" x14ac:dyDescent="0.3">
      <c r="A1156" s="831" t="s">
        <v>6806</v>
      </c>
      <c r="B1156" s="832" t="s">
        <v>7094</v>
      </c>
      <c r="C1156" s="832" t="s">
        <v>665</v>
      </c>
      <c r="D1156" s="832" t="s">
        <v>2686</v>
      </c>
      <c r="E1156" s="832" t="s">
        <v>6770</v>
      </c>
      <c r="F1156" s="832" t="s">
        <v>6822</v>
      </c>
      <c r="G1156" s="832" t="s">
        <v>6823</v>
      </c>
      <c r="H1156" s="849"/>
      <c r="I1156" s="849"/>
      <c r="J1156" s="832"/>
      <c r="K1156" s="832"/>
      <c r="L1156" s="849">
        <v>1</v>
      </c>
      <c r="M1156" s="849">
        <v>74</v>
      </c>
      <c r="N1156" s="832">
        <v>1</v>
      </c>
      <c r="O1156" s="832">
        <v>74</v>
      </c>
      <c r="P1156" s="849">
        <v>1</v>
      </c>
      <c r="Q1156" s="849">
        <v>75</v>
      </c>
      <c r="R1156" s="837">
        <v>1.0135135135135136</v>
      </c>
      <c r="S1156" s="850">
        <v>75</v>
      </c>
    </row>
    <row r="1157" spans="1:19" ht="14.4" customHeight="1" x14ac:dyDescent="0.3">
      <c r="A1157" s="831" t="s">
        <v>6806</v>
      </c>
      <c r="B1157" s="832" t="s">
        <v>7094</v>
      </c>
      <c r="C1157" s="832" t="s">
        <v>665</v>
      </c>
      <c r="D1157" s="832" t="s">
        <v>2686</v>
      </c>
      <c r="E1157" s="832" t="s">
        <v>6770</v>
      </c>
      <c r="F1157" s="832" t="s">
        <v>7113</v>
      </c>
      <c r="G1157" s="832" t="s">
        <v>7114</v>
      </c>
      <c r="H1157" s="849">
        <v>1</v>
      </c>
      <c r="I1157" s="849">
        <v>701</v>
      </c>
      <c r="J1157" s="832"/>
      <c r="K1157" s="832">
        <v>701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 t="s">
        <v>6806</v>
      </c>
      <c r="B1158" s="832" t="s">
        <v>7094</v>
      </c>
      <c r="C1158" s="832" t="s">
        <v>665</v>
      </c>
      <c r="D1158" s="832" t="s">
        <v>2686</v>
      </c>
      <c r="E1158" s="832" t="s">
        <v>6770</v>
      </c>
      <c r="F1158" s="832" t="s">
        <v>6890</v>
      </c>
      <c r="G1158" s="832" t="s">
        <v>6891</v>
      </c>
      <c r="H1158" s="849"/>
      <c r="I1158" s="849"/>
      <c r="J1158" s="832"/>
      <c r="K1158" s="832"/>
      <c r="L1158" s="849">
        <v>5</v>
      </c>
      <c r="M1158" s="849">
        <v>385</v>
      </c>
      <c r="N1158" s="832">
        <v>1</v>
      </c>
      <c r="O1158" s="832">
        <v>77</v>
      </c>
      <c r="P1158" s="849"/>
      <c r="Q1158" s="849"/>
      <c r="R1158" s="837"/>
      <c r="S1158" s="850"/>
    </row>
    <row r="1159" spans="1:19" ht="14.4" customHeight="1" x14ac:dyDescent="0.3">
      <c r="A1159" s="831" t="s">
        <v>6806</v>
      </c>
      <c r="B1159" s="832" t="s">
        <v>7094</v>
      </c>
      <c r="C1159" s="832" t="s">
        <v>665</v>
      </c>
      <c r="D1159" s="832" t="s">
        <v>2686</v>
      </c>
      <c r="E1159" s="832" t="s">
        <v>6770</v>
      </c>
      <c r="F1159" s="832" t="s">
        <v>6892</v>
      </c>
      <c r="G1159" s="832" t="s">
        <v>6893</v>
      </c>
      <c r="H1159" s="849">
        <v>1</v>
      </c>
      <c r="I1159" s="849">
        <v>59</v>
      </c>
      <c r="J1159" s="832"/>
      <c r="K1159" s="832">
        <v>59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6806</v>
      </c>
      <c r="B1160" s="832" t="s">
        <v>7094</v>
      </c>
      <c r="C1160" s="832" t="s">
        <v>665</v>
      </c>
      <c r="D1160" s="832" t="s">
        <v>2686</v>
      </c>
      <c r="E1160" s="832" t="s">
        <v>6770</v>
      </c>
      <c r="F1160" s="832" t="s">
        <v>6787</v>
      </c>
      <c r="G1160" s="832" t="s">
        <v>6788</v>
      </c>
      <c r="H1160" s="849">
        <v>3</v>
      </c>
      <c r="I1160" s="849">
        <v>177</v>
      </c>
      <c r="J1160" s="832">
        <v>3</v>
      </c>
      <c r="K1160" s="832">
        <v>59</v>
      </c>
      <c r="L1160" s="849">
        <v>1</v>
      </c>
      <c r="M1160" s="849">
        <v>59</v>
      </c>
      <c r="N1160" s="832">
        <v>1</v>
      </c>
      <c r="O1160" s="832">
        <v>59</v>
      </c>
      <c r="P1160" s="849">
        <v>1</v>
      </c>
      <c r="Q1160" s="849">
        <v>61</v>
      </c>
      <c r="R1160" s="837">
        <v>1.0338983050847457</v>
      </c>
      <c r="S1160" s="850">
        <v>61</v>
      </c>
    </row>
    <row r="1161" spans="1:19" ht="14.4" customHeight="1" x14ac:dyDescent="0.3">
      <c r="A1161" s="831" t="s">
        <v>6806</v>
      </c>
      <c r="B1161" s="832" t="s">
        <v>7094</v>
      </c>
      <c r="C1161" s="832" t="s">
        <v>665</v>
      </c>
      <c r="D1161" s="832" t="s">
        <v>2687</v>
      </c>
      <c r="E1161" s="832" t="s">
        <v>6770</v>
      </c>
      <c r="F1161" s="832" t="s">
        <v>6773</v>
      </c>
      <c r="G1161" s="832" t="s">
        <v>6774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1</v>
      </c>
      <c r="Q1161" s="849">
        <v>31</v>
      </c>
      <c r="R1161" s="837"/>
      <c r="S1161" s="850">
        <v>31</v>
      </c>
    </row>
    <row r="1162" spans="1:19" ht="14.4" customHeight="1" x14ac:dyDescent="0.3">
      <c r="A1162" s="831" t="s">
        <v>6806</v>
      </c>
      <c r="B1162" s="832" t="s">
        <v>7094</v>
      </c>
      <c r="C1162" s="832" t="s">
        <v>665</v>
      </c>
      <c r="D1162" s="832" t="s">
        <v>2687</v>
      </c>
      <c r="E1162" s="832" t="s">
        <v>6770</v>
      </c>
      <c r="F1162" s="832" t="s">
        <v>6775</v>
      </c>
      <c r="G1162" s="832" t="s">
        <v>6776</v>
      </c>
      <c r="H1162" s="849"/>
      <c r="I1162" s="849"/>
      <c r="J1162" s="832"/>
      <c r="K1162" s="832"/>
      <c r="L1162" s="849">
        <v>1</v>
      </c>
      <c r="M1162" s="849">
        <v>66</v>
      </c>
      <c r="N1162" s="832">
        <v>1</v>
      </c>
      <c r="O1162" s="832">
        <v>66</v>
      </c>
      <c r="P1162" s="849"/>
      <c r="Q1162" s="849"/>
      <c r="R1162" s="837"/>
      <c r="S1162" s="850"/>
    </row>
    <row r="1163" spans="1:19" ht="14.4" customHeight="1" x14ac:dyDescent="0.3">
      <c r="A1163" s="831" t="s">
        <v>6806</v>
      </c>
      <c r="B1163" s="832" t="s">
        <v>7094</v>
      </c>
      <c r="C1163" s="832" t="s">
        <v>665</v>
      </c>
      <c r="D1163" s="832" t="s">
        <v>2687</v>
      </c>
      <c r="E1163" s="832" t="s">
        <v>6770</v>
      </c>
      <c r="F1163" s="832" t="s">
        <v>6810</v>
      </c>
      <c r="G1163" s="832" t="s">
        <v>6811</v>
      </c>
      <c r="H1163" s="849">
        <v>1</v>
      </c>
      <c r="I1163" s="849">
        <v>37</v>
      </c>
      <c r="J1163" s="832"/>
      <c r="K1163" s="832">
        <v>37</v>
      </c>
      <c r="L1163" s="849"/>
      <c r="M1163" s="849"/>
      <c r="N1163" s="832"/>
      <c r="O1163" s="832"/>
      <c r="P1163" s="849">
        <v>1</v>
      </c>
      <c r="Q1163" s="849">
        <v>38</v>
      </c>
      <c r="R1163" s="837"/>
      <c r="S1163" s="850">
        <v>38</v>
      </c>
    </row>
    <row r="1164" spans="1:19" ht="14.4" customHeight="1" x14ac:dyDescent="0.3">
      <c r="A1164" s="831" t="s">
        <v>6806</v>
      </c>
      <c r="B1164" s="832" t="s">
        <v>7094</v>
      </c>
      <c r="C1164" s="832" t="s">
        <v>665</v>
      </c>
      <c r="D1164" s="832" t="s">
        <v>2687</v>
      </c>
      <c r="E1164" s="832" t="s">
        <v>6770</v>
      </c>
      <c r="F1164" s="832" t="s">
        <v>6925</v>
      </c>
      <c r="G1164" s="832" t="s">
        <v>6926</v>
      </c>
      <c r="H1164" s="849"/>
      <c r="I1164" s="849"/>
      <c r="J1164" s="832"/>
      <c r="K1164" s="832"/>
      <c r="L1164" s="849">
        <v>1</v>
      </c>
      <c r="M1164" s="849">
        <v>178</v>
      </c>
      <c r="N1164" s="832">
        <v>1</v>
      </c>
      <c r="O1164" s="832">
        <v>178</v>
      </c>
      <c r="P1164" s="849"/>
      <c r="Q1164" s="849"/>
      <c r="R1164" s="837"/>
      <c r="S1164" s="850"/>
    </row>
    <row r="1165" spans="1:19" ht="14.4" customHeight="1" x14ac:dyDescent="0.3">
      <c r="A1165" s="831" t="s">
        <v>6806</v>
      </c>
      <c r="B1165" s="832" t="s">
        <v>7094</v>
      </c>
      <c r="C1165" s="832" t="s">
        <v>665</v>
      </c>
      <c r="D1165" s="832" t="s">
        <v>2687</v>
      </c>
      <c r="E1165" s="832" t="s">
        <v>6770</v>
      </c>
      <c r="F1165" s="832" t="s">
        <v>6822</v>
      </c>
      <c r="G1165" s="832" t="s">
        <v>6823</v>
      </c>
      <c r="H1165" s="849"/>
      <c r="I1165" s="849"/>
      <c r="J1165" s="832"/>
      <c r="K1165" s="832"/>
      <c r="L1165" s="849">
        <v>1</v>
      </c>
      <c r="M1165" s="849">
        <v>74</v>
      </c>
      <c r="N1165" s="832">
        <v>1</v>
      </c>
      <c r="O1165" s="832">
        <v>74</v>
      </c>
      <c r="P1165" s="849"/>
      <c r="Q1165" s="849"/>
      <c r="R1165" s="837"/>
      <c r="S1165" s="850"/>
    </row>
    <row r="1166" spans="1:19" ht="14.4" customHeight="1" x14ac:dyDescent="0.3">
      <c r="A1166" s="831" t="s">
        <v>6806</v>
      </c>
      <c r="B1166" s="832" t="s">
        <v>7094</v>
      </c>
      <c r="C1166" s="832" t="s">
        <v>665</v>
      </c>
      <c r="D1166" s="832" t="s">
        <v>2687</v>
      </c>
      <c r="E1166" s="832" t="s">
        <v>6770</v>
      </c>
      <c r="F1166" s="832" t="s">
        <v>6824</v>
      </c>
      <c r="G1166" s="832" t="s">
        <v>6825</v>
      </c>
      <c r="H1166" s="849"/>
      <c r="I1166" s="849"/>
      <c r="J1166" s="832"/>
      <c r="K1166" s="832"/>
      <c r="L1166" s="849">
        <v>1</v>
      </c>
      <c r="M1166" s="849">
        <v>223</v>
      </c>
      <c r="N1166" s="832">
        <v>1</v>
      </c>
      <c r="O1166" s="832">
        <v>223</v>
      </c>
      <c r="P1166" s="849"/>
      <c r="Q1166" s="849"/>
      <c r="R1166" s="837"/>
      <c r="S1166" s="850"/>
    </row>
    <row r="1167" spans="1:19" ht="14.4" customHeight="1" x14ac:dyDescent="0.3">
      <c r="A1167" s="831" t="s">
        <v>6806</v>
      </c>
      <c r="B1167" s="832" t="s">
        <v>7094</v>
      </c>
      <c r="C1167" s="832" t="s">
        <v>665</v>
      </c>
      <c r="D1167" s="832" t="s">
        <v>2687</v>
      </c>
      <c r="E1167" s="832" t="s">
        <v>6770</v>
      </c>
      <c r="F1167" s="832" t="s">
        <v>6828</v>
      </c>
      <c r="G1167" s="832" t="s">
        <v>6829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1</v>
      </c>
      <c r="Q1167" s="849">
        <v>226</v>
      </c>
      <c r="R1167" s="837"/>
      <c r="S1167" s="850">
        <v>226</v>
      </c>
    </row>
    <row r="1168" spans="1:19" ht="14.4" customHeight="1" x14ac:dyDescent="0.3">
      <c r="A1168" s="831" t="s">
        <v>6806</v>
      </c>
      <c r="B1168" s="832" t="s">
        <v>7094</v>
      </c>
      <c r="C1168" s="832" t="s">
        <v>665</v>
      </c>
      <c r="D1168" s="832" t="s">
        <v>2687</v>
      </c>
      <c r="E1168" s="832" t="s">
        <v>6770</v>
      </c>
      <c r="F1168" s="832" t="s">
        <v>6787</v>
      </c>
      <c r="G1168" s="832" t="s">
        <v>6788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1</v>
      </c>
      <c r="Q1168" s="849">
        <v>61</v>
      </c>
      <c r="R1168" s="837"/>
      <c r="S1168" s="850">
        <v>61</v>
      </c>
    </row>
    <row r="1169" spans="1:19" ht="14.4" customHeight="1" x14ac:dyDescent="0.3">
      <c r="A1169" s="831" t="s">
        <v>6806</v>
      </c>
      <c r="B1169" s="832" t="s">
        <v>7094</v>
      </c>
      <c r="C1169" s="832" t="s">
        <v>665</v>
      </c>
      <c r="D1169" s="832" t="s">
        <v>2687</v>
      </c>
      <c r="E1169" s="832" t="s">
        <v>6770</v>
      </c>
      <c r="F1169" s="832" t="s">
        <v>7117</v>
      </c>
      <c r="G1169" s="832" t="s">
        <v>7118</v>
      </c>
      <c r="H1169" s="849">
        <v>8</v>
      </c>
      <c r="I1169" s="849">
        <v>784</v>
      </c>
      <c r="J1169" s="832">
        <v>1</v>
      </c>
      <c r="K1169" s="832">
        <v>98</v>
      </c>
      <c r="L1169" s="849">
        <v>8</v>
      </c>
      <c r="M1169" s="849">
        <v>784</v>
      </c>
      <c r="N1169" s="832">
        <v>1</v>
      </c>
      <c r="O1169" s="832">
        <v>98</v>
      </c>
      <c r="P1169" s="849">
        <v>9</v>
      </c>
      <c r="Q1169" s="849">
        <v>891</v>
      </c>
      <c r="R1169" s="837">
        <v>1.1364795918367347</v>
      </c>
      <c r="S1169" s="850">
        <v>99</v>
      </c>
    </row>
    <row r="1170" spans="1:19" ht="14.4" customHeight="1" x14ac:dyDescent="0.3">
      <c r="A1170" s="831" t="s">
        <v>6806</v>
      </c>
      <c r="B1170" s="832" t="s">
        <v>7094</v>
      </c>
      <c r="C1170" s="832" t="s">
        <v>665</v>
      </c>
      <c r="D1170" s="832" t="s">
        <v>2689</v>
      </c>
      <c r="E1170" s="832" t="s">
        <v>6770</v>
      </c>
      <c r="F1170" s="832" t="s">
        <v>6848</v>
      </c>
      <c r="G1170" s="832" t="s">
        <v>6849</v>
      </c>
      <c r="H1170" s="849"/>
      <c r="I1170" s="849"/>
      <c r="J1170" s="832"/>
      <c r="K1170" s="832"/>
      <c r="L1170" s="849">
        <v>1</v>
      </c>
      <c r="M1170" s="849">
        <v>147</v>
      </c>
      <c r="N1170" s="832">
        <v>1</v>
      </c>
      <c r="O1170" s="832">
        <v>147</v>
      </c>
      <c r="P1170" s="849"/>
      <c r="Q1170" s="849"/>
      <c r="R1170" s="837"/>
      <c r="S1170" s="850"/>
    </row>
    <row r="1171" spans="1:19" ht="14.4" customHeight="1" x14ac:dyDescent="0.3">
      <c r="A1171" s="831" t="s">
        <v>6806</v>
      </c>
      <c r="B1171" s="832" t="s">
        <v>7094</v>
      </c>
      <c r="C1171" s="832" t="s">
        <v>665</v>
      </c>
      <c r="D1171" s="832" t="s">
        <v>2689</v>
      </c>
      <c r="E1171" s="832" t="s">
        <v>6770</v>
      </c>
      <c r="F1171" s="832" t="s">
        <v>6781</v>
      </c>
      <c r="G1171" s="832" t="s">
        <v>6782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1</v>
      </c>
      <c r="Q1171" s="849">
        <v>33.33</v>
      </c>
      <c r="R1171" s="837"/>
      <c r="S1171" s="850">
        <v>33.33</v>
      </c>
    </row>
    <row r="1172" spans="1:19" ht="14.4" customHeight="1" x14ac:dyDescent="0.3">
      <c r="A1172" s="831" t="s">
        <v>6806</v>
      </c>
      <c r="B1172" s="832" t="s">
        <v>7094</v>
      </c>
      <c r="C1172" s="832" t="s">
        <v>665</v>
      </c>
      <c r="D1172" s="832" t="s">
        <v>2689</v>
      </c>
      <c r="E1172" s="832" t="s">
        <v>6770</v>
      </c>
      <c r="F1172" s="832" t="s">
        <v>6783</v>
      </c>
      <c r="G1172" s="832" t="s">
        <v>6784</v>
      </c>
      <c r="H1172" s="849">
        <v>8</v>
      </c>
      <c r="I1172" s="849">
        <v>296</v>
      </c>
      <c r="J1172" s="832">
        <v>0.42105263157894735</v>
      </c>
      <c r="K1172" s="832">
        <v>37</v>
      </c>
      <c r="L1172" s="849">
        <v>19</v>
      </c>
      <c r="M1172" s="849">
        <v>703</v>
      </c>
      <c r="N1172" s="832">
        <v>1</v>
      </c>
      <c r="O1172" s="832">
        <v>37</v>
      </c>
      <c r="P1172" s="849">
        <v>18</v>
      </c>
      <c r="Q1172" s="849">
        <v>684</v>
      </c>
      <c r="R1172" s="837">
        <v>0.97297297297297303</v>
      </c>
      <c r="S1172" s="850">
        <v>38</v>
      </c>
    </row>
    <row r="1173" spans="1:19" ht="14.4" customHeight="1" x14ac:dyDescent="0.3">
      <c r="A1173" s="831" t="s">
        <v>6806</v>
      </c>
      <c r="B1173" s="832" t="s">
        <v>7094</v>
      </c>
      <c r="C1173" s="832" t="s">
        <v>665</v>
      </c>
      <c r="D1173" s="832" t="s">
        <v>2689</v>
      </c>
      <c r="E1173" s="832" t="s">
        <v>6770</v>
      </c>
      <c r="F1173" s="832" t="s">
        <v>6888</v>
      </c>
      <c r="G1173" s="832" t="s">
        <v>6889</v>
      </c>
      <c r="H1173" s="849"/>
      <c r="I1173" s="849"/>
      <c r="J1173" s="832"/>
      <c r="K1173" s="832"/>
      <c r="L1173" s="849">
        <v>1</v>
      </c>
      <c r="M1173" s="849">
        <v>355</v>
      </c>
      <c r="N1173" s="832">
        <v>1</v>
      </c>
      <c r="O1173" s="832">
        <v>355</v>
      </c>
      <c r="P1173" s="849">
        <v>2</v>
      </c>
      <c r="Q1173" s="849">
        <v>716</v>
      </c>
      <c r="R1173" s="837">
        <v>2.0169014084507042</v>
      </c>
      <c r="S1173" s="850">
        <v>358</v>
      </c>
    </row>
    <row r="1174" spans="1:19" ht="14.4" customHeight="1" x14ac:dyDescent="0.3">
      <c r="A1174" s="831" t="s">
        <v>6806</v>
      </c>
      <c r="B1174" s="832" t="s">
        <v>7094</v>
      </c>
      <c r="C1174" s="832" t="s">
        <v>665</v>
      </c>
      <c r="D1174" s="832" t="s">
        <v>2691</v>
      </c>
      <c r="E1174" s="832" t="s">
        <v>6751</v>
      </c>
      <c r="F1174" s="832" t="s">
        <v>6959</v>
      </c>
      <c r="G1174" s="832" t="s">
        <v>1745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5.6</v>
      </c>
      <c r="Q1174" s="849">
        <v>6265.84</v>
      </c>
      <c r="R1174" s="837"/>
      <c r="S1174" s="850">
        <v>1118.9000000000001</v>
      </c>
    </row>
    <row r="1175" spans="1:19" ht="14.4" customHeight="1" x14ac:dyDescent="0.3">
      <c r="A1175" s="831" t="s">
        <v>6806</v>
      </c>
      <c r="B1175" s="832" t="s">
        <v>7094</v>
      </c>
      <c r="C1175" s="832" t="s">
        <v>665</v>
      </c>
      <c r="D1175" s="832" t="s">
        <v>2691</v>
      </c>
      <c r="E1175" s="832" t="s">
        <v>6751</v>
      </c>
      <c r="F1175" s="832" t="s">
        <v>6978</v>
      </c>
      <c r="G1175" s="832" t="s">
        <v>1403</v>
      </c>
      <c r="H1175" s="849"/>
      <c r="I1175" s="849"/>
      <c r="J1175" s="832"/>
      <c r="K1175" s="832"/>
      <c r="L1175" s="849">
        <v>1</v>
      </c>
      <c r="M1175" s="849">
        <v>2595.14</v>
      </c>
      <c r="N1175" s="832">
        <v>1</v>
      </c>
      <c r="O1175" s="832">
        <v>2595.14</v>
      </c>
      <c r="P1175" s="849"/>
      <c r="Q1175" s="849"/>
      <c r="R1175" s="837"/>
      <c r="S1175" s="850"/>
    </row>
    <row r="1176" spans="1:19" ht="14.4" customHeight="1" x14ac:dyDescent="0.3">
      <c r="A1176" s="831" t="s">
        <v>6806</v>
      </c>
      <c r="B1176" s="832" t="s">
        <v>7094</v>
      </c>
      <c r="C1176" s="832" t="s">
        <v>665</v>
      </c>
      <c r="D1176" s="832" t="s">
        <v>2691</v>
      </c>
      <c r="E1176" s="832" t="s">
        <v>6770</v>
      </c>
      <c r="F1176" s="832" t="s">
        <v>6775</v>
      </c>
      <c r="G1176" s="832" t="s">
        <v>6776</v>
      </c>
      <c r="H1176" s="849"/>
      <c r="I1176" s="849"/>
      <c r="J1176" s="832"/>
      <c r="K1176" s="832"/>
      <c r="L1176" s="849">
        <v>2</v>
      </c>
      <c r="M1176" s="849">
        <v>132</v>
      </c>
      <c r="N1176" s="832">
        <v>1</v>
      </c>
      <c r="O1176" s="832">
        <v>66</v>
      </c>
      <c r="P1176" s="849"/>
      <c r="Q1176" s="849"/>
      <c r="R1176" s="837"/>
      <c r="S1176" s="850"/>
    </row>
    <row r="1177" spans="1:19" ht="14.4" customHeight="1" x14ac:dyDescent="0.3">
      <c r="A1177" s="831" t="s">
        <v>6806</v>
      </c>
      <c r="B1177" s="832" t="s">
        <v>7094</v>
      </c>
      <c r="C1177" s="832" t="s">
        <v>665</v>
      </c>
      <c r="D1177" s="832" t="s">
        <v>2691</v>
      </c>
      <c r="E1177" s="832" t="s">
        <v>6770</v>
      </c>
      <c r="F1177" s="832" t="s">
        <v>6848</v>
      </c>
      <c r="G1177" s="832" t="s">
        <v>6849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6</v>
      </c>
      <c r="Q1177" s="849">
        <v>906</v>
      </c>
      <c r="R1177" s="837"/>
      <c r="S1177" s="850">
        <v>151</v>
      </c>
    </row>
    <row r="1178" spans="1:19" ht="14.4" customHeight="1" x14ac:dyDescent="0.3">
      <c r="A1178" s="831" t="s">
        <v>6806</v>
      </c>
      <c r="B1178" s="832" t="s">
        <v>7094</v>
      </c>
      <c r="C1178" s="832" t="s">
        <v>665</v>
      </c>
      <c r="D1178" s="832" t="s">
        <v>2691</v>
      </c>
      <c r="E1178" s="832" t="s">
        <v>6770</v>
      </c>
      <c r="F1178" s="832" t="s">
        <v>6925</v>
      </c>
      <c r="G1178" s="832" t="s">
        <v>6926</v>
      </c>
      <c r="H1178" s="849">
        <v>2</v>
      </c>
      <c r="I1178" s="849">
        <v>354</v>
      </c>
      <c r="J1178" s="832">
        <v>0.33146067415730335</v>
      </c>
      <c r="K1178" s="832">
        <v>177</v>
      </c>
      <c r="L1178" s="849">
        <v>6</v>
      </c>
      <c r="M1178" s="849">
        <v>1068</v>
      </c>
      <c r="N1178" s="832">
        <v>1</v>
      </c>
      <c r="O1178" s="832">
        <v>178</v>
      </c>
      <c r="P1178" s="849">
        <v>8</v>
      </c>
      <c r="Q1178" s="849">
        <v>1432</v>
      </c>
      <c r="R1178" s="837">
        <v>1.3408239700374531</v>
      </c>
      <c r="S1178" s="850">
        <v>179</v>
      </c>
    </row>
    <row r="1179" spans="1:19" ht="14.4" customHeight="1" x14ac:dyDescent="0.3">
      <c r="A1179" s="831" t="s">
        <v>6806</v>
      </c>
      <c r="B1179" s="832" t="s">
        <v>7094</v>
      </c>
      <c r="C1179" s="832" t="s">
        <v>665</v>
      </c>
      <c r="D1179" s="832" t="s">
        <v>2691</v>
      </c>
      <c r="E1179" s="832" t="s">
        <v>6770</v>
      </c>
      <c r="F1179" s="832" t="s">
        <v>6818</v>
      </c>
      <c r="G1179" s="832" t="s">
        <v>6819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2</v>
      </c>
      <c r="Q1179" s="849">
        <v>232</v>
      </c>
      <c r="R1179" s="837"/>
      <c r="S1179" s="850">
        <v>116</v>
      </c>
    </row>
    <row r="1180" spans="1:19" ht="14.4" customHeight="1" x14ac:dyDescent="0.3">
      <c r="A1180" s="831" t="s">
        <v>6806</v>
      </c>
      <c r="B1180" s="832" t="s">
        <v>7094</v>
      </c>
      <c r="C1180" s="832" t="s">
        <v>665</v>
      </c>
      <c r="D1180" s="832" t="s">
        <v>2691</v>
      </c>
      <c r="E1180" s="832" t="s">
        <v>6770</v>
      </c>
      <c r="F1180" s="832" t="s">
        <v>6783</v>
      </c>
      <c r="G1180" s="832" t="s">
        <v>6784</v>
      </c>
      <c r="H1180" s="849"/>
      <c r="I1180" s="849"/>
      <c r="J1180" s="832"/>
      <c r="K1180" s="832"/>
      <c r="L1180" s="849">
        <v>1</v>
      </c>
      <c r="M1180" s="849">
        <v>37</v>
      </c>
      <c r="N1180" s="832">
        <v>1</v>
      </c>
      <c r="O1180" s="832">
        <v>37</v>
      </c>
      <c r="P1180" s="849">
        <v>2</v>
      </c>
      <c r="Q1180" s="849">
        <v>76</v>
      </c>
      <c r="R1180" s="837">
        <v>2.0540540540540539</v>
      </c>
      <c r="S1180" s="850">
        <v>38</v>
      </c>
    </row>
    <row r="1181" spans="1:19" ht="14.4" customHeight="1" x14ac:dyDescent="0.3">
      <c r="A1181" s="831" t="s">
        <v>6806</v>
      </c>
      <c r="B1181" s="832" t="s">
        <v>7094</v>
      </c>
      <c r="C1181" s="832" t="s">
        <v>665</v>
      </c>
      <c r="D1181" s="832" t="s">
        <v>2691</v>
      </c>
      <c r="E1181" s="832" t="s">
        <v>6770</v>
      </c>
      <c r="F1181" s="832" t="s">
        <v>6888</v>
      </c>
      <c r="G1181" s="832" t="s">
        <v>6889</v>
      </c>
      <c r="H1181" s="849">
        <v>1</v>
      </c>
      <c r="I1181" s="849">
        <v>355</v>
      </c>
      <c r="J1181" s="832">
        <v>1</v>
      </c>
      <c r="K1181" s="832">
        <v>355</v>
      </c>
      <c r="L1181" s="849">
        <v>1</v>
      </c>
      <c r="M1181" s="849">
        <v>355</v>
      </c>
      <c r="N1181" s="832">
        <v>1</v>
      </c>
      <c r="O1181" s="832">
        <v>355</v>
      </c>
      <c r="P1181" s="849">
        <v>2</v>
      </c>
      <c r="Q1181" s="849">
        <v>716</v>
      </c>
      <c r="R1181" s="837">
        <v>2.0169014084507042</v>
      </c>
      <c r="S1181" s="850">
        <v>358</v>
      </c>
    </row>
    <row r="1182" spans="1:19" ht="14.4" customHeight="1" x14ac:dyDescent="0.3">
      <c r="A1182" s="831" t="s">
        <v>6806</v>
      </c>
      <c r="B1182" s="832" t="s">
        <v>7094</v>
      </c>
      <c r="C1182" s="832" t="s">
        <v>665</v>
      </c>
      <c r="D1182" s="832" t="s">
        <v>6742</v>
      </c>
      <c r="E1182" s="832" t="s">
        <v>6751</v>
      </c>
      <c r="F1182" s="832" t="s">
        <v>6863</v>
      </c>
      <c r="G1182" s="832" t="s">
        <v>2611</v>
      </c>
      <c r="H1182" s="849"/>
      <c r="I1182" s="849"/>
      <c r="J1182" s="832"/>
      <c r="K1182" s="832"/>
      <c r="L1182" s="849">
        <v>0</v>
      </c>
      <c r="M1182" s="849">
        <v>0</v>
      </c>
      <c r="N1182" s="832"/>
      <c r="O1182" s="832"/>
      <c r="P1182" s="849"/>
      <c r="Q1182" s="849"/>
      <c r="R1182" s="837"/>
      <c r="S1182" s="850"/>
    </row>
    <row r="1183" spans="1:19" ht="14.4" customHeight="1" x14ac:dyDescent="0.3">
      <c r="A1183" s="831" t="s">
        <v>6806</v>
      </c>
      <c r="B1183" s="832" t="s">
        <v>7094</v>
      </c>
      <c r="C1183" s="832" t="s">
        <v>665</v>
      </c>
      <c r="D1183" s="832" t="s">
        <v>6742</v>
      </c>
      <c r="E1183" s="832" t="s">
        <v>6751</v>
      </c>
      <c r="F1183" s="832" t="s">
        <v>6864</v>
      </c>
      <c r="G1183" s="832" t="s">
        <v>2608</v>
      </c>
      <c r="H1183" s="849"/>
      <c r="I1183" s="849"/>
      <c r="J1183" s="832"/>
      <c r="K1183" s="832"/>
      <c r="L1183" s="849">
        <v>0</v>
      </c>
      <c r="M1183" s="849">
        <v>0</v>
      </c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6806</v>
      </c>
      <c r="B1184" s="832" t="s">
        <v>7094</v>
      </c>
      <c r="C1184" s="832" t="s">
        <v>665</v>
      </c>
      <c r="D1184" s="832" t="s">
        <v>6742</v>
      </c>
      <c r="E1184" s="832" t="s">
        <v>6770</v>
      </c>
      <c r="F1184" s="832" t="s">
        <v>6775</v>
      </c>
      <c r="G1184" s="832" t="s">
        <v>6776</v>
      </c>
      <c r="H1184" s="849"/>
      <c r="I1184" s="849"/>
      <c r="J1184" s="832"/>
      <c r="K1184" s="832"/>
      <c r="L1184" s="849">
        <v>1</v>
      </c>
      <c r="M1184" s="849">
        <v>66</v>
      </c>
      <c r="N1184" s="832">
        <v>1</v>
      </c>
      <c r="O1184" s="832">
        <v>66</v>
      </c>
      <c r="P1184" s="849"/>
      <c r="Q1184" s="849"/>
      <c r="R1184" s="837"/>
      <c r="S1184" s="850"/>
    </row>
    <row r="1185" spans="1:19" ht="14.4" customHeight="1" x14ac:dyDescent="0.3">
      <c r="A1185" s="831" t="s">
        <v>6806</v>
      </c>
      <c r="B1185" s="832" t="s">
        <v>7094</v>
      </c>
      <c r="C1185" s="832" t="s">
        <v>665</v>
      </c>
      <c r="D1185" s="832" t="s">
        <v>6742</v>
      </c>
      <c r="E1185" s="832" t="s">
        <v>6770</v>
      </c>
      <c r="F1185" s="832" t="s">
        <v>6870</v>
      </c>
      <c r="G1185" s="832" t="s">
        <v>6871</v>
      </c>
      <c r="H1185" s="849"/>
      <c r="I1185" s="849"/>
      <c r="J1185" s="832"/>
      <c r="K1185" s="832"/>
      <c r="L1185" s="849">
        <v>5</v>
      </c>
      <c r="M1185" s="849">
        <v>580</v>
      </c>
      <c r="N1185" s="832">
        <v>1</v>
      </c>
      <c r="O1185" s="832">
        <v>116</v>
      </c>
      <c r="P1185" s="849"/>
      <c r="Q1185" s="849"/>
      <c r="R1185" s="837"/>
      <c r="S1185" s="850"/>
    </row>
    <row r="1186" spans="1:19" ht="14.4" customHeight="1" x14ac:dyDescent="0.3">
      <c r="A1186" s="831" t="s">
        <v>6806</v>
      </c>
      <c r="B1186" s="832" t="s">
        <v>7094</v>
      </c>
      <c r="C1186" s="832" t="s">
        <v>665</v>
      </c>
      <c r="D1186" s="832" t="s">
        <v>6742</v>
      </c>
      <c r="E1186" s="832" t="s">
        <v>6770</v>
      </c>
      <c r="F1186" s="832" t="s">
        <v>6848</v>
      </c>
      <c r="G1186" s="832" t="s">
        <v>6849</v>
      </c>
      <c r="H1186" s="849"/>
      <c r="I1186" s="849"/>
      <c r="J1186" s="832"/>
      <c r="K1186" s="832"/>
      <c r="L1186" s="849">
        <v>13</v>
      </c>
      <c r="M1186" s="849">
        <v>1911</v>
      </c>
      <c r="N1186" s="832">
        <v>1</v>
      </c>
      <c r="O1186" s="832">
        <v>147</v>
      </c>
      <c r="P1186" s="849"/>
      <c r="Q1186" s="849"/>
      <c r="R1186" s="837"/>
      <c r="S1186" s="850"/>
    </row>
    <row r="1187" spans="1:19" ht="14.4" customHeight="1" x14ac:dyDescent="0.3">
      <c r="A1187" s="831" t="s">
        <v>6806</v>
      </c>
      <c r="B1187" s="832" t="s">
        <v>7094</v>
      </c>
      <c r="C1187" s="832" t="s">
        <v>665</v>
      </c>
      <c r="D1187" s="832" t="s">
        <v>6742</v>
      </c>
      <c r="E1187" s="832" t="s">
        <v>6770</v>
      </c>
      <c r="F1187" s="832" t="s">
        <v>6810</v>
      </c>
      <c r="G1187" s="832" t="s">
        <v>6811</v>
      </c>
      <c r="H1187" s="849"/>
      <c r="I1187" s="849"/>
      <c r="J1187" s="832"/>
      <c r="K1187" s="832"/>
      <c r="L1187" s="849">
        <v>1</v>
      </c>
      <c r="M1187" s="849">
        <v>37</v>
      </c>
      <c r="N1187" s="832">
        <v>1</v>
      </c>
      <c r="O1187" s="832">
        <v>37</v>
      </c>
      <c r="P1187" s="849"/>
      <c r="Q1187" s="849"/>
      <c r="R1187" s="837"/>
      <c r="S1187" s="850"/>
    </row>
    <row r="1188" spans="1:19" ht="14.4" customHeight="1" x14ac:dyDescent="0.3">
      <c r="A1188" s="831" t="s">
        <v>6806</v>
      </c>
      <c r="B1188" s="832" t="s">
        <v>7094</v>
      </c>
      <c r="C1188" s="832" t="s">
        <v>665</v>
      </c>
      <c r="D1188" s="832" t="s">
        <v>6742</v>
      </c>
      <c r="E1188" s="832" t="s">
        <v>6770</v>
      </c>
      <c r="F1188" s="832" t="s">
        <v>6781</v>
      </c>
      <c r="G1188" s="832" t="s">
        <v>6782</v>
      </c>
      <c r="H1188" s="849"/>
      <c r="I1188" s="849"/>
      <c r="J1188" s="832"/>
      <c r="K1188" s="832"/>
      <c r="L1188" s="849">
        <v>2</v>
      </c>
      <c r="M1188" s="849">
        <v>66.66</v>
      </c>
      <c r="N1188" s="832">
        <v>1</v>
      </c>
      <c r="O1188" s="832">
        <v>33.33</v>
      </c>
      <c r="P1188" s="849"/>
      <c r="Q1188" s="849"/>
      <c r="R1188" s="837"/>
      <c r="S1188" s="850"/>
    </row>
    <row r="1189" spans="1:19" ht="14.4" customHeight="1" x14ac:dyDescent="0.3">
      <c r="A1189" s="831" t="s">
        <v>6806</v>
      </c>
      <c r="B1189" s="832" t="s">
        <v>7094</v>
      </c>
      <c r="C1189" s="832" t="s">
        <v>665</v>
      </c>
      <c r="D1189" s="832" t="s">
        <v>6742</v>
      </c>
      <c r="E1189" s="832" t="s">
        <v>6770</v>
      </c>
      <c r="F1189" s="832" t="s">
        <v>6818</v>
      </c>
      <c r="G1189" s="832" t="s">
        <v>6819</v>
      </c>
      <c r="H1189" s="849"/>
      <c r="I1189" s="849"/>
      <c r="J1189" s="832"/>
      <c r="K1189" s="832"/>
      <c r="L1189" s="849">
        <v>9</v>
      </c>
      <c r="M1189" s="849">
        <v>1044</v>
      </c>
      <c r="N1189" s="832">
        <v>1</v>
      </c>
      <c r="O1189" s="832">
        <v>116</v>
      </c>
      <c r="P1189" s="849"/>
      <c r="Q1189" s="849"/>
      <c r="R1189" s="837"/>
      <c r="S1189" s="850"/>
    </row>
    <row r="1190" spans="1:19" ht="14.4" customHeight="1" x14ac:dyDescent="0.3">
      <c r="A1190" s="831" t="s">
        <v>6806</v>
      </c>
      <c r="B1190" s="832" t="s">
        <v>7094</v>
      </c>
      <c r="C1190" s="832" t="s">
        <v>665</v>
      </c>
      <c r="D1190" s="832" t="s">
        <v>6742</v>
      </c>
      <c r="E1190" s="832" t="s">
        <v>6770</v>
      </c>
      <c r="F1190" s="832" t="s">
        <v>6783</v>
      </c>
      <c r="G1190" s="832" t="s">
        <v>6784</v>
      </c>
      <c r="H1190" s="849"/>
      <c r="I1190" s="849"/>
      <c r="J1190" s="832"/>
      <c r="K1190" s="832"/>
      <c r="L1190" s="849">
        <v>1</v>
      </c>
      <c r="M1190" s="849">
        <v>37</v>
      </c>
      <c r="N1190" s="832">
        <v>1</v>
      </c>
      <c r="O1190" s="832">
        <v>37</v>
      </c>
      <c r="P1190" s="849"/>
      <c r="Q1190" s="849"/>
      <c r="R1190" s="837"/>
      <c r="S1190" s="850"/>
    </row>
    <row r="1191" spans="1:19" ht="14.4" customHeight="1" x14ac:dyDescent="0.3">
      <c r="A1191" s="831" t="s">
        <v>6806</v>
      </c>
      <c r="B1191" s="832" t="s">
        <v>7094</v>
      </c>
      <c r="C1191" s="832" t="s">
        <v>665</v>
      </c>
      <c r="D1191" s="832" t="s">
        <v>6742</v>
      </c>
      <c r="E1191" s="832" t="s">
        <v>6770</v>
      </c>
      <c r="F1191" s="832" t="s">
        <v>6888</v>
      </c>
      <c r="G1191" s="832" t="s">
        <v>6889</v>
      </c>
      <c r="H1191" s="849"/>
      <c r="I1191" s="849"/>
      <c r="J1191" s="832"/>
      <c r="K1191" s="832"/>
      <c r="L1191" s="849">
        <v>19</v>
      </c>
      <c r="M1191" s="849">
        <v>6745</v>
      </c>
      <c r="N1191" s="832">
        <v>1</v>
      </c>
      <c r="O1191" s="832">
        <v>355</v>
      </c>
      <c r="P1191" s="849"/>
      <c r="Q1191" s="849"/>
      <c r="R1191" s="837"/>
      <c r="S1191" s="850"/>
    </row>
    <row r="1192" spans="1:19" ht="14.4" customHeight="1" x14ac:dyDescent="0.3">
      <c r="A1192" s="831" t="s">
        <v>6806</v>
      </c>
      <c r="B1192" s="832" t="s">
        <v>7094</v>
      </c>
      <c r="C1192" s="832" t="s">
        <v>665</v>
      </c>
      <c r="D1192" s="832" t="s">
        <v>6742</v>
      </c>
      <c r="E1192" s="832" t="s">
        <v>6770</v>
      </c>
      <c r="F1192" s="832" t="s">
        <v>6890</v>
      </c>
      <c r="G1192" s="832" t="s">
        <v>6891</v>
      </c>
      <c r="H1192" s="849"/>
      <c r="I1192" s="849"/>
      <c r="J1192" s="832"/>
      <c r="K1192" s="832"/>
      <c r="L1192" s="849">
        <v>14</v>
      </c>
      <c r="M1192" s="849">
        <v>1078</v>
      </c>
      <c r="N1192" s="832">
        <v>1</v>
      </c>
      <c r="O1192" s="832">
        <v>77</v>
      </c>
      <c r="P1192" s="849"/>
      <c r="Q1192" s="849"/>
      <c r="R1192" s="837"/>
      <c r="S1192" s="850"/>
    </row>
    <row r="1193" spans="1:19" ht="14.4" customHeight="1" x14ac:dyDescent="0.3">
      <c r="A1193" s="831" t="s">
        <v>6806</v>
      </c>
      <c r="B1193" s="832" t="s">
        <v>7094</v>
      </c>
      <c r="C1193" s="832" t="s">
        <v>665</v>
      </c>
      <c r="D1193" s="832" t="s">
        <v>6742</v>
      </c>
      <c r="E1193" s="832" t="s">
        <v>6770</v>
      </c>
      <c r="F1193" s="832" t="s">
        <v>6892</v>
      </c>
      <c r="G1193" s="832" t="s">
        <v>6893</v>
      </c>
      <c r="H1193" s="849"/>
      <c r="I1193" s="849"/>
      <c r="J1193" s="832"/>
      <c r="K1193" s="832"/>
      <c r="L1193" s="849">
        <v>0</v>
      </c>
      <c r="M1193" s="849">
        <v>0</v>
      </c>
      <c r="N1193" s="832"/>
      <c r="O1193" s="832"/>
      <c r="P1193" s="849"/>
      <c r="Q1193" s="849"/>
      <c r="R1193" s="837"/>
      <c r="S1193" s="850"/>
    </row>
    <row r="1194" spans="1:19" ht="14.4" customHeight="1" x14ac:dyDescent="0.3">
      <c r="A1194" s="831" t="s">
        <v>6806</v>
      </c>
      <c r="B1194" s="832" t="s">
        <v>7094</v>
      </c>
      <c r="C1194" s="832" t="s">
        <v>665</v>
      </c>
      <c r="D1194" s="832" t="s">
        <v>6742</v>
      </c>
      <c r="E1194" s="832" t="s">
        <v>6770</v>
      </c>
      <c r="F1194" s="832" t="s">
        <v>6785</v>
      </c>
      <c r="G1194" s="832" t="s">
        <v>6786</v>
      </c>
      <c r="H1194" s="849"/>
      <c r="I1194" s="849"/>
      <c r="J1194" s="832"/>
      <c r="K1194" s="832"/>
      <c r="L1194" s="849">
        <v>0</v>
      </c>
      <c r="M1194" s="849">
        <v>0</v>
      </c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6806</v>
      </c>
      <c r="B1195" s="832" t="s">
        <v>7094</v>
      </c>
      <c r="C1195" s="832" t="s">
        <v>665</v>
      </c>
      <c r="D1195" s="832" t="s">
        <v>6742</v>
      </c>
      <c r="E1195" s="832" t="s">
        <v>6770</v>
      </c>
      <c r="F1195" s="832" t="s">
        <v>6787</v>
      </c>
      <c r="G1195" s="832" t="s">
        <v>6788</v>
      </c>
      <c r="H1195" s="849"/>
      <c r="I1195" s="849"/>
      <c r="J1195" s="832"/>
      <c r="K1195" s="832"/>
      <c r="L1195" s="849">
        <v>4</v>
      </c>
      <c r="M1195" s="849">
        <v>236</v>
      </c>
      <c r="N1195" s="832">
        <v>1</v>
      </c>
      <c r="O1195" s="832">
        <v>59</v>
      </c>
      <c r="P1195" s="849"/>
      <c r="Q1195" s="849"/>
      <c r="R1195" s="837"/>
      <c r="S1195" s="850"/>
    </row>
    <row r="1196" spans="1:19" ht="14.4" customHeight="1" x14ac:dyDescent="0.3">
      <c r="A1196" s="831" t="s">
        <v>6806</v>
      </c>
      <c r="B1196" s="832" t="s">
        <v>7094</v>
      </c>
      <c r="C1196" s="832" t="s">
        <v>665</v>
      </c>
      <c r="D1196" s="832" t="s">
        <v>2693</v>
      </c>
      <c r="E1196" s="832" t="s">
        <v>6751</v>
      </c>
      <c r="F1196" s="832" t="s">
        <v>7096</v>
      </c>
      <c r="G1196" s="832" t="s">
        <v>6974</v>
      </c>
      <c r="H1196" s="849"/>
      <c r="I1196" s="849"/>
      <c r="J1196" s="832"/>
      <c r="K1196" s="832"/>
      <c r="L1196" s="849">
        <v>2</v>
      </c>
      <c r="M1196" s="849">
        <v>17259.66</v>
      </c>
      <c r="N1196" s="832">
        <v>1</v>
      </c>
      <c r="O1196" s="832">
        <v>8629.83</v>
      </c>
      <c r="P1196" s="849"/>
      <c r="Q1196" s="849"/>
      <c r="R1196" s="837"/>
      <c r="S1196" s="850"/>
    </row>
    <row r="1197" spans="1:19" ht="14.4" customHeight="1" x14ac:dyDescent="0.3">
      <c r="A1197" s="831" t="s">
        <v>6806</v>
      </c>
      <c r="B1197" s="832" t="s">
        <v>7094</v>
      </c>
      <c r="C1197" s="832" t="s">
        <v>665</v>
      </c>
      <c r="D1197" s="832" t="s">
        <v>2693</v>
      </c>
      <c r="E1197" s="832" t="s">
        <v>6770</v>
      </c>
      <c r="F1197" s="832" t="s">
        <v>6775</v>
      </c>
      <c r="G1197" s="832" t="s">
        <v>6776</v>
      </c>
      <c r="H1197" s="849">
        <v>1</v>
      </c>
      <c r="I1197" s="849">
        <v>66</v>
      </c>
      <c r="J1197" s="832"/>
      <c r="K1197" s="832">
        <v>66</v>
      </c>
      <c r="L1197" s="849"/>
      <c r="M1197" s="849"/>
      <c r="N1197" s="832"/>
      <c r="O1197" s="832"/>
      <c r="P1197" s="849">
        <v>2</v>
      </c>
      <c r="Q1197" s="849">
        <v>134</v>
      </c>
      <c r="R1197" s="837"/>
      <c r="S1197" s="850">
        <v>67</v>
      </c>
    </row>
    <row r="1198" spans="1:19" ht="14.4" customHeight="1" x14ac:dyDescent="0.3">
      <c r="A1198" s="831" t="s">
        <v>6806</v>
      </c>
      <c r="B1198" s="832" t="s">
        <v>7094</v>
      </c>
      <c r="C1198" s="832" t="s">
        <v>665</v>
      </c>
      <c r="D1198" s="832" t="s">
        <v>2693</v>
      </c>
      <c r="E1198" s="832" t="s">
        <v>6770</v>
      </c>
      <c r="F1198" s="832" t="s">
        <v>6848</v>
      </c>
      <c r="G1198" s="832" t="s">
        <v>6849</v>
      </c>
      <c r="H1198" s="849"/>
      <c r="I1198" s="849"/>
      <c r="J1198" s="832"/>
      <c r="K1198" s="832"/>
      <c r="L1198" s="849">
        <v>1</v>
      </c>
      <c r="M1198" s="849">
        <v>147</v>
      </c>
      <c r="N1198" s="832">
        <v>1</v>
      </c>
      <c r="O1198" s="832">
        <v>147</v>
      </c>
      <c r="P1198" s="849">
        <v>1</v>
      </c>
      <c r="Q1198" s="849">
        <v>151</v>
      </c>
      <c r="R1198" s="837">
        <v>1.0272108843537415</v>
      </c>
      <c r="S1198" s="850">
        <v>151</v>
      </c>
    </row>
    <row r="1199" spans="1:19" ht="14.4" customHeight="1" x14ac:dyDescent="0.3">
      <c r="A1199" s="831" t="s">
        <v>6806</v>
      </c>
      <c r="B1199" s="832" t="s">
        <v>7094</v>
      </c>
      <c r="C1199" s="832" t="s">
        <v>665</v>
      </c>
      <c r="D1199" s="832" t="s">
        <v>2693</v>
      </c>
      <c r="E1199" s="832" t="s">
        <v>6770</v>
      </c>
      <c r="F1199" s="832" t="s">
        <v>6810</v>
      </c>
      <c r="G1199" s="832" t="s">
        <v>6811</v>
      </c>
      <c r="H1199" s="849"/>
      <c r="I1199" s="849"/>
      <c r="J1199" s="832"/>
      <c r="K1199" s="832"/>
      <c r="L1199" s="849">
        <v>1</v>
      </c>
      <c r="M1199" s="849">
        <v>37</v>
      </c>
      <c r="N1199" s="832">
        <v>1</v>
      </c>
      <c r="O1199" s="832">
        <v>37</v>
      </c>
      <c r="P1199" s="849">
        <v>2</v>
      </c>
      <c r="Q1199" s="849">
        <v>76</v>
      </c>
      <c r="R1199" s="837">
        <v>2.0540540540540539</v>
      </c>
      <c r="S1199" s="850">
        <v>38</v>
      </c>
    </row>
    <row r="1200" spans="1:19" ht="14.4" customHeight="1" x14ac:dyDescent="0.3">
      <c r="A1200" s="831" t="s">
        <v>6806</v>
      </c>
      <c r="B1200" s="832" t="s">
        <v>7094</v>
      </c>
      <c r="C1200" s="832" t="s">
        <v>665</v>
      </c>
      <c r="D1200" s="832" t="s">
        <v>2693</v>
      </c>
      <c r="E1200" s="832" t="s">
        <v>6770</v>
      </c>
      <c r="F1200" s="832" t="s">
        <v>6779</v>
      </c>
      <c r="G1200" s="832" t="s">
        <v>6780</v>
      </c>
      <c r="H1200" s="849"/>
      <c r="I1200" s="849"/>
      <c r="J1200" s="832"/>
      <c r="K1200" s="832"/>
      <c r="L1200" s="849">
        <v>1</v>
      </c>
      <c r="M1200" s="849">
        <v>5</v>
      </c>
      <c r="N1200" s="832">
        <v>1</v>
      </c>
      <c r="O1200" s="832">
        <v>5</v>
      </c>
      <c r="P1200" s="849"/>
      <c r="Q1200" s="849"/>
      <c r="R1200" s="837"/>
      <c r="S1200" s="850"/>
    </row>
    <row r="1201" spans="1:19" ht="14.4" customHeight="1" x14ac:dyDescent="0.3">
      <c r="A1201" s="831" t="s">
        <v>6806</v>
      </c>
      <c r="B1201" s="832" t="s">
        <v>7094</v>
      </c>
      <c r="C1201" s="832" t="s">
        <v>665</v>
      </c>
      <c r="D1201" s="832" t="s">
        <v>2693</v>
      </c>
      <c r="E1201" s="832" t="s">
        <v>6770</v>
      </c>
      <c r="F1201" s="832" t="s">
        <v>6925</v>
      </c>
      <c r="G1201" s="832" t="s">
        <v>6926</v>
      </c>
      <c r="H1201" s="849">
        <v>1</v>
      </c>
      <c r="I1201" s="849">
        <v>177</v>
      </c>
      <c r="J1201" s="832"/>
      <c r="K1201" s="832">
        <v>177</v>
      </c>
      <c r="L1201" s="849"/>
      <c r="M1201" s="849"/>
      <c r="N1201" s="832"/>
      <c r="O1201" s="832"/>
      <c r="P1201" s="849">
        <v>2</v>
      </c>
      <c r="Q1201" s="849">
        <v>358</v>
      </c>
      <c r="R1201" s="837"/>
      <c r="S1201" s="850">
        <v>179</v>
      </c>
    </row>
    <row r="1202" spans="1:19" ht="14.4" customHeight="1" x14ac:dyDescent="0.3">
      <c r="A1202" s="831" t="s">
        <v>6806</v>
      </c>
      <c r="B1202" s="832" t="s">
        <v>7094</v>
      </c>
      <c r="C1202" s="832" t="s">
        <v>665</v>
      </c>
      <c r="D1202" s="832" t="s">
        <v>2693</v>
      </c>
      <c r="E1202" s="832" t="s">
        <v>6770</v>
      </c>
      <c r="F1202" s="832" t="s">
        <v>6783</v>
      </c>
      <c r="G1202" s="832" t="s">
        <v>6784</v>
      </c>
      <c r="H1202" s="849"/>
      <c r="I1202" s="849"/>
      <c r="J1202" s="832"/>
      <c r="K1202" s="832"/>
      <c r="L1202" s="849">
        <v>1</v>
      </c>
      <c r="M1202" s="849">
        <v>37</v>
      </c>
      <c r="N1202" s="832">
        <v>1</v>
      </c>
      <c r="O1202" s="832">
        <v>37</v>
      </c>
      <c r="P1202" s="849"/>
      <c r="Q1202" s="849"/>
      <c r="R1202" s="837"/>
      <c r="S1202" s="850"/>
    </row>
    <row r="1203" spans="1:19" ht="14.4" customHeight="1" x14ac:dyDescent="0.3">
      <c r="A1203" s="831" t="s">
        <v>6806</v>
      </c>
      <c r="B1203" s="832" t="s">
        <v>7094</v>
      </c>
      <c r="C1203" s="832" t="s">
        <v>665</v>
      </c>
      <c r="D1203" s="832" t="s">
        <v>2693</v>
      </c>
      <c r="E1203" s="832" t="s">
        <v>6770</v>
      </c>
      <c r="F1203" s="832" t="s">
        <v>6888</v>
      </c>
      <c r="G1203" s="832" t="s">
        <v>6889</v>
      </c>
      <c r="H1203" s="849">
        <v>2</v>
      </c>
      <c r="I1203" s="849">
        <v>710</v>
      </c>
      <c r="J1203" s="832">
        <v>2</v>
      </c>
      <c r="K1203" s="832">
        <v>355</v>
      </c>
      <c r="L1203" s="849">
        <v>1</v>
      </c>
      <c r="M1203" s="849">
        <v>355</v>
      </c>
      <c r="N1203" s="832">
        <v>1</v>
      </c>
      <c r="O1203" s="832">
        <v>355</v>
      </c>
      <c r="P1203" s="849">
        <v>1</v>
      </c>
      <c r="Q1203" s="849">
        <v>358</v>
      </c>
      <c r="R1203" s="837">
        <v>1.0084507042253521</v>
      </c>
      <c r="S1203" s="850">
        <v>358</v>
      </c>
    </row>
    <row r="1204" spans="1:19" ht="14.4" customHeight="1" x14ac:dyDescent="0.3">
      <c r="A1204" s="831" t="s">
        <v>6806</v>
      </c>
      <c r="B1204" s="832" t="s">
        <v>7094</v>
      </c>
      <c r="C1204" s="832" t="s">
        <v>665</v>
      </c>
      <c r="D1204" s="832" t="s">
        <v>2693</v>
      </c>
      <c r="E1204" s="832" t="s">
        <v>6770</v>
      </c>
      <c r="F1204" s="832" t="s">
        <v>7111</v>
      </c>
      <c r="G1204" s="832" t="s">
        <v>7112</v>
      </c>
      <c r="H1204" s="849"/>
      <c r="I1204" s="849"/>
      <c r="J1204" s="832"/>
      <c r="K1204" s="832"/>
      <c r="L1204" s="849">
        <v>1</v>
      </c>
      <c r="M1204" s="849">
        <v>200</v>
      </c>
      <c r="N1204" s="832">
        <v>1</v>
      </c>
      <c r="O1204" s="832">
        <v>200</v>
      </c>
      <c r="P1204" s="849"/>
      <c r="Q1204" s="849"/>
      <c r="R1204" s="837"/>
      <c r="S1204" s="850"/>
    </row>
    <row r="1205" spans="1:19" ht="14.4" customHeight="1" x14ac:dyDescent="0.3">
      <c r="A1205" s="831" t="s">
        <v>6806</v>
      </c>
      <c r="B1205" s="832" t="s">
        <v>7094</v>
      </c>
      <c r="C1205" s="832" t="s">
        <v>665</v>
      </c>
      <c r="D1205" s="832" t="s">
        <v>6743</v>
      </c>
      <c r="E1205" s="832" t="s">
        <v>6770</v>
      </c>
      <c r="F1205" s="832" t="s">
        <v>6773</v>
      </c>
      <c r="G1205" s="832" t="s">
        <v>6774</v>
      </c>
      <c r="H1205" s="849">
        <v>16</v>
      </c>
      <c r="I1205" s="849">
        <v>480</v>
      </c>
      <c r="J1205" s="832"/>
      <c r="K1205" s="832">
        <v>30</v>
      </c>
      <c r="L1205" s="849"/>
      <c r="M1205" s="849"/>
      <c r="N1205" s="832"/>
      <c r="O1205" s="832"/>
      <c r="P1205" s="849"/>
      <c r="Q1205" s="849"/>
      <c r="R1205" s="837"/>
      <c r="S1205" s="850"/>
    </row>
    <row r="1206" spans="1:19" ht="14.4" customHeight="1" x14ac:dyDescent="0.3">
      <c r="A1206" s="831" t="s">
        <v>6806</v>
      </c>
      <c r="B1206" s="832" t="s">
        <v>7094</v>
      </c>
      <c r="C1206" s="832" t="s">
        <v>665</v>
      </c>
      <c r="D1206" s="832" t="s">
        <v>6743</v>
      </c>
      <c r="E1206" s="832" t="s">
        <v>6770</v>
      </c>
      <c r="F1206" s="832" t="s">
        <v>6775</v>
      </c>
      <c r="G1206" s="832" t="s">
        <v>6776</v>
      </c>
      <c r="H1206" s="849">
        <v>3</v>
      </c>
      <c r="I1206" s="849">
        <v>198</v>
      </c>
      <c r="J1206" s="832"/>
      <c r="K1206" s="832">
        <v>66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6806</v>
      </c>
      <c r="B1207" s="832" t="s">
        <v>7094</v>
      </c>
      <c r="C1207" s="832" t="s">
        <v>665</v>
      </c>
      <c r="D1207" s="832" t="s">
        <v>6743</v>
      </c>
      <c r="E1207" s="832" t="s">
        <v>6770</v>
      </c>
      <c r="F1207" s="832" t="s">
        <v>6810</v>
      </c>
      <c r="G1207" s="832" t="s">
        <v>6811</v>
      </c>
      <c r="H1207" s="849">
        <v>1</v>
      </c>
      <c r="I1207" s="849">
        <v>37</v>
      </c>
      <c r="J1207" s="832"/>
      <c r="K1207" s="832">
        <v>37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6806</v>
      </c>
      <c r="B1208" s="832" t="s">
        <v>7094</v>
      </c>
      <c r="C1208" s="832" t="s">
        <v>665</v>
      </c>
      <c r="D1208" s="832" t="s">
        <v>6743</v>
      </c>
      <c r="E1208" s="832" t="s">
        <v>6770</v>
      </c>
      <c r="F1208" s="832" t="s">
        <v>7047</v>
      </c>
      <c r="G1208" s="832" t="s">
        <v>7048</v>
      </c>
      <c r="H1208" s="849">
        <v>2</v>
      </c>
      <c r="I1208" s="849">
        <v>172</v>
      </c>
      <c r="J1208" s="832"/>
      <c r="K1208" s="832">
        <v>86</v>
      </c>
      <c r="L1208" s="849"/>
      <c r="M1208" s="849"/>
      <c r="N1208" s="832"/>
      <c r="O1208" s="832"/>
      <c r="P1208" s="849"/>
      <c r="Q1208" s="849"/>
      <c r="R1208" s="837"/>
      <c r="S1208" s="850"/>
    </row>
    <row r="1209" spans="1:19" ht="14.4" customHeight="1" x14ac:dyDescent="0.3">
      <c r="A1209" s="831" t="s">
        <v>6806</v>
      </c>
      <c r="B1209" s="832" t="s">
        <v>7094</v>
      </c>
      <c r="C1209" s="832" t="s">
        <v>665</v>
      </c>
      <c r="D1209" s="832" t="s">
        <v>6743</v>
      </c>
      <c r="E1209" s="832" t="s">
        <v>6770</v>
      </c>
      <c r="F1209" s="832" t="s">
        <v>6818</v>
      </c>
      <c r="G1209" s="832" t="s">
        <v>6819</v>
      </c>
      <c r="H1209" s="849">
        <v>43</v>
      </c>
      <c r="I1209" s="849">
        <v>4988</v>
      </c>
      <c r="J1209" s="832"/>
      <c r="K1209" s="832">
        <v>116</v>
      </c>
      <c r="L1209" s="849"/>
      <c r="M1209" s="849"/>
      <c r="N1209" s="832"/>
      <c r="O1209" s="832"/>
      <c r="P1209" s="849"/>
      <c r="Q1209" s="849"/>
      <c r="R1209" s="837"/>
      <c r="S1209" s="850"/>
    </row>
    <row r="1210" spans="1:19" ht="14.4" customHeight="1" x14ac:dyDescent="0.3">
      <c r="A1210" s="831" t="s">
        <v>6806</v>
      </c>
      <c r="B1210" s="832" t="s">
        <v>7094</v>
      </c>
      <c r="C1210" s="832" t="s">
        <v>665</v>
      </c>
      <c r="D1210" s="832" t="s">
        <v>6743</v>
      </c>
      <c r="E1210" s="832" t="s">
        <v>6770</v>
      </c>
      <c r="F1210" s="832" t="s">
        <v>6783</v>
      </c>
      <c r="G1210" s="832" t="s">
        <v>6784</v>
      </c>
      <c r="H1210" s="849">
        <v>2</v>
      </c>
      <c r="I1210" s="849">
        <v>74</v>
      </c>
      <c r="J1210" s="832"/>
      <c r="K1210" s="832">
        <v>37</v>
      </c>
      <c r="L1210" s="849"/>
      <c r="M1210" s="849"/>
      <c r="N1210" s="832"/>
      <c r="O1210" s="832"/>
      <c r="P1210" s="849"/>
      <c r="Q1210" s="849"/>
      <c r="R1210" s="837"/>
      <c r="S1210" s="850"/>
    </row>
    <row r="1211" spans="1:19" ht="14.4" customHeight="1" x14ac:dyDescent="0.3">
      <c r="A1211" s="831" t="s">
        <v>6806</v>
      </c>
      <c r="B1211" s="832" t="s">
        <v>7094</v>
      </c>
      <c r="C1211" s="832" t="s">
        <v>665</v>
      </c>
      <c r="D1211" s="832" t="s">
        <v>6743</v>
      </c>
      <c r="E1211" s="832" t="s">
        <v>6770</v>
      </c>
      <c r="F1211" s="832" t="s">
        <v>6888</v>
      </c>
      <c r="G1211" s="832" t="s">
        <v>6889</v>
      </c>
      <c r="H1211" s="849">
        <v>69</v>
      </c>
      <c r="I1211" s="849">
        <v>24495</v>
      </c>
      <c r="J1211" s="832"/>
      <c r="K1211" s="832">
        <v>355</v>
      </c>
      <c r="L1211" s="849"/>
      <c r="M1211" s="849"/>
      <c r="N1211" s="832"/>
      <c r="O1211" s="832"/>
      <c r="P1211" s="849"/>
      <c r="Q1211" s="849"/>
      <c r="R1211" s="837"/>
      <c r="S1211" s="850"/>
    </row>
    <row r="1212" spans="1:19" ht="14.4" customHeight="1" x14ac:dyDescent="0.3">
      <c r="A1212" s="831" t="s">
        <v>6806</v>
      </c>
      <c r="B1212" s="832" t="s">
        <v>7094</v>
      </c>
      <c r="C1212" s="832" t="s">
        <v>665</v>
      </c>
      <c r="D1212" s="832" t="s">
        <v>6743</v>
      </c>
      <c r="E1212" s="832" t="s">
        <v>6770</v>
      </c>
      <c r="F1212" s="832" t="s">
        <v>7109</v>
      </c>
      <c r="G1212" s="832" t="s">
        <v>7110</v>
      </c>
      <c r="H1212" s="849">
        <v>52</v>
      </c>
      <c r="I1212" s="849">
        <v>0</v>
      </c>
      <c r="J1212" s="832"/>
      <c r="K1212" s="832">
        <v>0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6806</v>
      </c>
      <c r="B1213" s="832" t="s">
        <v>7094</v>
      </c>
      <c r="C1213" s="832" t="s">
        <v>665</v>
      </c>
      <c r="D1213" s="832" t="s">
        <v>6743</v>
      </c>
      <c r="E1213" s="832" t="s">
        <v>6770</v>
      </c>
      <c r="F1213" s="832" t="s">
        <v>7111</v>
      </c>
      <c r="G1213" s="832" t="s">
        <v>7112</v>
      </c>
      <c r="H1213" s="849">
        <v>60</v>
      </c>
      <c r="I1213" s="849">
        <v>12000</v>
      </c>
      <c r="J1213" s="832"/>
      <c r="K1213" s="832">
        <v>200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6806</v>
      </c>
      <c r="B1214" s="832" t="s">
        <v>7094</v>
      </c>
      <c r="C1214" s="832" t="s">
        <v>665</v>
      </c>
      <c r="D1214" s="832" t="s">
        <v>6743</v>
      </c>
      <c r="E1214" s="832" t="s">
        <v>6770</v>
      </c>
      <c r="F1214" s="832" t="s">
        <v>6822</v>
      </c>
      <c r="G1214" s="832" t="s">
        <v>6823</v>
      </c>
      <c r="H1214" s="849">
        <v>1</v>
      </c>
      <c r="I1214" s="849">
        <v>74</v>
      </c>
      <c r="J1214" s="832"/>
      <c r="K1214" s="832">
        <v>74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" customHeight="1" x14ac:dyDescent="0.3">
      <c r="A1215" s="831" t="s">
        <v>6806</v>
      </c>
      <c r="B1215" s="832" t="s">
        <v>7094</v>
      </c>
      <c r="C1215" s="832" t="s">
        <v>665</v>
      </c>
      <c r="D1215" s="832" t="s">
        <v>6743</v>
      </c>
      <c r="E1215" s="832" t="s">
        <v>6770</v>
      </c>
      <c r="F1215" s="832" t="s">
        <v>6787</v>
      </c>
      <c r="G1215" s="832" t="s">
        <v>6788</v>
      </c>
      <c r="H1215" s="849">
        <v>3</v>
      </c>
      <c r="I1215" s="849">
        <v>177</v>
      </c>
      <c r="J1215" s="832"/>
      <c r="K1215" s="832">
        <v>59</v>
      </c>
      <c r="L1215" s="849"/>
      <c r="M1215" s="849"/>
      <c r="N1215" s="832"/>
      <c r="O1215" s="832"/>
      <c r="P1215" s="849"/>
      <c r="Q1215" s="849"/>
      <c r="R1215" s="837"/>
      <c r="S1215" s="850"/>
    </row>
    <row r="1216" spans="1:19" ht="14.4" customHeight="1" x14ac:dyDescent="0.3">
      <c r="A1216" s="831" t="s">
        <v>6806</v>
      </c>
      <c r="B1216" s="832" t="s">
        <v>7094</v>
      </c>
      <c r="C1216" s="832" t="s">
        <v>665</v>
      </c>
      <c r="D1216" s="832" t="s">
        <v>6743</v>
      </c>
      <c r="E1216" s="832" t="s">
        <v>6770</v>
      </c>
      <c r="F1216" s="832" t="s">
        <v>6789</v>
      </c>
      <c r="G1216" s="832" t="s">
        <v>6790</v>
      </c>
      <c r="H1216" s="849">
        <v>1</v>
      </c>
      <c r="I1216" s="849">
        <v>37</v>
      </c>
      <c r="J1216" s="832"/>
      <c r="K1216" s="832">
        <v>37</v>
      </c>
      <c r="L1216" s="849"/>
      <c r="M1216" s="849"/>
      <c r="N1216" s="832"/>
      <c r="O1216" s="832"/>
      <c r="P1216" s="849"/>
      <c r="Q1216" s="849"/>
      <c r="R1216" s="837"/>
      <c r="S1216" s="850"/>
    </row>
    <row r="1217" spans="1:19" ht="14.4" customHeight="1" x14ac:dyDescent="0.3">
      <c r="A1217" s="831" t="s">
        <v>6806</v>
      </c>
      <c r="B1217" s="832" t="s">
        <v>7094</v>
      </c>
      <c r="C1217" s="832" t="s">
        <v>665</v>
      </c>
      <c r="D1217" s="832" t="s">
        <v>2694</v>
      </c>
      <c r="E1217" s="832" t="s">
        <v>6770</v>
      </c>
      <c r="F1217" s="832" t="s">
        <v>6775</v>
      </c>
      <c r="G1217" s="832" t="s">
        <v>6776</v>
      </c>
      <c r="H1217" s="849">
        <v>2</v>
      </c>
      <c r="I1217" s="849">
        <v>132</v>
      </c>
      <c r="J1217" s="832"/>
      <c r="K1217" s="832">
        <v>66</v>
      </c>
      <c r="L1217" s="849"/>
      <c r="M1217" s="849"/>
      <c r="N1217" s="832"/>
      <c r="O1217" s="832"/>
      <c r="P1217" s="849"/>
      <c r="Q1217" s="849"/>
      <c r="R1217" s="837"/>
      <c r="S1217" s="850"/>
    </row>
    <row r="1218" spans="1:19" ht="14.4" customHeight="1" x14ac:dyDescent="0.3">
      <c r="A1218" s="831" t="s">
        <v>6806</v>
      </c>
      <c r="B1218" s="832" t="s">
        <v>7094</v>
      </c>
      <c r="C1218" s="832" t="s">
        <v>665</v>
      </c>
      <c r="D1218" s="832" t="s">
        <v>2694</v>
      </c>
      <c r="E1218" s="832" t="s">
        <v>6770</v>
      </c>
      <c r="F1218" s="832" t="s">
        <v>6925</v>
      </c>
      <c r="G1218" s="832" t="s">
        <v>6926</v>
      </c>
      <c r="H1218" s="849">
        <v>4</v>
      </c>
      <c r="I1218" s="849">
        <v>708</v>
      </c>
      <c r="J1218" s="832">
        <v>1.3258426966292134</v>
      </c>
      <c r="K1218" s="832">
        <v>177</v>
      </c>
      <c r="L1218" s="849">
        <v>3</v>
      </c>
      <c r="M1218" s="849">
        <v>534</v>
      </c>
      <c r="N1218" s="832">
        <v>1</v>
      </c>
      <c r="O1218" s="832">
        <v>178</v>
      </c>
      <c r="P1218" s="849"/>
      <c r="Q1218" s="849"/>
      <c r="R1218" s="837"/>
      <c r="S1218" s="850"/>
    </row>
    <row r="1219" spans="1:19" ht="14.4" customHeight="1" x14ac:dyDescent="0.3">
      <c r="A1219" s="831" t="s">
        <v>6806</v>
      </c>
      <c r="B1219" s="832" t="s">
        <v>7094</v>
      </c>
      <c r="C1219" s="832" t="s">
        <v>665</v>
      </c>
      <c r="D1219" s="832" t="s">
        <v>2694</v>
      </c>
      <c r="E1219" s="832" t="s">
        <v>6770</v>
      </c>
      <c r="F1219" s="832" t="s">
        <v>6818</v>
      </c>
      <c r="G1219" s="832" t="s">
        <v>6819</v>
      </c>
      <c r="H1219" s="849">
        <v>7</v>
      </c>
      <c r="I1219" s="849">
        <v>812</v>
      </c>
      <c r="J1219" s="832">
        <v>0.875</v>
      </c>
      <c r="K1219" s="832">
        <v>116</v>
      </c>
      <c r="L1219" s="849">
        <v>8</v>
      </c>
      <c r="M1219" s="849">
        <v>928</v>
      </c>
      <c r="N1219" s="832">
        <v>1</v>
      </c>
      <c r="O1219" s="832">
        <v>116</v>
      </c>
      <c r="P1219" s="849"/>
      <c r="Q1219" s="849"/>
      <c r="R1219" s="837"/>
      <c r="S1219" s="850"/>
    </row>
    <row r="1220" spans="1:19" ht="14.4" customHeight="1" x14ac:dyDescent="0.3">
      <c r="A1220" s="831" t="s">
        <v>6806</v>
      </c>
      <c r="B1220" s="832" t="s">
        <v>7094</v>
      </c>
      <c r="C1220" s="832" t="s">
        <v>665</v>
      </c>
      <c r="D1220" s="832" t="s">
        <v>2694</v>
      </c>
      <c r="E1220" s="832" t="s">
        <v>6770</v>
      </c>
      <c r="F1220" s="832" t="s">
        <v>6783</v>
      </c>
      <c r="G1220" s="832" t="s">
        <v>6784</v>
      </c>
      <c r="H1220" s="849"/>
      <c r="I1220" s="849"/>
      <c r="J1220" s="832"/>
      <c r="K1220" s="832"/>
      <c r="L1220" s="849">
        <v>1</v>
      </c>
      <c r="M1220" s="849">
        <v>37</v>
      </c>
      <c r="N1220" s="832">
        <v>1</v>
      </c>
      <c r="O1220" s="832">
        <v>37</v>
      </c>
      <c r="P1220" s="849"/>
      <c r="Q1220" s="849"/>
      <c r="R1220" s="837"/>
      <c r="S1220" s="850"/>
    </row>
    <row r="1221" spans="1:19" ht="14.4" customHeight="1" x14ac:dyDescent="0.3">
      <c r="A1221" s="831" t="s">
        <v>6806</v>
      </c>
      <c r="B1221" s="832" t="s">
        <v>7094</v>
      </c>
      <c r="C1221" s="832" t="s">
        <v>665</v>
      </c>
      <c r="D1221" s="832" t="s">
        <v>2694</v>
      </c>
      <c r="E1221" s="832" t="s">
        <v>6770</v>
      </c>
      <c r="F1221" s="832" t="s">
        <v>6888</v>
      </c>
      <c r="G1221" s="832" t="s">
        <v>6889</v>
      </c>
      <c r="H1221" s="849">
        <v>8</v>
      </c>
      <c r="I1221" s="849">
        <v>2840</v>
      </c>
      <c r="J1221" s="832">
        <v>0.42105263157894735</v>
      </c>
      <c r="K1221" s="832">
        <v>355</v>
      </c>
      <c r="L1221" s="849">
        <v>19</v>
      </c>
      <c r="M1221" s="849">
        <v>6745</v>
      </c>
      <c r="N1221" s="832">
        <v>1</v>
      </c>
      <c r="O1221" s="832">
        <v>355</v>
      </c>
      <c r="P1221" s="849"/>
      <c r="Q1221" s="849"/>
      <c r="R1221" s="837"/>
      <c r="S1221" s="850"/>
    </row>
    <row r="1222" spans="1:19" ht="14.4" customHeight="1" x14ac:dyDescent="0.3">
      <c r="A1222" s="831" t="s">
        <v>6806</v>
      </c>
      <c r="B1222" s="832" t="s">
        <v>7094</v>
      </c>
      <c r="C1222" s="832" t="s">
        <v>665</v>
      </c>
      <c r="D1222" s="832" t="s">
        <v>2694</v>
      </c>
      <c r="E1222" s="832" t="s">
        <v>6770</v>
      </c>
      <c r="F1222" s="832" t="s">
        <v>7109</v>
      </c>
      <c r="G1222" s="832" t="s">
        <v>7110</v>
      </c>
      <c r="H1222" s="849">
        <v>8</v>
      </c>
      <c r="I1222" s="849">
        <v>0</v>
      </c>
      <c r="J1222" s="832"/>
      <c r="K1222" s="832">
        <v>0</v>
      </c>
      <c r="L1222" s="849">
        <v>9</v>
      </c>
      <c r="M1222" s="849">
        <v>0</v>
      </c>
      <c r="N1222" s="832"/>
      <c r="O1222" s="832">
        <v>0</v>
      </c>
      <c r="P1222" s="849"/>
      <c r="Q1222" s="849"/>
      <c r="R1222" s="837"/>
      <c r="S1222" s="850"/>
    </row>
    <row r="1223" spans="1:19" ht="14.4" customHeight="1" x14ac:dyDescent="0.3">
      <c r="A1223" s="831" t="s">
        <v>6806</v>
      </c>
      <c r="B1223" s="832" t="s">
        <v>7094</v>
      </c>
      <c r="C1223" s="832" t="s">
        <v>665</v>
      </c>
      <c r="D1223" s="832" t="s">
        <v>2694</v>
      </c>
      <c r="E1223" s="832" t="s">
        <v>6770</v>
      </c>
      <c r="F1223" s="832" t="s">
        <v>7111</v>
      </c>
      <c r="G1223" s="832" t="s">
        <v>7112</v>
      </c>
      <c r="H1223" s="849">
        <v>5</v>
      </c>
      <c r="I1223" s="849">
        <v>1000</v>
      </c>
      <c r="J1223" s="832">
        <v>0.41666666666666669</v>
      </c>
      <c r="K1223" s="832">
        <v>200</v>
      </c>
      <c r="L1223" s="849">
        <v>12</v>
      </c>
      <c r="M1223" s="849">
        <v>2400</v>
      </c>
      <c r="N1223" s="832">
        <v>1</v>
      </c>
      <c r="O1223" s="832">
        <v>200</v>
      </c>
      <c r="P1223" s="849"/>
      <c r="Q1223" s="849"/>
      <c r="R1223" s="837"/>
      <c r="S1223" s="850"/>
    </row>
    <row r="1224" spans="1:19" ht="14.4" customHeight="1" x14ac:dyDescent="0.3">
      <c r="A1224" s="831" t="s">
        <v>6806</v>
      </c>
      <c r="B1224" s="832" t="s">
        <v>7094</v>
      </c>
      <c r="C1224" s="832" t="s">
        <v>665</v>
      </c>
      <c r="D1224" s="832" t="s">
        <v>2696</v>
      </c>
      <c r="E1224" s="832" t="s">
        <v>6770</v>
      </c>
      <c r="F1224" s="832" t="s">
        <v>6773</v>
      </c>
      <c r="G1224" s="832" t="s">
        <v>6774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1</v>
      </c>
      <c r="Q1224" s="849">
        <v>31</v>
      </c>
      <c r="R1224" s="837"/>
      <c r="S1224" s="850">
        <v>31</v>
      </c>
    </row>
    <row r="1225" spans="1:19" ht="14.4" customHeight="1" x14ac:dyDescent="0.3">
      <c r="A1225" s="831" t="s">
        <v>6806</v>
      </c>
      <c r="B1225" s="832" t="s">
        <v>7094</v>
      </c>
      <c r="C1225" s="832" t="s">
        <v>665</v>
      </c>
      <c r="D1225" s="832" t="s">
        <v>2696</v>
      </c>
      <c r="E1225" s="832" t="s">
        <v>6770</v>
      </c>
      <c r="F1225" s="832" t="s">
        <v>6775</v>
      </c>
      <c r="G1225" s="832" t="s">
        <v>6776</v>
      </c>
      <c r="H1225" s="849"/>
      <c r="I1225" s="849"/>
      <c r="J1225" s="832"/>
      <c r="K1225" s="832"/>
      <c r="L1225" s="849"/>
      <c r="M1225" s="849"/>
      <c r="N1225" s="832"/>
      <c r="O1225" s="832"/>
      <c r="P1225" s="849">
        <v>1</v>
      </c>
      <c r="Q1225" s="849">
        <v>67</v>
      </c>
      <c r="R1225" s="837"/>
      <c r="S1225" s="850">
        <v>67</v>
      </c>
    </row>
    <row r="1226" spans="1:19" ht="14.4" customHeight="1" x14ac:dyDescent="0.3">
      <c r="A1226" s="831" t="s">
        <v>6806</v>
      </c>
      <c r="B1226" s="832" t="s">
        <v>7094</v>
      </c>
      <c r="C1226" s="832" t="s">
        <v>665</v>
      </c>
      <c r="D1226" s="832" t="s">
        <v>2696</v>
      </c>
      <c r="E1226" s="832" t="s">
        <v>6770</v>
      </c>
      <c r="F1226" s="832" t="s">
        <v>6810</v>
      </c>
      <c r="G1226" s="832" t="s">
        <v>6811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1</v>
      </c>
      <c r="Q1226" s="849">
        <v>38</v>
      </c>
      <c r="R1226" s="837"/>
      <c r="S1226" s="850">
        <v>38</v>
      </c>
    </row>
    <row r="1227" spans="1:19" ht="14.4" customHeight="1" x14ac:dyDescent="0.3">
      <c r="A1227" s="831" t="s">
        <v>6806</v>
      </c>
      <c r="B1227" s="832" t="s">
        <v>7094</v>
      </c>
      <c r="C1227" s="832" t="s">
        <v>665</v>
      </c>
      <c r="D1227" s="832" t="s">
        <v>2696</v>
      </c>
      <c r="E1227" s="832" t="s">
        <v>6770</v>
      </c>
      <c r="F1227" s="832" t="s">
        <v>6925</v>
      </c>
      <c r="G1227" s="832" t="s">
        <v>6926</v>
      </c>
      <c r="H1227" s="849"/>
      <c r="I1227" s="849"/>
      <c r="J1227" s="832"/>
      <c r="K1227" s="832"/>
      <c r="L1227" s="849"/>
      <c r="M1227" s="849"/>
      <c r="N1227" s="832"/>
      <c r="O1227" s="832"/>
      <c r="P1227" s="849">
        <v>1</v>
      </c>
      <c r="Q1227" s="849">
        <v>179</v>
      </c>
      <c r="R1227" s="837"/>
      <c r="S1227" s="850">
        <v>179</v>
      </c>
    </row>
    <row r="1228" spans="1:19" ht="14.4" customHeight="1" x14ac:dyDescent="0.3">
      <c r="A1228" s="831" t="s">
        <v>6806</v>
      </c>
      <c r="B1228" s="832" t="s">
        <v>7094</v>
      </c>
      <c r="C1228" s="832" t="s">
        <v>665</v>
      </c>
      <c r="D1228" s="832" t="s">
        <v>2696</v>
      </c>
      <c r="E1228" s="832" t="s">
        <v>6770</v>
      </c>
      <c r="F1228" s="832" t="s">
        <v>6783</v>
      </c>
      <c r="G1228" s="832" t="s">
        <v>6784</v>
      </c>
      <c r="H1228" s="849">
        <v>1</v>
      </c>
      <c r="I1228" s="849">
        <v>37</v>
      </c>
      <c r="J1228" s="832"/>
      <c r="K1228" s="832">
        <v>37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" customHeight="1" x14ac:dyDescent="0.3">
      <c r="A1229" s="831" t="s">
        <v>6806</v>
      </c>
      <c r="B1229" s="832" t="s">
        <v>7094</v>
      </c>
      <c r="C1229" s="832" t="s">
        <v>665</v>
      </c>
      <c r="D1229" s="832" t="s">
        <v>2696</v>
      </c>
      <c r="E1229" s="832" t="s">
        <v>6770</v>
      </c>
      <c r="F1229" s="832" t="s">
        <v>6888</v>
      </c>
      <c r="G1229" s="832" t="s">
        <v>6889</v>
      </c>
      <c r="H1229" s="849">
        <v>1</v>
      </c>
      <c r="I1229" s="849">
        <v>355</v>
      </c>
      <c r="J1229" s="832"/>
      <c r="K1229" s="832">
        <v>355</v>
      </c>
      <c r="L1229" s="849"/>
      <c r="M1229" s="849"/>
      <c r="N1229" s="832"/>
      <c r="O1229" s="832"/>
      <c r="P1229" s="849">
        <v>2</v>
      </c>
      <c r="Q1229" s="849">
        <v>716</v>
      </c>
      <c r="R1229" s="837"/>
      <c r="S1229" s="850">
        <v>358</v>
      </c>
    </row>
    <row r="1230" spans="1:19" ht="14.4" customHeight="1" x14ac:dyDescent="0.3">
      <c r="A1230" s="831" t="s">
        <v>6806</v>
      </c>
      <c r="B1230" s="832" t="s">
        <v>7094</v>
      </c>
      <c r="C1230" s="832" t="s">
        <v>665</v>
      </c>
      <c r="D1230" s="832" t="s">
        <v>2696</v>
      </c>
      <c r="E1230" s="832" t="s">
        <v>6770</v>
      </c>
      <c r="F1230" s="832" t="s">
        <v>6822</v>
      </c>
      <c r="G1230" s="832" t="s">
        <v>6823</v>
      </c>
      <c r="H1230" s="849"/>
      <c r="I1230" s="849"/>
      <c r="J1230" s="832"/>
      <c r="K1230" s="832"/>
      <c r="L1230" s="849"/>
      <c r="M1230" s="849"/>
      <c r="N1230" s="832"/>
      <c r="O1230" s="832"/>
      <c r="P1230" s="849">
        <v>1</v>
      </c>
      <c r="Q1230" s="849">
        <v>75</v>
      </c>
      <c r="R1230" s="837"/>
      <c r="S1230" s="850">
        <v>75</v>
      </c>
    </row>
    <row r="1231" spans="1:19" ht="14.4" customHeight="1" x14ac:dyDescent="0.3">
      <c r="A1231" s="831" t="s">
        <v>6806</v>
      </c>
      <c r="B1231" s="832" t="s">
        <v>7094</v>
      </c>
      <c r="C1231" s="832" t="s">
        <v>665</v>
      </c>
      <c r="D1231" s="832" t="s">
        <v>2696</v>
      </c>
      <c r="E1231" s="832" t="s">
        <v>6770</v>
      </c>
      <c r="F1231" s="832" t="s">
        <v>6787</v>
      </c>
      <c r="G1231" s="832" t="s">
        <v>6788</v>
      </c>
      <c r="H1231" s="849"/>
      <c r="I1231" s="849"/>
      <c r="J1231" s="832"/>
      <c r="K1231" s="832"/>
      <c r="L1231" s="849"/>
      <c r="M1231" s="849"/>
      <c r="N1231" s="832"/>
      <c r="O1231" s="832"/>
      <c r="P1231" s="849">
        <v>1</v>
      </c>
      <c r="Q1231" s="849">
        <v>61</v>
      </c>
      <c r="R1231" s="837"/>
      <c r="S1231" s="850">
        <v>61</v>
      </c>
    </row>
    <row r="1232" spans="1:19" ht="14.4" customHeight="1" x14ac:dyDescent="0.3">
      <c r="A1232" s="831" t="s">
        <v>6806</v>
      </c>
      <c r="B1232" s="832" t="s">
        <v>7094</v>
      </c>
      <c r="C1232" s="832" t="s">
        <v>665</v>
      </c>
      <c r="D1232" s="832" t="s">
        <v>2697</v>
      </c>
      <c r="E1232" s="832" t="s">
        <v>6770</v>
      </c>
      <c r="F1232" s="832" t="s">
        <v>6848</v>
      </c>
      <c r="G1232" s="832" t="s">
        <v>6849</v>
      </c>
      <c r="H1232" s="849"/>
      <c r="I1232" s="849"/>
      <c r="J1232" s="832"/>
      <c r="K1232" s="832"/>
      <c r="L1232" s="849">
        <v>4</v>
      </c>
      <c r="M1232" s="849">
        <v>588</v>
      </c>
      <c r="N1232" s="832">
        <v>1</v>
      </c>
      <c r="O1232" s="832">
        <v>147</v>
      </c>
      <c r="P1232" s="849"/>
      <c r="Q1232" s="849"/>
      <c r="R1232" s="837"/>
      <c r="S1232" s="850"/>
    </row>
    <row r="1233" spans="1:19" ht="14.4" customHeight="1" x14ac:dyDescent="0.3">
      <c r="A1233" s="831" t="s">
        <v>6806</v>
      </c>
      <c r="B1233" s="832" t="s">
        <v>7094</v>
      </c>
      <c r="C1233" s="832" t="s">
        <v>665</v>
      </c>
      <c r="D1233" s="832" t="s">
        <v>2697</v>
      </c>
      <c r="E1233" s="832" t="s">
        <v>6770</v>
      </c>
      <c r="F1233" s="832" t="s">
        <v>7105</v>
      </c>
      <c r="G1233" s="832" t="s">
        <v>7106</v>
      </c>
      <c r="H1233" s="849">
        <v>1</v>
      </c>
      <c r="I1233" s="849">
        <v>106</v>
      </c>
      <c r="J1233" s="832"/>
      <c r="K1233" s="832">
        <v>106</v>
      </c>
      <c r="L1233" s="849"/>
      <c r="M1233" s="849"/>
      <c r="N1233" s="832"/>
      <c r="O1233" s="832"/>
      <c r="P1233" s="849"/>
      <c r="Q1233" s="849"/>
      <c r="R1233" s="837"/>
      <c r="S1233" s="850"/>
    </row>
    <row r="1234" spans="1:19" ht="14.4" customHeight="1" x14ac:dyDescent="0.3">
      <c r="A1234" s="831" t="s">
        <v>6806</v>
      </c>
      <c r="B1234" s="832" t="s">
        <v>7094</v>
      </c>
      <c r="C1234" s="832" t="s">
        <v>665</v>
      </c>
      <c r="D1234" s="832" t="s">
        <v>2697</v>
      </c>
      <c r="E1234" s="832" t="s">
        <v>6770</v>
      </c>
      <c r="F1234" s="832" t="s">
        <v>6810</v>
      </c>
      <c r="G1234" s="832" t="s">
        <v>6811</v>
      </c>
      <c r="H1234" s="849">
        <v>3</v>
      </c>
      <c r="I1234" s="849">
        <v>111</v>
      </c>
      <c r="J1234" s="832"/>
      <c r="K1234" s="832">
        <v>37</v>
      </c>
      <c r="L1234" s="849"/>
      <c r="M1234" s="849"/>
      <c r="N1234" s="832"/>
      <c r="O1234" s="832"/>
      <c r="P1234" s="849"/>
      <c r="Q1234" s="849"/>
      <c r="R1234" s="837"/>
      <c r="S1234" s="850"/>
    </row>
    <row r="1235" spans="1:19" ht="14.4" customHeight="1" x14ac:dyDescent="0.3">
      <c r="A1235" s="831" t="s">
        <v>6806</v>
      </c>
      <c r="B1235" s="832" t="s">
        <v>7094</v>
      </c>
      <c r="C1235" s="832" t="s">
        <v>665</v>
      </c>
      <c r="D1235" s="832" t="s">
        <v>2697</v>
      </c>
      <c r="E1235" s="832" t="s">
        <v>6770</v>
      </c>
      <c r="F1235" s="832" t="s">
        <v>6925</v>
      </c>
      <c r="G1235" s="832" t="s">
        <v>6926</v>
      </c>
      <c r="H1235" s="849">
        <v>9</v>
      </c>
      <c r="I1235" s="849">
        <v>1593</v>
      </c>
      <c r="J1235" s="832">
        <v>8.9494382022471903</v>
      </c>
      <c r="K1235" s="832">
        <v>177</v>
      </c>
      <c r="L1235" s="849">
        <v>1</v>
      </c>
      <c r="M1235" s="849">
        <v>178</v>
      </c>
      <c r="N1235" s="832">
        <v>1</v>
      </c>
      <c r="O1235" s="832">
        <v>178</v>
      </c>
      <c r="P1235" s="849"/>
      <c r="Q1235" s="849"/>
      <c r="R1235" s="837"/>
      <c r="S1235" s="850"/>
    </row>
    <row r="1236" spans="1:19" ht="14.4" customHeight="1" x14ac:dyDescent="0.3">
      <c r="A1236" s="831" t="s">
        <v>6806</v>
      </c>
      <c r="B1236" s="832" t="s">
        <v>7094</v>
      </c>
      <c r="C1236" s="832" t="s">
        <v>665</v>
      </c>
      <c r="D1236" s="832" t="s">
        <v>2697</v>
      </c>
      <c r="E1236" s="832" t="s">
        <v>6770</v>
      </c>
      <c r="F1236" s="832" t="s">
        <v>6781</v>
      </c>
      <c r="G1236" s="832" t="s">
        <v>6782</v>
      </c>
      <c r="H1236" s="849">
        <v>0</v>
      </c>
      <c r="I1236" s="849">
        <v>0</v>
      </c>
      <c r="J1236" s="832">
        <v>0</v>
      </c>
      <c r="K1236" s="832"/>
      <c r="L1236" s="849">
        <v>1</v>
      </c>
      <c r="M1236" s="849">
        <v>33.33</v>
      </c>
      <c r="N1236" s="832">
        <v>1</v>
      </c>
      <c r="O1236" s="832">
        <v>33.33</v>
      </c>
      <c r="P1236" s="849"/>
      <c r="Q1236" s="849"/>
      <c r="R1236" s="837"/>
      <c r="S1236" s="850"/>
    </row>
    <row r="1237" spans="1:19" ht="14.4" customHeight="1" x14ac:dyDescent="0.3">
      <c r="A1237" s="831" t="s">
        <v>6806</v>
      </c>
      <c r="B1237" s="832" t="s">
        <v>7094</v>
      </c>
      <c r="C1237" s="832" t="s">
        <v>665</v>
      </c>
      <c r="D1237" s="832" t="s">
        <v>2697</v>
      </c>
      <c r="E1237" s="832" t="s">
        <v>6770</v>
      </c>
      <c r="F1237" s="832" t="s">
        <v>6818</v>
      </c>
      <c r="G1237" s="832" t="s">
        <v>6819</v>
      </c>
      <c r="H1237" s="849">
        <v>1</v>
      </c>
      <c r="I1237" s="849">
        <v>116</v>
      </c>
      <c r="J1237" s="832"/>
      <c r="K1237" s="832">
        <v>116</v>
      </c>
      <c r="L1237" s="849"/>
      <c r="M1237" s="849"/>
      <c r="N1237" s="832"/>
      <c r="O1237" s="832"/>
      <c r="P1237" s="849"/>
      <c r="Q1237" s="849"/>
      <c r="R1237" s="837"/>
      <c r="S1237" s="850"/>
    </row>
    <row r="1238" spans="1:19" ht="14.4" customHeight="1" x14ac:dyDescent="0.3">
      <c r="A1238" s="831" t="s">
        <v>6806</v>
      </c>
      <c r="B1238" s="832" t="s">
        <v>7094</v>
      </c>
      <c r="C1238" s="832" t="s">
        <v>665</v>
      </c>
      <c r="D1238" s="832" t="s">
        <v>2697</v>
      </c>
      <c r="E1238" s="832" t="s">
        <v>6770</v>
      </c>
      <c r="F1238" s="832" t="s">
        <v>6783</v>
      </c>
      <c r="G1238" s="832" t="s">
        <v>6784</v>
      </c>
      <c r="H1238" s="849">
        <v>1</v>
      </c>
      <c r="I1238" s="849">
        <v>37</v>
      </c>
      <c r="J1238" s="832">
        <v>1</v>
      </c>
      <c r="K1238" s="832">
        <v>37</v>
      </c>
      <c r="L1238" s="849">
        <v>1</v>
      </c>
      <c r="M1238" s="849">
        <v>37</v>
      </c>
      <c r="N1238" s="832">
        <v>1</v>
      </c>
      <c r="O1238" s="832">
        <v>37</v>
      </c>
      <c r="P1238" s="849"/>
      <c r="Q1238" s="849"/>
      <c r="R1238" s="837"/>
      <c r="S1238" s="850"/>
    </row>
    <row r="1239" spans="1:19" ht="14.4" customHeight="1" x14ac:dyDescent="0.3">
      <c r="A1239" s="831" t="s">
        <v>6806</v>
      </c>
      <c r="B1239" s="832" t="s">
        <v>7094</v>
      </c>
      <c r="C1239" s="832" t="s">
        <v>665</v>
      </c>
      <c r="D1239" s="832" t="s">
        <v>2697</v>
      </c>
      <c r="E1239" s="832" t="s">
        <v>6770</v>
      </c>
      <c r="F1239" s="832" t="s">
        <v>6888</v>
      </c>
      <c r="G1239" s="832" t="s">
        <v>6889</v>
      </c>
      <c r="H1239" s="849"/>
      <c r="I1239" s="849"/>
      <c r="J1239" s="832"/>
      <c r="K1239" s="832"/>
      <c r="L1239" s="849">
        <v>5</v>
      </c>
      <c r="M1239" s="849">
        <v>1775</v>
      </c>
      <c r="N1239" s="832">
        <v>1</v>
      </c>
      <c r="O1239" s="832">
        <v>355</v>
      </c>
      <c r="P1239" s="849">
        <v>1</v>
      </c>
      <c r="Q1239" s="849">
        <v>358</v>
      </c>
      <c r="R1239" s="837">
        <v>0.20169014084507042</v>
      </c>
      <c r="S1239" s="850">
        <v>358</v>
      </c>
    </row>
    <row r="1240" spans="1:19" ht="14.4" customHeight="1" x14ac:dyDescent="0.3">
      <c r="A1240" s="831" t="s">
        <v>6806</v>
      </c>
      <c r="B1240" s="832" t="s">
        <v>7094</v>
      </c>
      <c r="C1240" s="832" t="s">
        <v>665</v>
      </c>
      <c r="D1240" s="832" t="s">
        <v>2697</v>
      </c>
      <c r="E1240" s="832" t="s">
        <v>6770</v>
      </c>
      <c r="F1240" s="832" t="s">
        <v>6890</v>
      </c>
      <c r="G1240" s="832" t="s">
        <v>6891</v>
      </c>
      <c r="H1240" s="849"/>
      <c r="I1240" s="849"/>
      <c r="J1240" s="832"/>
      <c r="K1240" s="832"/>
      <c r="L1240" s="849">
        <v>3</v>
      </c>
      <c r="M1240" s="849">
        <v>231</v>
      </c>
      <c r="N1240" s="832">
        <v>1</v>
      </c>
      <c r="O1240" s="832">
        <v>77</v>
      </c>
      <c r="P1240" s="849"/>
      <c r="Q1240" s="849"/>
      <c r="R1240" s="837"/>
      <c r="S1240" s="850"/>
    </row>
    <row r="1241" spans="1:19" ht="14.4" customHeight="1" x14ac:dyDescent="0.3">
      <c r="A1241" s="831" t="s">
        <v>6806</v>
      </c>
      <c r="B1241" s="832" t="s">
        <v>7094</v>
      </c>
      <c r="C1241" s="832" t="s">
        <v>665</v>
      </c>
      <c r="D1241" s="832" t="s">
        <v>6744</v>
      </c>
      <c r="E1241" s="832" t="s">
        <v>6770</v>
      </c>
      <c r="F1241" s="832" t="s">
        <v>6775</v>
      </c>
      <c r="G1241" s="832" t="s">
        <v>6776</v>
      </c>
      <c r="H1241" s="849">
        <v>3</v>
      </c>
      <c r="I1241" s="849">
        <v>198</v>
      </c>
      <c r="J1241" s="832">
        <v>0.6</v>
      </c>
      <c r="K1241" s="832">
        <v>66</v>
      </c>
      <c r="L1241" s="849">
        <v>5</v>
      </c>
      <c r="M1241" s="849">
        <v>330</v>
      </c>
      <c r="N1241" s="832">
        <v>1</v>
      </c>
      <c r="O1241" s="832">
        <v>66</v>
      </c>
      <c r="P1241" s="849"/>
      <c r="Q1241" s="849"/>
      <c r="R1241" s="837"/>
      <c r="S1241" s="850"/>
    </row>
    <row r="1242" spans="1:19" ht="14.4" customHeight="1" x14ac:dyDescent="0.3">
      <c r="A1242" s="831" t="s">
        <v>6806</v>
      </c>
      <c r="B1242" s="832" t="s">
        <v>7094</v>
      </c>
      <c r="C1242" s="832" t="s">
        <v>665</v>
      </c>
      <c r="D1242" s="832" t="s">
        <v>6744</v>
      </c>
      <c r="E1242" s="832" t="s">
        <v>6770</v>
      </c>
      <c r="F1242" s="832" t="s">
        <v>6810</v>
      </c>
      <c r="G1242" s="832" t="s">
        <v>6811</v>
      </c>
      <c r="H1242" s="849"/>
      <c r="I1242" s="849"/>
      <c r="J1242" s="832"/>
      <c r="K1242" s="832"/>
      <c r="L1242" s="849">
        <v>1</v>
      </c>
      <c r="M1242" s="849">
        <v>37</v>
      </c>
      <c r="N1242" s="832">
        <v>1</v>
      </c>
      <c r="O1242" s="832">
        <v>37</v>
      </c>
      <c r="P1242" s="849"/>
      <c r="Q1242" s="849"/>
      <c r="R1242" s="837"/>
      <c r="S1242" s="850"/>
    </row>
    <row r="1243" spans="1:19" ht="14.4" customHeight="1" x14ac:dyDescent="0.3">
      <c r="A1243" s="831" t="s">
        <v>6806</v>
      </c>
      <c r="B1243" s="832" t="s">
        <v>7094</v>
      </c>
      <c r="C1243" s="832" t="s">
        <v>665</v>
      </c>
      <c r="D1243" s="832" t="s">
        <v>6744</v>
      </c>
      <c r="E1243" s="832" t="s">
        <v>6770</v>
      </c>
      <c r="F1243" s="832" t="s">
        <v>7047</v>
      </c>
      <c r="G1243" s="832" t="s">
        <v>7048</v>
      </c>
      <c r="H1243" s="849"/>
      <c r="I1243" s="849"/>
      <c r="J1243" s="832"/>
      <c r="K1243" s="832"/>
      <c r="L1243" s="849">
        <v>11</v>
      </c>
      <c r="M1243" s="849">
        <v>957</v>
      </c>
      <c r="N1243" s="832">
        <v>1</v>
      </c>
      <c r="O1243" s="832">
        <v>87</v>
      </c>
      <c r="P1243" s="849"/>
      <c r="Q1243" s="849"/>
      <c r="R1243" s="837"/>
      <c r="S1243" s="850"/>
    </row>
    <row r="1244" spans="1:19" ht="14.4" customHeight="1" x14ac:dyDescent="0.3">
      <c r="A1244" s="831" t="s">
        <v>6806</v>
      </c>
      <c r="B1244" s="832" t="s">
        <v>7094</v>
      </c>
      <c r="C1244" s="832" t="s">
        <v>665</v>
      </c>
      <c r="D1244" s="832" t="s">
        <v>6744</v>
      </c>
      <c r="E1244" s="832" t="s">
        <v>6770</v>
      </c>
      <c r="F1244" s="832" t="s">
        <v>6781</v>
      </c>
      <c r="G1244" s="832" t="s">
        <v>6782</v>
      </c>
      <c r="H1244" s="849"/>
      <c r="I1244" s="849"/>
      <c r="J1244" s="832"/>
      <c r="K1244" s="832"/>
      <c r="L1244" s="849">
        <v>1</v>
      </c>
      <c r="M1244" s="849">
        <v>33.33</v>
      </c>
      <c r="N1244" s="832">
        <v>1</v>
      </c>
      <c r="O1244" s="832">
        <v>33.33</v>
      </c>
      <c r="P1244" s="849"/>
      <c r="Q1244" s="849"/>
      <c r="R1244" s="837"/>
      <c r="S1244" s="850"/>
    </row>
    <row r="1245" spans="1:19" ht="14.4" customHeight="1" x14ac:dyDescent="0.3">
      <c r="A1245" s="831" t="s">
        <v>6806</v>
      </c>
      <c r="B1245" s="832" t="s">
        <v>7094</v>
      </c>
      <c r="C1245" s="832" t="s">
        <v>665</v>
      </c>
      <c r="D1245" s="832" t="s">
        <v>6744</v>
      </c>
      <c r="E1245" s="832" t="s">
        <v>6770</v>
      </c>
      <c r="F1245" s="832" t="s">
        <v>6818</v>
      </c>
      <c r="G1245" s="832" t="s">
        <v>6819</v>
      </c>
      <c r="H1245" s="849"/>
      <c r="I1245" s="849"/>
      <c r="J1245" s="832"/>
      <c r="K1245" s="832"/>
      <c r="L1245" s="849">
        <v>42</v>
      </c>
      <c r="M1245" s="849">
        <v>4872</v>
      </c>
      <c r="N1245" s="832">
        <v>1</v>
      </c>
      <c r="O1245" s="832">
        <v>116</v>
      </c>
      <c r="P1245" s="849"/>
      <c r="Q1245" s="849"/>
      <c r="R1245" s="837"/>
      <c r="S1245" s="850"/>
    </row>
    <row r="1246" spans="1:19" ht="14.4" customHeight="1" x14ac:dyDescent="0.3">
      <c r="A1246" s="831" t="s">
        <v>6806</v>
      </c>
      <c r="B1246" s="832" t="s">
        <v>7094</v>
      </c>
      <c r="C1246" s="832" t="s">
        <v>665</v>
      </c>
      <c r="D1246" s="832" t="s">
        <v>6744</v>
      </c>
      <c r="E1246" s="832" t="s">
        <v>6770</v>
      </c>
      <c r="F1246" s="832" t="s">
        <v>6783</v>
      </c>
      <c r="G1246" s="832" t="s">
        <v>6784</v>
      </c>
      <c r="H1246" s="849">
        <v>2</v>
      </c>
      <c r="I1246" s="849">
        <v>74</v>
      </c>
      <c r="J1246" s="832">
        <v>0.4</v>
      </c>
      <c r="K1246" s="832">
        <v>37</v>
      </c>
      <c r="L1246" s="849">
        <v>5</v>
      </c>
      <c r="M1246" s="849">
        <v>185</v>
      </c>
      <c r="N1246" s="832">
        <v>1</v>
      </c>
      <c r="O1246" s="832">
        <v>37</v>
      </c>
      <c r="P1246" s="849"/>
      <c r="Q1246" s="849"/>
      <c r="R1246" s="837"/>
      <c r="S1246" s="850"/>
    </row>
    <row r="1247" spans="1:19" ht="14.4" customHeight="1" x14ac:dyDescent="0.3">
      <c r="A1247" s="831" t="s">
        <v>6806</v>
      </c>
      <c r="B1247" s="832" t="s">
        <v>7094</v>
      </c>
      <c r="C1247" s="832" t="s">
        <v>665</v>
      </c>
      <c r="D1247" s="832" t="s">
        <v>6744</v>
      </c>
      <c r="E1247" s="832" t="s">
        <v>6770</v>
      </c>
      <c r="F1247" s="832" t="s">
        <v>6888</v>
      </c>
      <c r="G1247" s="832" t="s">
        <v>6889</v>
      </c>
      <c r="H1247" s="849">
        <v>89</v>
      </c>
      <c r="I1247" s="849">
        <v>31595</v>
      </c>
      <c r="J1247" s="832">
        <v>1.0113636363636365</v>
      </c>
      <c r="K1247" s="832">
        <v>355</v>
      </c>
      <c r="L1247" s="849">
        <v>88</v>
      </c>
      <c r="M1247" s="849">
        <v>31240</v>
      </c>
      <c r="N1247" s="832">
        <v>1</v>
      </c>
      <c r="O1247" s="832">
        <v>355</v>
      </c>
      <c r="P1247" s="849"/>
      <c r="Q1247" s="849"/>
      <c r="R1247" s="837"/>
      <c r="S1247" s="850"/>
    </row>
    <row r="1248" spans="1:19" ht="14.4" customHeight="1" x14ac:dyDescent="0.3">
      <c r="A1248" s="831" t="s">
        <v>6806</v>
      </c>
      <c r="B1248" s="832" t="s">
        <v>7094</v>
      </c>
      <c r="C1248" s="832" t="s">
        <v>665</v>
      </c>
      <c r="D1248" s="832" t="s">
        <v>6744</v>
      </c>
      <c r="E1248" s="832" t="s">
        <v>6770</v>
      </c>
      <c r="F1248" s="832" t="s">
        <v>7109</v>
      </c>
      <c r="G1248" s="832" t="s">
        <v>7110</v>
      </c>
      <c r="H1248" s="849">
        <v>78</v>
      </c>
      <c r="I1248" s="849">
        <v>0</v>
      </c>
      <c r="J1248" s="832"/>
      <c r="K1248" s="832">
        <v>0</v>
      </c>
      <c r="L1248" s="849">
        <v>68</v>
      </c>
      <c r="M1248" s="849">
        <v>0</v>
      </c>
      <c r="N1248" s="832"/>
      <c r="O1248" s="832">
        <v>0</v>
      </c>
      <c r="P1248" s="849"/>
      <c r="Q1248" s="849"/>
      <c r="R1248" s="837"/>
      <c r="S1248" s="850"/>
    </row>
    <row r="1249" spans="1:19" ht="14.4" customHeight="1" x14ac:dyDescent="0.3">
      <c r="A1249" s="831" t="s">
        <v>6806</v>
      </c>
      <c r="B1249" s="832" t="s">
        <v>7094</v>
      </c>
      <c r="C1249" s="832" t="s">
        <v>665</v>
      </c>
      <c r="D1249" s="832" t="s">
        <v>6744</v>
      </c>
      <c r="E1249" s="832" t="s">
        <v>6770</v>
      </c>
      <c r="F1249" s="832" t="s">
        <v>7111</v>
      </c>
      <c r="G1249" s="832" t="s">
        <v>7112</v>
      </c>
      <c r="H1249" s="849">
        <v>72</v>
      </c>
      <c r="I1249" s="849">
        <v>14400</v>
      </c>
      <c r="J1249" s="832">
        <v>1.1612903225806452</v>
      </c>
      <c r="K1249" s="832">
        <v>200</v>
      </c>
      <c r="L1249" s="849">
        <v>62</v>
      </c>
      <c r="M1249" s="849">
        <v>12400</v>
      </c>
      <c r="N1249" s="832">
        <v>1</v>
      </c>
      <c r="O1249" s="832">
        <v>200</v>
      </c>
      <c r="P1249" s="849"/>
      <c r="Q1249" s="849"/>
      <c r="R1249" s="837"/>
      <c r="S1249" s="850"/>
    </row>
    <row r="1250" spans="1:19" ht="14.4" customHeight="1" x14ac:dyDescent="0.3">
      <c r="A1250" s="831" t="s">
        <v>6806</v>
      </c>
      <c r="B1250" s="832" t="s">
        <v>7094</v>
      </c>
      <c r="C1250" s="832" t="s">
        <v>665</v>
      </c>
      <c r="D1250" s="832" t="s">
        <v>6744</v>
      </c>
      <c r="E1250" s="832" t="s">
        <v>6770</v>
      </c>
      <c r="F1250" s="832" t="s">
        <v>6789</v>
      </c>
      <c r="G1250" s="832" t="s">
        <v>6790</v>
      </c>
      <c r="H1250" s="849"/>
      <c r="I1250" s="849"/>
      <c r="J1250" s="832"/>
      <c r="K1250" s="832"/>
      <c r="L1250" s="849">
        <v>1</v>
      </c>
      <c r="M1250" s="849">
        <v>37</v>
      </c>
      <c r="N1250" s="832">
        <v>1</v>
      </c>
      <c r="O1250" s="832">
        <v>37</v>
      </c>
      <c r="P1250" s="849"/>
      <c r="Q1250" s="849"/>
      <c r="R1250" s="837"/>
      <c r="S1250" s="850"/>
    </row>
    <row r="1251" spans="1:19" ht="14.4" customHeight="1" x14ac:dyDescent="0.3">
      <c r="A1251" s="831" t="s">
        <v>6806</v>
      </c>
      <c r="B1251" s="832" t="s">
        <v>7094</v>
      </c>
      <c r="C1251" s="832" t="s">
        <v>665</v>
      </c>
      <c r="D1251" s="832" t="s">
        <v>2698</v>
      </c>
      <c r="E1251" s="832" t="s">
        <v>6770</v>
      </c>
      <c r="F1251" s="832" t="s">
        <v>6775</v>
      </c>
      <c r="G1251" s="832" t="s">
        <v>6776</v>
      </c>
      <c r="H1251" s="849">
        <v>33</v>
      </c>
      <c r="I1251" s="849">
        <v>2178</v>
      </c>
      <c r="J1251" s="832">
        <v>1.03125</v>
      </c>
      <c r="K1251" s="832">
        <v>66</v>
      </c>
      <c r="L1251" s="849">
        <v>32</v>
      </c>
      <c r="M1251" s="849">
        <v>2112</v>
      </c>
      <c r="N1251" s="832">
        <v>1</v>
      </c>
      <c r="O1251" s="832">
        <v>66</v>
      </c>
      <c r="P1251" s="849">
        <v>40</v>
      </c>
      <c r="Q1251" s="849">
        <v>2680</v>
      </c>
      <c r="R1251" s="837">
        <v>1.268939393939394</v>
      </c>
      <c r="S1251" s="850">
        <v>67</v>
      </c>
    </row>
    <row r="1252" spans="1:19" ht="14.4" customHeight="1" x14ac:dyDescent="0.3">
      <c r="A1252" s="831" t="s">
        <v>6806</v>
      </c>
      <c r="B1252" s="832" t="s">
        <v>7094</v>
      </c>
      <c r="C1252" s="832" t="s">
        <v>665</v>
      </c>
      <c r="D1252" s="832" t="s">
        <v>2698</v>
      </c>
      <c r="E1252" s="832" t="s">
        <v>6770</v>
      </c>
      <c r="F1252" s="832" t="s">
        <v>6925</v>
      </c>
      <c r="G1252" s="832" t="s">
        <v>6926</v>
      </c>
      <c r="H1252" s="849">
        <v>6</v>
      </c>
      <c r="I1252" s="849">
        <v>1062</v>
      </c>
      <c r="J1252" s="832">
        <v>2.9831460674157304</v>
      </c>
      <c r="K1252" s="832">
        <v>177</v>
      </c>
      <c r="L1252" s="849">
        <v>2</v>
      </c>
      <c r="M1252" s="849">
        <v>356</v>
      </c>
      <c r="N1252" s="832">
        <v>1</v>
      </c>
      <c r="O1252" s="832">
        <v>178</v>
      </c>
      <c r="P1252" s="849">
        <v>8</v>
      </c>
      <c r="Q1252" s="849">
        <v>1432</v>
      </c>
      <c r="R1252" s="837">
        <v>4.0224719101123592</v>
      </c>
      <c r="S1252" s="850">
        <v>179</v>
      </c>
    </row>
    <row r="1253" spans="1:19" ht="14.4" customHeight="1" x14ac:dyDescent="0.3">
      <c r="A1253" s="831" t="s">
        <v>6806</v>
      </c>
      <c r="B1253" s="832" t="s">
        <v>7094</v>
      </c>
      <c r="C1253" s="832" t="s">
        <v>665</v>
      </c>
      <c r="D1253" s="832" t="s">
        <v>2698</v>
      </c>
      <c r="E1253" s="832" t="s">
        <v>6770</v>
      </c>
      <c r="F1253" s="832" t="s">
        <v>6781</v>
      </c>
      <c r="G1253" s="832" t="s">
        <v>6782</v>
      </c>
      <c r="H1253" s="849">
        <v>4</v>
      </c>
      <c r="I1253" s="849">
        <v>133.32999999999998</v>
      </c>
      <c r="J1253" s="832">
        <v>1</v>
      </c>
      <c r="K1253" s="832">
        <v>33.332499999999996</v>
      </c>
      <c r="L1253" s="849">
        <v>4</v>
      </c>
      <c r="M1253" s="849">
        <v>133.32999999999998</v>
      </c>
      <c r="N1253" s="832">
        <v>1</v>
      </c>
      <c r="O1253" s="832">
        <v>33.332499999999996</v>
      </c>
      <c r="P1253" s="849">
        <v>6</v>
      </c>
      <c r="Q1253" s="849">
        <v>199.99</v>
      </c>
      <c r="R1253" s="837">
        <v>1.4999624990624769</v>
      </c>
      <c r="S1253" s="850">
        <v>33.331666666666671</v>
      </c>
    </row>
    <row r="1254" spans="1:19" ht="14.4" customHeight="1" x14ac:dyDescent="0.3">
      <c r="A1254" s="831" t="s">
        <v>6806</v>
      </c>
      <c r="B1254" s="832" t="s">
        <v>7094</v>
      </c>
      <c r="C1254" s="832" t="s">
        <v>665</v>
      </c>
      <c r="D1254" s="832" t="s">
        <v>2698</v>
      </c>
      <c r="E1254" s="832" t="s">
        <v>6770</v>
      </c>
      <c r="F1254" s="832" t="s">
        <v>6818</v>
      </c>
      <c r="G1254" s="832" t="s">
        <v>6819</v>
      </c>
      <c r="H1254" s="849">
        <v>25</v>
      </c>
      <c r="I1254" s="849">
        <v>2900</v>
      </c>
      <c r="J1254" s="832">
        <v>0.96153846153846156</v>
      </c>
      <c r="K1254" s="832">
        <v>116</v>
      </c>
      <c r="L1254" s="849">
        <v>26</v>
      </c>
      <c r="M1254" s="849">
        <v>3016</v>
      </c>
      <c r="N1254" s="832">
        <v>1</v>
      </c>
      <c r="O1254" s="832">
        <v>116</v>
      </c>
      <c r="P1254" s="849">
        <v>39</v>
      </c>
      <c r="Q1254" s="849">
        <v>4524</v>
      </c>
      <c r="R1254" s="837">
        <v>1.5</v>
      </c>
      <c r="S1254" s="850">
        <v>116</v>
      </c>
    </row>
    <row r="1255" spans="1:19" ht="14.4" customHeight="1" x14ac:dyDescent="0.3">
      <c r="A1255" s="831" t="s">
        <v>6806</v>
      </c>
      <c r="B1255" s="832" t="s">
        <v>7094</v>
      </c>
      <c r="C1255" s="832" t="s">
        <v>665</v>
      </c>
      <c r="D1255" s="832" t="s">
        <v>2698</v>
      </c>
      <c r="E1255" s="832" t="s">
        <v>6770</v>
      </c>
      <c r="F1255" s="832" t="s">
        <v>6783</v>
      </c>
      <c r="G1255" s="832" t="s">
        <v>6784</v>
      </c>
      <c r="H1255" s="849">
        <v>37</v>
      </c>
      <c r="I1255" s="849">
        <v>1369</v>
      </c>
      <c r="J1255" s="832">
        <v>1.15625</v>
      </c>
      <c r="K1255" s="832">
        <v>37</v>
      </c>
      <c r="L1255" s="849">
        <v>32</v>
      </c>
      <c r="M1255" s="849">
        <v>1184</v>
      </c>
      <c r="N1255" s="832">
        <v>1</v>
      </c>
      <c r="O1255" s="832">
        <v>37</v>
      </c>
      <c r="P1255" s="849">
        <v>47</v>
      </c>
      <c r="Q1255" s="849">
        <v>1786</v>
      </c>
      <c r="R1255" s="837">
        <v>1.5084459459459461</v>
      </c>
      <c r="S1255" s="850">
        <v>38</v>
      </c>
    </row>
    <row r="1256" spans="1:19" ht="14.4" customHeight="1" x14ac:dyDescent="0.3">
      <c r="A1256" s="831" t="s">
        <v>6806</v>
      </c>
      <c r="B1256" s="832" t="s">
        <v>7094</v>
      </c>
      <c r="C1256" s="832" t="s">
        <v>665</v>
      </c>
      <c r="D1256" s="832" t="s">
        <v>2698</v>
      </c>
      <c r="E1256" s="832" t="s">
        <v>6770</v>
      </c>
      <c r="F1256" s="832" t="s">
        <v>6888</v>
      </c>
      <c r="G1256" s="832" t="s">
        <v>6889</v>
      </c>
      <c r="H1256" s="849">
        <v>72</v>
      </c>
      <c r="I1256" s="849">
        <v>25560</v>
      </c>
      <c r="J1256" s="832">
        <v>1.0434782608695652</v>
      </c>
      <c r="K1256" s="832">
        <v>355</v>
      </c>
      <c r="L1256" s="849">
        <v>69</v>
      </c>
      <c r="M1256" s="849">
        <v>24495</v>
      </c>
      <c r="N1256" s="832">
        <v>1</v>
      </c>
      <c r="O1256" s="832">
        <v>355</v>
      </c>
      <c r="P1256" s="849">
        <v>95</v>
      </c>
      <c r="Q1256" s="849">
        <v>34010</v>
      </c>
      <c r="R1256" s="837">
        <v>1.3884466217595428</v>
      </c>
      <c r="S1256" s="850">
        <v>358</v>
      </c>
    </row>
    <row r="1257" spans="1:19" ht="14.4" customHeight="1" x14ac:dyDescent="0.3">
      <c r="A1257" s="831" t="s">
        <v>6806</v>
      </c>
      <c r="B1257" s="832" t="s">
        <v>7094</v>
      </c>
      <c r="C1257" s="832" t="s">
        <v>665</v>
      </c>
      <c r="D1257" s="832" t="s">
        <v>2698</v>
      </c>
      <c r="E1257" s="832" t="s">
        <v>6770</v>
      </c>
      <c r="F1257" s="832" t="s">
        <v>7113</v>
      </c>
      <c r="G1257" s="832" t="s">
        <v>7114</v>
      </c>
      <c r="H1257" s="849">
        <v>1</v>
      </c>
      <c r="I1257" s="849">
        <v>701</v>
      </c>
      <c r="J1257" s="832"/>
      <c r="K1257" s="832">
        <v>701</v>
      </c>
      <c r="L1257" s="849"/>
      <c r="M1257" s="849"/>
      <c r="N1257" s="832"/>
      <c r="O1257" s="832"/>
      <c r="P1257" s="849"/>
      <c r="Q1257" s="849"/>
      <c r="R1257" s="837"/>
      <c r="S1257" s="850"/>
    </row>
    <row r="1258" spans="1:19" ht="14.4" customHeight="1" x14ac:dyDescent="0.3">
      <c r="A1258" s="831" t="s">
        <v>6806</v>
      </c>
      <c r="B1258" s="832" t="s">
        <v>7094</v>
      </c>
      <c r="C1258" s="832" t="s">
        <v>665</v>
      </c>
      <c r="D1258" s="832" t="s">
        <v>2700</v>
      </c>
      <c r="E1258" s="832" t="s">
        <v>6770</v>
      </c>
      <c r="F1258" s="832" t="s">
        <v>7107</v>
      </c>
      <c r="G1258" s="832" t="s">
        <v>7108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1</v>
      </c>
      <c r="Q1258" s="849">
        <v>0</v>
      </c>
      <c r="R1258" s="837"/>
      <c r="S1258" s="850">
        <v>0</v>
      </c>
    </row>
    <row r="1259" spans="1:19" ht="14.4" customHeight="1" x14ac:dyDescent="0.3">
      <c r="A1259" s="831" t="s">
        <v>6806</v>
      </c>
      <c r="B1259" s="832" t="s">
        <v>7094</v>
      </c>
      <c r="C1259" s="832" t="s">
        <v>665</v>
      </c>
      <c r="D1259" s="832" t="s">
        <v>2700</v>
      </c>
      <c r="E1259" s="832" t="s">
        <v>6770</v>
      </c>
      <c r="F1259" s="832" t="s">
        <v>6781</v>
      </c>
      <c r="G1259" s="832" t="s">
        <v>6782</v>
      </c>
      <c r="H1259" s="849"/>
      <c r="I1259" s="849"/>
      <c r="J1259" s="832"/>
      <c r="K1259" s="832"/>
      <c r="L1259" s="849">
        <v>0</v>
      </c>
      <c r="M1259" s="849">
        <v>0</v>
      </c>
      <c r="N1259" s="832"/>
      <c r="O1259" s="832"/>
      <c r="P1259" s="849"/>
      <c r="Q1259" s="849"/>
      <c r="R1259" s="837"/>
      <c r="S1259" s="850"/>
    </row>
    <row r="1260" spans="1:19" ht="14.4" customHeight="1" x14ac:dyDescent="0.3">
      <c r="A1260" s="831" t="s">
        <v>6806</v>
      </c>
      <c r="B1260" s="832" t="s">
        <v>7094</v>
      </c>
      <c r="C1260" s="832" t="s">
        <v>665</v>
      </c>
      <c r="D1260" s="832" t="s">
        <v>2700</v>
      </c>
      <c r="E1260" s="832" t="s">
        <v>6770</v>
      </c>
      <c r="F1260" s="832" t="s">
        <v>6888</v>
      </c>
      <c r="G1260" s="832" t="s">
        <v>6889</v>
      </c>
      <c r="H1260" s="849">
        <v>77</v>
      </c>
      <c r="I1260" s="849">
        <v>27335</v>
      </c>
      <c r="J1260" s="832">
        <v>1.013157894736842</v>
      </c>
      <c r="K1260" s="832">
        <v>355</v>
      </c>
      <c r="L1260" s="849">
        <v>76</v>
      </c>
      <c r="M1260" s="849">
        <v>26980</v>
      </c>
      <c r="N1260" s="832">
        <v>1</v>
      </c>
      <c r="O1260" s="832">
        <v>355</v>
      </c>
      <c r="P1260" s="849">
        <v>85</v>
      </c>
      <c r="Q1260" s="849">
        <v>30430</v>
      </c>
      <c r="R1260" s="837">
        <v>1.1278724981467754</v>
      </c>
      <c r="S1260" s="850">
        <v>358</v>
      </c>
    </row>
    <row r="1261" spans="1:19" ht="14.4" customHeight="1" x14ac:dyDescent="0.3">
      <c r="A1261" s="831" t="s">
        <v>6806</v>
      </c>
      <c r="B1261" s="832" t="s">
        <v>7094</v>
      </c>
      <c r="C1261" s="832" t="s">
        <v>665</v>
      </c>
      <c r="D1261" s="832" t="s">
        <v>2700</v>
      </c>
      <c r="E1261" s="832" t="s">
        <v>6770</v>
      </c>
      <c r="F1261" s="832" t="s">
        <v>7109</v>
      </c>
      <c r="G1261" s="832" t="s">
        <v>7110</v>
      </c>
      <c r="H1261" s="849">
        <v>67</v>
      </c>
      <c r="I1261" s="849">
        <v>0</v>
      </c>
      <c r="J1261" s="832"/>
      <c r="K1261" s="832">
        <v>0</v>
      </c>
      <c r="L1261" s="849">
        <v>65</v>
      </c>
      <c r="M1261" s="849">
        <v>0</v>
      </c>
      <c r="N1261" s="832"/>
      <c r="O1261" s="832">
        <v>0</v>
      </c>
      <c r="P1261" s="849">
        <v>69</v>
      </c>
      <c r="Q1261" s="849">
        <v>0</v>
      </c>
      <c r="R1261" s="837"/>
      <c r="S1261" s="850">
        <v>0</v>
      </c>
    </row>
    <row r="1262" spans="1:19" ht="14.4" customHeight="1" x14ac:dyDescent="0.3">
      <c r="A1262" s="831" t="s">
        <v>6806</v>
      </c>
      <c r="B1262" s="832" t="s">
        <v>7094</v>
      </c>
      <c r="C1262" s="832" t="s">
        <v>665</v>
      </c>
      <c r="D1262" s="832" t="s">
        <v>2700</v>
      </c>
      <c r="E1262" s="832" t="s">
        <v>6770</v>
      </c>
      <c r="F1262" s="832" t="s">
        <v>7111</v>
      </c>
      <c r="G1262" s="832" t="s">
        <v>7112</v>
      </c>
      <c r="H1262" s="849">
        <v>72</v>
      </c>
      <c r="I1262" s="849">
        <v>14400</v>
      </c>
      <c r="J1262" s="832">
        <v>1.0909090909090908</v>
      </c>
      <c r="K1262" s="832">
        <v>200</v>
      </c>
      <c r="L1262" s="849">
        <v>66</v>
      </c>
      <c r="M1262" s="849">
        <v>13200</v>
      </c>
      <c r="N1262" s="832">
        <v>1</v>
      </c>
      <c r="O1262" s="832">
        <v>200</v>
      </c>
      <c r="P1262" s="849">
        <v>76</v>
      </c>
      <c r="Q1262" s="849">
        <v>15200</v>
      </c>
      <c r="R1262" s="837">
        <v>1.1515151515151516</v>
      </c>
      <c r="S1262" s="850">
        <v>200</v>
      </c>
    </row>
    <row r="1263" spans="1:19" ht="14.4" customHeight="1" x14ac:dyDescent="0.3">
      <c r="A1263" s="831" t="s">
        <v>6806</v>
      </c>
      <c r="B1263" s="832" t="s">
        <v>7094</v>
      </c>
      <c r="C1263" s="832" t="s">
        <v>665</v>
      </c>
      <c r="D1263" s="832" t="s">
        <v>2701</v>
      </c>
      <c r="E1263" s="832" t="s">
        <v>6770</v>
      </c>
      <c r="F1263" s="832" t="s">
        <v>6775</v>
      </c>
      <c r="G1263" s="832" t="s">
        <v>6776</v>
      </c>
      <c r="H1263" s="849"/>
      <c r="I1263" s="849"/>
      <c r="J1263" s="832"/>
      <c r="K1263" s="832"/>
      <c r="L1263" s="849">
        <v>45</v>
      </c>
      <c r="M1263" s="849">
        <v>2970</v>
      </c>
      <c r="N1263" s="832">
        <v>1</v>
      </c>
      <c r="O1263" s="832">
        <v>66</v>
      </c>
      <c r="P1263" s="849">
        <v>37</v>
      </c>
      <c r="Q1263" s="849">
        <v>2479</v>
      </c>
      <c r="R1263" s="837">
        <v>0.83468013468013469</v>
      </c>
      <c r="S1263" s="850">
        <v>67</v>
      </c>
    </row>
    <row r="1264" spans="1:19" ht="14.4" customHeight="1" x14ac:dyDescent="0.3">
      <c r="A1264" s="831" t="s">
        <v>6806</v>
      </c>
      <c r="B1264" s="832" t="s">
        <v>7094</v>
      </c>
      <c r="C1264" s="832" t="s">
        <v>665</v>
      </c>
      <c r="D1264" s="832" t="s">
        <v>2701</v>
      </c>
      <c r="E1264" s="832" t="s">
        <v>6770</v>
      </c>
      <c r="F1264" s="832" t="s">
        <v>6870</v>
      </c>
      <c r="G1264" s="832" t="s">
        <v>6871</v>
      </c>
      <c r="H1264" s="849"/>
      <c r="I1264" s="849"/>
      <c r="J1264" s="832"/>
      <c r="K1264" s="832"/>
      <c r="L1264" s="849">
        <v>4</v>
      </c>
      <c r="M1264" s="849">
        <v>464</v>
      </c>
      <c r="N1264" s="832">
        <v>1</v>
      </c>
      <c r="O1264" s="832">
        <v>116</v>
      </c>
      <c r="P1264" s="849"/>
      <c r="Q1264" s="849"/>
      <c r="R1264" s="837"/>
      <c r="S1264" s="850"/>
    </row>
    <row r="1265" spans="1:19" ht="14.4" customHeight="1" x14ac:dyDescent="0.3">
      <c r="A1265" s="831" t="s">
        <v>6806</v>
      </c>
      <c r="B1265" s="832" t="s">
        <v>7094</v>
      </c>
      <c r="C1265" s="832" t="s">
        <v>665</v>
      </c>
      <c r="D1265" s="832" t="s">
        <v>2701</v>
      </c>
      <c r="E1265" s="832" t="s">
        <v>6770</v>
      </c>
      <c r="F1265" s="832" t="s">
        <v>6848</v>
      </c>
      <c r="G1265" s="832" t="s">
        <v>6849</v>
      </c>
      <c r="H1265" s="849"/>
      <c r="I1265" s="849"/>
      <c r="J1265" s="832"/>
      <c r="K1265" s="832"/>
      <c r="L1265" s="849">
        <v>80</v>
      </c>
      <c r="M1265" s="849">
        <v>11760</v>
      </c>
      <c r="N1265" s="832">
        <v>1</v>
      </c>
      <c r="O1265" s="832">
        <v>147</v>
      </c>
      <c r="P1265" s="849">
        <v>99</v>
      </c>
      <c r="Q1265" s="849">
        <v>14949</v>
      </c>
      <c r="R1265" s="837">
        <v>1.271173469387755</v>
      </c>
      <c r="S1265" s="850">
        <v>151</v>
      </c>
    </row>
    <row r="1266" spans="1:19" ht="14.4" customHeight="1" x14ac:dyDescent="0.3">
      <c r="A1266" s="831" t="s">
        <v>6806</v>
      </c>
      <c r="B1266" s="832" t="s">
        <v>7094</v>
      </c>
      <c r="C1266" s="832" t="s">
        <v>665</v>
      </c>
      <c r="D1266" s="832" t="s">
        <v>2701</v>
      </c>
      <c r="E1266" s="832" t="s">
        <v>6770</v>
      </c>
      <c r="F1266" s="832" t="s">
        <v>6777</v>
      </c>
      <c r="G1266" s="832" t="s">
        <v>6778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2</v>
      </c>
      <c r="Q1266" s="849">
        <v>10</v>
      </c>
      <c r="R1266" s="837"/>
      <c r="S1266" s="850">
        <v>5</v>
      </c>
    </row>
    <row r="1267" spans="1:19" ht="14.4" customHeight="1" x14ac:dyDescent="0.3">
      <c r="A1267" s="831" t="s">
        <v>6806</v>
      </c>
      <c r="B1267" s="832" t="s">
        <v>7094</v>
      </c>
      <c r="C1267" s="832" t="s">
        <v>665</v>
      </c>
      <c r="D1267" s="832" t="s">
        <v>2701</v>
      </c>
      <c r="E1267" s="832" t="s">
        <v>6770</v>
      </c>
      <c r="F1267" s="832" t="s">
        <v>6925</v>
      </c>
      <c r="G1267" s="832" t="s">
        <v>6926</v>
      </c>
      <c r="H1267" s="849"/>
      <c r="I1267" s="849"/>
      <c r="J1267" s="832"/>
      <c r="K1267" s="832"/>
      <c r="L1267" s="849">
        <v>92</v>
      </c>
      <c r="M1267" s="849">
        <v>16376</v>
      </c>
      <c r="N1267" s="832">
        <v>1</v>
      </c>
      <c r="O1267" s="832">
        <v>178</v>
      </c>
      <c r="P1267" s="849">
        <v>71</v>
      </c>
      <c r="Q1267" s="849">
        <v>12709</v>
      </c>
      <c r="R1267" s="837">
        <v>0.77607474352711281</v>
      </c>
      <c r="S1267" s="850">
        <v>179</v>
      </c>
    </row>
    <row r="1268" spans="1:19" ht="14.4" customHeight="1" x14ac:dyDescent="0.3">
      <c r="A1268" s="831" t="s">
        <v>6806</v>
      </c>
      <c r="B1268" s="832" t="s">
        <v>7094</v>
      </c>
      <c r="C1268" s="832" t="s">
        <v>665</v>
      </c>
      <c r="D1268" s="832" t="s">
        <v>2701</v>
      </c>
      <c r="E1268" s="832" t="s">
        <v>6770</v>
      </c>
      <c r="F1268" s="832" t="s">
        <v>6781</v>
      </c>
      <c r="G1268" s="832" t="s">
        <v>6782</v>
      </c>
      <c r="H1268" s="849"/>
      <c r="I1268" s="849"/>
      <c r="J1268" s="832"/>
      <c r="K1268" s="832"/>
      <c r="L1268" s="849">
        <v>2</v>
      </c>
      <c r="M1268" s="849">
        <v>66.67</v>
      </c>
      <c r="N1268" s="832">
        <v>1</v>
      </c>
      <c r="O1268" s="832">
        <v>33.335000000000001</v>
      </c>
      <c r="P1268" s="849">
        <v>1</v>
      </c>
      <c r="Q1268" s="849">
        <v>33.33</v>
      </c>
      <c r="R1268" s="837">
        <v>0.49992500374981247</v>
      </c>
      <c r="S1268" s="850">
        <v>33.33</v>
      </c>
    </row>
    <row r="1269" spans="1:19" ht="14.4" customHeight="1" x14ac:dyDescent="0.3">
      <c r="A1269" s="831" t="s">
        <v>6806</v>
      </c>
      <c r="B1269" s="832" t="s">
        <v>7094</v>
      </c>
      <c r="C1269" s="832" t="s">
        <v>665</v>
      </c>
      <c r="D1269" s="832" t="s">
        <v>2701</v>
      </c>
      <c r="E1269" s="832" t="s">
        <v>6770</v>
      </c>
      <c r="F1269" s="832" t="s">
        <v>6818</v>
      </c>
      <c r="G1269" s="832" t="s">
        <v>6819</v>
      </c>
      <c r="H1269" s="849"/>
      <c r="I1269" s="849"/>
      <c r="J1269" s="832"/>
      <c r="K1269" s="832"/>
      <c r="L1269" s="849">
        <v>104</v>
      </c>
      <c r="M1269" s="849">
        <v>12064</v>
      </c>
      <c r="N1269" s="832">
        <v>1</v>
      </c>
      <c r="O1269" s="832">
        <v>116</v>
      </c>
      <c r="P1269" s="849">
        <v>172</v>
      </c>
      <c r="Q1269" s="849">
        <v>19952</v>
      </c>
      <c r="R1269" s="837">
        <v>1.6538461538461537</v>
      </c>
      <c r="S1269" s="850">
        <v>116</v>
      </c>
    </row>
    <row r="1270" spans="1:19" ht="14.4" customHeight="1" x14ac:dyDescent="0.3">
      <c r="A1270" s="831" t="s">
        <v>6806</v>
      </c>
      <c r="B1270" s="832" t="s">
        <v>7094</v>
      </c>
      <c r="C1270" s="832" t="s">
        <v>665</v>
      </c>
      <c r="D1270" s="832" t="s">
        <v>2701</v>
      </c>
      <c r="E1270" s="832" t="s">
        <v>6770</v>
      </c>
      <c r="F1270" s="832" t="s">
        <v>6783</v>
      </c>
      <c r="G1270" s="832" t="s">
        <v>6784</v>
      </c>
      <c r="H1270" s="849"/>
      <c r="I1270" s="849"/>
      <c r="J1270" s="832"/>
      <c r="K1270" s="832"/>
      <c r="L1270" s="849">
        <v>29</v>
      </c>
      <c r="M1270" s="849">
        <v>1073</v>
      </c>
      <c r="N1270" s="832">
        <v>1</v>
      </c>
      <c r="O1270" s="832">
        <v>37</v>
      </c>
      <c r="P1270" s="849">
        <v>36</v>
      </c>
      <c r="Q1270" s="849">
        <v>1368</v>
      </c>
      <c r="R1270" s="837">
        <v>1.2749301025163093</v>
      </c>
      <c r="S1270" s="850">
        <v>38</v>
      </c>
    </row>
    <row r="1271" spans="1:19" ht="14.4" customHeight="1" x14ac:dyDescent="0.3">
      <c r="A1271" s="831" t="s">
        <v>6806</v>
      </c>
      <c r="B1271" s="832" t="s">
        <v>7094</v>
      </c>
      <c r="C1271" s="832" t="s">
        <v>665</v>
      </c>
      <c r="D1271" s="832" t="s">
        <v>2701</v>
      </c>
      <c r="E1271" s="832" t="s">
        <v>6770</v>
      </c>
      <c r="F1271" s="832" t="s">
        <v>6888</v>
      </c>
      <c r="G1271" s="832" t="s">
        <v>6889</v>
      </c>
      <c r="H1271" s="849"/>
      <c r="I1271" s="849"/>
      <c r="J1271" s="832"/>
      <c r="K1271" s="832"/>
      <c r="L1271" s="849">
        <v>102</v>
      </c>
      <c r="M1271" s="849">
        <v>36210</v>
      </c>
      <c r="N1271" s="832">
        <v>1</v>
      </c>
      <c r="O1271" s="832">
        <v>355</v>
      </c>
      <c r="P1271" s="849">
        <v>228</v>
      </c>
      <c r="Q1271" s="849">
        <v>81624</v>
      </c>
      <c r="R1271" s="837">
        <v>2.2541839270919635</v>
      </c>
      <c r="S1271" s="850">
        <v>358</v>
      </c>
    </row>
    <row r="1272" spans="1:19" ht="14.4" customHeight="1" x14ac:dyDescent="0.3">
      <c r="A1272" s="831" t="s">
        <v>6806</v>
      </c>
      <c r="B1272" s="832" t="s">
        <v>7094</v>
      </c>
      <c r="C1272" s="832" t="s">
        <v>665</v>
      </c>
      <c r="D1272" s="832" t="s">
        <v>2701</v>
      </c>
      <c r="E1272" s="832" t="s">
        <v>6770</v>
      </c>
      <c r="F1272" s="832" t="s">
        <v>6890</v>
      </c>
      <c r="G1272" s="832" t="s">
        <v>6891</v>
      </c>
      <c r="H1272" s="849"/>
      <c r="I1272" s="849"/>
      <c r="J1272" s="832"/>
      <c r="K1272" s="832"/>
      <c r="L1272" s="849">
        <v>12</v>
      </c>
      <c r="M1272" s="849">
        <v>924</v>
      </c>
      <c r="N1272" s="832">
        <v>1</v>
      </c>
      <c r="O1272" s="832">
        <v>77</v>
      </c>
      <c r="P1272" s="849">
        <v>3</v>
      </c>
      <c r="Q1272" s="849">
        <v>234</v>
      </c>
      <c r="R1272" s="837">
        <v>0.25324675324675322</v>
      </c>
      <c r="S1272" s="850">
        <v>78</v>
      </c>
    </row>
    <row r="1273" spans="1:19" ht="14.4" customHeight="1" x14ac:dyDescent="0.3">
      <c r="A1273" s="831" t="s">
        <v>6806</v>
      </c>
      <c r="B1273" s="832" t="s">
        <v>7094</v>
      </c>
      <c r="C1273" s="832" t="s">
        <v>665</v>
      </c>
      <c r="D1273" s="832" t="s">
        <v>2701</v>
      </c>
      <c r="E1273" s="832" t="s">
        <v>6770</v>
      </c>
      <c r="F1273" s="832" t="s">
        <v>6892</v>
      </c>
      <c r="G1273" s="832" t="s">
        <v>6893</v>
      </c>
      <c r="H1273" s="849"/>
      <c r="I1273" s="849"/>
      <c r="J1273" s="832"/>
      <c r="K1273" s="832"/>
      <c r="L1273" s="849">
        <v>2</v>
      </c>
      <c r="M1273" s="849">
        <v>118</v>
      </c>
      <c r="N1273" s="832">
        <v>1</v>
      </c>
      <c r="O1273" s="832">
        <v>59</v>
      </c>
      <c r="P1273" s="849">
        <v>1</v>
      </c>
      <c r="Q1273" s="849">
        <v>61</v>
      </c>
      <c r="R1273" s="837">
        <v>0.51694915254237284</v>
      </c>
      <c r="S1273" s="850">
        <v>61</v>
      </c>
    </row>
    <row r="1274" spans="1:19" ht="14.4" customHeight="1" x14ac:dyDescent="0.3">
      <c r="A1274" s="831" t="s">
        <v>6806</v>
      </c>
      <c r="B1274" s="832" t="s">
        <v>7094</v>
      </c>
      <c r="C1274" s="832" t="s">
        <v>665</v>
      </c>
      <c r="D1274" s="832" t="s">
        <v>2701</v>
      </c>
      <c r="E1274" s="832" t="s">
        <v>6770</v>
      </c>
      <c r="F1274" s="832" t="s">
        <v>6785</v>
      </c>
      <c r="G1274" s="832" t="s">
        <v>6786</v>
      </c>
      <c r="H1274" s="849"/>
      <c r="I1274" s="849"/>
      <c r="J1274" s="832"/>
      <c r="K1274" s="832"/>
      <c r="L1274" s="849"/>
      <c r="M1274" s="849"/>
      <c r="N1274" s="832"/>
      <c r="O1274" s="832"/>
      <c r="P1274" s="849">
        <v>1</v>
      </c>
      <c r="Q1274" s="849">
        <v>29</v>
      </c>
      <c r="R1274" s="837"/>
      <c r="S1274" s="850">
        <v>29</v>
      </c>
    </row>
    <row r="1275" spans="1:19" ht="14.4" customHeight="1" x14ac:dyDescent="0.3">
      <c r="A1275" s="831" t="s">
        <v>6806</v>
      </c>
      <c r="B1275" s="832" t="s">
        <v>7094</v>
      </c>
      <c r="C1275" s="832" t="s">
        <v>665</v>
      </c>
      <c r="D1275" s="832" t="s">
        <v>2701</v>
      </c>
      <c r="E1275" s="832" t="s">
        <v>6770</v>
      </c>
      <c r="F1275" s="832" t="s">
        <v>6787</v>
      </c>
      <c r="G1275" s="832" t="s">
        <v>6788</v>
      </c>
      <c r="H1275" s="849"/>
      <c r="I1275" s="849"/>
      <c r="J1275" s="832"/>
      <c r="K1275" s="832"/>
      <c r="L1275" s="849">
        <v>2</v>
      </c>
      <c r="M1275" s="849">
        <v>118</v>
      </c>
      <c r="N1275" s="832">
        <v>1</v>
      </c>
      <c r="O1275" s="832">
        <v>59</v>
      </c>
      <c r="P1275" s="849">
        <v>16</v>
      </c>
      <c r="Q1275" s="849">
        <v>976</v>
      </c>
      <c r="R1275" s="837">
        <v>8.2711864406779654</v>
      </c>
      <c r="S1275" s="850">
        <v>61</v>
      </c>
    </row>
    <row r="1276" spans="1:19" ht="14.4" customHeight="1" x14ac:dyDescent="0.3">
      <c r="A1276" s="831" t="s">
        <v>6806</v>
      </c>
      <c r="B1276" s="832" t="s">
        <v>7094</v>
      </c>
      <c r="C1276" s="832" t="s">
        <v>665</v>
      </c>
      <c r="D1276" s="832" t="s">
        <v>2702</v>
      </c>
      <c r="E1276" s="832" t="s">
        <v>6751</v>
      </c>
      <c r="F1276" s="832" t="s">
        <v>6999</v>
      </c>
      <c r="G1276" s="832" t="s">
        <v>1405</v>
      </c>
      <c r="H1276" s="849"/>
      <c r="I1276" s="849"/>
      <c r="J1276" s="832"/>
      <c r="K1276" s="832"/>
      <c r="L1276" s="849"/>
      <c r="M1276" s="849"/>
      <c r="N1276" s="832"/>
      <c r="O1276" s="832"/>
      <c r="P1276" s="849">
        <v>1</v>
      </c>
      <c r="Q1276" s="849">
        <v>6463.96</v>
      </c>
      <c r="R1276" s="837"/>
      <c r="S1276" s="850">
        <v>6463.96</v>
      </c>
    </row>
    <row r="1277" spans="1:19" ht="14.4" customHeight="1" x14ac:dyDescent="0.3">
      <c r="A1277" s="831" t="s">
        <v>6806</v>
      </c>
      <c r="B1277" s="832" t="s">
        <v>7094</v>
      </c>
      <c r="C1277" s="832" t="s">
        <v>665</v>
      </c>
      <c r="D1277" s="832" t="s">
        <v>2702</v>
      </c>
      <c r="E1277" s="832" t="s">
        <v>6770</v>
      </c>
      <c r="F1277" s="832" t="s">
        <v>6773</v>
      </c>
      <c r="G1277" s="832" t="s">
        <v>6774</v>
      </c>
      <c r="H1277" s="849"/>
      <c r="I1277" s="849"/>
      <c r="J1277" s="832"/>
      <c r="K1277" s="832"/>
      <c r="L1277" s="849">
        <v>2</v>
      </c>
      <c r="M1277" s="849">
        <v>60</v>
      </c>
      <c r="N1277" s="832">
        <v>1</v>
      </c>
      <c r="O1277" s="832">
        <v>30</v>
      </c>
      <c r="P1277" s="849">
        <v>2</v>
      </c>
      <c r="Q1277" s="849">
        <v>62</v>
      </c>
      <c r="R1277" s="837">
        <v>1.0333333333333334</v>
      </c>
      <c r="S1277" s="850">
        <v>31</v>
      </c>
    </row>
    <row r="1278" spans="1:19" ht="14.4" customHeight="1" x14ac:dyDescent="0.3">
      <c r="A1278" s="831" t="s">
        <v>6806</v>
      </c>
      <c r="B1278" s="832" t="s">
        <v>7094</v>
      </c>
      <c r="C1278" s="832" t="s">
        <v>665</v>
      </c>
      <c r="D1278" s="832" t="s">
        <v>2702</v>
      </c>
      <c r="E1278" s="832" t="s">
        <v>6770</v>
      </c>
      <c r="F1278" s="832" t="s">
        <v>6775</v>
      </c>
      <c r="G1278" s="832" t="s">
        <v>6776</v>
      </c>
      <c r="H1278" s="849">
        <v>8</v>
      </c>
      <c r="I1278" s="849">
        <v>528</v>
      </c>
      <c r="J1278" s="832">
        <v>0.33333333333333331</v>
      </c>
      <c r="K1278" s="832">
        <v>66</v>
      </c>
      <c r="L1278" s="849">
        <v>24</v>
      </c>
      <c r="M1278" s="849">
        <v>1584</v>
      </c>
      <c r="N1278" s="832">
        <v>1</v>
      </c>
      <c r="O1278" s="832">
        <v>66</v>
      </c>
      <c r="P1278" s="849">
        <v>14</v>
      </c>
      <c r="Q1278" s="849">
        <v>938</v>
      </c>
      <c r="R1278" s="837">
        <v>0.59217171717171713</v>
      </c>
      <c r="S1278" s="850">
        <v>67</v>
      </c>
    </row>
    <row r="1279" spans="1:19" ht="14.4" customHeight="1" x14ac:dyDescent="0.3">
      <c r="A1279" s="831" t="s">
        <v>6806</v>
      </c>
      <c r="B1279" s="832" t="s">
        <v>7094</v>
      </c>
      <c r="C1279" s="832" t="s">
        <v>665</v>
      </c>
      <c r="D1279" s="832" t="s">
        <v>2702</v>
      </c>
      <c r="E1279" s="832" t="s">
        <v>6770</v>
      </c>
      <c r="F1279" s="832" t="s">
        <v>6848</v>
      </c>
      <c r="G1279" s="832" t="s">
        <v>6849</v>
      </c>
      <c r="H1279" s="849">
        <v>24</v>
      </c>
      <c r="I1279" s="849">
        <v>3528</v>
      </c>
      <c r="J1279" s="832">
        <v>1.411764705882353</v>
      </c>
      <c r="K1279" s="832">
        <v>147</v>
      </c>
      <c r="L1279" s="849">
        <v>17</v>
      </c>
      <c r="M1279" s="849">
        <v>2499</v>
      </c>
      <c r="N1279" s="832">
        <v>1</v>
      </c>
      <c r="O1279" s="832">
        <v>147</v>
      </c>
      <c r="P1279" s="849">
        <v>14</v>
      </c>
      <c r="Q1279" s="849">
        <v>2114</v>
      </c>
      <c r="R1279" s="837">
        <v>0.84593837535014005</v>
      </c>
      <c r="S1279" s="850">
        <v>151</v>
      </c>
    </row>
    <row r="1280" spans="1:19" ht="14.4" customHeight="1" x14ac:dyDescent="0.3">
      <c r="A1280" s="831" t="s">
        <v>6806</v>
      </c>
      <c r="B1280" s="832" t="s">
        <v>7094</v>
      </c>
      <c r="C1280" s="832" t="s">
        <v>665</v>
      </c>
      <c r="D1280" s="832" t="s">
        <v>2702</v>
      </c>
      <c r="E1280" s="832" t="s">
        <v>6770</v>
      </c>
      <c r="F1280" s="832" t="s">
        <v>7016</v>
      </c>
      <c r="G1280" s="832" t="s">
        <v>7017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</v>
      </c>
      <c r="Q1280" s="849">
        <v>199</v>
      </c>
      <c r="R1280" s="837"/>
      <c r="S1280" s="850">
        <v>199</v>
      </c>
    </row>
    <row r="1281" spans="1:19" ht="14.4" customHeight="1" x14ac:dyDescent="0.3">
      <c r="A1281" s="831" t="s">
        <v>6806</v>
      </c>
      <c r="B1281" s="832" t="s">
        <v>7094</v>
      </c>
      <c r="C1281" s="832" t="s">
        <v>665</v>
      </c>
      <c r="D1281" s="832" t="s">
        <v>2702</v>
      </c>
      <c r="E1281" s="832" t="s">
        <v>6770</v>
      </c>
      <c r="F1281" s="832" t="s">
        <v>6810</v>
      </c>
      <c r="G1281" s="832" t="s">
        <v>6811</v>
      </c>
      <c r="H1281" s="849">
        <v>9</v>
      </c>
      <c r="I1281" s="849">
        <v>333</v>
      </c>
      <c r="J1281" s="832">
        <v>0.42857142857142855</v>
      </c>
      <c r="K1281" s="832">
        <v>37</v>
      </c>
      <c r="L1281" s="849">
        <v>21</v>
      </c>
      <c r="M1281" s="849">
        <v>777</v>
      </c>
      <c r="N1281" s="832">
        <v>1</v>
      </c>
      <c r="O1281" s="832">
        <v>37</v>
      </c>
      <c r="P1281" s="849">
        <v>14</v>
      </c>
      <c r="Q1281" s="849">
        <v>532</v>
      </c>
      <c r="R1281" s="837">
        <v>0.68468468468468469</v>
      </c>
      <c r="S1281" s="850">
        <v>38</v>
      </c>
    </row>
    <row r="1282" spans="1:19" ht="14.4" customHeight="1" x14ac:dyDescent="0.3">
      <c r="A1282" s="831" t="s">
        <v>6806</v>
      </c>
      <c r="B1282" s="832" t="s">
        <v>7094</v>
      </c>
      <c r="C1282" s="832" t="s">
        <v>665</v>
      </c>
      <c r="D1282" s="832" t="s">
        <v>2702</v>
      </c>
      <c r="E1282" s="832" t="s">
        <v>6770</v>
      </c>
      <c r="F1282" s="832" t="s">
        <v>6777</v>
      </c>
      <c r="G1282" s="832" t="s">
        <v>6778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2</v>
      </c>
      <c r="Q1282" s="849">
        <v>10</v>
      </c>
      <c r="R1282" s="837"/>
      <c r="S1282" s="850">
        <v>5</v>
      </c>
    </row>
    <row r="1283" spans="1:19" ht="14.4" customHeight="1" x14ac:dyDescent="0.3">
      <c r="A1283" s="831" t="s">
        <v>6806</v>
      </c>
      <c r="B1283" s="832" t="s">
        <v>7094</v>
      </c>
      <c r="C1283" s="832" t="s">
        <v>665</v>
      </c>
      <c r="D1283" s="832" t="s">
        <v>2702</v>
      </c>
      <c r="E1283" s="832" t="s">
        <v>6770</v>
      </c>
      <c r="F1283" s="832" t="s">
        <v>6779</v>
      </c>
      <c r="G1283" s="832" t="s">
        <v>6780</v>
      </c>
      <c r="H1283" s="849"/>
      <c r="I1283" s="849"/>
      <c r="J1283" s="832"/>
      <c r="K1283" s="832"/>
      <c r="L1283" s="849">
        <v>2</v>
      </c>
      <c r="M1283" s="849">
        <v>10</v>
      </c>
      <c r="N1283" s="832">
        <v>1</v>
      </c>
      <c r="O1283" s="832">
        <v>5</v>
      </c>
      <c r="P1283" s="849"/>
      <c r="Q1283" s="849"/>
      <c r="R1283" s="837"/>
      <c r="S1283" s="850"/>
    </row>
    <row r="1284" spans="1:19" ht="14.4" customHeight="1" x14ac:dyDescent="0.3">
      <c r="A1284" s="831" t="s">
        <v>6806</v>
      </c>
      <c r="B1284" s="832" t="s">
        <v>7094</v>
      </c>
      <c r="C1284" s="832" t="s">
        <v>665</v>
      </c>
      <c r="D1284" s="832" t="s">
        <v>2702</v>
      </c>
      <c r="E1284" s="832" t="s">
        <v>6770</v>
      </c>
      <c r="F1284" s="832" t="s">
        <v>7047</v>
      </c>
      <c r="G1284" s="832" t="s">
        <v>7048</v>
      </c>
      <c r="H1284" s="849"/>
      <c r="I1284" s="849"/>
      <c r="J1284" s="832"/>
      <c r="K1284" s="832"/>
      <c r="L1284" s="849">
        <v>1</v>
      </c>
      <c r="M1284" s="849">
        <v>87</v>
      </c>
      <c r="N1284" s="832">
        <v>1</v>
      </c>
      <c r="O1284" s="832">
        <v>87</v>
      </c>
      <c r="P1284" s="849"/>
      <c r="Q1284" s="849"/>
      <c r="R1284" s="837"/>
      <c r="S1284" s="850"/>
    </row>
    <row r="1285" spans="1:19" ht="14.4" customHeight="1" x14ac:dyDescent="0.3">
      <c r="A1285" s="831" t="s">
        <v>6806</v>
      </c>
      <c r="B1285" s="832" t="s">
        <v>7094</v>
      </c>
      <c r="C1285" s="832" t="s">
        <v>665</v>
      </c>
      <c r="D1285" s="832" t="s">
        <v>2702</v>
      </c>
      <c r="E1285" s="832" t="s">
        <v>6770</v>
      </c>
      <c r="F1285" s="832" t="s">
        <v>6925</v>
      </c>
      <c r="G1285" s="832" t="s">
        <v>6926</v>
      </c>
      <c r="H1285" s="849">
        <v>8</v>
      </c>
      <c r="I1285" s="849">
        <v>1416</v>
      </c>
      <c r="J1285" s="832">
        <v>0.72318692543411645</v>
      </c>
      <c r="K1285" s="832">
        <v>177</v>
      </c>
      <c r="L1285" s="849">
        <v>11</v>
      </c>
      <c r="M1285" s="849">
        <v>1958</v>
      </c>
      <c r="N1285" s="832">
        <v>1</v>
      </c>
      <c r="O1285" s="832">
        <v>178</v>
      </c>
      <c r="P1285" s="849">
        <v>17</v>
      </c>
      <c r="Q1285" s="849">
        <v>3043</v>
      </c>
      <c r="R1285" s="837">
        <v>1.5541368743615935</v>
      </c>
      <c r="S1285" s="850">
        <v>179</v>
      </c>
    </row>
    <row r="1286" spans="1:19" ht="14.4" customHeight="1" x14ac:dyDescent="0.3">
      <c r="A1286" s="831" t="s">
        <v>6806</v>
      </c>
      <c r="B1286" s="832" t="s">
        <v>7094</v>
      </c>
      <c r="C1286" s="832" t="s">
        <v>665</v>
      </c>
      <c r="D1286" s="832" t="s">
        <v>2702</v>
      </c>
      <c r="E1286" s="832" t="s">
        <v>6770</v>
      </c>
      <c r="F1286" s="832" t="s">
        <v>6781</v>
      </c>
      <c r="G1286" s="832" t="s">
        <v>6782</v>
      </c>
      <c r="H1286" s="849"/>
      <c r="I1286" s="849"/>
      <c r="J1286" s="832"/>
      <c r="K1286" s="832"/>
      <c r="L1286" s="849">
        <v>2</v>
      </c>
      <c r="M1286" s="849">
        <v>66.67</v>
      </c>
      <c r="N1286" s="832">
        <v>1</v>
      </c>
      <c r="O1286" s="832">
        <v>33.335000000000001</v>
      </c>
      <c r="P1286" s="849">
        <v>3</v>
      </c>
      <c r="Q1286" s="849">
        <v>100</v>
      </c>
      <c r="R1286" s="837">
        <v>1.4999250037498124</v>
      </c>
      <c r="S1286" s="850">
        <v>33.333333333333336</v>
      </c>
    </row>
    <row r="1287" spans="1:19" ht="14.4" customHeight="1" x14ac:dyDescent="0.3">
      <c r="A1287" s="831" t="s">
        <v>6806</v>
      </c>
      <c r="B1287" s="832" t="s">
        <v>7094</v>
      </c>
      <c r="C1287" s="832" t="s">
        <v>665</v>
      </c>
      <c r="D1287" s="832" t="s">
        <v>2702</v>
      </c>
      <c r="E1287" s="832" t="s">
        <v>6770</v>
      </c>
      <c r="F1287" s="832" t="s">
        <v>6818</v>
      </c>
      <c r="G1287" s="832" t="s">
        <v>6819</v>
      </c>
      <c r="H1287" s="849">
        <v>114</v>
      </c>
      <c r="I1287" s="849">
        <v>13224</v>
      </c>
      <c r="J1287" s="832">
        <v>1.6056338028169015</v>
      </c>
      <c r="K1287" s="832">
        <v>116</v>
      </c>
      <c r="L1287" s="849">
        <v>71</v>
      </c>
      <c r="M1287" s="849">
        <v>8236</v>
      </c>
      <c r="N1287" s="832">
        <v>1</v>
      </c>
      <c r="O1287" s="832">
        <v>116</v>
      </c>
      <c r="P1287" s="849">
        <v>69</v>
      </c>
      <c r="Q1287" s="849">
        <v>8004</v>
      </c>
      <c r="R1287" s="837">
        <v>0.971830985915493</v>
      </c>
      <c r="S1287" s="850">
        <v>116</v>
      </c>
    </row>
    <row r="1288" spans="1:19" ht="14.4" customHeight="1" x14ac:dyDescent="0.3">
      <c r="A1288" s="831" t="s">
        <v>6806</v>
      </c>
      <c r="B1288" s="832" t="s">
        <v>7094</v>
      </c>
      <c r="C1288" s="832" t="s">
        <v>665</v>
      </c>
      <c r="D1288" s="832" t="s">
        <v>2702</v>
      </c>
      <c r="E1288" s="832" t="s">
        <v>6770</v>
      </c>
      <c r="F1288" s="832" t="s">
        <v>6783</v>
      </c>
      <c r="G1288" s="832" t="s">
        <v>6784</v>
      </c>
      <c r="H1288" s="849">
        <v>5</v>
      </c>
      <c r="I1288" s="849">
        <v>185</v>
      </c>
      <c r="J1288" s="832">
        <v>0.25</v>
      </c>
      <c r="K1288" s="832">
        <v>37</v>
      </c>
      <c r="L1288" s="849">
        <v>20</v>
      </c>
      <c r="M1288" s="849">
        <v>740</v>
      </c>
      <c r="N1288" s="832">
        <v>1</v>
      </c>
      <c r="O1288" s="832">
        <v>37</v>
      </c>
      <c r="P1288" s="849">
        <v>26</v>
      </c>
      <c r="Q1288" s="849">
        <v>988</v>
      </c>
      <c r="R1288" s="837">
        <v>1.335135135135135</v>
      </c>
      <c r="S1288" s="850">
        <v>38</v>
      </c>
    </row>
    <row r="1289" spans="1:19" ht="14.4" customHeight="1" x14ac:dyDescent="0.3">
      <c r="A1289" s="831" t="s">
        <v>6806</v>
      </c>
      <c r="B1289" s="832" t="s">
        <v>7094</v>
      </c>
      <c r="C1289" s="832" t="s">
        <v>665</v>
      </c>
      <c r="D1289" s="832" t="s">
        <v>2702</v>
      </c>
      <c r="E1289" s="832" t="s">
        <v>6770</v>
      </c>
      <c r="F1289" s="832" t="s">
        <v>6854</v>
      </c>
      <c r="G1289" s="832" t="s">
        <v>6855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2</v>
      </c>
      <c r="Q1289" s="849">
        <v>66</v>
      </c>
      <c r="R1289" s="837"/>
      <c r="S1289" s="850">
        <v>33</v>
      </c>
    </row>
    <row r="1290" spans="1:19" ht="14.4" customHeight="1" x14ac:dyDescent="0.3">
      <c r="A1290" s="831" t="s">
        <v>6806</v>
      </c>
      <c r="B1290" s="832" t="s">
        <v>7094</v>
      </c>
      <c r="C1290" s="832" t="s">
        <v>665</v>
      </c>
      <c r="D1290" s="832" t="s">
        <v>2702</v>
      </c>
      <c r="E1290" s="832" t="s">
        <v>6770</v>
      </c>
      <c r="F1290" s="832" t="s">
        <v>6888</v>
      </c>
      <c r="G1290" s="832" t="s">
        <v>6889</v>
      </c>
      <c r="H1290" s="849">
        <v>198</v>
      </c>
      <c r="I1290" s="849">
        <v>70290</v>
      </c>
      <c r="J1290" s="832">
        <v>1.3378378378378379</v>
      </c>
      <c r="K1290" s="832">
        <v>355</v>
      </c>
      <c r="L1290" s="849">
        <v>148</v>
      </c>
      <c r="M1290" s="849">
        <v>52540</v>
      </c>
      <c r="N1290" s="832">
        <v>1</v>
      </c>
      <c r="O1290" s="832">
        <v>355</v>
      </c>
      <c r="P1290" s="849">
        <v>139</v>
      </c>
      <c r="Q1290" s="849">
        <v>49762</v>
      </c>
      <c r="R1290" s="837">
        <v>0.94712599923867524</v>
      </c>
      <c r="S1290" s="850">
        <v>358</v>
      </c>
    </row>
    <row r="1291" spans="1:19" ht="14.4" customHeight="1" x14ac:dyDescent="0.3">
      <c r="A1291" s="831" t="s">
        <v>6806</v>
      </c>
      <c r="B1291" s="832" t="s">
        <v>7094</v>
      </c>
      <c r="C1291" s="832" t="s">
        <v>665</v>
      </c>
      <c r="D1291" s="832" t="s">
        <v>2702</v>
      </c>
      <c r="E1291" s="832" t="s">
        <v>6770</v>
      </c>
      <c r="F1291" s="832" t="s">
        <v>7109</v>
      </c>
      <c r="G1291" s="832" t="s">
        <v>7110</v>
      </c>
      <c r="H1291" s="849">
        <v>62</v>
      </c>
      <c r="I1291" s="849">
        <v>0</v>
      </c>
      <c r="J1291" s="832"/>
      <c r="K1291" s="832">
        <v>0</v>
      </c>
      <c r="L1291" s="849">
        <v>29</v>
      </c>
      <c r="M1291" s="849">
        <v>0</v>
      </c>
      <c r="N1291" s="832"/>
      <c r="O1291" s="832">
        <v>0</v>
      </c>
      <c r="P1291" s="849">
        <v>29</v>
      </c>
      <c r="Q1291" s="849">
        <v>0</v>
      </c>
      <c r="R1291" s="837"/>
      <c r="S1291" s="850">
        <v>0</v>
      </c>
    </row>
    <row r="1292" spans="1:19" ht="14.4" customHeight="1" x14ac:dyDescent="0.3">
      <c r="A1292" s="831" t="s">
        <v>6806</v>
      </c>
      <c r="B1292" s="832" t="s">
        <v>7094</v>
      </c>
      <c r="C1292" s="832" t="s">
        <v>665</v>
      </c>
      <c r="D1292" s="832" t="s">
        <v>2702</v>
      </c>
      <c r="E1292" s="832" t="s">
        <v>6770</v>
      </c>
      <c r="F1292" s="832" t="s">
        <v>7111</v>
      </c>
      <c r="G1292" s="832" t="s">
        <v>7112</v>
      </c>
      <c r="H1292" s="849">
        <v>57</v>
      </c>
      <c r="I1292" s="849">
        <v>11400</v>
      </c>
      <c r="J1292" s="832">
        <v>4.0714285714285712</v>
      </c>
      <c r="K1292" s="832">
        <v>200</v>
      </c>
      <c r="L1292" s="849">
        <v>14</v>
      </c>
      <c r="M1292" s="849">
        <v>2800</v>
      </c>
      <c r="N1292" s="832">
        <v>1</v>
      </c>
      <c r="O1292" s="832">
        <v>200</v>
      </c>
      <c r="P1292" s="849">
        <v>18</v>
      </c>
      <c r="Q1292" s="849">
        <v>3600</v>
      </c>
      <c r="R1292" s="837">
        <v>1.2857142857142858</v>
      </c>
      <c r="S1292" s="850">
        <v>200</v>
      </c>
    </row>
    <row r="1293" spans="1:19" ht="14.4" customHeight="1" x14ac:dyDescent="0.3">
      <c r="A1293" s="831" t="s">
        <v>6806</v>
      </c>
      <c r="B1293" s="832" t="s">
        <v>7094</v>
      </c>
      <c r="C1293" s="832" t="s">
        <v>665</v>
      </c>
      <c r="D1293" s="832" t="s">
        <v>2702</v>
      </c>
      <c r="E1293" s="832" t="s">
        <v>6770</v>
      </c>
      <c r="F1293" s="832" t="s">
        <v>6822</v>
      </c>
      <c r="G1293" s="832" t="s">
        <v>6823</v>
      </c>
      <c r="H1293" s="849">
        <v>2</v>
      </c>
      <c r="I1293" s="849">
        <v>148</v>
      </c>
      <c r="J1293" s="832">
        <v>2</v>
      </c>
      <c r="K1293" s="832">
        <v>74</v>
      </c>
      <c r="L1293" s="849">
        <v>1</v>
      </c>
      <c r="M1293" s="849">
        <v>74</v>
      </c>
      <c r="N1293" s="832">
        <v>1</v>
      </c>
      <c r="O1293" s="832">
        <v>74</v>
      </c>
      <c r="P1293" s="849"/>
      <c r="Q1293" s="849"/>
      <c r="R1293" s="837"/>
      <c r="S1293" s="850"/>
    </row>
    <row r="1294" spans="1:19" ht="14.4" customHeight="1" x14ac:dyDescent="0.3">
      <c r="A1294" s="831" t="s">
        <v>6806</v>
      </c>
      <c r="B1294" s="832" t="s">
        <v>7094</v>
      </c>
      <c r="C1294" s="832" t="s">
        <v>665</v>
      </c>
      <c r="D1294" s="832" t="s">
        <v>2702</v>
      </c>
      <c r="E1294" s="832" t="s">
        <v>6770</v>
      </c>
      <c r="F1294" s="832" t="s">
        <v>6890</v>
      </c>
      <c r="G1294" s="832" t="s">
        <v>6891</v>
      </c>
      <c r="H1294" s="849">
        <v>30</v>
      </c>
      <c r="I1294" s="849">
        <v>2310</v>
      </c>
      <c r="J1294" s="832">
        <v>2</v>
      </c>
      <c r="K1294" s="832">
        <v>77</v>
      </c>
      <c r="L1294" s="849">
        <v>15</v>
      </c>
      <c r="M1294" s="849">
        <v>1155</v>
      </c>
      <c r="N1294" s="832">
        <v>1</v>
      </c>
      <c r="O1294" s="832">
        <v>77</v>
      </c>
      <c r="P1294" s="849">
        <v>15</v>
      </c>
      <c r="Q1294" s="849">
        <v>1170</v>
      </c>
      <c r="R1294" s="837">
        <v>1.0129870129870129</v>
      </c>
      <c r="S1294" s="850">
        <v>78</v>
      </c>
    </row>
    <row r="1295" spans="1:19" ht="14.4" customHeight="1" x14ac:dyDescent="0.3">
      <c r="A1295" s="831" t="s">
        <v>6806</v>
      </c>
      <c r="B1295" s="832" t="s">
        <v>7094</v>
      </c>
      <c r="C1295" s="832" t="s">
        <v>665</v>
      </c>
      <c r="D1295" s="832" t="s">
        <v>2702</v>
      </c>
      <c r="E1295" s="832" t="s">
        <v>6770</v>
      </c>
      <c r="F1295" s="832" t="s">
        <v>6787</v>
      </c>
      <c r="G1295" s="832" t="s">
        <v>6788</v>
      </c>
      <c r="H1295" s="849"/>
      <c r="I1295" s="849"/>
      <c r="J1295" s="832"/>
      <c r="K1295" s="832"/>
      <c r="L1295" s="849">
        <v>1</v>
      </c>
      <c r="M1295" s="849">
        <v>59</v>
      </c>
      <c r="N1295" s="832">
        <v>1</v>
      </c>
      <c r="O1295" s="832">
        <v>59</v>
      </c>
      <c r="P1295" s="849">
        <v>3</v>
      </c>
      <c r="Q1295" s="849">
        <v>183</v>
      </c>
      <c r="R1295" s="837">
        <v>3.1016949152542375</v>
      </c>
      <c r="S1295" s="850">
        <v>61</v>
      </c>
    </row>
    <row r="1296" spans="1:19" ht="14.4" customHeight="1" x14ac:dyDescent="0.3">
      <c r="A1296" s="831" t="s">
        <v>6806</v>
      </c>
      <c r="B1296" s="832" t="s">
        <v>7094</v>
      </c>
      <c r="C1296" s="832" t="s">
        <v>665</v>
      </c>
      <c r="D1296" s="832" t="s">
        <v>2702</v>
      </c>
      <c r="E1296" s="832" t="s">
        <v>6770</v>
      </c>
      <c r="F1296" s="832" t="s">
        <v>6789</v>
      </c>
      <c r="G1296" s="832" t="s">
        <v>6790</v>
      </c>
      <c r="H1296" s="849">
        <v>1</v>
      </c>
      <c r="I1296" s="849">
        <v>37</v>
      </c>
      <c r="J1296" s="832"/>
      <c r="K1296" s="832">
        <v>37</v>
      </c>
      <c r="L1296" s="849"/>
      <c r="M1296" s="849"/>
      <c r="N1296" s="832"/>
      <c r="O1296" s="832"/>
      <c r="P1296" s="849"/>
      <c r="Q1296" s="849"/>
      <c r="R1296" s="837"/>
      <c r="S1296" s="850"/>
    </row>
    <row r="1297" spans="1:19" ht="14.4" customHeight="1" x14ac:dyDescent="0.3">
      <c r="A1297" s="831" t="s">
        <v>6806</v>
      </c>
      <c r="B1297" s="832" t="s">
        <v>7094</v>
      </c>
      <c r="C1297" s="832" t="s">
        <v>665</v>
      </c>
      <c r="D1297" s="832" t="s">
        <v>6745</v>
      </c>
      <c r="E1297" s="832" t="s">
        <v>6770</v>
      </c>
      <c r="F1297" s="832" t="s">
        <v>6783</v>
      </c>
      <c r="G1297" s="832" t="s">
        <v>6784</v>
      </c>
      <c r="H1297" s="849"/>
      <c r="I1297" s="849"/>
      <c r="J1297" s="832"/>
      <c r="K1297" s="832"/>
      <c r="L1297" s="849">
        <v>3</v>
      </c>
      <c r="M1297" s="849">
        <v>111</v>
      </c>
      <c r="N1297" s="832">
        <v>1</v>
      </c>
      <c r="O1297" s="832">
        <v>37</v>
      </c>
      <c r="P1297" s="849"/>
      <c r="Q1297" s="849"/>
      <c r="R1297" s="837"/>
      <c r="S1297" s="850"/>
    </row>
    <row r="1298" spans="1:19" ht="14.4" customHeight="1" x14ac:dyDescent="0.3">
      <c r="A1298" s="831" t="s">
        <v>6806</v>
      </c>
      <c r="B1298" s="832" t="s">
        <v>7094</v>
      </c>
      <c r="C1298" s="832" t="s">
        <v>665</v>
      </c>
      <c r="D1298" s="832" t="s">
        <v>6745</v>
      </c>
      <c r="E1298" s="832" t="s">
        <v>6770</v>
      </c>
      <c r="F1298" s="832" t="s">
        <v>6888</v>
      </c>
      <c r="G1298" s="832" t="s">
        <v>6889</v>
      </c>
      <c r="H1298" s="849"/>
      <c r="I1298" s="849"/>
      <c r="J1298" s="832"/>
      <c r="K1298" s="832"/>
      <c r="L1298" s="849">
        <v>5</v>
      </c>
      <c r="M1298" s="849">
        <v>1775</v>
      </c>
      <c r="N1298" s="832">
        <v>1</v>
      </c>
      <c r="O1298" s="832">
        <v>355</v>
      </c>
      <c r="P1298" s="849"/>
      <c r="Q1298" s="849"/>
      <c r="R1298" s="837"/>
      <c r="S1298" s="850"/>
    </row>
    <row r="1299" spans="1:19" ht="14.4" customHeight="1" x14ac:dyDescent="0.3">
      <c r="A1299" s="831" t="s">
        <v>6806</v>
      </c>
      <c r="B1299" s="832" t="s">
        <v>7094</v>
      </c>
      <c r="C1299" s="832" t="s">
        <v>665</v>
      </c>
      <c r="D1299" s="832" t="s">
        <v>6745</v>
      </c>
      <c r="E1299" s="832" t="s">
        <v>6770</v>
      </c>
      <c r="F1299" s="832" t="s">
        <v>7113</v>
      </c>
      <c r="G1299" s="832" t="s">
        <v>7114</v>
      </c>
      <c r="H1299" s="849"/>
      <c r="I1299" s="849"/>
      <c r="J1299" s="832"/>
      <c r="K1299" s="832"/>
      <c r="L1299" s="849">
        <v>3</v>
      </c>
      <c r="M1299" s="849">
        <v>2106</v>
      </c>
      <c r="N1299" s="832">
        <v>1</v>
      </c>
      <c r="O1299" s="832">
        <v>702</v>
      </c>
      <c r="P1299" s="849"/>
      <c r="Q1299" s="849"/>
      <c r="R1299" s="837"/>
      <c r="S1299" s="850"/>
    </row>
    <row r="1300" spans="1:19" ht="14.4" customHeight="1" x14ac:dyDescent="0.3">
      <c r="A1300" s="831" t="s">
        <v>6806</v>
      </c>
      <c r="B1300" s="832" t="s">
        <v>7094</v>
      </c>
      <c r="C1300" s="832" t="s">
        <v>665</v>
      </c>
      <c r="D1300" s="832" t="s">
        <v>2704</v>
      </c>
      <c r="E1300" s="832" t="s">
        <v>6770</v>
      </c>
      <c r="F1300" s="832" t="s">
        <v>6773</v>
      </c>
      <c r="G1300" s="832" t="s">
        <v>6774</v>
      </c>
      <c r="H1300" s="849">
        <v>2</v>
      </c>
      <c r="I1300" s="849">
        <v>60</v>
      </c>
      <c r="J1300" s="832">
        <v>0.66666666666666663</v>
      </c>
      <c r="K1300" s="832">
        <v>30</v>
      </c>
      <c r="L1300" s="849">
        <v>3</v>
      </c>
      <c r="M1300" s="849">
        <v>90</v>
      </c>
      <c r="N1300" s="832">
        <v>1</v>
      </c>
      <c r="O1300" s="832">
        <v>30</v>
      </c>
      <c r="P1300" s="849">
        <v>5</v>
      </c>
      <c r="Q1300" s="849">
        <v>155</v>
      </c>
      <c r="R1300" s="837">
        <v>1.7222222222222223</v>
      </c>
      <c r="S1300" s="850">
        <v>31</v>
      </c>
    </row>
    <row r="1301" spans="1:19" ht="14.4" customHeight="1" x14ac:dyDescent="0.3">
      <c r="A1301" s="831" t="s">
        <v>6806</v>
      </c>
      <c r="B1301" s="832" t="s">
        <v>7094</v>
      </c>
      <c r="C1301" s="832" t="s">
        <v>665</v>
      </c>
      <c r="D1301" s="832" t="s">
        <v>2704</v>
      </c>
      <c r="E1301" s="832" t="s">
        <v>6770</v>
      </c>
      <c r="F1301" s="832" t="s">
        <v>6775</v>
      </c>
      <c r="G1301" s="832" t="s">
        <v>6776</v>
      </c>
      <c r="H1301" s="849">
        <v>30</v>
      </c>
      <c r="I1301" s="849">
        <v>1980</v>
      </c>
      <c r="J1301" s="832">
        <v>10</v>
      </c>
      <c r="K1301" s="832">
        <v>66</v>
      </c>
      <c r="L1301" s="849">
        <v>3</v>
      </c>
      <c r="M1301" s="849">
        <v>198</v>
      </c>
      <c r="N1301" s="832">
        <v>1</v>
      </c>
      <c r="O1301" s="832">
        <v>66</v>
      </c>
      <c r="P1301" s="849">
        <v>2</v>
      </c>
      <c r="Q1301" s="849">
        <v>134</v>
      </c>
      <c r="R1301" s="837">
        <v>0.6767676767676768</v>
      </c>
      <c r="S1301" s="850">
        <v>67</v>
      </c>
    </row>
    <row r="1302" spans="1:19" ht="14.4" customHeight="1" x14ac:dyDescent="0.3">
      <c r="A1302" s="831" t="s">
        <v>6806</v>
      </c>
      <c r="B1302" s="832" t="s">
        <v>7094</v>
      </c>
      <c r="C1302" s="832" t="s">
        <v>665</v>
      </c>
      <c r="D1302" s="832" t="s">
        <v>2704</v>
      </c>
      <c r="E1302" s="832" t="s">
        <v>6770</v>
      </c>
      <c r="F1302" s="832" t="s">
        <v>7101</v>
      </c>
      <c r="G1302" s="832" t="s">
        <v>7102</v>
      </c>
      <c r="H1302" s="849">
        <v>1</v>
      </c>
      <c r="I1302" s="849">
        <v>122</v>
      </c>
      <c r="J1302" s="832"/>
      <c r="K1302" s="832">
        <v>122</v>
      </c>
      <c r="L1302" s="849"/>
      <c r="M1302" s="849"/>
      <c r="N1302" s="832"/>
      <c r="O1302" s="832"/>
      <c r="P1302" s="849"/>
      <c r="Q1302" s="849"/>
      <c r="R1302" s="837"/>
      <c r="S1302" s="850"/>
    </row>
    <row r="1303" spans="1:19" ht="14.4" customHeight="1" x14ac:dyDescent="0.3">
      <c r="A1303" s="831" t="s">
        <v>6806</v>
      </c>
      <c r="B1303" s="832" t="s">
        <v>7094</v>
      </c>
      <c r="C1303" s="832" t="s">
        <v>665</v>
      </c>
      <c r="D1303" s="832" t="s">
        <v>2704</v>
      </c>
      <c r="E1303" s="832" t="s">
        <v>6770</v>
      </c>
      <c r="F1303" s="832" t="s">
        <v>6848</v>
      </c>
      <c r="G1303" s="832" t="s">
        <v>6849</v>
      </c>
      <c r="H1303" s="849"/>
      <c r="I1303" s="849"/>
      <c r="J1303" s="832"/>
      <c r="K1303" s="832"/>
      <c r="L1303" s="849">
        <v>7</v>
      </c>
      <c r="M1303" s="849">
        <v>1029</v>
      </c>
      <c r="N1303" s="832">
        <v>1</v>
      </c>
      <c r="O1303" s="832">
        <v>147</v>
      </c>
      <c r="P1303" s="849"/>
      <c r="Q1303" s="849"/>
      <c r="R1303" s="837"/>
      <c r="S1303" s="850"/>
    </row>
    <row r="1304" spans="1:19" ht="14.4" customHeight="1" x14ac:dyDescent="0.3">
      <c r="A1304" s="831" t="s">
        <v>6806</v>
      </c>
      <c r="B1304" s="832" t="s">
        <v>7094</v>
      </c>
      <c r="C1304" s="832" t="s">
        <v>665</v>
      </c>
      <c r="D1304" s="832" t="s">
        <v>2704</v>
      </c>
      <c r="E1304" s="832" t="s">
        <v>6770</v>
      </c>
      <c r="F1304" s="832" t="s">
        <v>6810</v>
      </c>
      <c r="G1304" s="832" t="s">
        <v>6811</v>
      </c>
      <c r="H1304" s="849">
        <v>16</v>
      </c>
      <c r="I1304" s="849">
        <v>592</v>
      </c>
      <c r="J1304" s="832">
        <v>8</v>
      </c>
      <c r="K1304" s="832">
        <v>37</v>
      </c>
      <c r="L1304" s="849">
        <v>2</v>
      </c>
      <c r="M1304" s="849">
        <v>74</v>
      </c>
      <c r="N1304" s="832">
        <v>1</v>
      </c>
      <c r="O1304" s="832">
        <v>37</v>
      </c>
      <c r="P1304" s="849">
        <v>3</v>
      </c>
      <c r="Q1304" s="849">
        <v>114</v>
      </c>
      <c r="R1304" s="837">
        <v>1.5405405405405406</v>
      </c>
      <c r="S1304" s="850">
        <v>38</v>
      </c>
    </row>
    <row r="1305" spans="1:19" ht="14.4" customHeight="1" x14ac:dyDescent="0.3">
      <c r="A1305" s="831" t="s">
        <v>6806</v>
      </c>
      <c r="B1305" s="832" t="s">
        <v>7094</v>
      </c>
      <c r="C1305" s="832" t="s">
        <v>665</v>
      </c>
      <c r="D1305" s="832" t="s">
        <v>2704</v>
      </c>
      <c r="E1305" s="832" t="s">
        <v>6770</v>
      </c>
      <c r="F1305" s="832" t="s">
        <v>7047</v>
      </c>
      <c r="G1305" s="832" t="s">
        <v>7048</v>
      </c>
      <c r="H1305" s="849">
        <v>5</v>
      </c>
      <c r="I1305" s="849">
        <v>430</v>
      </c>
      <c r="J1305" s="832">
        <v>1.235632183908046</v>
      </c>
      <c r="K1305" s="832">
        <v>86</v>
      </c>
      <c r="L1305" s="849">
        <v>4</v>
      </c>
      <c r="M1305" s="849">
        <v>348</v>
      </c>
      <c r="N1305" s="832">
        <v>1</v>
      </c>
      <c r="O1305" s="832">
        <v>87</v>
      </c>
      <c r="P1305" s="849">
        <v>3</v>
      </c>
      <c r="Q1305" s="849">
        <v>261</v>
      </c>
      <c r="R1305" s="837">
        <v>0.75</v>
      </c>
      <c r="S1305" s="850">
        <v>87</v>
      </c>
    </row>
    <row r="1306" spans="1:19" ht="14.4" customHeight="1" x14ac:dyDescent="0.3">
      <c r="A1306" s="831" t="s">
        <v>6806</v>
      </c>
      <c r="B1306" s="832" t="s">
        <v>7094</v>
      </c>
      <c r="C1306" s="832" t="s">
        <v>665</v>
      </c>
      <c r="D1306" s="832" t="s">
        <v>2704</v>
      </c>
      <c r="E1306" s="832" t="s">
        <v>6770</v>
      </c>
      <c r="F1306" s="832" t="s">
        <v>6925</v>
      </c>
      <c r="G1306" s="832" t="s">
        <v>6926</v>
      </c>
      <c r="H1306" s="849">
        <v>13</v>
      </c>
      <c r="I1306" s="849">
        <v>2301</v>
      </c>
      <c r="J1306" s="832">
        <v>2.154494382022472</v>
      </c>
      <c r="K1306" s="832">
        <v>177</v>
      </c>
      <c r="L1306" s="849">
        <v>6</v>
      </c>
      <c r="M1306" s="849">
        <v>1068</v>
      </c>
      <c r="N1306" s="832">
        <v>1</v>
      </c>
      <c r="O1306" s="832">
        <v>178</v>
      </c>
      <c r="P1306" s="849">
        <v>11</v>
      </c>
      <c r="Q1306" s="849">
        <v>1969</v>
      </c>
      <c r="R1306" s="837">
        <v>1.8436329588014981</v>
      </c>
      <c r="S1306" s="850">
        <v>179</v>
      </c>
    </row>
    <row r="1307" spans="1:19" ht="14.4" customHeight="1" x14ac:dyDescent="0.3">
      <c r="A1307" s="831" t="s">
        <v>6806</v>
      </c>
      <c r="B1307" s="832" t="s">
        <v>7094</v>
      </c>
      <c r="C1307" s="832" t="s">
        <v>665</v>
      </c>
      <c r="D1307" s="832" t="s">
        <v>2704</v>
      </c>
      <c r="E1307" s="832" t="s">
        <v>6770</v>
      </c>
      <c r="F1307" s="832" t="s">
        <v>6781</v>
      </c>
      <c r="G1307" s="832" t="s">
        <v>6782</v>
      </c>
      <c r="H1307" s="849">
        <v>3</v>
      </c>
      <c r="I1307" s="849">
        <v>100</v>
      </c>
      <c r="J1307" s="832">
        <v>3.0003000300030003</v>
      </c>
      <c r="K1307" s="832">
        <v>33.333333333333336</v>
      </c>
      <c r="L1307" s="849">
        <v>1</v>
      </c>
      <c r="M1307" s="849">
        <v>33.33</v>
      </c>
      <c r="N1307" s="832">
        <v>1</v>
      </c>
      <c r="O1307" s="832">
        <v>33.33</v>
      </c>
      <c r="P1307" s="849"/>
      <c r="Q1307" s="849"/>
      <c r="R1307" s="837"/>
      <c r="S1307" s="850"/>
    </row>
    <row r="1308" spans="1:19" ht="14.4" customHeight="1" x14ac:dyDescent="0.3">
      <c r="A1308" s="831" t="s">
        <v>6806</v>
      </c>
      <c r="B1308" s="832" t="s">
        <v>7094</v>
      </c>
      <c r="C1308" s="832" t="s">
        <v>665</v>
      </c>
      <c r="D1308" s="832" t="s">
        <v>2704</v>
      </c>
      <c r="E1308" s="832" t="s">
        <v>6770</v>
      </c>
      <c r="F1308" s="832" t="s">
        <v>6818</v>
      </c>
      <c r="G1308" s="832" t="s">
        <v>6819</v>
      </c>
      <c r="H1308" s="849">
        <v>18</v>
      </c>
      <c r="I1308" s="849">
        <v>2088</v>
      </c>
      <c r="J1308" s="832">
        <v>3.6</v>
      </c>
      <c r="K1308" s="832">
        <v>116</v>
      </c>
      <c r="L1308" s="849">
        <v>5</v>
      </c>
      <c r="M1308" s="849">
        <v>580</v>
      </c>
      <c r="N1308" s="832">
        <v>1</v>
      </c>
      <c r="O1308" s="832">
        <v>116</v>
      </c>
      <c r="P1308" s="849">
        <v>7</v>
      </c>
      <c r="Q1308" s="849">
        <v>812</v>
      </c>
      <c r="R1308" s="837">
        <v>1.4</v>
      </c>
      <c r="S1308" s="850">
        <v>116</v>
      </c>
    </row>
    <row r="1309" spans="1:19" ht="14.4" customHeight="1" x14ac:dyDescent="0.3">
      <c r="A1309" s="831" t="s">
        <v>6806</v>
      </c>
      <c r="B1309" s="832" t="s">
        <v>7094</v>
      </c>
      <c r="C1309" s="832" t="s">
        <v>665</v>
      </c>
      <c r="D1309" s="832" t="s">
        <v>2704</v>
      </c>
      <c r="E1309" s="832" t="s">
        <v>6770</v>
      </c>
      <c r="F1309" s="832" t="s">
        <v>6783</v>
      </c>
      <c r="G1309" s="832" t="s">
        <v>6784</v>
      </c>
      <c r="H1309" s="849">
        <v>19</v>
      </c>
      <c r="I1309" s="849">
        <v>703</v>
      </c>
      <c r="J1309" s="832">
        <v>3.8</v>
      </c>
      <c r="K1309" s="832">
        <v>37</v>
      </c>
      <c r="L1309" s="849">
        <v>5</v>
      </c>
      <c r="M1309" s="849">
        <v>185</v>
      </c>
      <c r="N1309" s="832">
        <v>1</v>
      </c>
      <c r="O1309" s="832">
        <v>37</v>
      </c>
      <c r="P1309" s="849">
        <v>7</v>
      </c>
      <c r="Q1309" s="849">
        <v>266</v>
      </c>
      <c r="R1309" s="837">
        <v>1.4378378378378378</v>
      </c>
      <c r="S1309" s="850">
        <v>38</v>
      </c>
    </row>
    <row r="1310" spans="1:19" ht="14.4" customHeight="1" x14ac:dyDescent="0.3">
      <c r="A1310" s="831" t="s">
        <v>6806</v>
      </c>
      <c r="B1310" s="832" t="s">
        <v>7094</v>
      </c>
      <c r="C1310" s="832" t="s">
        <v>665</v>
      </c>
      <c r="D1310" s="832" t="s">
        <v>2704</v>
      </c>
      <c r="E1310" s="832" t="s">
        <v>6770</v>
      </c>
      <c r="F1310" s="832" t="s">
        <v>6854</v>
      </c>
      <c r="G1310" s="832" t="s">
        <v>6855</v>
      </c>
      <c r="H1310" s="849">
        <v>1</v>
      </c>
      <c r="I1310" s="849">
        <v>32</v>
      </c>
      <c r="J1310" s="832"/>
      <c r="K1310" s="832">
        <v>32</v>
      </c>
      <c r="L1310" s="849"/>
      <c r="M1310" s="849"/>
      <c r="N1310" s="832"/>
      <c r="O1310" s="832"/>
      <c r="P1310" s="849">
        <v>2</v>
      </c>
      <c r="Q1310" s="849">
        <v>66</v>
      </c>
      <c r="R1310" s="837"/>
      <c r="S1310" s="850">
        <v>33</v>
      </c>
    </row>
    <row r="1311" spans="1:19" ht="14.4" customHeight="1" x14ac:dyDescent="0.3">
      <c r="A1311" s="831" t="s">
        <v>6806</v>
      </c>
      <c r="B1311" s="832" t="s">
        <v>7094</v>
      </c>
      <c r="C1311" s="832" t="s">
        <v>665</v>
      </c>
      <c r="D1311" s="832" t="s">
        <v>2704</v>
      </c>
      <c r="E1311" s="832" t="s">
        <v>6770</v>
      </c>
      <c r="F1311" s="832" t="s">
        <v>6888</v>
      </c>
      <c r="G1311" s="832" t="s">
        <v>6889</v>
      </c>
      <c r="H1311" s="849">
        <v>72</v>
      </c>
      <c r="I1311" s="849">
        <v>25560</v>
      </c>
      <c r="J1311" s="832">
        <v>2.4827586206896552</v>
      </c>
      <c r="K1311" s="832">
        <v>355</v>
      </c>
      <c r="L1311" s="849">
        <v>29</v>
      </c>
      <c r="M1311" s="849">
        <v>10295</v>
      </c>
      <c r="N1311" s="832">
        <v>1</v>
      </c>
      <c r="O1311" s="832">
        <v>355</v>
      </c>
      <c r="P1311" s="849">
        <v>17</v>
      </c>
      <c r="Q1311" s="849">
        <v>6086</v>
      </c>
      <c r="R1311" s="837">
        <v>0.59116075764934439</v>
      </c>
      <c r="S1311" s="850">
        <v>358</v>
      </c>
    </row>
    <row r="1312" spans="1:19" ht="14.4" customHeight="1" x14ac:dyDescent="0.3">
      <c r="A1312" s="831" t="s">
        <v>6806</v>
      </c>
      <c r="B1312" s="832" t="s">
        <v>7094</v>
      </c>
      <c r="C1312" s="832" t="s">
        <v>665</v>
      </c>
      <c r="D1312" s="832" t="s">
        <v>2704</v>
      </c>
      <c r="E1312" s="832" t="s">
        <v>6770</v>
      </c>
      <c r="F1312" s="832" t="s">
        <v>7109</v>
      </c>
      <c r="G1312" s="832" t="s">
        <v>7110</v>
      </c>
      <c r="H1312" s="849">
        <v>21</v>
      </c>
      <c r="I1312" s="849">
        <v>0</v>
      </c>
      <c r="J1312" s="832"/>
      <c r="K1312" s="832">
        <v>0</v>
      </c>
      <c r="L1312" s="849">
        <v>6</v>
      </c>
      <c r="M1312" s="849">
        <v>0</v>
      </c>
      <c r="N1312" s="832"/>
      <c r="O1312" s="832">
        <v>0</v>
      </c>
      <c r="P1312" s="849">
        <v>17</v>
      </c>
      <c r="Q1312" s="849">
        <v>0</v>
      </c>
      <c r="R1312" s="837"/>
      <c r="S1312" s="850">
        <v>0</v>
      </c>
    </row>
    <row r="1313" spans="1:19" ht="14.4" customHeight="1" x14ac:dyDescent="0.3">
      <c r="A1313" s="831" t="s">
        <v>6806</v>
      </c>
      <c r="B1313" s="832" t="s">
        <v>7094</v>
      </c>
      <c r="C1313" s="832" t="s">
        <v>665</v>
      </c>
      <c r="D1313" s="832" t="s">
        <v>2704</v>
      </c>
      <c r="E1313" s="832" t="s">
        <v>6770</v>
      </c>
      <c r="F1313" s="832" t="s">
        <v>7111</v>
      </c>
      <c r="G1313" s="832" t="s">
        <v>7112</v>
      </c>
      <c r="H1313" s="849">
        <v>25</v>
      </c>
      <c r="I1313" s="849">
        <v>5000</v>
      </c>
      <c r="J1313" s="832">
        <v>4.166666666666667</v>
      </c>
      <c r="K1313" s="832">
        <v>200</v>
      </c>
      <c r="L1313" s="849">
        <v>6</v>
      </c>
      <c r="M1313" s="849">
        <v>1200</v>
      </c>
      <c r="N1313" s="832">
        <v>1</v>
      </c>
      <c r="O1313" s="832">
        <v>200</v>
      </c>
      <c r="P1313" s="849">
        <v>23</v>
      </c>
      <c r="Q1313" s="849">
        <v>4600</v>
      </c>
      <c r="R1313" s="837">
        <v>3.8333333333333335</v>
      </c>
      <c r="S1313" s="850">
        <v>200</v>
      </c>
    </row>
    <row r="1314" spans="1:19" ht="14.4" customHeight="1" x14ac:dyDescent="0.3">
      <c r="A1314" s="831" t="s">
        <v>6806</v>
      </c>
      <c r="B1314" s="832" t="s">
        <v>7094</v>
      </c>
      <c r="C1314" s="832" t="s">
        <v>665</v>
      </c>
      <c r="D1314" s="832" t="s">
        <v>2704</v>
      </c>
      <c r="E1314" s="832" t="s">
        <v>6770</v>
      </c>
      <c r="F1314" s="832" t="s">
        <v>6822</v>
      </c>
      <c r="G1314" s="832" t="s">
        <v>6823</v>
      </c>
      <c r="H1314" s="849">
        <v>11</v>
      </c>
      <c r="I1314" s="849">
        <v>814</v>
      </c>
      <c r="J1314" s="832"/>
      <c r="K1314" s="832">
        <v>74</v>
      </c>
      <c r="L1314" s="849"/>
      <c r="M1314" s="849"/>
      <c r="N1314" s="832"/>
      <c r="O1314" s="832"/>
      <c r="P1314" s="849"/>
      <c r="Q1314" s="849"/>
      <c r="R1314" s="837"/>
      <c r="S1314" s="850"/>
    </row>
    <row r="1315" spans="1:19" ht="14.4" customHeight="1" x14ac:dyDescent="0.3">
      <c r="A1315" s="831" t="s">
        <v>6806</v>
      </c>
      <c r="B1315" s="832" t="s">
        <v>7094</v>
      </c>
      <c r="C1315" s="832" t="s">
        <v>665</v>
      </c>
      <c r="D1315" s="832" t="s">
        <v>2704</v>
      </c>
      <c r="E1315" s="832" t="s">
        <v>6770</v>
      </c>
      <c r="F1315" s="832" t="s">
        <v>7113</v>
      </c>
      <c r="G1315" s="832" t="s">
        <v>7114</v>
      </c>
      <c r="H1315" s="849">
        <v>160</v>
      </c>
      <c r="I1315" s="849">
        <v>112160</v>
      </c>
      <c r="J1315" s="832"/>
      <c r="K1315" s="832">
        <v>701</v>
      </c>
      <c r="L1315" s="849"/>
      <c r="M1315" s="849"/>
      <c r="N1315" s="832"/>
      <c r="O1315" s="832"/>
      <c r="P1315" s="849">
        <v>1</v>
      </c>
      <c r="Q1315" s="849">
        <v>707</v>
      </c>
      <c r="R1315" s="837"/>
      <c r="S1315" s="850">
        <v>707</v>
      </c>
    </row>
    <row r="1316" spans="1:19" ht="14.4" customHeight="1" x14ac:dyDescent="0.3">
      <c r="A1316" s="831" t="s">
        <v>6806</v>
      </c>
      <c r="B1316" s="832" t="s">
        <v>7094</v>
      </c>
      <c r="C1316" s="832" t="s">
        <v>665</v>
      </c>
      <c r="D1316" s="832" t="s">
        <v>2704</v>
      </c>
      <c r="E1316" s="832" t="s">
        <v>6770</v>
      </c>
      <c r="F1316" s="832" t="s">
        <v>6824</v>
      </c>
      <c r="G1316" s="832" t="s">
        <v>6825</v>
      </c>
      <c r="H1316" s="849">
        <v>1</v>
      </c>
      <c r="I1316" s="849">
        <v>223</v>
      </c>
      <c r="J1316" s="832"/>
      <c r="K1316" s="832">
        <v>223</v>
      </c>
      <c r="L1316" s="849"/>
      <c r="M1316" s="849"/>
      <c r="N1316" s="832"/>
      <c r="O1316" s="832"/>
      <c r="P1316" s="849"/>
      <c r="Q1316" s="849"/>
      <c r="R1316" s="837"/>
      <c r="S1316" s="850"/>
    </row>
    <row r="1317" spans="1:19" ht="14.4" customHeight="1" x14ac:dyDescent="0.3">
      <c r="A1317" s="831" t="s">
        <v>6806</v>
      </c>
      <c r="B1317" s="832" t="s">
        <v>7094</v>
      </c>
      <c r="C1317" s="832" t="s">
        <v>665</v>
      </c>
      <c r="D1317" s="832" t="s">
        <v>2704</v>
      </c>
      <c r="E1317" s="832" t="s">
        <v>6770</v>
      </c>
      <c r="F1317" s="832" t="s">
        <v>6890</v>
      </c>
      <c r="G1317" s="832" t="s">
        <v>6891</v>
      </c>
      <c r="H1317" s="849">
        <v>2</v>
      </c>
      <c r="I1317" s="849">
        <v>154</v>
      </c>
      <c r="J1317" s="832">
        <v>0.2</v>
      </c>
      <c r="K1317" s="832">
        <v>77</v>
      </c>
      <c r="L1317" s="849">
        <v>10</v>
      </c>
      <c r="M1317" s="849">
        <v>770</v>
      </c>
      <c r="N1317" s="832">
        <v>1</v>
      </c>
      <c r="O1317" s="832">
        <v>77</v>
      </c>
      <c r="P1317" s="849">
        <v>1</v>
      </c>
      <c r="Q1317" s="849">
        <v>78</v>
      </c>
      <c r="R1317" s="837">
        <v>0.1012987012987013</v>
      </c>
      <c r="S1317" s="850">
        <v>78</v>
      </c>
    </row>
    <row r="1318" spans="1:19" ht="14.4" customHeight="1" x14ac:dyDescent="0.3">
      <c r="A1318" s="831" t="s">
        <v>6806</v>
      </c>
      <c r="B1318" s="832" t="s">
        <v>7094</v>
      </c>
      <c r="C1318" s="832" t="s">
        <v>665</v>
      </c>
      <c r="D1318" s="832" t="s">
        <v>2704</v>
      </c>
      <c r="E1318" s="832" t="s">
        <v>6770</v>
      </c>
      <c r="F1318" s="832" t="s">
        <v>6892</v>
      </c>
      <c r="G1318" s="832" t="s">
        <v>6893</v>
      </c>
      <c r="H1318" s="849">
        <v>2</v>
      </c>
      <c r="I1318" s="849">
        <v>118</v>
      </c>
      <c r="J1318" s="832"/>
      <c r="K1318" s="832">
        <v>59</v>
      </c>
      <c r="L1318" s="849"/>
      <c r="M1318" s="849"/>
      <c r="N1318" s="832"/>
      <c r="O1318" s="832"/>
      <c r="P1318" s="849"/>
      <c r="Q1318" s="849"/>
      <c r="R1318" s="837"/>
      <c r="S1318" s="850"/>
    </row>
    <row r="1319" spans="1:19" ht="14.4" customHeight="1" x14ac:dyDescent="0.3">
      <c r="A1319" s="831" t="s">
        <v>6806</v>
      </c>
      <c r="B1319" s="832" t="s">
        <v>7094</v>
      </c>
      <c r="C1319" s="832" t="s">
        <v>665</v>
      </c>
      <c r="D1319" s="832" t="s">
        <v>2704</v>
      </c>
      <c r="E1319" s="832" t="s">
        <v>6770</v>
      </c>
      <c r="F1319" s="832" t="s">
        <v>6785</v>
      </c>
      <c r="G1319" s="832" t="s">
        <v>6786</v>
      </c>
      <c r="H1319" s="849"/>
      <c r="I1319" s="849"/>
      <c r="J1319" s="832"/>
      <c r="K1319" s="832"/>
      <c r="L1319" s="849"/>
      <c r="M1319" s="849"/>
      <c r="N1319" s="832"/>
      <c r="O1319" s="832"/>
      <c r="P1319" s="849">
        <v>3</v>
      </c>
      <c r="Q1319" s="849">
        <v>87</v>
      </c>
      <c r="R1319" s="837"/>
      <c r="S1319" s="850">
        <v>29</v>
      </c>
    </row>
    <row r="1320" spans="1:19" ht="14.4" customHeight="1" x14ac:dyDescent="0.3">
      <c r="A1320" s="831" t="s">
        <v>6806</v>
      </c>
      <c r="B1320" s="832" t="s">
        <v>7094</v>
      </c>
      <c r="C1320" s="832" t="s">
        <v>665</v>
      </c>
      <c r="D1320" s="832" t="s">
        <v>2704</v>
      </c>
      <c r="E1320" s="832" t="s">
        <v>6770</v>
      </c>
      <c r="F1320" s="832" t="s">
        <v>6787</v>
      </c>
      <c r="G1320" s="832" t="s">
        <v>6788</v>
      </c>
      <c r="H1320" s="849">
        <v>9</v>
      </c>
      <c r="I1320" s="849">
        <v>531</v>
      </c>
      <c r="J1320" s="832">
        <v>4.5</v>
      </c>
      <c r="K1320" s="832">
        <v>59</v>
      </c>
      <c r="L1320" s="849">
        <v>2</v>
      </c>
      <c r="M1320" s="849">
        <v>118</v>
      </c>
      <c r="N1320" s="832">
        <v>1</v>
      </c>
      <c r="O1320" s="832">
        <v>59</v>
      </c>
      <c r="P1320" s="849">
        <v>4</v>
      </c>
      <c r="Q1320" s="849">
        <v>244</v>
      </c>
      <c r="R1320" s="837">
        <v>2.0677966101694913</v>
      </c>
      <c r="S1320" s="850">
        <v>61</v>
      </c>
    </row>
    <row r="1321" spans="1:19" ht="14.4" customHeight="1" x14ac:dyDescent="0.3">
      <c r="A1321" s="831" t="s">
        <v>6806</v>
      </c>
      <c r="B1321" s="832" t="s">
        <v>7094</v>
      </c>
      <c r="C1321" s="832" t="s">
        <v>665</v>
      </c>
      <c r="D1321" s="832" t="s">
        <v>2704</v>
      </c>
      <c r="E1321" s="832" t="s">
        <v>6770</v>
      </c>
      <c r="F1321" s="832" t="s">
        <v>6789</v>
      </c>
      <c r="G1321" s="832" t="s">
        <v>6790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1</v>
      </c>
      <c r="Q1321" s="849">
        <v>38</v>
      </c>
      <c r="R1321" s="837"/>
      <c r="S1321" s="850">
        <v>38</v>
      </c>
    </row>
    <row r="1322" spans="1:19" ht="14.4" customHeight="1" x14ac:dyDescent="0.3">
      <c r="A1322" s="831" t="s">
        <v>6806</v>
      </c>
      <c r="B1322" s="832" t="s">
        <v>7094</v>
      </c>
      <c r="C1322" s="832" t="s">
        <v>665</v>
      </c>
      <c r="D1322" s="832" t="s">
        <v>2706</v>
      </c>
      <c r="E1322" s="832" t="s">
        <v>6751</v>
      </c>
      <c r="F1322" s="832" t="s">
        <v>7039</v>
      </c>
      <c r="G1322" s="832" t="s">
        <v>7040</v>
      </c>
      <c r="H1322" s="849"/>
      <c r="I1322" s="849"/>
      <c r="J1322" s="832"/>
      <c r="K1322" s="832"/>
      <c r="L1322" s="849">
        <v>8</v>
      </c>
      <c r="M1322" s="849">
        <v>10837.68</v>
      </c>
      <c r="N1322" s="832">
        <v>1</v>
      </c>
      <c r="O1322" s="832">
        <v>1354.71</v>
      </c>
      <c r="P1322" s="849"/>
      <c r="Q1322" s="849"/>
      <c r="R1322" s="837"/>
      <c r="S1322" s="850"/>
    </row>
    <row r="1323" spans="1:19" ht="14.4" customHeight="1" x14ac:dyDescent="0.3">
      <c r="A1323" s="831" t="s">
        <v>6806</v>
      </c>
      <c r="B1323" s="832" t="s">
        <v>7094</v>
      </c>
      <c r="C1323" s="832" t="s">
        <v>665</v>
      </c>
      <c r="D1323" s="832" t="s">
        <v>2706</v>
      </c>
      <c r="E1323" s="832" t="s">
        <v>6751</v>
      </c>
      <c r="F1323" s="832" t="s">
        <v>7095</v>
      </c>
      <c r="G1323" s="832" t="s">
        <v>1611</v>
      </c>
      <c r="H1323" s="849">
        <v>3</v>
      </c>
      <c r="I1323" s="849">
        <v>18131.64</v>
      </c>
      <c r="J1323" s="832"/>
      <c r="K1323" s="832">
        <v>6043.88</v>
      </c>
      <c r="L1323" s="849"/>
      <c r="M1323" s="849"/>
      <c r="N1323" s="832"/>
      <c r="O1323" s="832"/>
      <c r="P1323" s="849"/>
      <c r="Q1323" s="849"/>
      <c r="R1323" s="837"/>
      <c r="S1323" s="850"/>
    </row>
    <row r="1324" spans="1:19" ht="14.4" customHeight="1" x14ac:dyDescent="0.3">
      <c r="A1324" s="831" t="s">
        <v>6806</v>
      </c>
      <c r="B1324" s="832" t="s">
        <v>7094</v>
      </c>
      <c r="C1324" s="832" t="s">
        <v>665</v>
      </c>
      <c r="D1324" s="832" t="s">
        <v>2706</v>
      </c>
      <c r="E1324" s="832" t="s">
        <v>6751</v>
      </c>
      <c r="F1324" s="832" t="s">
        <v>7041</v>
      </c>
      <c r="G1324" s="832" t="s">
        <v>1613</v>
      </c>
      <c r="H1324" s="849"/>
      <c r="I1324" s="849"/>
      <c r="J1324" s="832"/>
      <c r="K1324" s="832"/>
      <c r="L1324" s="849">
        <v>0</v>
      </c>
      <c r="M1324" s="849">
        <v>0</v>
      </c>
      <c r="N1324" s="832"/>
      <c r="O1324" s="832"/>
      <c r="P1324" s="849"/>
      <c r="Q1324" s="849"/>
      <c r="R1324" s="837"/>
      <c r="S1324" s="850"/>
    </row>
    <row r="1325" spans="1:19" ht="14.4" customHeight="1" x14ac:dyDescent="0.3">
      <c r="A1325" s="831" t="s">
        <v>6806</v>
      </c>
      <c r="B1325" s="832" t="s">
        <v>7094</v>
      </c>
      <c r="C1325" s="832" t="s">
        <v>665</v>
      </c>
      <c r="D1325" s="832" t="s">
        <v>2706</v>
      </c>
      <c r="E1325" s="832" t="s">
        <v>6751</v>
      </c>
      <c r="F1325" s="832" t="s">
        <v>7042</v>
      </c>
      <c r="G1325" s="832" t="s">
        <v>7043</v>
      </c>
      <c r="H1325" s="849"/>
      <c r="I1325" s="849"/>
      <c r="J1325" s="832"/>
      <c r="K1325" s="832"/>
      <c r="L1325" s="849">
        <v>8</v>
      </c>
      <c r="M1325" s="849">
        <v>8027.36</v>
      </c>
      <c r="N1325" s="832">
        <v>1</v>
      </c>
      <c r="O1325" s="832">
        <v>1003.42</v>
      </c>
      <c r="P1325" s="849"/>
      <c r="Q1325" s="849"/>
      <c r="R1325" s="837"/>
      <c r="S1325" s="850"/>
    </row>
    <row r="1326" spans="1:19" ht="14.4" customHeight="1" x14ac:dyDescent="0.3">
      <c r="A1326" s="831" t="s">
        <v>6806</v>
      </c>
      <c r="B1326" s="832" t="s">
        <v>7094</v>
      </c>
      <c r="C1326" s="832" t="s">
        <v>665</v>
      </c>
      <c r="D1326" s="832" t="s">
        <v>2706</v>
      </c>
      <c r="E1326" s="832" t="s">
        <v>6751</v>
      </c>
      <c r="F1326" s="832" t="s">
        <v>7097</v>
      </c>
      <c r="G1326" s="832" t="s">
        <v>1611</v>
      </c>
      <c r="H1326" s="849"/>
      <c r="I1326" s="849"/>
      <c r="J1326" s="832"/>
      <c r="K1326" s="832"/>
      <c r="L1326" s="849">
        <v>2</v>
      </c>
      <c r="M1326" s="849">
        <v>12087.76</v>
      </c>
      <c r="N1326" s="832">
        <v>1</v>
      </c>
      <c r="O1326" s="832">
        <v>6043.88</v>
      </c>
      <c r="P1326" s="849"/>
      <c r="Q1326" s="849"/>
      <c r="R1326" s="837"/>
      <c r="S1326" s="850"/>
    </row>
    <row r="1327" spans="1:19" ht="14.4" customHeight="1" x14ac:dyDescent="0.3">
      <c r="A1327" s="831" t="s">
        <v>6806</v>
      </c>
      <c r="B1327" s="832" t="s">
        <v>7094</v>
      </c>
      <c r="C1327" s="832" t="s">
        <v>665</v>
      </c>
      <c r="D1327" s="832" t="s">
        <v>2706</v>
      </c>
      <c r="E1327" s="832" t="s">
        <v>6770</v>
      </c>
      <c r="F1327" s="832" t="s">
        <v>6773</v>
      </c>
      <c r="G1327" s="832" t="s">
        <v>6774</v>
      </c>
      <c r="H1327" s="849">
        <v>1</v>
      </c>
      <c r="I1327" s="849">
        <v>30</v>
      </c>
      <c r="J1327" s="832">
        <v>1</v>
      </c>
      <c r="K1327" s="832">
        <v>30</v>
      </c>
      <c r="L1327" s="849">
        <v>1</v>
      </c>
      <c r="M1327" s="849">
        <v>30</v>
      </c>
      <c r="N1327" s="832">
        <v>1</v>
      </c>
      <c r="O1327" s="832">
        <v>30</v>
      </c>
      <c r="P1327" s="849"/>
      <c r="Q1327" s="849"/>
      <c r="R1327" s="837"/>
      <c r="S1327" s="850"/>
    </row>
    <row r="1328" spans="1:19" ht="14.4" customHeight="1" x14ac:dyDescent="0.3">
      <c r="A1328" s="831" t="s">
        <v>6806</v>
      </c>
      <c r="B1328" s="832" t="s">
        <v>7094</v>
      </c>
      <c r="C1328" s="832" t="s">
        <v>665</v>
      </c>
      <c r="D1328" s="832" t="s">
        <v>2706</v>
      </c>
      <c r="E1328" s="832" t="s">
        <v>6770</v>
      </c>
      <c r="F1328" s="832" t="s">
        <v>6775</v>
      </c>
      <c r="G1328" s="832" t="s">
        <v>6776</v>
      </c>
      <c r="H1328" s="849">
        <v>54</v>
      </c>
      <c r="I1328" s="849">
        <v>3564</v>
      </c>
      <c r="J1328" s="832">
        <v>1.0188679245283019</v>
      </c>
      <c r="K1328" s="832">
        <v>66</v>
      </c>
      <c r="L1328" s="849">
        <v>53</v>
      </c>
      <c r="M1328" s="849">
        <v>3498</v>
      </c>
      <c r="N1328" s="832">
        <v>1</v>
      </c>
      <c r="O1328" s="832">
        <v>66</v>
      </c>
      <c r="P1328" s="849">
        <v>40</v>
      </c>
      <c r="Q1328" s="849">
        <v>2680</v>
      </c>
      <c r="R1328" s="837">
        <v>0.76615208690680392</v>
      </c>
      <c r="S1328" s="850">
        <v>67</v>
      </c>
    </row>
    <row r="1329" spans="1:19" ht="14.4" customHeight="1" x14ac:dyDescent="0.3">
      <c r="A1329" s="831" t="s">
        <v>6806</v>
      </c>
      <c r="B1329" s="832" t="s">
        <v>7094</v>
      </c>
      <c r="C1329" s="832" t="s">
        <v>665</v>
      </c>
      <c r="D1329" s="832" t="s">
        <v>2706</v>
      </c>
      <c r="E1329" s="832" t="s">
        <v>6770</v>
      </c>
      <c r="F1329" s="832" t="s">
        <v>6848</v>
      </c>
      <c r="G1329" s="832" t="s">
        <v>6849</v>
      </c>
      <c r="H1329" s="849">
        <v>14</v>
      </c>
      <c r="I1329" s="849">
        <v>2058</v>
      </c>
      <c r="J1329" s="832">
        <v>0.35</v>
      </c>
      <c r="K1329" s="832">
        <v>147</v>
      </c>
      <c r="L1329" s="849">
        <v>40</v>
      </c>
      <c r="M1329" s="849">
        <v>5880</v>
      </c>
      <c r="N1329" s="832">
        <v>1</v>
      </c>
      <c r="O1329" s="832">
        <v>147</v>
      </c>
      <c r="P1329" s="849">
        <v>3</v>
      </c>
      <c r="Q1329" s="849">
        <v>453</v>
      </c>
      <c r="R1329" s="837">
        <v>7.7040816326530606E-2</v>
      </c>
      <c r="S1329" s="850">
        <v>151</v>
      </c>
    </row>
    <row r="1330" spans="1:19" ht="14.4" customHeight="1" x14ac:dyDescent="0.3">
      <c r="A1330" s="831" t="s">
        <v>6806</v>
      </c>
      <c r="B1330" s="832" t="s">
        <v>7094</v>
      </c>
      <c r="C1330" s="832" t="s">
        <v>665</v>
      </c>
      <c r="D1330" s="832" t="s">
        <v>2706</v>
      </c>
      <c r="E1330" s="832" t="s">
        <v>6770</v>
      </c>
      <c r="F1330" s="832" t="s">
        <v>6810</v>
      </c>
      <c r="G1330" s="832" t="s">
        <v>6811</v>
      </c>
      <c r="H1330" s="849">
        <v>10</v>
      </c>
      <c r="I1330" s="849">
        <v>370</v>
      </c>
      <c r="J1330" s="832">
        <v>2</v>
      </c>
      <c r="K1330" s="832">
        <v>37</v>
      </c>
      <c r="L1330" s="849">
        <v>5</v>
      </c>
      <c r="M1330" s="849">
        <v>185</v>
      </c>
      <c r="N1330" s="832">
        <v>1</v>
      </c>
      <c r="O1330" s="832">
        <v>37</v>
      </c>
      <c r="P1330" s="849">
        <v>3</v>
      </c>
      <c r="Q1330" s="849">
        <v>114</v>
      </c>
      <c r="R1330" s="837">
        <v>0.61621621621621625</v>
      </c>
      <c r="S1330" s="850">
        <v>38</v>
      </c>
    </row>
    <row r="1331" spans="1:19" ht="14.4" customHeight="1" x14ac:dyDescent="0.3">
      <c r="A1331" s="831" t="s">
        <v>6806</v>
      </c>
      <c r="B1331" s="832" t="s">
        <v>7094</v>
      </c>
      <c r="C1331" s="832" t="s">
        <v>665</v>
      </c>
      <c r="D1331" s="832" t="s">
        <v>2706</v>
      </c>
      <c r="E1331" s="832" t="s">
        <v>6770</v>
      </c>
      <c r="F1331" s="832" t="s">
        <v>6925</v>
      </c>
      <c r="G1331" s="832" t="s">
        <v>6926</v>
      </c>
      <c r="H1331" s="849">
        <v>40</v>
      </c>
      <c r="I1331" s="849">
        <v>7080</v>
      </c>
      <c r="J1331" s="832">
        <v>0.5682182985553772</v>
      </c>
      <c r="K1331" s="832">
        <v>177</v>
      </c>
      <c r="L1331" s="849">
        <v>70</v>
      </c>
      <c r="M1331" s="849">
        <v>12460</v>
      </c>
      <c r="N1331" s="832">
        <v>1</v>
      </c>
      <c r="O1331" s="832">
        <v>178</v>
      </c>
      <c r="P1331" s="849">
        <v>28</v>
      </c>
      <c r="Q1331" s="849">
        <v>5012</v>
      </c>
      <c r="R1331" s="837">
        <v>0.40224719101123596</v>
      </c>
      <c r="S1331" s="850">
        <v>179</v>
      </c>
    </row>
    <row r="1332" spans="1:19" ht="14.4" customHeight="1" x14ac:dyDescent="0.3">
      <c r="A1332" s="831" t="s">
        <v>6806</v>
      </c>
      <c r="B1332" s="832" t="s">
        <v>7094</v>
      </c>
      <c r="C1332" s="832" t="s">
        <v>665</v>
      </c>
      <c r="D1332" s="832" t="s">
        <v>2706</v>
      </c>
      <c r="E1332" s="832" t="s">
        <v>6770</v>
      </c>
      <c r="F1332" s="832" t="s">
        <v>6927</v>
      </c>
      <c r="G1332" s="832" t="s">
        <v>6928</v>
      </c>
      <c r="H1332" s="849"/>
      <c r="I1332" s="849"/>
      <c r="J1332" s="832"/>
      <c r="K1332" s="832"/>
      <c r="L1332" s="849">
        <v>5</v>
      </c>
      <c r="M1332" s="849">
        <v>0</v>
      </c>
      <c r="N1332" s="832"/>
      <c r="O1332" s="832">
        <v>0</v>
      </c>
      <c r="P1332" s="849"/>
      <c r="Q1332" s="849"/>
      <c r="R1332" s="837"/>
      <c r="S1332" s="850"/>
    </row>
    <row r="1333" spans="1:19" ht="14.4" customHeight="1" x14ac:dyDescent="0.3">
      <c r="A1333" s="831" t="s">
        <v>6806</v>
      </c>
      <c r="B1333" s="832" t="s">
        <v>7094</v>
      </c>
      <c r="C1333" s="832" t="s">
        <v>665</v>
      </c>
      <c r="D1333" s="832" t="s">
        <v>2706</v>
      </c>
      <c r="E1333" s="832" t="s">
        <v>6770</v>
      </c>
      <c r="F1333" s="832" t="s">
        <v>6781</v>
      </c>
      <c r="G1333" s="832" t="s">
        <v>6782</v>
      </c>
      <c r="H1333" s="849">
        <v>3</v>
      </c>
      <c r="I1333" s="849">
        <v>99.99</v>
      </c>
      <c r="J1333" s="832">
        <v>0.49994999999999995</v>
      </c>
      <c r="K1333" s="832">
        <v>33.33</v>
      </c>
      <c r="L1333" s="849">
        <v>6</v>
      </c>
      <c r="M1333" s="849">
        <v>200</v>
      </c>
      <c r="N1333" s="832">
        <v>1</v>
      </c>
      <c r="O1333" s="832">
        <v>33.333333333333336</v>
      </c>
      <c r="P1333" s="849">
        <v>6</v>
      </c>
      <c r="Q1333" s="849">
        <v>199.98999999999995</v>
      </c>
      <c r="R1333" s="837">
        <v>0.99994999999999978</v>
      </c>
      <c r="S1333" s="850">
        <v>33.331666666666656</v>
      </c>
    </row>
    <row r="1334" spans="1:19" ht="14.4" customHeight="1" x14ac:dyDescent="0.3">
      <c r="A1334" s="831" t="s">
        <v>6806</v>
      </c>
      <c r="B1334" s="832" t="s">
        <v>7094</v>
      </c>
      <c r="C1334" s="832" t="s">
        <v>665</v>
      </c>
      <c r="D1334" s="832" t="s">
        <v>2706</v>
      </c>
      <c r="E1334" s="832" t="s">
        <v>6770</v>
      </c>
      <c r="F1334" s="832" t="s">
        <v>6818</v>
      </c>
      <c r="G1334" s="832" t="s">
        <v>6819</v>
      </c>
      <c r="H1334" s="849">
        <v>54</v>
      </c>
      <c r="I1334" s="849">
        <v>6264</v>
      </c>
      <c r="J1334" s="832">
        <v>0.9</v>
      </c>
      <c r="K1334" s="832">
        <v>116</v>
      </c>
      <c r="L1334" s="849">
        <v>60</v>
      </c>
      <c r="M1334" s="849">
        <v>6960</v>
      </c>
      <c r="N1334" s="832">
        <v>1</v>
      </c>
      <c r="O1334" s="832">
        <v>116</v>
      </c>
      <c r="P1334" s="849">
        <v>22</v>
      </c>
      <c r="Q1334" s="849">
        <v>2552</v>
      </c>
      <c r="R1334" s="837">
        <v>0.36666666666666664</v>
      </c>
      <c r="S1334" s="850">
        <v>116</v>
      </c>
    </row>
    <row r="1335" spans="1:19" ht="14.4" customHeight="1" x14ac:dyDescent="0.3">
      <c r="A1335" s="831" t="s">
        <v>6806</v>
      </c>
      <c r="B1335" s="832" t="s">
        <v>7094</v>
      </c>
      <c r="C1335" s="832" t="s">
        <v>665</v>
      </c>
      <c r="D1335" s="832" t="s">
        <v>2706</v>
      </c>
      <c r="E1335" s="832" t="s">
        <v>6770</v>
      </c>
      <c r="F1335" s="832" t="s">
        <v>6783</v>
      </c>
      <c r="G1335" s="832" t="s">
        <v>6784</v>
      </c>
      <c r="H1335" s="849">
        <v>42</v>
      </c>
      <c r="I1335" s="849">
        <v>1554</v>
      </c>
      <c r="J1335" s="832">
        <v>1.3125</v>
      </c>
      <c r="K1335" s="832">
        <v>37</v>
      </c>
      <c r="L1335" s="849">
        <v>32</v>
      </c>
      <c r="M1335" s="849">
        <v>1184</v>
      </c>
      <c r="N1335" s="832">
        <v>1</v>
      </c>
      <c r="O1335" s="832">
        <v>37</v>
      </c>
      <c r="P1335" s="849">
        <v>39</v>
      </c>
      <c r="Q1335" s="849">
        <v>1482</v>
      </c>
      <c r="R1335" s="837">
        <v>1.2516891891891893</v>
      </c>
      <c r="S1335" s="850">
        <v>38</v>
      </c>
    </row>
    <row r="1336" spans="1:19" ht="14.4" customHeight="1" x14ac:dyDescent="0.3">
      <c r="A1336" s="831" t="s">
        <v>6806</v>
      </c>
      <c r="B1336" s="832" t="s">
        <v>7094</v>
      </c>
      <c r="C1336" s="832" t="s">
        <v>665</v>
      </c>
      <c r="D1336" s="832" t="s">
        <v>2706</v>
      </c>
      <c r="E1336" s="832" t="s">
        <v>6770</v>
      </c>
      <c r="F1336" s="832" t="s">
        <v>6854</v>
      </c>
      <c r="G1336" s="832" t="s">
        <v>6855</v>
      </c>
      <c r="H1336" s="849"/>
      <c r="I1336" s="849"/>
      <c r="J1336" s="832"/>
      <c r="K1336" s="832"/>
      <c r="L1336" s="849">
        <v>2</v>
      </c>
      <c r="M1336" s="849">
        <v>64</v>
      </c>
      <c r="N1336" s="832">
        <v>1</v>
      </c>
      <c r="O1336" s="832">
        <v>32</v>
      </c>
      <c r="P1336" s="849"/>
      <c r="Q1336" s="849"/>
      <c r="R1336" s="837"/>
      <c r="S1336" s="850"/>
    </row>
    <row r="1337" spans="1:19" ht="14.4" customHeight="1" x14ac:dyDescent="0.3">
      <c r="A1337" s="831" t="s">
        <v>6806</v>
      </c>
      <c r="B1337" s="832" t="s">
        <v>7094</v>
      </c>
      <c r="C1337" s="832" t="s">
        <v>665</v>
      </c>
      <c r="D1337" s="832" t="s">
        <v>2706</v>
      </c>
      <c r="E1337" s="832" t="s">
        <v>6770</v>
      </c>
      <c r="F1337" s="832" t="s">
        <v>6888</v>
      </c>
      <c r="G1337" s="832" t="s">
        <v>6889</v>
      </c>
      <c r="H1337" s="849">
        <v>77</v>
      </c>
      <c r="I1337" s="849">
        <v>27335</v>
      </c>
      <c r="J1337" s="832">
        <v>1.203125</v>
      </c>
      <c r="K1337" s="832">
        <v>355</v>
      </c>
      <c r="L1337" s="849">
        <v>64</v>
      </c>
      <c r="M1337" s="849">
        <v>22720</v>
      </c>
      <c r="N1337" s="832">
        <v>1</v>
      </c>
      <c r="O1337" s="832">
        <v>355</v>
      </c>
      <c r="P1337" s="849">
        <v>64</v>
      </c>
      <c r="Q1337" s="849">
        <v>22912</v>
      </c>
      <c r="R1337" s="837">
        <v>1.0084507042253521</v>
      </c>
      <c r="S1337" s="850">
        <v>358</v>
      </c>
    </row>
    <row r="1338" spans="1:19" ht="14.4" customHeight="1" x14ac:dyDescent="0.3">
      <c r="A1338" s="831" t="s">
        <v>6806</v>
      </c>
      <c r="B1338" s="832" t="s">
        <v>7094</v>
      </c>
      <c r="C1338" s="832" t="s">
        <v>665</v>
      </c>
      <c r="D1338" s="832" t="s">
        <v>2706</v>
      </c>
      <c r="E1338" s="832" t="s">
        <v>6770</v>
      </c>
      <c r="F1338" s="832" t="s">
        <v>6822</v>
      </c>
      <c r="G1338" s="832" t="s">
        <v>6823</v>
      </c>
      <c r="H1338" s="849">
        <v>1</v>
      </c>
      <c r="I1338" s="849">
        <v>74</v>
      </c>
      <c r="J1338" s="832"/>
      <c r="K1338" s="832">
        <v>74</v>
      </c>
      <c r="L1338" s="849"/>
      <c r="M1338" s="849"/>
      <c r="N1338" s="832"/>
      <c r="O1338" s="832"/>
      <c r="P1338" s="849"/>
      <c r="Q1338" s="849"/>
      <c r="R1338" s="837"/>
      <c r="S1338" s="850"/>
    </row>
    <row r="1339" spans="1:19" ht="14.4" customHeight="1" x14ac:dyDescent="0.3">
      <c r="A1339" s="831" t="s">
        <v>6806</v>
      </c>
      <c r="B1339" s="832" t="s">
        <v>7094</v>
      </c>
      <c r="C1339" s="832" t="s">
        <v>665</v>
      </c>
      <c r="D1339" s="832" t="s">
        <v>2706</v>
      </c>
      <c r="E1339" s="832" t="s">
        <v>6770</v>
      </c>
      <c r="F1339" s="832" t="s">
        <v>6787</v>
      </c>
      <c r="G1339" s="832" t="s">
        <v>6788</v>
      </c>
      <c r="H1339" s="849">
        <v>1</v>
      </c>
      <c r="I1339" s="849">
        <v>59</v>
      </c>
      <c r="J1339" s="832">
        <v>1</v>
      </c>
      <c r="K1339" s="832">
        <v>59</v>
      </c>
      <c r="L1339" s="849">
        <v>1</v>
      </c>
      <c r="M1339" s="849">
        <v>59</v>
      </c>
      <c r="N1339" s="832">
        <v>1</v>
      </c>
      <c r="O1339" s="832">
        <v>59</v>
      </c>
      <c r="P1339" s="849">
        <v>2</v>
      </c>
      <c r="Q1339" s="849">
        <v>122</v>
      </c>
      <c r="R1339" s="837">
        <v>2.0677966101694913</v>
      </c>
      <c r="S1339" s="850">
        <v>61</v>
      </c>
    </row>
    <row r="1340" spans="1:19" ht="14.4" customHeight="1" x14ac:dyDescent="0.3">
      <c r="A1340" s="831" t="s">
        <v>6806</v>
      </c>
      <c r="B1340" s="832" t="s">
        <v>7094</v>
      </c>
      <c r="C1340" s="832" t="s">
        <v>665</v>
      </c>
      <c r="D1340" s="832" t="s">
        <v>2707</v>
      </c>
      <c r="E1340" s="832" t="s">
        <v>6770</v>
      </c>
      <c r="F1340" s="832" t="s">
        <v>6773</v>
      </c>
      <c r="G1340" s="832" t="s">
        <v>6774</v>
      </c>
      <c r="H1340" s="849"/>
      <c r="I1340" s="849"/>
      <c r="J1340" s="832"/>
      <c r="K1340" s="832"/>
      <c r="L1340" s="849">
        <v>6</v>
      </c>
      <c r="M1340" s="849">
        <v>180</v>
      </c>
      <c r="N1340" s="832">
        <v>1</v>
      </c>
      <c r="O1340" s="832">
        <v>30</v>
      </c>
      <c r="P1340" s="849">
        <v>42</v>
      </c>
      <c r="Q1340" s="849">
        <v>1302</v>
      </c>
      <c r="R1340" s="837">
        <v>7.2333333333333334</v>
      </c>
      <c r="S1340" s="850">
        <v>31</v>
      </c>
    </row>
    <row r="1341" spans="1:19" ht="14.4" customHeight="1" x14ac:dyDescent="0.3">
      <c r="A1341" s="831" t="s">
        <v>6806</v>
      </c>
      <c r="B1341" s="832" t="s">
        <v>7094</v>
      </c>
      <c r="C1341" s="832" t="s">
        <v>665</v>
      </c>
      <c r="D1341" s="832" t="s">
        <v>2707</v>
      </c>
      <c r="E1341" s="832" t="s">
        <v>6770</v>
      </c>
      <c r="F1341" s="832" t="s">
        <v>6775</v>
      </c>
      <c r="G1341" s="832" t="s">
        <v>6776</v>
      </c>
      <c r="H1341" s="849">
        <v>25</v>
      </c>
      <c r="I1341" s="849">
        <v>1650</v>
      </c>
      <c r="J1341" s="832">
        <v>2.0833333333333335</v>
      </c>
      <c r="K1341" s="832">
        <v>66</v>
      </c>
      <c r="L1341" s="849">
        <v>12</v>
      </c>
      <c r="M1341" s="849">
        <v>792</v>
      </c>
      <c r="N1341" s="832">
        <v>1</v>
      </c>
      <c r="O1341" s="832">
        <v>66</v>
      </c>
      <c r="P1341" s="849">
        <v>21</v>
      </c>
      <c r="Q1341" s="849">
        <v>1407</v>
      </c>
      <c r="R1341" s="837">
        <v>1.7765151515151516</v>
      </c>
      <c r="S1341" s="850">
        <v>67</v>
      </c>
    </row>
    <row r="1342" spans="1:19" ht="14.4" customHeight="1" x14ac:dyDescent="0.3">
      <c r="A1342" s="831" t="s">
        <v>6806</v>
      </c>
      <c r="B1342" s="832" t="s">
        <v>7094</v>
      </c>
      <c r="C1342" s="832" t="s">
        <v>665</v>
      </c>
      <c r="D1342" s="832" t="s">
        <v>2707</v>
      </c>
      <c r="E1342" s="832" t="s">
        <v>6770</v>
      </c>
      <c r="F1342" s="832" t="s">
        <v>6870</v>
      </c>
      <c r="G1342" s="832" t="s">
        <v>6871</v>
      </c>
      <c r="H1342" s="849">
        <v>14</v>
      </c>
      <c r="I1342" s="849">
        <v>1610</v>
      </c>
      <c r="J1342" s="832"/>
      <c r="K1342" s="832">
        <v>115</v>
      </c>
      <c r="L1342" s="849"/>
      <c r="M1342" s="849"/>
      <c r="N1342" s="832"/>
      <c r="O1342" s="832"/>
      <c r="P1342" s="849"/>
      <c r="Q1342" s="849"/>
      <c r="R1342" s="837"/>
      <c r="S1342" s="850"/>
    </row>
    <row r="1343" spans="1:19" ht="14.4" customHeight="1" x14ac:dyDescent="0.3">
      <c r="A1343" s="831" t="s">
        <v>6806</v>
      </c>
      <c r="B1343" s="832" t="s">
        <v>7094</v>
      </c>
      <c r="C1343" s="832" t="s">
        <v>665</v>
      </c>
      <c r="D1343" s="832" t="s">
        <v>2707</v>
      </c>
      <c r="E1343" s="832" t="s">
        <v>6770</v>
      </c>
      <c r="F1343" s="832" t="s">
        <v>6848</v>
      </c>
      <c r="G1343" s="832" t="s">
        <v>6849</v>
      </c>
      <c r="H1343" s="849"/>
      <c r="I1343" s="849"/>
      <c r="J1343" s="832"/>
      <c r="K1343" s="832"/>
      <c r="L1343" s="849"/>
      <c r="M1343" s="849"/>
      <c r="N1343" s="832"/>
      <c r="O1343" s="832"/>
      <c r="P1343" s="849">
        <v>1</v>
      </c>
      <c r="Q1343" s="849">
        <v>151</v>
      </c>
      <c r="R1343" s="837"/>
      <c r="S1343" s="850">
        <v>151</v>
      </c>
    </row>
    <row r="1344" spans="1:19" ht="14.4" customHeight="1" x14ac:dyDescent="0.3">
      <c r="A1344" s="831" t="s">
        <v>6806</v>
      </c>
      <c r="B1344" s="832" t="s">
        <v>7094</v>
      </c>
      <c r="C1344" s="832" t="s">
        <v>665</v>
      </c>
      <c r="D1344" s="832" t="s">
        <v>2707</v>
      </c>
      <c r="E1344" s="832" t="s">
        <v>6770</v>
      </c>
      <c r="F1344" s="832" t="s">
        <v>7016</v>
      </c>
      <c r="G1344" s="832" t="s">
        <v>7017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</v>
      </c>
      <c r="Q1344" s="849">
        <v>199</v>
      </c>
      <c r="R1344" s="837"/>
      <c r="S1344" s="850">
        <v>199</v>
      </c>
    </row>
    <row r="1345" spans="1:19" ht="14.4" customHeight="1" x14ac:dyDescent="0.3">
      <c r="A1345" s="831" t="s">
        <v>6806</v>
      </c>
      <c r="B1345" s="832" t="s">
        <v>7094</v>
      </c>
      <c r="C1345" s="832" t="s">
        <v>665</v>
      </c>
      <c r="D1345" s="832" t="s">
        <v>2707</v>
      </c>
      <c r="E1345" s="832" t="s">
        <v>6770</v>
      </c>
      <c r="F1345" s="832" t="s">
        <v>6810</v>
      </c>
      <c r="G1345" s="832" t="s">
        <v>6811</v>
      </c>
      <c r="H1345" s="849">
        <v>14</v>
      </c>
      <c r="I1345" s="849">
        <v>518</v>
      </c>
      <c r="J1345" s="832">
        <v>14</v>
      </c>
      <c r="K1345" s="832">
        <v>37</v>
      </c>
      <c r="L1345" s="849">
        <v>1</v>
      </c>
      <c r="M1345" s="849">
        <v>37</v>
      </c>
      <c r="N1345" s="832">
        <v>1</v>
      </c>
      <c r="O1345" s="832">
        <v>37</v>
      </c>
      <c r="P1345" s="849">
        <v>8</v>
      </c>
      <c r="Q1345" s="849">
        <v>304</v>
      </c>
      <c r="R1345" s="837">
        <v>8.2162162162162158</v>
      </c>
      <c r="S1345" s="850">
        <v>38</v>
      </c>
    </row>
    <row r="1346" spans="1:19" ht="14.4" customHeight="1" x14ac:dyDescent="0.3">
      <c r="A1346" s="831" t="s">
        <v>6806</v>
      </c>
      <c r="B1346" s="832" t="s">
        <v>7094</v>
      </c>
      <c r="C1346" s="832" t="s">
        <v>665</v>
      </c>
      <c r="D1346" s="832" t="s">
        <v>2707</v>
      </c>
      <c r="E1346" s="832" t="s">
        <v>6770</v>
      </c>
      <c r="F1346" s="832" t="s">
        <v>7047</v>
      </c>
      <c r="G1346" s="832" t="s">
        <v>7048</v>
      </c>
      <c r="H1346" s="849">
        <v>12</v>
      </c>
      <c r="I1346" s="849">
        <v>1032</v>
      </c>
      <c r="J1346" s="832">
        <v>0.84729064039408863</v>
      </c>
      <c r="K1346" s="832">
        <v>86</v>
      </c>
      <c r="L1346" s="849">
        <v>14</v>
      </c>
      <c r="M1346" s="849">
        <v>1218</v>
      </c>
      <c r="N1346" s="832">
        <v>1</v>
      </c>
      <c r="O1346" s="832">
        <v>87</v>
      </c>
      <c r="P1346" s="849">
        <v>18</v>
      </c>
      <c r="Q1346" s="849">
        <v>1566</v>
      </c>
      <c r="R1346" s="837">
        <v>1.2857142857142858</v>
      </c>
      <c r="S1346" s="850">
        <v>87</v>
      </c>
    </row>
    <row r="1347" spans="1:19" ht="14.4" customHeight="1" x14ac:dyDescent="0.3">
      <c r="A1347" s="831" t="s">
        <v>6806</v>
      </c>
      <c r="B1347" s="832" t="s">
        <v>7094</v>
      </c>
      <c r="C1347" s="832" t="s">
        <v>665</v>
      </c>
      <c r="D1347" s="832" t="s">
        <v>2707</v>
      </c>
      <c r="E1347" s="832" t="s">
        <v>6770</v>
      </c>
      <c r="F1347" s="832" t="s">
        <v>6925</v>
      </c>
      <c r="G1347" s="832" t="s">
        <v>6926</v>
      </c>
      <c r="H1347" s="849">
        <v>72</v>
      </c>
      <c r="I1347" s="849">
        <v>12744</v>
      </c>
      <c r="J1347" s="832">
        <v>23.865168539325843</v>
      </c>
      <c r="K1347" s="832">
        <v>177</v>
      </c>
      <c r="L1347" s="849">
        <v>3</v>
      </c>
      <c r="M1347" s="849">
        <v>534</v>
      </c>
      <c r="N1347" s="832">
        <v>1</v>
      </c>
      <c r="O1347" s="832">
        <v>178</v>
      </c>
      <c r="P1347" s="849">
        <v>22</v>
      </c>
      <c r="Q1347" s="849">
        <v>3938</v>
      </c>
      <c r="R1347" s="837">
        <v>7.3745318352059925</v>
      </c>
      <c r="S1347" s="850">
        <v>179</v>
      </c>
    </row>
    <row r="1348" spans="1:19" ht="14.4" customHeight="1" x14ac:dyDescent="0.3">
      <c r="A1348" s="831" t="s">
        <v>6806</v>
      </c>
      <c r="B1348" s="832" t="s">
        <v>7094</v>
      </c>
      <c r="C1348" s="832" t="s">
        <v>665</v>
      </c>
      <c r="D1348" s="832" t="s">
        <v>2707</v>
      </c>
      <c r="E1348" s="832" t="s">
        <v>6770</v>
      </c>
      <c r="F1348" s="832" t="s">
        <v>6781</v>
      </c>
      <c r="G1348" s="832" t="s">
        <v>6782</v>
      </c>
      <c r="H1348" s="849">
        <v>2</v>
      </c>
      <c r="I1348" s="849">
        <v>66.66</v>
      </c>
      <c r="J1348" s="832"/>
      <c r="K1348" s="832">
        <v>33.33</v>
      </c>
      <c r="L1348" s="849"/>
      <c r="M1348" s="849"/>
      <c r="N1348" s="832"/>
      <c r="O1348" s="832"/>
      <c r="P1348" s="849">
        <v>1</v>
      </c>
      <c r="Q1348" s="849">
        <v>33.33</v>
      </c>
      <c r="R1348" s="837"/>
      <c r="S1348" s="850">
        <v>33.33</v>
      </c>
    </row>
    <row r="1349" spans="1:19" ht="14.4" customHeight="1" x14ac:dyDescent="0.3">
      <c r="A1349" s="831" t="s">
        <v>6806</v>
      </c>
      <c r="B1349" s="832" t="s">
        <v>7094</v>
      </c>
      <c r="C1349" s="832" t="s">
        <v>665</v>
      </c>
      <c r="D1349" s="832" t="s">
        <v>2707</v>
      </c>
      <c r="E1349" s="832" t="s">
        <v>6770</v>
      </c>
      <c r="F1349" s="832" t="s">
        <v>6818</v>
      </c>
      <c r="G1349" s="832" t="s">
        <v>6819</v>
      </c>
      <c r="H1349" s="849">
        <v>54</v>
      </c>
      <c r="I1349" s="849">
        <v>6264</v>
      </c>
      <c r="J1349" s="832">
        <v>1.0588235294117647</v>
      </c>
      <c r="K1349" s="832">
        <v>116</v>
      </c>
      <c r="L1349" s="849">
        <v>51</v>
      </c>
      <c r="M1349" s="849">
        <v>5916</v>
      </c>
      <c r="N1349" s="832">
        <v>1</v>
      </c>
      <c r="O1349" s="832">
        <v>116</v>
      </c>
      <c r="P1349" s="849">
        <v>102</v>
      </c>
      <c r="Q1349" s="849">
        <v>11832</v>
      </c>
      <c r="R1349" s="837">
        <v>2</v>
      </c>
      <c r="S1349" s="850">
        <v>116</v>
      </c>
    </row>
    <row r="1350" spans="1:19" ht="14.4" customHeight="1" x14ac:dyDescent="0.3">
      <c r="A1350" s="831" t="s">
        <v>6806</v>
      </c>
      <c r="B1350" s="832" t="s">
        <v>7094</v>
      </c>
      <c r="C1350" s="832" t="s">
        <v>665</v>
      </c>
      <c r="D1350" s="832" t="s">
        <v>2707</v>
      </c>
      <c r="E1350" s="832" t="s">
        <v>6770</v>
      </c>
      <c r="F1350" s="832" t="s">
        <v>6783</v>
      </c>
      <c r="G1350" s="832" t="s">
        <v>6784</v>
      </c>
      <c r="H1350" s="849">
        <v>16</v>
      </c>
      <c r="I1350" s="849">
        <v>592</v>
      </c>
      <c r="J1350" s="832">
        <v>4</v>
      </c>
      <c r="K1350" s="832">
        <v>37</v>
      </c>
      <c r="L1350" s="849">
        <v>4</v>
      </c>
      <c r="M1350" s="849">
        <v>148</v>
      </c>
      <c r="N1350" s="832">
        <v>1</v>
      </c>
      <c r="O1350" s="832">
        <v>37</v>
      </c>
      <c r="P1350" s="849">
        <v>21</v>
      </c>
      <c r="Q1350" s="849">
        <v>798</v>
      </c>
      <c r="R1350" s="837">
        <v>5.3918918918918921</v>
      </c>
      <c r="S1350" s="850">
        <v>38</v>
      </c>
    </row>
    <row r="1351" spans="1:19" ht="14.4" customHeight="1" x14ac:dyDescent="0.3">
      <c r="A1351" s="831" t="s">
        <v>6806</v>
      </c>
      <c r="B1351" s="832" t="s">
        <v>7094</v>
      </c>
      <c r="C1351" s="832" t="s">
        <v>665</v>
      </c>
      <c r="D1351" s="832" t="s">
        <v>2707</v>
      </c>
      <c r="E1351" s="832" t="s">
        <v>6770</v>
      </c>
      <c r="F1351" s="832" t="s">
        <v>6854</v>
      </c>
      <c r="G1351" s="832" t="s">
        <v>6855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10</v>
      </c>
      <c r="Q1351" s="849">
        <v>330</v>
      </c>
      <c r="R1351" s="837"/>
      <c r="S1351" s="850">
        <v>33</v>
      </c>
    </row>
    <row r="1352" spans="1:19" ht="14.4" customHeight="1" x14ac:dyDescent="0.3">
      <c r="A1352" s="831" t="s">
        <v>6806</v>
      </c>
      <c r="B1352" s="832" t="s">
        <v>7094</v>
      </c>
      <c r="C1352" s="832" t="s">
        <v>665</v>
      </c>
      <c r="D1352" s="832" t="s">
        <v>2707</v>
      </c>
      <c r="E1352" s="832" t="s">
        <v>6770</v>
      </c>
      <c r="F1352" s="832" t="s">
        <v>6888</v>
      </c>
      <c r="G1352" s="832" t="s">
        <v>6889</v>
      </c>
      <c r="H1352" s="849">
        <v>149</v>
      </c>
      <c r="I1352" s="849">
        <v>52895</v>
      </c>
      <c r="J1352" s="832">
        <v>1.5851063829787233</v>
      </c>
      <c r="K1352" s="832">
        <v>355</v>
      </c>
      <c r="L1352" s="849">
        <v>94</v>
      </c>
      <c r="M1352" s="849">
        <v>33370</v>
      </c>
      <c r="N1352" s="832">
        <v>1</v>
      </c>
      <c r="O1352" s="832">
        <v>355</v>
      </c>
      <c r="P1352" s="849">
        <v>163</v>
      </c>
      <c r="Q1352" s="849">
        <v>58354</v>
      </c>
      <c r="R1352" s="837">
        <v>1.7486964339226851</v>
      </c>
      <c r="S1352" s="850">
        <v>358</v>
      </c>
    </row>
    <row r="1353" spans="1:19" ht="14.4" customHeight="1" x14ac:dyDescent="0.3">
      <c r="A1353" s="831" t="s">
        <v>6806</v>
      </c>
      <c r="B1353" s="832" t="s">
        <v>7094</v>
      </c>
      <c r="C1353" s="832" t="s">
        <v>665</v>
      </c>
      <c r="D1353" s="832" t="s">
        <v>2707</v>
      </c>
      <c r="E1353" s="832" t="s">
        <v>6770</v>
      </c>
      <c r="F1353" s="832" t="s">
        <v>7109</v>
      </c>
      <c r="G1353" s="832" t="s">
        <v>7110</v>
      </c>
      <c r="H1353" s="849">
        <v>25</v>
      </c>
      <c r="I1353" s="849">
        <v>0</v>
      </c>
      <c r="J1353" s="832"/>
      <c r="K1353" s="832">
        <v>0</v>
      </c>
      <c r="L1353" s="849">
        <v>65</v>
      </c>
      <c r="M1353" s="849">
        <v>0</v>
      </c>
      <c r="N1353" s="832"/>
      <c r="O1353" s="832">
        <v>0</v>
      </c>
      <c r="P1353" s="849">
        <v>65</v>
      </c>
      <c r="Q1353" s="849">
        <v>0</v>
      </c>
      <c r="R1353" s="837"/>
      <c r="S1353" s="850">
        <v>0</v>
      </c>
    </row>
    <row r="1354" spans="1:19" ht="14.4" customHeight="1" x14ac:dyDescent="0.3">
      <c r="A1354" s="831" t="s">
        <v>6806</v>
      </c>
      <c r="B1354" s="832" t="s">
        <v>7094</v>
      </c>
      <c r="C1354" s="832" t="s">
        <v>665</v>
      </c>
      <c r="D1354" s="832" t="s">
        <v>2707</v>
      </c>
      <c r="E1354" s="832" t="s">
        <v>6770</v>
      </c>
      <c r="F1354" s="832" t="s">
        <v>7111</v>
      </c>
      <c r="G1354" s="832" t="s">
        <v>7112</v>
      </c>
      <c r="H1354" s="849">
        <v>13</v>
      </c>
      <c r="I1354" s="849">
        <v>2600</v>
      </c>
      <c r="J1354" s="832">
        <v>0.20967741935483872</v>
      </c>
      <c r="K1354" s="832">
        <v>200</v>
      </c>
      <c r="L1354" s="849">
        <v>62</v>
      </c>
      <c r="M1354" s="849">
        <v>12400</v>
      </c>
      <c r="N1354" s="832">
        <v>1</v>
      </c>
      <c r="O1354" s="832">
        <v>200</v>
      </c>
      <c r="P1354" s="849">
        <v>71</v>
      </c>
      <c r="Q1354" s="849">
        <v>14200</v>
      </c>
      <c r="R1354" s="837">
        <v>1.1451612903225807</v>
      </c>
      <c r="S1354" s="850">
        <v>200</v>
      </c>
    </row>
    <row r="1355" spans="1:19" ht="14.4" customHeight="1" x14ac:dyDescent="0.3">
      <c r="A1355" s="831" t="s">
        <v>6806</v>
      </c>
      <c r="B1355" s="832" t="s">
        <v>7094</v>
      </c>
      <c r="C1355" s="832" t="s">
        <v>665</v>
      </c>
      <c r="D1355" s="832" t="s">
        <v>2707</v>
      </c>
      <c r="E1355" s="832" t="s">
        <v>6770</v>
      </c>
      <c r="F1355" s="832" t="s">
        <v>6822</v>
      </c>
      <c r="G1355" s="832" t="s">
        <v>6823</v>
      </c>
      <c r="H1355" s="849">
        <v>29</v>
      </c>
      <c r="I1355" s="849">
        <v>2146</v>
      </c>
      <c r="J1355" s="832">
        <v>29</v>
      </c>
      <c r="K1355" s="832">
        <v>74</v>
      </c>
      <c r="L1355" s="849">
        <v>1</v>
      </c>
      <c r="M1355" s="849">
        <v>74</v>
      </c>
      <c r="N1355" s="832">
        <v>1</v>
      </c>
      <c r="O1355" s="832">
        <v>74</v>
      </c>
      <c r="P1355" s="849">
        <v>3</v>
      </c>
      <c r="Q1355" s="849">
        <v>225</v>
      </c>
      <c r="R1355" s="837">
        <v>3.0405405405405403</v>
      </c>
      <c r="S1355" s="850">
        <v>75</v>
      </c>
    </row>
    <row r="1356" spans="1:19" ht="14.4" customHeight="1" x14ac:dyDescent="0.3">
      <c r="A1356" s="831" t="s">
        <v>6806</v>
      </c>
      <c r="B1356" s="832" t="s">
        <v>7094</v>
      </c>
      <c r="C1356" s="832" t="s">
        <v>665</v>
      </c>
      <c r="D1356" s="832" t="s">
        <v>2707</v>
      </c>
      <c r="E1356" s="832" t="s">
        <v>6770</v>
      </c>
      <c r="F1356" s="832" t="s">
        <v>6892</v>
      </c>
      <c r="G1356" s="832" t="s">
        <v>6893</v>
      </c>
      <c r="H1356" s="849">
        <v>14</v>
      </c>
      <c r="I1356" s="849">
        <v>826</v>
      </c>
      <c r="J1356" s="832"/>
      <c r="K1356" s="832">
        <v>59</v>
      </c>
      <c r="L1356" s="849"/>
      <c r="M1356" s="849"/>
      <c r="N1356" s="832"/>
      <c r="O1356" s="832"/>
      <c r="P1356" s="849"/>
      <c r="Q1356" s="849"/>
      <c r="R1356" s="837"/>
      <c r="S1356" s="850"/>
    </row>
    <row r="1357" spans="1:19" ht="14.4" customHeight="1" x14ac:dyDescent="0.3">
      <c r="A1357" s="831" t="s">
        <v>6806</v>
      </c>
      <c r="B1357" s="832" t="s">
        <v>7094</v>
      </c>
      <c r="C1357" s="832" t="s">
        <v>665</v>
      </c>
      <c r="D1357" s="832" t="s">
        <v>2707</v>
      </c>
      <c r="E1357" s="832" t="s">
        <v>6770</v>
      </c>
      <c r="F1357" s="832" t="s">
        <v>6787</v>
      </c>
      <c r="G1357" s="832" t="s">
        <v>6788</v>
      </c>
      <c r="H1357" s="849"/>
      <c r="I1357" s="849"/>
      <c r="J1357" s="832"/>
      <c r="K1357" s="832"/>
      <c r="L1357" s="849">
        <v>5</v>
      </c>
      <c r="M1357" s="849">
        <v>295</v>
      </c>
      <c r="N1357" s="832">
        <v>1</v>
      </c>
      <c r="O1357" s="832">
        <v>59</v>
      </c>
      <c r="P1357" s="849">
        <v>17</v>
      </c>
      <c r="Q1357" s="849">
        <v>1037</v>
      </c>
      <c r="R1357" s="837">
        <v>3.5152542372881355</v>
      </c>
      <c r="S1357" s="850">
        <v>61</v>
      </c>
    </row>
    <row r="1358" spans="1:19" ht="14.4" customHeight="1" x14ac:dyDescent="0.3">
      <c r="A1358" s="831" t="s">
        <v>6806</v>
      </c>
      <c r="B1358" s="832" t="s">
        <v>7094</v>
      </c>
      <c r="C1358" s="832" t="s">
        <v>665</v>
      </c>
      <c r="D1358" s="832" t="s">
        <v>6747</v>
      </c>
      <c r="E1358" s="832" t="s">
        <v>6770</v>
      </c>
      <c r="F1358" s="832" t="s">
        <v>6848</v>
      </c>
      <c r="G1358" s="832" t="s">
        <v>6849</v>
      </c>
      <c r="H1358" s="849">
        <v>1</v>
      </c>
      <c r="I1358" s="849">
        <v>147</v>
      </c>
      <c r="J1358" s="832"/>
      <c r="K1358" s="832">
        <v>147</v>
      </c>
      <c r="L1358" s="849"/>
      <c r="M1358" s="849"/>
      <c r="N1358" s="832"/>
      <c r="O1358" s="832"/>
      <c r="P1358" s="849"/>
      <c r="Q1358" s="849"/>
      <c r="R1358" s="837"/>
      <c r="S1358" s="850"/>
    </row>
    <row r="1359" spans="1:19" ht="14.4" customHeight="1" x14ac:dyDescent="0.3">
      <c r="A1359" s="831" t="s">
        <v>6806</v>
      </c>
      <c r="B1359" s="832" t="s">
        <v>7094</v>
      </c>
      <c r="C1359" s="832" t="s">
        <v>665</v>
      </c>
      <c r="D1359" s="832" t="s">
        <v>6747</v>
      </c>
      <c r="E1359" s="832" t="s">
        <v>6770</v>
      </c>
      <c r="F1359" s="832" t="s">
        <v>6783</v>
      </c>
      <c r="G1359" s="832" t="s">
        <v>6784</v>
      </c>
      <c r="H1359" s="849">
        <v>1</v>
      </c>
      <c r="I1359" s="849">
        <v>37</v>
      </c>
      <c r="J1359" s="832"/>
      <c r="K1359" s="832">
        <v>37</v>
      </c>
      <c r="L1359" s="849"/>
      <c r="M1359" s="849"/>
      <c r="N1359" s="832"/>
      <c r="O1359" s="832"/>
      <c r="P1359" s="849"/>
      <c r="Q1359" s="849"/>
      <c r="R1359" s="837"/>
      <c r="S1359" s="850"/>
    </row>
    <row r="1360" spans="1:19" ht="14.4" customHeight="1" x14ac:dyDescent="0.3">
      <c r="A1360" s="831" t="s">
        <v>6806</v>
      </c>
      <c r="B1360" s="832" t="s">
        <v>7094</v>
      </c>
      <c r="C1360" s="832" t="s">
        <v>665</v>
      </c>
      <c r="D1360" s="832" t="s">
        <v>6747</v>
      </c>
      <c r="E1360" s="832" t="s">
        <v>6770</v>
      </c>
      <c r="F1360" s="832" t="s">
        <v>6888</v>
      </c>
      <c r="G1360" s="832" t="s">
        <v>6889</v>
      </c>
      <c r="H1360" s="849">
        <v>1</v>
      </c>
      <c r="I1360" s="849">
        <v>355</v>
      </c>
      <c r="J1360" s="832"/>
      <c r="K1360" s="832">
        <v>355</v>
      </c>
      <c r="L1360" s="849"/>
      <c r="M1360" s="849"/>
      <c r="N1360" s="832"/>
      <c r="O1360" s="832"/>
      <c r="P1360" s="849"/>
      <c r="Q1360" s="849"/>
      <c r="R1360" s="837"/>
      <c r="S1360" s="850"/>
    </row>
    <row r="1361" spans="1:19" ht="14.4" customHeight="1" x14ac:dyDescent="0.3">
      <c r="A1361" s="831" t="s">
        <v>6806</v>
      </c>
      <c r="B1361" s="832" t="s">
        <v>7094</v>
      </c>
      <c r="C1361" s="832" t="s">
        <v>665</v>
      </c>
      <c r="D1361" s="832" t="s">
        <v>6747</v>
      </c>
      <c r="E1361" s="832" t="s">
        <v>6770</v>
      </c>
      <c r="F1361" s="832" t="s">
        <v>6785</v>
      </c>
      <c r="G1361" s="832" t="s">
        <v>6786</v>
      </c>
      <c r="H1361" s="849">
        <v>1</v>
      </c>
      <c r="I1361" s="849">
        <v>28</v>
      </c>
      <c r="J1361" s="832"/>
      <c r="K1361" s="832">
        <v>28</v>
      </c>
      <c r="L1361" s="849"/>
      <c r="M1361" s="849"/>
      <c r="N1361" s="832"/>
      <c r="O1361" s="832"/>
      <c r="P1361" s="849"/>
      <c r="Q1361" s="849"/>
      <c r="R1361" s="837"/>
      <c r="S1361" s="850"/>
    </row>
    <row r="1362" spans="1:19" ht="14.4" customHeight="1" x14ac:dyDescent="0.3">
      <c r="A1362" s="831" t="s">
        <v>6806</v>
      </c>
      <c r="B1362" s="832" t="s">
        <v>7094</v>
      </c>
      <c r="C1362" s="832" t="s">
        <v>665</v>
      </c>
      <c r="D1362" s="832" t="s">
        <v>2710</v>
      </c>
      <c r="E1362" s="832" t="s">
        <v>6770</v>
      </c>
      <c r="F1362" s="832" t="s">
        <v>6773</v>
      </c>
      <c r="G1362" s="832" t="s">
        <v>6774</v>
      </c>
      <c r="H1362" s="849">
        <v>1</v>
      </c>
      <c r="I1362" s="849">
        <v>30</v>
      </c>
      <c r="J1362" s="832"/>
      <c r="K1362" s="832">
        <v>30</v>
      </c>
      <c r="L1362" s="849"/>
      <c r="M1362" s="849"/>
      <c r="N1362" s="832"/>
      <c r="O1362" s="832"/>
      <c r="P1362" s="849"/>
      <c r="Q1362" s="849"/>
      <c r="R1362" s="837"/>
      <c r="S1362" s="850"/>
    </row>
    <row r="1363" spans="1:19" ht="14.4" customHeight="1" x14ac:dyDescent="0.3">
      <c r="A1363" s="831" t="s">
        <v>6806</v>
      </c>
      <c r="B1363" s="832" t="s">
        <v>7094</v>
      </c>
      <c r="C1363" s="832" t="s">
        <v>665</v>
      </c>
      <c r="D1363" s="832" t="s">
        <v>2710</v>
      </c>
      <c r="E1363" s="832" t="s">
        <v>6770</v>
      </c>
      <c r="F1363" s="832" t="s">
        <v>6775</v>
      </c>
      <c r="G1363" s="832" t="s">
        <v>6776</v>
      </c>
      <c r="H1363" s="849">
        <v>1</v>
      </c>
      <c r="I1363" s="849">
        <v>66</v>
      </c>
      <c r="J1363" s="832"/>
      <c r="K1363" s="832">
        <v>66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6806</v>
      </c>
      <c r="B1364" s="832" t="s">
        <v>7094</v>
      </c>
      <c r="C1364" s="832" t="s">
        <v>665</v>
      </c>
      <c r="D1364" s="832" t="s">
        <v>2710</v>
      </c>
      <c r="E1364" s="832" t="s">
        <v>6770</v>
      </c>
      <c r="F1364" s="832" t="s">
        <v>6848</v>
      </c>
      <c r="G1364" s="832" t="s">
        <v>6849</v>
      </c>
      <c r="H1364" s="849">
        <v>1</v>
      </c>
      <c r="I1364" s="849">
        <v>147</v>
      </c>
      <c r="J1364" s="832"/>
      <c r="K1364" s="832">
        <v>147</v>
      </c>
      <c r="L1364" s="849"/>
      <c r="M1364" s="849"/>
      <c r="N1364" s="832"/>
      <c r="O1364" s="832"/>
      <c r="P1364" s="849"/>
      <c r="Q1364" s="849"/>
      <c r="R1364" s="837"/>
      <c r="S1364" s="850"/>
    </row>
    <row r="1365" spans="1:19" ht="14.4" customHeight="1" x14ac:dyDescent="0.3">
      <c r="A1365" s="831" t="s">
        <v>6806</v>
      </c>
      <c r="B1365" s="832" t="s">
        <v>7094</v>
      </c>
      <c r="C1365" s="832" t="s">
        <v>665</v>
      </c>
      <c r="D1365" s="832" t="s">
        <v>2710</v>
      </c>
      <c r="E1365" s="832" t="s">
        <v>6770</v>
      </c>
      <c r="F1365" s="832" t="s">
        <v>6810</v>
      </c>
      <c r="G1365" s="832" t="s">
        <v>6811</v>
      </c>
      <c r="H1365" s="849"/>
      <c r="I1365" s="849"/>
      <c r="J1365" s="832"/>
      <c r="K1365" s="832"/>
      <c r="L1365" s="849"/>
      <c r="M1365" s="849"/>
      <c r="N1365" s="832"/>
      <c r="O1365" s="832"/>
      <c r="P1365" s="849">
        <v>1</v>
      </c>
      <c r="Q1365" s="849">
        <v>38</v>
      </c>
      <c r="R1365" s="837"/>
      <c r="S1365" s="850">
        <v>38</v>
      </c>
    </row>
    <row r="1366" spans="1:19" ht="14.4" customHeight="1" x14ac:dyDescent="0.3">
      <c r="A1366" s="831" t="s">
        <v>6806</v>
      </c>
      <c r="B1366" s="832" t="s">
        <v>7094</v>
      </c>
      <c r="C1366" s="832" t="s">
        <v>665</v>
      </c>
      <c r="D1366" s="832" t="s">
        <v>2710</v>
      </c>
      <c r="E1366" s="832" t="s">
        <v>6770</v>
      </c>
      <c r="F1366" s="832" t="s">
        <v>6925</v>
      </c>
      <c r="G1366" s="832" t="s">
        <v>6926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1</v>
      </c>
      <c r="Q1366" s="849">
        <v>179</v>
      </c>
      <c r="R1366" s="837"/>
      <c r="S1366" s="850">
        <v>179</v>
      </c>
    </row>
    <row r="1367" spans="1:19" ht="14.4" customHeight="1" x14ac:dyDescent="0.3">
      <c r="A1367" s="831" t="s">
        <v>6806</v>
      </c>
      <c r="B1367" s="832" t="s">
        <v>7094</v>
      </c>
      <c r="C1367" s="832" t="s">
        <v>665</v>
      </c>
      <c r="D1367" s="832" t="s">
        <v>2710</v>
      </c>
      <c r="E1367" s="832" t="s">
        <v>6770</v>
      </c>
      <c r="F1367" s="832" t="s">
        <v>6818</v>
      </c>
      <c r="G1367" s="832" t="s">
        <v>6819</v>
      </c>
      <c r="H1367" s="849">
        <v>1</v>
      </c>
      <c r="I1367" s="849">
        <v>116</v>
      </c>
      <c r="J1367" s="832">
        <v>1</v>
      </c>
      <c r="K1367" s="832">
        <v>116</v>
      </c>
      <c r="L1367" s="849">
        <v>1</v>
      </c>
      <c r="M1367" s="849">
        <v>116</v>
      </c>
      <c r="N1367" s="832">
        <v>1</v>
      </c>
      <c r="O1367" s="832">
        <v>116</v>
      </c>
      <c r="P1367" s="849"/>
      <c r="Q1367" s="849"/>
      <c r="R1367" s="837"/>
      <c r="S1367" s="850"/>
    </row>
    <row r="1368" spans="1:19" ht="14.4" customHeight="1" x14ac:dyDescent="0.3">
      <c r="A1368" s="831" t="s">
        <v>6806</v>
      </c>
      <c r="B1368" s="832" t="s">
        <v>7094</v>
      </c>
      <c r="C1368" s="832" t="s">
        <v>665</v>
      </c>
      <c r="D1368" s="832" t="s">
        <v>2710</v>
      </c>
      <c r="E1368" s="832" t="s">
        <v>6770</v>
      </c>
      <c r="F1368" s="832" t="s">
        <v>6783</v>
      </c>
      <c r="G1368" s="832" t="s">
        <v>6784</v>
      </c>
      <c r="H1368" s="849">
        <v>2</v>
      </c>
      <c r="I1368" s="849">
        <v>74</v>
      </c>
      <c r="J1368" s="832"/>
      <c r="K1368" s="832">
        <v>37</v>
      </c>
      <c r="L1368" s="849"/>
      <c r="M1368" s="849"/>
      <c r="N1368" s="832"/>
      <c r="O1368" s="832"/>
      <c r="P1368" s="849">
        <v>1</v>
      </c>
      <c r="Q1368" s="849">
        <v>38</v>
      </c>
      <c r="R1368" s="837"/>
      <c r="S1368" s="850">
        <v>38</v>
      </c>
    </row>
    <row r="1369" spans="1:19" ht="14.4" customHeight="1" x14ac:dyDescent="0.3">
      <c r="A1369" s="831" t="s">
        <v>6806</v>
      </c>
      <c r="B1369" s="832" t="s">
        <v>7094</v>
      </c>
      <c r="C1369" s="832" t="s">
        <v>665</v>
      </c>
      <c r="D1369" s="832" t="s">
        <v>2710</v>
      </c>
      <c r="E1369" s="832" t="s">
        <v>6770</v>
      </c>
      <c r="F1369" s="832" t="s">
        <v>6888</v>
      </c>
      <c r="G1369" s="832" t="s">
        <v>6889</v>
      </c>
      <c r="H1369" s="849">
        <v>4</v>
      </c>
      <c r="I1369" s="849">
        <v>1420</v>
      </c>
      <c r="J1369" s="832">
        <v>4</v>
      </c>
      <c r="K1369" s="832">
        <v>355</v>
      </c>
      <c r="L1369" s="849">
        <v>1</v>
      </c>
      <c r="M1369" s="849">
        <v>355</v>
      </c>
      <c r="N1369" s="832">
        <v>1</v>
      </c>
      <c r="O1369" s="832">
        <v>355</v>
      </c>
      <c r="P1369" s="849"/>
      <c r="Q1369" s="849"/>
      <c r="R1369" s="837"/>
      <c r="S1369" s="850"/>
    </row>
    <row r="1370" spans="1:19" ht="14.4" customHeight="1" x14ac:dyDescent="0.3">
      <c r="A1370" s="831" t="s">
        <v>6806</v>
      </c>
      <c r="B1370" s="832" t="s">
        <v>7094</v>
      </c>
      <c r="C1370" s="832" t="s">
        <v>665</v>
      </c>
      <c r="D1370" s="832" t="s">
        <v>2710</v>
      </c>
      <c r="E1370" s="832" t="s">
        <v>6770</v>
      </c>
      <c r="F1370" s="832" t="s">
        <v>6822</v>
      </c>
      <c r="G1370" s="832" t="s">
        <v>6823</v>
      </c>
      <c r="H1370" s="849"/>
      <c r="I1370" s="849"/>
      <c r="J1370" s="832"/>
      <c r="K1370" s="832"/>
      <c r="L1370" s="849">
        <v>1</v>
      </c>
      <c r="M1370" s="849">
        <v>74</v>
      </c>
      <c r="N1370" s="832">
        <v>1</v>
      </c>
      <c r="O1370" s="832">
        <v>74</v>
      </c>
      <c r="P1370" s="849"/>
      <c r="Q1370" s="849"/>
      <c r="R1370" s="837"/>
      <c r="S1370" s="850"/>
    </row>
    <row r="1371" spans="1:19" ht="14.4" customHeight="1" x14ac:dyDescent="0.3">
      <c r="A1371" s="831" t="s">
        <v>6806</v>
      </c>
      <c r="B1371" s="832" t="s">
        <v>7094</v>
      </c>
      <c r="C1371" s="832" t="s">
        <v>665</v>
      </c>
      <c r="D1371" s="832" t="s">
        <v>2711</v>
      </c>
      <c r="E1371" s="832" t="s">
        <v>6770</v>
      </c>
      <c r="F1371" s="832" t="s">
        <v>6888</v>
      </c>
      <c r="G1371" s="832" t="s">
        <v>6889</v>
      </c>
      <c r="H1371" s="849"/>
      <c r="I1371" s="849"/>
      <c r="J1371" s="832"/>
      <c r="K1371" s="832"/>
      <c r="L1371" s="849">
        <v>1</v>
      </c>
      <c r="M1371" s="849">
        <v>355</v>
      </c>
      <c r="N1371" s="832">
        <v>1</v>
      </c>
      <c r="O1371" s="832">
        <v>355</v>
      </c>
      <c r="P1371" s="849"/>
      <c r="Q1371" s="849"/>
      <c r="R1371" s="837"/>
      <c r="S1371" s="850"/>
    </row>
    <row r="1372" spans="1:19" ht="14.4" customHeight="1" x14ac:dyDescent="0.3">
      <c r="A1372" s="831" t="s">
        <v>6806</v>
      </c>
      <c r="B1372" s="832" t="s">
        <v>7094</v>
      </c>
      <c r="C1372" s="832" t="s">
        <v>665</v>
      </c>
      <c r="D1372" s="832" t="s">
        <v>2712</v>
      </c>
      <c r="E1372" s="832" t="s">
        <v>6770</v>
      </c>
      <c r="F1372" s="832" t="s">
        <v>6848</v>
      </c>
      <c r="G1372" s="832" t="s">
        <v>6849</v>
      </c>
      <c r="H1372" s="849">
        <v>14</v>
      </c>
      <c r="I1372" s="849">
        <v>2058</v>
      </c>
      <c r="J1372" s="832">
        <v>3.5</v>
      </c>
      <c r="K1372" s="832">
        <v>147</v>
      </c>
      <c r="L1372" s="849">
        <v>4</v>
      </c>
      <c r="M1372" s="849">
        <v>588</v>
      </c>
      <c r="N1372" s="832">
        <v>1</v>
      </c>
      <c r="O1372" s="832">
        <v>147</v>
      </c>
      <c r="P1372" s="849"/>
      <c r="Q1372" s="849"/>
      <c r="R1372" s="837"/>
      <c r="S1372" s="850"/>
    </row>
    <row r="1373" spans="1:19" ht="14.4" customHeight="1" x14ac:dyDescent="0.3">
      <c r="A1373" s="831" t="s">
        <v>6806</v>
      </c>
      <c r="B1373" s="832" t="s">
        <v>7094</v>
      </c>
      <c r="C1373" s="832" t="s">
        <v>665</v>
      </c>
      <c r="D1373" s="832" t="s">
        <v>2712</v>
      </c>
      <c r="E1373" s="832" t="s">
        <v>6770</v>
      </c>
      <c r="F1373" s="832" t="s">
        <v>6781</v>
      </c>
      <c r="G1373" s="832" t="s">
        <v>6782</v>
      </c>
      <c r="H1373" s="849">
        <v>1</v>
      </c>
      <c r="I1373" s="849">
        <v>33.33</v>
      </c>
      <c r="J1373" s="832">
        <v>1</v>
      </c>
      <c r="K1373" s="832">
        <v>33.33</v>
      </c>
      <c r="L1373" s="849">
        <v>1</v>
      </c>
      <c r="M1373" s="849">
        <v>33.33</v>
      </c>
      <c r="N1373" s="832">
        <v>1</v>
      </c>
      <c r="O1373" s="832">
        <v>33.33</v>
      </c>
      <c r="P1373" s="849"/>
      <c r="Q1373" s="849"/>
      <c r="R1373" s="837"/>
      <c r="S1373" s="850"/>
    </row>
    <row r="1374" spans="1:19" ht="14.4" customHeight="1" x14ac:dyDescent="0.3">
      <c r="A1374" s="831" t="s">
        <v>6806</v>
      </c>
      <c r="B1374" s="832" t="s">
        <v>7094</v>
      </c>
      <c r="C1374" s="832" t="s">
        <v>665</v>
      </c>
      <c r="D1374" s="832" t="s">
        <v>2712</v>
      </c>
      <c r="E1374" s="832" t="s">
        <v>6770</v>
      </c>
      <c r="F1374" s="832" t="s">
        <v>6818</v>
      </c>
      <c r="G1374" s="832" t="s">
        <v>6819</v>
      </c>
      <c r="H1374" s="849">
        <v>10</v>
      </c>
      <c r="I1374" s="849">
        <v>1160</v>
      </c>
      <c r="J1374" s="832">
        <v>5</v>
      </c>
      <c r="K1374" s="832">
        <v>116</v>
      </c>
      <c r="L1374" s="849">
        <v>2</v>
      </c>
      <c r="M1374" s="849">
        <v>232</v>
      </c>
      <c r="N1374" s="832">
        <v>1</v>
      </c>
      <c r="O1374" s="832">
        <v>116</v>
      </c>
      <c r="P1374" s="849"/>
      <c r="Q1374" s="849"/>
      <c r="R1374" s="837"/>
      <c r="S1374" s="850"/>
    </row>
    <row r="1375" spans="1:19" ht="14.4" customHeight="1" x14ac:dyDescent="0.3">
      <c r="A1375" s="831" t="s">
        <v>6806</v>
      </c>
      <c r="B1375" s="832" t="s">
        <v>7094</v>
      </c>
      <c r="C1375" s="832" t="s">
        <v>665</v>
      </c>
      <c r="D1375" s="832" t="s">
        <v>2712</v>
      </c>
      <c r="E1375" s="832" t="s">
        <v>6770</v>
      </c>
      <c r="F1375" s="832" t="s">
        <v>6888</v>
      </c>
      <c r="G1375" s="832" t="s">
        <v>6889</v>
      </c>
      <c r="H1375" s="849">
        <v>20</v>
      </c>
      <c r="I1375" s="849">
        <v>7100</v>
      </c>
      <c r="J1375" s="832">
        <v>3.3333333333333335</v>
      </c>
      <c r="K1375" s="832">
        <v>355</v>
      </c>
      <c r="L1375" s="849">
        <v>6</v>
      </c>
      <c r="M1375" s="849">
        <v>2130</v>
      </c>
      <c r="N1375" s="832">
        <v>1</v>
      </c>
      <c r="O1375" s="832">
        <v>355</v>
      </c>
      <c r="P1375" s="849"/>
      <c r="Q1375" s="849"/>
      <c r="R1375" s="837"/>
      <c r="S1375" s="850"/>
    </row>
    <row r="1376" spans="1:19" ht="14.4" customHeight="1" x14ac:dyDescent="0.3">
      <c r="A1376" s="831" t="s">
        <v>6806</v>
      </c>
      <c r="B1376" s="832" t="s">
        <v>7094</v>
      </c>
      <c r="C1376" s="832" t="s">
        <v>665</v>
      </c>
      <c r="D1376" s="832" t="s">
        <v>2712</v>
      </c>
      <c r="E1376" s="832" t="s">
        <v>6770</v>
      </c>
      <c r="F1376" s="832" t="s">
        <v>6890</v>
      </c>
      <c r="G1376" s="832" t="s">
        <v>6891</v>
      </c>
      <c r="H1376" s="849">
        <v>17</v>
      </c>
      <c r="I1376" s="849">
        <v>1309</v>
      </c>
      <c r="J1376" s="832">
        <v>2.8333333333333335</v>
      </c>
      <c r="K1376" s="832">
        <v>77</v>
      </c>
      <c r="L1376" s="849">
        <v>6</v>
      </c>
      <c r="M1376" s="849">
        <v>462</v>
      </c>
      <c r="N1376" s="832">
        <v>1</v>
      </c>
      <c r="O1376" s="832">
        <v>77</v>
      </c>
      <c r="P1376" s="849"/>
      <c r="Q1376" s="849"/>
      <c r="R1376" s="837"/>
      <c r="S1376" s="850"/>
    </row>
    <row r="1377" spans="1:19" ht="14.4" customHeight="1" x14ac:dyDescent="0.3">
      <c r="A1377" s="831" t="s">
        <v>6806</v>
      </c>
      <c r="B1377" s="832" t="s">
        <v>7094</v>
      </c>
      <c r="C1377" s="832" t="s">
        <v>665</v>
      </c>
      <c r="D1377" s="832" t="s">
        <v>2714</v>
      </c>
      <c r="E1377" s="832" t="s">
        <v>6770</v>
      </c>
      <c r="F1377" s="832" t="s">
        <v>6848</v>
      </c>
      <c r="G1377" s="832" t="s">
        <v>6849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1</v>
      </c>
      <c r="Q1377" s="849">
        <v>151</v>
      </c>
      <c r="R1377" s="837"/>
      <c r="S1377" s="850">
        <v>151</v>
      </c>
    </row>
    <row r="1378" spans="1:19" ht="14.4" customHeight="1" x14ac:dyDescent="0.3">
      <c r="A1378" s="831" t="s">
        <v>6806</v>
      </c>
      <c r="B1378" s="832" t="s">
        <v>7094</v>
      </c>
      <c r="C1378" s="832" t="s">
        <v>665</v>
      </c>
      <c r="D1378" s="832" t="s">
        <v>2714</v>
      </c>
      <c r="E1378" s="832" t="s">
        <v>6770</v>
      </c>
      <c r="F1378" s="832" t="s">
        <v>6888</v>
      </c>
      <c r="G1378" s="832" t="s">
        <v>6889</v>
      </c>
      <c r="H1378" s="849">
        <v>1</v>
      </c>
      <c r="I1378" s="849">
        <v>355</v>
      </c>
      <c r="J1378" s="832"/>
      <c r="K1378" s="832">
        <v>355</v>
      </c>
      <c r="L1378" s="849"/>
      <c r="M1378" s="849"/>
      <c r="N1378" s="832"/>
      <c r="O1378" s="832"/>
      <c r="P1378" s="849">
        <v>2</v>
      </c>
      <c r="Q1378" s="849">
        <v>716</v>
      </c>
      <c r="R1378" s="837"/>
      <c r="S1378" s="850">
        <v>358</v>
      </c>
    </row>
    <row r="1379" spans="1:19" ht="14.4" customHeight="1" x14ac:dyDescent="0.3">
      <c r="A1379" s="831" t="s">
        <v>6806</v>
      </c>
      <c r="B1379" s="832" t="s">
        <v>7094</v>
      </c>
      <c r="C1379" s="832" t="s">
        <v>665</v>
      </c>
      <c r="D1379" s="832" t="s">
        <v>2714</v>
      </c>
      <c r="E1379" s="832" t="s">
        <v>6770</v>
      </c>
      <c r="F1379" s="832" t="s">
        <v>7086</v>
      </c>
      <c r="G1379" s="832" t="s">
        <v>7087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1</v>
      </c>
      <c r="Q1379" s="849">
        <v>135</v>
      </c>
      <c r="R1379" s="837"/>
      <c r="S1379" s="850">
        <v>135</v>
      </c>
    </row>
    <row r="1380" spans="1:19" ht="14.4" customHeight="1" x14ac:dyDescent="0.3">
      <c r="A1380" s="831" t="s">
        <v>6806</v>
      </c>
      <c r="B1380" s="832" t="s">
        <v>7094</v>
      </c>
      <c r="C1380" s="832" t="s">
        <v>665</v>
      </c>
      <c r="D1380" s="832" t="s">
        <v>2715</v>
      </c>
      <c r="E1380" s="832" t="s">
        <v>6770</v>
      </c>
      <c r="F1380" s="832" t="s">
        <v>6775</v>
      </c>
      <c r="G1380" s="832" t="s">
        <v>6776</v>
      </c>
      <c r="H1380" s="849">
        <v>2</v>
      </c>
      <c r="I1380" s="849">
        <v>132</v>
      </c>
      <c r="J1380" s="832"/>
      <c r="K1380" s="832">
        <v>66</v>
      </c>
      <c r="L1380" s="849"/>
      <c r="M1380" s="849"/>
      <c r="N1380" s="832"/>
      <c r="O1380" s="832"/>
      <c r="P1380" s="849"/>
      <c r="Q1380" s="849"/>
      <c r="R1380" s="837"/>
      <c r="S1380" s="850"/>
    </row>
    <row r="1381" spans="1:19" ht="14.4" customHeight="1" x14ac:dyDescent="0.3">
      <c r="A1381" s="831" t="s">
        <v>6806</v>
      </c>
      <c r="B1381" s="832" t="s">
        <v>7094</v>
      </c>
      <c r="C1381" s="832" t="s">
        <v>665</v>
      </c>
      <c r="D1381" s="832" t="s">
        <v>2715</v>
      </c>
      <c r="E1381" s="832" t="s">
        <v>6770</v>
      </c>
      <c r="F1381" s="832" t="s">
        <v>6848</v>
      </c>
      <c r="G1381" s="832" t="s">
        <v>6849</v>
      </c>
      <c r="H1381" s="849">
        <v>14</v>
      </c>
      <c r="I1381" s="849">
        <v>2058</v>
      </c>
      <c r="J1381" s="832"/>
      <c r="K1381" s="832">
        <v>147</v>
      </c>
      <c r="L1381" s="849"/>
      <c r="M1381" s="849"/>
      <c r="N1381" s="832"/>
      <c r="O1381" s="832"/>
      <c r="P1381" s="849">
        <v>17</v>
      </c>
      <c r="Q1381" s="849">
        <v>2567</v>
      </c>
      <c r="R1381" s="837"/>
      <c r="S1381" s="850">
        <v>151</v>
      </c>
    </row>
    <row r="1382" spans="1:19" ht="14.4" customHeight="1" x14ac:dyDescent="0.3">
      <c r="A1382" s="831" t="s">
        <v>6806</v>
      </c>
      <c r="B1382" s="832" t="s">
        <v>7094</v>
      </c>
      <c r="C1382" s="832" t="s">
        <v>665</v>
      </c>
      <c r="D1382" s="832" t="s">
        <v>2715</v>
      </c>
      <c r="E1382" s="832" t="s">
        <v>6770</v>
      </c>
      <c r="F1382" s="832" t="s">
        <v>6810</v>
      </c>
      <c r="G1382" s="832" t="s">
        <v>6811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2</v>
      </c>
      <c r="Q1382" s="849">
        <v>76</v>
      </c>
      <c r="R1382" s="837"/>
      <c r="S1382" s="850">
        <v>38</v>
      </c>
    </row>
    <row r="1383" spans="1:19" ht="14.4" customHeight="1" x14ac:dyDescent="0.3">
      <c r="A1383" s="831" t="s">
        <v>6806</v>
      </c>
      <c r="B1383" s="832" t="s">
        <v>7094</v>
      </c>
      <c r="C1383" s="832" t="s">
        <v>665</v>
      </c>
      <c r="D1383" s="832" t="s">
        <v>2715</v>
      </c>
      <c r="E1383" s="832" t="s">
        <v>6770</v>
      </c>
      <c r="F1383" s="832" t="s">
        <v>6925</v>
      </c>
      <c r="G1383" s="832" t="s">
        <v>6926</v>
      </c>
      <c r="H1383" s="849">
        <v>19</v>
      </c>
      <c r="I1383" s="849">
        <v>3363</v>
      </c>
      <c r="J1383" s="832"/>
      <c r="K1383" s="832">
        <v>177</v>
      </c>
      <c r="L1383" s="849"/>
      <c r="M1383" s="849"/>
      <c r="N1383" s="832"/>
      <c r="O1383" s="832"/>
      <c r="P1383" s="849">
        <v>11</v>
      </c>
      <c r="Q1383" s="849">
        <v>1969</v>
      </c>
      <c r="R1383" s="837"/>
      <c r="S1383" s="850">
        <v>179</v>
      </c>
    </row>
    <row r="1384" spans="1:19" ht="14.4" customHeight="1" x14ac:dyDescent="0.3">
      <c r="A1384" s="831" t="s">
        <v>6806</v>
      </c>
      <c r="B1384" s="832" t="s">
        <v>7094</v>
      </c>
      <c r="C1384" s="832" t="s">
        <v>665</v>
      </c>
      <c r="D1384" s="832" t="s">
        <v>2715</v>
      </c>
      <c r="E1384" s="832" t="s">
        <v>6770</v>
      </c>
      <c r="F1384" s="832" t="s">
        <v>6781</v>
      </c>
      <c r="G1384" s="832" t="s">
        <v>6782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1</v>
      </c>
      <c r="Q1384" s="849">
        <v>33.33</v>
      </c>
      <c r="R1384" s="837"/>
      <c r="S1384" s="850">
        <v>33.33</v>
      </c>
    </row>
    <row r="1385" spans="1:19" ht="14.4" customHeight="1" x14ac:dyDescent="0.3">
      <c r="A1385" s="831" t="s">
        <v>6806</v>
      </c>
      <c r="B1385" s="832" t="s">
        <v>7094</v>
      </c>
      <c r="C1385" s="832" t="s">
        <v>665</v>
      </c>
      <c r="D1385" s="832" t="s">
        <v>2715</v>
      </c>
      <c r="E1385" s="832" t="s">
        <v>6770</v>
      </c>
      <c r="F1385" s="832" t="s">
        <v>6818</v>
      </c>
      <c r="G1385" s="832" t="s">
        <v>6819</v>
      </c>
      <c r="H1385" s="849">
        <v>10</v>
      </c>
      <c r="I1385" s="849">
        <v>1160</v>
      </c>
      <c r="J1385" s="832"/>
      <c r="K1385" s="832">
        <v>116</v>
      </c>
      <c r="L1385" s="849"/>
      <c r="M1385" s="849"/>
      <c r="N1385" s="832"/>
      <c r="O1385" s="832"/>
      <c r="P1385" s="849">
        <v>15</v>
      </c>
      <c r="Q1385" s="849">
        <v>1740</v>
      </c>
      <c r="R1385" s="837"/>
      <c r="S1385" s="850">
        <v>116</v>
      </c>
    </row>
    <row r="1386" spans="1:19" ht="14.4" customHeight="1" x14ac:dyDescent="0.3">
      <c r="A1386" s="831" t="s">
        <v>6806</v>
      </c>
      <c r="B1386" s="832" t="s">
        <v>7094</v>
      </c>
      <c r="C1386" s="832" t="s">
        <v>665</v>
      </c>
      <c r="D1386" s="832" t="s">
        <v>2715</v>
      </c>
      <c r="E1386" s="832" t="s">
        <v>6770</v>
      </c>
      <c r="F1386" s="832" t="s">
        <v>6783</v>
      </c>
      <c r="G1386" s="832" t="s">
        <v>6784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1</v>
      </c>
      <c r="Q1386" s="849">
        <v>38</v>
      </c>
      <c r="R1386" s="837"/>
      <c r="S1386" s="850">
        <v>38</v>
      </c>
    </row>
    <row r="1387" spans="1:19" ht="14.4" customHeight="1" x14ac:dyDescent="0.3">
      <c r="A1387" s="831" t="s">
        <v>6806</v>
      </c>
      <c r="B1387" s="832" t="s">
        <v>7094</v>
      </c>
      <c r="C1387" s="832" t="s">
        <v>665</v>
      </c>
      <c r="D1387" s="832" t="s">
        <v>2715</v>
      </c>
      <c r="E1387" s="832" t="s">
        <v>6770</v>
      </c>
      <c r="F1387" s="832" t="s">
        <v>6888</v>
      </c>
      <c r="G1387" s="832" t="s">
        <v>6889</v>
      </c>
      <c r="H1387" s="849">
        <v>8</v>
      </c>
      <c r="I1387" s="849">
        <v>2840</v>
      </c>
      <c r="J1387" s="832"/>
      <c r="K1387" s="832">
        <v>355</v>
      </c>
      <c r="L1387" s="849"/>
      <c r="M1387" s="849"/>
      <c r="N1387" s="832"/>
      <c r="O1387" s="832"/>
      <c r="P1387" s="849">
        <v>15</v>
      </c>
      <c r="Q1387" s="849">
        <v>5370</v>
      </c>
      <c r="R1387" s="837"/>
      <c r="S1387" s="850">
        <v>358</v>
      </c>
    </row>
    <row r="1388" spans="1:19" ht="14.4" customHeight="1" x14ac:dyDescent="0.3">
      <c r="A1388" s="831" t="s">
        <v>6806</v>
      </c>
      <c r="B1388" s="832" t="s">
        <v>7094</v>
      </c>
      <c r="C1388" s="832" t="s">
        <v>665</v>
      </c>
      <c r="D1388" s="832" t="s">
        <v>2715</v>
      </c>
      <c r="E1388" s="832" t="s">
        <v>6770</v>
      </c>
      <c r="F1388" s="832" t="s">
        <v>6822</v>
      </c>
      <c r="G1388" s="832" t="s">
        <v>6823</v>
      </c>
      <c r="H1388" s="849">
        <v>1</v>
      </c>
      <c r="I1388" s="849">
        <v>74</v>
      </c>
      <c r="J1388" s="832"/>
      <c r="K1388" s="832">
        <v>74</v>
      </c>
      <c r="L1388" s="849"/>
      <c r="M1388" s="849"/>
      <c r="N1388" s="832"/>
      <c r="O1388" s="832"/>
      <c r="P1388" s="849"/>
      <c r="Q1388" s="849"/>
      <c r="R1388" s="837"/>
      <c r="S1388" s="850"/>
    </row>
    <row r="1389" spans="1:19" ht="14.4" customHeight="1" x14ac:dyDescent="0.3">
      <c r="A1389" s="831" t="s">
        <v>6806</v>
      </c>
      <c r="B1389" s="832" t="s">
        <v>7094</v>
      </c>
      <c r="C1389" s="832" t="s">
        <v>665</v>
      </c>
      <c r="D1389" s="832" t="s">
        <v>2715</v>
      </c>
      <c r="E1389" s="832" t="s">
        <v>6770</v>
      </c>
      <c r="F1389" s="832" t="s">
        <v>6890</v>
      </c>
      <c r="G1389" s="832" t="s">
        <v>6891</v>
      </c>
      <c r="H1389" s="849">
        <v>16</v>
      </c>
      <c r="I1389" s="849">
        <v>1232</v>
      </c>
      <c r="J1389" s="832"/>
      <c r="K1389" s="832">
        <v>77</v>
      </c>
      <c r="L1389" s="849"/>
      <c r="M1389" s="849"/>
      <c r="N1389" s="832"/>
      <c r="O1389" s="832"/>
      <c r="P1389" s="849">
        <v>17</v>
      </c>
      <c r="Q1389" s="849">
        <v>1326</v>
      </c>
      <c r="R1389" s="837"/>
      <c r="S1389" s="850">
        <v>78</v>
      </c>
    </row>
    <row r="1390" spans="1:19" ht="14.4" customHeight="1" x14ac:dyDescent="0.3">
      <c r="A1390" s="831" t="s">
        <v>6806</v>
      </c>
      <c r="B1390" s="832" t="s">
        <v>7094</v>
      </c>
      <c r="C1390" s="832" t="s">
        <v>665</v>
      </c>
      <c r="D1390" s="832" t="s">
        <v>2715</v>
      </c>
      <c r="E1390" s="832" t="s">
        <v>6770</v>
      </c>
      <c r="F1390" s="832" t="s">
        <v>6785</v>
      </c>
      <c r="G1390" s="832" t="s">
        <v>6786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1</v>
      </c>
      <c r="Q1390" s="849">
        <v>29</v>
      </c>
      <c r="R1390" s="837"/>
      <c r="S1390" s="850">
        <v>29</v>
      </c>
    </row>
    <row r="1391" spans="1:19" ht="14.4" customHeight="1" x14ac:dyDescent="0.3">
      <c r="A1391" s="831" t="s">
        <v>6806</v>
      </c>
      <c r="B1391" s="832" t="s">
        <v>7094</v>
      </c>
      <c r="C1391" s="832" t="s">
        <v>665</v>
      </c>
      <c r="D1391" s="832" t="s">
        <v>2715</v>
      </c>
      <c r="E1391" s="832" t="s">
        <v>6770</v>
      </c>
      <c r="F1391" s="832" t="s">
        <v>6787</v>
      </c>
      <c r="G1391" s="832" t="s">
        <v>6788</v>
      </c>
      <c r="H1391" s="849">
        <v>2</v>
      </c>
      <c r="I1391" s="849">
        <v>118</v>
      </c>
      <c r="J1391" s="832"/>
      <c r="K1391" s="832">
        <v>59</v>
      </c>
      <c r="L1391" s="849"/>
      <c r="M1391" s="849"/>
      <c r="N1391" s="832"/>
      <c r="O1391" s="832"/>
      <c r="P1391" s="849">
        <v>7</v>
      </c>
      <c r="Q1391" s="849">
        <v>427</v>
      </c>
      <c r="R1391" s="837"/>
      <c r="S1391" s="850">
        <v>61</v>
      </c>
    </row>
    <row r="1392" spans="1:19" ht="14.4" customHeight="1" x14ac:dyDescent="0.3">
      <c r="A1392" s="831" t="s">
        <v>6806</v>
      </c>
      <c r="B1392" s="832" t="s">
        <v>7094</v>
      </c>
      <c r="C1392" s="832" t="s">
        <v>665</v>
      </c>
      <c r="D1392" s="832" t="s">
        <v>2715</v>
      </c>
      <c r="E1392" s="832" t="s">
        <v>6770</v>
      </c>
      <c r="F1392" s="832" t="s">
        <v>6789</v>
      </c>
      <c r="G1392" s="832" t="s">
        <v>6790</v>
      </c>
      <c r="H1392" s="849">
        <v>1</v>
      </c>
      <c r="I1392" s="849">
        <v>37</v>
      </c>
      <c r="J1392" s="832"/>
      <c r="K1392" s="832">
        <v>37</v>
      </c>
      <c r="L1392" s="849"/>
      <c r="M1392" s="849"/>
      <c r="N1392" s="832"/>
      <c r="O1392" s="832"/>
      <c r="P1392" s="849"/>
      <c r="Q1392" s="849"/>
      <c r="R1392" s="837"/>
      <c r="S1392" s="850"/>
    </row>
    <row r="1393" spans="1:19" ht="14.4" customHeight="1" x14ac:dyDescent="0.3">
      <c r="A1393" s="831" t="s">
        <v>6806</v>
      </c>
      <c r="B1393" s="832" t="s">
        <v>7094</v>
      </c>
      <c r="C1393" s="832" t="s">
        <v>665</v>
      </c>
      <c r="D1393" s="832" t="s">
        <v>2719</v>
      </c>
      <c r="E1393" s="832" t="s">
        <v>6751</v>
      </c>
      <c r="F1393" s="832" t="s">
        <v>7098</v>
      </c>
      <c r="G1393" s="832" t="s">
        <v>2316</v>
      </c>
      <c r="H1393" s="849"/>
      <c r="I1393" s="849"/>
      <c r="J1393" s="832"/>
      <c r="K1393" s="832"/>
      <c r="L1393" s="849"/>
      <c r="M1393" s="849"/>
      <c r="N1393" s="832"/>
      <c r="O1393" s="832"/>
      <c r="P1393" s="849">
        <v>0.13</v>
      </c>
      <c r="Q1393" s="849">
        <v>6.42</v>
      </c>
      <c r="R1393" s="837"/>
      <c r="S1393" s="850">
        <v>49.38461538461538</v>
      </c>
    </row>
    <row r="1394" spans="1:19" ht="14.4" customHeight="1" x14ac:dyDescent="0.3">
      <c r="A1394" s="831" t="s">
        <v>6806</v>
      </c>
      <c r="B1394" s="832" t="s">
        <v>7094</v>
      </c>
      <c r="C1394" s="832" t="s">
        <v>665</v>
      </c>
      <c r="D1394" s="832" t="s">
        <v>2719</v>
      </c>
      <c r="E1394" s="832" t="s">
        <v>6770</v>
      </c>
      <c r="F1394" s="832" t="s">
        <v>6773</v>
      </c>
      <c r="G1394" s="832" t="s">
        <v>6774</v>
      </c>
      <c r="H1394" s="849">
        <v>2</v>
      </c>
      <c r="I1394" s="849">
        <v>60</v>
      </c>
      <c r="J1394" s="832">
        <v>0.125</v>
      </c>
      <c r="K1394" s="832">
        <v>30</v>
      </c>
      <c r="L1394" s="849">
        <v>16</v>
      </c>
      <c r="M1394" s="849">
        <v>480</v>
      </c>
      <c r="N1394" s="832">
        <v>1</v>
      </c>
      <c r="O1394" s="832">
        <v>30</v>
      </c>
      <c r="P1394" s="849">
        <v>1</v>
      </c>
      <c r="Q1394" s="849">
        <v>31</v>
      </c>
      <c r="R1394" s="837">
        <v>6.458333333333334E-2</v>
      </c>
      <c r="S1394" s="850">
        <v>31</v>
      </c>
    </row>
    <row r="1395" spans="1:19" ht="14.4" customHeight="1" x14ac:dyDescent="0.3">
      <c r="A1395" s="831" t="s">
        <v>6806</v>
      </c>
      <c r="B1395" s="832" t="s">
        <v>7094</v>
      </c>
      <c r="C1395" s="832" t="s">
        <v>665</v>
      </c>
      <c r="D1395" s="832" t="s">
        <v>2719</v>
      </c>
      <c r="E1395" s="832" t="s">
        <v>6770</v>
      </c>
      <c r="F1395" s="832" t="s">
        <v>6775</v>
      </c>
      <c r="G1395" s="832" t="s">
        <v>6776</v>
      </c>
      <c r="H1395" s="849">
        <v>25</v>
      </c>
      <c r="I1395" s="849">
        <v>1650</v>
      </c>
      <c r="J1395" s="832">
        <v>0.92592592592592593</v>
      </c>
      <c r="K1395" s="832">
        <v>66</v>
      </c>
      <c r="L1395" s="849">
        <v>27</v>
      </c>
      <c r="M1395" s="849">
        <v>1782</v>
      </c>
      <c r="N1395" s="832">
        <v>1</v>
      </c>
      <c r="O1395" s="832">
        <v>66</v>
      </c>
      <c r="P1395" s="849">
        <v>11</v>
      </c>
      <c r="Q1395" s="849">
        <v>737</v>
      </c>
      <c r="R1395" s="837">
        <v>0.41358024691358025</v>
      </c>
      <c r="S1395" s="850">
        <v>67</v>
      </c>
    </row>
    <row r="1396" spans="1:19" ht="14.4" customHeight="1" x14ac:dyDescent="0.3">
      <c r="A1396" s="831" t="s">
        <v>6806</v>
      </c>
      <c r="B1396" s="832" t="s">
        <v>7094</v>
      </c>
      <c r="C1396" s="832" t="s">
        <v>665</v>
      </c>
      <c r="D1396" s="832" t="s">
        <v>2719</v>
      </c>
      <c r="E1396" s="832" t="s">
        <v>6770</v>
      </c>
      <c r="F1396" s="832" t="s">
        <v>6848</v>
      </c>
      <c r="G1396" s="832" t="s">
        <v>6849</v>
      </c>
      <c r="H1396" s="849"/>
      <c r="I1396" s="849"/>
      <c r="J1396" s="832"/>
      <c r="K1396" s="832"/>
      <c r="L1396" s="849">
        <v>34</v>
      </c>
      <c r="M1396" s="849">
        <v>4998</v>
      </c>
      <c r="N1396" s="832">
        <v>1</v>
      </c>
      <c r="O1396" s="832">
        <v>147</v>
      </c>
      <c r="P1396" s="849">
        <v>8</v>
      </c>
      <c r="Q1396" s="849">
        <v>1208</v>
      </c>
      <c r="R1396" s="837">
        <v>0.2416966786714686</v>
      </c>
      <c r="S1396" s="850">
        <v>151</v>
      </c>
    </row>
    <row r="1397" spans="1:19" ht="14.4" customHeight="1" x14ac:dyDescent="0.3">
      <c r="A1397" s="831" t="s">
        <v>6806</v>
      </c>
      <c r="B1397" s="832" t="s">
        <v>7094</v>
      </c>
      <c r="C1397" s="832" t="s">
        <v>665</v>
      </c>
      <c r="D1397" s="832" t="s">
        <v>2719</v>
      </c>
      <c r="E1397" s="832" t="s">
        <v>6770</v>
      </c>
      <c r="F1397" s="832" t="s">
        <v>7076</v>
      </c>
      <c r="G1397" s="832" t="s">
        <v>7077</v>
      </c>
      <c r="H1397" s="849"/>
      <c r="I1397" s="849"/>
      <c r="J1397" s="832"/>
      <c r="K1397" s="832"/>
      <c r="L1397" s="849">
        <v>1</v>
      </c>
      <c r="M1397" s="849">
        <v>197</v>
      </c>
      <c r="N1397" s="832">
        <v>1</v>
      </c>
      <c r="O1397" s="832">
        <v>197</v>
      </c>
      <c r="P1397" s="849"/>
      <c r="Q1397" s="849"/>
      <c r="R1397" s="837"/>
      <c r="S1397" s="850"/>
    </row>
    <row r="1398" spans="1:19" ht="14.4" customHeight="1" x14ac:dyDescent="0.3">
      <c r="A1398" s="831" t="s">
        <v>6806</v>
      </c>
      <c r="B1398" s="832" t="s">
        <v>7094</v>
      </c>
      <c r="C1398" s="832" t="s">
        <v>665</v>
      </c>
      <c r="D1398" s="832" t="s">
        <v>2719</v>
      </c>
      <c r="E1398" s="832" t="s">
        <v>6770</v>
      </c>
      <c r="F1398" s="832" t="s">
        <v>6810</v>
      </c>
      <c r="G1398" s="832" t="s">
        <v>6811</v>
      </c>
      <c r="H1398" s="849">
        <v>14</v>
      </c>
      <c r="I1398" s="849">
        <v>518</v>
      </c>
      <c r="J1398" s="832">
        <v>0.58333333333333337</v>
      </c>
      <c r="K1398" s="832">
        <v>37</v>
      </c>
      <c r="L1398" s="849">
        <v>24</v>
      </c>
      <c r="M1398" s="849">
        <v>888</v>
      </c>
      <c r="N1398" s="832">
        <v>1</v>
      </c>
      <c r="O1398" s="832">
        <v>37</v>
      </c>
      <c r="P1398" s="849">
        <v>5</v>
      </c>
      <c r="Q1398" s="849">
        <v>190</v>
      </c>
      <c r="R1398" s="837">
        <v>0.21396396396396397</v>
      </c>
      <c r="S1398" s="850">
        <v>38</v>
      </c>
    </row>
    <row r="1399" spans="1:19" ht="14.4" customHeight="1" x14ac:dyDescent="0.3">
      <c r="A1399" s="831" t="s">
        <v>6806</v>
      </c>
      <c r="B1399" s="832" t="s">
        <v>7094</v>
      </c>
      <c r="C1399" s="832" t="s">
        <v>665</v>
      </c>
      <c r="D1399" s="832" t="s">
        <v>2719</v>
      </c>
      <c r="E1399" s="832" t="s">
        <v>6770</v>
      </c>
      <c r="F1399" s="832" t="s">
        <v>6874</v>
      </c>
      <c r="G1399" s="832" t="s">
        <v>6875</v>
      </c>
      <c r="H1399" s="849"/>
      <c r="I1399" s="849"/>
      <c r="J1399" s="832"/>
      <c r="K1399" s="832"/>
      <c r="L1399" s="849">
        <v>1</v>
      </c>
      <c r="M1399" s="849">
        <v>83</v>
      </c>
      <c r="N1399" s="832">
        <v>1</v>
      </c>
      <c r="O1399" s="832">
        <v>83</v>
      </c>
      <c r="P1399" s="849"/>
      <c r="Q1399" s="849"/>
      <c r="R1399" s="837"/>
      <c r="S1399" s="850"/>
    </row>
    <row r="1400" spans="1:19" ht="14.4" customHeight="1" x14ac:dyDescent="0.3">
      <c r="A1400" s="831" t="s">
        <v>6806</v>
      </c>
      <c r="B1400" s="832" t="s">
        <v>7094</v>
      </c>
      <c r="C1400" s="832" t="s">
        <v>665</v>
      </c>
      <c r="D1400" s="832" t="s">
        <v>2719</v>
      </c>
      <c r="E1400" s="832" t="s">
        <v>6770</v>
      </c>
      <c r="F1400" s="832" t="s">
        <v>7047</v>
      </c>
      <c r="G1400" s="832" t="s">
        <v>7048</v>
      </c>
      <c r="H1400" s="849">
        <v>5</v>
      </c>
      <c r="I1400" s="849">
        <v>430</v>
      </c>
      <c r="J1400" s="832">
        <v>0.4942528735632184</v>
      </c>
      <c r="K1400" s="832">
        <v>86</v>
      </c>
      <c r="L1400" s="849">
        <v>10</v>
      </c>
      <c r="M1400" s="849">
        <v>870</v>
      </c>
      <c r="N1400" s="832">
        <v>1</v>
      </c>
      <c r="O1400" s="832">
        <v>87</v>
      </c>
      <c r="P1400" s="849">
        <v>4</v>
      </c>
      <c r="Q1400" s="849">
        <v>348</v>
      </c>
      <c r="R1400" s="837">
        <v>0.4</v>
      </c>
      <c r="S1400" s="850">
        <v>87</v>
      </c>
    </row>
    <row r="1401" spans="1:19" ht="14.4" customHeight="1" x14ac:dyDescent="0.3">
      <c r="A1401" s="831" t="s">
        <v>6806</v>
      </c>
      <c r="B1401" s="832" t="s">
        <v>7094</v>
      </c>
      <c r="C1401" s="832" t="s">
        <v>665</v>
      </c>
      <c r="D1401" s="832" t="s">
        <v>2719</v>
      </c>
      <c r="E1401" s="832" t="s">
        <v>6770</v>
      </c>
      <c r="F1401" s="832" t="s">
        <v>6925</v>
      </c>
      <c r="G1401" s="832" t="s">
        <v>6926</v>
      </c>
      <c r="H1401" s="849">
        <v>2</v>
      </c>
      <c r="I1401" s="849">
        <v>354</v>
      </c>
      <c r="J1401" s="832"/>
      <c r="K1401" s="832">
        <v>177</v>
      </c>
      <c r="L1401" s="849"/>
      <c r="M1401" s="849"/>
      <c r="N1401" s="832"/>
      <c r="O1401" s="832"/>
      <c r="P1401" s="849"/>
      <c r="Q1401" s="849"/>
      <c r="R1401" s="837"/>
      <c r="S1401" s="850"/>
    </row>
    <row r="1402" spans="1:19" ht="14.4" customHeight="1" x14ac:dyDescent="0.3">
      <c r="A1402" s="831" t="s">
        <v>6806</v>
      </c>
      <c r="B1402" s="832" t="s">
        <v>7094</v>
      </c>
      <c r="C1402" s="832" t="s">
        <v>665</v>
      </c>
      <c r="D1402" s="832" t="s">
        <v>2719</v>
      </c>
      <c r="E1402" s="832" t="s">
        <v>6770</v>
      </c>
      <c r="F1402" s="832" t="s">
        <v>6781</v>
      </c>
      <c r="G1402" s="832" t="s">
        <v>6782</v>
      </c>
      <c r="H1402" s="849">
        <v>4</v>
      </c>
      <c r="I1402" s="849">
        <v>133.32999999999998</v>
      </c>
      <c r="J1402" s="832">
        <v>0.57139796005828403</v>
      </c>
      <c r="K1402" s="832">
        <v>33.332499999999996</v>
      </c>
      <c r="L1402" s="849">
        <v>7</v>
      </c>
      <c r="M1402" s="849">
        <v>233.33999999999997</v>
      </c>
      <c r="N1402" s="832">
        <v>1</v>
      </c>
      <c r="O1402" s="832">
        <v>33.334285714285713</v>
      </c>
      <c r="P1402" s="849">
        <v>1</v>
      </c>
      <c r="Q1402" s="849">
        <v>33.33</v>
      </c>
      <c r="R1402" s="837">
        <v>0.14283877603497044</v>
      </c>
      <c r="S1402" s="850">
        <v>33.33</v>
      </c>
    </row>
    <row r="1403" spans="1:19" ht="14.4" customHeight="1" x14ac:dyDescent="0.3">
      <c r="A1403" s="831" t="s">
        <v>6806</v>
      </c>
      <c r="B1403" s="832" t="s">
        <v>7094</v>
      </c>
      <c r="C1403" s="832" t="s">
        <v>665</v>
      </c>
      <c r="D1403" s="832" t="s">
        <v>2719</v>
      </c>
      <c r="E1403" s="832" t="s">
        <v>6770</v>
      </c>
      <c r="F1403" s="832" t="s">
        <v>6818</v>
      </c>
      <c r="G1403" s="832" t="s">
        <v>6819</v>
      </c>
      <c r="H1403" s="849">
        <v>53</v>
      </c>
      <c r="I1403" s="849">
        <v>6148</v>
      </c>
      <c r="J1403" s="832">
        <v>0.61627906976744184</v>
      </c>
      <c r="K1403" s="832">
        <v>116</v>
      </c>
      <c r="L1403" s="849">
        <v>86</v>
      </c>
      <c r="M1403" s="849">
        <v>9976</v>
      </c>
      <c r="N1403" s="832">
        <v>1</v>
      </c>
      <c r="O1403" s="832">
        <v>116</v>
      </c>
      <c r="P1403" s="849">
        <v>36</v>
      </c>
      <c r="Q1403" s="849">
        <v>4176</v>
      </c>
      <c r="R1403" s="837">
        <v>0.41860465116279072</v>
      </c>
      <c r="S1403" s="850">
        <v>116</v>
      </c>
    </row>
    <row r="1404" spans="1:19" ht="14.4" customHeight="1" x14ac:dyDescent="0.3">
      <c r="A1404" s="831" t="s">
        <v>6806</v>
      </c>
      <c r="B1404" s="832" t="s">
        <v>7094</v>
      </c>
      <c r="C1404" s="832" t="s">
        <v>665</v>
      </c>
      <c r="D1404" s="832" t="s">
        <v>2719</v>
      </c>
      <c r="E1404" s="832" t="s">
        <v>6770</v>
      </c>
      <c r="F1404" s="832" t="s">
        <v>6783</v>
      </c>
      <c r="G1404" s="832" t="s">
        <v>6784</v>
      </c>
      <c r="H1404" s="849">
        <v>22</v>
      </c>
      <c r="I1404" s="849">
        <v>814</v>
      </c>
      <c r="J1404" s="832">
        <v>1</v>
      </c>
      <c r="K1404" s="832">
        <v>37</v>
      </c>
      <c r="L1404" s="849">
        <v>22</v>
      </c>
      <c r="M1404" s="849">
        <v>814</v>
      </c>
      <c r="N1404" s="832">
        <v>1</v>
      </c>
      <c r="O1404" s="832">
        <v>37</v>
      </c>
      <c r="P1404" s="849">
        <v>10</v>
      </c>
      <c r="Q1404" s="849">
        <v>380</v>
      </c>
      <c r="R1404" s="837">
        <v>0.46683046683046681</v>
      </c>
      <c r="S1404" s="850">
        <v>38</v>
      </c>
    </row>
    <row r="1405" spans="1:19" ht="14.4" customHeight="1" x14ac:dyDescent="0.3">
      <c r="A1405" s="831" t="s">
        <v>6806</v>
      </c>
      <c r="B1405" s="832" t="s">
        <v>7094</v>
      </c>
      <c r="C1405" s="832" t="s">
        <v>665</v>
      </c>
      <c r="D1405" s="832" t="s">
        <v>2719</v>
      </c>
      <c r="E1405" s="832" t="s">
        <v>6770</v>
      </c>
      <c r="F1405" s="832" t="s">
        <v>6886</v>
      </c>
      <c r="G1405" s="832" t="s">
        <v>6887</v>
      </c>
      <c r="H1405" s="849"/>
      <c r="I1405" s="849"/>
      <c r="J1405" s="832"/>
      <c r="K1405" s="832"/>
      <c r="L1405" s="849">
        <v>2</v>
      </c>
      <c r="M1405" s="849">
        <v>116</v>
      </c>
      <c r="N1405" s="832">
        <v>1</v>
      </c>
      <c r="O1405" s="832">
        <v>58</v>
      </c>
      <c r="P1405" s="849"/>
      <c r="Q1405" s="849"/>
      <c r="R1405" s="837"/>
      <c r="S1405" s="850"/>
    </row>
    <row r="1406" spans="1:19" ht="14.4" customHeight="1" x14ac:dyDescent="0.3">
      <c r="A1406" s="831" t="s">
        <v>6806</v>
      </c>
      <c r="B1406" s="832" t="s">
        <v>7094</v>
      </c>
      <c r="C1406" s="832" t="s">
        <v>665</v>
      </c>
      <c r="D1406" s="832" t="s">
        <v>2719</v>
      </c>
      <c r="E1406" s="832" t="s">
        <v>6770</v>
      </c>
      <c r="F1406" s="832" t="s">
        <v>6888</v>
      </c>
      <c r="G1406" s="832" t="s">
        <v>6889</v>
      </c>
      <c r="H1406" s="849">
        <v>113</v>
      </c>
      <c r="I1406" s="849">
        <v>40115</v>
      </c>
      <c r="J1406" s="832">
        <v>0.63128491620111726</v>
      </c>
      <c r="K1406" s="832">
        <v>355</v>
      </c>
      <c r="L1406" s="849">
        <v>179</v>
      </c>
      <c r="M1406" s="849">
        <v>63545</v>
      </c>
      <c r="N1406" s="832">
        <v>1</v>
      </c>
      <c r="O1406" s="832">
        <v>355</v>
      </c>
      <c r="P1406" s="849">
        <v>79</v>
      </c>
      <c r="Q1406" s="849">
        <v>28282</v>
      </c>
      <c r="R1406" s="837">
        <v>0.44507042253521129</v>
      </c>
      <c r="S1406" s="850">
        <v>358</v>
      </c>
    </row>
    <row r="1407" spans="1:19" ht="14.4" customHeight="1" x14ac:dyDescent="0.3">
      <c r="A1407" s="831" t="s">
        <v>6806</v>
      </c>
      <c r="B1407" s="832" t="s">
        <v>7094</v>
      </c>
      <c r="C1407" s="832" t="s">
        <v>665</v>
      </c>
      <c r="D1407" s="832" t="s">
        <v>2719</v>
      </c>
      <c r="E1407" s="832" t="s">
        <v>6770</v>
      </c>
      <c r="F1407" s="832" t="s">
        <v>7113</v>
      </c>
      <c r="G1407" s="832" t="s">
        <v>7114</v>
      </c>
      <c r="H1407" s="849"/>
      <c r="I1407" s="849"/>
      <c r="J1407" s="832"/>
      <c r="K1407" s="832"/>
      <c r="L1407" s="849">
        <v>6</v>
      </c>
      <c r="M1407" s="849">
        <v>4212</v>
      </c>
      <c r="N1407" s="832">
        <v>1</v>
      </c>
      <c r="O1407" s="832">
        <v>702</v>
      </c>
      <c r="P1407" s="849"/>
      <c r="Q1407" s="849"/>
      <c r="R1407" s="837"/>
      <c r="S1407" s="850"/>
    </row>
    <row r="1408" spans="1:19" ht="14.4" customHeight="1" x14ac:dyDescent="0.3">
      <c r="A1408" s="831" t="s">
        <v>6806</v>
      </c>
      <c r="B1408" s="832" t="s">
        <v>7094</v>
      </c>
      <c r="C1408" s="832" t="s">
        <v>665</v>
      </c>
      <c r="D1408" s="832" t="s">
        <v>2719</v>
      </c>
      <c r="E1408" s="832" t="s">
        <v>6770</v>
      </c>
      <c r="F1408" s="832" t="s">
        <v>6890</v>
      </c>
      <c r="G1408" s="832" t="s">
        <v>6891</v>
      </c>
      <c r="H1408" s="849"/>
      <c r="I1408" s="849"/>
      <c r="J1408" s="832"/>
      <c r="K1408" s="832"/>
      <c r="L1408" s="849">
        <v>6</v>
      </c>
      <c r="M1408" s="849">
        <v>462</v>
      </c>
      <c r="N1408" s="832">
        <v>1</v>
      </c>
      <c r="O1408" s="832">
        <v>77</v>
      </c>
      <c r="P1408" s="849"/>
      <c r="Q1408" s="849"/>
      <c r="R1408" s="837"/>
      <c r="S1408" s="850"/>
    </row>
    <row r="1409" spans="1:19" ht="14.4" customHeight="1" x14ac:dyDescent="0.3">
      <c r="A1409" s="831" t="s">
        <v>6806</v>
      </c>
      <c r="B1409" s="832" t="s">
        <v>7094</v>
      </c>
      <c r="C1409" s="832" t="s">
        <v>665</v>
      </c>
      <c r="D1409" s="832" t="s">
        <v>2719</v>
      </c>
      <c r="E1409" s="832" t="s">
        <v>6770</v>
      </c>
      <c r="F1409" s="832" t="s">
        <v>6892</v>
      </c>
      <c r="G1409" s="832" t="s">
        <v>6893</v>
      </c>
      <c r="H1409" s="849"/>
      <c r="I1409" s="849"/>
      <c r="J1409" s="832"/>
      <c r="K1409" s="832"/>
      <c r="L1409" s="849">
        <v>1</v>
      </c>
      <c r="M1409" s="849">
        <v>59</v>
      </c>
      <c r="N1409" s="832">
        <v>1</v>
      </c>
      <c r="O1409" s="832">
        <v>59</v>
      </c>
      <c r="P1409" s="849"/>
      <c r="Q1409" s="849"/>
      <c r="R1409" s="837"/>
      <c r="S1409" s="850"/>
    </row>
    <row r="1410" spans="1:19" ht="14.4" customHeight="1" x14ac:dyDescent="0.3">
      <c r="A1410" s="831" t="s">
        <v>6806</v>
      </c>
      <c r="B1410" s="832" t="s">
        <v>7094</v>
      </c>
      <c r="C1410" s="832" t="s">
        <v>665</v>
      </c>
      <c r="D1410" s="832" t="s">
        <v>2719</v>
      </c>
      <c r="E1410" s="832" t="s">
        <v>6770</v>
      </c>
      <c r="F1410" s="832" t="s">
        <v>6787</v>
      </c>
      <c r="G1410" s="832" t="s">
        <v>6788</v>
      </c>
      <c r="H1410" s="849">
        <v>6</v>
      </c>
      <c r="I1410" s="849">
        <v>354</v>
      </c>
      <c r="J1410" s="832">
        <v>0.375</v>
      </c>
      <c r="K1410" s="832">
        <v>59</v>
      </c>
      <c r="L1410" s="849">
        <v>16</v>
      </c>
      <c r="M1410" s="849">
        <v>944</v>
      </c>
      <c r="N1410" s="832">
        <v>1</v>
      </c>
      <c r="O1410" s="832">
        <v>59</v>
      </c>
      <c r="P1410" s="849">
        <v>6</v>
      </c>
      <c r="Q1410" s="849">
        <v>366</v>
      </c>
      <c r="R1410" s="837">
        <v>0.38771186440677968</v>
      </c>
      <c r="S1410" s="850">
        <v>61</v>
      </c>
    </row>
    <row r="1411" spans="1:19" ht="14.4" customHeight="1" x14ac:dyDescent="0.3">
      <c r="A1411" s="831" t="s">
        <v>6806</v>
      </c>
      <c r="B1411" s="832" t="s">
        <v>7094</v>
      </c>
      <c r="C1411" s="832" t="s">
        <v>665</v>
      </c>
      <c r="D1411" s="832" t="s">
        <v>2719</v>
      </c>
      <c r="E1411" s="832" t="s">
        <v>6770</v>
      </c>
      <c r="F1411" s="832" t="s">
        <v>7117</v>
      </c>
      <c r="G1411" s="832" t="s">
        <v>7118</v>
      </c>
      <c r="H1411" s="849"/>
      <c r="I1411" s="849"/>
      <c r="J1411" s="832"/>
      <c r="K1411" s="832"/>
      <c r="L1411" s="849">
        <v>1</v>
      </c>
      <c r="M1411" s="849">
        <v>98</v>
      </c>
      <c r="N1411" s="832">
        <v>1</v>
      </c>
      <c r="O1411" s="832">
        <v>98</v>
      </c>
      <c r="P1411" s="849"/>
      <c r="Q1411" s="849"/>
      <c r="R1411" s="837"/>
      <c r="S1411" s="850"/>
    </row>
    <row r="1412" spans="1:19" ht="14.4" customHeight="1" x14ac:dyDescent="0.3">
      <c r="A1412" s="831" t="s">
        <v>6806</v>
      </c>
      <c r="B1412" s="832" t="s">
        <v>7094</v>
      </c>
      <c r="C1412" s="832" t="s">
        <v>665</v>
      </c>
      <c r="D1412" s="832" t="s">
        <v>2720</v>
      </c>
      <c r="E1412" s="832" t="s">
        <v>6770</v>
      </c>
      <c r="F1412" s="832" t="s">
        <v>6773</v>
      </c>
      <c r="G1412" s="832" t="s">
        <v>6774</v>
      </c>
      <c r="H1412" s="849">
        <v>3</v>
      </c>
      <c r="I1412" s="849">
        <v>90</v>
      </c>
      <c r="J1412" s="832">
        <v>3</v>
      </c>
      <c r="K1412" s="832">
        <v>30</v>
      </c>
      <c r="L1412" s="849">
        <v>1</v>
      </c>
      <c r="M1412" s="849">
        <v>30</v>
      </c>
      <c r="N1412" s="832">
        <v>1</v>
      </c>
      <c r="O1412" s="832">
        <v>30</v>
      </c>
      <c r="P1412" s="849"/>
      <c r="Q1412" s="849"/>
      <c r="R1412" s="837"/>
      <c r="S1412" s="850"/>
    </row>
    <row r="1413" spans="1:19" ht="14.4" customHeight="1" x14ac:dyDescent="0.3">
      <c r="A1413" s="831" t="s">
        <v>6806</v>
      </c>
      <c r="B1413" s="832" t="s">
        <v>7094</v>
      </c>
      <c r="C1413" s="832" t="s">
        <v>665</v>
      </c>
      <c r="D1413" s="832" t="s">
        <v>2720</v>
      </c>
      <c r="E1413" s="832" t="s">
        <v>6770</v>
      </c>
      <c r="F1413" s="832" t="s">
        <v>6775</v>
      </c>
      <c r="G1413" s="832" t="s">
        <v>6776</v>
      </c>
      <c r="H1413" s="849">
        <v>1</v>
      </c>
      <c r="I1413" s="849">
        <v>66</v>
      </c>
      <c r="J1413" s="832"/>
      <c r="K1413" s="832">
        <v>66</v>
      </c>
      <c r="L1413" s="849"/>
      <c r="M1413" s="849"/>
      <c r="N1413" s="832"/>
      <c r="O1413" s="832"/>
      <c r="P1413" s="849">
        <v>1</v>
      </c>
      <c r="Q1413" s="849">
        <v>67</v>
      </c>
      <c r="R1413" s="837"/>
      <c r="S1413" s="850">
        <v>67</v>
      </c>
    </row>
    <row r="1414" spans="1:19" ht="14.4" customHeight="1" x14ac:dyDescent="0.3">
      <c r="A1414" s="831" t="s">
        <v>6806</v>
      </c>
      <c r="B1414" s="832" t="s">
        <v>7094</v>
      </c>
      <c r="C1414" s="832" t="s">
        <v>665</v>
      </c>
      <c r="D1414" s="832" t="s">
        <v>2720</v>
      </c>
      <c r="E1414" s="832" t="s">
        <v>6770</v>
      </c>
      <c r="F1414" s="832" t="s">
        <v>6810</v>
      </c>
      <c r="G1414" s="832" t="s">
        <v>6811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1</v>
      </c>
      <c r="Q1414" s="849">
        <v>38</v>
      </c>
      <c r="R1414" s="837"/>
      <c r="S1414" s="850">
        <v>38</v>
      </c>
    </row>
    <row r="1415" spans="1:19" ht="14.4" customHeight="1" x14ac:dyDescent="0.3">
      <c r="A1415" s="831" t="s">
        <v>6806</v>
      </c>
      <c r="B1415" s="832" t="s">
        <v>7094</v>
      </c>
      <c r="C1415" s="832" t="s">
        <v>665</v>
      </c>
      <c r="D1415" s="832" t="s">
        <v>2720</v>
      </c>
      <c r="E1415" s="832" t="s">
        <v>6770</v>
      </c>
      <c r="F1415" s="832" t="s">
        <v>7047</v>
      </c>
      <c r="G1415" s="832" t="s">
        <v>7048</v>
      </c>
      <c r="H1415" s="849">
        <v>1</v>
      </c>
      <c r="I1415" s="849">
        <v>86</v>
      </c>
      <c r="J1415" s="832">
        <v>0.9885057471264368</v>
      </c>
      <c r="K1415" s="832">
        <v>86</v>
      </c>
      <c r="L1415" s="849">
        <v>1</v>
      </c>
      <c r="M1415" s="849">
        <v>87</v>
      </c>
      <c r="N1415" s="832">
        <v>1</v>
      </c>
      <c r="O1415" s="832">
        <v>87</v>
      </c>
      <c r="P1415" s="849">
        <v>2</v>
      </c>
      <c r="Q1415" s="849">
        <v>174</v>
      </c>
      <c r="R1415" s="837">
        <v>2</v>
      </c>
      <c r="S1415" s="850">
        <v>87</v>
      </c>
    </row>
    <row r="1416" spans="1:19" ht="14.4" customHeight="1" x14ac:dyDescent="0.3">
      <c r="A1416" s="831" t="s">
        <v>6806</v>
      </c>
      <c r="B1416" s="832" t="s">
        <v>7094</v>
      </c>
      <c r="C1416" s="832" t="s">
        <v>665</v>
      </c>
      <c r="D1416" s="832" t="s">
        <v>2720</v>
      </c>
      <c r="E1416" s="832" t="s">
        <v>6770</v>
      </c>
      <c r="F1416" s="832" t="s">
        <v>6925</v>
      </c>
      <c r="G1416" s="832" t="s">
        <v>6926</v>
      </c>
      <c r="H1416" s="849">
        <v>4</v>
      </c>
      <c r="I1416" s="849">
        <v>708</v>
      </c>
      <c r="J1416" s="832"/>
      <c r="K1416" s="832">
        <v>177</v>
      </c>
      <c r="L1416" s="849"/>
      <c r="M1416" s="849"/>
      <c r="N1416" s="832"/>
      <c r="O1416" s="832"/>
      <c r="P1416" s="849">
        <v>5</v>
      </c>
      <c r="Q1416" s="849">
        <v>895</v>
      </c>
      <c r="R1416" s="837"/>
      <c r="S1416" s="850">
        <v>179</v>
      </c>
    </row>
    <row r="1417" spans="1:19" ht="14.4" customHeight="1" x14ac:dyDescent="0.3">
      <c r="A1417" s="831" t="s">
        <v>6806</v>
      </c>
      <c r="B1417" s="832" t="s">
        <v>7094</v>
      </c>
      <c r="C1417" s="832" t="s">
        <v>665</v>
      </c>
      <c r="D1417" s="832" t="s">
        <v>2720</v>
      </c>
      <c r="E1417" s="832" t="s">
        <v>6770</v>
      </c>
      <c r="F1417" s="832" t="s">
        <v>6818</v>
      </c>
      <c r="G1417" s="832" t="s">
        <v>6819</v>
      </c>
      <c r="H1417" s="849">
        <v>1</v>
      </c>
      <c r="I1417" s="849">
        <v>116</v>
      </c>
      <c r="J1417" s="832"/>
      <c r="K1417" s="832">
        <v>116</v>
      </c>
      <c r="L1417" s="849"/>
      <c r="M1417" s="849"/>
      <c r="N1417" s="832"/>
      <c r="O1417" s="832"/>
      <c r="P1417" s="849"/>
      <c r="Q1417" s="849"/>
      <c r="R1417" s="837"/>
      <c r="S1417" s="850"/>
    </row>
    <row r="1418" spans="1:19" ht="14.4" customHeight="1" x14ac:dyDescent="0.3">
      <c r="A1418" s="831" t="s">
        <v>6806</v>
      </c>
      <c r="B1418" s="832" t="s">
        <v>7094</v>
      </c>
      <c r="C1418" s="832" t="s">
        <v>665</v>
      </c>
      <c r="D1418" s="832" t="s">
        <v>2720</v>
      </c>
      <c r="E1418" s="832" t="s">
        <v>6770</v>
      </c>
      <c r="F1418" s="832" t="s">
        <v>6783</v>
      </c>
      <c r="G1418" s="832" t="s">
        <v>6784</v>
      </c>
      <c r="H1418" s="849">
        <v>1</v>
      </c>
      <c r="I1418" s="849">
        <v>37</v>
      </c>
      <c r="J1418" s="832"/>
      <c r="K1418" s="832">
        <v>37</v>
      </c>
      <c r="L1418" s="849"/>
      <c r="M1418" s="849"/>
      <c r="N1418" s="832"/>
      <c r="O1418" s="832"/>
      <c r="P1418" s="849">
        <v>1</v>
      </c>
      <c r="Q1418" s="849">
        <v>38</v>
      </c>
      <c r="R1418" s="837"/>
      <c r="S1418" s="850">
        <v>38</v>
      </c>
    </row>
    <row r="1419" spans="1:19" ht="14.4" customHeight="1" x14ac:dyDescent="0.3">
      <c r="A1419" s="831" t="s">
        <v>6806</v>
      </c>
      <c r="B1419" s="832" t="s">
        <v>7094</v>
      </c>
      <c r="C1419" s="832" t="s">
        <v>665</v>
      </c>
      <c r="D1419" s="832" t="s">
        <v>2720</v>
      </c>
      <c r="E1419" s="832" t="s">
        <v>6770</v>
      </c>
      <c r="F1419" s="832" t="s">
        <v>6888</v>
      </c>
      <c r="G1419" s="832" t="s">
        <v>6889</v>
      </c>
      <c r="H1419" s="849">
        <v>1</v>
      </c>
      <c r="I1419" s="849">
        <v>355</v>
      </c>
      <c r="J1419" s="832">
        <v>1</v>
      </c>
      <c r="K1419" s="832">
        <v>355</v>
      </c>
      <c r="L1419" s="849">
        <v>1</v>
      </c>
      <c r="M1419" s="849">
        <v>355</v>
      </c>
      <c r="N1419" s="832">
        <v>1</v>
      </c>
      <c r="O1419" s="832">
        <v>355</v>
      </c>
      <c r="P1419" s="849">
        <v>4</v>
      </c>
      <c r="Q1419" s="849">
        <v>1432</v>
      </c>
      <c r="R1419" s="837">
        <v>4.0338028169014084</v>
      </c>
      <c r="S1419" s="850">
        <v>358</v>
      </c>
    </row>
    <row r="1420" spans="1:19" ht="14.4" customHeight="1" x14ac:dyDescent="0.3">
      <c r="A1420" s="831" t="s">
        <v>6806</v>
      </c>
      <c r="B1420" s="832" t="s">
        <v>7094</v>
      </c>
      <c r="C1420" s="832" t="s">
        <v>665</v>
      </c>
      <c r="D1420" s="832" t="s">
        <v>2720</v>
      </c>
      <c r="E1420" s="832" t="s">
        <v>6770</v>
      </c>
      <c r="F1420" s="832" t="s">
        <v>6822</v>
      </c>
      <c r="G1420" s="832" t="s">
        <v>6823</v>
      </c>
      <c r="H1420" s="849"/>
      <c r="I1420" s="849"/>
      <c r="J1420" s="832"/>
      <c r="K1420" s="832"/>
      <c r="L1420" s="849"/>
      <c r="M1420" s="849"/>
      <c r="N1420" s="832"/>
      <c r="O1420" s="832"/>
      <c r="P1420" s="849">
        <v>2</v>
      </c>
      <c r="Q1420" s="849">
        <v>150</v>
      </c>
      <c r="R1420" s="837"/>
      <c r="S1420" s="850">
        <v>75</v>
      </c>
    </row>
    <row r="1421" spans="1:19" ht="14.4" customHeight="1" x14ac:dyDescent="0.3">
      <c r="A1421" s="831" t="s">
        <v>6806</v>
      </c>
      <c r="B1421" s="832" t="s">
        <v>7094</v>
      </c>
      <c r="C1421" s="832" t="s">
        <v>665</v>
      </c>
      <c r="D1421" s="832" t="s">
        <v>6748</v>
      </c>
      <c r="E1421" s="832" t="s">
        <v>6770</v>
      </c>
      <c r="F1421" s="832" t="s">
        <v>6773</v>
      </c>
      <c r="G1421" s="832" t="s">
        <v>6774</v>
      </c>
      <c r="H1421" s="849">
        <v>1</v>
      </c>
      <c r="I1421" s="849">
        <v>30</v>
      </c>
      <c r="J1421" s="832"/>
      <c r="K1421" s="832">
        <v>30</v>
      </c>
      <c r="L1421" s="849"/>
      <c r="M1421" s="849"/>
      <c r="N1421" s="832"/>
      <c r="O1421" s="832"/>
      <c r="P1421" s="849"/>
      <c r="Q1421" s="849"/>
      <c r="R1421" s="837"/>
      <c r="S1421" s="850"/>
    </row>
    <row r="1422" spans="1:19" ht="14.4" customHeight="1" x14ac:dyDescent="0.3">
      <c r="A1422" s="831" t="s">
        <v>6806</v>
      </c>
      <c r="B1422" s="832" t="s">
        <v>7094</v>
      </c>
      <c r="C1422" s="832" t="s">
        <v>665</v>
      </c>
      <c r="D1422" s="832" t="s">
        <v>6748</v>
      </c>
      <c r="E1422" s="832" t="s">
        <v>6770</v>
      </c>
      <c r="F1422" s="832" t="s">
        <v>6775</v>
      </c>
      <c r="G1422" s="832" t="s">
        <v>6776</v>
      </c>
      <c r="H1422" s="849">
        <v>4</v>
      </c>
      <c r="I1422" s="849">
        <v>264</v>
      </c>
      <c r="J1422" s="832"/>
      <c r="K1422" s="832">
        <v>66</v>
      </c>
      <c r="L1422" s="849"/>
      <c r="M1422" s="849"/>
      <c r="N1422" s="832"/>
      <c r="O1422" s="832"/>
      <c r="P1422" s="849"/>
      <c r="Q1422" s="849"/>
      <c r="R1422" s="837"/>
      <c r="S1422" s="850"/>
    </row>
    <row r="1423" spans="1:19" ht="14.4" customHeight="1" x14ac:dyDescent="0.3">
      <c r="A1423" s="831" t="s">
        <v>6806</v>
      </c>
      <c r="B1423" s="832" t="s">
        <v>7094</v>
      </c>
      <c r="C1423" s="832" t="s">
        <v>665</v>
      </c>
      <c r="D1423" s="832" t="s">
        <v>6748</v>
      </c>
      <c r="E1423" s="832" t="s">
        <v>6770</v>
      </c>
      <c r="F1423" s="832" t="s">
        <v>6848</v>
      </c>
      <c r="G1423" s="832" t="s">
        <v>6849</v>
      </c>
      <c r="H1423" s="849">
        <v>1</v>
      </c>
      <c r="I1423" s="849">
        <v>147</v>
      </c>
      <c r="J1423" s="832"/>
      <c r="K1423" s="832">
        <v>147</v>
      </c>
      <c r="L1423" s="849"/>
      <c r="M1423" s="849"/>
      <c r="N1423" s="832"/>
      <c r="O1423" s="832"/>
      <c r="P1423" s="849"/>
      <c r="Q1423" s="849"/>
      <c r="R1423" s="837"/>
      <c r="S1423" s="850"/>
    </row>
    <row r="1424" spans="1:19" ht="14.4" customHeight="1" x14ac:dyDescent="0.3">
      <c r="A1424" s="831" t="s">
        <v>6806</v>
      </c>
      <c r="B1424" s="832" t="s">
        <v>7094</v>
      </c>
      <c r="C1424" s="832" t="s">
        <v>665</v>
      </c>
      <c r="D1424" s="832" t="s">
        <v>6748</v>
      </c>
      <c r="E1424" s="832" t="s">
        <v>6770</v>
      </c>
      <c r="F1424" s="832" t="s">
        <v>6818</v>
      </c>
      <c r="G1424" s="832" t="s">
        <v>6819</v>
      </c>
      <c r="H1424" s="849">
        <v>11</v>
      </c>
      <c r="I1424" s="849">
        <v>1276</v>
      </c>
      <c r="J1424" s="832"/>
      <c r="K1424" s="832">
        <v>116</v>
      </c>
      <c r="L1424" s="849"/>
      <c r="M1424" s="849"/>
      <c r="N1424" s="832"/>
      <c r="O1424" s="832"/>
      <c r="P1424" s="849"/>
      <c r="Q1424" s="849"/>
      <c r="R1424" s="837"/>
      <c r="S1424" s="850"/>
    </row>
    <row r="1425" spans="1:19" ht="14.4" customHeight="1" x14ac:dyDescent="0.3">
      <c r="A1425" s="831" t="s">
        <v>6806</v>
      </c>
      <c r="B1425" s="832" t="s">
        <v>7094</v>
      </c>
      <c r="C1425" s="832" t="s">
        <v>665</v>
      </c>
      <c r="D1425" s="832" t="s">
        <v>6748</v>
      </c>
      <c r="E1425" s="832" t="s">
        <v>6770</v>
      </c>
      <c r="F1425" s="832" t="s">
        <v>6783</v>
      </c>
      <c r="G1425" s="832" t="s">
        <v>6784</v>
      </c>
      <c r="H1425" s="849">
        <v>8</v>
      </c>
      <c r="I1425" s="849">
        <v>296</v>
      </c>
      <c r="J1425" s="832"/>
      <c r="K1425" s="832">
        <v>37</v>
      </c>
      <c r="L1425" s="849"/>
      <c r="M1425" s="849"/>
      <c r="N1425" s="832"/>
      <c r="O1425" s="832"/>
      <c r="P1425" s="849"/>
      <c r="Q1425" s="849"/>
      <c r="R1425" s="837"/>
      <c r="S1425" s="850"/>
    </row>
    <row r="1426" spans="1:19" ht="14.4" customHeight="1" x14ac:dyDescent="0.3">
      <c r="A1426" s="831" t="s">
        <v>6806</v>
      </c>
      <c r="B1426" s="832" t="s">
        <v>7094</v>
      </c>
      <c r="C1426" s="832" t="s">
        <v>665</v>
      </c>
      <c r="D1426" s="832" t="s">
        <v>6748</v>
      </c>
      <c r="E1426" s="832" t="s">
        <v>6770</v>
      </c>
      <c r="F1426" s="832" t="s">
        <v>6888</v>
      </c>
      <c r="G1426" s="832" t="s">
        <v>6889</v>
      </c>
      <c r="H1426" s="849">
        <v>36</v>
      </c>
      <c r="I1426" s="849">
        <v>12780</v>
      </c>
      <c r="J1426" s="832"/>
      <c r="K1426" s="832">
        <v>355</v>
      </c>
      <c r="L1426" s="849"/>
      <c r="M1426" s="849"/>
      <c r="N1426" s="832"/>
      <c r="O1426" s="832"/>
      <c r="P1426" s="849"/>
      <c r="Q1426" s="849"/>
      <c r="R1426" s="837"/>
      <c r="S1426" s="850"/>
    </row>
    <row r="1427" spans="1:19" ht="14.4" customHeight="1" x14ac:dyDescent="0.3">
      <c r="A1427" s="831" t="s">
        <v>6806</v>
      </c>
      <c r="B1427" s="832" t="s">
        <v>7094</v>
      </c>
      <c r="C1427" s="832" t="s">
        <v>665</v>
      </c>
      <c r="D1427" s="832" t="s">
        <v>6748</v>
      </c>
      <c r="E1427" s="832" t="s">
        <v>6770</v>
      </c>
      <c r="F1427" s="832" t="s">
        <v>7109</v>
      </c>
      <c r="G1427" s="832" t="s">
        <v>7110</v>
      </c>
      <c r="H1427" s="849">
        <v>7</v>
      </c>
      <c r="I1427" s="849">
        <v>0</v>
      </c>
      <c r="J1427" s="832"/>
      <c r="K1427" s="832">
        <v>0</v>
      </c>
      <c r="L1427" s="849"/>
      <c r="M1427" s="849"/>
      <c r="N1427" s="832"/>
      <c r="O1427" s="832"/>
      <c r="P1427" s="849"/>
      <c r="Q1427" s="849"/>
      <c r="R1427" s="837"/>
      <c r="S1427" s="850"/>
    </row>
    <row r="1428" spans="1:19" ht="14.4" customHeight="1" x14ac:dyDescent="0.3">
      <c r="A1428" s="831" t="s">
        <v>6806</v>
      </c>
      <c r="B1428" s="832" t="s">
        <v>7094</v>
      </c>
      <c r="C1428" s="832" t="s">
        <v>665</v>
      </c>
      <c r="D1428" s="832" t="s">
        <v>6748</v>
      </c>
      <c r="E1428" s="832" t="s">
        <v>6770</v>
      </c>
      <c r="F1428" s="832" t="s">
        <v>7111</v>
      </c>
      <c r="G1428" s="832" t="s">
        <v>7112</v>
      </c>
      <c r="H1428" s="849">
        <v>10</v>
      </c>
      <c r="I1428" s="849">
        <v>2000</v>
      </c>
      <c r="J1428" s="832"/>
      <c r="K1428" s="832">
        <v>200</v>
      </c>
      <c r="L1428" s="849"/>
      <c r="M1428" s="849"/>
      <c r="N1428" s="832"/>
      <c r="O1428" s="832"/>
      <c r="P1428" s="849"/>
      <c r="Q1428" s="849"/>
      <c r="R1428" s="837"/>
      <c r="S1428" s="850"/>
    </row>
    <row r="1429" spans="1:19" ht="14.4" customHeight="1" x14ac:dyDescent="0.3">
      <c r="A1429" s="831" t="s">
        <v>6806</v>
      </c>
      <c r="B1429" s="832" t="s">
        <v>7094</v>
      </c>
      <c r="C1429" s="832" t="s">
        <v>665</v>
      </c>
      <c r="D1429" s="832" t="s">
        <v>6748</v>
      </c>
      <c r="E1429" s="832" t="s">
        <v>6770</v>
      </c>
      <c r="F1429" s="832" t="s">
        <v>6822</v>
      </c>
      <c r="G1429" s="832" t="s">
        <v>6823</v>
      </c>
      <c r="H1429" s="849">
        <v>1</v>
      </c>
      <c r="I1429" s="849">
        <v>74</v>
      </c>
      <c r="J1429" s="832"/>
      <c r="K1429" s="832">
        <v>74</v>
      </c>
      <c r="L1429" s="849"/>
      <c r="M1429" s="849"/>
      <c r="N1429" s="832"/>
      <c r="O1429" s="832"/>
      <c r="P1429" s="849"/>
      <c r="Q1429" s="849"/>
      <c r="R1429" s="837"/>
      <c r="S1429" s="850"/>
    </row>
    <row r="1430" spans="1:19" ht="14.4" customHeight="1" x14ac:dyDescent="0.3">
      <c r="A1430" s="831" t="s">
        <v>6806</v>
      </c>
      <c r="B1430" s="832" t="s">
        <v>7094</v>
      </c>
      <c r="C1430" s="832" t="s">
        <v>665</v>
      </c>
      <c r="D1430" s="832" t="s">
        <v>2705</v>
      </c>
      <c r="E1430" s="832" t="s">
        <v>6770</v>
      </c>
      <c r="F1430" s="832" t="s">
        <v>6773</v>
      </c>
      <c r="G1430" s="832" t="s">
        <v>6774</v>
      </c>
      <c r="H1430" s="849"/>
      <c r="I1430" s="849"/>
      <c r="J1430" s="832"/>
      <c r="K1430" s="832"/>
      <c r="L1430" s="849">
        <v>20</v>
      </c>
      <c r="M1430" s="849">
        <v>600</v>
      </c>
      <c r="N1430" s="832">
        <v>1</v>
      </c>
      <c r="O1430" s="832">
        <v>30</v>
      </c>
      <c r="P1430" s="849">
        <v>7</v>
      </c>
      <c r="Q1430" s="849">
        <v>217</v>
      </c>
      <c r="R1430" s="837">
        <v>0.36166666666666669</v>
      </c>
      <c r="S1430" s="850">
        <v>31</v>
      </c>
    </row>
    <row r="1431" spans="1:19" ht="14.4" customHeight="1" x14ac:dyDescent="0.3">
      <c r="A1431" s="831" t="s">
        <v>6806</v>
      </c>
      <c r="B1431" s="832" t="s">
        <v>7094</v>
      </c>
      <c r="C1431" s="832" t="s">
        <v>665</v>
      </c>
      <c r="D1431" s="832" t="s">
        <v>2705</v>
      </c>
      <c r="E1431" s="832" t="s">
        <v>6770</v>
      </c>
      <c r="F1431" s="832" t="s">
        <v>6775</v>
      </c>
      <c r="G1431" s="832" t="s">
        <v>6776</v>
      </c>
      <c r="H1431" s="849"/>
      <c r="I1431" s="849"/>
      <c r="J1431" s="832"/>
      <c r="K1431" s="832"/>
      <c r="L1431" s="849">
        <v>52</v>
      </c>
      <c r="M1431" s="849">
        <v>3432</v>
      </c>
      <c r="N1431" s="832">
        <v>1</v>
      </c>
      <c r="O1431" s="832">
        <v>66</v>
      </c>
      <c r="P1431" s="849">
        <v>1</v>
      </c>
      <c r="Q1431" s="849">
        <v>67</v>
      </c>
      <c r="R1431" s="837">
        <v>1.9522144522144524E-2</v>
      </c>
      <c r="S1431" s="850">
        <v>67</v>
      </c>
    </row>
    <row r="1432" spans="1:19" ht="14.4" customHeight="1" x14ac:dyDescent="0.3">
      <c r="A1432" s="831" t="s">
        <v>6806</v>
      </c>
      <c r="B1432" s="832" t="s">
        <v>7094</v>
      </c>
      <c r="C1432" s="832" t="s">
        <v>665</v>
      </c>
      <c r="D1432" s="832" t="s">
        <v>2705</v>
      </c>
      <c r="E1432" s="832" t="s">
        <v>6770</v>
      </c>
      <c r="F1432" s="832" t="s">
        <v>6870</v>
      </c>
      <c r="G1432" s="832" t="s">
        <v>6871</v>
      </c>
      <c r="H1432" s="849"/>
      <c r="I1432" s="849"/>
      <c r="J1432" s="832"/>
      <c r="K1432" s="832"/>
      <c r="L1432" s="849">
        <v>4</v>
      </c>
      <c r="M1432" s="849">
        <v>464</v>
      </c>
      <c r="N1432" s="832">
        <v>1</v>
      </c>
      <c r="O1432" s="832">
        <v>116</v>
      </c>
      <c r="P1432" s="849"/>
      <c r="Q1432" s="849"/>
      <c r="R1432" s="837"/>
      <c r="S1432" s="850"/>
    </row>
    <row r="1433" spans="1:19" ht="14.4" customHeight="1" x14ac:dyDescent="0.3">
      <c r="A1433" s="831" t="s">
        <v>6806</v>
      </c>
      <c r="B1433" s="832" t="s">
        <v>7094</v>
      </c>
      <c r="C1433" s="832" t="s">
        <v>665</v>
      </c>
      <c r="D1433" s="832" t="s">
        <v>2705</v>
      </c>
      <c r="E1433" s="832" t="s">
        <v>6770</v>
      </c>
      <c r="F1433" s="832" t="s">
        <v>6810</v>
      </c>
      <c r="G1433" s="832" t="s">
        <v>6811</v>
      </c>
      <c r="H1433" s="849"/>
      <c r="I1433" s="849"/>
      <c r="J1433" s="832"/>
      <c r="K1433" s="832"/>
      <c r="L1433" s="849">
        <v>5</v>
      </c>
      <c r="M1433" s="849">
        <v>185</v>
      </c>
      <c r="N1433" s="832">
        <v>1</v>
      </c>
      <c r="O1433" s="832">
        <v>37</v>
      </c>
      <c r="P1433" s="849"/>
      <c r="Q1433" s="849"/>
      <c r="R1433" s="837"/>
      <c r="S1433" s="850"/>
    </row>
    <row r="1434" spans="1:19" ht="14.4" customHeight="1" x14ac:dyDescent="0.3">
      <c r="A1434" s="831" t="s">
        <v>6806</v>
      </c>
      <c r="B1434" s="832" t="s">
        <v>7094</v>
      </c>
      <c r="C1434" s="832" t="s">
        <v>665</v>
      </c>
      <c r="D1434" s="832" t="s">
        <v>2705</v>
      </c>
      <c r="E1434" s="832" t="s">
        <v>6770</v>
      </c>
      <c r="F1434" s="832" t="s">
        <v>7047</v>
      </c>
      <c r="G1434" s="832" t="s">
        <v>7048</v>
      </c>
      <c r="H1434" s="849"/>
      <c r="I1434" s="849"/>
      <c r="J1434" s="832"/>
      <c r="K1434" s="832"/>
      <c r="L1434" s="849">
        <v>9</v>
      </c>
      <c r="M1434" s="849">
        <v>783</v>
      </c>
      <c r="N1434" s="832">
        <v>1</v>
      </c>
      <c r="O1434" s="832">
        <v>87</v>
      </c>
      <c r="P1434" s="849">
        <v>11</v>
      </c>
      <c r="Q1434" s="849">
        <v>957</v>
      </c>
      <c r="R1434" s="837">
        <v>1.2222222222222223</v>
      </c>
      <c r="S1434" s="850">
        <v>87</v>
      </c>
    </row>
    <row r="1435" spans="1:19" ht="14.4" customHeight="1" x14ac:dyDescent="0.3">
      <c r="A1435" s="831" t="s">
        <v>6806</v>
      </c>
      <c r="B1435" s="832" t="s">
        <v>7094</v>
      </c>
      <c r="C1435" s="832" t="s">
        <v>665</v>
      </c>
      <c r="D1435" s="832" t="s">
        <v>2705</v>
      </c>
      <c r="E1435" s="832" t="s">
        <v>6770</v>
      </c>
      <c r="F1435" s="832" t="s">
        <v>6925</v>
      </c>
      <c r="G1435" s="832" t="s">
        <v>6926</v>
      </c>
      <c r="H1435" s="849"/>
      <c r="I1435" s="849"/>
      <c r="J1435" s="832"/>
      <c r="K1435" s="832"/>
      <c r="L1435" s="849">
        <v>48</v>
      </c>
      <c r="M1435" s="849">
        <v>8544</v>
      </c>
      <c r="N1435" s="832">
        <v>1</v>
      </c>
      <c r="O1435" s="832">
        <v>178</v>
      </c>
      <c r="P1435" s="849"/>
      <c r="Q1435" s="849"/>
      <c r="R1435" s="837"/>
      <c r="S1435" s="850"/>
    </row>
    <row r="1436" spans="1:19" ht="14.4" customHeight="1" x14ac:dyDescent="0.3">
      <c r="A1436" s="831" t="s">
        <v>6806</v>
      </c>
      <c r="B1436" s="832" t="s">
        <v>7094</v>
      </c>
      <c r="C1436" s="832" t="s">
        <v>665</v>
      </c>
      <c r="D1436" s="832" t="s">
        <v>2705</v>
      </c>
      <c r="E1436" s="832" t="s">
        <v>6770</v>
      </c>
      <c r="F1436" s="832" t="s">
        <v>6818</v>
      </c>
      <c r="G1436" s="832" t="s">
        <v>6819</v>
      </c>
      <c r="H1436" s="849"/>
      <c r="I1436" s="849"/>
      <c r="J1436" s="832"/>
      <c r="K1436" s="832"/>
      <c r="L1436" s="849">
        <v>95</v>
      </c>
      <c r="M1436" s="849">
        <v>11020</v>
      </c>
      <c r="N1436" s="832">
        <v>1</v>
      </c>
      <c r="O1436" s="832">
        <v>116</v>
      </c>
      <c r="P1436" s="849">
        <v>44</v>
      </c>
      <c r="Q1436" s="849">
        <v>5104</v>
      </c>
      <c r="R1436" s="837">
        <v>0.4631578947368421</v>
      </c>
      <c r="S1436" s="850">
        <v>116</v>
      </c>
    </row>
    <row r="1437" spans="1:19" ht="14.4" customHeight="1" x14ac:dyDescent="0.3">
      <c r="A1437" s="831" t="s">
        <v>6806</v>
      </c>
      <c r="B1437" s="832" t="s">
        <v>7094</v>
      </c>
      <c r="C1437" s="832" t="s">
        <v>665</v>
      </c>
      <c r="D1437" s="832" t="s">
        <v>2705</v>
      </c>
      <c r="E1437" s="832" t="s">
        <v>6770</v>
      </c>
      <c r="F1437" s="832" t="s">
        <v>6783</v>
      </c>
      <c r="G1437" s="832" t="s">
        <v>6784</v>
      </c>
      <c r="H1437" s="849"/>
      <c r="I1437" s="849"/>
      <c r="J1437" s="832"/>
      <c r="K1437" s="832"/>
      <c r="L1437" s="849">
        <v>15</v>
      </c>
      <c r="M1437" s="849">
        <v>555</v>
      </c>
      <c r="N1437" s="832">
        <v>1</v>
      </c>
      <c r="O1437" s="832">
        <v>37</v>
      </c>
      <c r="P1437" s="849">
        <v>7</v>
      </c>
      <c r="Q1437" s="849">
        <v>266</v>
      </c>
      <c r="R1437" s="837">
        <v>0.47927927927927927</v>
      </c>
      <c r="S1437" s="850">
        <v>38</v>
      </c>
    </row>
    <row r="1438" spans="1:19" ht="14.4" customHeight="1" x14ac:dyDescent="0.3">
      <c r="A1438" s="831" t="s">
        <v>6806</v>
      </c>
      <c r="B1438" s="832" t="s">
        <v>7094</v>
      </c>
      <c r="C1438" s="832" t="s">
        <v>665</v>
      </c>
      <c r="D1438" s="832" t="s">
        <v>2705</v>
      </c>
      <c r="E1438" s="832" t="s">
        <v>6770</v>
      </c>
      <c r="F1438" s="832" t="s">
        <v>6886</v>
      </c>
      <c r="G1438" s="832" t="s">
        <v>6887</v>
      </c>
      <c r="H1438" s="849"/>
      <c r="I1438" s="849"/>
      <c r="J1438" s="832"/>
      <c r="K1438" s="832"/>
      <c r="L1438" s="849">
        <v>1</v>
      </c>
      <c r="M1438" s="849">
        <v>58</v>
      </c>
      <c r="N1438" s="832">
        <v>1</v>
      </c>
      <c r="O1438" s="832">
        <v>58</v>
      </c>
      <c r="P1438" s="849"/>
      <c r="Q1438" s="849"/>
      <c r="R1438" s="837"/>
      <c r="S1438" s="850"/>
    </row>
    <row r="1439" spans="1:19" ht="14.4" customHeight="1" x14ac:dyDescent="0.3">
      <c r="A1439" s="831" t="s">
        <v>6806</v>
      </c>
      <c r="B1439" s="832" t="s">
        <v>7094</v>
      </c>
      <c r="C1439" s="832" t="s">
        <v>665</v>
      </c>
      <c r="D1439" s="832" t="s">
        <v>2705</v>
      </c>
      <c r="E1439" s="832" t="s">
        <v>6770</v>
      </c>
      <c r="F1439" s="832" t="s">
        <v>6854</v>
      </c>
      <c r="G1439" s="832" t="s">
        <v>6855</v>
      </c>
      <c r="H1439" s="849"/>
      <c r="I1439" s="849"/>
      <c r="J1439" s="832"/>
      <c r="K1439" s="832"/>
      <c r="L1439" s="849">
        <v>3</v>
      </c>
      <c r="M1439" s="849">
        <v>96</v>
      </c>
      <c r="N1439" s="832">
        <v>1</v>
      </c>
      <c r="O1439" s="832">
        <v>32</v>
      </c>
      <c r="P1439" s="849"/>
      <c r="Q1439" s="849"/>
      <c r="R1439" s="837"/>
      <c r="S1439" s="850"/>
    </row>
    <row r="1440" spans="1:19" ht="14.4" customHeight="1" x14ac:dyDescent="0.3">
      <c r="A1440" s="831" t="s">
        <v>6806</v>
      </c>
      <c r="B1440" s="832" t="s">
        <v>7094</v>
      </c>
      <c r="C1440" s="832" t="s">
        <v>665</v>
      </c>
      <c r="D1440" s="832" t="s">
        <v>2705</v>
      </c>
      <c r="E1440" s="832" t="s">
        <v>6770</v>
      </c>
      <c r="F1440" s="832" t="s">
        <v>6888</v>
      </c>
      <c r="G1440" s="832" t="s">
        <v>6889</v>
      </c>
      <c r="H1440" s="849"/>
      <c r="I1440" s="849"/>
      <c r="J1440" s="832"/>
      <c r="K1440" s="832"/>
      <c r="L1440" s="849">
        <v>161</v>
      </c>
      <c r="M1440" s="849">
        <v>57155</v>
      </c>
      <c r="N1440" s="832">
        <v>1</v>
      </c>
      <c r="O1440" s="832">
        <v>355</v>
      </c>
      <c r="P1440" s="849">
        <v>76</v>
      </c>
      <c r="Q1440" s="849">
        <v>27208</v>
      </c>
      <c r="R1440" s="837">
        <v>0.47603884174612893</v>
      </c>
      <c r="S1440" s="850">
        <v>358</v>
      </c>
    </row>
    <row r="1441" spans="1:19" ht="14.4" customHeight="1" x14ac:dyDescent="0.3">
      <c r="A1441" s="831" t="s">
        <v>6806</v>
      </c>
      <c r="B1441" s="832" t="s">
        <v>7094</v>
      </c>
      <c r="C1441" s="832" t="s">
        <v>665</v>
      </c>
      <c r="D1441" s="832" t="s">
        <v>2705</v>
      </c>
      <c r="E1441" s="832" t="s">
        <v>6770</v>
      </c>
      <c r="F1441" s="832" t="s">
        <v>7109</v>
      </c>
      <c r="G1441" s="832" t="s">
        <v>7110</v>
      </c>
      <c r="H1441" s="849"/>
      <c r="I1441" s="849"/>
      <c r="J1441" s="832"/>
      <c r="K1441" s="832"/>
      <c r="L1441" s="849">
        <v>17</v>
      </c>
      <c r="M1441" s="849">
        <v>0</v>
      </c>
      <c r="N1441" s="832"/>
      <c r="O1441" s="832">
        <v>0</v>
      </c>
      <c r="P1441" s="849">
        <v>62</v>
      </c>
      <c r="Q1441" s="849">
        <v>0</v>
      </c>
      <c r="R1441" s="837"/>
      <c r="S1441" s="850">
        <v>0</v>
      </c>
    </row>
    <row r="1442" spans="1:19" ht="14.4" customHeight="1" x14ac:dyDescent="0.3">
      <c r="A1442" s="831" t="s">
        <v>6806</v>
      </c>
      <c r="B1442" s="832" t="s">
        <v>7094</v>
      </c>
      <c r="C1442" s="832" t="s">
        <v>665</v>
      </c>
      <c r="D1442" s="832" t="s">
        <v>2705</v>
      </c>
      <c r="E1442" s="832" t="s">
        <v>6770</v>
      </c>
      <c r="F1442" s="832" t="s">
        <v>7111</v>
      </c>
      <c r="G1442" s="832" t="s">
        <v>7112</v>
      </c>
      <c r="H1442" s="849"/>
      <c r="I1442" s="849"/>
      <c r="J1442" s="832"/>
      <c r="K1442" s="832"/>
      <c r="L1442" s="849">
        <v>60</v>
      </c>
      <c r="M1442" s="849">
        <v>12000</v>
      </c>
      <c r="N1442" s="832">
        <v>1</v>
      </c>
      <c r="O1442" s="832">
        <v>200</v>
      </c>
      <c r="P1442" s="849">
        <v>73</v>
      </c>
      <c r="Q1442" s="849">
        <v>14600</v>
      </c>
      <c r="R1442" s="837">
        <v>1.2166666666666666</v>
      </c>
      <c r="S1442" s="850">
        <v>200</v>
      </c>
    </row>
    <row r="1443" spans="1:19" ht="14.4" customHeight="1" x14ac:dyDescent="0.3">
      <c r="A1443" s="831" t="s">
        <v>6806</v>
      </c>
      <c r="B1443" s="832" t="s">
        <v>7094</v>
      </c>
      <c r="C1443" s="832" t="s">
        <v>665</v>
      </c>
      <c r="D1443" s="832" t="s">
        <v>2705</v>
      </c>
      <c r="E1443" s="832" t="s">
        <v>6770</v>
      </c>
      <c r="F1443" s="832" t="s">
        <v>6822</v>
      </c>
      <c r="G1443" s="832" t="s">
        <v>6823</v>
      </c>
      <c r="H1443" s="849"/>
      <c r="I1443" s="849"/>
      <c r="J1443" s="832"/>
      <c r="K1443" s="832"/>
      <c r="L1443" s="849">
        <v>47</v>
      </c>
      <c r="M1443" s="849">
        <v>3478</v>
      </c>
      <c r="N1443" s="832">
        <v>1</v>
      </c>
      <c r="O1443" s="832">
        <v>74</v>
      </c>
      <c r="P1443" s="849"/>
      <c r="Q1443" s="849"/>
      <c r="R1443" s="837"/>
      <c r="S1443" s="850"/>
    </row>
    <row r="1444" spans="1:19" ht="14.4" customHeight="1" x14ac:dyDescent="0.3">
      <c r="A1444" s="831" t="s">
        <v>6806</v>
      </c>
      <c r="B1444" s="832" t="s">
        <v>7094</v>
      </c>
      <c r="C1444" s="832" t="s">
        <v>665</v>
      </c>
      <c r="D1444" s="832" t="s">
        <v>2705</v>
      </c>
      <c r="E1444" s="832" t="s">
        <v>6770</v>
      </c>
      <c r="F1444" s="832" t="s">
        <v>6828</v>
      </c>
      <c r="G1444" s="832" t="s">
        <v>6829</v>
      </c>
      <c r="H1444" s="849"/>
      <c r="I1444" s="849"/>
      <c r="J1444" s="832"/>
      <c r="K1444" s="832"/>
      <c r="L1444" s="849">
        <v>1</v>
      </c>
      <c r="M1444" s="849">
        <v>223</v>
      </c>
      <c r="N1444" s="832">
        <v>1</v>
      </c>
      <c r="O1444" s="832">
        <v>223</v>
      </c>
      <c r="P1444" s="849">
        <v>1</v>
      </c>
      <c r="Q1444" s="849">
        <v>226</v>
      </c>
      <c r="R1444" s="837">
        <v>1.0134529147982063</v>
      </c>
      <c r="S1444" s="850">
        <v>226</v>
      </c>
    </row>
    <row r="1445" spans="1:19" ht="14.4" customHeight="1" x14ac:dyDescent="0.3">
      <c r="A1445" s="831" t="s">
        <v>6806</v>
      </c>
      <c r="B1445" s="832" t="s">
        <v>7094</v>
      </c>
      <c r="C1445" s="832" t="s">
        <v>665</v>
      </c>
      <c r="D1445" s="832" t="s">
        <v>2705</v>
      </c>
      <c r="E1445" s="832" t="s">
        <v>6770</v>
      </c>
      <c r="F1445" s="832" t="s">
        <v>6787</v>
      </c>
      <c r="G1445" s="832" t="s">
        <v>6788</v>
      </c>
      <c r="H1445" s="849"/>
      <c r="I1445" s="849"/>
      <c r="J1445" s="832"/>
      <c r="K1445" s="832"/>
      <c r="L1445" s="849">
        <v>2</v>
      </c>
      <c r="M1445" s="849">
        <v>118</v>
      </c>
      <c r="N1445" s="832">
        <v>1</v>
      </c>
      <c r="O1445" s="832">
        <v>59</v>
      </c>
      <c r="P1445" s="849"/>
      <c r="Q1445" s="849"/>
      <c r="R1445" s="837"/>
      <c r="S1445" s="850"/>
    </row>
    <row r="1446" spans="1:19" ht="14.4" customHeight="1" x14ac:dyDescent="0.3">
      <c r="A1446" s="831" t="s">
        <v>6806</v>
      </c>
      <c r="B1446" s="832" t="s">
        <v>7094</v>
      </c>
      <c r="C1446" s="832" t="s">
        <v>665</v>
      </c>
      <c r="D1446" s="832" t="s">
        <v>2663</v>
      </c>
      <c r="E1446" s="832" t="s">
        <v>6770</v>
      </c>
      <c r="F1446" s="832" t="s">
        <v>6773</v>
      </c>
      <c r="G1446" s="832" t="s">
        <v>6774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1</v>
      </c>
      <c r="Q1446" s="849">
        <v>31</v>
      </c>
      <c r="R1446" s="837"/>
      <c r="S1446" s="850">
        <v>31</v>
      </c>
    </row>
    <row r="1447" spans="1:19" ht="14.4" customHeight="1" x14ac:dyDescent="0.3">
      <c r="A1447" s="831" t="s">
        <v>6806</v>
      </c>
      <c r="B1447" s="832" t="s">
        <v>7094</v>
      </c>
      <c r="C1447" s="832" t="s">
        <v>665</v>
      </c>
      <c r="D1447" s="832" t="s">
        <v>2663</v>
      </c>
      <c r="E1447" s="832" t="s">
        <v>6770</v>
      </c>
      <c r="F1447" s="832" t="s">
        <v>6775</v>
      </c>
      <c r="G1447" s="832" t="s">
        <v>6776</v>
      </c>
      <c r="H1447" s="849">
        <v>3</v>
      </c>
      <c r="I1447" s="849">
        <v>198</v>
      </c>
      <c r="J1447" s="832">
        <v>1.5</v>
      </c>
      <c r="K1447" s="832">
        <v>66</v>
      </c>
      <c r="L1447" s="849">
        <v>2</v>
      </c>
      <c r="M1447" s="849">
        <v>132</v>
      </c>
      <c r="N1447" s="832">
        <v>1</v>
      </c>
      <c r="O1447" s="832">
        <v>66</v>
      </c>
      <c r="P1447" s="849">
        <v>1</v>
      </c>
      <c r="Q1447" s="849">
        <v>67</v>
      </c>
      <c r="R1447" s="837">
        <v>0.50757575757575757</v>
      </c>
      <c r="S1447" s="850">
        <v>67</v>
      </c>
    </row>
    <row r="1448" spans="1:19" ht="14.4" customHeight="1" x14ac:dyDescent="0.3">
      <c r="A1448" s="831" t="s">
        <v>6806</v>
      </c>
      <c r="B1448" s="832" t="s">
        <v>7094</v>
      </c>
      <c r="C1448" s="832" t="s">
        <v>665</v>
      </c>
      <c r="D1448" s="832" t="s">
        <v>2663</v>
      </c>
      <c r="E1448" s="832" t="s">
        <v>6770</v>
      </c>
      <c r="F1448" s="832" t="s">
        <v>6848</v>
      </c>
      <c r="G1448" s="832" t="s">
        <v>6849</v>
      </c>
      <c r="H1448" s="849"/>
      <c r="I1448" s="849"/>
      <c r="J1448" s="832"/>
      <c r="K1448" s="832"/>
      <c r="L1448" s="849">
        <v>13</v>
      </c>
      <c r="M1448" s="849">
        <v>1911</v>
      </c>
      <c r="N1448" s="832">
        <v>1</v>
      </c>
      <c r="O1448" s="832">
        <v>147</v>
      </c>
      <c r="P1448" s="849">
        <v>5</v>
      </c>
      <c r="Q1448" s="849">
        <v>755</v>
      </c>
      <c r="R1448" s="837">
        <v>0.39508110936682367</v>
      </c>
      <c r="S1448" s="850">
        <v>151</v>
      </c>
    </row>
    <row r="1449" spans="1:19" ht="14.4" customHeight="1" x14ac:dyDescent="0.3">
      <c r="A1449" s="831" t="s">
        <v>6806</v>
      </c>
      <c r="B1449" s="832" t="s">
        <v>7094</v>
      </c>
      <c r="C1449" s="832" t="s">
        <v>665</v>
      </c>
      <c r="D1449" s="832" t="s">
        <v>2663</v>
      </c>
      <c r="E1449" s="832" t="s">
        <v>6770</v>
      </c>
      <c r="F1449" s="832" t="s">
        <v>7103</v>
      </c>
      <c r="G1449" s="832" t="s">
        <v>7104</v>
      </c>
      <c r="H1449" s="849"/>
      <c r="I1449" s="849"/>
      <c r="J1449" s="832"/>
      <c r="K1449" s="832"/>
      <c r="L1449" s="849">
        <v>1</v>
      </c>
      <c r="M1449" s="849">
        <v>83</v>
      </c>
      <c r="N1449" s="832">
        <v>1</v>
      </c>
      <c r="O1449" s="832">
        <v>83</v>
      </c>
      <c r="P1449" s="849"/>
      <c r="Q1449" s="849"/>
      <c r="R1449" s="837"/>
      <c r="S1449" s="850"/>
    </row>
    <row r="1450" spans="1:19" ht="14.4" customHeight="1" x14ac:dyDescent="0.3">
      <c r="A1450" s="831" t="s">
        <v>6806</v>
      </c>
      <c r="B1450" s="832" t="s">
        <v>7094</v>
      </c>
      <c r="C1450" s="832" t="s">
        <v>665</v>
      </c>
      <c r="D1450" s="832" t="s">
        <v>2663</v>
      </c>
      <c r="E1450" s="832" t="s">
        <v>6770</v>
      </c>
      <c r="F1450" s="832" t="s">
        <v>6810</v>
      </c>
      <c r="G1450" s="832" t="s">
        <v>6811</v>
      </c>
      <c r="H1450" s="849">
        <v>4</v>
      </c>
      <c r="I1450" s="849">
        <v>148</v>
      </c>
      <c r="J1450" s="832">
        <v>1.3333333333333333</v>
      </c>
      <c r="K1450" s="832">
        <v>37</v>
      </c>
      <c r="L1450" s="849">
        <v>3</v>
      </c>
      <c r="M1450" s="849">
        <v>111</v>
      </c>
      <c r="N1450" s="832">
        <v>1</v>
      </c>
      <c r="O1450" s="832">
        <v>37</v>
      </c>
      <c r="P1450" s="849">
        <v>10</v>
      </c>
      <c r="Q1450" s="849">
        <v>380</v>
      </c>
      <c r="R1450" s="837">
        <v>3.4234234234234235</v>
      </c>
      <c r="S1450" s="850">
        <v>38</v>
      </c>
    </row>
    <row r="1451" spans="1:19" ht="14.4" customHeight="1" x14ac:dyDescent="0.3">
      <c r="A1451" s="831" t="s">
        <v>6806</v>
      </c>
      <c r="B1451" s="832" t="s">
        <v>7094</v>
      </c>
      <c r="C1451" s="832" t="s">
        <v>665</v>
      </c>
      <c r="D1451" s="832" t="s">
        <v>2663</v>
      </c>
      <c r="E1451" s="832" t="s">
        <v>6770</v>
      </c>
      <c r="F1451" s="832" t="s">
        <v>6925</v>
      </c>
      <c r="G1451" s="832" t="s">
        <v>6926</v>
      </c>
      <c r="H1451" s="849">
        <v>3</v>
      </c>
      <c r="I1451" s="849">
        <v>531</v>
      </c>
      <c r="J1451" s="832">
        <v>2.9831460674157304</v>
      </c>
      <c r="K1451" s="832">
        <v>177</v>
      </c>
      <c r="L1451" s="849">
        <v>1</v>
      </c>
      <c r="M1451" s="849">
        <v>178</v>
      </c>
      <c r="N1451" s="832">
        <v>1</v>
      </c>
      <c r="O1451" s="832">
        <v>178</v>
      </c>
      <c r="P1451" s="849">
        <v>2</v>
      </c>
      <c r="Q1451" s="849">
        <v>358</v>
      </c>
      <c r="R1451" s="837">
        <v>2.0112359550561796</v>
      </c>
      <c r="S1451" s="850">
        <v>179</v>
      </c>
    </row>
    <row r="1452" spans="1:19" ht="14.4" customHeight="1" x14ac:dyDescent="0.3">
      <c r="A1452" s="831" t="s">
        <v>6806</v>
      </c>
      <c r="B1452" s="832" t="s">
        <v>7094</v>
      </c>
      <c r="C1452" s="832" t="s">
        <v>665</v>
      </c>
      <c r="D1452" s="832" t="s">
        <v>2663</v>
      </c>
      <c r="E1452" s="832" t="s">
        <v>6770</v>
      </c>
      <c r="F1452" s="832" t="s">
        <v>7107</v>
      </c>
      <c r="G1452" s="832" t="s">
        <v>7108</v>
      </c>
      <c r="H1452" s="849">
        <v>2</v>
      </c>
      <c r="I1452" s="849">
        <v>0</v>
      </c>
      <c r="J1452" s="832"/>
      <c r="K1452" s="832">
        <v>0</v>
      </c>
      <c r="L1452" s="849"/>
      <c r="M1452" s="849"/>
      <c r="N1452" s="832"/>
      <c r="O1452" s="832"/>
      <c r="P1452" s="849"/>
      <c r="Q1452" s="849"/>
      <c r="R1452" s="837"/>
      <c r="S1452" s="850"/>
    </row>
    <row r="1453" spans="1:19" ht="14.4" customHeight="1" x14ac:dyDescent="0.3">
      <c r="A1453" s="831" t="s">
        <v>6806</v>
      </c>
      <c r="B1453" s="832" t="s">
        <v>7094</v>
      </c>
      <c r="C1453" s="832" t="s">
        <v>665</v>
      </c>
      <c r="D1453" s="832" t="s">
        <v>2663</v>
      </c>
      <c r="E1453" s="832" t="s">
        <v>6770</v>
      </c>
      <c r="F1453" s="832" t="s">
        <v>6781</v>
      </c>
      <c r="G1453" s="832" t="s">
        <v>6782</v>
      </c>
      <c r="H1453" s="849"/>
      <c r="I1453" s="849"/>
      <c r="J1453" s="832"/>
      <c r="K1453" s="832"/>
      <c r="L1453" s="849">
        <v>2</v>
      </c>
      <c r="M1453" s="849">
        <v>66.66</v>
      </c>
      <c r="N1453" s="832">
        <v>1</v>
      </c>
      <c r="O1453" s="832">
        <v>33.33</v>
      </c>
      <c r="P1453" s="849"/>
      <c r="Q1453" s="849"/>
      <c r="R1453" s="837"/>
      <c r="S1453" s="850"/>
    </row>
    <row r="1454" spans="1:19" ht="14.4" customHeight="1" x14ac:dyDescent="0.3">
      <c r="A1454" s="831" t="s">
        <v>6806</v>
      </c>
      <c r="B1454" s="832" t="s">
        <v>7094</v>
      </c>
      <c r="C1454" s="832" t="s">
        <v>665</v>
      </c>
      <c r="D1454" s="832" t="s">
        <v>2663</v>
      </c>
      <c r="E1454" s="832" t="s">
        <v>6770</v>
      </c>
      <c r="F1454" s="832" t="s">
        <v>6818</v>
      </c>
      <c r="G1454" s="832" t="s">
        <v>6819</v>
      </c>
      <c r="H1454" s="849">
        <v>32</v>
      </c>
      <c r="I1454" s="849">
        <v>3712</v>
      </c>
      <c r="J1454" s="832">
        <v>0.5</v>
      </c>
      <c r="K1454" s="832">
        <v>116</v>
      </c>
      <c r="L1454" s="849">
        <v>64</v>
      </c>
      <c r="M1454" s="849">
        <v>7424</v>
      </c>
      <c r="N1454" s="832">
        <v>1</v>
      </c>
      <c r="O1454" s="832">
        <v>116</v>
      </c>
      <c r="P1454" s="849">
        <v>56</v>
      </c>
      <c r="Q1454" s="849">
        <v>6496</v>
      </c>
      <c r="R1454" s="837">
        <v>0.875</v>
      </c>
      <c r="S1454" s="850">
        <v>116</v>
      </c>
    </row>
    <row r="1455" spans="1:19" ht="14.4" customHeight="1" x14ac:dyDescent="0.3">
      <c r="A1455" s="831" t="s">
        <v>6806</v>
      </c>
      <c r="B1455" s="832" t="s">
        <v>7094</v>
      </c>
      <c r="C1455" s="832" t="s">
        <v>665</v>
      </c>
      <c r="D1455" s="832" t="s">
        <v>2663</v>
      </c>
      <c r="E1455" s="832" t="s">
        <v>6770</v>
      </c>
      <c r="F1455" s="832" t="s">
        <v>6783</v>
      </c>
      <c r="G1455" s="832" t="s">
        <v>6784</v>
      </c>
      <c r="H1455" s="849">
        <v>3</v>
      </c>
      <c r="I1455" s="849">
        <v>111</v>
      </c>
      <c r="J1455" s="832">
        <v>1.5</v>
      </c>
      <c r="K1455" s="832">
        <v>37</v>
      </c>
      <c r="L1455" s="849">
        <v>2</v>
      </c>
      <c r="M1455" s="849">
        <v>74</v>
      </c>
      <c r="N1455" s="832">
        <v>1</v>
      </c>
      <c r="O1455" s="832">
        <v>37</v>
      </c>
      <c r="P1455" s="849">
        <v>1</v>
      </c>
      <c r="Q1455" s="849">
        <v>38</v>
      </c>
      <c r="R1455" s="837">
        <v>0.51351351351351349</v>
      </c>
      <c r="S1455" s="850">
        <v>38</v>
      </c>
    </row>
    <row r="1456" spans="1:19" ht="14.4" customHeight="1" x14ac:dyDescent="0.3">
      <c r="A1456" s="831" t="s">
        <v>6806</v>
      </c>
      <c r="B1456" s="832" t="s">
        <v>7094</v>
      </c>
      <c r="C1456" s="832" t="s">
        <v>665</v>
      </c>
      <c r="D1456" s="832" t="s">
        <v>2663</v>
      </c>
      <c r="E1456" s="832" t="s">
        <v>6770</v>
      </c>
      <c r="F1456" s="832" t="s">
        <v>6888</v>
      </c>
      <c r="G1456" s="832" t="s">
        <v>6889</v>
      </c>
      <c r="H1456" s="849">
        <v>95</v>
      </c>
      <c r="I1456" s="849">
        <v>33725</v>
      </c>
      <c r="J1456" s="832">
        <v>0.74803149606299213</v>
      </c>
      <c r="K1456" s="832">
        <v>355</v>
      </c>
      <c r="L1456" s="849">
        <v>127</v>
      </c>
      <c r="M1456" s="849">
        <v>45085</v>
      </c>
      <c r="N1456" s="832">
        <v>1</v>
      </c>
      <c r="O1456" s="832">
        <v>355</v>
      </c>
      <c r="P1456" s="849">
        <v>77</v>
      </c>
      <c r="Q1456" s="849">
        <v>27566</v>
      </c>
      <c r="R1456" s="837">
        <v>0.61142286791615841</v>
      </c>
      <c r="S1456" s="850">
        <v>358</v>
      </c>
    </row>
    <row r="1457" spans="1:19" ht="14.4" customHeight="1" x14ac:dyDescent="0.3">
      <c r="A1457" s="831" t="s">
        <v>6806</v>
      </c>
      <c r="B1457" s="832" t="s">
        <v>7094</v>
      </c>
      <c r="C1457" s="832" t="s">
        <v>665</v>
      </c>
      <c r="D1457" s="832" t="s">
        <v>2663</v>
      </c>
      <c r="E1457" s="832" t="s">
        <v>6770</v>
      </c>
      <c r="F1457" s="832" t="s">
        <v>7109</v>
      </c>
      <c r="G1457" s="832" t="s">
        <v>7110</v>
      </c>
      <c r="H1457" s="849">
        <v>64</v>
      </c>
      <c r="I1457" s="849">
        <v>0</v>
      </c>
      <c r="J1457" s="832"/>
      <c r="K1457" s="832">
        <v>0</v>
      </c>
      <c r="L1457" s="849">
        <v>92</v>
      </c>
      <c r="M1457" s="849">
        <v>0</v>
      </c>
      <c r="N1457" s="832"/>
      <c r="O1457" s="832">
        <v>0</v>
      </c>
      <c r="P1457" s="849">
        <v>60</v>
      </c>
      <c r="Q1457" s="849">
        <v>0</v>
      </c>
      <c r="R1457" s="837"/>
      <c r="S1457" s="850">
        <v>0</v>
      </c>
    </row>
    <row r="1458" spans="1:19" ht="14.4" customHeight="1" x14ac:dyDescent="0.3">
      <c r="A1458" s="831" t="s">
        <v>6806</v>
      </c>
      <c r="B1458" s="832" t="s">
        <v>7094</v>
      </c>
      <c r="C1458" s="832" t="s">
        <v>665</v>
      </c>
      <c r="D1458" s="832" t="s">
        <v>2663</v>
      </c>
      <c r="E1458" s="832" t="s">
        <v>6770</v>
      </c>
      <c r="F1458" s="832" t="s">
        <v>7111</v>
      </c>
      <c r="G1458" s="832" t="s">
        <v>7112</v>
      </c>
      <c r="H1458" s="849">
        <v>49</v>
      </c>
      <c r="I1458" s="849">
        <v>9800</v>
      </c>
      <c r="J1458" s="832">
        <v>0.51041666666666663</v>
      </c>
      <c r="K1458" s="832">
        <v>200</v>
      </c>
      <c r="L1458" s="849">
        <v>96</v>
      </c>
      <c r="M1458" s="849">
        <v>19200</v>
      </c>
      <c r="N1458" s="832">
        <v>1</v>
      </c>
      <c r="O1458" s="832">
        <v>200</v>
      </c>
      <c r="P1458" s="849">
        <v>51</v>
      </c>
      <c r="Q1458" s="849">
        <v>10200</v>
      </c>
      <c r="R1458" s="837">
        <v>0.53125</v>
      </c>
      <c r="S1458" s="850">
        <v>200</v>
      </c>
    </row>
    <row r="1459" spans="1:19" ht="14.4" customHeight="1" x14ac:dyDescent="0.3">
      <c r="A1459" s="831" t="s">
        <v>6806</v>
      </c>
      <c r="B1459" s="832" t="s">
        <v>7094</v>
      </c>
      <c r="C1459" s="832" t="s">
        <v>665</v>
      </c>
      <c r="D1459" s="832" t="s">
        <v>2663</v>
      </c>
      <c r="E1459" s="832" t="s">
        <v>6770</v>
      </c>
      <c r="F1459" s="832" t="s">
        <v>6822</v>
      </c>
      <c r="G1459" s="832" t="s">
        <v>6823</v>
      </c>
      <c r="H1459" s="849">
        <v>8</v>
      </c>
      <c r="I1459" s="849">
        <v>592</v>
      </c>
      <c r="J1459" s="832">
        <v>1.6</v>
      </c>
      <c r="K1459" s="832">
        <v>74</v>
      </c>
      <c r="L1459" s="849">
        <v>5</v>
      </c>
      <c r="M1459" s="849">
        <v>370</v>
      </c>
      <c r="N1459" s="832">
        <v>1</v>
      </c>
      <c r="O1459" s="832">
        <v>74</v>
      </c>
      <c r="P1459" s="849">
        <v>3</v>
      </c>
      <c r="Q1459" s="849">
        <v>225</v>
      </c>
      <c r="R1459" s="837">
        <v>0.60810810810810811</v>
      </c>
      <c r="S1459" s="850">
        <v>75</v>
      </c>
    </row>
    <row r="1460" spans="1:19" ht="14.4" customHeight="1" x14ac:dyDescent="0.3">
      <c r="A1460" s="831" t="s">
        <v>6806</v>
      </c>
      <c r="B1460" s="832" t="s">
        <v>7094</v>
      </c>
      <c r="C1460" s="832" t="s">
        <v>665</v>
      </c>
      <c r="D1460" s="832" t="s">
        <v>2663</v>
      </c>
      <c r="E1460" s="832" t="s">
        <v>6770</v>
      </c>
      <c r="F1460" s="832" t="s">
        <v>6890</v>
      </c>
      <c r="G1460" s="832" t="s">
        <v>6891</v>
      </c>
      <c r="H1460" s="849"/>
      <c r="I1460" s="849"/>
      <c r="J1460" s="832"/>
      <c r="K1460" s="832"/>
      <c r="L1460" s="849">
        <v>13</v>
      </c>
      <c r="M1460" s="849">
        <v>1001</v>
      </c>
      <c r="N1460" s="832">
        <v>1</v>
      </c>
      <c r="O1460" s="832">
        <v>77</v>
      </c>
      <c r="P1460" s="849">
        <v>5</v>
      </c>
      <c r="Q1460" s="849">
        <v>390</v>
      </c>
      <c r="R1460" s="837">
        <v>0.38961038961038963</v>
      </c>
      <c r="S1460" s="850">
        <v>78</v>
      </c>
    </row>
    <row r="1461" spans="1:19" ht="14.4" customHeight="1" x14ac:dyDescent="0.3">
      <c r="A1461" s="831" t="s">
        <v>6806</v>
      </c>
      <c r="B1461" s="832" t="s">
        <v>7094</v>
      </c>
      <c r="C1461" s="832" t="s">
        <v>665</v>
      </c>
      <c r="D1461" s="832" t="s">
        <v>2680</v>
      </c>
      <c r="E1461" s="832" t="s">
        <v>6751</v>
      </c>
      <c r="F1461" s="832" t="s">
        <v>6863</v>
      </c>
      <c r="G1461" s="832" t="s">
        <v>2611</v>
      </c>
      <c r="H1461" s="849"/>
      <c r="I1461" s="849"/>
      <c r="J1461" s="832"/>
      <c r="K1461" s="832"/>
      <c r="L1461" s="849">
        <v>0</v>
      </c>
      <c r="M1461" s="849">
        <v>0</v>
      </c>
      <c r="N1461" s="832"/>
      <c r="O1461" s="832"/>
      <c r="P1461" s="849"/>
      <c r="Q1461" s="849"/>
      <c r="R1461" s="837"/>
      <c r="S1461" s="850"/>
    </row>
    <row r="1462" spans="1:19" ht="14.4" customHeight="1" x14ac:dyDescent="0.3">
      <c r="A1462" s="831" t="s">
        <v>6806</v>
      </c>
      <c r="B1462" s="832" t="s">
        <v>7094</v>
      </c>
      <c r="C1462" s="832" t="s">
        <v>665</v>
      </c>
      <c r="D1462" s="832" t="s">
        <v>2680</v>
      </c>
      <c r="E1462" s="832" t="s">
        <v>6770</v>
      </c>
      <c r="F1462" s="832" t="s">
        <v>6773</v>
      </c>
      <c r="G1462" s="832" t="s">
        <v>6774</v>
      </c>
      <c r="H1462" s="849"/>
      <c r="I1462" s="849"/>
      <c r="J1462" s="832"/>
      <c r="K1462" s="832"/>
      <c r="L1462" s="849">
        <v>3</v>
      </c>
      <c r="M1462" s="849">
        <v>90</v>
      </c>
      <c r="N1462" s="832">
        <v>1</v>
      </c>
      <c r="O1462" s="832">
        <v>30</v>
      </c>
      <c r="P1462" s="849">
        <v>15</v>
      </c>
      <c r="Q1462" s="849">
        <v>465</v>
      </c>
      <c r="R1462" s="837">
        <v>5.166666666666667</v>
      </c>
      <c r="S1462" s="850">
        <v>31</v>
      </c>
    </row>
    <row r="1463" spans="1:19" ht="14.4" customHeight="1" x14ac:dyDescent="0.3">
      <c r="A1463" s="831" t="s">
        <v>6806</v>
      </c>
      <c r="B1463" s="832" t="s">
        <v>7094</v>
      </c>
      <c r="C1463" s="832" t="s">
        <v>665</v>
      </c>
      <c r="D1463" s="832" t="s">
        <v>2680</v>
      </c>
      <c r="E1463" s="832" t="s">
        <v>6770</v>
      </c>
      <c r="F1463" s="832" t="s">
        <v>6775</v>
      </c>
      <c r="G1463" s="832" t="s">
        <v>6776</v>
      </c>
      <c r="H1463" s="849"/>
      <c r="I1463" s="849"/>
      <c r="J1463" s="832"/>
      <c r="K1463" s="832"/>
      <c r="L1463" s="849">
        <v>31</v>
      </c>
      <c r="M1463" s="849">
        <v>2046</v>
      </c>
      <c r="N1463" s="832">
        <v>1</v>
      </c>
      <c r="O1463" s="832">
        <v>66</v>
      </c>
      <c r="P1463" s="849">
        <v>15</v>
      </c>
      <c r="Q1463" s="849">
        <v>1005</v>
      </c>
      <c r="R1463" s="837">
        <v>0.49120234604105573</v>
      </c>
      <c r="S1463" s="850">
        <v>67</v>
      </c>
    </row>
    <row r="1464" spans="1:19" ht="14.4" customHeight="1" x14ac:dyDescent="0.3">
      <c r="A1464" s="831" t="s">
        <v>6806</v>
      </c>
      <c r="B1464" s="832" t="s">
        <v>7094</v>
      </c>
      <c r="C1464" s="832" t="s">
        <v>665</v>
      </c>
      <c r="D1464" s="832" t="s">
        <v>2680</v>
      </c>
      <c r="E1464" s="832" t="s">
        <v>6770</v>
      </c>
      <c r="F1464" s="832" t="s">
        <v>6870</v>
      </c>
      <c r="G1464" s="832" t="s">
        <v>6871</v>
      </c>
      <c r="H1464" s="849"/>
      <c r="I1464" s="849"/>
      <c r="J1464" s="832"/>
      <c r="K1464" s="832"/>
      <c r="L1464" s="849">
        <v>2</v>
      </c>
      <c r="M1464" s="849">
        <v>232</v>
      </c>
      <c r="N1464" s="832">
        <v>1</v>
      </c>
      <c r="O1464" s="832">
        <v>116</v>
      </c>
      <c r="P1464" s="849"/>
      <c r="Q1464" s="849"/>
      <c r="R1464" s="837"/>
      <c r="S1464" s="850"/>
    </row>
    <row r="1465" spans="1:19" ht="14.4" customHeight="1" x14ac:dyDescent="0.3">
      <c r="A1465" s="831" t="s">
        <v>6806</v>
      </c>
      <c r="B1465" s="832" t="s">
        <v>7094</v>
      </c>
      <c r="C1465" s="832" t="s">
        <v>665</v>
      </c>
      <c r="D1465" s="832" t="s">
        <v>2680</v>
      </c>
      <c r="E1465" s="832" t="s">
        <v>6770</v>
      </c>
      <c r="F1465" s="832" t="s">
        <v>6848</v>
      </c>
      <c r="G1465" s="832" t="s">
        <v>6849</v>
      </c>
      <c r="H1465" s="849"/>
      <c r="I1465" s="849"/>
      <c r="J1465" s="832"/>
      <c r="K1465" s="832"/>
      <c r="L1465" s="849">
        <v>0</v>
      </c>
      <c r="M1465" s="849">
        <v>0</v>
      </c>
      <c r="N1465" s="832"/>
      <c r="O1465" s="832"/>
      <c r="P1465" s="849">
        <v>10</v>
      </c>
      <c r="Q1465" s="849">
        <v>1510</v>
      </c>
      <c r="R1465" s="837"/>
      <c r="S1465" s="850">
        <v>151</v>
      </c>
    </row>
    <row r="1466" spans="1:19" ht="14.4" customHeight="1" x14ac:dyDescent="0.3">
      <c r="A1466" s="831" t="s">
        <v>6806</v>
      </c>
      <c r="B1466" s="832" t="s">
        <v>7094</v>
      </c>
      <c r="C1466" s="832" t="s">
        <v>665</v>
      </c>
      <c r="D1466" s="832" t="s">
        <v>2680</v>
      </c>
      <c r="E1466" s="832" t="s">
        <v>6770</v>
      </c>
      <c r="F1466" s="832" t="s">
        <v>6810</v>
      </c>
      <c r="G1466" s="832" t="s">
        <v>6811</v>
      </c>
      <c r="H1466" s="849"/>
      <c r="I1466" s="849"/>
      <c r="J1466" s="832"/>
      <c r="K1466" s="832"/>
      <c r="L1466" s="849">
        <v>16</v>
      </c>
      <c r="M1466" s="849">
        <v>592</v>
      </c>
      <c r="N1466" s="832">
        <v>1</v>
      </c>
      <c r="O1466" s="832">
        <v>37</v>
      </c>
      <c r="P1466" s="849">
        <v>3</v>
      </c>
      <c r="Q1466" s="849">
        <v>114</v>
      </c>
      <c r="R1466" s="837">
        <v>0.19256756756756757</v>
      </c>
      <c r="S1466" s="850">
        <v>38</v>
      </c>
    </row>
    <row r="1467" spans="1:19" ht="14.4" customHeight="1" x14ac:dyDescent="0.3">
      <c r="A1467" s="831" t="s">
        <v>6806</v>
      </c>
      <c r="B1467" s="832" t="s">
        <v>7094</v>
      </c>
      <c r="C1467" s="832" t="s">
        <v>665</v>
      </c>
      <c r="D1467" s="832" t="s">
        <v>2680</v>
      </c>
      <c r="E1467" s="832" t="s">
        <v>6770</v>
      </c>
      <c r="F1467" s="832" t="s">
        <v>7047</v>
      </c>
      <c r="G1467" s="832" t="s">
        <v>7048</v>
      </c>
      <c r="H1467" s="849"/>
      <c r="I1467" s="849"/>
      <c r="J1467" s="832"/>
      <c r="K1467" s="832"/>
      <c r="L1467" s="849">
        <v>15</v>
      </c>
      <c r="M1467" s="849">
        <v>1305</v>
      </c>
      <c r="N1467" s="832">
        <v>1</v>
      </c>
      <c r="O1467" s="832">
        <v>87</v>
      </c>
      <c r="P1467" s="849">
        <v>26</v>
      </c>
      <c r="Q1467" s="849">
        <v>2262</v>
      </c>
      <c r="R1467" s="837">
        <v>1.7333333333333334</v>
      </c>
      <c r="S1467" s="850">
        <v>87</v>
      </c>
    </row>
    <row r="1468" spans="1:19" ht="14.4" customHeight="1" x14ac:dyDescent="0.3">
      <c r="A1468" s="831" t="s">
        <v>6806</v>
      </c>
      <c r="B1468" s="832" t="s">
        <v>7094</v>
      </c>
      <c r="C1468" s="832" t="s">
        <v>665</v>
      </c>
      <c r="D1468" s="832" t="s">
        <v>2680</v>
      </c>
      <c r="E1468" s="832" t="s">
        <v>6770</v>
      </c>
      <c r="F1468" s="832" t="s">
        <v>6925</v>
      </c>
      <c r="G1468" s="832" t="s">
        <v>6926</v>
      </c>
      <c r="H1468" s="849"/>
      <c r="I1468" s="849"/>
      <c r="J1468" s="832"/>
      <c r="K1468" s="832"/>
      <c r="L1468" s="849">
        <v>39</v>
      </c>
      <c r="M1468" s="849">
        <v>6942</v>
      </c>
      <c r="N1468" s="832">
        <v>1</v>
      </c>
      <c r="O1468" s="832">
        <v>178</v>
      </c>
      <c r="P1468" s="849">
        <v>10</v>
      </c>
      <c r="Q1468" s="849">
        <v>1790</v>
      </c>
      <c r="R1468" s="837">
        <v>0.25785076346874097</v>
      </c>
      <c r="S1468" s="850">
        <v>179</v>
      </c>
    </row>
    <row r="1469" spans="1:19" ht="14.4" customHeight="1" x14ac:dyDescent="0.3">
      <c r="A1469" s="831" t="s">
        <v>6806</v>
      </c>
      <c r="B1469" s="832" t="s">
        <v>7094</v>
      </c>
      <c r="C1469" s="832" t="s">
        <v>665</v>
      </c>
      <c r="D1469" s="832" t="s">
        <v>2680</v>
      </c>
      <c r="E1469" s="832" t="s">
        <v>6770</v>
      </c>
      <c r="F1469" s="832" t="s">
        <v>6781</v>
      </c>
      <c r="G1469" s="832" t="s">
        <v>6782</v>
      </c>
      <c r="H1469" s="849"/>
      <c r="I1469" s="849"/>
      <c r="J1469" s="832"/>
      <c r="K1469" s="832"/>
      <c r="L1469" s="849">
        <v>2</v>
      </c>
      <c r="M1469" s="849">
        <v>66.66</v>
      </c>
      <c r="N1469" s="832">
        <v>1</v>
      </c>
      <c r="O1469" s="832">
        <v>33.33</v>
      </c>
      <c r="P1469" s="849">
        <v>1</v>
      </c>
      <c r="Q1469" s="849">
        <v>33.33</v>
      </c>
      <c r="R1469" s="837">
        <v>0.5</v>
      </c>
      <c r="S1469" s="850">
        <v>33.33</v>
      </c>
    </row>
    <row r="1470" spans="1:19" ht="14.4" customHeight="1" x14ac:dyDescent="0.3">
      <c r="A1470" s="831" t="s">
        <v>6806</v>
      </c>
      <c r="B1470" s="832" t="s">
        <v>7094</v>
      </c>
      <c r="C1470" s="832" t="s">
        <v>665</v>
      </c>
      <c r="D1470" s="832" t="s">
        <v>2680</v>
      </c>
      <c r="E1470" s="832" t="s">
        <v>6770</v>
      </c>
      <c r="F1470" s="832" t="s">
        <v>6818</v>
      </c>
      <c r="G1470" s="832" t="s">
        <v>6819</v>
      </c>
      <c r="H1470" s="849"/>
      <c r="I1470" s="849"/>
      <c r="J1470" s="832"/>
      <c r="K1470" s="832"/>
      <c r="L1470" s="849">
        <v>80</v>
      </c>
      <c r="M1470" s="849">
        <v>9280</v>
      </c>
      <c r="N1470" s="832">
        <v>1</v>
      </c>
      <c r="O1470" s="832">
        <v>116</v>
      </c>
      <c r="P1470" s="849">
        <v>100</v>
      </c>
      <c r="Q1470" s="849">
        <v>11600</v>
      </c>
      <c r="R1470" s="837">
        <v>1.25</v>
      </c>
      <c r="S1470" s="850">
        <v>116</v>
      </c>
    </row>
    <row r="1471" spans="1:19" ht="14.4" customHeight="1" x14ac:dyDescent="0.3">
      <c r="A1471" s="831" t="s">
        <v>6806</v>
      </c>
      <c r="B1471" s="832" t="s">
        <v>7094</v>
      </c>
      <c r="C1471" s="832" t="s">
        <v>665</v>
      </c>
      <c r="D1471" s="832" t="s">
        <v>2680</v>
      </c>
      <c r="E1471" s="832" t="s">
        <v>6770</v>
      </c>
      <c r="F1471" s="832" t="s">
        <v>6783</v>
      </c>
      <c r="G1471" s="832" t="s">
        <v>6784</v>
      </c>
      <c r="H1471" s="849"/>
      <c r="I1471" s="849"/>
      <c r="J1471" s="832"/>
      <c r="K1471" s="832"/>
      <c r="L1471" s="849">
        <v>11</v>
      </c>
      <c r="M1471" s="849">
        <v>407</v>
      </c>
      <c r="N1471" s="832">
        <v>1</v>
      </c>
      <c r="O1471" s="832">
        <v>37</v>
      </c>
      <c r="P1471" s="849">
        <v>14</v>
      </c>
      <c r="Q1471" s="849">
        <v>532</v>
      </c>
      <c r="R1471" s="837">
        <v>1.3071253071253071</v>
      </c>
      <c r="S1471" s="850">
        <v>38</v>
      </c>
    </row>
    <row r="1472" spans="1:19" ht="14.4" customHeight="1" x14ac:dyDescent="0.3">
      <c r="A1472" s="831" t="s">
        <v>6806</v>
      </c>
      <c r="B1472" s="832" t="s">
        <v>7094</v>
      </c>
      <c r="C1472" s="832" t="s">
        <v>665</v>
      </c>
      <c r="D1472" s="832" t="s">
        <v>2680</v>
      </c>
      <c r="E1472" s="832" t="s">
        <v>6770</v>
      </c>
      <c r="F1472" s="832" t="s">
        <v>6854</v>
      </c>
      <c r="G1472" s="832" t="s">
        <v>6855</v>
      </c>
      <c r="H1472" s="849"/>
      <c r="I1472" s="849"/>
      <c r="J1472" s="832"/>
      <c r="K1472" s="832"/>
      <c r="L1472" s="849">
        <v>3</v>
      </c>
      <c r="M1472" s="849">
        <v>96</v>
      </c>
      <c r="N1472" s="832">
        <v>1</v>
      </c>
      <c r="O1472" s="832">
        <v>32</v>
      </c>
      <c r="P1472" s="849">
        <v>21</v>
      </c>
      <c r="Q1472" s="849">
        <v>693</v>
      </c>
      <c r="R1472" s="837">
        <v>7.21875</v>
      </c>
      <c r="S1472" s="850">
        <v>33</v>
      </c>
    </row>
    <row r="1473" spans="1:19" ht="14.4" customHeight="1" x14ac:dyDescent="0.3">
      <c r="A1473" s="831" t="s">
        <v>6806</v>
      </c>
      <c r="B1473" s="832" t="s">
        <v>7094</v>
      </c>
      <c r="C1473" s="832" t="s">
        <v>665</v>
      </c>
      <c r="D1473" s="832" t="s">
        <v>2680</v>
      </c>
      <c r="E1473" s="832" t="s">
        <v>6770</v>
      </c>
      <c r="F1473" s="832" t="s">
        <v>6888</v>
      </c>
      <c r="G1473" s="832" t="s">
        <v>6889</v>
      </c>
      <c r="H1473" s="849"/>
      <c r="I1473" s="849"/>
      <c r="J1473" s="832"/>
      <c r="K1473" s="832"/>
      <c r="L1473" s="849">
        <v>112</v>
      </c>
      <c r="M1473" s="849">
        <v>39760</v>
      </c>
      <c r="N1473" s="832">
        <v>1</v>
      </c>
      <c r="O1473" s="832">
        <v>355</v>
      </c>
      <c r="P1473" s="849">
        <v>172</v>
      </c>
      <c r="Q1473" s="849">
        <v>61576</v>
      </c>
      <c r="R1473" s="837">
        <v>1.5486921529175051</v>
      </c>
      <c r="S1473" s="850">
        <v>358</v>
      </c>
    </row>
    <row r="1474" spans="1:19" ht="14.4" customHeight="1" x14ac:dyDescent="0.3">
      <c r="A1474" s="831" t="s">
        <v>6806</v>
      </c>
      <c r="B1474" s="832" t="s">
        <v>7094</v>
      </c>
      <c r="C1474" s="832" t="s">
        <v>665</v>
      </c>
      <c r="D1474" s="832" t="s">
        <v>2680</v>
      </c>
      <c r="E1474" s="832" t="s">
        <v>6770</v>
      </c>
      <c r="F1474" s="832" t="s">
        <v>7109</v>
      </c>
      <c r="G1474" s="832" t="s">
        <v>7110</v>
      </c>
      <c r="H1474" s="849"/>
      <c r="I1474" s="849"/>
      <c r="J1474" s="832"/>
      <c r="K1474" s="832"/>
      <c r="L1474" s="849"/>
      <c r="M1474" s="849"/>
      <c r="N1474" s="832"/>
      <c r="O1474" s="832"/>
      <c r="P1474" s="849">
        <v>115</v>
      </c>
      <c r="Q1474" s="849">
        <v>0</v>
      </c>
      <c r="R1474" s="837"/>
      <c r="S1474" s="850">
        <v>0</v>
      </c>
    </row>
    <row r="1475" spans="1:19" ht="14.4" customHeight="1" x14ac:dyDescent="0.3">
      <c r="A1475" s="831" t="s">
        <v>6806</v>
      </c>
      <c r="B1475" s="832" t="s">
        <v>7094</v>
      </c>
      <c r="C1475" s="832" t="s">
        <v>665</v>
      </c>
      <c r="D1475" s="832" t="s">
        <v>2680</v>
      </c>
      <c r="E1475" s="832" t="s">
        <v>6770</v>
      </c>
      <c r="F1475" s="832" t="s">
        <v>7111</v>
      </c>
      <c r="G1475" s="832" t="s">
        <v>7112</v>
      </c>
      <c r="H1475" s="849"/>
      <c r="I1475" s="849"/>
      <c r="J1475" s="832"/>
      <c r="K1475" s="832"/>
      <c r="L1475" s="849"/>
      <c r="M1475" s="849"/>
      <c r="N1475" s="832"/>
      <c r="O1475" s="832"/>
      <c r="P1475" s="849">
        <v>121</v>
      </c>
      <c r="Q1475" s="849">
        <v>24200</v>
      </c>
      <c r="R1475" s="837"/>
      <c r="S1475" s="850">
        <v>200</v>
      </c>
    </row>
    <row r="1476" spans="1:19" ht="14.4" customHeight="1" x14ac:dyDescent="0.3">
      <c r="A1476" s="831" t="s">
        <v>6806</v>
      </c>
      <c r="B1476" s="832" t="s">
        <v>7094</v>
      </c>
      <c r="C1476" s="832" t="s">
        <v>665</v>
      </c>
      <c r="D1476" s="832" t="s">
        <v>2680</v>
      </c>
      <c r="E1476" s="832" t="s">
        <v>6770</v>
      </c>
      <c r="F1476" s="832" t="s">
        <v>6822</v>
      </c>
      <c r="G1476" s="832" t="s">
        <v>6823</v>
      </c>
      <c r="H1476" s="849"/>
      <c r="I1476" s="849"/>
      <c r="J1476" s="832"/>
      <c r="K1476" s="832"/>
      <c r="L1476" s="849">
        <v>3</v>
      </c>
      <c r="M1476" s="849">
        <v>222</v>
      </c>
      <c r="N1476" s="832">
        <v>1</v>
      </c>
      <c r="O1476" s="832">
        <v>74</v>
      </c>
      <c r="P1476" s="849">
        <v>2</v>
      </c>
      <c r="Q1476" s="849">
        <v>150</v>
      </c>
      <c r="R1476" s="837">
        <v>0.67567567567567566</v>
      </c>
      <c r="S1476" s="850">
        <v>75</v>
      </c>
    </row>
    <row r="1477" spans="1:19" ht="14.4" customHeight="1" x14ac:dyDescent="0.3">
      <c r="A1477" s="831" t="s">
        <v>6806</v>
      </c>
      <c r="B1477" s="832" t="s">
        <v>7094</v>
      </c>
      <c r="C1477" s="832" t="s">
        <v>665</v>
      </c>
      <c r="D1477" s="832" t="s">
        <v>2680</v>
      </c>
      <c r="E1477" s="832" t="s">
        <v>6770</v>
      </c>
      <c r="F1477" s="832" t="s">
        <v>6890</v>
      </c>
      <c r="G1477" s="832" t="s">
        <v>6891</v>
      </c>
      <c r="H1477" s="849"/>
      <c r="I1477" s="849"/>
      <c r="J1477" s="832"/>
      <c r="K1477" s="832"/>
      <c r="L1477" s="849">
        <v>3</v>
      </c>
      <c r="M1477" s="849">
        <v>231</v>
      </c>
      <c r="N1477" s="832">
        <v>1</v>
      </c>
      <c r="O1477" s="832">
        <v>77</v>
      </c>
      <c r="P1477" s="849">
        <v>9</v>
      </c>
      <c r="Q1477" s="849">
        <v>702</v>
      </c>
      <c r="R1477" s="837">
        <v>3.0389610389610389</v>
      </c>
      <c r="S1477" s="850">
        <v>78</v>
      </c>
    </row>
    <row r="1478" spans="1:19" ht="14.4" customHeight="1" x14ac:dyDescent="0.3">
      <c r="A1478" s="831" t="s">
        <v>6806</v>
      </c>
      <c r="B1478" s="832" t="s">
        <v>7094</v>
      </c>
      <c r="C1478" s="832" t="s">
        <v>665</v>
      </c>
      <c r="D1478" s="832" t="s">
        <v>2680</v>
      </c>
      <c r="E1478" s="832" t="s">
        <v>6770</v>
      </c>
      <c r="F1478" s="832" t="s">
        <v>6892</v>
      </c>
      <c r="G1478" s="832" t="s">
        <v>6893</v>
      </c>
      <c r="H1478" s="849"/>
      <c r="I1478" s="849"/>
      <c r="J1478" s="832"/>
      <c r="K1478" s="832"/>
      <c r="L1478" s="849">
        <v>3</v>
      </c>
      <c r="M1478" s="849">
        <v>177</v>
      </c>
      <c r="N1478" s="832">
        <v>1</v>
      </c>
      <c r="O1478" s="832">
        <v>59</v>
      </c>
      <c r="P1478" s="849"/>
      <c r="Q1478" s="849"/>
      <c r="R1478" s="837"/>
      <c r="S1478" s="850"/>
    </row>
    <row r="1479" spans="1:19" ht="14.4" customHeight="1" x14ac:dyDescent="0.3">
      <c r="A1479" s="831" t="s">
        <v>6806</v>
      </c>
      <c r="B1479" s="832" t="s">
        <v>7094</v>
      </c>
      <c r="C1479" s="832" t="s">
        <v>665</v>
      </c>
      <c r="D1479" s="832" t="s">
        <v>2680</v>
      </c>
      <c r="E1479" s="832" t="s">
        <v>6770</v>
      </c>
      <c r="F1479" s="832" t="s">
        <v>6785</v>
      </c>
      <c r="G1479" s="832" t="s">
        <v>6786</v>
      </c>
      <c r="H1479" s="849"/>
      <c r="I1479" s="849"/>
      <c r="J1479" s="832"/>
      <c r="K1479" s="832"/>
      <c r="L1479" s="849">
        <v>0</v>
      </c>
      <c r="M1479" s="849">
        <v>0</v>
      </c>
      <c r="N1479" s="832"/>
      <c r="O1479" s="832"/>
      <c r="P1479" s="849"/>
      <c r="Q1479" s="849"/>
      <c r="R1479" s="837"/>
      <c r="S1479" s="850"/>
    </row>
    <row r="1480" spans="1:19" ht="14.4" customHeight="1" x14ac:dyDescent="0.3">
      <c r="A1480" s="831" t="s">
        <v>6806</v>
      </c>
      <c r="B1480" s="832" t="s">
        <v>7094</v>
      </c>
      <c r="C1480" s="832" t="s">
        <v>665</v>
      </c>
      <c r="D1480" s="832" t="s">
        <v>2680</v>
      </c>
      <c r="E1480" s="832" t="s">
        <v>6770</v>
      </c>
      <c r="F1480" s="832" t="s">
        <v>6787</v>
      </c>
      <c r="G1480" s="832" t="s">
        <v>6788</v>
      </c>
      <c r="H1480" s="849"/>
      <c r="I1480" s="849"/>
      <c r="J1480" s="832"/>
      <c r="K1480" s="832"/>
      <c r="L1480" s="849">
        <v>16</v>
      </c>
      <c r="M1480" s="849">
        <v>944</v>
      </c>
      <c r="N1480" s="832">
        <v>1</v>
      </c>
      <c r="O1480" s="832">
        <v>59</v>
      </c>
      <c r="P1480" s="849">
        <v>6</v>
      </c>
      <c r="Q1480" s="849">
        <v>366</v>
      </c>
      <c r="R1480" s="837">
        <v>0.38771186440677968</v>
      </c>
      <c r="S1480" s="850">
        <v>61</v>
      </c>
    </row>
    <row r="1481" spans="1:19" ht="14.4" customHeight="1" x14ac:dyDescent="0.3">
      <c r="A1481" s="831" t="s">
        <v>6806</v>
      </c>
      <c r="B1481" s="832" t="s">
        <v>7094</v>
      </c>
      <c r="C1481" s="832" t="s">
        <v>665</v>
      </c>
      <c r="D1481" s="832" t="s">
        <v>2680</v>
      </c>
      <c r="E1481" s="832" t="s">
        <v>6770</v>
      </c>
      <c r="F1481" s="832" t="s">
        <v>6789</v>
      </c>
      <c r="G1481" s="832" t="s">
        <v>6790</v>
      </c>
      <c r="H1481" s="849"/>
      <c r="I1481" s="849"/>
      <c r="J1481" s="832"/>
      <c r="K1481" s="832"/>
      <c r="L1481" s="849">
        <v>3</v>
      </c>
      <c r="M1481" s="849">
        <v>111</v>
      </c>
      <c r="N1481" s="832">
        <v>1</v>
      </c>
      <c r="O1481" s="832">
        <v>37</v>
      </c>
      <c r="P1481" s="849">
        <v>6</v>
      </c>
      <c r="Q1481" s="849">
        <v>228</v>
      </c>
      <c r="R1481" s="837">
        <v>2.0540540540540539</v>
      </c>
      <c r="S1481" s="850">
        <v>38</v>
      </c>
    </row>
    <row r="1482" spans="1:19" ht="14.4" customHeight="1" x14ac:dyDescent="0.3">
      <c r="A1482" s="831" t="s">
        <v>6806</v>
      </c>
      <c r="B1482" s="832" t="s">
        <v>7094</v>
      </c>
      <c r="C1482" s="832" t="s">
        <v>665</v>
      </c>
      <c r="D1482" s="832" t="s">
        <v>2673</v>
      </c>
      <c r="E1482" s="832" t="s">
        <v>6751</v>
      </c>
      <c r="F1482" s="832" t="s">
        <v>6863</v>
      </c>
      <c r="G1482" s="832" t="s">
        <v>2611</v>
      </c>
      <c r="H1482" s="849"/>
      <c r="I1482" s="849"/>
      <c r="J1482" s="832"/>
      <c r="K1482" s="832"/>
      <c r="L1482" s="849"/>
      <c r="M1482" s="849"/>
      <c r="N1482" s="832"/>
      <c r="O1482" s="832"/>
      <c r="P1482" s="849">
        <v>3</v>
      </c>
      <c r="Q1482" s="849">
        <v>25068.03</v>
      </c>
      <c r="R1482" s="837"/>
      <c r="S1482" s="850">
        <v>8356.01</v>
      </c>
    </row>
    <row r="1483" spans="1:19" ht="14.4" customHeight="1" x14ac:dyDescent="0.3">
      <c r="A1483" s="831" t="s">
        <v>6806</v>
      </c>
      <c r="B1483" s="832" t="s">
        <v>7094</v>
      </c>
      <c r="C1483" s="832" t="s">
        <v>665</v>
      </c>
      <c r="D1483" s="832" t="s">
        <v>2673</v>
      </c>
      <c r="E1483" s="832" t="s">
        <v>6770</v>
      </c>
      <c r="F1483" s="832" t="s">
        <v>6848</v>
      </c>
      <c r="G1483" s="832" t="s">
        <v>6849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7</v>
      </c>
      <c r="Q1483" s="849">
        <v>1057</v>
      </c>
      <c r="R1483" s="837"/>
      <c r="S1483" s="850">
        <v>151</v>
      </c>
    </row>
    <row r="1484" spans="1:19" ht="14.4" customHeight="1" x14ac:dyDescent="0.3">
      <c r="A1484" s="831" t="s">
        <v>6806</v>
      </c>
      <c r="B1484" s="832" t="s">
        <v>7094</v>
      </c>
      <c r="C1484" s="832" t="s">
        <v>665</v>
      </c>
      <c r="D1484" s="832" t="s">
        <v>2673</v>
      </c>
      <c r="E1484" s="832" t="s">
        <v>6770</v>
      </c>
      <c r="F1484" s="832" t="s">
        <v>6810</v>
      </c>
      <c r="G1484" s="832" t="s">
        <v>6811</v>
      </c>
      <c r="H1484" s="849"/>
      <c r="I1484" s="849"/>
      <c r="J1484" s="832"/>
      <c r="K1484" s="832"/>
      <c r="L1484" s="849"/>
      <c r="M1484" s="849"/>
      <c r="N1484" s="832"/>
      <c r="O1484" s="832"/>
      <c r="P1484" s="849">
        <v>5</v>
      </c>
      <c r="Q1484" s="849">
        <v>190</v>
      </c>
      <c r="R1484" s="837"/>
      <c r="S1484" s="850">
        <v>38</v>
      </c>
    </row>
    <row r="1485" spans="1:19" ht="14.4" customHeight="1" x14ac:dyDescent="0.3">
      <c r="A1485" s="831" t="s">
        <v>6806</v>
      </c>
      <c r="B1485" s="832" t="s">
        <v>7094</v>
      </c>
      <c r="C1485" s="832" t="s">
        <v>665</v>
      </c>
      <c r="D1485" s="832" t="s">
        <v>2673</v>
      </c>
      <c r="E1485" s="832" t="s">
        <v>6770</v>
      </c>
      <c r="F1485" s="832" t="s">
        <v>6925</v>
      </c>
      <c r="G1485" s="832" t="s">
        <v>6926</v>
      </c>
      <c r="H1485" s="849"/>
      <c r="I1485" s="849"/>
      <c r="J1485" s="832"/>
      <c r="K1485" s="832"/>
      <c r="L1485" s="849"/>
      <c r="M1485" s="849"/>
      <c r="N1485" s="832"/>
      <c r="O1485" s="832"/>
      <c r="P1485" s="849">
        <v>6</v>
      </c>
      <c r="Q1485" s="849">
        <v>1074</v>
      </c>
      <c r="R1485" s="837"/>
      <c r="S1485" s="850">
        <v>179</v>
      </c>
    </row>
    <row r="1486" spans="1:19" ht="14.4" customHeight="1" x14ac:dyDescent="0.3">
      <c r="A1486" s="831" t="s">
        <v>6806</v>
      </c>
      <c r="B1486" s="832" t="s">
        <v>7094</v>
      </c>
      <c r="C1486" s="832" t="s">
        <v>665</v>
      </c>
      <c r="D1486" s="832" t="s">
        <v>2673</v>
      </c>
      <c r="E1486" s="832" t="s">
        <v>6770</v>
      </c>
      <c r="F1486" s="832" t="s">
        <v>6781</v>
      </c>
      <c r="G1486" s="832" t="s">
        <v>6782</v>
      </c>
      <c r="H1486" s="849"/>
      <c r="I1486" s="849"/>
      <c r="J1486" s="832"/>
      <c r="K1486" s="832"/>
      <c r="L1486" s="849"/>
      <c r="M1486" s="849"/>
      <c r="N1486" s="832"/>
      <c r="O1486" s="832"/>
      <c r="P1486" s="849">
        <v>2</v>
      </c>
      <c r="Q1486" s="849">
        <v>66.66</v>
      </c>
      <c r="R1486" s="837"/>
      <c r="S1486" s="850">
        <v>33.33</v>
      </c>
    </row>
    <row r="1487" spans="1:19" ht="14.4" customHeight="1" x14ac:dyDescent="0.3">
      <c r="A1487" s="831" t="s">
        <v>6806</v>
      </c>
      <c r="B1487" s="832" t="s">
        <v>7094</v>
      </c>
      <c r="C1487" s="832" t="s">
        <v>665</v>
      </c>
      <c r="D1487" s="832" t="s">
        <v>2673</v>
      </c>
      <c r="E1487" s="832" t="s">
        <v>6770</v>
      </c>
      <c r="F1487" s="832" t="s">
        <v>6818</v>
      </c>
      <c r="G1487" s="832" t="s">
        <v>6819</v>
      </c>
      <c r="H1487" s="849"/>
      <c r="I1487" s="849"/>
      <c r="J1487" s="832"/>
      <c r="K1487" s="832"/>
      <c r="L1487" s="849"/>
      <c r="M1487" s="849"/>
      <c r="N1487" s="832"/>
      <c r="O1487" s="832"/>
      <c r="P1487" s="849">
        <v>2</v>
      </c>
      <c r="Q1487" s="849">
        <v>232</v>
      </c>
      <c r="R1487" s="837"/>
      <c r="S1487" s="850">
        <v>116</v>
      </c>
    </row>
    <row r="1488" spans="1:19" ht="14.4" customHeight="1" x14ac:dyDescent="0.3">
      <c r="A1488" s="831" t="s">
        <v>6806</v>
      </c>
      <c r="B1488" s="832" t="s">
        <v>7094</v>
      </c>
      <c r="C1488" s="832" t="s">
        <v>665</v>
      </c>
      <c r="D1488" s="832" t="s">
        <v>2673</v>
      </c>
      <c r="E1488" s="832" t="s">
        <v>6770</v>
      </c>
      <c r="F1488" s="832" t="s">
        <v>6783</v>
      </c>
      <c r="G1488" s="832" t="s">
        <v>6784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1</v>
      </c>
      <c r="Q1488" s="849">
        <v>38</v>
      </c>
      <c r="R1488" s="837"/>
      <c r="S1488" s="850">
        <v>38</v>
      </c>
    </row>
    <row r="1489" spans="1:19" ht="14.4" customHeight="1" x14ac:dyDescent="0.3">
      <c r="A1489" s="831" t="s">
        <v>6806</v>
      </c>
      <c r="B1489" s="832" t="s">
        <v>7094</v>
      </c>
      <c r="C1489" s="832" t="s">
        <v>665</v>
      </c>
      <c r="D1489" s="832" t="s">
        <v>2673</v>
      </c>
      <c r="E1489" s="832" t="s">
        <v>6770</v>
      </c>
      <c r="F1489" s="832" t="s">
        <v>6888</v>
      </c>
      <c r="G1489" s="832" t="s">
        <v>6889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5</v>
      </c>
      <c r="Q1489" s="849">
        <v>1790</v>
      </c>
      <c r="R1489" s="837"/>
      <c r="S1489" s="850">
        <v>358</v>
      </c>
    </row>
    <row r="1490" spans="1:19" ht="14.4" customHeight="1" x14ac:dyDescent="0.3">
      <c r="A1490" s="831" t="s">
        <v>6806</v>
      </c>
      <c r="B1490" s="832" t="s">
        <v>7094</v>
      </c>
      <c r="C1490" s="832" t="s">
        <v>665</v>
      </c>
      <c r="D1490" s="832" t="s">
        <v>2673</v>
      </c>
      <c r="E1490" s="832" t="s">
        <v>6770</v>
      </c>
      <c r="F1490" s="832" t="s">
        <v>6890</v>
      </c>
      <c r="G1490" s="832" t="s">
        <v>6891</v>
      </c>
      <c r="H1490" s="849"/>
      <c r="I1490" s="849"/>
      <c r="J1490" s="832"/>
      <c r="K1490" s="832"/>
      <c r="L1490" s="849"/>
      <c r="M1490" s="849"/>
      <c r="N1490" s="832"/>
      <c r="O1490" s="832"/>
      <c r="P1490" s="849">
        <v>3</v>
      </c>
      <c r="Q1490" s="849">
        <v>234</v>
      </c>
      <c r="R1490" s="837"/>
      <c r="S1490" s="850">
        <v>78</v>
      </c>
    </row>
    <row r="1491" spans="1:19" ht="14.4" customHeight="1" x14ac:dyDescent="0.3">
      <c r="A1491" s="831" t="s">
        <v>6806</v>
      </c>
      <c r="B1491" s="832" t="s">
        <v>7094</v>
      </c>
      <c r="C1491" s="832" t="s">
        <v>665</v>
      </c>
      <c r="D1491" s="832" t="s">
        <v>2673</v>
      </c>
      <c r="E1491" s="832" t="s">
        <v>6770</v>
      </c>
      <c r="F1491" s="832" t="s">
        <v>6785</v>
      </c>
      <c r="G1491" s="832" t="s">
        <v>6786</v>
      </c>
      <c r="H1491" s="849"/>
      <c r="I1491" s="849"/>
      <c r="J1491" s="832"/>
      <c r="K1491" s="832"/>
      <c r="L1491" s="849"/>
      <c r="M1491" s="849"/>
      <c r="N1491" s="832"/>
      <c r="O1491" s="832"/>
      <c r="P1491" s="849">
        <v>1</v>
      </c>
      <c r="Q1491" s="849">
        <v>29</v>
      </c>
      <c r="R1491" s="837"/>
      <c r="S1491" s="850">
        <v>29</v>
      </c>
    </row>
    <row r="1492" spans="1:19" ht="14.4" customHeight="1" x14ac:dyDescent="0.3">
      <c r="A1492" s="831" t="s">
        <v>6806</v>
      </c>
      <c r="B1492" s="832" t="s">
        <v>7094</v>
      </c>
      <c r="C1492" s="832" t="s">
        <v>665</v>
      </c>
      <c r="D1492" s="832" t="s">
        <v>2673</v>
      </c>
      <c r="E1492" s="832" t="s">
        <v>6770</v>
      </c>
      <c r="F1492" s="832" t="s">
        <v>6787</v>
      </c>
      <c r="G1492" s="832" t="s">
        <v>6788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3</v>
      </c>
      <c r="Q1492" s="849">
        <v>183</v>
      </c>
      <c r="R1492" s="837"/>
      <c r="S1492" s="850">
        <v>61</v>
      </c>
    </row>
    <row r="1493" spans="1:19" ht="14.4" customHeight="1" x14ac:dyDescent="0.3">
      <c r="A1493" s="831" t="s">
        <v>6806</v>
      </c>
      <c r="B1493" s="832" t="s">
        <v>7094</v>
      </c>
      <c r="C1493" s="832" t="s">
        <v>665</v>
      </c>
      <c r="D1493" s="832" t="s">
        <v>6740</v>
      </c>
      <c r="E1493" s="832" t="s">
        <v>6770</v>
      </c>
      <c r="F1493" s="832" t="s">
        <v>7119</v>
      </c>
      <c r="G1493" s="832" t="s">
        <v>7120</v>
      </c>
      <c r="H1493" s="849"/>
      <c r="I1493" s="849"/>
      <c r="J1493" s="832"/>
      <c r="K1493" s="832"/>
      <c r="L1493" s="849">
        <v>1</v>
      </c>
      <c r="M1493" s="849">
        <v>3586</v>
      </c>
      <c r="N1493" s="832">
        <v>1</v>
      </c>
      <c r="O1493" s="832">
        <v>3586</v>
      </c>
      <c r="P1493" s="849"/>
      <c r="Q1493" s="849"/>
      <c r="R1493" s="837"/>
      <c r="S1493" s="850"/>
    </row>
    <row r="1494" spans="1:19" ht="14.4" customHeight="1" x14ac:dyDescent="0.3">
      <c r="A1494" s="831" t="s">
        <v>6806</v>
      </c>
      <c r="B1494" s="832" t="s">
        <v>7094</v>
      </c>
      <c r="C1494" s="832" t="s">
        <v>665</v>
      </c>
      <c r="D1494" s="832" t="s">
        <v>2655</v>
      </c>
      <c r="E1494" s="832" t="s">
        <v>6770</v>
      </c>
      <c r="F1494" s="832" t="s">
        <v>6848</v>
      </c>
      <c r="G1494" s="832" t="s">
        <v>6849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16</v>
      </c>
      <c r="Q1494" s="849">
        <v>2416</v>
      </c>
      <c r="R1494" s="837"/>
      <c r="S1494" s="850">
        <v>151</v>
      </c>
    </row>
    <row r="1495" spans="1:19" ht="14.4" customHeight="1" x14ac:dyDescent="0.3">
      <c r="A1495" s="831" t="s">
        <v>6806</v>
      </c>
      <c r="B1495" s="832" t="s">
        <v>7094</v>
      </c>
      <c r="C1495" s="832" t="s">
        <v>665</v>
      </c>
      <c r="D1495" s="832" t="s">
        <v>2655</v>
      </c>
      <c r="E1495" s="832" t="s">
        <v>6770</v>
      </c>
      <c r="F1495" s="832" t="s">
        <v>7047</v>
      </c>
      <c r="G1495" s="832" t="s">
        <v>7048</v>
      </c>
      <c r="H1495" s="849"/>
      <c r="I1495" s="849"/>
      <c r="J1495" s="832"/>
      <c r="K1495" s="832"/>
      <c r="L1495" s="849"/>
      <c r="M1495" s="849"/>
      <c r="N1495" s="832"/>
      <c r="O1495" s="832"/>
      <c r="P1495" s="849">
        <v>1</v>
      </c>
      <c r="Q1495" s="849">
        <v>87</v>
      </c>
      <c r="R1495" s="837"/>
      <c r="S1495" s="850">
        <v>87</v>
      </c>
    </row>
    <row r="1496" spans="1:19" ht="14.4" customHeight="1" x14ac:dyDescent="0.3">
      <c r="A1496" s="831" t="s">
        <v>6806</v>
      </c>
      <c r="B1496" s="832" t="s">
        <v>7094</v>
      </c>
      <c r="C1496" s="832" t="s">
        <v>665</v>
      </c>
      <c r="D1496" s="832" t="s">
        <v>2655</v>
      </c>
      <c r="E1496" s="832" t="s">
        <v>6770</v>
      </c>
      <c r="F1496" s="832" t="s">
        <v>6925</v>
      </c>
      <c r="G1496" s="832" t="s">
        <v>6926</v>
      </c>
      <c r="H1496" s="849"/>
      <c r="I1496" s="849"/>
      <c r="J1496" s="832"/>
      <c r="K1496" s="832"/>
      <c r="L1496" s="849"/>
      <c r="M1496" s="849"/>
      <c r="N1496" s="832"/>
      <c r="O1496" s="832"/>
      <c r="P1496" s="849">
        <v>2</v>
      </c>
      <c r="Q1496" s="849">
        <v>358</v>
      </c>
      <c r="R1496" s="837"/>
      <c r="S1496" s="850">
        <v>179</v>
      </c>
    </row>
    <row r="1497" spans="1:19" ht="14.4" customHeight="1" x14ac:dyDescent="0.3">
      <c r="A1497" s="831" t="s">
        <v>6806</v>
      </c>
      <c r="B1497" s="832" t="s">
        <v>7094</v>
      </c>
      <c r="C1497" s="832" t="s">
        <v>665</v>
      </c>
      <c r="D1497" s="832" t="s">
        <v>2655</v>
      </c>
      <c r="E1497" s="832" t="s">
        <v>6770</v>
      </c>
      <c r="F1497" s="832" t="s">
        <v>6781</v>
      </c>
      <c r="G1497" s="832" t="s">
        <v>6782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2</v>
      </c>
      <c r="Q1497" s="849">
        <v>66.66</v>
      </c>
      <c r="R1497" s="837"/>
      <c r="S1497" s="850">
        <v>33.33</v>
      </c>
    </row>
    <row r="1498" spans="1:19" ht="14.4" customHeight="1" x14ac:dyDescent="0.3">
      <c r="A1498" s="831" t="s">
        <v>6806</v>
      </c>
      <c r="B1498" s="832" t="s">
        <v>7094</v>
      </c>
      <c r="C1498" s="832" t="s">
        <v>665</v>
      </c>
      <c r="D1498" s="832" t="s">
        <v>2655</v>
      </c>
      <c r="E1498" s="832" t="s">
        <v>6770</v>
      </c>
      <c r="F1498" s="832" t="s">
        <v>6818</v>
      </c>
      <c r="G1498" s="832" t="s">
        <v>6819</v>
      </c>
      <c r="H1498" s="849"/>
      <c r="I1498" s="849"/>
      <c r="J1498" s="832"/>
      <c r="K1498" s="832"/>
      <c r="L1498" s="849"/>
      <c r="M1498" s="849"/>
      <c r="N1498" s="832"/>
      <c r="O1498" s="832"/>
      <c r="P1498" s="849">
        <v>11</v>
      </c>
      <c r="Q1498" s="849">
        <v>1276</v>
      </c>
      <c r="R1498" s="837"/>
      <c r="S1498" s="850">
        <v>116</v>
      </c>
    </row>
    <row r="1499" spans="1:19" ht="14.4" customHeight="1" x14ac:dyDescent="0.3">
      <c r="A1499" s="831" t="s">
        <v>6806</v>
      </c>
      <c r="B1499" s="832" t="s">
        <v>7094</v>
      </c>
      <c r="C1499" s="832" t="s">
        <v>665</v>
      </c>
      <c r="D1499" s="832" t="s">
        <v>2655</v>
      </c>
      <c r="E1499" s="832" t="s">
        <v>6770</v>
      </c>
      <c r="F1499" s="832" t="s">
        <v>6888</v>
      </c>
      <c r="G1499" s="832" t="s">
        <v>6889</v>
      </c>
      <c r="H1499" s="849"/>
      <c r="I1499" s="849"/>
      <c r="J1499" s="832"/>
      <c r="K1499" s="832"/>
      <c r="L1499" s="849"/>
      <c r="M1499" s="849"/>
      <c r="N1499" s="832"/>
      <c r="O1499" s="832"/>
      <c r="P1499" s="849">
        <v>21</v>
      </c>
      <c r="Q1499" s="849">
        <v>7518</v>
      </c>
      <c r="R1499" s="837"/>
      <c r="S1499" s="850">
        <v>358</v>
      </c>
    </row>
    <row r="1500" spans="1:19" ht="14.4" customHeight="1" x14ac:dyDescent="0.3">
      <c r="A1500" s="831" t="s">
        <v>6806</v>
      </c>
      <c r="B1500" s="832" t="s">
        <v>7094</v>
      </c>
      <c r="C1500" s="832" t="s">
        <v>665</v>
      </c>
      <c r="D1500" s="832" t="s">
        <v>2655</v>
      </c>
      <c r="E1500" s="832" t="s">
        <v>6770</v>
      </c>
      <c r="F1500" s="832" t="s">
        <v>6822</v>
      </c>
      <c r="G1500" s="832" t="s">
        <v>6823</v>
      </c>
      <c r="H1500" s="849"/>
      <c r="I1500" s="849"/>
      <c r="J1500" s="832"/>
      <c r="K1500" s="832"/>
      <c r="L1500" s="849"/>
      <c r="M1500" s="849"/>
      <c r="N1500" s="832"/>
      <c r="O1500" s="832"/>
      <c r="P1500" s="849">
        <v>6</v>
      </c>
      <c r="Q1500" s="849">
        <v>450</v>
      </c>
      <c r="R1500" s="837"/>
      <c r="S1500" s="850">
        <v>75</v>
      </c>
    </row>
    <row r="1501" spans="1:19" ht="14.4" customHeight="1" x14ac:dyDescent="0.3">
      <c r="A1501" s="831" t="s">
        <v>6806</v>
      </c>
      <c r="B1501" s="832" t="s">
        <v>7094</v>
      </c>
      <c r="C1501" s="832" t="s">
        <v>665</v>
      </c>
      <c r="D1501" s="832" t="s">
        <v>2655</v>
      </c>
      <c r="E1501" s="832" t="s">
        <v>6770</v>
      </c>
      <c r="F1501" s="832" t="s">
        <v>6890</v>
      </c>
      <c r="G1501" s="832" t="s">
        <v>6891</v>
      </c>
      <c r="H1501" s="849"/>
      <c r="I1501" s="849"/>
      <c r="J1501" s="832"/>
      <c r="K1501" s="832"/>
      <c r="L1501" s="849"/>
      <c r="M1501" s="849"/>
      <c r="N1501" s="832"/>
      <c r="O1501" s="832"/>
      <c r="P1501" s="849">
        <v>14</v>
      </c>
      <c r="Q1501" s="849">
        <v>1092</v>
      </c>
      <c r="R1501" s="837"/>
      <c r="S1501" s="850">
        <v>78</v>
      </c>
    </row>
    <row r="1502" spans="1:19" ht="14.4" customHeight="1" x14ac:dyDescent="0.3">
      <c r="A1502" s="831" t="s">
        <v>6806</v>
      </c>
      <c r="B1502" s="832" t="s">
        <v>7094</v>
      </c>
      <c r="C1502" s="832" t="s">
        <v>665</v>
      </c>
      <c r="D1502" s="832" t="s">
        <v>2655</v>
      </c>
      <c r="E1502" s="832" t="s">
        <v>6770</v>
      </c>
      <c r="F1502" s="832" t="s">
        <v>6787</v>
      </c>
      <c r="G1502" s="832" t="s">
        <v>6788</v>
      </c>
      <c r="H1502" s="849"/>
      <c r="I1502" s="849"/>
      <c r="J1502" s="832"/>
      <c r="K1502" s="832"/>
      <c r="L1502" s="849"/>
      <c r="M1502" s="849"/>
      <c r="N1502" s="832"/>
      <c r="O1502" s="832"/>
      <c r="P1502" s="849">
        <v>1</v>
      </c>
      <c r="Q1502" s="849">
        <v>61</v>
      </c>
      <c r="R1502" s="837"/>
      <c r="S1502" s="850">
        <v>61</v>
      </c>
    </row>
    <row r="1503" spans="1:19" ht="14.4" customHeight="1" x14ac:dyDescent="0.3">
      <c r="A1503" s="831" t="s">
        <v>6806</v>
      </c>
      <c r="B1503" s="832" t="s">
        <v>7094</v>
      </c>
      <c r="C1503" s="832" t="s">
        <v>665</v>
      </c>
      <c r="D1503" s="832" t="s">
        <v>2654</v>
      </c>
      <c r="E1503" s="832" t="s">
        <v>6770</v>
      </c>
      <c r="F1503" s="832" t="s">
        <v>6810</v>
      </c>
      <c r="G1503" s="832" t="s">
        <v>6811</v>
      </c>
      <c r="H1503" s="849"/>
      <c r="I1503" s="849"/>
      <c r="J1503" s="832"/>
      <c r="K1503" s="832"/>
      <c r="L1503" s="849"/>
      <c r="M1503" s="849"/>
      <c r="N1503" s="832"/>
      <c r="O1503" s="832"/>
      <c r="P1503" s="849">
        <v>1</v>
      </c>
      <c r="Q1503" s="849">
        <v>38</v>
      </c>
      <c r="R1503" s="837"/>
      <c r="S1503" s="850">
        <v>38</v>
      </c>
    </row>
    <row r="1504" spans="1:19" ht="14.4" customHeight="1" x14ac:dyDescent="0.3">
      <c r="A1504" s="831" t="s">
        <v>6806</v>
      </c>
      <c r="B1504" s="832" t="s">
        <v>7094</v>
      </c>
      <c r="C1504" s="832" t="s">
        <v>665</v>
      </c>
      <c r="D1504" s="832" t="s">
        <v>2654</v>
      </c>
      <c r="E1504" s="832" t="s">
        <v>6770</v>
      </c>
      <c r="F1504" s="832" t="s">
        <v>6925</v>
      </c>
      <c r="G1504" s="832" t="s">
        <v>6926</v>
      </c>
      <c r="H1504" s="849"/>
      <c r="I1504" s="849"/>
      <c r="J1504" s="832"/>
      <c r="K1504" s="832"/>
      <c r="L1504" s="849"/>
      <c r="M1504" s="849"/>
      <c r="N1504" s="832"/>
      <c r="O1504" s="832"/>
      <c r="P1504" s="849">
        <v>1</v>
      </c>
      <c r="Q1504" s="849">
        <v>179</v>
      </c>
      <c r="R1504" s="837"/>
      <c r="S1504" s="850">
        <v>179</v>
      </c>
    </row>
    <row r="1505" spans="1:19" ht="14.4" customHeight="1" x14ac:dyDescent="0.3">
      <c r="A1505" s="831" t="s">
        <v>6806</v>
      </c>
      <c r="B1505" s="832" t="s">
        <v>7094</v>
      </c>
      <c r="C1505" s="832" t="s">
        <v>665</v>
      </c>
      <c r="D1505" s="832" t="s">
        <v>2654</v>
      </c>
      <c r="E1505" s="832" t="s">
        <v>6770</v>
      </c>
      <c r="F1505" s="832" t="s">
        <v>6818</v>
      </c>
      <c r="G1505" s="832" t="s">
        <v>6819</v>
      </c>
      <c r="H1505" s="849"/>
      <c r="I1505" s="849"/>
      <c r="J1505" s="832"/>
      <c r="K1505" s="832"/>
      <c r="L1505" s="849"/>
      <c r="M1505" s="849"/>
      <c r="N1505" s="832"/>
      <c r="O1505" s="832"/>
      <c r="P1505" s="849">
        <v>2</v>
      </c>
      <c r="Q1505" s="849">
        <v>232</v>
      </c>
      <c r="R1505" s="837"/>
      <c r="S1505" s="850">
        <v>116</v>
      </c>
    </row>
    <row r="1506" spans="1:19" ht="14.4" customHeight="1" x14ac:dyDescent="0.3">
      <c r="A1506" s="831" t="s">
        <v>6806</v>
      </c>
      <c r="B1506" s="832" t="s">
        <v>7094</v>
      </c>
      <c r="C1506" s="832" t="s">
        <v>665</v>
      </c>
      <c r="D1506" s="832" t="s">
        <v>2654</v>
      </c>
      <c r="E1506" s="832" t="s">
        <v>6770</v>
      </c>
      <c r="F1506" s="832" t="s">
        <v>6888</v>
      </c>
      <c r="G1506" s="832" t="s">
        <v>6889</v>
      </c>
      <c r="H1506" s="849">
        <v>1</v>
      </c>
      <c r="I1506" s="849">
        <v>355</v>
      </c>
      <c r="J1506" s="832"/>
      <c r="K1506" s="832">
        <v>355</v>
      </c>
      <c r="L1506" s="849"/>
      <c r="M1506" s="849"/>
      <c r="N1506" s="832"/>
      <c r="O1506" s="832"/>
      <c r="P1506" s="849">
        <v>7</v>
      </c>
      <c r="Q1506" s="849">
        <v>2506</v>
      </c>
      <c r="R1506" s="837"/>
      <c r="S1506" s="850">
        <v>358</v>
      </c>
    </row>
    <row r="1507" spans="1:19" ht="14.4" customHeight="1" x14ac:dyDescent="0.3">
      <c r="A1507" s="831" t="s">
        <v>6806</v>
      </c>
      <c r="B1507" s="832" t="s">
        <v>7094</v>
      </c>
      <c r="C1507" s="832" t="s">
        <v>665</v>
      </c>
      <c r="D1507" s="832" t="s">
        <v>2654</v>
      </c>
      <c r="E1507" s="832" t="s">
        <v>6770</v>
      </c>
      <c r="F1507" s="832" t="s">
        <v>6789</v>
      </c>
      <c r="G1507" s="832" t="s">
        <v>6790</v>
      </c>
      <c r="H1507" s="849"/>
      <c r="I1507" s="849"/>
      <c r="J1507" s="832"/>
      <c r="K1507" s="832"/>
      <c r="L1507" s="849"/>
      <c r="M1507" s="849"/>
      <c r="N1507" s="832"/>
      <c r="O1507" s="832"/>
      <c r="P1507" s="849">
        <v>1</v>
      </c>
      <c r="Q1507" s="849">
        <v>38</v>
      </c>
      <c r="R1507" s="837"/>
      <c r="S1507" s="850">
        <v>38</v>
      </c>
    </row>
    <row r="1508" spans="1:19" ht="14.4" customHeight="1" x14ac:dyDescent="0.3">
      <c r="A1508" s="831" t="s">
        <v>6806</v>
      </c>
      <c r="B1508" s="832" t="s">
        <v>7094</v>
      </c>
      <c r="C1508" s="832" t="s">
        <v>665</v>
      </c>
      <c r="D1508" s="832" t="s">
        <v>2692</v>
      </c>
      <c r="E1508" s="832" t="s">
        <v>6770</v>
      </c>
      <c r="F1508" s="832" t="s">
        <v>6773</v>
      </c>
      <c r="G1508" s="832" t="s">
        <v>6774</v>
      </c>
      <c r="H1508" s="849"/>
      <c r="I1508" s="849"/>
      <c r="J1508" s="832"/>
      <c r="K1508" s="832"/>
      <c r="L1508" s="849">
        <v>1</v>
      </c>
      <c r="M1508" s="849">
        <v>30</v>
      </c>
      <c r="N1508" s="832">
        <v>1</v>
      </c>
      <c r="O1508" s="832">
        <v>30</v>
      </c>
      <c r="P1508" s="849"/>
      <c r="Q1508" s="849"/>
      <c r="R1508" s="837"/>
      <c r="S1508" s="850"/>
    </row>
    <row r="1509" spans="1:19" ht="14.4" customHeight="1" x14ac:dyDescent="0.3">
      <c r="A1509" s="831" t="s">
        <v>6806</v>
      </c>
      <c r="B1509" s="832" t="s">
        <v>7094</v>
      </c>
      <c r="C1509" s="832" t="s">
        <v>665</v>
      </c>
      <c r="D1509" s="832" t="s">
        <v>2692</v>
      </c>
      <c r="E1509" s="832" t="s">
        <v>6770</v>
      </c>
      <c r="F1509" s="832" t="s">
        <v>6775</v>
      </c>
      <c r="G1509" s="832" t="s">
        <v>6776</v>
      </c>
      <c r="H1509" s="849"/>
      <c r="I1509" s="849"/>
      <c r="J1509" s="832"/>
      <c r="K1509" s="832"/>
      <c r="L1509" s="849">
        <v>16</v>
      </c>
      <c r="M1509" s="849">
        <v>1056</v>
      </c>
      <c r="N1509" s="832">
        <v>1</v>
      </c>
      <c r="O1509" s="832">
        <v>66</v>
      </c>
      <c r="P1509" s="849"/>
      <c r="Q1509" s="849"/>
      <c r="R1509" s="837"/>
      <c r="S1509" s="850"/>
    </row>
    <row r="1510" spans="1:19" ht="14.4" customHeight="1" x14ac:dyDescent="0.3">
      <c r="A1510" s="831" t="s">
        <v>6806</v>
      </c>
      <c r="B1510" s="832" t="s">
        <v>7094</v>
      </c>
      <c r="C1510" s="832" t="s">
        <v>665</v>
      </c>
      <c r="D1510" s="832" t="s">
        <v>2692</v>
      </c>
      <c r="E1510" s="832" t="s">
        <v>6770</v>
      </c>
      <c r="F1510" s="832" t="s">
        <v>7101</v>
      </c>
      <c r="G1510" s="832" t="s">
        <v>7102</v>
      </c>
      <c r="H1510" s="849"/>
      <c r="I1510" s="849"/>
      <c r="J1510" s="832"/>
      <c r="K1510" s="832"/>
      <c r="L1510" s="849">
        <v>1</v>
      </c>
      <c r="M1510" s="849">
        <v>122</v>
      </c>
      <c r="N1510" s="832">
        <v>1</v>
      </c>
      <c r="O1510" s="832">
        <v>122</v>
      </c>
      <c r="P1510" s="849"/>
      <c r="Q1510" s="849"/>
      <c r="R1510" s="837"/>
      <c r="S1510" s="850"/>
    </row>
    <row r="1511" spans="1:19" ht="14.4" customHeight="1" x14ac:dyDescent="0.3">
      <c r="A1511" s="831" t="s">
        <v>6806</v>
      </c>
      <c r="B1511" s="832" t="s">
        <v>7094</v>
      </c>
      <c r="C1511" s="832" t="s">
        <v>665</v>
      </c>
      <c r="D1511" s="832" t="s">
        <v>2692</v>
      </c>
      <c r="E1511" s="832" t="s">
        <v>6770</v>
      </c>
      <c r="F1511" s="832" t="s">
        <v>6810</v>
      </c>
      <c r="G1511" s="832" t="s">
        <v>6811</v>
      </c>
      <c r="H1511" s="849"/>
      <c r="I1511" s="849"/>
      <c r="J1511" s="832"/>
      <c r="K1511" s="832"/>
      <c r="L1511" s="849">
        <v>6</v>
      </c>
      <c r="M1511" s="849">
        <v>222</v>
      </c>
      <c r="N1511" s="832">
        <v>1</v>
      </c>
      <c r="O1511" s="832">
        <v>37</v>
      </c>
      <c r="P1511" s="849"/>
      <c r="Q1511" s="849"/>
      <c r="R1511" s="837"/>
      <c r="S1511" s="850"/>
    </row>
    <row r="1512" spans="1:19" ht="14.4" customHeight="1" x14ac:dyDescent="0.3">
      <c r="A1512" s="831" t="s">
        <v>6806</v>
      </c>
      <c r="B1512" s="832" t="s">
        <v>7094</v>
      </c>
      <c r="C1512" s="832" t="s">
        <v>665</v>
      </c>
      <c r="D1512" s="832" t="s">
        <v>2692</v>
      </c>
      <c r="E1512" s="832" t="s">
        <v>6770</v>
      </c>
      <c r="F1512" s="832" t="s">
        <v>7047</v>
      </c>
      <c r="G1512" s="832" t="s">
        <v>7048</v>
      </c>
      <c r="H1512" s="849"/>
      <c r="I1512" s="849"/>
      <c r="J1512" s="832"/>
      <c r="K1512" s="832"/>
      <c r="L1512" s="849">
        <v>1</v>
      </c>
      <c r="M1512" s="849">
        <v>87</v>
      </c>
      <c r="N1512" s="832">
        <v>1</v>
      </c>
      <c r="O1512" s="832">
        <v>87</v>
      </c>
      <c r="P1512" s="849"/>
      <c r="Q1512" s="849"/>
      <c r="R1512" s="837"/>
      <c r="S1512" s="850"/>
    </row>
    <row r="1513" spans="1:19" ht="14.4" customHeight="1" x14ac:dyDescent="0.3">
      <c r="A1513" s="831" t="s">
        <v>6806</v>
      </c>
      <c r="B1513" s="832" t="s">
        <v>7094</v>
      </c>
      <c r="C1513" s="832" t="s">
        <v>665</v>
      </c>
      <c r="D1513" s="832" t="s">
        <v>2692</v>
      </c>
      <c r="E1513" s="832" t="s">
        <v>6770</v>
      </c>
      <c r="F1513" s="832" t="s">
        <v>6925</v>
      </c>
      <c r="G1513" s="832" t="s">
        <v>6926</v>
      </c>
      <c r="H1513" s="849"/>
      <c r="I1513" s="849"/>
      <c r="J1513" s="832"/>
      <c r="K1513" s="832"/>
      <c r="L1513" s="849">
        <v>19</v>
      </c>
      <c r="M1513" s="849">
        <v>3382</v>
      </c>
      <c r="N1513" s="832">
        <v>1</v>
      </c>
      <c r="O1513" s="832">
        <v>178</v>
      </c>
      <c r="P1513" s="849"/>
      <c r="Q1513" s="849"/>
      <c r="R1513" s="837"/>
      <c r="S1513" s="850"/>
    </row>
    <row r="1514" spans="1:19" ht="14.4" customHeight="1" x14ac:dyDescent="0.3">
      <c r="A1514" s="831" t="s">
        <v>6806</v>
      </c>
      <c r="B1514" s="832" t="s">
        <v>7094</v>
      </c>
      <c r="C1514" s="832" t="s">
        <v>665</v>
      </c>
      <c r="D1514" s="832" t="s">
        <v>2692</v>
      </c>
      <c r="E1514" s="832" t="s">
        <v>6770</v>
      </c>
      <c r="F1514" s="832" t="s">
        <v>6781</v>
      </c>
      <c r="G1514" s="832" t="s">
        <v>6782</v>
      </c>
      <c r="H1514" s="849"/>
      <c r="I1514" s="849"/>
      <c r="J1514" s="832"/>
      <c r="K1514" s="832"/>
      <c r="L1514" s="849">
        <v>1</v>
      </c>
      <c r="M1514" s="849">
        <v>33.33</v>
      </c>
      <c r="N1514" s="832">
        <v>1</v>
      </c>
      <c r="O1514" s="832">
        <v>33.33</v>
      </c>
      <c r="P1514" s="849"/>
      <c r="Q1514" s="849"/>
      <c r="R1514" s="837"/>
      <c r="S1514" s="850"/>
    </row>
    <row r="1515" spans="1:19" ht="14.4" customHeight="1" x14ac:dyDescent="0.3">
      <c r="A1515" s="831" t="s">
        <v>6806</v>
      </c>
      <c r="B1515" s="832" t="s">
        <v>7094</v>
      </c>
      <c r="C1515" s="832" t="s">
        <v>665</v>
      </c>
      <c r="D1515" s="832" t="s">
        <v>2692</v>
      </c>
      <c r="E1515" s="832" t="s">
        <v>6770</v>
      </c>
      <c r="F1515" s="832" t="s">
        <v>6818</v>
      </c>
      <c r="G1515" s="832" t="s">
        <v>6819</v>
      </c>
      <c r="H1515" s="849"/>
      <c r="I1515" s="849"/>
      <c r="J1515" s="832"/>
      <c r="K1515" s="832"/>
      <c r="L1515" s="849">
        <v>18</v>
      </c>
      <c r="M1515" s="849">
        <v>2088</v>
      </c>
      <c r="N1515" s="832">
        <v>1</v>
      </c>
      <c r="O1515" s="832">
        <v>116</v>
      </c>
      <c r="P1515" s="849"/>
      <c r="Q1515" s="849"/>
      <c r="R1515" s="837"/>
      <c r="S1515" s="850"/>
    </row>
    <row r="1516" spans="1:19" ht="14.4" customHeight="1" x14ac:dyDescent="0.3">
      <c r="A1516" s="831" t="s">
        <v>6806</v>
      </c>
      <c r="B1516" s="832" t="s">
        <v>7094</v>
      </c>
      <c r="C1516" s="832" t="s">
        <v>665</v>
      </c>
      <c r="D1516" s="832" t="s">
        <v>2692</v>
      </c>
      <c r="E1516" s="832" t="s">
        <v>6770</v>
      </c>
      <c r="F1516" s="832" t="s">
        <v>6783</v>
      </c>
      <c r="G1516" s="832" t="s">
        <v>6784</v>
      </c>
      <c r="H1516" s="849"/>
      <c r="I1516" s="849"/>
      <c r="J1516" s="832"/>
      <c r="K1516" s="832"/>
      <c r="L1516" s="849">
        <v>5</v>
      </c>
      <c r="M1516" s="849">
        <v>185</v>
      </c>
      <c r="N1516" s="832">
        <v>1</v>
      </c>
      <c r="O1516" s="832">
        <v>37</v>
      </c>
      <c r="P1516" s="849"/>
      <c r="Q1516" s="849"/>
      <c r="R1516" s="837"/>
      <c r="S1516" s="850"/>
    </row>
    <row r="1517" spans="1:19" ht="14.4" customHeight="1" x14ac:dyDescent="0.3">
      <c r="A1517" s="831" t="s">
        <v>6806</v>
      </c>
      <c r="B1517" s="832" t="s">
        <v>7094</v>
      </c>
      <c r="C1517" s="832" t="s">
        <v>665</v>
      </c>
      <c r="D1517" s="832" t="s">
        <v>2692</v>
      </c>
      <c r="E1517" s="832" t="s">
        <v>6770</v>
      </c>
      <c r="F1517" s="832" t="s">
        <v>6854</v>
      </c>
      <c r="G1517" s="832" t="s">
        <v>6855</v>
      </c>
      <c r="H1517" s="849"/>
      <c r="I1517" s="849"/>
      <c r="J1517" s="832"/>
      <c r="K1517" s="832"/>
      <c r="L1517" s="849">
        <v>3</v>
      </c>
      <c r="M1517" s="849">
        <v>96</v>
      </c>
      <c r="N1517" s="832">
        <v>1</v>
      </c>
      <c r="O1517" s="832">
        <v>32</v>
      </c>
      <c r="P1517" s="849"/>
      <c r="Q1517" s="849"/>
      <c r="R1517" s="837"/>
      <c r="S1517" s="850"/>
    </row>
    <row r="1518" spans="1:19" ht="14.4" customHeight="1" x14ac:dyDescent="0.3">
      <c r="A1518" s="831" t="s">
        <v>6806</v>
      </c>
      <c r="B1518" s="832" t="s">
        <v>7094</v>
      </c>
      <c r="C1518" s="832" t="s">
        <v>665</v>
      </c>
      <c r="D1518" s="832" t="s">
        <v>2692</v>
      </c>
      <c r="E1518" s="832" t="s">
        <v>6770</v>
      </c>
      <c r="F1518" s="832" t="s">
        <v>6888</v>
      </c>
      <c r="G1518" s="832" t="s">
        <v>6889</v>
      </c>
      <c r="H1518" s="849"/>
      <c r="I1518" s="849"/>
      <c r="J1518" s="832"/>
      <c r="K1518" s="832"/>
      <c r="L1518" s="849">
        <v>44</v>
      </c>
      <c r="M1518" s="849">
        <v>15620</v>
      </c>
      <c r="N1518" s="832">
        <v>1</v>
      </c>
      <c r="O1518" s="832">
        <v>355</v>
      </c>
      <c r="P1518" s="849"/>
      <c r="Q1518" s="849"/>
      <c r="R1518" s="837"/>
      <c r="S1518" s="850"/>
    </row>
    <row r="1519" spans="1:19" ht="14.4" customHeight="1" x14ac:dyDescent="0.3">
      <c r="A1519" s="831" t="s">
        <v>6806</v>
      </c>
      <c r="B1519" s="832" t="s">
        <v>7094</v>
      </c>
      <c r="C1519" s="832" t="s">
        <v>665</v>
      </c>
      <c r="D1519" s="832" t="s">
        <v>2692</v>
      </c>
      <c r="E1519" s="832" t="s">
        <v>6770</v>
      </c>
      <c r="F1519" s="832" t="s">
        <v>6822</v>
      </c>
      <c r="G1519" s="832" t="s">
        <v>6823</v>
      </c>
      <c r="H1519" s="849"/>
      <c r="I1519" s="849"/>
      <c r="J1519" s="832"/>
      <c r="K1519" s="832"/>
      <c r="L1519" s="849">
        <v>4</v>
      </c>
      <c r="M1519" s="849">
        <v>296</v>
      </c>
      <c r="N1519" s="832">
        <v>1</v>
      </c>
      <c r="O1519" s="832">
        <v>74</v>
      </c>
      <c r="P1519" s="849"/>
      <c r="Q1519" s="849"/>
      <c r="R1519" s="837"/>
      <c r="S1519" s="850"/>
    </row>
    <row r="1520" spans="1:19" ht="14.4" customHeight="1" x14ac:dyDescent="0.3">
      <c r="A1520" s="831" t="s">
        <v>6806</v>
      </c>
      <c r="B1520" s="832" t="s">
        <v>7094</v>
      </c>
      <c r="C1520" s="832" t="s">
        <v>665</v>
      </c>
      <c r="D1520" s="832" t="s">
        <v>2692</v>
      </c>
      <c r="E1520" s="832" t="s">
        <v>6770</v>
      </c>
      <c r="F1520" s="832" t="s">
        <v>7113</v>
      </c>
      <c r="G1520" s="832" t="s">
        <v>7114</v>
      </c>
      <c r="H1520" s="849"/>
      <c r="I1520" s="849"/>
      <c r="J1520" s="832"/>
      <c r="K1520" s="832"/>
      <c r="L1520" s="849">
        <v>1</v>
      </c>
      <c r="M1520" s="849">
        <v>702</v>
      </c>
      <c r="N1520" s="832">
        <v>1</v>
      </c>
      <c r="O1520" s="832">
        <v>702</v>
      </c>
      <c r="P1520" s="849"/>
      <c r="Q1520" s="849"/>
      <c r="R1520" s="837"/>
      <c r="S1520" s="850"/>
    </row>
    <row r="1521" spans="1:19" ht="14.4" customHeight="1" x14ac:dyDescent="0.3">
      <c r="A1521" s="831" t="s">
        <v>6806</v>
      </c>
      <c r="B1521" s="832" t="s">
        <v>7094</v>
      </c>
      <c r="C1521" s="832" t="s">
        <v>665</v>
      </c>
      <c r="D1521" s="832" t="s">
        <v>2668</v>
      </c>
      <c r="E1521" s="832" t="s">
        <v>6770</v>
      </c>
      <c r="F1521" s="832" t="s">
        <v>6773</v>
      </c>
      <c r="G1521" s="832" t="s">
        <v>6774</v>
      </c>
      <c r="H1521" s="849"/>
      <c r="I1521" s="849"/>
      <c r="J1521" s="832"/>
      <c r="K1521" s="832"/>
      <c r="L1521" s="849"/>
      <c r="M1521" s="849"/>
      <c r="N1521" s="832"/>
      <c r="O1521" s="832"/>
      <c r="P1521" s="849">
        <v>1</v>
      </c>
      <c r="Q1521" s="849">
        <v>31</v>
      </c>
      <c r="R1521" s="837"/>
      <c r="S1521" s="850">
        <v>31</v>
      </c>
    </row>
    <row r="1522" spans="1:19" ht="14.4" customHeight="1" x14ac:dyDescent="0.3">
      <c r="A1522" s="831" t="s">
        <v>6806</v>
      </c>
      <c r="B1522" s="832" t="s">
        <v>7094</v>
      </c>
      <c r="C1522" s="832" t="s">
        <v>665</v>
      </c>
      <c r="D1522" s="832" t="s">
        <v>2668</v>
      </c>
      <c r="E1522" s="832" t="s">
        <v>6770</v>
      </c>
      <c r="F1522" s="832" t="s">
        <v>6775</v>
      </c>
      <c r="G1522" s="832" t="s">
        <v>6776</v>
      </c>
      <c r="H1522" s="849"/>
      <c r="I1522" s="849"/>
      <c r="J1522" s="832"/>
      <c r="K1522" s="832"/>
      <c r="L1522" s="849"/>
      <c r="M1522" s="849"/>
      <c r="N1522" s="832"/>
      <c r="O1522" s="832"/>
      <c r="P1522" s="849">
        <v>3</v>
      </c>
      <c r="Q1522" s="849">
        <v>201</v>
      </c>
      <c r="R1522" s="837"/>
      <c r="S1522" s="850">
        <v>67</v>
      </c>
    </row>
    <row r="1523" spans="1:19" ht="14.4" customHeight="1" x14ac:dyDescent="0.3">
      <c r="A1523" s="831" t="s">
        <v>6806</v>
      </c>
      <c r="B1523" s="832" t="s">
        <v>7094</v>
      </c>
      <c r="C1523" s="832" t="s">
        <v>665</v>
      </c>
      <c r="D1523" s="832" t="s">
        <v>2668</v>
      </c>
      <c r="E1523" s="832" t="s">
        <v>6770</v>
      </c>
      <c r="F1523" s="832" t="s">
        <v>6848</v>
      </c>
      <c r="G1523" s="832" t="s">
        <v>6849</v>
      </c>
      <c r="H1523" s="849"/>
      <c r="I1523" s="849"/>
      <c r="J1523" s="832"/>
      <c r="K1523" s="832"/>
      <c r="L1523" s="849"/>
      <c r="M1523" s="849"/>
      <c r="N1523" s="832"/>
      <c r="O1523" s="832"/>
      <c r="P1523" s="849">
        <v>6</v>
      </c>
      <c r="Q1523" s="849">
        <v>906</v>
      </c>
      <c r="R1523" s="837"/>
      <c r="S1523" s="850">
        <v>151</v>
      </c>
    </row>
    <row r="1524" spans="1:19" ht="14.4" customHeight="1" x14ac:dyDescent="0.3">
      <c r="A1524" s="831" t="s">
        <v>6806</v>
      </c>
      <c r="B1524" s="832" t="s">
        <v>7094</v>
      </c>
      <c r="C1524" s="832" t="s">
        <v>665</v>
      </c>
      <c r="D1524" s="832" t="s">
        <v>2668</v>
      </c>
      <c r="E1524" s="832" t="s">
        <v>6770</v>
      </c>
      <c r="F1524" s="832" t="s">
        <v>6810</v>
      </c>
      <c r="G1524" s="832" t="s">
        <v>6811</v>
      </c>
      <c r="H1524" s="849"/>
      <c r="I1524" s="849"/>
      <c r="J1524" s="832"/>
      <c r="K1524" s="832"/>
      <c r="L1524" s="849"/>
      <c r="M1524" s="849"/>
      <c r="N1524" s="832"/>
      <c r="O1524" s="832"/>
      <c r="P1524" s="849">
        <v>3</v>
      </c>
      <c r="Q1524" s="849">
        <v>114</v>
      </c>
      <c r="R1524" s="837"/>
      <c r="S1524" s="850">
        <v>38</v>
      </c>
    </row>
    <row r="1525" spans="1:19" ht="14.4" customHeight="1" x14ac:dyDescent="0.3">
      <c r="A1525" s="831" t="s">
        <v>6806</v>
      </c>
      <c r="B1525" s="832" t="s">
        <v>7094</v>
      </c>
      <c r="C1525" s="832" t="s">
        <v>665</v>
      </c>
      <c r="D1525" s="832" t="s">
        <v>2668</v>
      </c>
      <c r="E1525" s="832" t="s">
        <v>6770</v>
      </c>
      <c r="F1525" s="832" t="s">
        <v>7047</v>
      </c>
      <c r="G1525" s="832" t="s">
        <v>7048</v>
      </c>
      <c r="H1525" s="849"/>
      <c r="I1525" s="849"/>
      <c r="J1525" s="832"/>
      <c r="K1525" s="832"/>
      <c r="L1525" s="849"/>
      <c r="M1525" s="849"/>
      <c r="N1525" s="832"/>
      <c r="O1525" s="832"/>
      <c r="P1525" s="849">
        <v>1</v>
      </c>
      <c r="Q1525" s="849">
        <v>87</v>
      </c>
      <c r="R1525" s="837"/>
      <c r="S1525" s="850">
        <v>87</v>
      </c>
    </row>
    <row r="1526" spans="1:19" ht="14.4" customHeight="1" x14ac:dyDescent="0.3">
      <c r="A1526" s="831" t="s">
        <v>6806</v>
      </c>
      <c r="B1526" s="832" t="s">
        <v>7094</v>
      </c>
      <c r="C1526" s="832" t="s">
        <v>665</v>
      </c>
      <c r="D1526" s="832" t="s">
        <v>2668</v>
      </c>
      <c r="E1526" s="832" t="s">
        <v>6770</v>
      </c>
      <c r="F1526" s="832" t="s">
        <v>6925</v>
      </c>
      <c r="G1526" s="832" t="s">
        <v>6926</v>
      </c>
      <c r="H1526" s="849"/>
      <c r="I1526" s="849"/>
      <c r="J1526" s="832"/>
      <c r="K1526" s="832"/>
      <c r="L1526" s="849"/>
      <c r="M1526" s="849"/>
      <c r="N1526" s="832"/>
      <c r="O1526" s="832"/>
      <c r="P1526" s="849">
        <v>7</v>
      </c>
      <c r="Q1526" s="849">
        <v>1253</v>
      </c>
      <c r="R1526" s="837"/>
      <c r="S1526" s="850">
        <v>179</v>
      </c>
    </row>
    <row r="1527" spans="1:19" ht="14.4" customHeight="1" x14ac:dyDescent="0.3">
      <c r="A1527" s="831" t="s">
        <v>6806</v>
      </c>
      <c r="B1527" s="832" t="s">
        <v>7094</v>
      </c>
      <c r="C1527" s="832" t="s">
        <v>665</v>
      </c>
      <c r="D1527" s="832" t="s">
        <v>2668</v>
      </c>
      <c r="E1527" s="832" t="s">
        <v>6770</v>
      </c>
      <c r="F1527" s="832" t="s">
        <v>6818</v>
      </c>
      <c r="G1527" s="832" t="s">
        <v>6819</v>
      </c>
      <c r="H1527" s="849"/>
      <c r="I1527" s="849"/>
      <c r="J1527" s="832"/>
      <c r="K1527" s="832"/>
      <c r="L1527" s="849"/>
      <c r="M1527" s="849"/>
      <c r="N1527" s="832"/>
      <c r="O1527" s="832"/>
      <c r="P1527" s="849">
        <v>1</v>
      </c>
      <c r="Q1527" s="849">
        <v>116</v>
      </c>
      <c r="R1527" s="837"/>
      <c r="S1527" s="850">
        <v>116</v>
      </c>
    </row>
    <row r="1528" spans="1:19" ht="14.4" customHeight="1" x14ac:dyDescent="0.3">
      <c r="A1528" s="831" t="s">
        <v>6806</v>
      </c>
      <c r="B1528" s="832" t="s">
        <v>7094</v>
      </c>
      <c r="C1528" s="832" t="s">
        <v>665</v>
      </c>
      <c r="D1528" s="832" t="s">
        <v>2668</v>
      </c>
      <c r="E1528" s="832" t="s">
        <v>6770</v>
      </c>
      <c r="F1528" s="832" t="s">
        <v>6783</v>
      </c>
      <c r="G1528" s="832" t="s">
        <v>6784</v>
      </c>
      <c r="H1528" s="849"/>
      <c r="I1528" s="849"/>
      <c r="J1528" s="832"/>
      <c r="K1528" s="832"/>
      <c r="L1528" s="849"/>
      <c r="M1528" s="849"/>
      <c r="N1528" s="832"/>
      <c r="O1528" s="832"/>
      <c r="P1528" s="849">
        <v>3</v>
      </c>
      <c r="Q1528" s="849">
        <v>114</v>
      </c>
      <c r="R1528" s="837"/>
      <c r="S1528" s="850">
        <v>38</v>
      </c>
    </row>
    <row r="1529" spans="1:19" ht="14.4" customHeight="1" x14ac:dyDescent="0.3">
      <c r="A1529" s="831" t="s">
        <v>6806</v>
      </c>
      <c r="B1529" s="832" t="s">
        <v>7094</v>
      </c>
      <c r="C1529" s="832" t="s">
        <v>665</v>
      </c>
      <c r="D1529" s="832" t="s">
        <v>2668</v>
      </c>
      <c r="E1529" s="832" t="s">
        <v>6770</v>
      </c>
      <c r="F1529" s="832" t="s">
        <v>6888</v>
      </c>
      <c r="G1529" s="832" t="s">
        <v>6889</v>
      </c>
      <c r="H1529" s="849"/>
      <c r="I1529" s="849"/>
      <c r="J1529" s="832"/>
      <c r="K1529" s="832"/>
      <c r="L1529" s="849"/>
      <c r="M1529" s="849"/>
      <c r="N1529" s="832"/>
      <c r="O1529" s="832"/>
      <c r="P1529" s="849">
        <v>14</v>
      </c>
      <c r="Q1529" s="849">
        <v>5012</v>
      </c>
      <c r="R1529" s="837"/>
      <c r="S1529" s="850">
        <v>358</v>
      </c>
    </row>
    <row r="1530" spans="1:19" ht="14.4" customHeight="1" x14ac:dyDescent="0.3">
      <c r="A1530" s="831" t="s">
        <v>6806</v>
      </c>
      <c r="B1530" s="832" t="s">
        <v>7094</v>
      </c>
      <c r="C1530" s="832" t="s">
        <v>665</v>
      </c>
      <c r="D1530" s="832" t="s">
        <v>2668</v>
      </c>
      <c r="E1530" s="832" t="s">
        <v>6770</v>
      </c>
      <c r="F1530" s="832" t="s">
        <v>7109</v>
      </c>
      <c r="G1530" s="832" t="s">
        <v>7110</v>
      </c>
      <c r="H1530" s="849"/>
      <c r="I1530" s="849"/>
      <c r="J1530" s="832"/>
      <c r="K1530" s="832"/>
      <c r="L1530" s="849"/>
      <c r="M1530" s="849"/>
      <c r="N1530" s="832"/>
      <c r="O1530" s="832"/>
      <c r="P1530" s="849">
        <v>3</v>
      </c>
      <c r="Q1530" s="849">
        <v>0</v>
      </c>
      <c r="R1530" s="837"/>
      <c r="S1530" s="850">
        <v>0</v>
      </c>
    </row>
    <row r="1531" spans="1:19" ht="14.4" customHeight="1" x14ac:dyDescent="0.3">
      <c r="A1531" s="831" t="s">
        <v>6806</v>
      </c>
      <c r="B1531" s="832" t="s">
        <v>7094</v>
      </c>
      <c r="C1531" s="832" t="s">
        <v>665</v>
      </c>
      <c r="D1531" s="832" t="s">
        <v>2668</v>
      </c>
      <c r="E1531" s="832" t="s">
        <v>6770</v>
      </c>
      <c r="F1531" s="832" t="s">
        <v>7111</v>
      </c>
      <c r="G1531" s="832" t="s">
        <v>7112</v>
      </c>
      <c r="H1531" s="849"/>
      <c r="I1531" s="849"/>
      <c r="J1531" s="832"/>
      <c r="K1531" s="832"/>
      <c r="L1531" s="849"/>
      <c r="M1531" s="849"/>
      <c r="N1531" s="832"/>
      <c r="O1531" s="832"/>
      <c r="P1531" s="849">
        <v>2</v>
      </c>
      <c r="Q1531" s="849">
        <v>400</v>
      </c>
      <c r="R1531" s="837"/>
      <c r="S1531" s="850">
        <v>200</v>
      </c>
    </row>
    <row r="1532" spans="1:19" ht="14.4" customHeight="1" x14ac:dyDescent="0.3">
      <c r="A1532" s="831" t="s">
        <v>6806</v>
      </c>
      <c r="B1532" s="832" t="s">
        <v>7094</v>
      </c>
      <c r="C1532" s="832" t="s">
        <v>665</v>
      </c>
      <c r="D1532" s="832" t="s">
        <v>2668</v>
      </c>
      <c r="E1532" s="832" t="s">
        <v>6770</v>
      </c>
      <c r="F1532" s="832" t="s">
        <v>6822</v>
      </c>
      <c r="G1532" s="832" t="s">
        <v>6823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3</v>
      </c>
      <c r="Q1532" s="849">
        <v>225</v>
      </c>
      <c r="R1532" s="837"/>
      <c r="S1532" s="850">
        <v>75</v>
      </c>
    </row>
    <row r="1533" spans="1:19" ht="14.4" customHeight="1" x14ac:dyDescent="0.3">
      <c r="A1533" s="831" t="s">
        <v>6806</v>
      </c>
      <c r="B1533" s="832" t="s">
        <v>7094</v>
      </c>
      <c r="C1533" s="832" t="s">
        <v>665</v>
      </c>
      <c r="D1533" s="832" t="s">
        <v>2668</v>
      </c>
      <c r="E1533" s="832" t="s">
        <v>6770</v>
      </c>
      <c r="F1533" s="832" t="s">
        <v>6890</v>
      </c>
      <c r="G1533" s="832" t="s">
        <v>6891</v>
      </c>
      <c r="H1533" s="849"/>
      <c r="I1533" s="849"/>
      <c r="J1533" s="832"/>
      <c r="K1533" s="832"/>
      <c r="L1533" s="849"/>
      <c r="M1533" s="849"/>
      <c r="N1533" s="832"/>
      <c r="O1533" s="832"/>
      <c r="P1533" s="849">
        <v>7</v>
      </c>
      <c r="Q1533" s="849">
        <v>546</v>
      </c>
      <c r="R1533" s="837"/>
      <c r="S1533" s="850">
        <v>78</v>
      </c>
    </row>
    <row r="1534" spans="1:19" ht="14.4" customHeight="1" x14ac:dyDescent="0.3">
      <c r="A1534" s="831" t="s">
        <v>6806</v>
      </c>
      <c r="B1534" s="832" t="s">
        <v>7094</v>
      </c>
      <c r="C1534" s="832" t="s">
        <v>665</v>
      </c>
      <c r="D1534" s="832" t="s">
        <v>2668</v>
      </c>
      <c r="E1534" s="832" t="s">
        <v>6770</v>
      </c>
      <c r="F1534" s="832" t="s">
        <v>6787</v>
      </c>
      <c r="G1534" s="832" t="s">
        <v>6788</v>
      </c>
      <c r="H1534" s="849"/>
      <c r="I1534" s="849"/>
      <c r="J1534" s="832"/>
      <c r="K1534" s="832"/>
      <c r="L1534" s="849"/>
      <c r="M1534" s="849"/>
      <c r="N1534" s="832"/>
      <c r="O1534" s="832"/>
      <c r="P1534" s="849">
        <v>1</v>
      </c>
      <c r="Q1534" s="849">
        <v>61</v>
      </c>
      <c r="R1534" s="837"/>
      <c r="S1534" s="850">
        <v>61</v>
      </c>
    </row>
    <row r="1535" spans="1:19" ht="14.4" customHeight="1" x14ac:dyDescent="0.3">
      <c r="A1535" s="831" t="s">
        <v>6806</v>
      </c>
      <c r="B1535" s="832" t="s">
        <v>7094</v>
      </c>
      <c r="C1535" s="832" t="s">
        <v>665</v>
      </c>
      <c r="D1535" s="832" t="s">
        <v>2695</v>
      </c>
      <c r="E1535" s="832" t="s">
        <v>6770</v>
      </c>
      <c r="F1535" s="832" t="s">
        <v>6773</v>
      </c>
      <c r="G1535" s="832" t="s">
        <v>6774</v>
      </c>
      <c r="H1535" s="849"/>
      <c r="I1535" s="849"/>
      <c r="J1535" s="832"/>
      <c r="K1535" s="832"/>
      <c r="L1535" s="849"/>
      <c r="M1535" s="849"/>
      <c r="N1535" s="832"/>
      <c r="O1535" s="832"/>
      <c r="P1535" s="849">
        <v>12</v>
      </c>
      <c r="Q1535" s="849">
        <v>372</v>
      </c>
      <c r="R1535" s="837"/>
      <c r="S1535" s="850">
        <v>31</v>
      </c>
    </row>
    <row r="1536" spans="1:19" ht="14.4" customHeight="1" x14ac:dyDescent="0.3">
      <c r="A1536" s="831" t="s">
        <v>6806</v>
      </c>
      <c r="B1536" s="832" t="s">
        <v>7094</v>
      </c>
      <c r="C1536" s="832" t="s">
        <v>665</v>
      </c>
      <c r="D1536" s="832" t="s">
        <v>2695</v>
      </c>
      <c r="E1536" s="832" t="s">
        <v>6770</v>
      </c>
      <c r="F1536" s="832" t="s">
        <v>6775</v>
      </c>
      <c r="G1536" s="832" t="s">
        <v>6776</v>
      </c>
      <c r="H1536" s="849"/>
      <c r="I1536" s="849"/>
      <c r="J1536" s="832"/>
      <c r="K1536" s="832"/>
      <c r="L1536" s="849"/>
      <c r="M1536" s="849"/>
      <c r="N1536" s="832"/>
      <c r="O1536" s="832"/>
      <c r="P1536" s="849">
        <v>21</v>
      </c>
      <c r="Q1536" s="849">
        <v>1407</v>
      </c>
      <c r="R1536" s="837"/>
      <c r="S1536" s="850">
        <v>67</v>
      </c>
    </row>
    <row r="1537" spans="1:19" ht="14.4" customHeight="1" x14ac:dyDescent="0.3">
      <c r="A1537" s="831" t="s">
        <v>6806</v>
      </c>
      <c r="B1537" s="832" t="s">
        <v>7094</v>
      </c>
      <c r="C1537" s="832" t="s">
        <v>665</v>
      </c>
      <c r="D1537" s="832" t="s">
        <v>2695</v>
      </c>
      <c r="E1537" s="832" t="s">
        <v>6770</v>
      </c>
      <c r="F1537" s="832" t="s">
        <v>7101</v>
      </c>
      <c r="G1537" s="832" t="s">
        <v>7102</v>
      </c>
      <c r="H1537" s="849"/>
      <c r="I1537" s="849"/>
      <c r="J1537" s="832"/>
      <c r="K1537" s="832"/>
      <c r="L1537" s="849"/>
      <c r="M1537" s="849"/>
      <c r="N1537" s="832"/>
      <c r="O1537" s="832"/>
      <c r="P1537" s="849">
        <v>1</v>
      </c>
      <c r="Q1537" s="849">
        <v>122</v>
      </c>
      <c r="R1537" s="837"/>
      <c r="S1537" s="850">
        <v>122</v>
      </c>
    </row>
    <row r="1538" spans="1:19" ht="14.4" customHeight="1" x14ac:dyDescent="0.3">
      <c r="A1538" s="831" t="s">
        <v>6806</v>
      </c>
      <c r="B1538" s="832" t="s">
        <v>7094</v>
      </c>
      <c r="C1538" s="832" t="s">
        <v>665</v>
      </c>
      <c r="D1538" s="832" t="s">
        <v>2695</v>
      </c>
      <c r="E1538" s="832" t="s">
        <v>6770</v>
      </c>
      <c r="F1538" s="832" t="s">
        <v>6870</v>
      </c>
      <c r="G1538" s="832" t="s">
        <v>6871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2</v>
      </c>
      <c r="Q1538" s="849">
        <v>232</v>
      </c>
      <c r="R1538" s="837"/>
      <c r="S1538" s="850">
        <v>116</v>
      </c>
    </row>
    <row r="1539" spans="1:19" ht="14.4" customHeight="1" x14ac:dyDescent="0.3">
      <c r="A1539" s="831" t="s">
        <v>6806</v>
      </c>
      <c r="B1539" s="832" t="s">
        <v>7094</v>
      </c>
      <c r="C1539" s="832" t="s">
        <v>665</v>
      </c>
      <c r="D1539" s="832" t="s">
        <v>2695</v>
      </c>
      <c r="E1539" s="832" t="s">
        <v>6770</v>
      </c>
      <c r="F1539" s="832" t="s">
        <v>6810</v>
      </c>
      <c r="G1539" s="832" t="s">
        <v>6811</v>
      </c>
      <c r="H1539" s="849"/>
      <c r="I1539" s="849"/>
      <c r="J1539" s="832"/>
      <c r="K1539" s="832"/>
      <c r="L1539" s="849"/>
      <c r="M1539" s="849"/>
      <c r="N1539" s="832"/>
      <c r="O1539" s="832"/>
      <c r="P1539" s="849">
        <v>3</v>
      </c>
      <c r="Q1539" s="849">
        <v>114</v>
      </c>
      <c r="R1539" s="837"/>
      <c r="S1539" s="850">
        <v>38</v>
      </c>
    </row>
    <row r="1540" spans="1:19" ht="14.4" customHeight="1" x14ac:dyDescent="0.3">
      <c r="A1540" s="831" t="s">
        <v>6806</v>
      </c>
      <c r="B1540" s="832" t="s">
        <v>7094</v>
      </c>
      <c r="C1540" s="832" t="s">
        <v>665</v>
      </c>
      <c r="D1540" s="832" t="s">
        <v>2695</v>
      </c>
      <c r="E1540" s="832" t="s">
        <v>6770</v>
      </c>
      <c r="F1540" s="832" t="s">
        <v>7047</v>
      </c>
      <c r="G1540" s="832" t="s">
        <v>7048</v>
      </c>
      <c r="H1540" s="849"/>
      <c r="I1540" s="849"/>
      <c r="J1540" s="832"/>
      <c r="K1540" s="832"/>
      <c r="L1540" s="849"/>
      <c r="M1540" s="849"/>
      <c r="N1540" s="832"/>
      <c r="O1540" s="832"/>
      <c r="P1540" s="849">
        <v>4</v>
      </c>
      <c r="Q1540" s="849">
        <v>348</v>
      </c>
      <c r="R1540" s="837"/>
      <c r="S1540" s="850">
        <v>87</v>
      </c>
    </row>
    <row r="1541" spans="1:19" ht="14.4" customHeight="1" x14ac:dyDescent="0.3">
      <c r="A1541" s="831" t="s">
        <v>6806</v>
      </c>
      <c r="B1541" s="832" t="s">
        <v>7094</v>
      </c>
      <c r="C1541" s="832" t="s">
        <v>665</v>
      </c>
      <c r="D1541" s="832" t="s">
        <v>2695</v>
      </c>
      <c r="E1541" s="832" t="s">
        <v>6770</v>
      </c>
      <c r="F1541" s="832" t="s">
        <v>6925</v>
      </c>
      <c r="G1541" s="832" t="s">
        <v>6926</v>
      </c>
      <c r="H1541" s="849"/>
      <c r="I1541" s="849"/>
      <c r="J1541" s="832"/>
      <c r="K1541" s="832"/>
      <c r="L1541" s="849"/>
      <c r="M1541" s="849"/>
      <c r="N1541" s="832"/>
      <c r="O1541" s="832"/>
      <c r="P1541" s="849">
        <v>2</v>
      </c>
      <c r="Q1541" s="849">
        <v>358</v>
      </c>
      <c r="R1541" s="837"/>
      <c r="S1541" s="850">
        <v>179</v>
      </c>
    </row>
    <row r="1542" spans="1:19" ht="14.4" customHeight="1" x14ac:dyDescent="0.3">
      <c r="A1542" s="831" t="s">
        <v>6806</v>
      </c>
      <c r="B1542" s="832" t="s">
        <v>7094</v>
      </c>
      <c r="C1542" s="832" t="s">
        <v>665</v>
      </c>
      <c r="D1542" s="832" t="s">
        <v>2695</v>
      </c>
      <c r="E1542" s="832" t="s">
        <v>6770</v>
      </c>
      <c r="F1542" s="832" t="s">
        <v>6781</v>
      </c>
      <c r="G1542" s="832" t="s">
        <v>6782</v>
      </c>
      <c r="H1542" s="849"/>
      <c r="I1542" s="849"/>
      <c r="J1542" s="832"/>
      <c r="K1542" s="832"/>
      <c r="L1542" s="849"/>
      <c r="M1542" s="849"/>
      <c r="N1542" s="832"/>
      <c r="O1542" s="832"/>
      <c r="P1542" s="849">
        <v>3</v>
      </c>
      <c r="Q1542" s="849">
        <v>99.99</v>
      </c>
      <c r="R1542" s="837"/>
      <c r="S1542" s="850">
        <v>33.33</v>
      </c>
    </row>
    <row r="1543" spans="1:19" ht="14.4" customHeight="1" x14ac:dyDescent="0.3">
      <c r="A1543" s="831" t="s">
        <v>6806</v>
      </c>
      <c r="B1543" s="832" t="s">
        <v>7094</v>
      </c>
      <c r="C1543" s="832" t="s">
        <v>665</v>
      </c>
      <c r="D1543" s="832" t="s">
        <v>2695</v>
      </c>
      <c r="E1543" s="832" t="s">
        <v>6770</v>
      </c>
      <c r="F1543" s="832" t="s">
        <v>6818</v>
      </c>
      <c r="G1543" s="832" t="s">
        <v>6819</v>
      </c>
      <c r="H1543" s="849"/>
      <c r="I1543" s="849"/>
      <c r="J1543" s="832"/>
      <c r="K1543" s="832"/>
      <c r="L1543" s="849"/>
      <c r="M1543" s="849"/>
      <c r="N1543" s="832"/>
      <c r="O1543" s="832"/>
      <c r="P1543" s="849">
        <v>71</v>
      </c>
      <c r="Q1543" s="849">
        <v>8236</v>
      </c>
      <c r="R1543" s="837"/>
      <c r="S1543" s="850">
        <v>116</v>
      </c>
    </row>
    <row r="1544" spans="1:19" ht="14.4" customHeight="1" x14ac:dyDescent="0.3">
      <c r="A1544" s="831" t="s">
        <v>6806</v>
      </c>
      <c r="B1544" s="832" t="s">
        <v>7094</v>
      </c>
      <c r="C1544" s="832" t="s">
        <v>665</v>
      </c>
      <c r="D1544" s="832" t="s">
        <v>2695</v>
      </c>
      <c r="E1544" s="832" t="s">
        <v>6770</v>
      </c>
      <c r="F1544" s="832" t="s">
        <v>6783</v>
      </c>
      <c r="G1544" s="832" t="s">
        <v>6784</v>
      </c>
      <c r="H1544" s="849"/>
      <c r="I1544" s="849"/>
      <c r="J1544" s="832"/>
      <c r="K1544" s="832"/>
      <c r="L1544" s="849"/>
      <c r="M1544" s="849"/>
      <c r="N1544" s="832"/>
      <c r="O1544" s="832"/>
      <c r="P1544" s="849">
        <v>19</v>
      </c>
      <c r="Q1544" s="849">
        <v>722</v>
      </c>
      <c r="R1544" s="837"/>
      <c r="S1544" s="850">
        <v>38</v>
      </c>
    </row>
    <row r="1545" spans="1:19" ht="14.4" customHeight="1" x14ac:dyDescent="0.3">
      <c r="A1545" s="831" t="s">
        <v>6806</v>
      </c>
      <c r="B1545" s="832" t="s">
        <v>7094</v>
      </c>
      <c r="C1545" s="832" t="s">
        <v>665</v>
      </c>
      <c r="D1545" s="832" t="s">
        <v>2695</v>
      </c>
      <c r="E1545" s="832" t="s">
        <v>6770</v>
      </c>
      <c r="F1545" s="832" t="s">
        <v>6854</v>
      </c>
      <c r="G1545" s="832" t="s">
        <v>6855</v>
      </c>
      <c r="H1545" s="849"/>
      <c r="I1545" s="849"/>
      <c r="J1545" s="832"/>
      <c r="K1545" s="832"/>
      <c r="L1545" s="849"/>
      <c r="M1545" s="849"/>
      <c r="N1545" s="832"/>
      <c r="O1545" s="832"/>
      <c r="P1545" s="849">
        <v>5</v>
      </c>
      <c r="Q1545" s="849">
        <v>165</v>
      </c>
      <c r="R1545" s="837"/>
      <c r="S1545" s="850">
        <v>33</v>
      </c>
    </row>
    <row r="1546" spans="1:19" ht="14.4" customHeight="1" x14ac:dyDescent="0.3">
      <c r="A1546" s="831" t="s">
        <v>6806</v>
      </c>
      <c r="B1546" s="832" t="s">
        <v>7094</v>
      </c>
      <c r="C1546" s="832" t="s">
        <v>665</v>
      </c>
      <c r="D1546" s="832" t="s">
        <v>2695</v>
      </c>
      <c r="E1546" s="832" t="s">
        <v>6770</v>
      </c>
      <c r="F1546" s="832" t="s">
        <v>6888</v>
      </c>
      <c r="G1546" s="832" t="s">
        <v>6889</v>
      </c>
      <c r="H1546" s="849"/>
      <c r="I1546" s="849"/>
      <c r="J1546" s="832"/>
      <c r="K1546" s="832"/>
      <c r="L1546" s="849"/>
      <c r="M1546" s="849"/>
      <c r="N1546" s="832"/>
      <c r="O1546" s="832"/>
      <c r="P1546" s="849">
        <v>175</v>
      </c>
      <c r="Q1546" s="849">
        <v>62650</v>
      </c>
      <c r="R1546" s="837"/>
      <c r="S1546" s="850">
        <v>358</v>
      </c>
    </row>
    <row r="1547" spans="1:19" ht="14.4" customHeight="1" x14ac:dyDescent="0.3">
      <c r="A1547" s="831" t="s">
        <v>6806</v>
      </c>
      <c r="B1547" s="832" t="s">
        <v>7094</v>
      </c>
      <c r="C1547" s="832" t="s">
        <v>665</v>
      </c>
      <c r="D1547" s="832" t="s">
        <v>2695</v>
      </c>
      <c r="E1547" s="832" t="s">
        <v>6770</v>
      </c>
      <c r="F1547" s="832" t="s">
        <v>7109</v>
      </c>
      <c r="G1547" s="832" t="s">
        <v>7110</v>
      </c>
      <c r="H1547" s="849"/>
      <c r="I1547" s="849"/>
      <c r="J1547" s="832"/>
      <c r="K1547" s="832"/>
      <c r="L1547" s="849"/>
      <c r="M1547" s="849"/>
      <c r="N1547" s="832"/>
      <c r="O1547" s="832"/>
      <c r="P1547" s="849">
        <v>29</v>
      </c>
      <c r="Q1547" s="849">
        <v>0</v>
      </c>
      <c r="R1547" s="837"/>
      <c r="S1547" s="850">
        <v>0</v>
      </c>
    </row>
    <row r="1548" spans="1:19" ht="14.4" customHeight="1" x14ac:dyDescent="0.3">
      <c r="A1548" s="831" t="s">
        <v>6806</v>
      </c>
      <c r="B1548" s="832" t="s">
        <v>7094</v>
      </c>
      <c r="C1548" s="832" t="s">
        <v>665</v>
      </c>
      <c r="D1548" s="832" t="s">
        <v>2695</v>
      </c>
      <c r="E1548" s="832" t="s">
        <v>6770</v>
      </c>
      <c r="F1548" s="832" t="s">
        <v>7086</v>
      </c>
      <c r="G1548" s="832" t="s">
        <v>7087</v>
      </c>
      <c r="H1548" s="849"/>
      <c r="I1548" s="849"/>
      <c r="J1548" s="832"/>
      <c r="K1548" s="832"/>
      <c r="L1548" s="849"/>
      <c r="M1548" s="849"/>
      <c r="N1548" s="832"/>
      <c r="O1548" s="832"/>
      <c r="P1548" s="849">
        <v>1</v>
      </c>
      <c r="Q1548" s="849">
        <v>135</v>
      </c>
      <c r="R1548" s="837"/>
      <c r="S1548" s="850">
        <v>135</v>
      </c>
    </row>
    <row r="1549" spans="1:19" ht="14.4" customHeight="1" x14ac:dyDescent="0.3">
      <c r="A1549" s="831" t="s">
        <v>6806</v>
      </c>
      <c r="B1549" s="832" t="s">
        <v>7094</v>
      </c>
      <c r="C1549" s="832" t="s">
        <v>665</v>
      </c>
      <c r="D1549" s="832" t="s">
        <v>2695</v>
      </c>
      <c r="E1549" s="832" t="s">
        <v>6770</v>
      </c>
      <c r="F1549" s="832" t="s">
        <v>7111</v>
      </c>
      <c r="G1549" s="832" t="s">
        <v>7112</v>
      </c>
      <c r="H1549" s="849"/>
      <c r="I1549" s="849"/>
      <c r="J1549" s="832"/>
      <c r="K1549" s="832"/>
      <c r="L1549" s="849"/>
      <c r="M1549" s="849"/>
      <c r="N1549" s="832"/>
      <c r="O1549" s="832"/>
      <c r="P1549" s="849">
        <v>40</v>
      </c>
      <c r="Q1549" s="849">
        <v>8000</v>
      </c>
      <c r="R1549" s="837"/>
      <c r="S1549" s="850">
        <v>200</v>
      </c>
    </row>
    <row r="1550" spans="1:19" ht="14.4" customHeight="1" x14ac:dyDescent="0.3">
      <c r="A1550" s="831" t="s">
        <v>6806</v>
      </c>
      <c r="B1550" s="832" t="s">
        <v>7094</v>
      </c>
      <c r="C1550" s="832" t="s">
        <v>665</v>
      </c>
      <c r="D1550" s="832" t="s">
        <v>2695</v>
      </c>
      <c r="E1550" s="832" t="s">
        <v>6770</v>
      </c>
      <c r="F1550" s="832" t="s">
        <v>6822</v>
      </c>
      <c r="G1550" s="832" t="s">
        <v>6823</v>
      </c>
      <c r="H1550" s="849"/>
      <c r="I1550" s="849"/>
      <c r="J1550" s="832"/>
      <c r="K1550" s="832"/>
      <c r="L1550" s="849"/>
      <c r="M1550" s="849"/>
      <c r="N1550" s="832"/>
      <c r="O1550" s="832"/>
      <c r="P1550" s="849">
        <v>19</v>
      </c>
      <c r="Q1550" s="849">
        <v>1425</v>
      </c>
      <c r="R1550" s="837"/>
      <c r="S1550" s="850">
        <v>75</v>
      </c>
    </row>
    <row r="1551" spans="1:19" ht="14.4" customHeight="1" x14ac:dyDescent="0.3">
      <c r="A1551" s="831" t="s">
        <v>6806</v>
      </c>
      <c r="B1551" s="832" t="s">
        <v>7094</v>
      </c>
      <c r="C1551" s="832" t="s">
        <v>665</v>
      </c>
      <c r="D1551" s="832" t="s">
        <v>2695</v>
      </c>
      <c r="E1551" s="832" t="s">
        <v>6770</v>
      </c>
      <c r="F1551" s="832" t="s">
        <v>6890</v>
      </c>
      <c r="G1551" s="832" t="s">
        <v>6891</v>
      </c>
      <c r="H1551" s="849"/>
      <c r="I1551" s="849"/>
      <c r="J1551" s="832"/>
      <c r="K1551" s="832"/>
      <c r="L1551" s="849"/>
      <c r="M1551" s="849"/>
      <c r="N1551" s="832"/>
      <c r="O1551" s="832"/>
      <c r="P1551" s="849">
        <v>2</v>
      </c>
      <c r="Q1551" s="849">
        <v>156</v>
      </c>
      <c r="R1551" s="837"/>
      <c r="S1551" s="850">
        <v>78</v>
      </c>
    </row>
    <row r="1552" spans="1:19" ht="14.4" customHeight="1" x14ac:dyDescent="0.3">
      <c r="A1552" s="831" t="s">
        <v>6806</v>
      </c>
      <c r="B1552" s="832" t="s">
        <v>7094</v>
      </c>
      <c r="C1552" s="832" t="s">
        <v>665</v>
      </c>
      <c r="D1552" s="832" t="s">
        <v>2695</v>
      </c>
      <c r="E1552" s="832" t="s">
        <v>6770</v>
      </c>
      <c r="F1552" s="832" t="s">
        <v>6892</v>
      </c>
      <c r="G1552" s="832" t="s">
        <v>6893</v>
      </c>
      <c r="H1552" s="849"/>
      <c r="I1552" s="849"/>
      <c r="J1552" s="832"/>
      <c r="K1552" s="832"/>
      <c r="L1552" s="849"/>
      <c r="M1552" s="849"/>
      <c r="N1552" s="832"/>
      <c r="O1552" s="832"/>
      <c r="P1552" s="849">
        <v>4</v>
      </c>
      <c r="Q1552" s="849">
        <v>244</v>
      </c>
      <c r="R1552" s="837"/>
      <c r="S1552" s="850">
        <v>61</v>
      </c>
    </row>
    <row r="1553" spans="1:19" ht="14.4" customHeight="1" x14ac:dyDescent="0.3">
      <c r="A1553" s="831" t="s">
        <v>6806</v>
      </c>
      <c r="B1553" s="832" t="s">
        <v>7094</v>
      </c>
      <c r="C1553" s="832" t="s">
        <v>665</v>
      </c>
      <c r="D1553" s="832" t="s">
        <v>2695</v>
      </c>
      <c r="E1553" s="832" t="s">
        <v>6770</v>
      </c>
      <c r="F1553" s="832" t="s">
        <v>6787</v>
      </c>
      <c r="G1553" s="832" t="s">
        <v>6788</v>
      </c>
      <c r="H1553" s="849"/>
      <c r="I1553" s="849"/>
      <c r="J1553" s="832"/>
      <c r="K1553" s="832"/>
      <c r="L1553" s="849"/>
      <c r="M1553" s="849"/>
      <c r="N1553" s="832"/>
      <c r="O1553" s="832"/>
      <c r="P1553" s="849">
        <v>1</v>
      </c>
      <c r="Q1553" s="849">
        <v>61</v>
      </c>
      <c r="R1553" s="837"/>
      <c r="S1553" s="850">
        <v>61</v>
      </c>
    </row>
    <row r="1554" spans="1:19" ht="14.4" customHeight="1" x14ac:dyDescent="0.3">
      <c r="A1554" s="831" t="s">
        <v>6806</v>
      </c>
      <c r="B1554" s="832" t="s">
        <v>7094</v>
      </c>
      <c r="C1554" s="832" t="s">
        <v>665</v>
      </c>
      <c r="D1554" s="832" t="s">
        <v>2688</v>
      </c>
      <c r="E1554" s="832" t="s">
        <v>6770</v>
      </c>
      <c r="F1554" s="832" t="s">
        <v>6773</v>
      </c>
      <c r="G1554" s="832" t="s">
        <v>6774</v>
      </c>
      <c r="H1554" s="849"/>
      <c r="I1554" s="849"/>
      <c r="J1554" s="832"/>
      <c r="K1554" s="832"/>
      <c r="L1554" s="849"/>
      <c r="M1554" s="849"/>
      <c r="N1554" s="832"/>
      <c r="O1554" s="832"/>
      <c r="P1554" s="849">
        <v>1</v>
      </c>
      <c r="Q1554" s="849">
        <v>31</v>
      </c>
      <c r="R1554" s="837"/>
      <c r="S1554" s="850">
        <v>31</v>
      </c>
    </row>
    <row r="1555" spans="1:19" ht="14.4" customHeight="1" x14ac:dyDescent="0.3">
      <c r="A1555" s="831" t="s">
        <v>6806</v>
      </c>
      <c r="B1555" s="832" t="s">
        <v>7094</v>
      </c>
      <c r="C1555" s="832" t="s">
        <v>665</v>
      </c>
      <c r="D1555" s="832" t="s">
        <v>2688</v>
      </c>
      <c r="E1555" s="832" t="s">
        <v>6770</v>
      </c>
      <c r="F1555" s="832" t="s">
        <v>6775</v>
      </c>
      <c r="G1555" s="832" t="s">
        <v>6776</v>
      </c>
      <c r="H1555" s="849"/>
      <c r="I1555" s="849"/>
      <c r="J1555" s="832"/>
      <c r="K1555" s="832"/>
      <c r="L1555" s="849"/>
      <c r="M1555" s="849"/>
      <c r="N1555" s="832"/>
      <c r="O1555" s="832"/>
      <c r="P1555" s="849">
        <v>7</v>
      </c>
      <c r="Q1555" s="849">
        <v>469</v>
      </c>
      <c r="R1555" s="837"/>
      <c r="S1555" s="850">
        <v>67</v>
      </c>
    </row>
    <row r="1556" spans="1:19" ht="14.4" customHeight="1" x14ac:dyDescent="0.3">
      <c r="A1556" s="831" t="s">
        <v>6806</v>
      </c>
      <c r="B1556" s="832" t="s">
        <v>7094</v>
      </c>
      <c r="C1556" s="832" t="s">
        <v>665</v>
      </c>
      <c r="D1556" s="832" t="s">
        <v>2688</v>
      </c>
      <c r="E1556" s="832" t="s">
        <v>6770</v>
      </c>
      <c r="F1556" s="832" t="s">
        <v>7101</v>
      </c>
      <c r="G1556" s="832" t="s">
        <v>7102</v>
      </c>
      <c r="H1556" s="849"/>
      <c r="I1556" s="849"/>
      <c r="J1556" s="832"/>
      <c r="K1556" s="832"/>
      <c r="L1556" s="849"/>
      <c r="M1556" s="849"/>
      <c r="N1556" s="832"/>
      <c r="O1556" s="832"/>
      <c r="P1556" s="849">
        <v>1</v>
      </c>
      <c r="Q1556" s="849">
        <v>122</v>
      </c>
      <c r="R1556" s="837"/>
      <c r="S1556" s="850">
        <v>122</v>
      </c>
    </row>
    <row r="1557" spans="1:19" ht="14.4" customHeight="1" x14ac:dyDescent="0.3">
      <c r="A1557" s="831" t="s">
        <v>6806</v>
      </c>
      <c r="B1557" s="832" t="s">
        <v>7094</v>
      </c>
      <c r="C1557" s="832" t="s">
        <v>665</v>
      </c>
      <c r="D1557" s="832" t="s">
        <v>2688</v>
      </c>
      <c r="E1557" s="832" t="s">
        <v>6770</v>
      </c>
      <c r="F1557" s="832" t="s">
        <v>6870</v>
      </c>
      <c r="G1557" s="832" t="s">
        <v>6871</v>
      </c>
      <c r="H1557" s="849"/>
      <c r="I1557" s="849"/>
      <c r="J1557" s="832"/>
      <c r="K1557" s="832"/>
      <c r="L1557" s="849"/>
      <c r="M1557" s="849"/>
      <c r="N1557" s="832"/>
      <c r="O1557" s="832"/>
      <c r="P1557" s="849">
        <v>1</v>
      </c>
      <c r="Q1557" s="849">
        <v>116</v>
      </c>
      <c r="R1557" s="837"/>
      <c r="S1557" s="850">
        <v>116</v>
      </c>
    </row>
    <row r="1558" spans="1:19" ht="14.4" customHeight="1" x14ac:dyDescent="0.3">
      <c r="A1558" s="831" t="s">
        <v>6806</v>
      </c>
      <c r="B1558" s="832" t="s">
        <v>7094</v>
      </c>
      <c r="C1558" s="832" t="s">
        <v>665</v>
      </c>
      <c r="D1558" s="832" t="s">
        <v>2688</v>
      </c>
      <c r="E1558" s="832" t="s">
        <v>6770</v>
      </c>
      <c r="F1558" s="832" t="s">
        <v>6848</v>
      </c>
      <c r="G1558" s="832" t="s">
        <v>6849</v>
      </c>
      <c r="H1558" s="849"/>
      <c r="I1558" s="849"/>
      <c r="J1558" s="832"/>
      <c r="K1558" s="832"/>
      <c r="L1558" s="849"/>
      <c r="M1558" s="849"/>
      <c r="N1558" s="832"/>
      <c r="O1558" s="832"/>
      <c r="P1558" s="849">
        <v>2</v>
      </c>
      <c r="Q1558" s="849">
        <v>302</v>
      </c>
      <c r="R1558" s="837"/>
      <c r="S1558" s="850">
        <v>151</v>
      </c>
    </row>
    <row r="1559" spans="1:19" ht="14.4" customHeight="1" x14ac:dyDescent="0.3">
      <c r="A1559" s="831" t="s">
        <v>6806</v>
      </c>
      <c r="B1559" s="832" t="s">
        <v>7094</v>
      </c>
      <c r="C1559" s="832" t="s">
        <v>665</v>
      </c>
      <c r="D1559" s="832" t="s">
        <v>2688</v>
      </c>
      <c r="E1559" s="832" t="s">
        <v>6770</v>
      </c>
      <c r="F1559" s="832" t="s">
        <v>6925</v>
      </c>
      <c r="G1559" s="832" t="s">
        <v>6926</v>
      </c>
      <c r="H1559" s="849"/>
      <c r="I1559" s="849"/>
      <c r="J1559" s="832"/>
      <c r="K1559" s="832"/>
      <c r="L1559" s="849"/>
      <c r="M1559" s="849"/>
      <c r="N1559" s="832"/>
      <c r="O1559" s="832"/>
      <c r="P1559" s="849">
        <v>2</v>
      </c>
      <c r="Q1559" s="849">
        <v>358</v>
      </c>
      <c r="R1559" s="837"/>
      <c r="S1559" s="850">
        <v>179</v>
      </c>
    </row>
    <row r="1560" spans="1:19" ht="14.4" customHeight="1" x14ac:dyDescent="0.3">
      <c r="A1560" s="831" t="s">
        <v>6806</v>
      </c>
      <c r="B1560" s="832" t="s">
        <v>7094</v>
      </c>
      <c r="C1560" s="832" t="s">
        <v>665</v>
      </c>
      <c r="D1560" s="832" t="s">
        <v>2688</v>
      </c>
      <c r="E1560" s="832" t="s">
        <v>6770</v>
      </c>
      <c r="F1560" s="832" t="s">
        <v>6781</v>
      </c>
      <c r="G1560" s="832" t="s">
        <v>6782</v>
      </c>
      <c r="H1560" s="849"/>
      <c r="I1560" s="849"/>
      <c r="J1560" s="832"/>
      <c r="K1560" s="832"/>
      <c r="L1560" s="849"/>
      <c r="M1560" s="849"/>
      <c r="N1560" s="832"/>
      <c r="O1560" s="832"/>
      <c r="P1560" s="849">
        <v>0</v>
      </c>
      <c r="Q1560" s="849">
        <v>0</v>
      </c>
      <c r="R1560" s="837"/>
      <c r="S1560" s="850"/>
    </row>
    <row r="1561" spans="1:19" ht="14.4" customHeight="1" x14ac:dyDescent="0.3">
      <c r="A1561" s="831" t="s">
        <v>6806</v>
      </c>
      <c r="B1561" s="832" t="s">
        <v>7094</v>
      </c>
      <c r="C1561" s="832" t="s">
        <v>665</v>
      </c>
      <c r="D1561" s="832" t="s">
        <v>2688</v>
      </c>
      <c r="E1561" s="832" t="s">
        <v>6770</v>
      </c>
      <c r="F1561" s="832" t="s">
        <v>6818</v>
      </c>
      <c r="G1561" s="832" t="s">
        <v>6819</v>
      </c>
      <c r="H1561" s="849"/>
      <c r="I1561" s="849"/>
      <c r="J1561" s="832"/>
      <c r="K1561" s="832"/>
      <c r="L1561" s="849"/>
      <c r="M1561" s="849"/>
      <c r="N1561" s="832"/>
      <c r="O1561" s="832"/>
      <c r="P1561" s="849">
        <v>21</v>
      </c>
      <c r="Q1561" s="849">
        <v>2436</v>
      </c>
      <c r="R1561" s="837"/>
      <c r="S1561" s="850">
        <v>116</v>
      </c>
    </row>
    <row r="1562" spans="1:19" ht="14.4" customHeight="1" x14ac:dyDescent="0.3">
      <c r="A1562" s="831" t="s">
        <v>6806</v>
      </c>
      <c r="B1562" s="832" t="s">
        <v>7094</v>
      </c>
      <c r="C1562" s="832" t="s">
        <v>665</v>
      </c>
      <c r="D1562" s="832" t="s">
        <v>2688</v>
      </c>
      <c r="E1562" s="832" t="s">
        <v>6770</v>
      </c>
      <c r="F1562" s="832" t="s">
        <v>6783</v>
      </c>
      <c r="G1562" s="832" t="s">
        <v>6784</v>
      </c>
      <c r="H1562" s="849"/>
      <c r="I1562" s="849"/>
      <c r="J1562" s="832"/>
      <c r="K1562" s="832"/>
      <c r="L1562" s="849"/>
      <c r="M1562" s="849"/>
      <c r="N1562" s="832"/>
      <c r="O1562" s="832"/>
      <c r="P1562" s="849">
        <v>4</v>
      </c>
      <c r="Q1562" s="849">
        <v>152</v>
      </c>
      <c r="R1562" s="837"/>
      <c r="S1562" s="850">
        <v>38</v>
      </c>
    </row>
    <row r="1563" spans="1:19" ht="14.4" customHeight="1" x14ac:dyDescent="0.3">
      <c r="A1563" s="831" t="s">
        <v>6806</v>
      </c>
      <c r="B1563" s="832" t="s">
        <v>7094</v>
      </c>
      <c r="C1563" s="832" t="s">
        <v>665</v>
      </c>
      <c r="D1563" s="832" t="s">
        <v>2688</v>
      </c>
      <c r="E1563" s="832" t="s">
        <v>6770</v>
      </c>
      <c r="F1563" s="832" t="s">
        <v>6854</v>
      </c>
      <c r="G1563" s="832" t="s">
        <v>6855</v>
      </c>
      <c r="H1563" s="849"/>
      <c r="I1563" s="849"/>
      <c r="J1563" s="832"/>
      <c r="K1563" s="832"/>
      <c r="L1563" s="849"/>
      <c r="M1563" s="849"/>
      <c r="N1563" s="832"/>
      <c r="O1563" s="832"/>
      <c r="P1563" s="849">
        <v>1</v>
      </c>
      <c r="Q1563" s="849">
        <v>33</v>
      </c>
      <c r="R1563" s="837"/>
      <c r="S1563" s="850">
        <v>33</v>
      </c>
    </row>
    <row r="1564" spans="1:19" ht="14.4" customHeight="1" x14ac:dyDescent="0.3">
      <c r="A1564" s="831" t="s">
        <v>6806</v>
      </c>
      <c r="B1564" s="832" t="s">
        <v>7094</v>
      </c>
      <c r="C1564" s="832" t="s">
        <v>665</v>
      </c>
      <c r="D1564" s="832" t="s">
        <v>2688</v>
      </c>
      <c r="E1564" s="832" t="s">
        <v>6770</v>
      </c>
      <c r="F1564" s="832" t="s">
        <v>6888</v>
      </c>
      <c r="G1564" s="832" t="s">
        <v>6889</v>
      </c>
      <c r="H1564" s="849"/>
      <c r="I1564" s="849"/>
      <c r="J1564" s="832"/>
      <c r="K1564" s="832"/>
      <c r="L1564" s="849"/>
      <c r="M1564" s="849"/>
      <c r="N1564" s="832"/>
      <c r="O1564" s="832"/>
      <c r="P1564" s="849">
        <v>37</v>
      </c>
      <c r="Q1564" s="849">
        <v>13246</v>
      </c>
      <c r="R1564" s="837"/>
      <c r="S1564" s="850">
        <v>358</v>
      </c>
    </row>
    <row r="1565" spans="1:19" ht="14.4" customHeight="1" x14ac:dyDescent="0.3">
      <c r="A1565" s="831" t="s">
        <v>6806</v>
      </c>
      <c r="B1565" s="832" t="s">
        <v>7094</v>
      </c>
      <c r="C1565" s="832" t="s">
        <v>665</v>
      </c>
      <c r="D1565" s="832" t="s">
        <v>2688</v>
      </c>
      <c r="E1565" s="832" t="s">
        <v>6770</v>
      </c>
      <c r="F1565" s="832" t="s">
        <v>7109</v>
      </c>
      <c r="G1565" s="832" t="s">
        <v>7110</v>
      </c>
      <c r="H1565" s="849"/>
      <c r="I1565" s="849"/>
      <c r="J1565" s="832"/>
      <c r="K1565" s="832"/>
      <c r="L1565" s="849"/>
      <c r="M1565" s="849"/>
      <c r="N1565" s="832"/>
      <c r="O1565" s="832"/>
      <c r="P1565" s="849">
        <v>21</v>
      </c>
      <c r="Q1565" s="849">
        <v>0</v>
      </c>
      <c r="R1565" s="837"/>
      <c r="S1565" s="850">
        <v>0</v>
      </c>
    </row>
    <row r="1566" spans="1:19" ht="14.4" customHeight="1" x14ac:dyDescent="0.3">
      <c r="A1566" s="831" t="s">
        <v>6806</v>
      </c>
      <c r="B1566" s="832" t="s">
        <v>7094</v>
      </c>
      <c r="C1566" s="832" t="s">
        <v>665</v>
      </c>
      <c r="D1566" s="832" t="s">
        <v>2688</v>
      </c>
      <c r="E1566" s="832" t="s">
        <v>6770</v>
      </c>
      <c r="F1566" s="832" t="s">
        <v>6822</v>
      </c>
      <c r="G1566" s="832" t="s">
        <v>6823</v>
      </c>
      <c r="H1566" s="849"/>
      <c r="I1566" s="849"/>
      <c r="J1566" s="832"/>
      <c r="K1566" s="832"/>
      <c r="L1566" s="849"/>
      <c r="M1566" s="849"/>
      <c r="N1566" s="832"/>
      <c r="O1566" s="832"/>
      <c r="P1566" s="849">
        <v>5</v>
      </c>
      <c r="Q1566" s="849">
        <v>375</v>
      </c>
      <c r="R1566" s="837"/>
      <c r="S1566" s="850">
        <v>75</v>
      </c>
    </row>
    <row r="1567" spans="1:19" ht="14.4" customHeight="1" x14ac:dyDescent="0.3">
      <c r="A1567" s="831" t="s">
        <v>6806</v>
      </c>
      <c r="B1567" s="832" t="s">
        <v>7094</v>
      </c>
      <c r="C1567" s="832" t="s">
        <v>665</v>
      </c>
      <c r="D1567" s="832" t="s">
        <v>2688</v>
      </c>
      <c r="E1567" s="832" t="s">
        <v>6770</v>
      </c>
      <c r="F1567" s="832" t="s">
        <v>6892</v>
      </c>
      <c r="G1567" s="832" t="s">
        <v>6893</v>
      </c>
      <c r="H1567" s="849"/>
      <c r="I1567" s="849"/>
      <c r="J1567" s="832"/>
      <c r="K1567" s="832"/>
      <c r="L1567" s="849"/>
      <c r="M1567" s="849"/>
      <c r="N1567" s="832"/>
      <c r="O1567" s="832"/>
      <c r="P1567" s="849">
        <v>1</v>
      </c>
      <c r="Q1567" s="849">
        <v>61</v>
      </c>
      <c r="R1567" s="837"/>
      <c r="S1567" s="850">
        <v>61</v>
      </c>
    </row>
    <row r="1568" spans="1:19" ht="14.4" customHeight="1" x14ac:dyDescent="0.3">
      <c r="A1568" s="831" t="s">
        <v>6806</v>
      </c>
      <c r="B1568" s="832" t="s">
        <v>7094</v>
      </c>
      <c r="C1568" s="832" t="s">
        <v>665</v>
      </c>
      <c r="D1568" s="832" t="s">
        <v>2688</v>
      </c>
      <c r="E1568" s="832" t="s">
        <v>6770</v>
      </c>
      <c r="F1568" s="832" t="s">
        <v>6785</v>
      </c>
      <c r="G1568" s="832" t="s">
        <v>6786</v>
      </c>
      <c r="H1568" s="849"/>
      <c r="I1568" s="849"/>
      <c r="J1568" s="832"/>
      <c r="K1568" s="832"/>
      <c r="L1568" s="849"/>
      <c r="M1568" s="849"/>
      <c r="N1568" s="832"/>
      <c r="O1568" s="832"/>
      <c r="P1568" s="849">
        <v>2</v>
      </c>
      <c r="Q1568" s="849">
        <v>58</v>
      </c>
      <c r="R1568" s="837"/>
      <c r="S1568" s="850">
        <v>29</v>
      </c>
    </row>
    <row r="1569" spans="1:19" ht="14.4" customHeight="1" x14ac:dyDescent="0.3">
      <c r="A1569" s="831" t="s">
        <v>6806</v>
      </c>
      <c r="B1569" s="832" t="s">
        <v>7094</v>
      </c>
      <c r="C1569" s="832" t="s">
        <v>665</v>
      </c>
      <c r="D1569" s="832" t="s">
        <v>2688</v>
      </c>
      <c r="E1569" s="832" t="s">
        <v>6770</v>
      </c>
      <c r="F1569" s="832" t="s">
        <v>6787</v>
      </c>
      <c r="G1569" s="832" t="s">
        <v>6788</v>
      </c>
      <c r="H1569" s="849"/>
      <c r="I1569" s="849"/>
      <c r="J1569" s="832"/>
      <c r="K1569" s="832"/>
      <c r="L1569" s="849"/>
      <c r="M1569" s="849"/>
      <c r="N1569" s="832"/>
      <c r="O1569" s="832"/>
      <c r="P1569" s="849">
        <v>9</v>
      </c>
      <c r="Q1569" s="849">
        <v>549</v>
      </c>
      <c r="R1569" s="837"/>
      <c r="S1569" s="850">
        <v>61</v>
      </c>
    </row>
    <row r="1570" spans="1:19" ht="14.4" customHeight="1" x14ac:dyDescent="0.3">
      <c r="A1570" s="831" t="s">
        <v>6806</v>
      </c>
      <c r="B1570" s="832" t="s">
        <v>7094</v>
      </c>
      <c r="C1570" s="832" t="s">
        <v>665</v>
      </c>
      <c r="D1570" s="832" t="s">
        <v>2716</v>
      </c>
      <c r="E1570" s="832" t="s">
        <v>6770</v>
      </c>
      <c r="F1570" s="832" t="s">
        <v>6818</v>
      </c>
      <c r="G1570" s="832" t="s">
        <v>6819</v>
      </c>
      <c r="H1570" s="849"/>
      <c r="I1570" s="849"/>
      <c r="J1570" s="832"/>
      <c r="K1570" s="832"/>
      <c r="L1570" s="849"/>
      <c r="M1570" s="849"/>
      <c r="N1570" s="832"/>
      <c r="O1570" s="832"/>
      <c r="P1570" s="849">
        <v>4</v>
      </c>
      <c r="Q1570" s="849">
        <v>464</v>
      </c>
      <c r="R1570" s="837"/>
      <c r="S1570" s="850">
        <v>116</v>
      </c>
    </row>
    <row r="1571" spans="1:19" ht="14.4" customHeight="1" x14ac:dyDescent="0.3">
      <c r="A1571" s="831" t="s">
        <v>6806</v>
      </c>
      <c r="B1571" s="832" t="s">
        <v>7094</v>
      </c>
      <c r="C1571" s="832" t="s">
        <v>665</v>
      </c>
      <c r="D1571" s="832" t="s">
        <v>2716</v>
      </c>
      <c r="E1571" s="832" t="s">
        <v>6770</v>
      </c>
      <c r="F1571" s="832" t="s">
        <v>6888</v>
      </c>
      <c r="G1571" s="832" t="s">
        <v>6889</v>
      </c>
      <c r="H1571" s="849"/>
      <c r="I1571" s="849"/>
      <c r="J1571" s="832"/>
      <c r="K1571" s="832"/>
      <c r="L1571" s="849"/>
      <c r="M1571" s="849"/>
      <c r="N1571" s="832"/>
      <c r="O1571" s="832"/>
      <c r="P1571" s="849">
        <v>3</v>
      </c>
      <c r="Q1571" s="849">
        <v>1074</v>
      </c>
      <c r="R1571" s="837"/>
      <c r="S1571" s="850">
        <v>358</v>
      </c>
    </row>
    <row r="1572" spans="1:19" ht="14.4" customHeight="1" x14ac:dyDescent="0.3">
      <c r="A1572" s="831" t="s">
        <v>6806</v>
      </c>
      <c r="B1572" s="832" t="s">
        <v>7094</v>
      </c>
      <c r="C1572" s="832" t="s">
        <v>665</v>
      </c>
      <c r="D1572" s="832" t="s">
        <v>2716</v>
      </c>
      <c r="E1572" s="832" t="s">
        <v>6770</v>
      </c>
      <c r="F1572" s="832" t="s">
        <v>7109</v>
      </c>
      <c r="G1572" s="832" t="s">
        <v>7110</v>
      </c>
      <c r="H1572" s="849"/>
      <c r="I1572" s="849"/>
      <c r="J1572" s="832"/>
      <c r="K1572" s="832"/>
      <c r="L1572" s="849"/>
      <c r="M1572" s="849"/>
      <c r="N1572" s="832"/>
      <c r="O1572" s="832"/>
      <c r="P1572" s="849">
        <v>2</v>
      </c>
      <c r="Q1572" s="849">
        <v>0</v>
      </c>
      <c r="R1572" s="837"/>
      <c r="S1572" s="850">
        <v>0</v>
      </c>
    </row>
    <row r="1573" spans="1:19" ht="14.4" customHeight="1" x14ac:dyDescent="0.3">
      <c r="A1573" s="831" t="s">
        <v>6806</v>
      </c>
      <c r="B1573" s="832" t="s">
        <v>7094</v>
      </c>
      <c r="C1573" s="832" t="s">
        <v>665</v>
      </c>
      <c r="D1573" s="832" t="s">
        <v>2716</v>
      </c>
      <c r="E1573" s="832" t="s">
        <v>6770</v>
      </c>
      <c r="F1573" s="832" t="s">
        <v>7111</v>
      </c>
      <c r="G1573" s="832" t="s">
        <v>7112</v>
      </c>
      <c r="H1573" s="849"/>
      <c r="I1573" s="849"/>
      <c r="J1573" s="832"/>
      <c r="K1573" s="832"/>
      <c r="L1573" s="849"/>
      <c r="M1573" s="849"/>
      <c r="N1573" s="832"/>
      <c r="O1573" s="832"/>
      <c r="P1573" s="849">
        <v>5</v>
      </c>
      <c r="Q1573" s="849">
        <v>1000</v>
      </c>
      <c r="R1573" s="837"/>
      <c r="S1573" s="850">
        <v>200</v>
      </c>
    </row>
    <row r="1574" spans="1:19" ht="14.4" customHeight="1" x14ac:dyDescent="0.3">
      <c r="A1574" s="831" t="s">
        <v>6806</v>
      </c>
      <c r="B1574" s="832" t="s">
        <v>7094</v>
      </c>
      <c r="C1574" s="832" t="s">
        <v>665</v>
      </c>
      <c r="D1574" s="832" t="s">
        <v>2716</v>
      </c>
      <c r="E1574" s="832" t="s">
        <v>6770</v>
      </c>
      <c r="F1574" s="832" t="s">
        <v>6822</v>
      </c>
      <c r="G1574" s="832" t="s">
        <v>6823</v>
      </c>
      <c r="H1574" s="849"/>
      <c r="I1574" s="849"/>
      <c r="J1574" s="832"/>
      <c r="K1574" s="832"/>
      <c r="L1574" s="849"/>
      <c r="M1574" s="849"/>
      <c r="N1574" s="832"/>
      <c r="O1574" s="832"/>
      <c r="P1574" s="849">
        <v>1</v>
      </c>
      <c r="Q1574" s="849">
        <v>75</v>
      </c>
      <c r="R1574" s="837"/>
      <c r="S1574" s="850">
        <v>75</v>
      </c>
    </row>
    <row r="1575" spans="1:19" ht="14.4" customHeight="1" x14ac:dyDescent="0.3">
      <c r="A1575" s="831" t="s">
        <v>6806</v>
      </c>
      <c r="B1575" s="832" t="s">
        <v>7094</v>
      </c>
      <c r="C1575" s="832" t="s">
        <v>665</v>
      </c>
      <c r="D1575" s="832" t="s">
        <v>2716</v>
      </c>
      <c r="E1575" s="832" t="s">
        <v>6770</v>
      </c>
      <c r="F1575" s="832" t="s">
        <v>6787</v>
      </c>
      <c r="G1575" s="832" t="s">
        <v>6788</v>
      </c>
      <c r="H1575" s="849"/>
      <c r="I1575" s="849"/>
      <c r="J1575" s="832"/>
      <c r="K1575" s="832"/>
      <c r="L1575" s="849"/>
      <c r="M1575" s="849"/>
      <c r="N1575" s="832"/>
      <c r="O1575" s="832"/>
      <c r="P1575" s="849">
        <v>1</v>
      </c>
      <c r="Q1575" s="849">
        <v>61</v>
      </c>
      <c r="R1575" s="837"/>
      <c r="S1575" s="850">
        <v>61</v>
      </c>
    </row>
    <row r="1576" spans="1:19" ht="14.4" customHeight="1" x14ac:dyDescent="0.3">
      <c r="A1576" s="831" t="s">
        <v>6806</v>
      </c>
      <c r="B1576" s="832" t="s">
        <v>7094</v>
      </c>
      <c r="C1576" s="832" t="s">
        <v>6914</v>
      </c>
      <c r="D1576" s="832" t="s">
        <v>6734</v>
      </c>
      <c r="E1576" s="832" t="s">
        <v>6751</v>
      </c>
      <c r="F1576" s="832" t="s">
        <v>6863</v>
      </c>
      <c r="G1576" s="832" t="s">
        <v>6915</v>
      </c>
      <c r="H1576" s="849"/>
      <c r="I1576" s="849"/>
      <c r="J1576" s="832"/>
      <c r="K1576" s="832"/>
      <c r="L1576" s="849">
        <v>0</v>
      </c>
      <c r="M1576" s="849">
        <v>0</v>
      </c>
      <c r="N1576" s="832"/>
      <c r="O1576" s="832"/>
      <c r="P1576" s="849">
        <v>0</v>
      </c>
      <c r="Q1576" s="849">
        <v>7.2759576141834259E-12</v>
      </c>
      <c r="R1576" s="837"/>
      <c r="S1576" s="850"/>
    </row>
    <row r="1577" spans="1:19" ht="14.4" customHeight="1" x14ac:dyDescent="0.3">
      <c r="A1577" s="831" t="s">
        <v>6806</v>
      </c>
      <c r="B1577" s="832" t="s">
        <v>7122</v>
      </c>
      <c r="C1577" s="832" t="s">
        <v>665</v>
      </c>
      <c r="D1577" s="832" t="s">
        <v>6738</v>
      </c>
      <c r="E1577" s="832" t="s">
        <v>6770</v>
      </c>
      <c r="F1577" s="832" t="s">
        <v>6918</v>
      </c>
      <c r="G1577" s="832" t="s">
        <v>6919</v>
      </c>
      <c r="H1577" s="849"/>
      <c r="I1577" s="849"/>
      <c r="J1577" s="832"/>
      <c r="K1577" s="832"/>
      <c r="L1577" s="849"/>
      <c r="M1577" s="849"/>
      <c r="N1577" s="832"/>
      <c r="O1577" s="832"/>
      <c r="P1577" s="849">
        <v>1</v>
      </c>
      <c r="Q1577" s="849">
        <v>350</v>
      </c>
      <c r="R1577" s="837"/>
      <c r="S1577" s="850">
        <v>350</v>
      </c>
    </row>
    <row r="1578" spans="1:19" ht="14.4" customHeight="1" x14ac:dyDescent="0.3">
      <c r="A1578" s="831" t="s">
        <v>6806</v>
      </c>
      <c r="B1578" s="832" t="s">
        <v>7122</v>
      </c>
      <c r="C1578" s="832" t="s">
        <v>665</v>
      </c>
      <c r="D1578" s="832" t="s">
        <v>6734</v>
      </c>
      <c r="E1578" s="832" t="s">
        <v>6770</v>
      </c>
      <c r="F1578" s="832" t="s">
        <v>6775</v>
      </c>
      <c r="G1578" s="832" t="s">
        <v>6776</v>
      </c>
      <c r="H1578" s="849"/>
      <c r="I1578" s="849"/>
      <c r="J1578" s="832"/>
      <c r="K1578" s="832"/>
      <c r="L1578" s="849"/>
      <c r="M1578" s="849"/>
      <c r="N1578" s="832"/>
      <c r="O1578" s="832"/>
      <c r="P1578" s="849">
        <v>2</v>
      </c>
      <c r="Q1578" s="849">
        <v>134</v>
      </c>
      <c r="R1578" s="837"/>
      <c r="S1578" s="850">
        <v>67</v>
      </c>
    </row>
    <row r="1579" spans="1:19" ht="14.4" customHeight="1" x14ac:dyDescent="0.3">
      <c r="A1579" s="831" t="s">
        <v>6806</v>
      </c>
      <c r="B1579" s="832" t="s">
        <v>7122</v>
      </c>
      <c r="C1579" s="832" t="s">
        <v>665</v>
      </c>
      <c r="D1579" s="832" t="s">
        <v>6734</v>
      </c>
      <c r="E1579" s="832" t="s">
        <v>6770</v>
      </c>
      <c r="F1579" s="832" t="s">
        <v>5390</v>
      </c>
      <c r="G1579" s="832" t="s">
        <v>7123</v>
      </c>
      <c r="H1579" s="849">
        <v>23</v>
      </c>
      <c r="I1579" s="849">
        <v>3243</v>
      </c>
      <c r="J1579" s="832">
        <v>0.88461538461538458</v>
      </c>
      <c r="K1579" s="832">
        <v>141</v>
      </c>
      <c r="L1579" s="849">
        <v>26</v>
      </c>
      <c r="M1579" s="849">
        <v>3666</v>
      </c>
      <c r="N1579" s="832">
        <v>1</v>
      </c>
      <c r="O1579" s="832">
        <v>141</v>
      </c>
      <c r="P1579" s="849">
        <v>50</v>
      </c>
      <c r="Q1579" s="849">
        <v>7100</v>
      </c>
      <c r="R1579" s="837">
        <v>1.9367157665030006</v>
      </c>
      <c r="S1579" s="850">
        <v>142</v>
      </c>
    </row>
    <row r="1580" spans="1:19" ht="14.4" customHeight="1" x14ac:dyDescent="0.3">
      <c r="A1580" s="831" t="s">
        <v>6806</v>
      </c>
      <c r="B1580" s="832" t="s">
        <v>7122</v>
      </c>
      <c r="C1580" s="832" t="s">
        <v>665</v>
      </c>
      <c r="D1580" s="832" t="s">
        <v>6734</v>
      </c>
      <c r="E1580" s="832" t="s">
        <v>6770</v>
      </c>
      <c r="F1580" s="832" t="s">
        <v>7128</v>
      </c>
      <c r="G1580" s="832" t="s">
        <v>7129</v>
      </c>
      <c r="H1580" s="849">
        <v>22</v>
      </c>
      <c r="I1580" s="849">
        <v>22198</v>
      </c>
      <c r="J1580" s="832">
        <v>1.0465818010372465</v>
      </c>
      <c r="K1580" s="832">
        <v>1009</v>
      </c>
      <c r="L1580" s="849">
        <v>21</v>
      </c>
      <c r="M1580" s="849">
        <v>21210</v>
      </c>
      <c r="N1580" s="832">
        <v>1</v>
      </c>
      <c r="O1580" s="832">
        <v>1010</v>
      </c>
      <c r="P1580" s="849">
        <v>50</v>
      </c>
      <c r="Q1580" s="849">
        <v>50650</v>
      </c>
      <c r="R1580" s="837">
        <v>2.3880245167373881</v>
      </c>
      <c r="S1580" s="850">
        <v>1013</v>
      </c>
    </row>
    <row r="1581" spans="1:19" ht="14.4" customHeight="1" x14ac:dyDescent="0.3">
      <c r="A1581" s="831" t="s">
        <v>6806</v>
      </c>
      <c r="B1581" s="832" t="s">
        <v>7122</v>
      </c>
      <c r="C1581" s="832" t="s">
        <v>665</v>
      </c>
      <c r="D1581" s="832" t="s">
        <v>6734</v>
      </c>
      <c r="E1581" s="832" t="s">
        <v>6770</v>
      </c>
      <c r="F1581" s="832" t="s">
        <v>7130</v>
      </c>
      <c r="G1581" s="832" t="s">
        <v>7131</v>
      </c>
      <c r="H1581" s="849"/>
      <c r="I1581" s="849"/>
      <c r="J1581" s="832"/>
      <c r="K1581" s="832"/>
      <c r="L1581" s="849">
        <v>2</v>
      </c>
      <c r="M1581" s="849">
        <v>356</v>
      </c>
      <c r="N1581" s="832">
        <v>1</v>
      </c>
      <c r="O1581" s="832">
        <v>178</v>
      </c>
      <c r="P1581" s="849">
        <v>1</v>
      </c>
      <c r="Q1581" s="849">
        <v>179</v>
      </c>
      <c r="R1581" s="837">
        <v>0.5028089887640449</v>
      </c>
      <c r="S1581" s="850">
        <v>179</v>
      </c>
    </row>
    <row r="1582" spans="1:19" ht="14.4" customHeight="1" x14ac:dyDescent="0.3">
      <c r="A1582" s="831" t="s">
        <v>6806</v>
      </c>
      <c r="B1582" s="832" t="s">
        <v>7122</v>
      </c>
      <c r="C1582" s="832" t="s">
        <v>665</v>
      </c>
      <c r="D1582" s="832" t="s">
        <v>6734</v>
      </c>
      <c r="E1582" s="832" t="s">
        <v>6770</v>
      </c>
      <c r="F1582" s="832" t="s">
        <v>6781</v>
      </c>
      <c r="G1582" s="832" t="s">
        <v>6782</v>
      </c>
      <c r="H1582" s="849"/>
      <c r="I1582" s="849"/>
      <c r="J1582" s="832"/>
      <c r="K1582" s="832"/>
      <c r="L1582" s="849">
        <v>1</v>
      </c>
      <c r="M1582" s="849">
        <v>33.33</v>
      </c>
      <c r="N1582" s="832">
        <v>1</v>
      </c>
      <c r="O1582" s="832">
        <v>33.33</v>
      </c>
      <c r="P1582" s="849">
        <v>3</v>
      </c>
      <c r="Q1582" s="849">
        <v>100</v>
      </c>
      <c r="R1582" s="837">
        <v>3.0003000300030003</v>
      </c>
      <c r="S1582" s="850">
        <v>33.333333333333336</v>
      </c>
    </row>
    <row r="1583" spans="1:19" ht="14.4" customHeight="1" x14ac:dyDescent="0.3">
      <c r="A1583" s="831" t="s">
        <v>6806</v>
      </c>
      <c r="B1583" s="832" t="s">
        <v>7122</v>
      </c>
      <c r="C1583" s="832" t="s">
        <v>665</v>
      </c>
      <c r="D1583" s="832" t="s">
        <v>6734</v>
      </c>
      <c r="E1583" s="832" t="s">
        <v>6770</v>
      </c>
      <c r="F1583" s="832" t="s">
        <v>7132</v>
      </c>
      <c r="G1583" s="832" t="s">
        <v>7133</v>
      </c>
      <c r="H1583" s="849">
        <v>22</v>
      </c>
      <c r="I1583" s="849">
        <v>7810</v>
      </c>
      <c r="J1583" s="832">
        <v>1.1000000000000001</v>
      </c>
      <c r="K1583" s="832">
        <v>355</v>
      </c>
      <c r="L1583" s="849">
        <v>20</v>
      </c>
      <c r="M1583" s="849">
        <v>7100</v>
      </c>
      <c r="N1583" s="832">
        <v>1</v>
      </c>
      <c r="O1583" s="832">
        <v>355</v>
      </c>
      <c r="P1583" s="849">
        <v>41</v>
      </c>
      <c r="Q1583" s="849">
        <v>14678</v>
      </c>
      <c r="R1583" s="837">
        <v>2.0673239436619717</v>
      </c>
      <c r="S1583" s="850">
        <v>358</v>
      </c>
    </row>
    <row r="1584" spans="1:19" ht="14.4" customHeight="1" x14ac:dyDescent="0.3">
      <c r="A1584" s="831" t="s">
        <v>6806</v>
      </c>
      <c r="B1584" s="832" t="s">
        <v>7122</v>
      </c>
      <c r="C1584" s="832" t="s">
        <v>665</v>
      </c>
      <c r="D1584" s="832" t="s">
        <v>6734</v>
      </c>
      <c r="E1584" s="832" t="s">
        <v>6770</v>
      </c>
      <c r="F1584" s="832" t="s">
        <v>6818</v>
      </c>
      <c r="G1584" s="832" t="s">
        <v>6819</v>
      </c>
      <c r="H1584" s="849">
        <v>41</v>
      </c>
      <c r="I1584" s="849">
        <v>4756</v>
      </c>
      <c r="J1584" s="832">
        <v>1.1714285714285715</v>
      </c>
      <c r="K1584" s="832">
        <v>116</v>
      </c>
      <c r="L1584" s="849">
        <v>35</v>
      </c>
      <c r="M1584" s="849">
        <v>4060</v>
      </c>
      <c r="N1584" s="832">
        <v>1</v>
      </c>
      <c r="O1584" s="832">
        <v>116</v>
      </c>
      <c r="P1584" s="849">
        <v>52</v>
      </c>
      <c r="Q1584" s="849">
        <v>6032</v>
      </c>
      <c r="R1584" s="837">
        <v>1.4857142857142858</v>
      </c>
      <c r="S1584" s="850">
        <v>116</v>
      </c>
    </row>
    <row r="1585" spans="1:19" ht="14.4" customHeight="1" x14ac:dyDescent="0.3">
      <c r="A1585" s="831" t="s">
        <v>6806</v>
      </c>
      <c r="B1585" s="832" t="s">
        <v>7122</v>
      </c>
      <c r="C1585" s="832" t="s">
        <v>665</v>
      </c>
      <c r="D1585" s="832" t="s">
        <v>6734</v>
      </c>
      <c r="E1585" s="832" t="s">
        <v>6770</v>
      </c>
      <c r="F1585" s="832" t="s">
        <v>6783</v>
      </c>
      <c r="G1585" s="832" t="s">
        <v>6784</v>
      </c>
      <c r="H1585" s="849"/>
      <c r="I1585" s="849"/>
      <c r="J1585" s="832"/>
      <c r="K1585" s="832"/>
      <c r="L1585" s="849"/>
      <c r="M1585" s="849"/>
      <c r="N1585" s="832"/>
      <c r="O1585" s="832"/>
      <c r="P1585" s="849">
        <v>1</v>
      </c>
      <c r="Q1585" s="849">
        <v>38</v>
      </c>
      <c r="R1585" s="837"/>
      <c r="S1585" s="850">
        <v>38</v>
      </c>
    </row>
    <row r="1586" spans="1:19" ht="14.4" customHeight="1" x14ac:dyDescent="0.3">
      <c r="A1586" s="831" t="s">
        <v>6806</v>
      </c>
      <c r="B1586" s="832" t="s">
        <v>7122</v>
      </c>
      <c r="C1586" s="832" t="s">
        <v>665</v>
      </c>
      <c r="D1586" s="832" t="s">
        <v>6734</v>
      </c>
      <c r="E1586" s="832" t="s">
        <v>6770</v>
      </c>
      <c r="F1586" s="832" t="s">
        <v>6918</v>
      </c>
      <c r="G1586" s="832" t="s">
        <v>6919</v>
      </c>
      <c r="H1586" s="849">
        <v>3</v>
      </c>
      <c r="I1586" s="849">
        <v>1035</v>
      </c>
      <c r="J1586" s="832">
        <v>2.9913294797687859</v>
      </c>
      <c r="K1586" s="832">
        <v>345</v>
      </c>
      <c r="L1586" s="849">
        <v>1</v>
      </c>
      <c r="M1586" s="849">
        <v>346</v>
      </c>
      <c r="N1586" s="832">
        <v>1</v>
      </c>
      <c r="O1586" s="832">
        <v>346</v>
      </c>
      <c r="P1586" s="849">
        <v>2</v>
      </c>
      <c r="Q1586" s="849">
        <v>700</v>
      </c>
      <c r="R1586" s="837">
        <v>2.0231213872832372</v>
      </c>
      <c r="S1586" s="850">
        <v>350</v>
      </c>
    </row>
    <row r="1587" spans="1:19" ht="14.4" customHeight="1" x14ac:dyDescent="0.3">
      <c r="A1587" s="831" t="s">
        <v>6806</v>
      </c>
      <c r="B1587" s="832" t="s">
        <v>7122</v>
      </c>
      <c r="C1587" s="832" t="s">
        <v>665</v>
      </c>
      <c r="D1587" s="832" t="s">
        <v>6734</v>
      </c>
      <c r="E1587" s="832" t="s">
        <v>6770</v>
      </c>
      <c r="F1587" s="832" t="s">
        <v>6822</v>
      </c>
      <c r="G1587" s="832" t="s">
        <v>6823</v>
      </c>
      <c r="H1587" s="849"/>
      <c r="I1587" s="849"/>
      <c r="J1587" s="832"/>
      <c r="K1587" s="832"/>
      <c r="L1587" s="849"/>
      <c r="M1587" s="849"/>
      <c r="N1587" s="832"/>
      <c r="O1587" s="832"/>
      <c r="P1587" s="849">
        <v>1</v>
      </c>
      <c r="Q1587" s="849">
        <v>75</v>
      </c>
      <c r="R1587" s="837"/>
      <c r="S1587" s="850">
        <v>75</v>
      </c>
    </row>
    <row r="1588" spans="1:19" ht="14.4" customHeight="1" x14ac:dyDescent="0.3">
      <c r="A1588" s="831" t="s">
        <v>6806</v>
      </c>
      <c r="B1588" s="832" t="s">
        <v>7122</v>
      </c>
      <c r="C1588" s="832" t="s">
        <v>665</v>
      </c>
      <c r="D1588" s="832" t="s">
        <v>6734</v>
      </c>
      <c r="E1588" s="832" t="s">
        <v>6770</v>
      </c>
      <c r="F1588" s="832" t="s">
        <v>6824</v>
      </c>
      <c r="G1588" s="832" t="s">
        <v>6825</v>
      </c>
      <c r="H1588" s="849"/>
      <c r="I1588" s="849"/>
      <c r="J1588" s="832"/>
      <c r="K1588" s="832"/>
      <c r="L1588" s="849"/>
      <c r="M1588" s="849"/>
      <c r="N1588" s="832"/>
      <c r="O1588" s="832"/>
      <c r="P1588" s="849">
        <v>1</v>
      </c>
      <c r="Q1588" s="849">
        <v>226</v>
      </c>
      <c r="R1588" s="837"/>
      <c r="S1588" s="850">
        <v>226</v>
      </c>
    </row>
    <row r="1589" spans="1:19" ht="14.4" customHeight="1" x14ac:dyDescent="0.3">
      <c r="A1589" s="831" t="s">
        <v>6806</v>
      </c>
      <c r="B1589" s="832" t="s">
        <v>7122</v>
      </c>
      <c r="C1589" s="832" t="s">
        <v>665</v>
      </c>
      <c r="D1589" s="832" t="s">
        <v>6734</v>
      </c>
      <c r="E1589" s="832" t="s">
        <v>6770</v>
      </c>
      <c r="F1589" s="832" t="s">
        <v>7134</v>
      </c>
      <c r="G1589" s="832" t="s">
        <v>7135</v>
      </c>
      <c r="H1589" s="849"/>
      <c r="I1589" s="849"/>
      <c r="J1589" s="832"/>
      <c r="K1589" s="832"/>
      <c r="L1589" s="849">
        <v>1</v>
      </c>
      <c r="M1589" s="849">
        <v>855</v>
      </c>
      <c r="N1589" s="832">
        <v>1</v>
      </c>
      <c r="O1589" s="832">
        <v>855</v>
      </c>
      <c r="P1589" s="849"/>
      <c r="Q1589" s="849"/>
      <c r="R1589" s="837"/>
      <c r="S1589" s="850"/>
    </row>
    <row r="1590" spans="1:19" ht="14.4" customHeight="1" x14ac:dyDescent="0.3">
      <c r="A1590" s="831" t="s">
        <v>6806</v>
      </c>
      <c r="B1590" s="832" t="s">
        <v>7122</v>
      </c>
      <c r="C1590" s="832" t="s">
        <v>665</v>
      </c>
      <c r="D1590" s="832" t="s">
        <v>6734</v>
      </c>
      <c r="E1590" s="832" t="s">
        <v>6770</v>
      </c>
      <c r="F1590" s="832" t="s">
        <v>7136</v>
      </c>
      <c r="G1590" s="832" t="s">
        <v>7137</v>
      </c>
      <c r="H1590" s="849"/>
      <c r="I1590" s="849"/>
      <c r="J1590" s="832"/>
      <c r="K1590" s="832"/>
      <c r="L1590" s="849">
        <v>1</v>
      </c>
      <c r="M1590" s="849">
        <v>702</v>
      </c>
      <c r="N1590" s="832">
        <v>1</v>
      </c>
      <c r="O1590" s="832">
        <v>702</v>
      </c>
      <c r="P1590" s="849">
        <v>9</v>
      </c>
      <c r="Q1590" s="849">
        <v>6363</v>
      </c>
      <c r="R1590" s="837">
        <v>9.0641025641025639</v>
      </c>
      <c r="S1590" s="850">
        <v>707</v>
      </c>
    </row>
    <row r="1591" spans="1:19" ht="14.4" customHeight="1" x14ac:dyDescent="0.3">
      <c r="A1591" s="831" t="s">
        <v>6806</v>
      </c>
      <c r="B1591" s="832" t="s">
        <v>7122</v>
      </c>
      <c r="C1591" s="832" t="s">
        <v>665</v>
      </c>
      <c r="D1591" s="832" t="s">
        <v>2665</v>
      </c>
      <c r="E1591" s="832" t="s">
        <v>6770</v>
      </c>
      <c r="F1591" s="832" t="s">
        <v>6918</v>
      </c>
      <c r="G1591" s="832" t="s">
        <v>6919</v>
      </c>
      <c r="H1591" s="849">
        <v>2</v>
      </c>
      <c r="I1591" s="849">
        <v>690</v>
      </c>
      <c r="J1591" s="832"/>
      <c r="K1591" s="832">
        <v>345</v>
      </c>
      <c r="L1591" s="849"/>
      <c r="M1591" s="849"/>
      <c r="N1591" s="832"/>
      <c r="O1591" s="832"/>
      <c r="P1591" s="849">
        <v>1</v>
      </c>
      <c r="Q1591" s="849">
        <v>350</v>
      </c>
      <c r="R1591" s="837"/>
      <c r="S1591" s="850">
        <v>350</v>
      </c>
    </row>
    <row r="1592" spans="1:19" ht="14.4" customHeight="1" x14ac:dyDescent="0.3">
      <c r="A1592" s="831" t="s">
        <v>6806</v>
      </c>
      <c r="B1592" s="832" t="s">
        <v>7122</v>
      </c>
      <c r="C1592" s="832" t="s">
        <v>665</v>
      </c>
      <c r="D1592" s="832" t="s">
        <v>6739</v>
      </c>
      <c r="E1592" s="832" t="s">
        <v>6770</v>
      </c>
      <c r="F1592" s="832" t="s">
        <v>5390</v>
      </c>
      <c r="G1592" s="832" t="s">
        <v>7123</v>
      </c>
      <c r="H1592" s="849">
        <v>11</v>
      </c>
      <c r="I1592" s="849">
        <v>1551</v>
      </c>
      <c r="J1592" s="832"/>
      <c r="K1592" s="832">
        <v>141</v>
      </c>
      <c r="L1592" s="849"/>
      <c r="M1592" s="849"/>
      <c r="N1592" s="832"/>
      <c r="O1592" s="832"/>
      <c r="P1592" s="849"/>
      <c r="Q1592" s="849"/>
      <c r="R1592" s="837"/>
      <c r="S1592" s="850"/>
    </row>
    <row r="1593" spans="1:19" ht="14.4" customHeight="1" x14ac:dyDescent="0.3">
      <c r="A1593" s="831" t="s">
        <v>6806</v>
      </c>
      <c r="B1593" s="832" t="s">
        <v>7122</v>
      </c>
      <c r="C1593" s="832" t="s">
        <v>665</v>
      </c>
      <c r="D1593" s="832" t="s">
        <v>6739</v>
      </c>
      <c r="E1593" s="832" t="s">
        <v>6770</v>
      </c>
      <c r="F1593" s="832" t="s">
        <v>7124</v>
      </c>
      <c r="G1593" s="832" t="s">
        <v>7125</v>
      </c>
      <c r="H1593" s="849">
        <v>97</v>
      </c>
      <c r="I1593" s="849">
        <v>92829</v>
      </c>
      <c r="J1593" s="832"/>
      <c r="K1593" s="832">
        <v>957</v>
      </c>
      <c r="L1593" s="849"/>
      <c r="M1593" s="849"/>
      <c r="N1593" s="832"/>
      <c r="O1593" s="832"/>
      <c r="P1593" s="849"/>
      <c r="Q1593" s="849"/>
      <c r="R1593" s="837"/>
      <c r="S1593" s="850"/>
    </row>
    <row r="1594" spans="1:19" ht="14.4" customHeight="1" x14ac:dyDescent="0.3">
      <c r="A1594" s="831" t="s">
        <v>6806</v>
      </c>
      <c r="B1594" s="832" t="s">
        <v>7122</v>
      </c>
      <c r="C1594" s="832" t="s">
        <v>665</v>
      </c>
      <c r="D1594" s="832" t="s">
        <v>6739</v>
      </c>
      <c r="E1594" s="832" t="s">
        <v>6770</v>
      </c>
      <c r="F1594" s="832" t="s">
        <v>7128</v>
      </c>
      <c r="G1594" s="832" t="s">
        <v>7129</v>
      </c>
      <c r="H1594" s="849">
        <v>10</v>
      </c>
      <c r="I1594" s="849">
        <v>10090</v>
      </c>
      <c r="J1594" s="832"/>
      <c r="K1594" s="832">
        <v>1009</v>
      </c>
      <c r="L1594" s="849"/>
      <c r="M1594" s="849"/>
      <c r="N1594" s="832"/>
      <c r="O1594" s="832"/>
      <c r="P1594" s="849"/>
      <c r="Q1594" s="849"/>
      <c r="R1594" s="837"/>
      <c r="S1594" s="850"/>
    </row>
    <row r="1595" spans="1:19" ht="14.4" customHeight="1" x14ac:dyDescent="0.3">
      <c r="A1595" s="831" t="s">
        <v>6806</v>
      </c>
      <c r="B1595" s="832" t="s">
        <v>7122</v>
      </c>
      <c r="C1595" s="832" t="s">
        <v>665</v>
      </c>
      <c r="D1595" s="832" t="s">
        <v>6739</v>
      </c>
      <c r="E1595" s="832" t="s">
        <v>6770</v>
      </c>
      <c r="F1595" s="832" t="s">
        <v>7132</v>
      </c>
      <c r="G1595" s="832" t="s">
        <v>7133</v>
      </c>
      <c r="H1595" s="849">
        <v>11</v>
      </c>
      <c r="I1595" s="849">
        <v>3905</v>
      </c>
      <c r="J1595" s="832"/>
      <c r="K1595" s="832">
        <v>355</v>
      </c>
      <c r="L1595" s="849"/>
      <c r="M1595" s="849"/>
      <c r="N1595" s="832"/>
      <c r="O1595" s="832"/>
      <c r="P1595" s="849"/>
      <c r="Q1595" s="849"/>
      <c r="R1595" s="837"/>
      <c r="S1595" s="850"/>
    </row>
    <row r="1596" spans="1:19" ht="14.4" customHeight="1" x14ac:dyDescent="0.3">
      <c r="A1596" s="831" t="s">
        <v>6806</v>
      </c>
      <c r="B1596" s="832" t="s">
        <v>7122</v>
      </c>
      <c r="C1596" s="832" t="s">
        <v>665</v>
      </c>
      <c r="D1596" s="832" t="s">
        <v>6739</v>
      </c>
      <c r="E1596" s="832" t="s">
        <v>6770</v>
      </c>
      <c r="F1596" s="832" t="s">
        <v>6818</v>
      </c>
      <c r="G1596" s="832" t="s">
        <v>6819</v>
      </c>
      <c r="H1596" s="849">
        <v>1</v>
      </c>
      <c r="I1596" s="849">
        <v>116</v>
      </c>
      <c r="J1596" s="832"/>
      <c r="K1596" s="832">
        <v>116</v>
      </c>
      <c r="L1596" s="849"/>
      <c r="M1596" s="849"/>
      <c r="N1596" s="832"/>
      <c r="O1596" s="832"/>
      <c r="P1596" s="849"/>
      <c r="Q1596" s="849"/>
      <c r="R1596" s="837"/>
      <c r="S1596" s="850"/>
    </row>
    <row r="1597" spans="1:19" ht="14.4" customHeight="1" x14ac:dyDescent="0.3">
      <c r="A1597" s="831" t="s">
        <v>6806</v>
      </c>
      <c r="B1597" s="832" t="s">
        <v>7122</v>
      </c>
      <c r="C1597" s="832" t="s">
        <v>665</v>
      </c>
      <c r="D1597" s="832" t="s">
        <v>2677</v>
      </c>
      <c r="E1597" s="832" t="s">
        <v>6770</v>
      </c>
      <c r="F1597" s="832" t="s">
        <v>6775</v>
      </c>
      <c r="G1597" s="832" t="s">
        <v>6776</v>
      </c>
      <c r="H1597" s="849"/>
      <c r="I1597" s="849"/>
      <c r="J1597" s="832"/>
      <c r="K1597" s="832"/>
      <c r="L1597" s="849"/>
      <c r="M1597" s="849"/>
      <c r="N1597" s="832"/>
      <c r="O1597" s="832"/>
      <c r="P1597" s="849">
        <v>2</v>
      </c>
      <c r="Q1597" s="849">
        <v>134</v>
      </c>
      <c r="R1597" s="837"/>
      <c r="S1597" s="850">
        <v>67</v>
      </c>
    </row>
    <row r="1598" spans="1:19" ht="14.4" customHeight="1" x14ac:dyDescent="0.3">
      <c r="A1598" s="831" t="s">
        <v>6806</v>
      </c>
      <c r="B1598" s="832" t="s">
        <v>7122</v>
      </c>
      <c r="C1598" s="832" t="s">
        <v>665</v>
      </c>
      <c r="D1598" s="832" t="s">
        <v>2677</v>
      </c>
      <c r="E1598" s="832" t="s">
        <v>6770</v>
      </c>
      <c r="F1598" s="832" t="s">
        <v>6810</v>
      </c>
      <c r="G1598" s="832" t="s">
        <v>6811</v>
      </c>
      <c r="H1598" s="849">
        <v>1</v>
      </c>
      <c r="I1598" s="849">
        <v>37</v>
      </c>
      <c r="J1598" s="832"/>
      <c r="K1598" s="832">
        <v>37</v>
      </c>
      <c r="L1598" s="849"/>
      <c r="M1598" s="849"/>
      <c r="N1598" s="832"/>
      <c r="O1598" s="832"/>
      <c r="P1598" s="849">
        <v>17</v>
      </c>
      <c r="Q1598" s="849">
        <v>646</v>
      </c>
      <c r="R1598" s="837"/>
      <c r="S1598" s="850">
        <v>38</v>
      </c>
    </row>
    <row r="1599" spans="1:19" ht="14.4" customHeight="1" x14ac:dyDescent="0.3">
      <c r="A1599" s="831" t="s">
        <v>6806</v>
      </c>
      <c r="B1599" s="832" t="s">
        <v>7122</v>
      </c>
      <c r="C1599" s="832" t="s">
        <v>665</v>
      </c>
      <c r="D1599" s="832" t="s">
        <v>2677</v>
      </c>
      <c r="E1599" s="832" t="s">
        <v>6770</v>
      </c>
      <c r="F1599" s="832" t="s">
        <v>5390</v>
      </c>
      <c r="G1599" s="832" t="s">
        <v>7123</v>
      </c>
      <c r="H1599" s="849">
        <v>31</v>
      </c>
      <c r="I1599" s="849">
        <v>4371</v>
      </c>
      <c r="J1599" s="832">
        <v>1.1481481481481481</v>
      </c>
      <c r="K1599" s="832">
        <v>141</v>
      </c>
      <c r="L1599" s="849">
        <v>27</v>
      </c>
      <c r="M1599" s="849">
        <v>3807</v>
      </c>
      <c r="N1599" s="832">
        <v>1</v>
      </c>
      <c r="O1599" s="832">
        <v>141</v>
      </c>
      <c r="P1599" s="849">
        <v>253</v>
      </c>
      <c r="Q1599" s="849">
        <v>35926</v>
      </c>
      <c r="R1599" s="837">
        <v>9.436826897819806</v>
      </c>
      <c r="S1599" s="850">
        <v>142</v>
      </c>
    </row>
    <row r="1600" spans="1:19" ht="14.4" customHeight="1" x14ac:dyDescent="0.3">
      <c r="A1600" s="831" t="s">
        <v>6806</v>
      </c>
      <c r="B1600" s="832" t="s">
        <v>7122</v>
      </c>
      <c r="C1600" s="832" t="s">
        <v>665</v>
      </c>
      <c r="D1600" s="832" t="s">
        <v>2677</v>
      </c>
      <c r="E1600" s="832" t="s">
        <v>6770</v>
      </c>
      <c r="F1600" s="832" t="s">
        <v>7124</v>
      </c>
      <c r="G1600" s="832" t="s">
        <v>7125</v>
      </c>
      <c r="H1600" s="849"/>
      <c r="I1600" s="849"/>
      <c r="J1600" s="832"/>
      <c r="K1600" s="832"/>
      <c r="L1600" s="849">
        <v>110</v>
      </c>
      <c r="M1600" s="849">
        <v>105380</v>
      </c>
      <c r="N1600" s="832">
        <v>1</v>
      </c>
      <c r="O1600" s="832">
        <v>958</v>
      </c>
      <c r="P1600" s="849">
        <v>107</v>
      </c>
      <c r="Q1600" s="849">
        <v>103041</v>
      </c>
      <c r="R1600" s="837">
        <v>0.97780413740747774</v>
      </c>
      <c r="S1600" s="850">
        <v>963</v>
      </c>
    </row>
    <row r="1601" spans="1:19" ht="14.4" customHeight="1" x14ac:dyDescent="0.3">
      <c r="A1601" s="831" t="s">
        <v>6806</v>
      </c>
      <c r="B1601" s="832" t="s">
        <v>7122</v>
      </c>
      <c r="C1601" s="832" t="s">
        <v>665</v>
      </c>
      <c r="D1601" s="832" t="s">
        <v>2677</v>
      </c>
      <c r="E1601" s="832" t="s">
        <v>6770</v>
      </c>
      <c r="F1601" s="832" t="s">
        <v>7126</v>
      </c>
      <c r="G1601" s="832" t="s">
        <v>7127</v>
      </c>
      <c r="H1601" s="849"/>
      <c r="I1601" s="849"/>
      <c r="J1601" s="832"/>
      <c r="K1601" s="832"/>
      <c r="L1601" s="849">
        <v>1</v>
      </c>
      <c r="M1601" s="849">
        <v>432</v>
      </c>
      <c r="N1601" s="832">
        <v>1</v>
      </c>
      <c r="O1601" s="832">
        <v>432</v>
      </c>
      <c r="P1601" s="849">
        <v>11</v>
      </c>
      <c r="Q1601" s="849">
        <v>4785</v>
      </c>
      <c r="R1601" s="837">
        <v>11.076388888888889</v>
      </c>
      <c r="S1601" s="850">
        <v>435</v>
      </c>
    </row>
    <row r="1602" spans="1:19" ht="14.4" customHeight="1" x14ac:dyDescent="0.3">
      <c r="A1602" s="831" t="s">
        <v>6806</v>
      </c>
      <c r="B1602" s="832" t="s">
        <v>7122</v>
      </c>
      <c r="C1602" s="832" t="s">
        <v>665</v>
      </c>
      <c r="D1602" s="832" t="s">
        <v>2677</v>
      </c>
      <c r="E1602" s="832" t="s">
        <v>6770</v>
      </c>
      <c r="F1602" s="832" t="s">
        <v>7128</v>
      </c>
      <c r="G1602" s="832" t="s">
        <v>7129</v>
      </c>
      <c r="H1602" s="849">
        <v>31</v>
      </c>
      <c r="I1602" s="849">
        <v>31279</v>
      </c>
      <c r="J1602" s="832">
        <v>1.147011367803447</v>
      </c>
      <c r="K1602" s="832">
        <v>1009</v>
      </c>
      <c r="L1602" s="849">
        <v>27</v>
      </c>
      <c r="M1602" s="849">
        <v>27270</v>
      </c>
      <c r="N1602" s="832">
        <v>1</v>
      </c>
      <c r="O1602" s="832">
        <v>1010</v>
      </c>
      <c r="P1602" s="849">
        <v>232</v>
      </c>
      <c r="Q1602" s="849">
        <v>235016</v>
      </c>
      <c r="R1602" s="837">
        <v>8.6181151448478186</v>
      </c>
      <c r="S1602" s="850">
        <v>1013</v>
      </c>
    </row>
    <row r="1603" spans="1:19" ht="14.4" customHeight="1" x14ac:dyDescent="0.3">
      <c r="A1603" s="831" t="s">
        <v>6806</v>
      </c>
      <c r="B1603" s="832" t="s">
        <v>7122</v>
      </c>
      <c r="C1603" s="832" t="s">
        <v>665</v>
      </c>
      <c r="D1603" s="832" t="s">
        <v>2677</v>
      </c>
      <c r="E1603" s="832" t="s">
        <v>6770</v>
      </c>
      <c r="F1603" s="832" t="s">
        <v>6781</v>
      </c>
      <c r="G1603" s="832" t="s">
        <v>6782</v>
      </c>
      <c r="H1603" s="849">
        <v>1</v>
      </c>
      <c r="I1603" s="849">
        <v>33.33</v>
      </c>
      <c r="J1603" s="832">
        <v>1</v>
      </c>
      <c r="K1603" s="832">
        <v>33.33</v>
      </c>
      <c r="L1603" s="849">
        <v>1</v>
      </c>
      <c r="M1603" s="849">
        <v>33.33</v>
      </c>
      <c r="N1603" s="832">
        <v>1</v>
      </c>
      <c r="O1603" s="832">
        <v>33.33</v>
      </c>
      <c r="P1603" s="849">
        <v>6</v>
      </c>
      <c r="Q1603" s="849">
        <v>199.99</v>
      </c>
      <c r="R1603" s="837">
        <v>6.0003000300030012</v>
      </c>
      <c r="S1603" s="850">
        <v>33.331666666666671</v>
      </c>
    </row>
    <row r="1604" spans="1:19" ht="14.4" customHeight="1" x14ac:dyDescent="0.3">
      <c r="A1604" s="831" t="s">
        <v>6806</v>
      </c>
      <c r="B1604" s="832" t="s">
        <v>7122</v>
      </c>
      <c r="C1604" s="832" t="s">
        <v>665</v>
      </c>
      <c r="D1604" s="832" t="s">
        <v>2677</v>
      </c>
      <c r="E1604" s="832" t="s">
        <v>6770</v>
      </c>
      <c r="F1604" s="832" t="s">
        <v>7132</v>
      </c>
      <c r="G1604" s="832" t="s">
        <v>7133</v>
      </c>
      <c r="H1604" s="849">
        <v>31</v>
      </c>
      <c r="I1604" s="849">
        <v>11005</v>
      </c>
      <c r="J1604" s="832">
        <v>1.3478260869565217</v>
      </c>
      <c r="K1604" s="832">
        <v>355</v>
      </c>
      <c r="L1604" s="849">
        <v>23</v>
      </c>
      <c r="M1604" s="849">
        <v>8165</v>
      </c>
      <c r="N1604" s="832">
        <v>1</v>
      </c>
      <c r="O1604" s="832">
        <v>355</v>
      </c>
      <c r="P1604" s="849">
        <v>190</v>
      </c>
      <c r="Q1604" s="849">
        <v>68020</v>
      </c>
      <c r="R1604" s="837">
        <v>8.3306797305572573</v>
      </c>
      <c r="S1604" s="850">
        <v>358</v>
      </c>
    </row>
    <row r="1605" spans="1:19" ht="14.4" customHeight="1" x14ac:dyDescent="0.3">
      <c r="A1605" s="831" t="s">
        <v>6806</v>
      </c>
      <c r="B1605" s="832" t="s">
        <v>7122</v>
      </c>
      <c r="C1605" s="832" t="s">
        <v>665</v>
      </c>
      <c r="D1605" s="832" t="s">
        <v>2677</v>
      </c>
      <c r="E1605" s="832" t="s">
        <v>6770</v>
      </c>
      <c r="F1605" s="832" t="s">
        <v>6818</v>
      </c>
      <c r="G1605" s="832" t="s">
        <v>6819</v>
      </c>
      <c r="H1605" s="849">
        <v>15</v>
      </c>
      <c r="I1605" s="849">
        <v>1740</v>
      </c>
      <c r="J1605" s="832">
        <v>0.9375</v>
      </c>
      <c r="K1605" s="832">
        <v>116</v>
      </c>
      <c r="L1605" s="849">
        <v>16</v>
      </c>
      <c r="M1605" s="849">
        <v>1856</v>
      </c>
      <c r="N1605" s="832">
        <v>1</v>
      </c>
      <c r="O1605" s="832">
        <v>116</v>
      </c>
      <c r="P1605" s="849">
        <v>125</v>
      </c>
      <c r="Q1605" s="849">
        <v>14500</v>
      </c>
      <c r="R1605" s="837">
        <v>7.8125</v>
      </c>
      <c r="S1605" s="850">
        <v>116</v>
      </c>
    </row>
    <row r="1606" spans="1:19" ht="14.4" customHeight="1" x14ac:dyDescent="0.3">
      <c r="A1606" s="831" t="s">
        <v>6806</v>
      </c>
      <c r="B1606" s="832" t="s">
        <v>7122</v>
      </c>
      <c r="C1606" s="832" t="s">
        <v>665</v>
      </c>
      <c r="D1606" s="832" t="s">
        <v>2677</v>
      </c>
      <c r="E1606" s="832" t="s">
        <v>6770</v>
      </c>
      <c r="F1606" s="832" t="s">
        <v>6783</v>
      </c>
      <c r="G1606" s="832" t="s">
        <v>6784</v>
      </c>
      <c r="H1606" s="849"/>
      <c r="I1606" s="849"/>
      <c r="J1606" s="832"/>
      <c r="K1606" s="832"/>
      <c r="L1606" s="849"/>
      <c r="M1606" s="849"/>
      <c r="N1606" s="832"/>
      <c r="O1606" s="832"/>
      <c r="P1606" s="849">
        <v>3</v>
      </c>
      <c r="Q1606" s="849">
        <v>114</v>
      </c>
      <c r="R1606" s="837"/>
      <c r="S1606" s="850">
        <v>38</v>
      </c>
    </row>
    <row r="1607" spans="1:19" ht="14.4" customHeight="1" x14ac:dyDescent="0.3">
      <c r="A1607" s="831" t="s">
        <v>6806</v>
      </c>
      <c r="B1607" s="832" t="s">
        <v>7122</v>
      </c>
      <c r="C1607" s="832" t="s">
        <v>665</v>
      </c>
      <c r="D1607" s="832" t="s">
        <v>2677</v>
      </c>
      <c r="E1607" s="832" t="s">
        <v>6770</v>
      </c>
      <c r="F1607" s="832" t="s">
        <v>6918</v>
      </c>
      <c r="G1607" s="832" t="s">
        <v>6919</v>
      </c>
      <c r="H1607" s="849"/>
      <c r="I1607" s="849"/>
      <c r="J1607" s="832"/>
      <c r="K1607" s="832"/>
      <c r="L1607" s="849"/>
      <c r="M1607" s="849"/>
      <c r="N1607" s="832"/>
      <c r="O1607" s="832"/>
      <c r="P1607" s="849">
        <v>9</v>
      </c>
      <c r="Q1607" s="849">
        <v>3150</v>
      </c>
      <c r="R1607" s="837"/>
      <c r="S1607" s="850">
        <v>350</v>
      </c>
    </row>
    <row r="1608" spans="1:19" ht="14.4" customHeight="1" x14ac:dyDescent="0.3">
      <c r="A1608" s="831" t="s">
        <v>6806</v>
      </c>
      <c r="B1608" s="832" t="s">
        <v>7122</v>
      </c>
      <c r="C1608" s="832" t="s">
        <v>665</v>
      </c>
      <c r="D1608" s="832" t="s">
        <v>2677</v>
      </c>
      <c r="E1608" s="832" t="s">
        <v>6770</v>
      </c>
      <c r="F1608" s="832" t="s">
        <v>6822</v>
      </c>
      <c r="G1608" s="832" t="s">
        <v>6823</v>
      </c>
      <c r="H1608" s="849"/>
      <c r="I1608" s="849"/>
      <c r="J1608" s="832"/>
      <c r="K1608" s="832"/>
      <c r="L1608" s="849">
        <v>1</v>
      </c>
      <c r="M1608" s="849">
        <v>74</v>
      </c>
      <c r="N1608" s="832">
        <v>1</v>
      </c>
      <c r="O1608" s="832">
        <v>74</v>
      </c>
      <c r="P1608" s="849">
        <v>17</v>
      </c>
      <c r="Q1608" s="849">
        <v>1275</v>
      </c>
      <c r="R1608" s="837">
        <v>17.22972972972973</v>
      </c>
      <c r="S1608" s="850">
        <v>75</v>
      </c>
    </row>
    <row r="1609" spans="1:19" ht="14.4" customHeight="1" x14ac:dyDescent="0.3">
      <c r="A1609" s="831" t="s">
        <v>6806</v>
      </c>
      <c r="B1609" s="832" t="s">
        <v>7122</v>
      </c>
      <c r="C1609" s="832" t="s">
        <v>665</v>
      </c>
      <c r="D1609" s="832" t="s">
        <v>2677</v>
      </c>
      <c r="E1609" s="832" t="s">
        <v>6770</v>
      </c>
      <c r="F1609" s="832" t="s">
        <v>7136</v>
      </c>
      <c r="G1609" s="832" t="s">
        <v>7137</v>
      </c>
      <c r="H1609" s="849"/>
      <c r="I1609" s="849"/>
      <c r="J1609" s="832"/>
      <c r="K1609" s="832"/>
      <c r="L1609" s="849">
        <v>5</v>
      </c>
      <c r="M1609" s="849">
        <v>3510</v>
      </c>
      <c r="N1609" s="832">
        <v>1</v>
      </c>
      <c r="O1609" s="832">
        <v>702</v>
      </c>
      <c r="P1609" s="849">
        <v>58</v>
      </c>
      <c r="Q1609" s="849">
        <v>41006</v>
      </c>
      <c r="R1609" s="837">
        <v>11.682621082621083</v>
      </c>
      <c r="S1609" s="850">
        <v>707</v>
      </c>
    </row>
    <row r="1610" spans="1:19" ht="14.4" customHeight="1" x14ac:dyDescent="0.3">
      <c r="A1610" s="831" t="s">
        <v>6806</v>
      </c>
      <c r="B1610" s="832" t="s">
        <v>7122</v>
      </c>
      <c r="C1610" s="832" t="s">
        <v>665</v>
      </c>
      <c r="D1610" s="832" t="s">
        <v>2679</v>
      </c>
      <c r="E1610" s="832" t="s">
        <v>6770</v>
      </c>
      <c r="F1610" s="832" t="s">
        <v>6775</v>
      </c>
      <c r="G1610" s="832" t="s">
        <v>6776</v>
      </c>
      <c r="H1610" s="849">
        <v>3</v>
      </c>
      <c r="I1610" s="849">
        <v>198</v>
      </c>
      <c r="J1610" s="832">
        <v>0.3</v>
      </c>
      <c r="K1610" s="832">
        <v>66</v>
      </c>
      <c r="L1610" s="849">
        <v>10</v>
      </c>
      <c r="M1610" s="849">
        <v>660</v>
      </c>
      <c r="N1610" s="832">
        <v>1</v>
      </c>
      <c r="O1610" s="832">
        <v>66</v>
      </c>
      <c r="P1610" s="849">
        <v>1</v>
      </c>
      <c r="Q1610" s="849">
        <v>67</v>
      </c>
      <c r="R1610" s="837">
        <v>0.10151515151515152</v>
      </c>
      <c r="S1610" s="850">
        <v>67</v>
      </c>
    </row>
    <row r="1611" spans="1:19" ht="14.4" customHeight="1" x14ac:dyDescent="0.3">
      <c r="A1611" s="831" t="s">
        <v>6806</v>
      </c>
      <c r="B1611" s="832" t="s">
        <v>7122</v>
      </c>
      <c r="C1611" s="832" t="s">
        <v>665</v>
      </c>
      <c r="D1611" s="832" t="s">
        <v>2679</v>
      </c>
      <c r="E1611" s="832" t="s">
        <v>6770</v>
      </c>
      <c r="F1611" s="832" t="s">
        <v>6810</v>
      </c>
      <c r="G1611" s="832" t="s">
        <v>6811</v>
      </c>
      <c r="H1611" s="849">
        <v>93</v>
      </c>
      <c r="I1611" s="849">
        <v>3441</v>
      </c>
      <c r="J1611" s="832">
        <v>0.85321100917431192</v>
      </c>
      <c r="K1611" s="832">
        <v>37</v>
      </c>
      <c r="L1611" s="849">
        <v>109</v>
      </c>
      <c r="M1611" s="849">
        <v>4033</v>
      </c>
      <c r="N1611" s="832">
        <v>1</v>
      </c>
      <c r="O1611" s="832">
        <v>37</v>
      </c>
      <c r="P1611" s="849">
        <v>56</v>
      </c>
      <c r="Q1611" s="849">
        <v>2128</v>
      </c>
      <c r="R1611" s="837">
        <v>0.52764691296801391</v>
      </c>
      <c r="S1611" s="850">
        <v>38</v>
      </c>
    </row>
    <row r="1612" spans="1:19" ht="14.4" customHeight="1" x14ac:dyDescent="0.3">
      <c r="A1612" s="831" t="s">
        <v>6806</v>
      </c>
      <c r="B1612" s="832" t="s">
        <v>7122</v>
      </c>
      <c r="C1612" s="832" t="s">
        <v>665</v>
      </c>
      <c r="D1612" s="832" t="s">
        <v>2679</v>
      </c>
      <c r="E1612" s="832" t="s">
        <v>6770</v>
      </c>
      <c r="F1612" s="832" t="s">
        <v>5390</v>
      </c>
      <c r="G1612" s="832" t="s">
        <v>7123</v>
      </c>
      <c r="H1612" s="849">
        <v>626</v>
      </c>
      <c r="I1612" s="849">
        <v>88266</v>
      </c>
      <c r="J1612" s="832">
        <v>0.85989010989010994</v>
      </c>
      <c r="K1612" s="832">
        <v>141</v>
      </c>
      <c r="L1612" s="849">
        <v>728</v>
      </c>
      <c r="M1612" s="849">
        <v>102648</v>
      </c>
      <c r="N1612" s="832">
        <v>1</v>
      </c>
      <c r="O1612" s="832">
        <v>141</v>
      </c>
      <c r="P1612" s="849">
        <v>491</v>
      </c>
      <c r="Q1612" s="849">
        <v>69722</v>
      </c>
      <c r="R1612" s="837">
        <v>0.67923388668069518</v>
      </c>
      <c r="S1612" s="850">
        <v>142</v>
      </c>
    </row>
    <row r="1613" spans="1:19" ht="14.4" customHeight="1" x14ac:dyDescent="0.3">
      <c r="A1613" s="831" t="s">
        <v>6806</v>
      </c>
      <c r="B1613" s="832" t="s">
        <v>7122</v>
      </c>
      <c r="C1613" s="832" t="s">
        <v>665</v>
      </c>
      <c r="D1613" s="832" t="s">
        <v>2679</v>
      </c>
      <c r="E1613" s="832" t="s">
        <v>6770</v>
      </c>
      <c r="F1613" s="832" t="s">
        <v>7124</v>
      </c>
      <c r="G1613" s="832" t="s">
        <v>7125</v>
      </c>
      <c r="H1613" s="849"/>
      <c r="I1613" s="849"/>
      <c r="J1613" s="832"/>
      <c r="K1613" s="832"/>
      <c r="L1613" s="849">
        <v>2</v>
      </c>
      <c r="M1613" s="849">
        <v>1916</v>
      </c>
      <c r="N1613" s="832">
        <v>1</v>
      </c>
      <c r="O1613" s="832">
        <v>958</v>
      </c>
      <c r="P1613" s="849"/>
      <c r="Q1613" s="849"/>
      <c r="R1613" s="837"/>
      <c r="S1613" s="850"/>
    </row>
    <row r="1614" spans="1:19" ht="14.4" customHeight="1" x14ac:dyDescent="0.3">
      <c r="A1614" s="831" t="s">
        <v>6806</v>
      </c>
      <c r="B1614" s="832" t="s">
        <v>7122</v>
      </c>
      <c r="C1614" s="832" t="s">
        <v>665</v>
      </c>
      <c r="D1614" s="832" t="s">
        <v>2679</v>
      </c>
      <c r="E1614" s="832" t="s">
        <v>6770</v>
      </c>
      <c r="F1614" s="832" t="s">
        <v>7126</v>
      </c>
      <c r="G1614" s="832" t="s">
        <v>7127</v>
      </c>
      <c r="H1614" s="849">
        <v>3</v>
      </c>
      <c r="I1614" s="849">
        <v>1296</v>
      </c>
      <c r="J1614" s="832">
        <v>0.5</v>
      </c>
      <c r="K1614" s="832">
        <v>432</v>
      </c>
      <c r="L1614" s="849">
        <v>6</v>
      </c>
      <c r="M1614" s="849">
        <v>2592</v>
      </c>
      <c r="N1614" s="832">
        <v>1</v>
      </c>
      <c r="O1614" s="832">
        <v>432</v>
      </c>
      <c r="P1614" s="849">
        <v>2</v>
      </c>
      <c r="Q1614" s="849">
        <v>870</v>
      </c>
      <c r="R1614" s="837">
        <v>0.33564814814814814</v>
      </c>
      <c r="S1614" s="850">
        <v>435</v>
      </c>
    </row>
    <row r="1615" spans="1:19" ht="14.4" customHeight="1" x14ac:dyDescent="0.3">
      <c r="A1615" s="831" t="s">
        <v>6806</v>
      </c>
      <c r="B1615" s="832" t="s">
        <v>7122</v>
      </c>
      <c r="C1615" s="832" t="s">
        <v>665</v>
      </c>
      <c r="D1615" s="832" t="s">
        <v>2679</v>
      </c>
      <c r="E1615" s="832" t="s">
        <v>6770</v>
      </c>
      <c r="F1615" s="832" t="s">
        <v>7128</v>
      </c>
      <c r="G1615" s="832" t="s">
        <v>7129</v>
      </c>
      <c r="H1615" s="849">
        <v>609</v>
      </c>
      <c r="I1615" s="849">
        <v>614481</v>
      </c>
      <c r="J1615" s="832">
        <v>0.89338770881493434</v>
      </c>
      <c r="K1615" s="832">
        <v>1009</v>
      </c>
      <c r="L1615" s="849">
        <v>681</v>
      </c>
      <c r="M1615" s="849">
        <v>687810</v>
      </c>
      <c r="N1615" s="832">
        <v>1</v>
      </c>
      <c r="O1615" s="832">
        <v>1010</v>
      </c>
      <c r="P1615" s="849">
        <v>469</v>
      </c>
      <c r="Q1615" s="849">
        <v>475097</v>
      </c>
      <c r="R1615" s="837">
        <v>0.69073872144923742</v>
      </c>
      <c r="S1615" s="850">
        <v>1013</v>
      </c>
    </row>
    <row r="1616" spans="1:19" ht="14.4" customHeight="1" x14ac:dyDescent="0.3">
      <c r="A1616" s="831" t="s">
        <v>6806</v>
      </c>
      <c r="B1616" s="832" t="s">
        <v>7122</v>
      </c>
      <c r="C1616" s="832" t="s">
        <v>665</v>
      </c>
      <c r="D1616" s="832" t="s">
        <v>2679</v>
      </c>
      <c r="E1616" s="832" t="s">
        <v>6770</v>
      </c>
      <c r="F1616" s="832" t="s">
        <v>7130</v>
      </c>
      <c r="G1616" s="832" t="s">
        <v>7131</v>
      </c>
      <c r="H1616" s="849">
        <v>18</v>
      </c>
      <c r="I1616" s="849">
        <v>3186</v>
      </c>
      <c r="J1616" s="832">
        <v>1.0528750826173165</v>
      </c>
      <c r="K1616" s="832">
        <v>177</v>
      </c>
      <c r="L1616" s="849">
        <v>17</v>
      </c>
      <c r="M1616" s="849">
        <v>3026</v>
      </c>
      <c r="N1616" s="832">
        <v>1</v>
      </c>
      <c r="O1616" s="832">
        <v>178</v>
      </c>
      <c r="P1616" s="849">
        <v>9</v>
      </c>
      <c r="Q1616" s="849">
        <v>1611</v>
      </c>
      <c r="R1616" s="837">
        <v>0.53238598810310644</v>
      </c>
      <c r="S1616" s="850">
        <v>179</v>
      </c>
    </row>
    <row r="1617" spans="1:19" ht="14.4" customHeight="1" x14ac:dyDescent="0.3">
      <c r="A1617" s="831" t="s">
        <v>6806</v>
      </c>
      <c r="B1617" s="832" t="s">
        <v>7122</v>
      </c>
      <c r="C1617" s="832" t="s">
        <v>665</v>
      </c>
      <c r="D1617" s="832" t="s">
        <v>2679</v>
      </c>
      <c r="E1617" s="832" t="s">
        <v>6770</v>
      </c>
      <c r="F1617" s="832" t="s">
        <v>6781</v>
      </c>
      <c r="G1617" s="832" t="s">
        <v>6782</v>
      </c>
      <c r="H1617" s="849">
        <v>25</v>
      </c>
      <c r="I1617" s="849">
        <v>833.33</v>
      </c>
      <c r="J1617" s="832">
        <v>1.2500075000750006</v>
      </c>
      <c r="K1617" s="832">
        <v>33.333200000000005</v>
      </c>
      <c r="L1617" s="849">
        <v>20</v>
      </c>
      <c r="M1617" s="849">
        <v>666.66000000000008</v>
      </c>
      <c r="N1617" s="832">
        <v>1</v>
      </c>
      <c r="O1617" s="832">
        <v>33.333000000000006</v>
      </c>
      <c r="P1617" s="849">
        <v>27</v>
      </c>
      <c r="Q1617" s="849">
        <v>900</v>
      </c>
      <c r="R1617" s="837">
        <v>1.3500135001350011</v>
      </c>
      <c r="S1617" s="850">
        <v>33.333333333333336</v>
      </c>
    </row>
    <row r="1618" spans="1:19" ht="14.4" customHeight="1" x14ac:dyDescent="0.3">
      <c r="A1618" s="831" t="s">
        <v>6806</v>
      </c>
      <c r="B1618" s="832" t="s">
        <v>7122</v>
      </c>
      <c r="C1618" s="832" t="s">
        <v>665</v>
      </c>
      <c r="D1618" s="832" t="s">
        <v>2679</v>
      </c>
      <c r="E1618" s="832" t="s">
        <v>6770</v>
      </c>
      <c r="F1618" s="832" t="s">
        <v>7132</v>
      </c>
      <c r="G1618" s="832" t="s">
        <v>7133</v>
      </c>
      <c r="H1618" s="849">
        <v>620</v>
      </c>
      <c r="I1618" s="849">
        <v>220100</v>
      </c>
      <c r="J1618" s="832">
        <v>1.1231884057971016</v>
      </c>
      <c r="K1618" s="832">
        <v>355</v>
      </c>
      <c r="L1618" s="849">
        <v>552</v>
      </c>
      <c r="M1618" s="849">
        <v>195960</v>
      </c>
      <c r="N1618" s="832">
        <v>1</v>
      </c>
      <c r="O1618" s="832">
        <v>355</v>
      </c>
      <c r="P1618" s="849">
        <v>391</v>
      </c>
      <c r="Q1618" s="849">
        <v>139978</v>
      </c>
      <c r="R1618" s="837">
        <v>0.71431924882629105</v>
      </c>
      <c r="S1618" s="850">
        <v>358</v>
      </c>
    </row>
    <row r="1619" spans="1:19" ht="14.4" customHeight="1" x14ac:dyDescent="0.3">
      <c r="A1619" s="831" t="s">
        <v>6806</v>
      </c>
      <c r="B1619" s="832" t="s">
        <v>7122</v>
      </c>
      <c r="C1619" s="832" t="s">
        <v>665</v>
      </c>
      <c r="D1619" s="832" t="s">
        <v>2679</v>
      </c>
      <c r="E1619" s="832" t="s">
        <v>6770</v>
      </c>
      <c r="F1619" s="832" t="s">
        <v>6818</v>
      </c>
      <c r="G1619" s="832" t="s">
        <v>6819</v>
      </c>
      <c r="H1619" s="849">
        <v>305</v>
      </c>
      <c r="I1619" s="849">
        <v>35380</v>
      </c>
      <c r="J1619" s="832">
        <v>0.82432432432432434</v>
      </c>
      <c r="K1619" s="832">
        <v>116</v>
      </c>
      <c r="L1619" s="849">
        <v>370</v>
      </c>
      <c r="M1619" s="849">
        <v>42920</v>
      </c>
      <c r="N1619" s="832">
        <v>1</v>
      </c>
      <c r="O1619" s="832">
        <v>116</v>
      </c>
      <c r="P1619" s="849">
        <v>261</v>
      </c>
      <c r="Q1619" s="849">
        <v>30276</v>
      </c>
      <c r="R1619" s="837">
        <v>0.70540540540540542</v>
      </c>
      <c r="S1619" s="850">
        <v>116</v>
      </c>
    </row>
    <row r="1620" spans="1:19" ht="14.4" customHeight="1" x14ac:dyDescent="0.3">
      <c r="A1620" s="831" t="s">
        <v>6806</v>
      </c>
      <c r="B1620" s="832" t="s">
        <v>7122</v>
      </c>
      <c r="C1620" s="832" t="s">
        <v>665</v>
      </c>
      <c r="D1620" s="832" t="s">
        <v>2679</v>
      </c>
      <c r="E1620" s="832" t="s">
        <v>6770</v>
      </c>
      <c r="F1620" s="832" t="s">
        <v>6783</v>
      </c>
      <c r="G1620" s="832" t="s">
        <v>6784</v>
      </c>
      <c r="H1620" s="849">
        <v>4</v>
      </c>
      <c r="I1620" s="849">
        <v>148</v>
      </c>
      <c r="J1620" s="832">
        <v>0.8</v>
      </c>
      <c r="K1620" s="832">
        <v>37</v>
      </c>
      <c r="L1620" s="849">
        <v>5</v>
      </c>
      <c r="M1620" s="849">
        <v>185</v>
      </c>
      <c r="N1620" s="832">
        <v>1</v>
      </c>
      <c r="O1620" s="832">
        <v>37</v>
      </c>
      <c r="P1620" s="849">
        <v>2</v>
      </c>
      <c r="Q1620" s="849">
        <v>76</v>
      </c>
      <c r="R1620" s="837">
        <v>0.41081081081081083</v>
      </c>
      <c r="S1620" s="850">
        <v>38</v>
      </c>
    </row>
    <row r="1621" spans="1:19" ht="14.4" customHeight="1" x14ac:dyDescent="0.3">
      <c r="A1621" s="831" t="s">
        <v>6806</v>
      </c>
      <c r="B1621" s="832" t="s">
        <v>7122</v>
      </c>
      <c r="C1621" s="832" t="s">
        <v>665</v>
      </c>
      <c r="D1621" s="832" t="s">
        <v>2679</v>
      </c>
      <c r="E1621" s="832" t="s">
        <v>6770</v>
      </c>
      <c r="F1621" s="832" t="s">
        <v>6918</v>
      </c>
      <c r="G1621" s="832" t="s">
        <v>6919</v>
      </c>
      <c r="H1621" s="849">
        <v>52</v>
      </c>
      <c r="I1621" s="849">
        <v>17940</v>
      </c>
      <c r="J1621" s="832">
        <v>1.2345169281585466</v>
      </c>
      <c r="K1621" s="832">
        <v>345</v>
      </c>
      <c r="L1621" s="849">
        <v>42</v>
      </c>
      <c r="M1621" s="849">
        <v>14532</v>
      </c>
      <c r="N1621" s="832">
        <v>1</v>
      </c>
      <c r="O1621" s="832">
        <v>346</v>
      </c>
      <c r="P1621" s="849">
        <v>40</v>
      </c>
      <c r="Q1621" s="849">
        <v>14000</v>
      </c>
      <c r="R1621" s="837">
        <v>0.96339113680154143</v>
      </c>
      <c r="S1621" s="850">
        <v>350</v>
      </c>
    </row>
    <row r="1622" spans="1:19" ht="14.4" customHeight="1" x14ac:dyDescent="0.3">
      <c r="A1622" s="831" t="s">
        <v>6806</v>
      </c>
      <c r="B1622" s="832" t="s">
        <v>7122</v>
      </c>
      <c r="C1622" s="832" t="s">
        <v>665</v>
      </c>
      <c r="D1622" s="832" t="s">
        <v>2679</v>
      </c>
      <c r="E1622" s="832" t="s">
        <v>6770</v>
      </c>
      <c r="F1622" s="832" t="s">
        <v>6822</v>
      </c>
      <c r="G1622" s="832" t="s">
        <v>6823</v>
      </c>
      <c r="H1622" s="849">
        <v>63</v>
      </c>
      <c r="I1622" s="849">
        <v>4662</v>
      </c>
      <c r="J1622" s="832">
        <v>0.88732394366197187</v>
      </c>
      <c r="K1622" s="832">
        <v>74</v>
      </c>
      <c r="L1622" s="849">
        <v>71</v>
      </c>
      <c r="M1622" s="849">
        <v>5254</v>
      </c>
      <c r="N1622" s="832">
        <v>1</v>
      </c>
      <c r="O1622" s="832">
        <v>74</v>
      </c>
      <c r="P1622" s="849">
        <v>66</v>
      </c>
      <c r="Q1622" s="849">
        <v>4950</v>
      </c>
      <c r="R1622" s="837">
        <v>0.94213932242101261</v>
      </c>
      <c r="S1622" s="850">
        <v>75</v>
      </c>
    </row>
    <row r="1623" spans="1:19" ht="14.4" customHeight="1" x14ac:dyDescent="0.3">
      <c r="A1623" s="831" t="s">
        <v>6806</v>
      </c>
      <c r="B1623" s="832" t="s">
        <v>7122</v>
      </c>
      <c r="C1623" s="832" t="s">
        <v>665</v>
      </c>
      <c r="D1623" s="832" t="s">
        <v>2679</v>
      </c>
      <c r="E1623" s="832" t="s">
        <v>6770</v>
      </c>
      <c r="F1623" s="832" t="s">
        <v>6824</v>
      </c>
      <c r="G1623" s="832" t="s">
        <v>6825</v>
      </c>
      <c r="H1623" s="849">
        <v>4</v>
      </c>
      <c r="I1623" s="849">
        <v>892</v>
      </c>
      <c r="J1623" s="832">
        <v>0.15384615384615385</v>
      </c>
      <c r="K1623" s="832">
        <v>223</v>
      </c>
      <c r="L1623" s="849">
        <v>26</v>
      </c>
      <c r="M1623" s="849">
        <v>5798</v>
      </c>
      <c r="N1623" s="832">
        <v>1</v>
      </c>
      <c r="O1623" s="832">
        <v>223</v>
      </c>
      <c r="P1623" s="849">
        <v>101</v>
      </c>
      <c r="Q1623" s="849">
        <v>22826</v>
      </c>
      <c r="R1623" s="837">
        <v>3.9368747844084169</v>
      </c>
      <c r="S1623" s="850">
        <v>226</v>
      </c>
    </row>
    <row r="1624" spans="1:19" ht="14.4" customHeight="1" x14ac:dyDescent="0.3">
      <c r="A1624" s="831" t="s">
        <v>6806</v>
      </c>
      <c r="B1624" s="832" t="s">
        <v>7122</v>
      </c>
      <c r="C1624" s="832" t="s">
        <v>665</v>
      </c>
      <c r="D1624" s="832" t="s">
        <v>2679</v>
      </c>
      <c r="E1624" s="832" t="s">
        <v>6770</v>
      </c>
      <c r="F1624" s="832" t="s">
        <v>6890</v>
      </c>
      <c r="G1624" s="832" t="s">
        <v>6891</v>
      </c>
      <c r="H1624" s="849">
        <v>7</v>
      </c>
      <c r="I1624" s="849">
        <v>539</v>
      </c>
      <c r="J1624" s="832">
        <v>1.75</v>
      </c>
      <c r="K1624" s="832">
        <v>77</v>
      </c>
      <c r="L1624" s="849">
        <v>4</v>
      </c>
      <c r="M1624" s="849">
        <v>308</v>
      </c>
      <c r="N1624" s="832">
        <v>1</v>
      </c>
      <c r="O1624" s="832">
        <v>77</v>
      </c>
      <c r="P1624" s="849">
        <v>5</v>
      </c>
      <c r="Q1624" s="849">
        <v>390</v>
      </c>
      <c r="R1624" s="837">
        <v>1.2662337662337662</v>
      </c>
      <c r="S1624" s="850">
        <v>78</v>
      </c>
    </row>
    <row r="1625" spans="1:19" ht="14.4" customHeight="1" x14ac:dyDescent="0.3">
      <c r="A1625" s="831" t="s">
        <v>6806</v>
      </c>
      <c r="B1625" s="832" t="s">
        <v>7122</v>
      </c>
      <c r="C1625" s="832" t="s">
        <v>665</v>
      </c>
      <c r="D1625" s="832" t="s">
        <v>2679</v>
      </c>
      <c r="E1625" s="832" t="s">
        <v>6770</v>
      </c>
      <c r="F1625" s="832" t="s">
        <v>6828</v>
      </c>
      <c r="G1625" s="832" t="s">
        <v>6829</v>
      </c>
      <c r="H1625" s="849"/>
      <c r="I1625" s="849"/>
      <c r="J1625" s="832"/>
      <c r="K1625" s="832"/>
      <c r="L1625" s="849">
        <v>8</v>
      </c>
      <c r="M1625" s="849">
        <v>1784</v>
      </c>
      <c r="N1625" s="832">
        <v>1</v>
      </c>
      <c r="O1625" s="832">
        <v>223</v>
      </c>
      <c r="P1625" s="849">
        <v>1</v>
      </c>
      <c r="Q1625" s="849">
        <v>226</v>
      </c>
      <c r="R1625" s="837">
        <v>0.12668161434977579</v>
      </c>
      <c r="S1625" s="850">
        <v>226</v>
      </c>
    </row>
    <row r="1626" spans="1:19" ht="14.4" customHeight="1" x14ac:dyDescent="0.3">
      <c r="A1626" s="831" t="s">
        <v>6806</v>
      </c>
      <c r="B1626" s="832" t="s">
        <v>7122</v>
      </c>
      <c r="C1626" s="832" t="s">
        <v>665</v>
      </c>
      <c r="D1626" s="832" t="s">
        <v>2679</v>
      </c>
      <c r="E1626" s="832" t="s">
        <v>6770</v>
      </c>
      <c r="F1626" s="832" t="s">
        <v>6787</v>
      </c>
      <c r="G1626" s="832" t="s">
        <v>6788</v>
      </c>
      <c r="H1626" s="849">
        <v>1</v>
      </c>
      <c r="I1626" s="849">
        <v>59</v>
      </c>
      <c r="J1626" s="832"/>
      <c r="K1626" s="832">
        <v>59</v>
      </c>
      <c r="L1626" s="849"/>
      <c r="M1626" s="849"/>
      <c r="N1626" s="832"/>
      <c r="O1626" s="832"/>
      <c r="P1626" s="849"/>
      <c r="Q1626" s="849"/>
      <c r="R1626" s="837"/>
      <c r="S1626" s="850"/>
    </row>
    <row r="1627" spans="1:19" ht="14.4" customHeight="1" x14ac:dyDescent="0.3">
      <c r="A1627" s="831" t="s">
        <v>6806</v>
      </c>
      <c r="B1627" s="832" t="s">
        <v>7122</v>
      </c>
      <c r="C1627" s="832" t="s">
        <v>665</v>
      </c>
      <c r="D1627" s="832" t="s">
        <v>2679</v>
      </c>
      <c r="E1627" s="832" t="s">
        <v>6770</v>
      </c>
      <c r="F1627" s="832" t="s">
        <v>7134</v>
      </c>
      <c r="G1627" s="832" t="s">
        <v>7135</v>
      </c>
      <c r="H1627" s="849">
        <v>7</v>
      </c>
      <c r="I1627" s="849">
        <v>5985</v>
      </c>
      <c r="J1627" s="832">
        <v>0.31818181818181818</v>
      </c>
      <c r="K1627" s="832">
        <v>855</v>
      </c>
      <c r="L1627" s="849">
        <v>22</v>
      </c>
      <c r="M1627" s="849">
        <v>18810</v>
      </c>
      <c r="N1627" s="832">
        <v>1</v>
      </c>
      <c r="O1627" s="832">
        <v>855</v>
      </c>
      <c r="P1627" s="849">
        <v>15</v>
      </c>
      <c r="Q1627" s="849">
        <v>12870</v>
      </c>
      <c r="R1627" s="837">
        <v>0.68421052631578949</v>
      </c>
      <c r="S1627" s="850">
        <v>858</v>
      </c>
    </row>
    <row r="1628" spans="1:19" ht="14.4" customHeight="1" x14ac:dyDescent="0.3">
      <c r="A1628" s="831" t="s">
        <v>6806</v>
      </c>
      <c r="B1628" s="832" t="s">
        <v>7122</v>
      </c>
      <c r="C1628" s="832" t="s">
        <v>665</v>
      </c>
      <c r="D1628" s="832" t="s">
        <v>2679</v>
      </c>
      <c r="E1628" s="832" t="s">
        <v>6770</v>
      </c>
      <c r="F1628" s="832" t="s">
        <v>7136</v>
      </c>
      <c r="G1628" s="832" t="s">
        <v>7137</v>
      </c>
      <c r="H1628" s="849"/>
      <c r="I1628" s="849"/>
      <c r="J1628" s="832"/>
      <c r="K1628" s="832"/>
      <c r="L1628" s="849">
        <v>153</v>
      </c>
      <c r="M1628" s="849">
        <v>107406</v>
      </c>
      <c r="N1628" s="832">
        <v>1</v>
      </c>
      <c r="O1628" s="832">
        <v>702</v>
      </c>
      <c r="P1628" s="849">
        <v>98</v>
      </c>
      <c r="Q1628" s="849">
        <v>69286</v>
      </c>
      <c r="R1628" s="837">
        <v>0.64508500456212869</v>
      </c>
      <c r="S1628" s="850">
        <v>707</v>
      </c>
    </row>
    <row r="1629" spans="1:19" ht="14.4" customHeight="1" x14ac:dyDescent="0.3">
      <c r="A1629" s="831" t="s">
        <v>6806</v>
      </c>
      <c r="B1629" s="832" t="s">
        <v>7122</v>
      </c>
      <c r="C1629" s="832" t="s">
        <v>665</v>
      </c>
      <c r="D1629" s="832" t="s">
        <v>2679</v>
      </c>
      <c r="E1629" s="832" t="s">
        <v>6770</v>
      </c>
      <c r="F1629" s="832" t="s">
        <v>6830</v>
      </c>
      <c r="G1629" s="832" t="s">
        <v>6831</v>
      </c>
      <c r="H1629" s="849"/>
      <c r="I1629" s="849"/>
      <c r="J1629" s="832"/>
      <c r="K1629" s="832"/>
      <c r="L1629" s="849">
        <v>8</v>
      </c>
      <c r="M1629" s="849">
        <v>800</v>
      </c>
      <c r="N1629" s="832">
        <v>1</v>
      </c>
      <c r="O1629" s="832">
        <v>100</v>
      </c>
      <c r="P1629" s="849">
        <v>6</v>
      </c>
      <c r="Q1629" s="849">
        <v>600</v>
      </c>
      <c r="R1629" s="837">
        <v>0.75</v>
      </c>
      <c r="S1629" s="850">
        <v>100</v>
      </c>
    </row>
    <row r="1630" spans="1:19" ht="14.4" customHeight="1" x14ac:dyDescent="0.3">
      <c r="A1630" s="831" t="s">
        <v>6806</v>
      </c>
      <c r="B1630" s="832" t="s">
        <v>7122</v>
      </c>
      <c r="C1630" s="832" t="s">
        <v>665</v>
      </c>
      <c r="D1630" s="832" t="s">
        <v>2714</v>
      </c>
      <c r="E1630" s="832" t="s">
        <v>6770</v>
      </c>
      <c r="F1630" s="832" t="s">
        <v>6810</v>
      </c>
      <c r="G1630" s="832" t="s">
        <v>6811</v>
      </c>
      <c r="H1630" s="849">
        <v>6</v>
      </c>
      <c r="I1630" s="849">
        <v>222</v>
      </c>
      <c r="J1630" s="832">
        <v>2</v>
      </c>
      <c r="K1630" s="832">
        <v>37</v>
      </c>
      <c r="L1630" s="849">
        <v>3</v>
      </c>
      <c r="M1630" s="849">
        <v>111</v>
      </c>
      <c r="N1630" s="832">
        <v>1</v>
      </c>
      <c r="O1630" s="832">
        <v>37</v>
      </c>
      <c r="P1630" s="849">
        <v>4</v>
      </c>
      <c r="Q1630" s="849">
        <v>152</v>
      </c>
      <c r="R1630" s="837">
        <v>1.3693693693693694</v>
      </c>
      <c r="S1630" s="850">
        <v>38</v>
      </c>
    </row>
    <row r="1631" spans="1:19" ht="14.4" customHeight="1" x14ac:dyDescent="0.3">
      <c r="A1631" s="831" t="s">
        <v>6806</v>
      </c>
      <c r="B1631" s="832" t="s">
        <v>7122</v>
      </c>
      <c r="C1631" s="832" t="s">
        <v>665</v>
      </c>
      <c r="D1631" s="832" t="s">
        <v>2714</v>
      </c>
      <c r="E1631" s="832" t="s">
        <v>6770</v>
      </c>
      <c r="F1631" s="832" t="s">
        <v>5390</v>
      </c>
      <c r="G1631" s="832" t="s">
        <v>7123</v>
      </c>
      <c r="H1631" s="849">
        <v>259</v>
      </c>
      <c r="I1631" s="849">
        <v>36519</v>
      </c>
      <c r="J1631" s="832">
        <v>1.2696078431372548</v>
      </c>
      <c r="K1631" s="832">
        <v>141</v>
      </c>
      <c r="L1631" s="849">
        <v>204</v>
      </c>
      <c r="M1631" s="849">
        <v>28764</v>
      </c>
      <c r="N1631" s="832">
        <v>1</v>
      </c>
      <c r="O1631" s="832">
        <v>141</v>
      </c>
      <c r="P1631" s="849">
        <v>199</v>
      </c>
      <c r="Q1631" s="849">
        <v>28258</v>
      </c>
      <c r="R1631" s="837">
        <v>0.9824085662633848</v>
      </c>
      <c r="S1631" s="850">
        <v>142</v>
      </c>
    </row>
    <row r="1632" spans="1:19" ht="14.4" customHeight="1" x14ac:dyDescent="0.3">
      <c r="A1632" s="831" t="s">
        <v>6806</v>
      </c>
      <c r="B1632" s="832" t="s">
        <v>7122</v>
      </c>
      <c r="C1632" s="832" t="s">
        <v>665</v>
      </c>
      <c r="D1632" s="832" t="s">
        <v>2714</v>
      </c>
      <c r="E1632" s="832" t="s">
        <v>6770</v>
      </c>
      <c r="F1632" s="832" t="s">
        <v>7128</v>
      </c>
      <c r="G1632" s="832" t="s">
        <v>7129</v>
      </c>
      <c r="H1632" s="849">
        <v>251</v>
      </c>
      <c r="I1632" s="849">
        <v>253259</v>
      </c>
      <c r="J1632" s="832">
        <v>1.2352289908793834</v>
      </c>
      <c r="K1632" s="832">
        <v>1009</v>
      </c>
      <c r="L1632" s="849">
        <v>203</v>
      </c>
      <c r="M1632" s="849">
        <v>205030</v>
      </c>
      <c r="N1632" s="832">
        <v>1</v>
      </c>
      <c r="O1632" s="832">
        <v>1010</v>
      </c>
      <c r="P1632" s="849">
        <v>195</v>
      </c>
      <c r="Q1632" s="849">
        <v>197535</v>
      </c>
      <c r="R1632" s="837">
        <v>0.9634443739940497</v>
      </c>
      <c r="S1632" s="850">
        <v>1013</v>
      </c>
    </row>
    <row r="1633" spans="1:19" ht="14.4" customHeight="1" x14ac:dyDescent="0.3">
      <c r="A1633" s="831" t="s">
        <v>6806</v>
      </c>
      <c r="B1633" s="832" t="s">
        <v>7122</v>
      </c>
      <c r="C1633" s="832" t="s">
        <v>665</v>
      </c>
      <c r="D1633" s="832" t="s">
        <v>2714</v>
      </c>
      <c r="E1633" s="832" t="s">
        <v>6770</v>
      </c>
      <c r="F1633" s="832" t="s">
        <v>6781</v>
      </c>
      <c r="G1633" s="832" t="s">
        <v>6782</v>
      </c>
      <c r="H1633" s="849">
        <v>12</v>
      </c>
      <c r="I1633" s="849">
        <v>399.99</v>
      </c>
      <c r="J1633" s="832">
        <v>1.3333444448148271</v>
      </c>
      <c r="K1633" s="832">
        <v>33.332500000000003</v>
      </c>
      <c r="L1633" s="849">
        <v>9</v>
      </c>
      <c r="M1633" s="849">
        <v>299.99</v>
      </c>
      <c r="N1633" s="832">
        <v>1</v>
      </c>
      <c r="O1633" s="832">
        <v>33.332222222222221</v>
      </c>
      <c r="P1633" s="849">
        <v>8</v>
      </c>
      <c r="Q1633" s="849">
        <v>266.68</v>
      </c>
      <c r="R1633" s="837">
        <v>0.88896296543218112</v>
      </c>
      <c r="S1633" s="850">
        <v>33.335000000000001</v>
      </c>
    </row>
    <row r="1634" spans="1:19" ht="14.4" customHeight="1" x14ac:dyDescent="0.3">
      <c r="A1634" s="831" t="s">
        <v>6806</v>
      </c>
      <c r="B1634" s="832" t="s">
        <v>7122</v>
      </c>
      <c r="C1634" s="832" t="s">
        <v>665</v>
      </c>
      <c r="D1634" s="832" t="s">
        <v>2714</v>
      </c>
      <c r="E1634" s="832" t="s">
        <v>6770</v>
      </c>
      <c r="F1634" s="832" t="s">
        <v>7132</v>
      </c>
      <c r="G1634" s="832" t="s">
        <v>7133</v>
      </c>
      <c r="H1634" s="849">
        <v>244</v>
      </c>
      <c r="I1634" s="849">
        <v>86620</v>
      </c>
      <c r="J1634" s="832">
        <v>1.2079207920792079</v>
      </c>
      <c r="K1634" s="832">
        <v>355</v>
      </c>
      <c r="L1634" s="849">
        <v>202</v>
      </c>
      <c r="M1634" s="849">
        <v>71710</v>
      </c>
      <c r="N1634" s="832">
        <v>1</v>
      </c>
      <c r="O1634" s="832">
        <v>355</v>
      </c>
      <c r="P1634" s="849">
        <v>199</v>
      </c>
      <c r="Q1634" s="849">
        <v>71242</v>
      </c>
      <c r="R1634" s="837">
        <v>0.99347371356853997</v>
      </c>
      <c r="S1634" s="850">
        <v>358</v>
      </c>
    </row>
    <row r="1635" spans="1:19" ht="14.4" customHeight="1" x14ac:dyDescent="0.3">
      <c r="A1635" s="831" t="s">
        <v>6806</v>
      </c>
      <c r="B1635" s="832" t="s">
        <v>7122</v>
      </c>
      <c r="C1635" s="832" t="s">
        <v>665</v>
      </c>
      <c r="D1635" s="832" t="s">
        <v>2714</v>
      </c>
      <c r="E1635" s="832" t="s">
        <v>6770</v>
      </c>
      <c r="F1635" s="832" t="s">
        <v>6818</v>
      </c>
      <c r="G1635" s="832" t="s">
        <v>6819</v>
      </c>
      <c r="H1635" s="849">
        <v>107</v>
      </c>
      <c r="I1635" s="849">
        <v>12412</v>
      </c>
      <c r="J1635" s="832">
        <v>1.2159090909090908</v>
      </c>
      <c r="K1635" s="832">
        <v>116</v>
      </c>
      <c r="L1635" s="849">
        <v>88</v>
      </c>
      <c r="M1635" s="849">
        <v>10208</v>
      </c>
      <c r="N1635" s="832">
        <v>1</v>
      </c>
      <c r="O1635" s="832">
        <v>116</v>
      </c>
      <c r="P1635" s="849">
        <v>88</v>
      </c>
      <c r="Q1635" s="849">
        <v>10208</v>
      </c>
      <c r="R1635" s="837">
        <v>1</v>
      </c>
      <c r="S1635" s="850">
        <v>116</v>
      </c>
    </row>
    <row r="1636" spans="1:19" ht="14.4" customHeight="1" x14ac:dyDescent="0.3">
      <c r="A1636" s="831" t="s">
        <v>6806</v>
      </c>
      <c r="B1636" s="832" t="s">
        <v>7122</v>
      </c>
      <c r="C1636" s="832" t="s">
        <v>665</v>
      </c>
      <c r="D1636" s="832" t="s">
        <v>2714</v>
      </c>
      <c r="E1636" s="832" t="s">
        <v>6770</v>
      </c>
      <c r="F1636" s="832" t="s">
        <v>6783</v>
      </c>
      <c r="G1636" s="832" t="s">
        <v>6784</v>
      </c>
      <c r="H1636" s="849"/>
      <c r="I1636" s="849"/>
      <c r="J1636" s="832"/>
      <c r="K1636" s="832"/>
      <c r="L1636" s="849"/>
      <c r="M1636" s="849"/>
      <c r="N1636" s="832"/>
      <c r="O1636" s="832"/>
      <c r="P1636" s="849">
        <v>1</v>
      </c>
      <c r="Q1636" s="849">
        <v>38</v>
      </c>
      <c r="R1636" s="837"/>
      <c r="S1636" s="850">
        <v>38</v>
      </c>
    </row>
    <row r="1637" spans="1:19" ht="14.4" customHeight="1" x14ac:dyDescent="0.3">
      <c r="A1637" s="831" t="s">
        <v>6806</v>
      </c>
      <c r="B1637" s="832" t="s">
        <v>7122</v>
      </c>
      <c r="C1637" s="832" t="s">
        <v>665</v>
      </c>
      <c r="D1637" s="832" t="s">
        <v>2714</v>
      </c>
      <c r="E1637" s="832" t="s">
        <v>6770</v>
      </c>
      <c r="F1637" s="832" t="s">
        <v>6918</v>
      </c>
      <c r="G1637" s="832" t="s">
        <v>6919</v>
      </c>
      <c r="H1637" s="849">
        <v>10</v>
      </c>
      <c r="I1637" s="849">
        <v>3450</v>
      </c>
      <c r="J1637" s="832">
        <v>1.1078998073217727</v>
      </c>
      <c r="K1637" s="832">
        <v>345</v>
      </c>
      <c r="L1637" s="849">
        <v>9</v>
      </c>
      <c r="M1637" s="849">
        <v>3114</v>
      </c>
      <c r="N1637" s="832">
        <v>1</v>
      </c>
      <c r="O1637" s="832">
        <v>346</v>
      </c>
      <c r="P1637" s="849">
        <v>5</v>
      </c>
      <c r="Q1637" s="849">
        <v>1750</v>
      </c>
      <c r="R1637" s="837">
        <v>0.56197816313423254</v>
      </c>
      <c r="S1637" s="850">
        <v>350</v>
      </c>
    </row>
    <row r="1638" spans="1:19" ht="14.4" customHeight="1" x14ac:dyDescent="0.3">
      <c r="A1638" s="831" t="s">
        <v>6806</v>
      </c>
      <c r="B1638" s="832" t="s">
        <v>7122</v>
      </c>
      <c r="C1638" s="832" t="s">
        <v>665</v>
      </c>
      <c r="D1638" s="832" t="s">
        <v>2714</v>
      </c>
      <c r="E1638" s="832" t="s">
        <v>6770</v>
      </c>
      <c r="F1638" s="832" t="s">
        <v>6787</v>
      </c>
      <c r="G1638" s="832" t="s">
        <v>6788</v>
      </c>
      <c r="H1638" s="849">
        <v>1</v>
      </c>
      <c r="I1638" s="849">
        <v>59</v>
      </c>
      <c r="J1638" s="832"/>
      <c r="K1638" s="832">
        <v>59</v>
      </c>
      <c r="L1638" s="849"/>
      <c r="M1638" s="849"/>
      <c r="N1638" s="832"/>
      <c r="O1638" s="832"/>
      <c r="P1638" s="849"/>
      <c r="Q1638" s="849"/>
      <c r="R1638" s="837"/>
      <c r="S1638" s="850"/>
    </row>
    <row r="1639" spans="1:19" ht="14.4" customHeight="1" x14ac:dyDescent="0.3">
      <c r="A1639" s="831" t="s">
        <v>6806</v>
      </c>
      <c r="B1639" s="832" t="s">
        <v>7122</v>
      </c>
      <c r="C1639" s="832" t="s">
        <v>665</v>
      </c>
      <c r="D1639" s="832" t="s">
        <v>2692</v>
      </c>
      <c r="E1639" s="832" t="s">
        <v>6770</v>
      </c>
      <c r="F1639" s="832" t="s">
        <v>5390</v>
      </c>
      <c r="G1639" s="832" t="s">
        <v>7123</v>
      </c>
      <c r="H1639" s="849"/>
      <c r="I1639" s="849"/>
      <c r="J1639" s="832"/>
      <c r="K1639" s="832"/>
      <c r="L1639" s="849">
        <v>4</v>
      </c>
      <c r="M1639" s="849">
        <v>564</v>
      </c>
      <c r="N1639" s="832">
        <v>1</v>
      </c>
      <c r="O1639" s="832">
        <v>141</v>
      </c>
      <c r="P1639" s="849">
        <v>4</v>
      </c>
      <c r="Q1639" s="849">
        <v>568</v>
      </c>
      <c r="R1639" s="837">
        <v>1.0070921985815602</v>
      </c>
      <c r="S1639" s="850">
        <v>142</v>
      </c>
    </row>
    <row r="1640" spans="1:19" ht="14.4" customHeight="1" x14ac:dyDescent="0.3">
      <c r="A1640" s="831" t="s">
        <v>6806</v>
      </c>
      <c r="B1640" s="832" t="s">
        <v>7122</v>
      </c>
      <c r="C1640" s="832" t="s">
        <v>665</v>
      </c>
      <c r="D1640" s="832" t="s">
        <v>2692</v>
      </c>
      <c r="E1640" s="832" t="s">
        <v>6770</v>
      </c>
      <c r="F1640" s="832" t="s">
        <v>7128</v>
      </c>
      <c r="G1640" s="832" t="s">
        <v>7129</v>
      </c>
      <c r="H1640" s="849"/>
      <c r="I1640" s="849"/>
      <c r="J1640" s="832"/>
      <c r="K1640" s="832"/>
      <c r="L1640" s="849">
        <v>4</v>
      </c>
      <c r="M1640" s="849">
        <v>4040</v>
      </c>
      <c r="N1640" s="832">
        <v>1</v>
      </c>
      <c r="O1640" s="832">
        <v>1010</v>
      </c>
      <c r="P1640" s="849">
        <v>5</v>
      </c>
      <c r="Q1640" s="849">
        <v>5065</v>
      </c>
      <c r="R1640" s="837">
        <v>1.2537128712871286</v>
      </c>
      <c r="S1640" s="850">
        <v>1013</v>
      </c>
    </row>
    <row r="1641" spans="1:19" ht="14.4" customHeight="1" x14ac:dyDescent="0.3">
      <c r="A1641" s="831" t="s">
        <v>6806</v>
      </c>
      <c r="B1641" s="832" t="s">
        <v>7122</v>
      </c>
      <c r="C1641" s="832" t="s">
        <v>665</v>
      </c>
      <c r="D1641" s="832" t="s">
        <v>2692</v>
      </c>
      <c r="E1641" s="832" t="s">
        <v>6770</v>
      </c>
      <c r="F1641" s="832" t="s">
        <v>7130</v>
      </c>
      <c r="G1641" s="832" t="s">
        <v>7131</v>
      </c>
      <c r="H1641" s="849"/>
      <c r="I1641" s="849"/>
      <c r="J1641" s="832"/>
      <c r="K1641" s="832"/>
      <c r="L1641" s="849">
        <v>1</v>
      </c>
      <c r="M1641" s="849">
        <v>178</v>
      </c>
      <c r="N1641" s="832">
        <v>1</v>
      </c>
      <c r="O1641" s="832">
        <v>178</v>
      </c>
      <c r="P1641" s="849">
        <v>2</v>
      </c>
      <c r="Q1641" s="849">
        <v>358</v>
      </c>
      <c r="R1641" s="837">
        <v>2.0112359550561796</v>
      </c>
      <c r="S1641" s="850">
        <v>179</v>
      </c>
    </row>
    <row r="1642" spans="1:19" ht="14.4" customHeight="1" x14ac:dyDescent="0.3">
      <c r="A1642" s="831" t="s">
        <v>6806</v>
      </c>
      <c r="B1642" s="832" t="s">
        <v>7122</v>
      </c>
      <c r="C1642" s="832" t="s">
        <v>665</v>
      </c>
      <c r="D1642" s="832" t="s">
        <v>2692</v>
      </c>
      <c r="E1642" s="832" t="s">
        <v>6770</v>
      </c>
      <c r="F1642" s="832" t="s">
        <v>7132</v>
      </c>
      <c r="G1642" s="832" t="s">
        <v>7133</v>
      </c>
      <c r="H1642" s="849"/>
      <c r="I1642" s="849"/>
      <c r="J1642" s="832"/>
      <c r="K1642" s="832"/>
      <c r="L1642" s="849">
        <v>2</v>
      </c>
      <c r="M1642" s="849">
        <v>710</v>
      </c>
      <c r="N1642" s="832">
        <v>1</v>
      </c>
      <c r="O1642" s="832">
        <v>355</v>
      </c>
      <c r="P1642" s="849">
        <v>2</v>
      </c>
      <c r="Q1642" s="849">
        <v>716</v>
      </c>
      <c r="R1642" s="837">
        <v>1.0084507042253521</v>
      </c>
      <c r="S1642" s="850">
        <v>358</v>
      </c>
    </row>
    <row r="1643" spans="1:19" ht="14.4" customHeight="1" x14ac:dyDescent="0.3">
      <c r="A1643" s="831" t="s">
        <v>6806</v>
      </c>
      <c r="B1643" s="832" t="s">
        <v>7122</v>
      </c>
      <c r="C1643" s="832" t="s">
        <v>665</v>
      </c>
      <c r="D1643" s="832" t="s">
        <v>2692</v>
      </c>
      <c r="E1643" s="832" t="s">
        <v>6770</v>
      </c>
      <c r="F1643" s="832" t="s">
        <v>6818</v>
      </c>
      <c r="G1643" s="832" t="s">
        <v>6819</v>
      </c>
      <c r="H1643" s="849"/>
      <c r="I1643" s="849"/>
      <c r="J1643" s="832"/>
      <c r="K1643" s="832"/>
      <c r="L1643" s="849">
        <v>2</v>
      </c>
      <c r="M1643" s="849">
        <v>232</v>
      </c>
      <c r="N1643" s="832">
        <v>1</v>
      </c>
      <c r="O1643" s="832">
        <v>116</v>
      </c>
      <c r="P1643" s="849">
        <v>4</v>
      </c>
      <c r="Q1643" s="849">
        <v>464</v>
      </c>
      <c r="R1643" s="837">
        <v>2</v>
      </c>
      <c r="S1643" s="850">
        <v>116</v>
      </c>
    </row>
    <row r="1644" spans="1:19" ht="14.4" customHeight="1" x14ac:dyDescent="0.3">
      <c r="A1644" s="831" t="s">
        <v>6806</v>
      </c>
      <c r="B1644" s="832" t="s">
        <v>7122</v>
      </c>
      <c r="C1644" s="832" t="s">
        <v>665</v>
      </c>
      <c r="D1644" s="832" t="s">
        <v>2692</v>
      </c>
      <c r="E1644" s="832" t="s">
        <v>6770</v>
      </c>
      <c r="F1644" s="832" t="s">
        <v>7136</v>
      </c>
      <c r="G1644" s="832" t="s">
        <v>7137</v>
      </c>
      <c r="H1644" s="849"/>
      <c r="I1644" s="849"/>
      <c r="J1644" s="832"/>
      <c r="K1644" s="832"/>
      <c r="L1644" s="849">
        <v>2</v>
      </c>
      <c r="M1644" s="849">
        <v>1404</v>
      </c>
      <c r="N1644" s="832">
        <v>1</v>
      </c>
      <c r="O1644" s="832">
        <v>702</v>
      </c>
      <c r="P1644" s="849">
        <v>1</v>
      </c>
      <c r="Q1644" s="849">
        <v>707</v>
      </c>
      <c r="R1644" s="837">
        <v>0.50356125356125359</v>
      </c>
      <c r="S1644" s="850">
        <v>707</v>
      </c>
    </row>
    <row r="1645" spans="1:19" ht="14.4" customHeight="1" x14ac:dyDescent="0.3">
      <c r="A1645" s="831" t="s">
        <v>6806</v>
      </c>
      <c r="B1645" s="832" t="s">
        <v>7138</v>
      </c>
      <c r="C1645" s="832" t="s">
        <v>665</v>
      </c>
      <c r="D1645" s="832" t="s">
        <v>2656</v>
      </c>
      <c r="E1645" s="832" t="s">
        <v>6770</v>
      </c>
      <c r="F1645" s="832" t="s">
        <v>6810</v>
      </c>
      <c r="G1645" s="832" t="s">
        <v>6811</v>
      </c>
      <c r="H1645" s="849">
        <v>4</v>
      </c>
      <c r="I1645" s="849">
        <v>148</v>
      </c>
      <c r="J1645" s="832">
        <v>0.4</v>
      </c>
      <c r="K1645" s="832">
        <v>37</v>
      </c>
      <c r="L1645" s="849">
        <v>10</v>
      </c>
      <c r="M1645" s="849">
        <v>370</v>
      </c>
      <c r="N1645" s="832">
        <v>1</v>
      </c>
      <c r="O1645" s="832">
        <v>37</v>
      </c>
      <c r="P1645" s="849">
        <v>17</v>
      </c>
      <c r="Q1645" s="849">
        <v>646</v>
      </c>
      <c r="R1645" s="837">
        <v>1.7459459459459459</v>
      </c>
      <c r="S1645" s="850">
        <v>38</v>
      </c>
    </row>
    <row r="1646" spans="1:19" ht="14.4" customHeight="1" x14ac:dyDescent="0.3">
      <c r="A1646" s="831" t="s">
        <v>6806</v>
      </c>
      <c r="B1646" s="832" t="s">
        <v>7138</v>
      </c>
      <c r="C1646" s="832" t="s">
        <v>665</v>
      </c>
      <c r="D1646" s="832" t="s">
        <v>2656</v>
      </c>
      <c r="E1646" s="832" t="s">
        <v>6770</v>
      </c>
      <c r="F1646" s="832" t="s">
        <v>7143</v>
      </c>
      <c r="G1646" s="832" t="s">
        <v>7144</v>
      </c>
      <c r="H1646" s="849">
        <v>72</v>
      </c>
      <c r="I1646" s="849">
        <v>50472</v>
      </c>
      <c r="J1646" s="832">
        <v>1.4978632478632479</v>
      </c>
      <c r="K1646" s="832">
        <v>701</v>
      </c>
      <c r="L1646" s="849">
        <v>48</v>
      </c>
      <c r="M1646" s="849">
        <v>33696</v>
      </c>
      <c r="N1646" s="832">
        <v>1</v>
      </c>
      <c r="O1646" s="832">
        <v>702</v>
      </c>
      <c r="P1646" s="849">
        <v>69</v>
      </c>
      <c r="Q1646" s="849">
        <v>48783</v>
      </c>
      <c r="R1646" s="837">
        <v>1.447738603988604</v>
      </c>
      <c r="S1646" s="850">
        <v>707</v>
      </c>
    </row>
    <row r="1647" spans="1:19" ht="14.4" customHeight="1" x14ac:dyDescent="0.3">
      <c r="A1647" s="831" t="s">
        <v>6806</v>
      </c>
      <c r="B1647" s="832" t="s">
        <v>7138</v>
      </c>
      <c r="C1647" s="832" t="s">
        <v>665</v>
      </c>
      <c r="D1647" s="832" t="s">
        <v>2656</v>
      </c>
      <c r="E1647" s="832" t="s">
        <v>6770</v>
      </c>
      <c r="F1647" s="832" t="s">
        <v>6781</v>
      </c>
      <c r="G1647" s="832" t="s">
        <v>6782</v>
      </c>
      <c r="H1647" s="849">
        <v>1</v>
      </c>
      <c r="I1647" s="849">
        <v>33.33</v>
      </c>
      <c r="J1647" s="832">
        <v>0.19998799951998075</v>
      </c>
      <c r="K1647" s="832">
        <v>33.33</v>
      </c>
      <c r="L1647" s="849">
        <v>5</v>
      </c>
      <c r="M1647" s="849">
        <v>166.66000000000003</v>
      </c>
      <c r="N1647" s="832">
        <v>1</v>
      </c>
      <c r="O1647" s="832">
        <v>33.332000000000008</v>
      </c>
      <c r="P1647" s="849">
        <v>4</v>
      </c>
      <c r="Q1647" s="849">
        <v>133.32999999999998</v>
      </c>
      <c r="R1647" s="837">
        <v>0.80001200048001897</v>
      </c>
      <c r="S1647" s="850">
        <v>33.332499999999996</v>
      </c>
    </row>
    <row r="1648" spans="1:19" ht="14.4" customHeight="1" x14ac:dyDescent="0.3">
      <c r="A1648" s="831" t="s">
        <v>6806</v>
      </c>
      <c r="B1648" s="832" t="s">
        <v>7138</v>
      </c>
      <c r="C1648" s="832" t="s">
        <v>665</v>
      </c>
      <c r="D1648" s="832" t="s">
        <v>2656</v>
      </c>
      <c r="E1648" s="832" t="s">
        <v>6770</v>
      </c>
      <c r="F1648" s="832" t="s">
        <v>7155</v>
      </c>
      <c r="G1648" s="832" t="s">
        <v>7156</v>
      </c>
      <c r="H1648" s="849">
        <v>13</v>
      </c>
      <c r="I1648" s="849">
        <v>4615</v>
      </c>
      <c r="J1648" s="832">
        <v>13</v>
      </c>
      <c r="K1648" s="832">
        <v>355</v>
      </c>
      <c r="L1648" s="849">
        <v>1</v>
      </c>
      <c r="M1648" s="849">
        <v>355</v>
      </c>
      <c r="N1648" s="832">
        <v>1</v>
      </c>
      <c r="O1648" s="832">
        <v>355</v>
      </c>
      <c r="P1648" s="849">
        <v>5</v>
      </c>
      <c r="Q1648" s="849">
        <v>1790</v>
      </c>
      <c r="R1648" s="837">
        <v>5.042253521126761</v>
      </c>
      <c r="S1648" s="850">
        <v>358</v>
      </c>
    </row>
    <row r="1649" spans="1:19" ht="14.4" customHeight="1" x14ac:dyDescent="0.3">
      <c r="A1649" s="831" t="s">
        <v>6806</v>
      </c>
      <c r="B1649" s="832" t="s">
        <v>7138</v>
      </c>
      <c r="C1649" s="832" t="s">
        <v>665</v>
      </c>
      <c r="D1649" s="832" t="s">
        <v>2656</v>
      </c>
      <c r="E1649" s="832" t="s">
        <v>6770</v>
      </c>
      <c r="F1649" s="832" t="s">
        <v>6822</v>
      </c>
      <c r="G1649" s="832" t="s">
        <v>6823</v>
      </c>
      <c r="H1649" s="849">
        <v>7</v>
      </c>
      <c r="I1649" s="849">
        <v>518</v>
      </c>
      <c r="J1649" s="832">
        <v>0.58333333333333337</v>
      </c>
      <c r="K1649" s="832">
        <v>74</v>
      </c>
      <c r="L1649" s="849">
        <v>12</v>
      </c>
      <c r="M1649" s="849">
        <v>888</v>
      </c>
      <c r="N1649" s="832">
        <v>1</v>
      </c>
      <c r="O1649" s="832">
        <v>74</v>
      </c>
      <c r="P1649" s="849">
        <v>10</v>
      </c>
      <c r="Q1649" s="849">
        <v>750</v>
      </c>
      <c r="R1649" s="837">
        <v>0.84459459459459463</v>
      </c>
      <c r="S1649" s="850">
        <v>75</v>
      </c>
    </row>
    <row r="1650" spans="1:19" ht="14.4" customHeight="1" x14ac:dyDescent="0.3">
      <c r="A1650" s="831" t="s">
        <v>6806</v>
      </c>
      <c r="B1650" s="832" t="s">
        <v>7138</v>
      </c>
      <c r="C1650" s="832" t="s">
        <v>665</v>
      </c>
      <c r="D1650" s="832" t="s">
        <v>2656</v>
      </c>
      <c r="E1650" s="832" t="s">
        <v>6770</v>
      </c>
      <c r="F1650" s="832" t="s">
        <v>7157</v>
      </c>
      <c r="G1650" s="832" t="s">
        <v>7158</v>
      </c>
      <c r="H1650" s="849">
        <v>1</v>
      </c>
      <c r="I1650" s="849">
        <v>177</v>
      </c>
      <c r="J1650" s="832">
        <v>2.0716292134831459E-2</v>
      </c>
      <c r="K1650" s="832">
        <v>177</v>
      </c>
      <c r="L1650" s="849">
        <v>48</v>
      </c>
      <c r="M1650" s="849">
        <v>8544</v>
      </c>
      <c r="N1650" s="832">
        <v>1</v>
      </c>
      <c r="O1650" s="832">
        <v>178</v>
      </c>
      <c r="P1650" s="849">
        <v>73</v>
      </c>
      <c r="Q1650" s="849">
        <v>13067</v>
      </c>
      <c r="R1650" s="837">
        <v>1.5293773408239701</v>
      </c>
      <c r="S1650" s="850">
        <v>179</v>
      </c>
    </row>
    <row r="1651" spans="1:19" ht="14.4" customHeight="1" x14ac:dyDescent="0.3">
      <c r="A1651" s="831" t="s">
        <v>6806</v>
      </c>
      <c r="B1651" s="832" t="s">
        <v>7138</v>
      </c>
      <c r="C1651" s="832" t="s">
        <v>665</v>
      </c>
      <c r="D1651" s="832" t="s">
        <v>2656</v>
      </c>
      <c r="E1651" s="832" t="s">
        <v>6770</v>
      </c>
      <c r="F1651" s="832" t="s">
        <v>6828</v>
      </c>
      <c r="G1651" s="832" t="s">
        <v>6829</v>
      </c>
      <c r="H1651" s="849">
        <v>2</v>
      </c>
      <c r="I1651" s="849">
        <v>446</v>
      </c>
      <c r="J1651" s="832">
        <v>2</v>
      </c>
      <c r="K1651" s="832">
        <v>223</v>
      </c>
      <c r="L1651" s="849">
        <v>1</v>
      </c>
      <c r="M1651" s="849">
        <v>223</v>
      </c>
      <c r="N1651" s="832">
        <v>1</v>
      </c>
      <c r="O1651" s="832">
        <v>223</v>
      </c>
      <c r="P1651" s="849"/>
      <c r="Q1651" s="849"/>
      <c r="R1651" s="837"/>
      <c r="S1651" s="850"/>
    </row>
    <row r="1652" spans="1:19" ht="14.4" customHeight="1" x14ac:dyDescent="0.3">
      <c r="A1652" s="831" t="s">
        <v>6806</v>
      </c>
      <c r="B1652" s="832" t="s">
        <v>7138</v>
      </c>
      <c r="C1652" s="832" t="s">
        <v>665</v>
      </c>
      <c r="D1652" s="832" t="s">
        <v>6734</v>
      </c>
      <c r="E1652" s="832" t="s">
        <v>6770</v>
      </c>
      <c r="F1652" s="832" t="s">
        <v>6775</v>
      </c>
      <c r="G1652" s="832" t="s">
        <v>6776</v>
      </c>
      <c r="H1652" s="849">
        <v>1</v>
      </c>
      <c r="I1652" s="849">
        <v>66</v>
      </c>
      <c r="J1652" s="832">
        <v>0.5</v>
      </c>
      <c r="K1652" s="832">
        <v>66</v>
      </c>
      <c r="L1652" s="849">
        <v>2</v>
      </c>
      <c r="M1652" s="849">
        <v>132</v>
      </c>
      <c r="N1652" s="832">
        <v>1</v>
      </c>
      <c r="O1652" s="832">
        <v>66</v>
      </c>
      <c r="P1652" s="849">
        <v>3</v>
      </c>
      <c r="Q1652" s="849">
        <v>201</v>
      </c>
      <c r="R1652" s="837">
        <v>1.5227272727272727</v>
      </c>
      <c r="S1652" s="850">
        <v>67</v>
      </c>
    </row>
    <row r="1653" spans="1:19" ht="14.4" customHeight="1" x14ac:dyDescent="0.3">
      <c r="A1653" s="831" t="s">
        <v>6806</v>
      </c>
      <c r="B1653" s="832" t="s">
        <v>7138</v>
      </c>
      <c r="C1653" s="832" t="s">
        <v>665</v>
      </c>
      <c r="D1653" s="832" t="s">
        <v>6734</v>
      </c>
      <c r="E1653" s="832" t="s">
        <v>6770</v>
      </c>
      <c r="F1653" s="832" t="s">
        <v>6818</v>
      </c>
      <c r="G1653" s="832" t="s">
        <v>6819</v>
      </c>
      <c r="H1653" s="849">
        <v>99</v>
      </c>
      <c r="I1653" s="849">
        <v>11484</v>
      </c>
      <c r="J1653" s="832">
        <v>1.8679245283018868</v>
      </c>
      <c r="K1653" s="832">
        <v>116</v>
      </c>
      <c r="L1653" s="849">
        <v>53</v>
      </c>
      <c r="M1653" s="849">
        <v>6148</v>
      </c>
      <c r="N1653" s="832">
        <v>1</v>
      </c>
      <c r="O1653" s="832">
        <v>116</v>
      </c>
      <c r="P1653" s="849">
        <v>70</v>
      </c>
      <c r="Q1653" s="849">
        <v>8120</v>
      </c>
      <c r="R1653" s="837">
        <v>1.320754716981132</v>
      </c>
      <c r="S1653" s="850">
        <v>116</v>
      </c>
    </row>
    <row r="1654" spans="1:19" ht="14.4" customHeight="1" x14ac:dyDescent="0.3">
      <c r="A1654" s="831" t="s">
        <v>6806</v>
      </c>
      <c r="B1654" s="832" t="s">
        <v>7138</v>
      </c>
      <c r="C1654" s="832" t="s">
        <v>665</v>
      </c>
      <c r="D1654" s="832" t="s">
        <v>6734</v>
      </c>
      <c r="E1654" s="832" t="s">
        <v>6770</v>
      </c>
      <c r="F1654" s="832" t="s">
        <v>6783</v>
      </c>
      <c r="G1654" s="832" t="s">
        <v>6784</v>
      </c>
      <c r="H1654" s="849">
        <v>0</v>
      </c>
      <c r="I1654" s="849">
        <v>0</v>
      </c>
      <c r="J1654" s="832"/>
      <c r="K1654" s="832"/>
      <c r="L1654" s="849"/>
      <c r="M1654" s="849"/>
      <c r="N1654" s="832"/>
      <c r="O1654" s="832"/>
      <c r="P1654" s="849"/>
      <c r="Q1654" s="849"/>
      <c r="R1654" s="837"/>
      <c r="S1654" s="850"/>
    </row>
    <row r="1655" spans="1:19" ht="14.4" customHeight="1" x14ac:dyDescent="0.3">
      <c r="A1655" s="831" t="s">
        <v>6806</v>
      </c>
      <c r="B1655" s="832" t="s">
        <v>7138</v>
      </c>
      <c r="C1655" s="832" t="s">
        <v>665</v>
      </c>
      <c r="D1655" s="832" t="s">
        <v>6734</v>
      </c>
      <c r="E1655" s="832" t="s">
        <v>6770</v>
      </c>
      <c r="F1655" s="832" t="s">
        <v>7155</v>
      </c>
      <c r="G1655" s="832" t="s">
        <v>7156</v>
      </c>
      <c r="H1655" s="849"/>
      <c r="I1655" s="849"/>
      <c r="J1655" s="832"/>
      <c r="K1655" s="832"/>
      <c r="L1655" s="849">
        <v>1</v>
      </c>
      <c r="M1655" s="849">
        <v>355</v>
      </c>
      <c r="N1655" s="832">
        <v>1</v>
      </c>
      <c r="O1655" s="832">
        <v>355</v>
      </c>
      <c r="P1655" s="849"/>
      <c r="Q1655" s="849"/>
      <c r="R1655" s="837"/>
      <c r="S1655" s="850"/>
    </row>
    <row r="1656" spans="1:19" ht="14.4" customHeight="1" x14ac:dyDescent="0.3">
      <c r="A1656" s="831" t="s">
        <v>6806</v>
      </c>
      <c r="B1656" s="832" t="s">
        <v>7138</v>
      </c>
      <c r="C1656" s="832" t="s">
        <v>665</v>
      </c>
      <c r="D1656" s="832" t="s">
        <v>6734</v>
      </c>
      <c r="E1656" s="832" t="s">
        <v>6770</v>
      </c>
      <c r="F1656" s="832" t="s">
        <v>6822</v>
      </c>
      <c r="G1656" s="832" t="s">
        <v>6823</v>
      </c>
      <c r="H1656" s="849">
        <v>2</v>
      </c>
      <c r="I1656" s="849">
        <v>148</v>
      </c>
      <c r="J1656" s="832"/>
      <c r="K1656" s="832">
        <v>74</v>
      </c>
      <c r="L1656" s="849"/>
      <c r="M1656" s="849"/>
      <c r="N1656" s="832"/>
      <c r="O1656" s="832"/>
      <c r="P1656" s="849"/>
      <c r="Q1656" s="849"/>
      <c r="R1656" s="837"/>
      <c r="S1656" s="850"/>
    </row>
    <row r="1657" spans="1:19" ht="14.4" customHeight="1" x14ac:dyDescent="0.3">
      <c r="A1657" s="831" t="s">
        <v>6806</v>
      </c>
      <c r="B1657" s="832" t="s">
        <v>7138</v>
      </c>
      <c r="C1657" s="832" t="s">
        <v>665</v>
      </c>
      <c r="D1657" s="832" t="s">
        <v>6734</v>
      </c>
      <c r="E1657" s="832" t="s">
        <v>6770</v>
      </c>
      <c r="F1657" s="832" t="s">
        <v>7157</v>
      </c>
      <c r="G1657" s="832" t="s">
        <v>7158</v>
      </c>
      <c r="H1657" s="849"/>
      <c r="I1657" s="849"/>
      <c r="J1657" s="832"/>
      <c r="K1657" s="832"/>
      <c r="L1657" s="849"/>
      <c r="M1657" s="849"/>
      <c r="N1657" s="832"/>
      <c r="O1657" s="832"/>
      <c r="P1657" s="849">
        <v>1</v>
      </c>
      <c r="Q1657" s="849">
        <v>179</v>
      </c>
      <c r="R1657" s="837"/>
      <c r="S1657" s="850">
        <v>179</v>
      </c>
    </row>
    <row r="1658" spans="1:19" ht="14.4" customHeight="1" x14ac:dyDescent="0.3">
      <c r="A1658" s="831" t="s">
        <v>6806</v>
      </c>
      <c r="B1658" s="832" t="s">
        <v>7138</v>
      </c>
      <c r="C1658" s="832" t="s">
        <v>665</v>
      </c>
      <c r="D1658" s="832" t="s">
        <v>6734</v>
      </c>
      <c r="E1658" s="832" t="s">
        <v>6770</v>
      </c>
      <c r="F1658" s="832" t="s">
        <v>7159</v>
      </c>
      <c r="G1658" s="832" t="s">
        <v>7160</v>
      </c>
      <c r="H1658" s="849"/>
      <c r="I1658" s="849"/>
      <c r="J1658" s="832"/>
      <c r="K1658" s="832"/>
      <c r="L1658" s="849">
        <v>1</v>
      </c>
      <c r="M1658" s="849">
        <v>347</v>
      </c>
      <c r="N1658" s="832">
        <v>1</v>
      </c>
      <c r="O1658" s="832">
        <v>347</v>
      </c>
      <c r="P1658" s="849"/>
      <c r="Q1658" s="849"/>
      <c r="R1658" s="837"/>
      <c r="S1658" s="850"/>
    </row>
    <row r="1659" spans="1:19" ht="14.4" customHeight="1" x14ac:dyDescent="0.3">
      <c r="A1659" s="831" t="s">
        <v>6806</v>
      </c>
      <c r="B1659" s="832" t="s">
        <v>7138</v>
      </c>
      <c r="C1659" s="832" t="s">
        <v>665</v>
      </c>
      <c r="D1659" s="832" t="s">
        <v>2659</v>
      </c>
      <c r="E1659" s="832" t="s">
        <v>6770</v>
      </c>
      <c r="F1659" s="832" t="s">
        <v>7143</v>
      </c>
      <c r="G1659" s="832" t="s">
        <v>7144</v>
      </c>
      <c r="H1659" s="849"/>
      <c r="I1659" s="849"/>
      <c r="J1659" s="832"/>
      <c r="K1659" s="832"/>
      <c r="L1659" s="849"/>
      <c r="M1659" s="849"/>
      <c r="N1659" s="832"/>
      <c r="O1659" s="832"/>
      <c r="P1659" s="849">
        <v>1</v>
      </c>
      <c r="Q1659" s="849">
        <v>707</v>
      </c>
      <c r="R1659" s="837"/>
      <c r="S1659" s="850">
        <v>707</v>
      </c>
    </row>
    <row r="1660" spans="1:19" ht="14.4" customHeight="1" x14ac:dyDescent="0.3">
      <c r="A1660" s="831" t="s">
        <v>6806</v>
      </c>
      <c r="B1660" s="832" t="s">
        <v>7138</v>
      </c>
      <c r="C1660" s="832" t="s">
        <v>665</v>
      </c>
      <c r="D1660" s="832" t="s">
        <v>2671</v>
      </c>
      <c r="E1660" s="832" t="s">
        <v>6751</v>
      </c>
      <c r="F1660" s="832" t="s">
        <v>7139</v>
      </c>
      <c r="G1660" s="832" t="s">
        <v>1627</v>
      </c>
      <c r="H1660" s="849">
        <v>3</v>
      </c>
      <c r="I1660" s="849">
        <v>17518.800000000003</v>
      </c>
      <c r="J1660" s="832"/>
      <c r="K1660" s="832">
        <v>5839.6000000000013</v>
      </c>
      <c r="L1660" s="849"/>
      <c r="M1660" s="849"/>
      <c r="N1660" s="832"/>
      <c r="O1660" s="832"/>
      <c r="P1660" s="849"/>
      <c r="Q1660" s="849"/>
      <c r="R1660" s="837"/>
      <c r="S1660" s="850"/>
    </row>
    <row r="1661" spans="1:19" ht="14.4" customHeight="1" x14ac:dyDescent="0.3">
      <c r="A1661" s="831" t="s">
        <v>6806</v>
      </c>
      <c r="B1661" s="832" t="s">
        <v>7138</v>
      </c>
      <c r="C1661" s="832" t="s">
        <v>665</v>
      </c>
      <c r="D1661" s="832" t="s">
        <v>2671</v>
      </c>
      <c r="E1661" s="832" t="s">
        <v>6751</v>
      </c>
      <c r="F1661" s="832" t="s">
        <v>7140</v>
      </c>
      <c r="G1661" s="832" t="s">
        <v>1627</v>
      </c>
      <c r="H1661" s="849">
        <v>4</v>
      </c>
      <c r="I1661" s="849">
        <v>17126.46</v>
      </c>
      <c r="J1661" s="832">
        <v>0.34840583082977189</v>
      </c>
      <c r="K1661" s="832">
        <v>4281.6149999999998</v>
      </c>
      <c r="L1661" s="849">
        <v>13</v>
      </c>
      <c r="M1661" s="849">
        <v>49156.640000000007</v>
      </c>
      <c r="N1661" s="832">
        <v>1</v>
      </c>
      <c r="O1661" s="832">
        <v>3781.2800000000007</v>
      </c>
      <c r="P1661" s="849">
        <v>1</v>
      </c>
      <c r="Q1661" s="849">
        <v>3781.28</v>
      </c>
      <c r="R1661" s="837">
        <v>7.6923076923076913E-2</v>
      </c>
      <c r="S1661" s="850">
        <v>3781.28</v>
      </c>
    </row>
    <row r="1662" spans="1:19" ht="14.4" customHeight="1" x14ac:dyDescent="0.3">
      <c r="A1662" s="831" t="s">
        <v>6806</v>
      </c>
      <c r="B1662" s="832" t="s">
        <v>7138</v>
      </c>
      <c r="C1662" s="832" t="s">
        <v>665</v>
      </c>
      <c r="D1662" s="832" t="s">
        <v>2671</v>
      </c>
      <c r="E1662" s="832" t="s">
        <v>6751</v>
      </c>
      <c r="F1662" s="832" t="s">
        <v>7141</v>
      </c>
      <c r="G1662" s="832" t="s">
        <v>1627</v>
      </c>
      <c r="H1662" s="849">
        <v>3</v>
      </c>
      <c r="I1662" s="849">
        <v>17518.8</v>
      </c>
      <c r="J1662" s="832">
        <v>0.39711617690561379</v>
      </c>
      <c r="K1662" s="832">
        <v>5839.5999999999995</v>
      </c>
      <c r="L1662" s="849">
        <v>7</v>
      </c>
      <c r="M1662" s="849">
        <v>44115.05</v>
      </c>
      <c r="N1662" s="832">
        <v>1</v>
      </c>
      <c r="O1662" s="832">
        <v>6302.1500000000005</v>
      </c>
      <c r="P1662" s="849">
        <v>10</v>
      </c>
      <c r="Q1662" s="849">
        <v>59418.92</v>
      </c>
      <c r="R1662" s="837">
        <v>1.3469081413259192</v>
      </c>
      <c r="S1662" s="850">
        <v>5941.8919999999998</v>
      </c>
    </row>
    <row r="1663" spans="1:19" ht="14.4" customHeight="1" x14ac:dyDescent="0.3">
      <c r="A1663" s="831" t="s">
        <v>6806</v>
      </c>
      <c r="B1663" s="832" t="s">
        <v>7138</v>
      </c>
      <c r="C1663" s="832" t="s">
        <v>665</v>
      </c>
      <c r="D1663" s="832" t="s">
        <v>2671</v>
      </c>
      <c r="E1663" s="832" t="s">
        <v>6751</v>
      </c>
      <c r="F1663" s="832" t="s">
        <v>7142</v>
      </c>
      <c r="G1663" s="832" t="s">
        <v>1627</v>
      </c>
      <c r="H1663" s="849"/>
      <c r="I1663" s="849"/>
      <c r="J1663" s="832"/>
      <c r="K1663" s="832"/>
      <c r="L1663" s="849"/>
      <c r="M1663" s="849"/>
      <c r="N1663" s="832"/>
      <c r="O1663" s="832"/>
      <c r="P1663" s="849">
        <v>2</v>
      </c>
      <c r="Q1663" s="849">
        <v>7562.56</v>
      </c>
      <c r="R1663" s="837"/>
      <c r="S1663" s="850">
        <v>3781.28</v>
      </c>
    </row>
    <row r="1664" spans="1:19" ht="14.4" customHeight="1" x14ac:dyDescent="0.3">
      <c r="A1664" s="831" t="s">
        <v>6806</v>
      </c>
      <c r="B1664" s="832" t="s">
        <v>7138</v>
      </c>
      <c r="C1664" s="832" t="s">
        <v>665</v>
      </c>
      <c r="D1664" s="832" t="s">
        <v>2671</v>
      </c>
      <c r="E1664" s="832" t="s">
        <v>6770</v>
      </c>
      <c r="F1664" s="832" t="s">
        <v>6810</v>
      </c>
      <c r="G1664" s="832" t="s">
        <v>6811</v>
      </c>
      <c r="H1664" s="849">
        <v>53</v>
      </c>
      <c r="I1664" s="849">
        <v>1961</v>
      </c>
      <c r="J1664" s="832">
        <v>0.828125</v>
      </c>
      <c r="K1664" s="832">
        <v>37</v>
      </c>
      <c r="L1664" s="849">
        <v>64</v>
      </c>
      <c r="M1664" s="849">
        <v>2368</v>
      </c>
      <c r="N1664" s="832">
        <v>1</v>
      </c>
      <c r="O1664" s="832">
        <v>37</v>
      </c>
      <c r="P1664" s="849">
        <v>30</v>
      </c>
      <c r="Q1664" s="849">
        <v>1140</v>
      </c>
      <c r="R1664" s="837">
        <v>0.48141891891891891</v>
      </c>
      <c r="S1664" s="850">
        <v>38</v>
      </c>
    </row>
    <row r="1665" spans="1:19" ht="14.4" customHeight="1" x14ac:dyDescent="0.3">
      <c r="A1665" s="831" t="s">
        <v>6806</v>
      </c>
      <c r="B1665" s="832" t="s">
        <v>7138</v>
      </c>
      <c r="C1665" s="832" t="s">
        <v>665</v>
      </c>
      <c r="D1665" s="832" t="s">
        <v>2671</v>
      </c>
      <c r="E1665" s="832" t="s">
        <v>6770</v>
      </c>
      <c r="F1665" s="832" t="s">
        <v>7143</v>
      </c>
      <c r="G1665" s="832" t="s">
        <v>7144</v>
      </c>
      <c r="H1665" s="849">
        <v>82</v>
      </c>
      <c r="I1665" s="849">
        <v>57482</v>
      </c>
      <c r="J1665" s="832">
        <v>1.9042602530974624</v>
      </c>
      <c r="K1665" s="832">
        <v>701</v>
      </c>
      <c r="L1665" s="849">
        <v>43</v>
      </c>
      <c r="M1665" s="849">
        <v>30186</v>
      </c>
      <c r="N1665" s="832">
        <v>1</v>
      </c>
      <c r="O1665" s="832">
        <v>702</v>
      </c>
      <c r="P1665" s="849">
        <v>41</v>
      </c>
      <c r="Q1665" s="849">
        <v>28987</v>
      </c>
      <c r="R1665" s="837">
        <v>0.96027959981448352</v>
      </c>
      <c r="S1665" s="850">
        <v>707</v>
      </c>
    </row>
    <row r="1666" spans="1:19" ht="14.4" customHeight="1" x14ac:dyDescent="0.3">
      <c r="A1666" s="831" t="s">
        <v>6806</v>
      </c>
      <c r="B1666" s="832" t="s">
        <v>7138</v>
      </c>
      <c r="C1666" s="832" t="s">
        <v>665</v>
      </c>
      <c r="D1666" s="832" t="s">
        <v>2671</v>
      </c>
      <c r="E1666" s="832" t="s">
        <v>6770</v>
      </c>
      <c r="F1666" s="832" t="s">
        <v>7145</v>
      </c>
      <c r="G1666" s="832" t="s">
        <v>7146</v>
      </c>
      <c r="H1666" s="849">
        <v>1</v>
      </c>
      <c r="I1666" s="849">
        <v>404</v>
      </c>
      <c r="J1666" s="832">
        <v>0.5</v>
      </c>
      <c r="K1666" s="832">
        <v>404</v>
      </c>
      <c r="L1666" s="849">
        <v>2</v>
      </c>
      <c r="M1666" s="849">
        <v>808</v>
      </c>
      <c r="N1666" s="832">
        <v>1</v>
      </c>
      <c r="O1666" s="832">
        <v>404</v>
      </c>
      <c r="P1666" s="849"/>
      <c r="Q1666" s="849"/>
      <c r="R1666" s="837"/>
      <c r="S1666" s="850"/>
    </row>
    <row r="1667" spans="1:19" ht="14.4" customHeight="1" x14ac:dyDescent="0.3">
      <c r="A1667" s="831" t="s">
        <v>6806</v>
      </c>
      <c r="B1667" s="832" t="s">
        <v>7138</v>
      </c>
      <c r="C1667" s="832" t="s">
        <v>665</v>
      </c>
      <c r="D1667" s="832" t="s">
        <v>2671</v>
      </c>
      <c r="E1667" s="832" t="s">
        <v>6770</v>
      </c>
      <c r="F1667" s="832" t="s">
        <v>7147</v>
      </c>
      <c r="G1667" s="832" t="s">
        <v>7148</v>
      </c>
      <c r="H1667" s="849">
        <v>6</v>
      </c>
      <c r="I1667" s="849">
        <v>3120</v>
      </c>
      <c r="J1667" s="832">
        <v>1.9961612284069097</v>
      </c>
      <c r="K1667" s="832">
        <v>520</v>
      </c>
      <c r="L1667" s="849">
        <v>3</v>
      </c>
      <c r="M1667" s="849">
        <v>1563</v>
      </c>
      <c r="N1667" s="832">
        <v>1</v>
      </c>
      <c r="O1667" s="832">
        <v>521</v>
      </c>
      <c r="P1667" s="849">
        <v>9</v>
      </c>
      <c r="Q1667" s="849">
        <v>4716</v>
      </c>
      <c r="R1667" s="837">
        <v>3.0172744721689058</v>
      </c>
      <c r="S1667" s="850">
        <v>524</v>
      </c>
    </row>
    <row r="1668" spans="1:19" ht="14.4" customHeight="1" x14ac:dyDescent="0.3">
      <c r="A1668" s="831" t="s">
        <v>6806</v>
      </c>
      <c r="B1668" s="832" t="s">
        <v>7138</v>
      </c>
      <c r="C1668" s="832" t="s">
        <v>665</v>
      </c>
      <c r="D1668" s="832" t="s">
        <v>2671</v>
      </c>
      <c r="E1668" s="832" t="s">
        <v>6770</v>
      </c>
      <c r="F1668" s="832" t="s">
        <v>7149</v>
      </c>
      <c r="G1668" s="832" t="s">
        <v>7150</v>
      </c>
      <c r="H1668" s="849"/>
      <c r="I1668" s="849"/>
      <c r="J1668" s="832"/>
      <c r="K1668" s="832"/>
      <c r="L1668" s="849">
        <v>2</v>
      </c>
      <c r="M1668" s="849">
        <v>694</v>
      </c>
      <c r="N1668" s="832">
        <v>1</v>
      </c>
      <c r="O1668" s="832">
        <v>347</v>
      </c>
      <c r="P1668" s="849">
        <v>1</v>
      </c>
      <c r="Q1668" s="849">
        <v>350</v>
      </c>
      <c r="R1668" s="837">
        <v>0.50432276657060515</v>
      </c>
      <c r="S1668" s="850">
        <v>350</v>
      </c>
    </row>
    <row r="1669" spans="1:19" ht="14.4" customHeight="1" x14ac:dyDescent="0.3">
      <c r="A1669" s="831" t="s">
        <v>6806</v>
      </c>
      <c r="B1669" s="832" t="s">
        <v>7138</v>
      </c>
      <c r="C1669" s="832" t="s">
        <v>665</v>
      </c>
      <c r="D1669" s="832" t="s">
        <v>2671</v>
      </c>
      <c r="E1669" s="832" t="s">
        <v>6770</v>
      </c>
      <c r="F1669" s="832" t="s">
        <v>7151</v>
      </c>
      <c r="G1669" s="832" t="s">
        <v>7152</v>
      </c>
      <c r="H1669" s="849">
        <v>1</v>
      </c>
      <c r="I1669" s="849">
        <v>404</v>
      </c>
      <c r="J1669" s="832">
        <v>0.25</v>
      </c>
      <c r="K1669" s="832">
        <v>404</v>
      </c>
      <c r="L1669" s="849">
        <v>4</v>
      </c>
      <c r="M1669" s="849">
        <v>1616</v>
      </c>
      <c r="N1669" s="832">
        <v>1</v>
      </c>
      <c r="O1669" s="832">
        <v>404</v>
      </c>
      <c r="P1669" s="849">
        <v>2</v>
      </c>
      <c r="Q1669" s="849">
        <v>816</v>
      </c>
      <c r="R1669" s="837">
        <v>0.50495049504950495</v>
      </c>
      <c r="S1669" s="850">
        <v>408</v>
      </c>
    </row>
    <row r="1670" spans="1:19" ht="14.4" customHeight="1" x14ac:dyDescent="0.3">
      <c r="A1670" s="831" t="s">
        <v>6806</v>
      </c>
      <c r="B1670" s="832" t="s">
        <v>7138</v>
      </c>
      <c r="C1670" s="832" t="s">
        <v>665</v>
      </c>
      <c r="D1670" s="832" t="s">
        <v>2671</v>
      </c>
      <c r="E1670" s="832" t="s">
        <v>6770</v>
      </c>
      <c r="F1670" s="832" t="s">
        <v>6781</v>
      </c>
      <c r="G1670" s="832" t="s">
        <v>6782</v>
      </c>
      <c r="H1670" s="849">
        <v>9</v>
      </c>
      <c r="I1670" s="849">
        <v>300</v>
      </c>
      <c r="J1670" s="832">
        <v>0.74998125046873831</v>
      </c>
      <c r="K1670" s="832">
        <v>33.333333333333336</v>
      </c>
      <c r="L1670" s="849">
        <v>12</v>
      </c>
      <c r="M1670" s="849">
        <v>400.01</v>
      </c>
      <c r="N1670" s="832">
        <v>1</v>
      </c>
      <c r="O1670" s="832">
        <v>33.334166666666668</v>
      </c>
      <c r="P1670" s="849">
        <v>4</v>
      </c>
      <c r="Q1670" s="849">
        <v>133.32</v>
      </c>
      <c r="R1670" s="837">
        <v>0.33329166770830726</v>
      </c>
      <c r="S1670" s="850">
        <v>33.33</v>
      </c>
    </row>
    <row r="1671" spans="1:19" ht="14.4" customHeight="1" x14ac:dyDescent="0.3">
      <c r="A1671" s="831" t="s">
        <v>6806</v>
      </c>
      <c r="B1671" s="832" t="s">
        <v>7138</v>
      </c>
      <c r="C1671" s="832" t="s">
        <v>665</v>
      </c>
      <c r="D1671" s="832" t="s">
        <v>2671</v>
      </c>
      <c r="E1671" s="832" t="s">
        <v>6770</v>
      </c>
      <c r="F1671" s="832" t="s">
        <v>6818</v>
      </c>
      <c r="G1671" s="832" t="s">
        <v>6819</v>
      </c>
      <c r="H1671" s="849">
        <v>244</v>
      </c>
      <c r="I1671" s="849">
        <v>28304</v>
      </c>
      <c r="J1671" s="832">
        <v>1.1401869158878504</v>
      </c>
      <c r="K1671" s="832">
        <v>116</v>
      </c>
      <c r="L1671" s="849">
        <v>214</v>
      </c>
      <c r="M1671" s="849">
        <v>24824</v>
      </c>
      <c r="N1671" s="832">
        <v>1</v>
      </c>
      <c r="O1671" s="832">
        <v>116</v>
      </c>
      <c r="P1671" s="849">
        <v>182</v>
      </c>
      <c r="Q1671" s="849">
        <v>21112</v>
      </c>
      <c r="R1671" s="837">
        <v>0.85046728971962615</v>
      </c>
      <c r="S1671" s="850">
        <v>116</v>
      </c>
    </row>
    <row r="1672" spans="1:19" ht="14.4" customHeight="1" x14ac:dyDescent="0.3">
      <c r="A1672" s="831" t="s">
        <v>6806</v>
      </c>
      <c r="B1672" s="832" t="s">
        <v>7138</v>
      </c>
      <c r="C1672" s="832" t="s">
        <v>665</v>
      </c>
      <c r="D1672" s="832" t="s">
        <v>2671</v>
      </c>
      <c r="E1672" s="832" t="s">
        <v>6770</v>
      </c>
      <c r="F1672" s="832" t="s">
        <v>6854</v>
      </c>
      <c r="G1672" s="832" t="s">
        <v>6855</v>
      </c>
      <c r="H1672" s="849">
        <v>8</v>
      </c>
      <c r="I1672" s="849">
        <v>256</v>
      </c>
      <c r="J1672" s="832">
        <v>0.44444444444444442</v>
      </c>
      <c r="K1672" s="832">
        <v>32</v>
      </c>
      <c r="L1672" s="849">
        <v>18</v>
      </c>
      <c r="M1672" s="849">
        <v>576</v>
      </c>
      <c r="N1672" s="832">
        <v>1</v>
      </c>
      <c r="O1672" s="832">
        <v>32</v>
      </c>
      <c r="P1672" s="849">
        <v>9</v>
      </c>
      <c r="Q1672" s="849">
        <v>297</v>
      </c>
      <c r="R1672" s="837">
        <v>0.515625</v>
      </c>
      <c r="S1672" s="850">
        <v>33</v>
      </c>
    </row>
    <row r="1673" spans="1:19" ht="14.4" customHeight="1" x14ac:dyDescent="0.3">
      <c r="A1673" s="831" t="s">
        <v>6806</v>
      </c>
      <c r="B1673" s="832" t="s">
        <v>7138</v>
      </c>
      <c r="C1673" s="832" t="s">
        <v>665</v>
      </c>
      <c r="D1673" s="832" t="s">
        <v>2671</v>
      </c>
      <c r="E1673" s="832" t="s">
        <v>6770</v>
      </c>
      <c r="F1673" s="832" t="s">
        <v>7153</v>
      </c>
      <c r="G1673" s="832" t="s">
        <v>7154</v>
      </c>
      <c r="H1673" s="849">
        <v>1</v>
      </c>
      <c r="I1673" s="849">
        <v>712</v>
      </c>
      <c r="J1673" s="832">
        <v>0.24964936886395511</v>
      </c>
      <c r="K1673" s="832">
        <v>712</v>
      </c>
      <c r="L1673" s="849">
        <v>4</v>
      </c>
      <c r="M1673" s="849">
        <v>2852</v>
      </c>
      <c r="N1673" s="832">
        <v>1</v>
      </c>
      <c r="O1673" s="832">
        <v>713</v>
      </c>
      <c r="P1673" s="849">
        <v>2</v>
      </c>
      <c r="Q1673" s="849">
        <v>1434</v>
      </c>
      <c r="R1673" s="837">
        <v>0.5028050490883591</v>
      </c>
      <c r="S1673" s="850">
        <v>717</v>
      </c>
    </row>
    <row r="1674" spans="1:19" ht="14.4" customHeight="1" x14ac:dyDescent="0.3">
      <c r="A1674" s="831" t="s">
        <v>6806</v>
      </c>
      <c r="B1674" s="832" t="s">
        <v>7138</v>
      </c>
      <c r="C1674" s="832" t="s">
        <v>665</v>
      </c>
      <c r="D1674" s="832" t="s">
        <v>2671</v>
      </c>
      <c r="E1674" s="832" t="s">
        <v>6770</v>
      </c>
      <c r="F1674" s="832" t="s">
        <v>7155</v>
      </c>
      <c r="G1674" s="832" t="s">
        <v>7156</v>
      </c>
      <c r="H1674" s="849">
        <v>329</v>
      </c>
      <c r="I1674" s="849">
        <v>116795</v>
      </c>
      <c r="J1674" s="832">
        <v>0.9241573033707865</v>
      </c>
      <c r="K1674" s="832">
        <v>355</v>
      </c>
      <c r="L1674" s="849">
        <v>356</v>
      </c>
      <c r="M1674" s="849">
        <v>126380</v>
      </c>
      <c r="N1674" s="832">
        <v>1</v>
      </c>
      <c r="O1674" s="832">
        <v>355</v>
      </c>
      <c r="P1674" s="849">
        <v>332</v>
      </c>
      <c r="Q1674" s="849">
        <v>118856</v>
      </c>
      <c r="R1674" s="837">
        <v>0.94046526349105874</v>
      </c>
      <c r="S1674" s="850">
        <v>358</v>
      </c>
    </row>
    <row r="1675" spans="1:19" ht="14.4" customHeight="1" x14ac:dyDescent="0.3">
      <c r="A1675" s="831" t="s">
        <v>6806</v>
      </c>
      <c r="B1675" s="832" t="s">
        <v>7138</v>
      </c>
      <c r="C1675" s="832" t="s">
        <v>665</v>
      </c>
      <c r="D1675" s="832" t="s">
        <v>2671</v>
      </c>
      <c r="E1675" s="832" t="s">
        <v>6770</v>
      </c>
      <c r="F1675" s="832" t="s">
        <v>6822</v>
      </c>
      <c r="G1675" s="832" t="s">
        <v>6823</v>
      </c>
      <c r="H1675" s="849">
        <v>39</v>
      </c>
      <c r="I1675" s="849">
        <v>2886</v>
      </c>
      <c r="J1675" s="832">
        <v>1.4444444444444444</v>
      </c>
      <c r="K1675" s="832">
        <v>74</v>
      </c>
      <c r="L1675" s="849">
        <v>27</v>
      </c>
      <c r="M1675" s="849">
        <v>1998</v>
      </c>
      <c r="N1675" s="832">
        <v>1</v>
      </c>
      <c r="O1675" s="832">
        <v>74</v>
      </c>
      <c r="P1675" s="849">
        <v>69</v>
      </c>
      <c r="Q1675" s="849">
        <v>5175</v>
      </c>
      <c r="R1675" s="837">
        <v>2.5900900900900901</v>
      </c>
      <c r="S1675" s="850">
        <v>75</v>
      </c>
    </row>
    <row r="1676" spans="1:19" ht="14.4" customHeight="1" x14ac:dyDescent="0.3">
      <c r="A1676" s="831" t="s">
        <v>6806</v>
      </c>
      <c r="B1676" s="832" t="s">
        <v>7138</v>
      </c>
      <c r="C1676" s="832" t="s">
        <v>665</v>
      </c>
      <c r="D1676" s="832" t="s">
        <v>2671</v>
      </c>
      <c r="E1676" s="832" t="s">
        <v>6770</v>
      </c>
      <c r="F1676" s="832" t="s">
        <v>7157</v>
      </c>
      <c r="G1676" s="832" t="s">
        <v>7158</v>
      </c>
      <c r="H1676" s="849">
        <v>8</v>
      </c>
      <c r="I1676" s="849">
        <v>1416</v>
      </c>
      <c r="J1676" s="832">
        <v>0.6629213483146067</v>
      </c>
      <c r="K1676" s="832">
        <v>177</v>
      </c>
      <c r="L1676" s="849">
        <v>12</v>
      </c>
      <c r="M1676" s="849">
        <v>2136</v>
      </c>
      <c r="N1676" s="832">
        <v>1</v>
      </c>
      <c r="O1676" s="832">
        <v>178</v>
      </c>
      <c r="P1676" s="849">
        <v>8</v>
      </c>
      <c r="Q1676" s="849">
        <v>1432</v>
      </c>
      <c r="R1676" s="837">
        <v>0.67041198501872656</v>
      </c>
      <c r="S1676" s="850">
        <v>179</v>
      </c>
    </row>
    <row r="1677" spans="1:19" ht="14.4" customHeight="1" x14ac:dyDescent="0.3">
      <c r="A1677" s="831" t="s">
        <v>6806</v>
      </c>
      <c r="B1677" s="832" t="s">
        <v>7138</v>
      </c>
      <c r="C1677" s="832" t="s">
        <v>665</v>
      </c>
      <c r="D1677" s="832" t="s">
        <v>2671</v>
      </c>
      <c r="E1677" s="832" t="s">
        <v>6770</v>
      </c>
      <c r="F1677" s="832" t="s">
        <v>7159</v>
      </c>
      <c r="G1677" s="832" t="s">
        <v>7160</v>
      </c>
      <c r="H1677" s="849">
        <v>49</v>
      </c>
      <c r="I1677" s="849">
        <v>17003</v>
      </c>
      <c r="J1677" s="832">
        <v>2.3333333333333335</v>
      </c>
      <c r="K1677" s="832">
        <v>347</v>
      </c>
      <c r="L1677" s="849">
        <v>21</v>
      </c>
      <c r="M1677" s="849">
        <v>7287</v>
      </c>
      <c r="N1677" s="832">
        <v>1</v>
      </c>
      <c r="O1677" s="832">
        <v>347</v>
      </c>
      <c r="P1677" s="849">
        <v>8</v>
      </c>
      <c r="Q1677" s="849">
        <v>2800</v>
      </c>
      <c r="R1677" s="837">
        <v>0.38424591738712777</v>
      </c>
      <c r="S1677" s="850">
        <v>350</v>
      </c>
    </row>
    <row r="1678" spans="1:19" ht="14.4" customHeight="1" x14ac:dyDescent="0.3">
      <c r="A1678" s="831" t="s">
        <v>6806</v>
      </c>
      <c r="B1678" s="832" t="s">
        <v>7138</v>
      </c>
      <c r="C1678" s="832" t="s">
        <v>665</v>
      </c>
      <c r="D1678" s="832" t="s">
        <v>2671</v>
      </c>
      <c r="E1678" s="832" t="s">
        <v>6770</v>
      </c>
      <c r="F1678" s="832" t="s">
        <v>7161</v>
      </c>
      <c r="G1678" s="832" t="s">
        <v>7162</v>
      </c>
      <c r="H1678" s="849"/>
      <c r="I1678" s="849"/>
      <c r="J1678" s="832"/>
      <c r="K1678" s="832"/>
      <c r="L1678" s="849">
        <v>2</v>
      </c>
      <c r="M1678" s="849">
        <v>1190</v>
      </c>
      <c r="N1678" s="832">
        <v>1</v>
      </c>
      <c r="O1678" s="832">
        <v>595</v>
      </c>
      <c r="P1678" s="849">
        <v>1</v>
      </c>
      <c r="Q1678" s="849">
        <v>598</v>
      </c>
      <c r="R1678" s="837">
        <v>0.50252100840336134</v>
      </c>
      <c r="S1678" s="850">
        <v>598</v>
      </c>
    </row>
    <row r="1679" spans="1:19" ht="14.4" customHeight="1" x14ac:dyDescent="0.3">
      <c r="A1679" s="831" t="s">
        <v>6806</v>
      </c>
      <c r="B1679" s="832" t="s">
        <v>7138</v>
      </c>
      <c r="C1679" s="832" t="s">
        <v>665</v>
      </c>
      <c r="D1679" s="832" t="s">
        <v>2671</v>
      </c>
      <c r="E1679" s="832" t="s">
        <v>6770</v>
      </c>
      <c r="F1679" s="832" t="s">
        <v>7163</v>
      </c>
      <c r="G1679" s="832" t="s">
        <v>7164</v>
      </c>
      <c r="H1679" s="849">
        <v>5</v>
      </c>
      <c r="I1679" s="849">
        <v>3845</v>
      </c>
      <c r="J1679" s="832">
        <v>1.2483766233766234</v>
      </c>
      <c r="K1679" s="832">
        <v>769</v>
      </c>
      <c r="L1679" s="849">
        <v>4</v>
      </c>
      <c r="M1679" s="849">
        <v>3080</v>
      </c>
      <c r="N1679" s="832">
        <v>1</v>
      </c>
      <c r="O1679" s="832">
        <v>770</v>
      </c>
      <c r="P1679" s="849">
        <v>10</v>
      </c>
      <c r="Q1679" s="849">
        <v>7760</v>
      </c>
      <c r="R1679" s="837">
        <v>2.5194805194805197</v>
      </c>
      <c r="S1679" s="850">
        <v>776</v>
      </c>
    </row>
    <row r="1680" spans="1:19" ht="14.4" customHeight="1" x14ac:dyDescent="0.3">
      <c r="A1680" s="831" t="s">
        <v>6806</v>
      </c>
      <c r="B1680" s="832" t="s">
        <v>7138</v>
      </c>
      <c r="C1680" s="832" t="s">
        <v>665</v>
      </c>
      <c r="D1680" s="832" t="s">
        <v>2671</v>
      </c>
      <c r="E1680" s="832" t="s">
        <v>6770</v>
      </c>
      <c r="F1680" s="832" t="s">
        <v>7165</v>
      </c>
      <c r="G1680" s="832" t="s">
        <v>7166</v>
      </c>
      <c r="H1680" s="849">
        <v>1</v>
      </c>
      <c r="I1680" s="849">
        <v>639</v>
      </c>
      <c r="J1680" s="832">
        <v>0.49921874999999999</v>
      </c>
      <c r="K1680" s="832">
        <v>639</v>
      </c>
      <c r="L1680" s="849">
        <v>2</v>
      </c>
      <c r="M1680" s="849">
        <v>1280</v>
      </c>
      <c r="N1680" s="832">
        <v>1</v>
      </c>
      <c r="O1680" s="832">
        <v>640</v>
      </c>
      <c r="P1680" s="849"/>
      <c r="Q1680" s="849"/>
      <c r="R1680" s="837"/>
      <c r="S1680" s="850"/>
    </row>
    <row r="1681" spans="1:19" ht="14.4" customHeight="1" x14ac:dyDescent="0.3">
      <c r="A1681" s="831" t="s">
        <v>6806</v>
      </c>
      <c r="B1681" s="832" t="s">
        <v>7138</v>
      </c>
      <c r="C1681" s="832" t="s">
        <v>665</v>
      </c>
      <c r="D1681" s="832" t="s">
        <v>2689</v>
      </c>
      <c r="E1681" s="832" t="s">
        <v>6770</v>
      </c>
      <c r="F1681" s="832" t="s">
        <v>6775</v>
      </c>
      <c r="G1681" s="832" t="s">
        <v>6776</v>
      </c>
      <c r="H1681" s="849">
        <v>12</v>
      </c>
      <c r="I1681" s="849">
        <v>792</v>
      </c>
      <c r="J1681" s="832">
        <v>0.8</v>
      </c>
      <c r="K1681" s="832">
        <v>66</v>
      </c>
      <c r="L1681" s="849">
        <v>15</v>
      </c>
      <c r="M1681" s="849">
        <v>990</v>
      </c>
      <c r="N1681" s="832">
        <v>1</v>
      </c>
      <c r="O1681" s="832">
        <v>66</v>
      </c>
      <c r="P1681" s="849">
        <v>19</v>
      </c>
      <c r="Q1681" s="849">
        <v>1273</v>
      </c>
      <c r="R1681" s="837">
        <v>1.2858585858585858</v>
      </c>
      <c r="S1681" s="850">
        <v>67</v>
      </c>
    </row>
    <row r="1682" spans="1:19" ht="14.4" customHeight="1" x14ac:dyDescent="0.3">
      <c r="A1682" s="831" t="s">
        <v>6806</v>
      </c>
      <c r="B1682" s="832" t="s">
        <v>7138</v>
      </c>
      <c r="C1682" s="832" t="s">
        <v>665</v>
      </c>
      <c r="D1682" s="832" t="s">
        <v>2689</v>
      </c>
      <c r="E1682" s="832" t="s">
        <v>6770</v>
      </c>
      <c r="F1682" s="832" t="s">
        <v>6810</v>
      </c>
      <c r="G1682" s="832" t="s">
        <v>6811</v>
      </c>
      <c r="H1682" s="849">
        <v>144</v>
      </c>
      <c r="I1682" s="849">
        <v>5328</v>
      </c>
      <c r="J1682" s="832">
        <v>0.8571428571428571</v>
      </c>
      <c r="K1682" s="832">
        <v>37</v>
      </c>
      <c r="L1682" s="849">
        <v>168</v>
      </c>
      <c r="M1682" s="849">
        <v>6216</v>
      </c>
      <c r="N1682" s="832">
        <v>1</v>
      </c>
      <c r="O1682" s="832">
        <v>37</v>
      </c>
      <c r="P1682" s="849">
        <v>147</v>
      </c>
      <c r="Q1682" s="849">
        <v>5586</v>
      </c>
      <c r="R1682" s="837">
        <v>0.89864864864864868</v>
      </c>
      <c r="S1682" s="850">
        <v>38</v>
      </c>
    </row>
    <row r="1683" spans="1:19" ht="14.4" customHeight="1" x14ac:dyDescent="0.3">
      <c r="A1683" s="831" t="s">
        <v>6806</v>
      </c>
      <c r="B1683" s="832" t="s">
        <v>7138</v>
      </c>
      <c r="C1683" s="832" t="s">
        <v>665</v>
      </c>
      <c r="D1683" s="832" t="s">
        <v>2689</v>
      </c>
      <c r="E1683" s="832" t="s">
        <v>6770</v>
      </c>
      <c r="F1683" s="832" t="s">
        <v>7147</v>
      </c>
      <c r="G1683" s="832" t="s">
        <v>7148</v>
      </c>
      <c r="H1683" s="849">
        <v>55</v>
      </c>
      <c r="I1683" s="849">
        <v>28600</v>
      </c>
      <c r="J1683" s="832">
        <v>1.3070103281235719</v>
      </c>
      <c r="K1683" s="832">
        <v>520</v>
      </c>
      <c r="L1683" s="849">
        <v>42</v>
      </c>
      <c r="M1683" s="849">
        <v>21882</v>
      </c>
      <c r="N1683" s="832">
        <v>1</v>
      </c>
      <c r="O1683" s="832">
        <v>521</v>
      </c>
      <c r="P1683" s="849">
        <v>32</v>
      </c>
      <c r="Q1683" s="849">
        <v>16768</v>
      </c>
      <c r="R1683" s="837">
        <v>0.76629192943972213</v>
      </c>
      <c r="S1683" s="850">
        <v>524</v>
      </c>
    </row>
    <row r="1684" spans="1:19" ht="14.4" customHeight="1" x14ac:dyDescent="0.3">
      <c r="A1684" s="831" t="s">
        <v>6806</v>
      </c>
      <c r="B1684" s="832" t="s">
        <v>7138</v>
      </c>
      <c r="C1684" s="832" t="s">
        <v>665</v>
      </c>
      <c r="D1684" s="832" t="s">
        <v>2689</v>
      </c>
      <c r="E1684" s="832" t="s">
        <v>6770</v>
      </c>
      <c r="F1684" s="832" t="s">
        <v>7151</v>
      </c>
      <c r="G1684" s="832" t="s">
        <v>7152</v>
      </c>
      <c r="H1684" s="849">
        <v>138</v>
      </c>
      <c r="I1684" s="849">
        <v>55752</v>
      </c>
      <c r="J1684" s="832">
        <v>0.90789473684210531</v>
      </c>
      <c r="K1684" s="832">
        <v>404</v>
      </c>
      <c r="L1684" s="849">
        <v>152</v>
      </c>
      <c r="M1684" s="849">
        <v>61408</v>
      </c>
      <c r="N1684" s="832">
        <v>1</v>
      </c>
      <c r="O1684" s="832">
        <v>404</v>
      </c>
      <c r="P1684" s="849">
        <v>138</v>
      </c>
      <c r="Q1684" s="849">
        <v>56304</v>
      </c>
      <c r="R1684" s="837">
        <v>0.91688379364252215</v>
      </c>
      <c r="S1684" s="850">
        <v>408</v>
      </c>
    </row>
    <row r="1685" spans="1:19" ht="14.4" customHeight="1" x14ac:dyDescent="0.3">
      <c r="A1685" s="831" t="s">
        <v>6806</v>
      </c>
      <c r="B1685" s="832" t="s">
        <v>7138</v>
      </c>
      <c r="C1685" s="832" t="s">
        <v>665</v>
      </c>
      <c r="D1685" s="832" t="s">
        <v>2689</v>
      </c>
      <c r="E1685" s="832" t="s">
        <v>6770</v>
      </c>
      <c r="F1685" s="832" t="s">
        <v>6781</v>
      </c>
      <c r="G1685" s="832" t="s">
        <v>6782</v>
      </c>
      <c r="H1685" s="849">
        <v>15</v>
      </c>
      <c r="I1685" s="849">
        <v>500</v>
      </c>
      <c r="J1685" s="832">
        <v>0.75000750007500083</v>
      </c>
      <c r="K1685" s="832">
        <v>33.333333333333336</v>
      </c>
      <c r="L1685" s="849">
        <v>20</v>
      </c>
      <c r="M1685" s="849">
        <v>666.66</v>
      </c>
      <c r="N1685" s="832">
        <v>1</v>
      </c>
      <c r="O1685" s="832">
        <v>33.332999999999998</v>
      </c>
      <c r="P1685" s="849">
        <v>9</v>
      </c>
      <c r="Q1685" s="849">
        <v>300</v>
      </c>
      <c r="R1685" s="837">
        <v>0.45000450004500048</v>
      </c>
      <c r="S1685" s="850">
        <v>33.333333333333336</v>
      </c>
    </row>
    <row r="1686" spans="1:19" ht="14.4" customHeight="1" x14ac:dyDescent="0.3">
      <c r="A1686" s="831" t="s">
        <v>6806</v>
      </c>
      <c r="B1686" s="832" t="s">
        <v>7138</v>
      </c>
      <c r="C1686" s="832" t="s">
        <v>665</v>
      </c>
      <c r="D1686" s="832" t="s">
        <v>2689</v>
      </c>
      <c r="E1686" s="832" t="s">
        <v>6770</v>
      </c>
      <c r="F1686" s="832" t="s">
        <v>6818</v>
      </c>
      <c r="G1686" s="832" t="s">
        <v>6819</v>
      </c>
      <c r="H1686" s="849">
        <v>24</v>
      </c>
      <c r="I1686" s="849">
        <v>2784</v>
      </c>
      <c r="J1686" s="832">
        <v>0.36363636363636365</v>
      </c>
      <c r="K1686" s="832">
        <v>116</v>
      </c>
      <c r="L1686" s="849">
        <v>66</v>
      </c>
      <c r="M1686" s="849">
        <v>7656</v>
      </c>
      <c r="N1686" s="832">
        <v>1</v>
      </c>
      <c r="O1686" s="832">
        <v>116</v>
      </c>
      <c r="P1686" s="849">
        <v>59</v>
      </c>
      <c r="Q1686" s="849">
        <v>6844</v>
      </c>
      <c r="R1686" s="837">
        <v>0.89393939393939392</v>
      </c>
      <c r="S1686" s="850">
        <v>116</v>
      </c>
    </row>
    <row r="1687" spans="1:19" ht="14.4" customHeight="1" x14ac:dyDescent="0.3">
      <c r="A1687" s="831" t="s">
        <v>6806</v>
      </c>
      <c r="B1687" s="832" t="s">
        <v>7138</v>
      </c>
      <c r="C1687" s="832" t="s">
        <v>665</v>
      </c>
      <c r="D1687" s="832" t="s">
        <v>2689</v>
      </c>
      <c r="E1687" s="832" t="s">
        <v>6770</v>
      </c>
      <c r="F1687" s="832" t="s">
        <v>6783</v>
      </c>
      <c r="G1687" s="832" t="s">
        <v>6784</v>
      </c>
      <c r="H1687" s="849">
        <v>0</v>
      </c>
      <c r="I1687" s="849">
        <v>0</v>
      </c>
      <c r="J1687" s="832"/>
      <c r="K1687" s="832"/>
      <c r="L1687" s="849"/>
      <c r="M1687" s="849"/>
      <c r="N1687" s="832"/>
      <c r="O1687" s="832"/>
      <c r="P1687" s="849">
        <v>2</v>
      </c>
      <c r="Q1687" s="849">
        <v>76</v>
      </c>
      <c r="R1687" s="837"/>
      <c r="S1687" s="850">
        <v>38</v>
      </c>
    </row>
    <row r="1688" spans="1:19" ht="14.4" customHeight="1" x14ac:dyDescent="0.3">
      <c r="A1688" s="831" t="s">
        <v>6806</v>
      </c>
      <c r="B1688" s="832" t="s">
        <v>7138</v>
      </c>
      <c r="C1688" s="832" t="s">
        <v>665</v>
      </c>
      <c r="D1688" s="832" t="s">
        <v>2689</v>
      </c>
      <c r="E1688" s="832" t="s">
        <v>6770</v>
      </c>
      <c r="F1688" s="832" t="s">
        <v>7153</v>
      </c>
      <c r="G1688" s="832" t="s">
        <v>7154</v>
      </c>
      <c r="H1688" s="849">
        <v>147</v>
      </c>
      <c r="I1688" s="849">
        <v>104664</v>
      </c>
      <c r="J1688" s="832">
        <v>0.91176291237270568</v>
      </c>
      <c r="K1688" s="832">
        <v>712</v>
      </c>
      <c r="L1688" s="849">
        <v>161</v>
      </c>
      <c r="M1688" s="849">
        <v>114793</v>
      </c>
      <c r="N1688" s="832">
        <v>1</v>
      </c>
      <c r="O1688" s="832">
        <v>713</v>
      </c>
      <c r="P1688" s="849">
        <v>145</v>
      </c>
      <c r="Q1688" s="849">
        <v>103965</v>
      </c>
      <c r="R1688" s="837">
        <v>0.90567369090449767</v>
      </c>
      <c r="S1688" s="850">
        <v>717</v>
      </c>
    </row>
    <row r="1689" spans="1:19" ht="14.4" customHeight="1" x14ac:dyDescent="0.3">
      <c r="A1689" s="831" t="s">
        <v>6806</v>
      </c>
      <c r="B1689" s="832" t="s">
        <v>7138</v>
      </c>
      <c r="C1689" s="832" t="s">
        <v>665</v>
      </c>
      <c r="D1689" s="832" t="s">
        <v>2689</v>
      </c>
      <c r="E1689" s="832" t="s">
        <v>6770</v>
      </c>
      <c r="F1689" s="832" t="s">
        <v>7155</v>
      </c>
      <c r="G1689" s="832" t="s">
        <v>7156</v>
      </c>
      <c r="H1689" s="849">
        <v>190</v>
      </c>
      <c r="I1689" s="849">
        <v>67450</v>
      </c>
      <c r="J1689" s="832">
        <v>0.91787439613526567</v>
      </c>
      <c r="K1689" s="832">
        <v>355</v>
      </c>
      <c r="L1689" s="849">
        <v>207</v>
      </c>
      <c r="M1689" s="849">
        <v>73485</v>
      </c>
      <c r="N1689" s="832">
        <v>1</v>
      </c>
      <c r="O1689" s="832">
        <v>355</v>
      </c>
      <c r="P1689" s="849">
        <v>256</v>
      </c>
      <c r="Q1689" s="849">
        <v>91648</v>
      </c>
      <c r="R1689" s="837">
        <v>1.2471660883173437</v>
      </c>
      <c r="S1689" s="850">
        <v>358</v>
      </c>
    </row>
    <row r="1690" spans="1:19" ht="14.4" customHeight="1" x14ac:dyDescent="0.3">
      <c r="A1690" s="831" t="s">
        <v>6806</v>
      </c>
      <c r="B1690" s="832" t="s">
        <v>7138</v>
      </c>
      <c r="C1690" s="832" t="s">
        <v>665</v>
      </c>
      <c r="D1690" s="832" t="s">
        <v>2689</v>
      </c>
      <c r="E1690" s="832" t="s">
        <v>6770</v>
      </c>
      <c r="F1690" s="832" t="s">
        <v>6822</v>
      </c>
      <c r="G1690" s="832" t="s">
        <v>6823</v>
      </c>
      <c r="H1690" s="849">
        <v>5</v>
      </c>
      <c r="I1690" s="849">
        <v>370</v>
      </c>
      <c r="J1690" s="832">
        <v>1.6666666666666667</v>
      </c>
      <c r="K1690" s="832">
        <v>74</v>
      </c>
      <c r="L1690" s="849">
        <v>3</v>
      </c>
      <c r="M1690" s="849">
        <v>222</v>
      </c>
      <c r="N1690" s="832">
        <v>1</v>
      </c>
      <c r="O1690" s="832">
        <v>74</v>
      </c>
      <c r="P1690" s="849">
        <v>5</v>
      </c>
      <c r="Q1690" s="849">
        <v>375</v>
      </c>
      <c r="R1690" s="837">
        <v>1.6891891891891893</v>
      </c>
      <c r="S1690" s="850">
        <v>75</v>
      </c>
    </row>
    <row r="1691" spans="1:19" ht="14.4" customHeight="1" x14ac:dyDescent="0.3">
      <c r="A1691" s="831" t="s">
        <v>6806</v>
      </c>
      <c r="B1691" s="832" t="s">
        <v>7138</v>
      </c>
      <c r="C1691" s="832" t="s">
        <v>665</v>
      </c>
      <c r="D1691" s="832" t="s">
        <v>2689</v>
      </c>
      <c r="E1691" s="832" t="s">
        <v>6770</v>
      </c>
      <c r="F1691" s="832" t="s">
        <v>7157</v>
      </c>
      <c r="G1691" s="832" t="s">
        <v>7158</v>
      </c>
      <c r="H1691" s="849">
        <v>157</v>
      </c>
      <c r="I1691" s="849">
        <v>27789</v>
      </c>
      <c r="J1691" s="832">
        <v>0.9943820224719101</v>
      </c>
      <c r="K1691" s="832">
        <v>177</v>
      </c>
      <c r="L1691" s="849">
        <v>157</v>
      </c>
      <c r="M1691" s="849">
        <v>27946</v>
      </c>
      <c r="N1691" s="832">
        <v>1</v>
      </c>
      <c r="O1691" s="832">
        <v>178</v>
      </c>
      <c r="P1691" s="849">
        <v>67</v>
      </c>
      <c r="Q1691" s="849">
        <v>11993</v>
      </c>
      <c r="R1691" s="837">
        <v>0.42914907321262435</v>
      </c>
      <c r="S1691" s="850">
        <v>179</v>
      </c>
    </row>
    <row r="1692" spans="1:19" ht="14.4" customHeight="1" x14ac:dyDescent="0.3">
      <c r="A1692" s="831" t="s">
        <v>6806</v>
      </c>
      <c r="B1692" s="832" t="s">
        <v>7138</v>
      </c>
      <c r="C1692" s="832" t="s">
        <v>665</v>
      </c>
      <c r="D1692" s="832" t="s">
        <v>2689</v>
      </c>
      <c r="E1692" s="832" t="s">
        <v>6770</v>
      </c>
      <c r="F1692" s="832" t="s">
        <v>7163</v>
      </c>
      <c r="G1692" s="832" t="s">
        <v>7164</v>
      </c>
      <c r="H1692" s="849">
        <v>63</v>
      </c>
      <c r="I1692" s="849">
        <v>48447</v>
      </c>
      <c r="J1692" s="832">
        <v>1.123538961038961</v>
      </c>
      <c r="K1692" s="832">
        <v>769</v>
      </c>
      <c r="L1692" s="849">
        <v>56</v>
      </c>
      <c r="M1692" s="849">
        <v>43120</v>
      </c>
      <c r="N1692" s="832">
        <v>1</v>
      </c>
      <c r="O1692" s="832">
        <v>770</v>
      </c>
      <c r="P1692" s="849">
        <v>45</v>
      </c>
      <c r="Q1692" s="849">
        <v>34920</v>
      </c>
      <c r="R1692" s="837">
        <v>0.80983302411873836</v>
      </c>
      <c r="S1692" s="850">
        <v>776</v>
      </c>
    </row>
    <row r="1693" spans="1:19" ht="14.4" customHeight="1" x14ac:dyDescent="0.3">
      <c r="A1693" s="831" t="s">
        <v>6806</v>
      </c>
      <c r="B1693" s="832" t="s">
        <v>7138</v>
      </c>
      <c r="C1693" s="832" t="s">
        <v>665</v>
      </c>
      <c r="D1693" s="832" t="s">
        <v>2707</v>
      </c>
      <c r="E1693" s="832" t="s">
        <v>6770</v>
      </c>
      <c r="F1693" s="832" t="s">
        <v>7157</v>
      </c>
      <c r="G1693" s="832" t="s">
        <v>7158</v>
      </c>
      <c r="H1693" s="849"/>
      <c r="I1693" s="849"/>
      <c r="J1693" s="832"/>
      <c r="K1693" s="832"/>
      <c r="L1693" s="849"/>
      <c r="M1693" s="849"/>
      <c r="N1693" s="832"/>
      <c r="O1693" s="832"/>
      <c r="P1693" s="849">
        <v>2</v>
      </c>
      <c r="Q1693" s="849">
        <v>358</v>
      </c>
      <c r="R1693" s="837"/>
      <c r="S1693" s="850">
        <v>179</v>
      </c>
    </row>
    <row r="1694" spans="1:19" ht="14.4" customHeight="1" x14ac:dyDescent="0.3">
      <c r="A1694" s="831" t="s">
        <v>6806</v>
      </c>
      <c r="B1694" s="832" t="s">
        <v>7138</v>
      </c>
      <c r="C1694" s="832" t="s">
        <v>665</v>
      </c>
      <c r="D1694" s="832" t="s">
        <v>2710</v>
      </c>
      <c r="E1694" s="832" t="s">
        <v>6770</v>
      </c>
      <c r="F1694" s="832" t="s">
        <v>7143</v>
      </c>
      <c r="G1694" s="832" t="s">
        <v>7144</v>
      </c>
      <c r="H1694" s="849"/>
      <c r="I1694" s="849"/>
      <c r="J1694" s="832"/>
      <c r="K1694" s="832"/>
      <c r="L1694" s="849"/>
      <c r="M1694" s="849"/>
      <c r="N1694" s="832"/>
      <c r="O1694" s="832"/>
      <c r="P1694" s="849">
        <v>1</v>
      </c>
      <c r="Q1694" s="849">
        <v>707</v>
      </c>
      <c r="R1694" s="837"/>
      <c r="S1694" s="850">
        <v>707</v>
      </c>
    </row>
    <row r="1695" spans="1:19" ht="14.4" customHeight="1" x14ac:dyDescent="0.3">
      <c r="A1695" s="831" t="s">
        <v>6806</v>
      </c>
      <c r="B1695" s="832" t="s">
        <v>7138</v>
      </c>
      <c r="C1695" s="832" t="s">
        <v>665</v>
      </c>
      <c r="D1695" s="832" t="s">
        <v>2715</v>
      </c>
      <c r="E1695" s="832" t="s">
        <v>6770</v>
      </c>
      <c r="F1695" s="832" t="s">
        <v>7155</v>
      </c>
      <c r="G1695" s="832" t="s">
        <v>7156</v>
      </c>
      <c r="H1695" s="849"/>
      <c r="I1695" s="849"/>
      <c r="J1695" s="832"/>
      <c r="K1695" s="832"/>
      <c r="L1695" s="849"/>
      <c r="M1695" s="849"/>
      <c r="N1695" s="832"/>
      <c r="O1695" s="832"/>
      <c r="P1695" s="849">
        <v>1</v>
      </c>
      <c r="Q1695" s="849">
        <v>358</v>
      </c>
      <c r="R1695" s="837"/>
      <c r="S1695" s="850">
        <v>358</v>
      </c>
    </row>
    <row r="1696" spans="1:19" ht="14.4" customHeight="1" x14ac:dyDescent="0.3">
      <c r="A1696" s="831" t="s">
        <v>6806</v>
      </c>
      <c r="B1696" s="832" t="s">
        <v>7138</v>
      </c>
      <c r="C1696" s="832" t="s">
        <v>665</v>
      </c>
      <c r="D1696" s="832" t="s">
        <v>2719</v>
      </c>
      <c r="E1696" s="832" t="s">
        <v>6770</v>
      </c>
      <c r="F1696" s="832" t="s">
        <v>6810</v>
      </c>
      <c r="G1696" s="832" t="s">
        <v>6811</v>
      </c>
      <c r="H1696" s="849"/>
      <c r="I1696" s="849"/>
      <c r="J1696" s="832"/>
      <c r="K1696" s="832"/>
      <c r="L1696" s="849">
        <v>1</v>
      </c>
      <c r="M1696" s="849">
        <v>37</v>
      </c>
      <c r="N1696" s="832">
        <v>1</v>
      </c>
      <c r="O1696" s="832">
        <v>37</v>
      </c>
      <c r="P1696" s="849"/>
      <c r="Q1696" s="849"/>
      <c r="R1696" s="837"/>
      <c r="S1696" s="850"/>
    </row>
    <row r="1697" spans="1:19" ht="14.4" customHeight="1" x14ac:dyDescent="0.3">
      <c r="A1697" s="831" t="s">
        <v>6806</v>
      </c>
      <c r="B1697" s="832" t="s">
        <v>7138</v>
      </c>
      <c r="C1697" s="832" t="s">
        <v>665</v>
      </c>
      <c r="D1697" s="832" t="s">
        <v>2658</v>
      </c>
      <c r="E1697" s="832" t="s">
        <v>6770</v>
      </c>
      <c r="F1697" s="832" t="s">
        <v>7157</v>
      </c>
      <c r="G1697" s="832" t="s">
        <v>7158</v>
      </c>
      <c r="H1697" s="849"/>
      <c r="I1697" s="849"/>
      <c r="J1697" s="832"/>
      <c r="K1697" s="832"/>
      <c r="L1697" s="849"/>
      <c r="M1697" s="849"/>
      <c r="N1697" s="832"/>
      <c r="O1697" s="832"/>
      <c r="P1697" s="849">
        <v>2</v>
      </c>
      <c r="Q1697" s="849">
        <v>358</v>
      </c>
      <c r="R1697" s="837"/>
      <c r="S1697" s="850">
        <v>179</v>
      </c>
    </row>
    <row r="1698" spans="1:19" ht="14.4" customHeight="1" x14ac:dyDescent="0.3">
      <c r="A1698" s="831" t="s">
        <v>7167</v>
      </c>
      <c r="B1698" s="832" t="s">
        <v>7168</v>
      </c>
      <c r="C1698" s="832" t="s">
        <v>668</v>
      </c>
      <c r="D1698" s="832" t="s">
        <v>6734</v>
      </c>
      <c r="E1698" s="832" t="s">
        <v>6770</v>
      </c>
      <c r="F1698" s="832" t="s">
        <v>7109</v>
      </c>
      <c r="G1698" s="832" t="s">
        <v>7110</v>
      </c>
      <c r="H1698" s="849">
        <v>5</v>
      </c>
      <c r="I1698" s="849">
        <v>0</v>
      </c>
      <c r="J1698" s="832"/>
      <c r="K1698" s="832">
        <v>0</v>
      </c>
      <c r="L1698" s="849">
        <v>12</v>
      </c>
      <c r="M1698" s="849">
        <v>0</v>
      </c>
      <c r="N1698" s="832"/>
      <c r="O1698" s="832">
        <v>0</v>
      </c>
      <c r="P1698" s="849">
        <v>12</v>
      </c>
      <c r="Q1698" s="849">
        <v>0</v>
      </c>
      <c r="R1698" s="837"/>
      <c r="S1698" s="850">
        <v>0</v>
      </c>
    </row>
    <row r="1699" spans="1:19" ht="14.4" customHeight="1" x14ac:dyDescent="0.3">
      <c r="A1699" s="831" t="s">
        <v>7167</v>
      </c>
      <c r="B1699" s="832" t="s">
        <v>7168</v>
      </c>
      <c r="C1699" s="832" t="s">
        <v>668</v>
      </c>
      <c r="D1699" s="832" t="s">
        <v>2666</v>
      </c>
      <c r="E1699" s="832" t="s">
        <v>6770</v>
      </c>
      <c r="F1699" s="832" t="s">
        <v>7109</v>
      </c>
      <c r="G1699" s="832" t="s">
        <v>7110</v>
      </c>
      <c r="H1699" s="849">
        <v>53</v>
      </c>
      <c r="I1699" s="849">
        <v>0</v>
      </c>
      <c r="J1699" s="832"/>
      <c r="K1699" s="832">
        <v>0</v>
      </c>
      <c r="L1699" s="849">
        <v>57</v>
      </c>
      <c r="M1699" s="849">
        <v>0</v>
      </c>
      <c r="N1699" s="832"/>
      <c r="O1699" s="832">
        <v>0</v>
      </c>
      <c r="P1699" s="849">
        <v>79</v>
      </c>
      <c r="Q1699" s="849">
        <v>0</v>
      </c>
      <c r="R1699" s="837"/>
      <c r="S1699" s="850">
        <v>0</v>
      </c>
    </row>
    <row r="1700" spans="1:19" ht="14.4" customHeight="1" x14ac:dyDescent="0.3">
      <c r="A1700" s="831" t="s">
        <v>7167</v>
      </c>
      <c r="B1700" s="832" t="s">
        <v>7168</v>
      </c>
      <c r="C1700" s="832" t="s">
        <v>668</v>
      </c>
      <c r="D1700" s="832" t="s">
        <v>2672</v>
      </c>
      <c r="E1700" s="832" t="s">
        <v>6770</v>
      </c>
      <c r="F1700" s="832" t="s">
        <v>7109</v>
      </c>
      <c r="G1700" s="832" t="s">
        <v>7110</v>
      </c>
      <c r="H1700" s="849">
        <v>193</v>
      </c>
      <c r="I1700" s="849">
        <v>0</v>
      </c>
      <c r="J1700" s="832"/>
      <c r="K1700" s="832">
        <v>0</v>
      </c>
      <c r="L1700" s="849">
        <v>187</v>
      </c>
      <c r="M1700" s="849">
        <v>0</v>
      </c>
      <c r="N1700" s="832"/>
      <c r="O1700" s="832">
        <v>0</v>
      </c>
      <c r="P1700" s="849">
        <v>171</v>
      </c>
      <c r="Q1700" s="849">
        <v>0</v>
      </c>
      <c r="R1700" s="837"/>
      <c r="S1700" s="850">
        <v>0</v>
      </c>
    </row>
    <row r="1701" spans="1:19" ht="14.4" customHeight="1" x14ac:dyDescent="0.3">
      <c r="A1701" s="831" t="s">
        <v>7167</v>
      </c>
      <c r="B1701" s="832" t="s">
        <v>7168</v>
      </c>
      <c r="C1701" s="832" t="s">
        <v>668</v>
      </c>
      <c r="D1701" s="832" t="s">
        <v>6739</v>
      </c>
      <c r="E1701" s="832" t="s">
        <v>6770</v>
      </c>
      <c r="F1701" s="832" t="s">
        <v>7107</v>
      </c>
      <c r="G1701" s="832" t="s">
        <v>7108</v>
      </c>
      <c r="H1701" s="849">
        <v>1</v>
      </c>
      <c r="I1701" s="849">
        <v>0</v>
      </c>
      <c r="J1701" s="832"/>
      <c r="K1701" s="832">
        <v>0</v>
      </c>
      <c r="L1701" s="849"/>
      <c r="M1701" s="849"/>
      <c r="N1701" s="832"/>
      <c r="O1701" s="832"/>
      <c r="P1701" s="849"/>
      <c r="Q1701" s="849"/>
      <c r="R1701" s="837"/>
      <c r="S1701" s="850"/>
    </row>
    <row r="1702" spans="1:19" ht="14.4" customHeight="1" x14ac:dyDescent="0.3">
      <c r="A1702" s="831" t="s">
        <v>7167</v>
      </c>
      <c r="B1702" s="832" t="s">
        <v>7168</v>
      </c>
      <c r="C1702" s="832" t="s">
        <v>668</v>
      </c>
      <c r="D1702" s="832" t="s">
        <v>6739</v>
      </c>
      <c r="E1702" s="832" t="s">
        <v>6770</v>
      </c>
      <c r="F1702" s="832" t="s">
        <v>7109</v>
      </c>
      <c r="G1702" s="832" t="s">
        <v>7110</v>
      </c>
      <c r="H1702" s="849">
        <v>42</v>
      </c>
      <c r="I1702" s="849">
        <v>0</v>
      </c>
      <c r="J1702" s="832"/>
      <c r="K1702" s="832">
        <v>0</v>
      </c>
      <c r="L1702" s="849"/>
      <c r="M1702" s="849"/>
      <c r="N1702" s="832"/>
      <c r="O1702" s="832"/>
      <c r="P1702" s="849"/>
      <c r="Q1702" s="849"/>
      <c r="R1702" s="837"/>
      <c r="S1702" s="850"/>
    </row>
    <row r="1703" spans="1:19" ht="14.4" customHeight="1" x14ac:dyDescent="0.3">
      <c r="A1703" s="831" t="s">
        <v>7167</v>
      </c>
      <c r="B1703" s="832" t="s">
        <v>7168</v>
      </c>
      <c r="C1703" s="832" t="s">
        <v>668</v>
      </c>
      <c r="D1703" s="832" t="s">
        <v>6739</v>
      </c>
      <c r="E1703" s="832" t="s">
        <v>6770</v>
      </c>
      <c r="F1703" s="832" t="s">
        <v>7169</v>
      </c>
      <c r="G1703" s="832" t="s">
        <v>7170</v>
      </c>
      <c r="H1703" s="849">
        <v>11</v>
      </c>
      <c r="I1703" s="849">
        <v>1991</v>
      </c>
      <c r="J1703" s="832"/>
      <c r="K1703" s="832">
        <v>181</v>
      </c>
      <c r="L1703" s="849"/>
      <c r="M1703" s="849"/>
      <c r="N1703" s="832"/>
      <c r="O1703" s="832"/>
      <c r="P1703" s="849"/>
      <c r="Q1703" s="849"/>
      <c r="R1703" s="837"/>
      <c r="S1703" s="850"/>
    </row>
    <row r="1704" spans="1:19" ht="14.4" customHeight="1" x14ac:dyDescent="0.3">
      <c r="A1704" s="831" t="s">
        <v>7167</v>
      </c>
      <c r="B1704" s="832" t="s">
        <v>7168</v>
      </c>
      <c r="C1704" s="832" t="s">
        <v>668</v>
      </c>
      <c r="D1704" s="832" t="s">
        <v>6739</v>
      </c>
      <c r="E1704" s="832" t="s">
        <v>6770</v>
      </c>
      <c r="F1704" s="832" t="s">
        <v>7171</v>
      </c>
      <c r="G1704" s="832" t="s">
        <v>7170</v>
      </c>
      <c r="H1704" s="849">
        <v>34</v>
      </c>
      <c r="I1704" s="849">
        <v>10098</v>
      </c>
      <c r="J1704" s="832"/>
      <c r="K1704" s="832">
        <v>297</v>
      </c>
      <c r="L1704" s="849"/>
      <c r="M1704" s="849"/>
      <c r="N1704" s="832"/>
      <c r="O1704" s="832"/>
      <c r="P1704" s="849"/>
      <c r="Q1704" s="849"/>
      <c r="R1704" s="837"/>
      <c r="S1704" s="850"/>
    </row>
    <row r="1705" spans="1:19" ht="14.4" customHeight="1" x14ac:dyDescent="0.3">
      <c r="A1705" s="831" t="s">
        <v>7167</v>
      </c>
      <c r="B1705" s="832" t="s">
        <v>7168</v>
      </c>
      <c r="C1705" s="832" t="s">
        <v>668</v>
      </c>
      <c r="D1705" s="832" t="s">
        <v>2674</v>
      </c>
      <c r="E1705" s="832" t="s">
        <v>6770</v>
      </c>
      <c r="F1705" s="832" t="s">
        <v>7109</v>
      </c>
      <c r="G1705" s="832" t="s">
        <v>7110</v>
      </c>
      <c r="H1705" s="849">
        <v>119</v>
      </c>
      <c r="I1705" s="849">
        <v>0</v>
      </c>
      <c r="J1705" s="832"/>
      <c r="K1705" s="832">
        <v>0</v>
      </c>
      <c r="L1705" s="849">
        <v>116</v>
      </c>
      <c r="M1705" s="849">
        <v>0</v>
      </c>
      <c r="N1705" s="832"/>
      <c r="O1705" s="832">
        <v>0</v>
      </c>
      <c r="P1705" s="849">
        <v>132</v>
      </c>
      <c r="Q1705" s="849">
        <v>0</v>
      </c>
      <c r="R1705" s="837"/>
      <c r="S1705" s="850">
        <v>0</v>
      </c>
    </row>
    <row r="1706" spans="1:19" ht="14.4" customHeight="1" x14ac:dyDescent="0.3">
      <c r="A1706" s="831" t="s">
        <v>7167</v>
      </c>
      <c r="B1706" s="832" t="s">
        <v>7168</v>
      </c>
      <c r="C1706" s="832" t="s">
        <v>668</v>
      </c>
      <c r="D1706" s="832" t="s">
        <v>2676</v>
      </c>
      <c r="E1706" s="832" t="s">
        <v>6770</v>
      </c>
      <c r="F1706" s="832" t="s">
        <v>7107</v>
      </c>
      <c r="G1706" s="832" t="s">
        <v>7108</v>
      </c>
      <c r="H1706" s="849">
        <v>4</v>
      </c>
      <c r="I1706" s="849">
        <v>0</v>
      </c>
      <c r="J1706" s="832"/>
      <c r="K1706" s="832">
        <v>0</v>
      </c>
      <c r="L1706" s="849"/>
      <c r="M1706" s="849"/>
      <c r="N1706" s="832"/>
      <c r="O1706" s="832"/>
      <c r="P1706" s="849"/>
      <c r="Q1706" s="849"/>
      <c r="R1706" s="837"/>
      <c r="S1706" s="850"/>
    </row>
    <row r="1707" spans="1:19" ht="14.4" customHeight="1" x14ac:dyDescent="0.3">
      <c r="A1707" s="831" t="s">
        <v>7167</v>
      </c>
      <c r="B1707" s="832" t="s">
        <v>7168</v>
      </c>
      <c r="C1707" s="832" t="s">
        <v>668</v>
      </c>
      <c r="D1707" s="832" t="s">
        <v>2676</v>
      </c>
      <c r="E1707" s="832" t="s">
        <v>6770</v>
      </c>
      <c r="F1707" s="832" t="s">
        <v>6854</v>
      </c>
      <c r="G1707" s="832" t="s">
        <v>6855</v>
      </c>
      <c r="H1707" s="849"/>
      <c r="I1707" s="849"/>
      <c r="J1707" s="832"/>
      <c r="K1707" s="832"/>
      <c r="L1707" s="849">
        <v>1</v>
      </c>
      <c r="M1707" s="849">
        <v>32</v>
      </c>
      <c r="N1707" s="832">
        <v>1</v>
      </c>
      <c r="O1707" s="832">
        <v>32</v>
      </c>
      <c r="P1707" s="849"/>
      <c r="Q1707" s="849"/>
      <c r="R1707" s="837"/>
      <c r="S1707" s="850"/>
    </row>
    <row r="1708" spans="1:19" ht="14.4" customHeight="1" x14ac:dyDescent="0.3">
      <c r="A1708" s="831" t="s">
        <v>7167</v>
      </c>
      <c r="B1708" s="832" t="s">
        <v>7168</v>
      </c>
      <c r="C1708" s="832" t="s">
        <v>668</v>
      </c>
      <c r="D1708" s="832" t="s">
        <v>2676</v>
      </c>
      <c r="E1708" s="832" t="s">
        <v>6770</v>
      </c>
      <c r="F1708" s="832" t="s">
        <v>7109</v>
      </c>
      <c r="G1708" s="832" t="s">
        <v>7110</v>
      </c>
      <c r="H1708" s="849">
        <v>209</v>
      </c>
      <c r="I1708" s="849">
        <v>0</v>
      </c>
      <c r="J1708" s="832"/>
      <c r="K1708" s="832">
        <v>0</v>
      </c>
      <c r="L1708" s="849">
        <v>142</v>
      </c>
      <c r="M1708" s="849">
        <v>0</v>
      </c>
      <c r="N1708" s="832"/>
      <c r="O1708" s="832">
        <v>0</v>
      </c>
      <c r="P1708" s="849">
        <v>133</v>
      </c>
      <c r="Q1708" s="849">
        <v>0</v>
      </c>
      <c r="R1708" s="837"/>
      <c r="S1708" s="850">
        <v>0</v>
      </c>
    </row>
    <row r="1709" spans="1:19" ht="14.4" customHeight="1" x14ac:dyDescent="0.3">
      <c r="A1709" s="831" t="s">
        <v>7167</v>
      </c>
      <c r="B1709" s="832" t="s">
        <v>7168</v>
      </c>
      <c r="C1709" s="832" t="s">
        <v>668</v>
      </c>
      <c r="D1709" s="832" t="s">
        <v>2681</v>
      </c>
      <c r="E1709" s="832" t="s">
        <v>6770</v>
      </c>
      <c r="F1709" s="832" t="s">
        <v>7109</v>
      </c>
      <c r="G1709" s="832" t="s">
        <v>7110</v>
      </c>
      <c r="H1709" s="849">
        <v>39</v>
      </c>
      <c r="I1709" s="849">
        <v>0</v>
      </c>
      <c r="J1709" s="832"/>
      <c r="K1709" s="832">
        <v>0</v>
      </c>
      <c r="L1709" s="849">
        <v>30</v>
      </c>
      <c r="M1709" s="849">
        <v>0</v>
      </c>
      <c r="N1709" s="832"/>
      <c r="O1709" s="832">
        <v>0</v>
      </c>
      <c r="P1709" s="849">
        <v>30</v>
      </c>
      <c r="Q1709" s="849">
        <v>0</v>
      </c>
      <c r="R1709" s="837"/>
      <c r="S1709" s="850">
        <v>0</v>
      </c>
    </row>
    <row r="1710" spans="1:19" ht="14.4" customHeight="1" x14ac:dyDescent="0.3">
      <c r="A1710" s="831" t="s">
        <v>7167</v>
      </c>
      <c r="B1710" s="832" t="s">
        <v>7168</v>
      </c>
      <c r="C1710" s="832" t="s">
        <v>668</v>
      </c>
      <c r="D1710" s="832" t="s">
        <v>2683</v>
      </c>
      <c r="E1710" s="832" t="s">
        <v>6770</v>
      </c>
      <c r="F1710" s="832" t="s">
        <v>7109</v>
      </c>
      <c r="G1710" s="832" t="s">
        <v>7110</v>
      </c>
      <c r="H1710" s="849">
        <v>40</v>
      </c>
      <c r="I1710" s="849">
        <v>0</v>
      </c>
      <c r="J1710" s="832"/>
      <c r="K1710" s="832">
        <v>0</v>
      </c>
      <c r="L1710" s="849">
        <v>18</v>
      </c>
      <c r="M1710" s="849">
        <v>0</v>
      </c>
      <c r="N1710" s="832"/>
      <c r="O1710" s="832">
        <v>0</v>
      </c>
      <c r="P1710" s="849">
        <v>15</v>
      </c>
      <c r="Q1710" s="849">
        <v>0</v>
      </c>
      <c r="R1710" s="837"/>
      <c r="S1710" s="850">
        <v>0</v>
      </c>
    </row>
    <row r="1711" spans="1:19" ht="14.4" customHeight="1" x14ac:dyDescent="0.3">
      <c r="A1711" s="831" t="s">
        <v>7167</v>
      </c>
      <c r="B1711" s="832" t="s">
        <v>7168</v>
      </c>
      <c r="C1711" s="832" t="s">
        <v>668</v>
      </c>
      <c r="D1711" s="832" t="s">
        <v>2684</v>
      </c>
      <c r="E1711" s="832" t="s">
        <v>6770</v>
      </c>
      <c r="F1711" s="832" t="s">
        <v>7109</v>
      </c>
      <c r="G1711" s="832" t="s">
        <v>7110</v>
      </c>
      <c r="H1711" s="849">
        <v>314</v>
      </c>
      <c r="I1711" s="849">
        <v>0</v>
      </c>
      <c r="J1711" s="832"/>
      <c r="K1711" s="832">
        <v>0</v>
      </c>
      <c r="L1711" s="849">
        <v>320</v>
      </c>
      <c r="M1711" s="849">
        <v>0</v>
      </c>
      <c r="N1711" s="832"/>
      <c r="O1711" s="832">
        <v>0</v>
      </c>
      <c r="P1711" s="849">
        <v>299</v>
      </c>
      <c r="Q1711" s="849">
        <v>0</v>
      </c>
      <c r="R1711" s="837"/>
      <c r="S1711" s="850">
        <v>0</v>
      </c>
    </row>
    <row r="1712" spans="1:19" ht="14.4" customHeight="1" x14ac:dyDescent="0.3">
      <c r="A1712" s="831" t="s">
        <v>7167</v>
      </c>
      <c r="B1712" s="832" t="s">
        <v>7168</v>
      </c>
      <c r="C1712" s="832" t="s">
        <v>668</v>
      </c>
      <c r="D1712" s="832" t="s">
        <v>2684</v>
      </c>
      <c r="E1712" s="832" t="s">
        <v>6770</v>
      </c>
      <c r="F1712" s="832" t="s">
        <v>6789</v>
      </c>
      <c r="G1712" s="832" t="s">
        <v>6790</v>
      </c>
      <c r="H1712" s="849"/>
      <c r="I1712" s="849"/>
      <c r="J1712" s="832"/>
      <c r="K1712" s="832"/>
      <c r="L1712" s="849">
        <v>1</v>
      </c>
      <c r="M1712" s="849">
        <v>37</v>
      </c>
      <c r="N1712" s="832">
        <v>1</v>
      </c>
      <c r="O1712" s="832">
        <v>37</v>
      </c>
      <c r="P1712" s="849"/>
      <c r="Q1712" s="849"/>
      <c r="R1712" s="837"/>
      <c r="S1712" s="850"/>
    </row>
    <row r="1713" spans="1:19" ht="14.4" customHeight="1" x14ac:dyDescent="0.3">
      <c r="A1713" s="831" t="s">
        <v>7167</v>
      </c>
      <c r="B1713" s="832" t="s">
        <v>7168</v>
      </c>
      <c r="C1713" s="832" t="s">
        <v>668</v>
      </c>
      <c r="D1713" s="832" t="s">
        <v>2684</v>
      </c>
      <c r="E1713" s="832" t="s">
        <v>6770</v>
      </c>
      <c r="F1713" s="832" t="s">
        <v>6799</v>
      </c>
      <c r="G1713" s="832" t="s">
        <v>6800</v>
      </c>
      <c r="H1713" s="849"/>
      <c r="I1713" s="849"/>
      <c r="J1713" s="832"/>
      <c r="K1713" s="832"/>
      <c r="L1713" s="849">
        <v>1</v>
      </c>
      <c r="M1713" s="849">
        <v>102</v>
      </c>
      <c r="N1713" s="832">
        <v>1</v>
      </c>
      <c r="O1713" s="832">
        <v>102</v>
      </c>
      <c r="P1713" s="849"/>
      <c r="Q1713" s="849"/>
      <c r="R1713" s="837"/>
      <c r="S1713" s="850"/>
    </row>
    <row r="1714" spans="1:19" ht="14.4" customHeight="1" x14ac:dyDescent="0.3">
      <c r="A1714" s="831" t="s">
        <v>7167</v>
      </c>
      <c r="B1714" s="832" t="s">
        <v>7168</v>
      </c>
      <c r="C1714" s="832" t="s">
        <v>668</v>
      </c>
      <c r="D1714" s="832" t="s">
        <v>2699</v>
      </c>
      <c r="E1714" s="832" t="s">
        <v>6770</v>
      </c>
      <c r="F1714" s="832" t="s">
        <v>7107</v>
      </c>
      <c r="G1714" s="832" t="s">
        <v>7108</v>
      </c>
      <c r="H1714" s="849"/>
      <c r="I1714" s="849"/>
      <c r="J1714" s="832"/>
      <c r="K1714" s="832"/>
      <c r="L1714" s="849"/>
      <c r="M1714" s="849"/>
      <c r="N1714" s="832"/>
      <c r="O1714" s="832"/>
      <c r="P1714" s="849">
        <v>1</v>
      </c>
      <c r="Q1714" s="849">
        <v>0</v>
      </c>
      <c r="R1714" s="837"/>
      <c r="S1714" s="850">
        <v>0</v>
      </c>
    </row>
    <row r="1715" spans="1:19" ht="14.4" customHeight="1" x14ac:dyDescent="0.3">
      <c r="A1715" s="831" t="s">
        <v>7167</v>
      </c>
      <c r="B1715" s="832" t="s">
        <v>7168</v>
      </c>
      <c r="C1715" s="832" t="s">
        <v>668</v>
      </c>
      <c r="D1715" s="832" t="s">
        <v>2699</v>
      </c>
      <c r="E1715" s="832" t="s">
        <v>6770</v>
      </c>
      <c r="F1715" s="832" t="s">
        <v>7109</v>
      </c>
      <c r="G1715" s="832" t="s">
        <v>7110</v>
      </c>
      <c r="H1715" s="849">
        <v>68</v>
      </c>
      <c r="I1715" s="849">
        <v>0</v>
      </c>
      <c r="J1715" s="832"/>
      <c r="K1715" s="832">
        <v>0</v>
      </c>
      <c r="L1715" s="849">
        <v>70</v>
      </c>
      <c r="M1715" s="849">
        <v>0</v>
      </c>
      <c r="N1715" s="832"/>
      <c r="O1715" s="832">
        <v>0</v>
      </c>
      <c r="P1715" s="849">
        <v>48</v>
      </c>
      <c r="Q1715" s="849">
        <v>0</v>
      </c>
      <c r="R1715" s="837"/>
      <c r="S1715" s="850">
        <v>0</v>
      </c>
    </row>
    <row r="1716" spans="1:19" ht="14.4" customHeight="1" x14ac:dyDescent="0.3">
      <c r="A1716" s="831" t="s">
        <v>7167</v>
      </c>
      <c r="B1716" s="832" t="s">
        <v>7168</v>
      </c>
      <c r="C1716" s="832" t="s">
        <v>668</v>
      </c>
      <c r="D1716" s="832" t="s">
        <v>2702</v>
      </c>
      <c r="E1716" s="832" t="s">
        <v>6770</v>
      </c>
      <c r="F1716" s="832" t="s">
        <v>7107</v>
      </c>
      <c r="G1716" s="832" t="s">
        <v>7108</v>
      </c>
      <c r="H1716" s="849">
        <v>1</v>
      </c>
      <c r="I1716" s="849">
        <v>0</v>
      </c>
      <c r="J1716" s="832"/>
      <c r="K1716" s="832">
        <v>0</v>
      </c>
      <c r="L1716" s="849">
        <v>1</v>
      </c>
      <c r="M1716" s="849">
        <v>0</v>
      </c>
      <c r="N1716" s="832"/>
      <c r="O1716" s="832">
        <v>0</v>
      </c>
      <c r="P1716" s="849"/>
      <c r="Q1716" s="849"/>
      <c r="R1716" s="837"/>
      <c r="S1716" s="850"/>
    </row>
    <row r="1717" spans="1:19" ht="14.4" customHeight="1" x14ac:dyDescent="0.3">
      <c r="A1717" s="831" t="s">
        <v>7167</v>
      </c>
      <c r="B1717" s="832" t="s">
        <v>7168</v>
      </c>
      <c r="C1717" s="832" t="s">
        <v>668</v>
      </c>
      <c r="D1717" s="832" t="s">
        <v>2702</v>
      </c>
      <c r="E1717" s="832" t="s">
        <v>6770</v>
      </c>
      <c r="F1717" s="832" t="s">
        <v>7109</v>
      </c>
      <c r="G1717" s="832" t="s">
        <v>7110</v>
      </c>
      <c r="H1717" s="849">
        <v>28</v>
      </c>
      <c r="I1717" s="849">
        <v>0</v>
      </c>
      <c r="J1717" s="832"/>
      <c r="K1717" s="832">
        <v>0</v>
      </c>
      <c r="L1717" s="849">
        <v>37</v>
      </c>
      <c r="M1717" s="849">
        <v>0</v>
      </c>
      <c r="N1717" s="832"/>
      <c r="O1717" s="832">
        <v>0</v>
      </c>
      <c r="P1717" s="849">
        <v>38</v>
      </c>
      <c r="Q1717" s="849">
        <v>0</v>
      </c>
      <c r="R1717" s="837"/>
      <c r="S1717" s="850">
        <v>0</v>
      </c>
    </row>
    <row r="1718" spans="1:19" ht="14.4" customHeight="1" x14ac:dyDescent="0.3">
      <c r="A1718" s="831" t="s">
        <v>7167</v>
      </c>
      <c r="B1718" s="832" t="s">
        <v>7168</v>
      </c>
      <c r="C1718" s="832" t="s">
        <v>668</v>
      </c>
      <c r="D1718" s="832" t="s">
        <v>2704</v>
      </c>
      <c r="E1718" s="832" t="s">
        <v>6770</v>
      </c>
      <c r="F1718" s="832" t="s">
        <v>7109</v>
      </c>
      <c r="G1718" s="832" t="s">
        <v>7110</v>
      </c>
      <c r="H1718" s="849">
        <v>82</v>
      </c>
      <c r="I1718" s="849">
        <v>0</v>
      </c>
      <c r="J1718" s="832"/>
      <c r="K1718" s="832">
        <v>0</v>
      </c>
      <c r="L1718" s="849">
        <v>89</v>
      </c>
      <c r="M1718" s="849">
        <v>0</v>
      </c>
      <c r="N1718" s="832"/>
      <c r="O1718" s="832">
        <v>0</v>
      </c>
      <c r="P1718" s="849">
        <v>108</v>
      </c>
      <c r="Q1718" s="849">
        <v>0</v>
      </c>
      <c r="R1718" s="837"/>
      <c r="S1718" s="850">
        <v>0</v>
      </c>
    </row>
    <row r="1719" spans="1:19" ht="14.4" customHeight="1" x14ac:dyDescent="0.3">
      <c r="A1719" s="831" t="s">
        <v>7167</v>
      </c>
      <c r="B1719" s="832" t="s">
        <v>7168</v>
      </c>
      <c r="C1719" s="832" t="s">
        <v>668</v>
      </c>
      <c r="D1719" s="832" t="s">
        <v>2711</v>
      </c>
      <c r="E1719" s="832" t="s">
        <v>6770</v>
      </c>
      <c r="F1719" s="832" t="s">
        <v>7109</v>
      </c>
      <c r="G1719" s="832" t="s">
        <v>7110</v>
      </c>
      <c r="H1719" s="849">
        <v>78</v>
      </c>
      <c r="I1719" s="849">
        <v>0</v>
      </c>
      <c r="J1719" s="832"/>
      <c r="K1719" s="832">
        <v>0</v>
      </c>
      <c r="L1719" s="849">
        <v>43</v>
      </c>
      <c r="M1719" s="849">
        <v>0</v>
      </c>
      <c r="N1719" s="832"/>
      <c r="O1719" s="832">
        <v>0</v>
      </c>
      <c r="P1719" s="849">
        <v>39</v>
      </c>
      <c r="Q1719" s="849">
        <v>0</v>
      </c>
      <c r="R1719" s="837"/>
      <c r="S1719" s="850">
        <v>0</v>
      </c>
    </row>
    <row r="1720" spans="1:19" ht="14.4" customHeight="1" x14ac:dyDescent="0.3">
      <c r="A1720" s="831" t="s">
        <v>7167</v>
      </c>
      <c r="B1720" s="832" t="s">
        <v>7168</v>
      </c>
      <c r="C1720" s="832" t="s">
        <v>668</v>
      </c>
      <c r="D1720" s="832" t="s">
        <v>2713</v>
      </c>
      <c r="E1720" s="832" t="s">
        <v>6770</v>
      </c>
      <c r="F1720" s="832" t="s">
        <v>7109</v>
      </c>
      <c r="G1720" s="832" t="s">
        <v>7110</v>
      </c>
      <c r="H1720" s="849">
        <v>45</v>
      </c>
      <c r="I1720" s="849">
        <v>0</v>
      </c>
      <c r="J1720" s="832"/>
      <c r="K1720" s="832">
        <v>0</v>
      </c>
      <c r="L1720" s="849">
        <v>42</v>
      </c>
      <c r="M1720" s="849">
        <v>0</v>
      </c>
      <c r="N1720" s="832"/>
      <c r="O1720" s="832">
        <v>0</v>
      </c>
      <c r="P1720" s="849">
        <v>34</v>
      </c>
      <c r="Q1720" s="849">
        <v>0</v>
      </c>
      <c r="R1720" s="837"/>
      <c r="S1720" s="850">
        <v>0</v>
      </c>
    </row>
    <row r="1721" spans="1:19" ht="14.4" customHeight="1" x14ac:dyDescent="0.3">
      <c r="A1721" s="831" t="s">
        <v>7167</v>
      </c>
      <c r="B1721" s="832" t="s">
        <v>7168</v>
      </c>
      <c r="C1721" s="832" t="s">
        <v>668</v>
      </c>
      <c r="D1721" s="832" t="s">
        <v>2717</v>
      </c>
      <c r="E1721" s="832" t="s">
        <v>6770</v>
      </c>
      <c r="F1721" s="832" t="s">
        <v>7107</v>
      </c>
      <c r="G1721" s="832" t="s">
        <v>7108</v>
      </c>
      <c r="H1721" s="849">
        <v>3</v>
      </c>
      <c r="I1721" s="849">
        <v>0</v>
      </c>
      <c r="J1721" s="832"/>
      <c r="K1721" s="832">
        <v>0</v>
      </c>
      <c r="L1721" s="849">
        <v>1</v>
      </c>
      <c r="M1721" s="849">
        <v>0</v>
      </c>
      <c r="N1721" s="832"/>
      <c r="O1721" s="832">
        <v>0</v>
      </c>
      <c r="P1721" s="849">
        <v>6</v>
      </c>
      <c r="Q1721" s="849">
        <v>0</v>
      </c>
      <c r="R1721" s="837"/>
      <c r="S1721" s="850">
        <v>0</v>
      </c>
    </row>
    <row r="1722" spans="1:19" ht="14.4" customHeight="1" x14ac:dyDescent="0.3">
      <c r="A1722" s="831" t="s">
        <v>7167</v>
      </c>
      <c r="B1722" s="832" t="s">
        <v>7168</v>
      </c>
      <c r="C1722" s="832" t="s">
        <v>668</v>
      </c>
      <c r="D1722" s="832" t="s">
        <v>2717</v>
      </c>
      <c r="E1722" s="832" t="s">
        <v>6770</v>
      </c>
      <c r="F1722" s="832" t="s">
        <v>6783</v>
      </c>
      <c r="G1722" s="832" t="s">
        <v>6784</v>
      </c>
      <c r="H1722" s="849"/>
      <c r="I1722" s="849"/>
      <c r="J1722" s="832"/>
      <c r="K1722" s="832"/>
      <c r="L1722" s="849"/>
      <c r="M1722" s="849"/>
      <c r="N1722" s="832"/>
      <c r="O1722" s="832"/>
      <c r="P1722" s="849">
        <v>1</v>
      </c>
      <c r="Q1722" s="849">
        <v>38</v>
      </c>
      <c r="R1722" s="837"/>
      <c r="S1722" s="850">
        <v>38</v>
      </c>
    </row>
    <row r="1723" spans="1:19" ht="14.4" customHeight="1" x14ac:dyDescent="0.3">
      <c r="A1723" s="831" t="s">
        <v>7167</v>
      </c>
      <c r="B1723" s="832" t="s">
        <v>7168</v>
      </c>
      <c r="C1723" s="832" t="s">
        <v>668</v>
      </c>
      <c r="D1723" s="832" t="s">
        <v>2717</v>
      </c>
      <c r="E1723" s="832" t="s">
        <v>6770</v>
      </c>
      <c r="F1723" s="832" t="s">
        <v>7109</v>
      </c>
      <c r="G1723" s="832" t="s">
        <v>7110</v>
      </c>
      <c r="H1723" s="849">
        <v>437</v>
      </c>
      <c r="I1723" s="849">
        <v>0</v>
      </c>
      <c r="J1723" s="832"/>
      <c r="K1723" s="832">
        <v>0</v>
      </c>
      <c r="L1723" s="849">
        <v>446</v>
      </c>
      <c r="M1723" s="849">
        <v>0</v>
      </c>
      <c r="N1723" s="832"/>
      <c r="O1723" s="832">
        <v>0</v>
      </c>
      <c r="P1723" s="849">
        <v>393</v>
      </c>
      <c r="Q1723" s="849">
        <v>0</v>
      </c>
      <c r="R1723" s="837"/>
      <c r="S1723" s="850">
        <v>0</v>
      </c>
    </row>
    <row r="1724" spans="1:19" ht="14.4" customHeight="1" x14ac:dyDescent="0.3">
      <c r="A1724" s="831" t="s">
        <v>7167</v>
      </c>
      <c r="B1724" s="832" t="s">
        <v>7168</v>
      </c>
      <c r="C1724" s="832" t="s">
        <v>668</v>
      </c>
      <c r="D1724" s="832" t="s">
        <v>2717</v>
      </c>
      <c r="E1724" s="832" t="s">
        <v>6770</v>
      </c>
      <c r="F1724" s="832" t="s">
        <v>7169</v>
      </c>
      <c r="G1724" s="832" t="s">
        <v>7170</v>
      </c>
      <c r="H1724" s="849"/>
      <c r="I1724" s="849"/>
      <c r="J1724" s="832"/>
      <c r="K1724" s="832"/>
      <c r="L1724" s="849"/>
      <c r="M1724" s="849"/>
      <c r="N1724" s="832"/>
      <c r="O1724" s="832"/>
      <c r="P1724" s="849">
        <v>1</v>
      </c>
      <c r="Q1724" s="849">
        <v>183</v>
      </c>
      <c r="R1724" s="837"/>
      <c r="S1724" s="850">
        <v>183</v>
      </c>
    </row>
    <row r="1725" spans="1:19" ht="14.4" customHeight="1" x14ac:dyDescent="0.3">
      <c r="A1725" s="831" t="s">
        <v>7167</v>
      </c>
      <c r="B1725" s="832" t="s">
        <v>7168</v>
      </c>
      <c r="C1725" s="832" t="s">
        <v>668</v>
      </c>
      <c r="D1725" s="832" t="s">
        <v>2717</v>
      </c>
      <c r="E1725" s="832" t="s">
        <v>6770</v>
      </c>
      <c r="F1725" s="832" t="s">
        <v>6789</v>
      </c>
      <c r="G1725" s="832" t="s">
        <v>6790</v>
      </c>
      <c r="H1725" s="849"/>
      <c r="I1725" s="849"/>
      <c r="J1725" s="832"/>
      <c r="K1725" s="832"/>
      <c r="L1725" s="849"/>
      <c r="M1725" s="849"/>
      <c r="N1725" s="832"/>
      <c r="O1725" s="832"/>
      <c r="P1725" s="849">
        <v>1</v>
      </c>
      <c r="Q1725" s="849">
        <v>38</v>
      </c>
      <c r="R1725" s="837"/>
      <c r="S1725" s="850">
        <v>38</v>
      </c>
    </row>
    <row r="1726" spans="1:19" ht="14.4" customHeight="1" x14ac:dyDescent="0.3">
      <c r="A1726" s="831" t="s">
        <v>7167</v>
      </c>
      <c r="B1726" s="832" t="s">
        <v>7168</v>
      </c>
      <c r="C1726" s="832" t="s">
        <v>668</v>
      </c>
      <c r="D1726" s="832" t="s">
        <v>2717</v>
      </c>
      <c r="E1726" s="832" t="s">
        <v>6770</v>
      </c>
      <c r="F1726" s="832" t="s">
        <v>7171</v>
      </c>
      <c r="G1726" s="832" t="s">
        <v>7170</v>
      </c>
      <c r="H1726" s="849"/>
      <c r="I1726" s="849"/>
      <c r="J1726" s="832"/>
      <c r="K1726" s="832"/>
      <c r="L1726" s="849"/>
      <c r="M1726" s="849"/>
      <c r="N1726" s="832"/>
      <c r="O1726" s="832"/>
      <c r="P1726" s="849">
        <v>1</v>
      </c>
      <c r="Q1726" s="849">
        <v>299</v>
      </c>
      <c r="R1726" s="837"/>
      <c r="S1726" s="850">
        <v>299</v>
      </c>
    </row>
    <row r="1727" spans="1:19" ht="14.4" customHeight="1" x14ac:dyDescent="0.3">
      <c r="A1727" s="831" t="s">
        <v>7167</v>
      </c>
      <c r="B1727" s="832" t="s">
        <v>7168</v>
      </c>
      <c r="C1727" s="832" t="s">
        <v>668</v>
      </c>
      <c r="D1727" s="832" t="s">
        <v>2717</v>
      </c>
      <c r="E1727" s="832" t="s">
        <v>6770</v>
      </c>
      <c r="F1727" s="832" t="s">
        <v>6799</v>
      </c>
      <c r="G1727" s="832" t="s">
        <v>6800</v>
      </c>
      <c r="H1727" s="849"/>
      <c r="I1727" s="849"/>
      <c r="J1727" s="832"/>
      <c r="K1727" s="832"/>
      <c r="L1727" s="849"/>
      <c r="M1727" s="849"/>
      <c r="N1727" s="832"/>
      <c r="O1727" s="832"/>
      <c r="P1727" s="849">
        <v>1</v>
      </c>
      <c r="Q1727" s="849">
        <v>103</v>
      </c>
      <c r="R1727" s="837"/>
      <c r="S1727" s="850">
        <v>103</v>
      </c>
    </row>
    <row r="1728" spans="1:19" ht="14.4" customHeight="1" x14ac:dyDescent="0.3">
      <c r="A1728" s="831" t="s">
        <v>7167</v>
      </c>
      <c r="B1728" s="832" t="s">
        <v>7168</v>
      </c>
      <c r="C1728" s="832" t="s">
        <v>668</v>
      </c>
      <c r="D1728" s="832" t="s">
        <v>2718</v>
      </c>
      <c r="E1728" s="832" t="s">
        <v>6770</v>
      </c>
      <c r="F1728" s="832" t="s">
        <v>7107</v>
      </c>
      <c r="G1728" s="832" t="s">
        <v>7108</v>
      </c>
      <c r="H1728" s="849">
        <v>1</v>
      </c>
      <c r="I1728" s="849">
        <v>0</v>
      </c>
      <c r="J1728" s="832"/>
      <c r="K1728" s="832">
        <v>0</v>
      </c>
      <c r="L1728" s="849"/>
      <c r="M1728" s="849"/>
      <c r="N1728" s="832"/>
      <c r="O1728" s="832"/>
      <c r="P1728" s="849"/>
      <c r="Q1728" s="849"/>
      <c r="R1728" s="837"/>
      <c r="S1728" s="850"/>
    </row>
    <row r="1729" spans="1:19" ht="14.4" customHeight="1" x14ac:dyDescent="0.3">
      <c r="A1729" s="831" t="s">
        <v>7167</v>
      </c>
      <c r="B1729" s="832" t="s">
        <v>7168</v>
      </c>
      <c r="C1729" s="832" t="s">
        <v>668</v>
      </c>
      <c r="D1729" s="832" t="s">
        <v>2718</v>
      </c>
      <c r="E1729" s="832" t="s">
        <v>6770</v>
      </c>
      <c r="F1729" s="832" t="s">
        <v>7109</v>
      </c>
      <c r="G1729" s="832" t="s">
        <v>7110</v>
      </c>
      <c r="H1729" s="849">
        <v>91</v>
      </c>
      <c r="I1729" s="849">
        <v>0</v>
      </c>
      <c r="J1729" s="832"/>
      <c r="K1729" s="832">
        <v>0</v>
      </c>
      <c r="L1729" s="849">
        <v>84</v>
      </c>
      <c r="M1729" s="849">
        <v>0</v>
      </c>
      <c r="N1729" s="832"/>
      <c r="O1729" s="832">
        <v>0</v>
      </c>
      <c r="P1729" s="849">
        <v>38</v>
      </c>
      <c r="Q1729" s="849">
        <v>0</v>
      </c>
      <c r="R1729" s="837"/>
      <c r="S1729" s="850">
        <v>0</v>
      </c>
    </row>
    <row r="1730" spans="1:19" ht="14.4" customHeight="1" x14ac:dyDescent="0.3">
      <c r="A1730" s="831" t="s">
        <v>7167</v>
      </c>
      <c r="B1730" s="832" t="s">
        <v>7168</v>
      </c>
      <c r="C1730" s="832" t="s">
        <v>668</v>
      </c>
      <c r="D1730" s="832" t="s">
        <v>2720</v>
      </c>
      <c r="E1730" s="832" t="s">
        <v>6770</v>
      </c>
      <c r="F1730" s="832" t="s">
        <v>7109</v>
      </c>
      <c r="G1730" s="832" t="s">
        <v>7110</v>
      </c>
      <c r="H1730" s="849">
        <v>110</v>
      </c>
      <c r="I1730" s="849">
        <v>0</v>
      </c>
      <c r="J1730" s="832"/>
      <c r="K1730" s="832">
        <v>0</v>
      </c>
      <c r="L1730" s="849">
        <v>173</v>
      </c>
      <c r="M1730" s="849">
        <v>0</v>
      </c>
      <c r="N1730" s="832"/>
      <c r="O1730" s="832">
        <v>0</v>
      </c>
      <c r="P1730" s="849">
        <v>135</v>
      </c>
      <c r="Q1730" s="849">
        <v>0</v>
      </c>
      <c r="R1730" s="837"/>
      <c r="S1730" s="850">
        <v>0</v>
      </c>
    </row>
    <row r="1731" spans="1:19" ht="14.4" customHeight="1" x14ac:dyDescent="0.3">
      <c r="A1731" s="831" t="s">
        <v>7167</v>
      </c>
      <c r="B1731" s="832" t="s">
        <v>7168</v>
      </c>
      <c r="C1731" s="832" t="s">
        <v>668</v>
      </c>
      <c r="D1731" s="832" t="s">
        <v>2720</v>
      </c>
      <c r="E1731" s="832" t="s">
        <v>6770</v>
      </c>
      <c r="F1731" s="832" t="s">
        <v>7171</v>
      </c>
      <c r="G1731" s="832" t="s">
        <v>7170</v>
      </c>
      <c r="H1731" s="849"/>
      <c r="I1731" s="849"/>
      <c r="J1731" s="832"/>
      <c r="K1731" s="832"/>
      <c r="L1731" s="849"/>
      <c r="M1731" s="849"/>
      <c r="N1731" s="832"/>
      <c r="O1731" s="832"/>
      <c r="P1731" s="849">
        <v>1</v>
      </c>
      <c r="Q1731" s="849">
        <v>299</v>
      </c>
      <c r="R1731" s="837"/>
      <c r="S1731" s="850">
        <v>299</v>
      </c>
    </row>
    <row r="1732" spans="1:19" ht="14.4" customHeight="1" x14ac:dyDescent="0.3">
      <c r="A1732" s="831" t="s">
        <v>7167</v>
      </c>
      <c r="B1732" s="832" t="s">
        <v>7168</v>
      </c>
      <c r="C1732" s="832" t="s">
        <v>668</v>
      </c>
      <c r="D1732" s="832" t="s">
        <v>2663</v>
      </c>
      <c r="E1732" s="832" t="s">
        <v>6770</v>
      </c>
      <c r="F1732" s="832" t="s">
        <v>7109</v>
      </c>
      <c r="G1732" s="832" t="s">
        <v>7110</v>
      </c>
      <c r="H1732" s="849"/>
      <c r="I1732" s="849"/>
      <c r="J1732" s="832"/>
      <c r="K1732" s="832"/>
      <c r="L1732" s="849">
        <v>25</v>
      </c>
      <c r="M1732" s="849">
        <v>0</v>
      </c>
      <c r="N1732" s="832"/>
      <c r="O1732" s="832">
        <v>0</v>
      </c>
      <c r="P1732" s="849"/>
      <c r="Q1732" s="849"/>
      <c r="R1732" s="837"/>
      <c r="S1732" s="850"/>
    </row>
    <row r="1733" spans="1:19" ht="14.4" customHeight="1" x14ac:dyDescent="0.3">
      <c r="A1733" s="831" t="s">
        <v>7167</v>
      </c>
      <c r="B1733" s="832" t="s">
        <v>7168</v>
      </c>
      <c r="C1733" s="832" t="s">
        <v>668</v>
      </c>
      <c r="D1733" s="832" t="s">
        <v>2654</v>
      </c>
      <c r="E1733" s="832" t="s">
        <v>6770</v>
      </c>
      <c r="F1733" s="832" t="s">
        <v>7109</v>
      </c>
      <c r="G1733" s="832" t="s">
        <v>7110</v>
      </c>
      <c r="H1733" s="849"/>
      <c r="I1733" s="849"/>
      <c r="J1733" s="832"/>
      <c r="K1733" s="832"/>
      <c r="L1733" s="849">
        <v>55</v>
      </c>
      <c r="M1733" s="849">
        <v>0</v>
      </c>
      <c r="N1733" s="832"/>
      <c r="O1733" s="832">
        <v>0</v>
      </c>
      <c r="P1733" s="849">
        <v>71</v>
      </c>
      <c r="Q1733" s="849">
        <v>0</v>
      </c>
      <c r="R1733" s="837"/>
      <c r="S1733" s="850">
        <v>0</v>
      </c>
    </row>
    <row r="1734" spans="1:19" ht="14.4" customHeight="1" x14ac:dyDescent="0.3">
      <c r="A1734" s="831" t="s">
        <v>7167</v>
      </c>
      <c r="B1734" s="832" t="s">
        <v>7168</v>
      </c>
      <c r="C1734" s="832" t="s">
        <v>668</v>
      </c>
      <c r="D1734" s="832" t="s">
        <v>2667</v>
      </c>
      <c r="E1734" s="832" t="s">
        <v>6770</v>
      </c>
      <c r="F1734" s="832" t="s">
        <v>7109</v>
      </c>
      <c r="G1734" s="832" t="s">
        <v>7110</v>
      </c>
      <c r="H1734" s="849">
        <v>31</v>
      </c>
      <c r="I1734" s="849">
        <v>0</v>
      </c>
      <c r="J1734" s="832"/>
      <c r="K1734" s="832">
        <v>0</v>
      </c>
      <c r="L1734" s="849">
        <v>25</v>
      </c>
      <c r="M1734" s="849">
        <v>0</v>
      </c>
      <c r="N1734" s="832"/>
      <c r="O1734" s="832">
        <v>0</v>
      </c>
      <c r="P1734" s="849">
        <v>68</v>
      </c>
      <c r="Q1734" s="849">
        <v>0</v>
      </c>
      <c r="R1734" s="837"/>
      <c r="S1734" s="850">
        <v>0</v>
      </c>
    </row>
    <row r="1735" spans="1:19" ht="14.4" customHeight="1" x14ac:dyDescent="0.3">
      <c r="A1735" s="831" t="s">
        <v>7167</v>
      </c>
      <c r="B1735" s="832" t="s">
        <v>7168</v>
      </c>
      <c r="C1735" s="832" t="s">
        <v>668</v>
      </c>
      <c r="D1735" s="832" t="s">
        <v>2667</v>
      </c>
      <c r="E1735" s="832" t="s">
        <v>6770</v>
      </c>
      <c r="F1735" s="832" t="s">
        <v>7169</v>
      </c>
      <c r="G1735" s="832" t="s">
        <v>7170</v>
      </c>
      <c r="H1735" s="849">
        <v>1</v>
      </c>
      <c r="I1735" s="849">
        <v>181</v>
      </c>
      <c r="J1735" s="832"/>
      <c r="K1735" s="832">
        <v>181</v>
      </c>
      <c r="L1735" s="849"/>
      <c r="M1735" s="849"/>
      <c r="N1735" s="832"/>
      <c r="O1735" s="832"/>
      <c r="P1735" s="849"/>
      <c r="Q1735" s="849"/>
      <c r="R1735" s="837"/>
      <c r="S1735" s="850"/>
    </row>
    <row r="1736" spans="1:19" ht="14.4" customHeight="1" x14ac:dyDescent="0.3">
      <c r="A1736" s="831" t="s">
        <v>7167</v>
      </c>
      <c r="B1736" s="832" t="s">
        <v>7168</v>
      </c>
      <c r="C1736" s="832" t="s">
        <v>668</v>
      </c>
      <c r="D1736" s="832" t="s">
        <v>2675</v>
      </c>
      <c r="E1736" s="832" t="s">
        <v>6770</v>
      </c>
      <c r="F1736" s="832" t="s">
        <v>7109</v>
      </c>
      <c r="G1736" s="832" t="s">
        <v>7110</v>
      </c>
      <c r="H1736" s="849"/>
      <c r="I1736" s="849"/>
      <c r="J1736" s="832"/>
      <c r="K1736" s="832"/>
      <c r="L1736" s="849"/>
      <c r="M1736" s="849"/>
      <c r="N1736" s="832"/>
      <c r="O1736" s="832"/>
      <c r="P1736" s="849">
        <v>26</v>
      </c>
      <c r="Q1736" s="849">
        <v>0</v>
      </c>
      <c r="R1736" s="837"/>
      <c r="S1736" s="850">
        <v>0</v>
      </c>
    </row>
    <row r="1737" spans="1:19" ht="14.4" customHeight="1" thickBot="1" x14ac:dyDescent="0.35">
      <c r="A1737" s="839" t="s">
        <v>7167</v>
      </c>
      <c r="B1737" s="840" t="s">
        <v>7168</v>
      </c>
      <c r="C1737" s="840" t="s">
        <v>668</v>
      </c>
      <c r="D1737" s="840" t="s">
        <v>2662</v>
      </c>
      <c r="E1737" s="840" t="s">
        <v>6770</v>
      </c>
      <c r="F1737" s="840" t="s">
        <v>7109</v>
      </c>
      <c r="G1737" s="840" t="s">
        <v>7110</v>
      </c>
      <c r="H1737" s="851"/>
      <c r="I1737" s="851"/>
      <c r="J1737" s="840"/>
      <c r="K1737" s="840"/>
      <c r="L1737" s="851"/>
      <c r="M1737" s="851"/>
      <c r="N1737" s="840"/>
      <c r="O1737" s="840"/>
      <c r="P1737" s="851">
        <v>49</v>
      </c>
      <c r="Q1737" s="851">
        <v>0</v>
      </c>
      <c r="R1737" s="845"/>
      <c r="S1737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31248001</v>
      </c>
      <c r="C3" s="344">
        <f t="shared" ref="C3:R3" si="0">SUBTOTAL(9,C6:C1048576)</f>
        <v>3.8533359781521739</v>
      </c>
      <c r="D3" s="344">
        <f t="shared" si="0"/>
        <v>32314554.329999998</v>
      </c>
      <c r="E3" s="344">
        <f t="shared" si="0"/>
        <v>5</v>
      </c>
      <c r="F3" s="344">
        <f t="shared" si="0"/>
        <v>32746481.329999998</v>
      </c>
      <c r="G3" s="347">
        <f>IF(D3&lt;&gt;0,F3/D3,"")</f>
        <v>1.0133663300935272</v>
      </c>
      <c r="H3" s="343">
        <f t="shared" si="0"/>
        <v>3495184.6600000015</v>
      </c>
      <c r="I3" s="344">
        <f t="shared" si="0"/>
        <v>0.97460146538632231</v>
      </c>
      <c r="J3" s="344">
        <f t="shared" si="0"/>
        <v>3586270.6799999988</v>
      </c>
      <c r="K3" s="344">
        <f t="shared" si="0"/>
        <v>1</v>
      </c>
      <c r="L3" s="344">
        <f t="shared" si="0"/>
        <v>2388354.3900000006</v>
      </c>
      <c r="M3" s="345">
        <f>IF(J3&lt;&gt;0,L3/J3,"")</f>
        <v>0.66597159085604807</v>
      </c>
      <c r="N3" s="346">
        <f t="shared" si="0"/>
        <v>303552.62</v>
      </c>
      <c r="O3" s="344">
        <f t="shared" si="0"/>
        <v>2.5447756345473844</v>
      </c>
      <c r="P3" s="344">
        <f t="shared" si="0"/>
        <v>119284.63</v>
      </c>
      <c r="Q3" s="344">
        <f t="shared" si="0"/>
        <v>1</v>
      </c>
      <c r="R3" s="344">
        <f t="shared" si="0"/>
        <v>182054.22</v>
      </c>
      <c r="S3" s="345">
        <f>IF(P3&lt;&gt;0,R3/P3,"")</f>
        <v>1.5262169149537539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7174</v>
      </c>
      <c r="B6" s="887">
        <v>710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7175</v>
      </c>
      <c r="B7" s="889">
        <v>913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7176</v>
      </c>
      <c r="B8" s="889">
        <v>20635</v>
      </c>
      <c r="C8" s="832">
        <v>0.75069121071012801</v>
      </c>
      <c r="D8" s="889">
        <v>27488</v>
      </c>
      <c r="E8" s="832">
        <v>1</v>
      </c>
      <c r="F8" s="889">
        <v>14730</v>
      </c>
      <c r="G8" s="837">
        <v>0.53587019790454016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2613</v>
      </c>
      <c r="B9" s="889">
        <v>31219335</v>
      </c>
      <c r="C9" s="832">
        <v>0.96703108534949034</v>
      </c>
      <c r="D9" s="889">
        <v>32283693.329999998</v>
      </c>
      <c r="E9" s="832">
        <v>1</v>
      </c>
      <c r="F9" s="889">
        <v>32730639.329999998</v>
      </c>
      <c r="G9" s="837">
        <v>1.0138443267761026</v>
      </c>
      <c r="H9" s="889">
        <v>3495184.6600000015</v>
      </c>
      <c r="I9" s="832">
        <v>0.97460146538632231</v>
      </c>
      <c r="J9" s="889">
        <v>3586270.6799999988</v>
      </c>
      <c r="K9" s="832">
        <v>1</v>
      </c>
      <c r="L9" s="889">
        <v>2388354.3900000006</v>
      </c>
      <c r="M9" s="837">
        <v>0.66597159085604807</v>
      </c>
      <c r="N9" s="889">
        <v>303552.62</v>
      </c>
      <c r="O9" s="832">
        <v>2.5447756345473844</v>
      </c>
      <c r="P9" s="889">
        <v>119284.63</v>
      </c>
      <c r="Q9" s="832">
        <v>1</v>
      </c>
      <c r="R9" s="889">
        <v>182054.22</v>
      </c>
      <c r="S9" s="838">
        <v>1.5262169149537539</v>
      </c>
    </row>
    <row r="10" spans="1:19" ht="14.4" customHeight="1" x14ac:dyDescent="0.3">
      <c r="A10" s="857" t="s">
        <v>7177</v>
      </c>
      <c r="B10" s="889">
        <v>177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7178</v>
      </c>
      <c r="B11" s="889">
        <v>37</v>
      </c>
      <c r="C11" s="832"/>
      <c r="D11" s="889"/>
      <c r="E11" s="832"/>
      <c r="F11" s="889"/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7179</v>
      </c>
      <c r="B12" s="889"/>
      <c r="C12" s="832"/>
      <c r="D12" s="889">
        <v>710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7180</v>
      </c>
      <c r="B13" s="889">
        <v>887</v>
      </c>
      <c r="C13" s="832"/>
      <c r="D13" s="889"/>
      <c r="E13" s="832"/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7181</v>
      </c>
      <c r="B14" s="889"/>
      <c r="C14" s="832"/>
      <c r="D14" s="889"/>
      <c r="E14" s="832"/>
      <c r="F14" s="889">
        <v>38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7182</v>
      </c>
      <c r="B15" s="889"/>
      <c r="C15" s="832"/>
      <c r="D15" s="889">
        <v>178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thickBot="1" x14ac:dyDescent="0.35">
      <c r="A16" s="893" t="s">
        <v>7183</v>
      </c>
      <c r="B16" s="891">
        <v>5307</v>
      </c>
      <c r="C16" s="840">
        <v>2.1356136820925555</v>
      </c>
      <c r="D16" s="891">
        <v>2485</v>
      </c>
      <c r="E16" s="840">
        <v>1</v>
      </c>
      <c r="F16" s="891">
        <v>1074</v>
      </c>
      <c r="G16" s="845">
        <v>0.43219315895372235</v>
      </c>
      <c r="H16" s="891"/>
      <c r="I16" s="840"/>
      <c r="J16" s="891"/>
      <c r="K16" s="840"/>
      <c r="L16" s="891"/>
      <c r="M16" s="845"/>
      <c r="N16" s="891"/>
      <c r="O16" s="840"/>
      <c r="P16" s="891"/>
      <c r="Q16" s="840"/>
      <c r="R16" s="891"/>
      <c r="S16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8545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26467.479999999996</v>
      </c>
      <c r="G3" s="208">
        <f t="shared" si="0"/>
        <v>35046738.279999986</v>
      </c>
      <c r="H3" s="208"/>
      <c r="I3" s="208"/>
      <c r="J3" s="208">
        <f t="shared" si="0"/>
        <v>26792.779999999992</v>
      </c>
      <c r="K3" s="208">
        <f t="shared" si="0"/>
        <v>36020109.639999993</v>
      </c>
      <c r="L3" s="208"/>
      <c r="M3" s="208"/>
      <c r="N3" s="208">
        <f t="shared" si="0"/>
        <v>28722.089999999997</v>
      </c>
      <c r="O3" s="208">
        <f t="shared" si="0"/>
        <v>35316889.939999998</v>
      </c>
      <c r="P3" s="79">
        <f>IF(K3=0,0,O3/K3)</f>
        <v>0.9804770249999718</v>
      </c>
      <c r="Q3" s="209">
        <f>IF(N3=0,0,O3/N3)</f>
        <v>1229.6072444588817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7184</v>
      </c>
      <c r="B6" s="825" t="s">
        <v>6920</v>
      </c>
      <c r="C6" s="825" t="s">
        <v>6770</v>
      </c>
      <c r="D6" s="825" t="s">
        <v>6888</v>
      </c>
      <c r="E6" s="825" t="s">
        <v>6889</v>
      </c>
      <c r="F6" s="225">
        <v>2</v>
      </c>
      <c r="G6" s="225">
        <v>710</v>
      </c>
      <c r="H6" s="225"/>
      <c r="I6" s="225">
        <v>355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7185</v>
      </c>
      <c r="B7" s="832" t="s">
        <v>7031</v>
      </c>
      <c r="C7" s="832" t="s">
        <v>6770</v>
      </c>
      <c r="D7" s="832" t="s">
        <v>7186</v>
      </c>
      <c r="E7" s="832" t="s">
        <v>7187</v>
      </c>
      <c r="F7" s="849">
        <v>1</v>
      </c>
      <c r="G7" s="849">
        <v>794</v>
      </c>
      <c r="H7" s="849"/>
      <c r="I7" s="849">
        <v>794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7185</v>
      </c>
      <c r="B8" s="832" t="s">
        <v>7031</v>
      </c>
      <c r="C8" s="832" t="s">
        <v>6770</v>
      </c>
      <c r="D8" s="832" t="s">
        <v>7188</v>
      </c>
      <c r="E8" s="832" t="s">
        <v>7189</v>
      </c>
      <c r="F8" s="849">
        <v>1</v>
      </c>
      <c r="G8" s="849">
        <v>119</v>
      </c>
      <c r="H8" s="849"/>
      <c r="I8" s="849">
        <v>119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7190</v>
      </c>
      <c r="B9" s="832" t="s">
        <v>6836</v>
      </c>
      <c r="C9" s="832" t="s">
        <v>6770</v>
      </c>
      <c r="D9" s="832" t="s">
        <v>6810</v>
      </c>
      <c r="E9" s="832" t="s">
        <v>6811</v>
      </c>
      <c r="F9" s="849"/>
      <c r="G9" s="849"/>
      <c r="H9" s="849"/>
      <c r="I9" s="849"/>
      <c r="J9" s="849">
        <v>1</v>
      </c>
      <c r="K9" s="849">
        <v>37</v>
      </c>
      <c r="L9" s="849">
        <v>1</v>
      </c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7190</v>
      </c>
      <c r="B10" s="832" t="s">
        <v>6836</v>
      </c>
      <c r="C10" s="832" t="s">
        <v>6770</v>
      </c>
      <c r="D10" s="832" t="s">
        <v>6850</v>
      </c>
      <c r="E10" s="832" t="s">
        <v>6851</v>
      </c>
      <c r="F10" s="849">
        <v>2</v>
      </c>
      <c r="G10" s="849">
        <v>1402</v>
      </c>
      <c r="H10" s="849"/>
      <c r="I10" s="849">
        <v>701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7190</v>
      </c>
      <c r="B11" s="832" t="s">
        <v>6836</v>
      </c>
      <c r="C11" s="832" t="s">
        <v>6770</v>
      </c>
      <c r="D11" s="832" t="s">
        <v>6856</v>
      </c>
      <c r="E11" s="832" t="s">
        <v>6857</v>
      </c>
      <c r="F11" s="849">
        <v>1</v>
      </c>
      <c r="G11" s="849">
        <v>355</v>
      </c>
      <c r="H11" s="849"/>
      <c r="I11" s="849">
        <v>355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7190</v>
      </c>
      <c r="B12" s="832" t="s">
        <v>6836</v>
      </c>
      <c r="C12" s="832" t="s">
        <v>6770</v>
      </c>
      <c r="D12" s="832" t="s">
        <v>6860</v>
      </c>
      <c r="E12" s="832" t="s">
        <v>6861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179</v>
      </c>
      <c r="P12" s="837"/>
      <c r="Q12" s="850">
        <v>179</v>
      </c>
    </row>
    <row r="13" spans="1:17" ht="14.4" customHeight="1" x14ac:dyDescent="0.3">
      <c r="A13" s="831" t="s">
        <v>7190</v>
      </c>
      <c r="B13" s="832" t="s">
        <v>7031</v>
      </c>
      <c r="C13" s="832" t="s">
        <v>6770</v>
      </c>
      <c r="D13" s="832" t="s">
        <v>6810</v>
      </c>
      <c r="E13" s="832" t="s">
        <v>6811</v>
      </c>
      <c r="F13" s="849">
        <v>1</v>
      </c>
      <c r="G13" s="849">
        <v>37</v>
      </c>
      <c r="H13" s="849"/>
      <c r="I13" s="849">
        <v>37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7190</v>
      </c>
      <c r="B14" s="832" t="s">
        <v>7031</v>
      </c>
      <c r="C14" s="832" t="s">
        <v>6770</v>
      </c>
      <c r="D14" s="832" t="s">
        <v>7186</v>
      </c>
      <c r="E14" s="832" t="s">
        <v>7187</v>
      </c>
      <c r="F14" s="849">
        <v>1</v>
      </c>
      <c r="G14" s="849">
        <v>794</v>
      </c>
      <c r="H14" s="849"/>
      <c r="I14" s="849">
        <v>794</v>
      </c>
      <c r="J14" s="849"/>
      <c r="K14" s="849"/>
      <c r="L14" s="849"/>
      <c r="M14" s="849"/>
      <c r="N14" s="849">
        <v>1</v>
      </c>
      <c r="O14" s="849">
        <v>799</v>
      </c>
      <c r="P14" s="837"/>
      <c r="Q14" s="850">
        <v>799</v>
      </c>
    </row>
    <row r="15" spans="1:17" ht="14.4" customHeight="1" x14ac:dyDescent="0.3">
      <c r="A15" s="831" t="s">
        <v>7190</v>
      </c>
      <c r="B15" s="832" t="s">
        <v>7031</v>
      </c>
      <c r="C15" s="832" t="s">
        <v>6770</v>
      </c>
      <c r="D15" s="832" t="s">
        <v>7065</v>
      </c>
      <c r="E15" s="832" t="s">
        <v>7066</v>
      </c>
      <c r="F15" s="849">
        <v>2</v>
      </c>
      <c r="G15" s="849">
        <v>1886</v>
      </c>
      <c r="H15" s="849"/>
      <c r="I15" s="849">
        <v>943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7190</v>
      </c>
      <c r="B16" s="832" t="s">
        <v>7094</v>
      </c>
      <c r="C16" s="832" t="s">
        <v>6770</v>
      </c>
      <c r="D16" s="832" t="s">
        <v>6888</v>
      </c>
      <c r="E16" s="832" t="s">
        <v>6889</v>
      </c>
      <c r="F16" s="849"/>
      <c r="G16" s="849"/>
      <c r="H16" s="849"/>
      <c r="I16" s="849"/>
      <c r="J16" s="849">
        <v>1</v>
      </c>
      <c r="K16" s="849">
        <v>355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7190</v>
      </c>
      <c r="B17" s="832" t="s">
        <v>7122</v>
      </c>
      <c r="C17" s="832" t="s">
        <v>6770</v>
      </c>
      <c r="D17" s="832" t="s">
        <v>7124</v>
      </c>
      <c r="E17" s="832" t="s">
        <v>7125</v>
      </c>
      <c r="F17" s="849"/>
      <c r="G17" s="849"/>
      <c r="H17" s="849"/>
      <c r="I17" s="849"/>
      <c r="J17" s="849">
        <v>6</v>
      </c>
      <c r="K17" s="849">
        <v>5748</v>
      </c>
      <c r="L17" s="849">
        <v>1</v>
      </c>
      <c r="M17" s="849">
        <v>958</v>
      </c>
      <c r="N17" s="849"/>
      <c r="O17" s="849"/>
      <c r="P17" s="837"/>
      <c r="Q17" s="850"/>
    </row>
    <row r="18" spans="1:17" ht="14.4" customHeight="1" x14ac:dyDescent="0.3">
      <c r="A18" s="831" t="s">
        <v>7190</v>
      </c>
      <c r="B18" s="832" t="s">
        <v>7122</v>
      </c>
      <c r="C18" s="832" t="s">
        <v>6770</v>
      </c>
      <c r="D18" s="832" t="s">
        <v>7128</v>
      </c>
      <c r="E18" s="832" t="s">
        <v>7129</v>
      </c>
      <c r="F18" s="849">
        <v>3</v>
      </c>
      <c r="G18" s="849">
        <v>3027</v>
      </c>
      <c r="H18" s="849">
        <v>0.59940594059405938</v>
      </c>
      <c r="I18" s="849">
        <v>1009</v>
      </c>
      <c r="J18" s="849">
        <v>5</v>
      </c>
      <c r="K18" s="849">
        <v>5050</v>
      </c>
      <c r="L18" s="849">
        <v>1</v>
      </c>
      <c r="M18" s="849">
        <v>1010</v>
      </c>
      <c r="N18" s="849">
        <v>3</v>
      </c>
      <c r="O18" s="849">
        <v>3039</v>
      </c>
      <c r="P18" s="837">
        <v>0.60178217821782176</v>
      </c>
      <c r="Q18" s="850">
        <v>1013</v>
      </c>
    </row>
    <row r="19" spans="1:17" ht="14.4" customHeight="1" x14ac:dyDescent="0.3">
      <c r="A19" s="831" t="s">
        <v>7190</v>
      </c>
      <c r="B19" s="832" t="s">
        <v>7122</v>
      </c>
      <c r="C19" s="832" t="s">
        <v>6770</v>
      </c>
      <c r="D19" s="832" t="s">
        <v>7132</v>
      </c>
      <c r="E19" s="832" t="s">
        <v>7133</v>
      </c>
      <c r="F19" s="849">
        <v>3</v>
      </c>
      <c r="G19" s="849">
        <v>1065</v>
      </c>
      <c r="H19" s="849">
        <v>3</v>
      </c>
      <c r="I19" s="849">
        <v>355</v>
      </c>
      <c r="J19" s="849">
        <v>1</v>
      </c>
      <c r="K19" s="849">
        <v>355</v>
      </c>
      <c r="L19" s="849">
        <v>1</v>
      </c>
      <c r="M19" s="849">
        <v>355</v>
      </c>
      <c r="N19" s="849"/>
      <c r="O19" s="849"/>
      <c r="P19" s="837"/>
      <c r="Q19" s="850"/>
    </row>
    <row r="20" spans="1:17" ht="14.4" customHeight="1" x14ac:dyDescent="0.3">
      <c r="A20" s="831" t="s">
        <v>7190</v>
      </c>
      <c r="B20" s="832" t="s">
        <v>7122</v>
      </c>
      <c r="C20" s="832" t="s">
        <v>6770</v>
      </c>
      <c r="D20" s="832" t="s">
        <v>7136</v>
      </c>
      <c r="E20" s="832" t="s">
        <v>7137</v>
      </c>
      <c r="F20" s="849"/>
      <c r="G20" s="849"/>
      <c r="H20" s="849"/>
      <c r="I20" s="849"/>
      <c r="J20" s="849">
        <v>4</v>
      </c>
      <c r="K20" s="849">
        <v>2808</v>
      </c>
      <c r="L20" s="849">
        <v>1</v>
      </c>
      <c r="M20" s="849">
        <v>702</v>
      </c>
      <c r="N20" s="849">
        <v>3</v>
      </c>
      <c r="O20" s="849">
        <v>2121</v>
      </c>
      <c r="P20" s="837">
        <v>0.75534188034188032</v>
      </c>
      <c r="Q20" s="850">
        <v>707</v>
      </c>
    </row>
    <row r="21" spans="1:17" ht="14.4" customHeight="1" x14ac:dyDescent="0.3">
      <c r="A21" s="831" t="s">
        <v>7190</v>
      </c>
      <c r="B21" s="832" t="s">
        <v>7138</v>
      </c>
      <c r="C21" s="832" t="s">
        <v>6770</v>
      </c>
      <c r="D21" s="832" t="s">
        <v>7155</v>
      </c>
      <c r="E21" s="832" t="s">
        <v>7156</v>
      </c>
      <c r="F21" s="849">
        <v>33</v>
      </c>
      <c r="G21" s="849">
        <v>11715</v>
      </c>
      <c r="H21" s="849">
        <v>0.89189189189189189</v>
      </c>
      <c r="I21" s="849">
        <v>355</v>
      </c>
      <c r="J21" s="849">
        <v>37</v>
      </c>
      <c r="K21" s="849">
        <v>13135</v>
      </c>
      <c r="L21" s="849">
        <v>1</v>
      </c>
      <c r="M21" s="849">
        <v>355</v>
      </c>
      <c r="N21" s="849">
        <v>24</v>
      </c>
      <c r="O21" s="849">
        <v>8592</v>
      </c>
      <c r="P21" s="837">
        <v>0.65413018652455268</v>
      </c>
      <c r="Q21" s="850">
        <v>358</v>
      </c>
    </row>
    <row r="22" spans="1:17" ht="14.4" customHeight="1" x14ac:dyDescent="0.3">
      <c r="A22" s="831" t="s">
        <v>7190</v>
      </c>
      <c r="B22" s="832" t="s">
        <v>7138</v>
      </c>
      <c r="C22" s="832" t="s">
        <v>6770</v>
      </c>
      <c r="D22" s="832" t="s">
        <v>7157</v>
      </c>
      <c r="E22" s="832" t="s">
        <v>7158</v>
      </c>
      <c r="F22" s="849">
        <v>2</v>
      </c>
      <c r="G22" s="849">
        <v>354</v>
      </c>
      <c r="H22" s="849"/>
      <c r="I22" s="849">
        <v>177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629</v>
      </c>
      <c r="B23" s="832" t="s">
        <v>6750</v>
      </c>
      <c r="C23" s="832" t="s">
        <v>6770</v>
      </c>
      <c r="D23" s="832" t="s">
        <v>6775</v>
      </c>
      <c r="E23" s="832" t="s">
        <v>6776</v>
      </c>
      <c r="F23" s="849">
        <v>5</v>
      </c>
      <c r="G23" s="849">
        <v>330</v>
      </c>
      <c r="H23" s="849">
        <v>1.6666666666666667</v>
      </c>
      <c r="I23" s="849">
        <v>66</v>
      </c>
      <c r="J23" s="849">
        <v>3</v>
      </c>
      <c r="K23" s="849">
        <v>198</v>
      </c>
      <c r="L23" s="849">
        <v>1</v>
      </c>
      <c r="M23" s="849">
        <v>66</v>
      </c>
      <c r="N23" s="849">
        <v>3</v>
      </c>
      <c r="O23" s="849">
        <v>201</v>
      </c>
      <c r="P23" s="837">
        <v>1.0151515151515151</v>
      </c>
      <c r="Q23" s="850">
        <v>67</v>
      </c>
    </row>
    <row r="24" spans="1:17" ht="14.4" customHeight="1" x14ac:dyDescent="0.3">
      <c r="A24" s="831" t="s">
        <v>629</v>
      </c>
      <c r="B24" s="832" t="s">
        <v>6750</v>
      </c>
      <c r="C24" s="832" t="s">
        <v>6770</v>
      </c>
      <c r="D24" s="832" t="s">
        <v>6810</v>
      </c>
      <c r="E24" s="832" t="s">
        <v>6811</v>
      </c>
      <c r="F24" s="849">
        <v>5</v>
      </c>
      <c r="G24" s="849">
        <v>185</v>
      </c>
      <c r="H24" s="849">
        <v>5</v>
      </c>
      <c r="I24" s="849">
        <v>37</v>
      </c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629</v>
      </c>
      <c r="B25" s="832" t="s">
        <v>6750</v>
      </c>
      <c r="C25" s="832" t="s">
        <v>6770</v>
      </c>
      <c r="D25" s="832" t="s">
        <v>6777</v>
      </c>
      <c r="E25" s="832" t="s">
        <v>6778</v>
      </c>
      <c r="F25" s="849">
        <v>2</v>
      </c>
      <c r="G25" s="849">
        <v>10</v>
      </c>
      <c r="H25" s="849"/>
      <c r="I25" s="849">
        <v>5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629</v>
      </c>
      <c r="B26" s="832" t="s">
        <v>6750</v>
      </c>
      <c r="C26" s="832" t="s">
        <v>6770</v>
      </c>
      <c r="D26" s="832" t="s">
        <v>6779</v>
      </c>
      <c r="E26" s="832" t="s">
        <v>6780</v>
      </c>
      <c r="F26" s="849">
        <v>1</v>
      </c>
      <c r="G26" s="849">
        <v>5</v>
      </c>
      <c r="H26" s="849"/>
      <c r="I26" s="849">
        <v>5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629</v>
      </c>
      <c r="B27" s="832" t="s">
        <v>6750</v>
      </c>
      <c r="C27" s="832" t="s">
        <v>6770</v>
      </c>
      <c r="D27" s="832" t="s">
        <v>6783</v>
      </c>
      <c r="E27" s="832" t="s">
        <v>6784</v>
      </c>
      <c r="F27" s="849">
        <v>7</v>
      </c>
      <c r="G27" s="849">
        <v>259</v>
      </c>
      <c r="H27" s="849">
        <v>2.3333333333333335</v>
      </c>
      <c r="I27" s="849">
        <v>37</v>
      </c>
      <c r="J27" s="849">
        <v>3</v>
      </c>
      <c r="K27" s="849">
        <v>111</v>
      </c>
      <c r="L27" s="849">
        <v>1</v>
      </c>
      <c r="M27" s="849">
        <v>37</v>
      </c>
      <c r="N27" s="849">
        <v>4</v>
      </c>
      <c r="O27" s="849">
        <v>152</v>
      </c>
      <c r="P27" s="837">
        <v>1.3693693693693694</v>
      </c>
      <c r="Q27" s="850">
        <v>38</v>
      </c>
    </row>
    <row r="28" spans="1:17" ht="14.4" customHeight="1" x14ac:dyDescent="0.3">
      <c r="A28" s="831" t="s">
        <v>629</v>
      </c>
      <c r="B28" s="832" t="s">
        <v>6750</v>
      </c>
      <c r="C28" s="832" t="s">
        <v>6770</v>
      </c>
      <c r="D28" s="832" t="s">
        <v>6854</v>
      </c>
      <c r="E28" s="832" t="s">
        <v>6855</v>
      </c>
      <c r="F28" s="849">
        <v>7</v>
      </c>
      <c r="G28" s="849">
        <v>224</v>
      </c>
      <c r="H28" s="849">
        <v>7</v>
      </c>
      <c r="I28" s="849">
        <v>32</v>
      </c>
      <c r="J28" s="849">
        <v>1</v>
      </c>
      <c r="K28" s="849">
        <v>32</v>
      </c>
      <c r="L28" s="849">
        <v>1</v>
      </c>
      <c r="M28" s="849">
        <v>32</v>
      </c>
      <c r="N28" s="849"/>
      <c r="O28" s="849"/>
      <c r="P28" s="837"/>
      <c r="Q28" s="850"/>
    </row>
    <row r="29" spans="1:17" ht="14.4" customHeight="1" x14ac:dyDescent="0.3">
      <c r="A29" s="831" t="s">
        <v>629</v>
      </c>
      <c r="B29" s="832" t="s">
        <v>6750</v>
      </c>
      <c r="C29" s="832" t="s">
        <v>6770</v>
      </c>
      <c r="D29" s="832" t="s">
        <v>6787</v>
      </c>
      <c r="E29" s="832" t="s">
        <v>6788</v>
      </c>
      <c r="F29" s="849">
        <v>12</v>
      </c>
      <c r="G29" s="849">
        <v>708</v>
      </c>
      <c r="H29" s="849">
        <v>3</v>
      </c>
      <c r="I29" s="849">
        <v>59</v>
      </c>
      <c r="J29" s="849">
        <v>4</v>
      </c>
      <c r="K29" s="849">
        <v>236</v>
      </c>
      <c r="L29" s="849">
        <v>1</v>
      </c>
      <c r="M29" s="849">
        <v>59</v>
      </c>
      <c r="N29" s="849">
        <v>1</v>
      </c>
      <c r="O29" s="849">
        <v>61</v>
      </c>
      <c r="P29" s="837">
        <v>0.25847457627118642</v>
      </c>
      <c r="Q29" s="850">
        <v>61</v>
      </c>
    </row>
    <row r="30" spans="1:17" ht="14.4" customHeight="1" x14ac:dyDescent="0.3">
      <c r="A30" s="831" t="s">
        <v>629</v>
      </c>
      <c r="B30" s="832" t="s">
        <v>6750</v>
      </c>
      <c r="C30" s="832" t="s">
        <v>6770</v>
      </c>
      <c r="D30" s="832" t="s">
        <v>7169</v>
      </c>
      <c r="E30" s="832" t="s">
        <v>7170</v>
      </c>
      <c r="F30" s="849">
        <v>35</v>
      </c>
      <c r="G30" s="849">
        <v>6335</v>
      </c>
      <c r="H30" s="849">
        <v>2.1754807692307692</v>
      </c>
      <c r="I30" s="849">
        <v>181</v>
      </c>
      <c r="J30" s="849">
        <v>16</v>
      </c>
      <c r="K30" s="849">
        <v>2912</v>
      </c>
      <c r="L30" s="849">
        <v>1</v>
      </c>
      <c r="M30" s="849">
        <v>182</v>
      </c>
      <c r="N30" s="849">
        <v>5</v>
      </c>
      <c r="O30" s="849">
        <v>915</v>
      </c>
      <c r="P30" s="837">
        <v>0.31421703296703296</v>
      </c>
      <c r="Q30" s="850">
        <v>183</v>
      </c>
    </row>
    <row r="31" spans="1:17" ht="14.4" customHeight="1" x14ac:dyDescent="0.3">
      <c r="A31" s="831" t="s">
        <v>629</v>
      </c>
      <c r="B31" s="832" t="s">
        <v>6750</v>
      </c>
      <c r="C31" s="832" t="s">
        <v>6770</v>
      </c>
      <c r="D31" s="832" t="s">
        <v>6789</v>
      </c>
      <c r="E31" s="832" t="s">
        <v>6790</v>
      </c>
      <c r="F31" s="849">
        <v>11</v>
      </c>
      <c r="G31" s="849">
        <v>407</v>
      </c>
      <c r="H31" s="849">
        <v>0.84615384615384615</v>
      </c>
      <c r="I31" s="849">
        <v>37</v>
      </c>
      <c r="J31" s="849">
        <v>13</v>
      </c>
      <c r="K31" s="849">
        <v>481</v>
      </c>
      <c r="L31" s="849">
        <v>1</v>
      </c>
      <c r="M31" s="849">
        <v>37</v>
      </c>
      <c r="N31" s="849">
        <v>4</v>
      </c>
      <c r="O31" s="849">
        <v>152</v>
      </c>
      <c r="P31" s="837">
        <v>0.31600831600831603</v>
      </c>
      <c r="Q31" s="850">
        <v>38</v>
      </c>
    </row>
    <row r="32" spans="1:17" ht="14.4" customHeight="1" x14ac:dyDescent="0.3">
      <c r="A32" s="831" t="s">
        <v>629</v>
      </c>
      <c r="B32" s="832" t="s">
        <v>6750</v>
      </c>
      <c r="C32" s="832" t="s">
        <v>6770</v>
      </c>
      <c r="D32" s="832" t="s">
        <v>7171</v>
      </c>
      <c r="E32" s="832" t="s">
        <v>7170</v>
      </c>
      <c r="F32" s="849">
        <v>68</v>
      </c>
      <c r="G32" s="849">
        <v>20196</v>
      </c>
      <c r="H32" s="849">
        <v>2.4285714285714284</v>
      </c>
      <c r="I32" s="849">
        <v>297</v>
      </c>
      <c r="J32" s="849">
        <v>28</v>
      </c>
      <c r="K32" s="849">
        <v>8316</v>
      </c>
      <c r="L32" s="849">
        <v>1</v>
      </c>
      <c r="M32" s="849">
        <v>297</v>
      </c>
      <c r="N32" s="849">
        <v>15</v>
      </c>
      <c r="O32" s="849">
        <v>4485</v>
      </c>
      <c r="P32" s="837">
        <v>0.53932178932178931</v>
      </c>
      <c r="Q32" s="850">
        <v>299</v>
      </c>
    </row>
    <row r="33" spans="1:17" ht="14.4" customHeight="1" x14ac:dyDescent="0.3">
      <c r="A33" s="831" t="s">
        <v>629</v>
      </c>
      <c r="B33" s="832" t="s">
        <v>6750</v>
      </c>
      <c r="C33" s="832" t="s">
        <v>6770</v>
      </c>
      <c r="D33" s="832" t="s">
        <v>7191</v>
      </c>
      <c r="E33" s="832" t="s">
        <v>7192</v>
      </c>
      <c r="F33" s="849">
        <v>15</v>
      </c>
      <c r="G33" s="849">
        <v>3525</v>
      </c>
      <c r="H33" s="849">
        <v>3.7341101694915255</v>
      </c>
      <c r="I33" s="849">
        <v>235</v>
      </c>
      <c r="J33" s="849">
        <v>4</v>
      </c>
      <c r="K33" s="849">
        <v>944</v>
      </c>
      <c r="L33" s="849">
        <v>1</v>
      </c>
      <c r="M33" s="849">
        <v>236</v>
      </c>
      <c r="N33" s="849">
        <v>1</v>
      </c>
      <c r="O33" s="849">
        <v>237</v>
      </c>
      <c r="P33" s="837">
        <v>0.2510593220338983</v>
      </c>
      <c r="Q33" s="850">
        <v>237</v>
      </c>
    </row>
    <row r="34" spans="1:17" ht="14.4" customHeight="1" x14ac:dyDescent="0.3">
      <c r="A34" s="831" t="s">
        <v>629</v>
      </c>
      <c r="B34" s="832" t="s">
        <v>6750</v>
      </c>
      <c r="C34" s="832" t="s">
        <v>6770</v>
      </c>
      <c r="D34" s="832" t="s">
        <v>7193</v>
      </c>
      <c r="E34" s="832" t="s">
        <v>7192</v>
      </c>
      <c r="F34" s="849">
        <v>1</v>
      </c>
      <c r="G34" s="849">
        <v>120</v>
      </c>
      <c r="H34" s="849">
        <v>1</v>
      </c>
      <c r="I34" s="849">
        <v>120</v>
      </c>
      <c r="J34" s="849">
        <v>1</v>
      </c>
      <c r="K34" s="849">
        <v>120</v>
      </c>
      <c r="L34" s="849">
        <v>1</v>
      </c>
      <c r="M34" s="849">
        <v>120</v>
      </c>
      <c r="N34" s="849">
        <v>2</v>
      </c>
      <c r="O34" s="849">
        <v>240</v>
      </c>
      <c r="P34" s="837">
        <v>2</v>
      </c>
      <c r="Q34" s="850">
        <v>120</v>
      </c>
    </row>
    <row r="35" spans="1:17" ht="14.4" customHeight="1" x14ac:dyDescent="0.3">
      <c r="A35" s="831" t="s">
        <v>629</v>
      </c>
      <c r="B35" s="832" t="s">
        <v>6750</v>
      </c>
      <c r="C35" s="832" t="s">
        <v>6770</v>
      </c>
      <c r="D35" s="832" t="s">
        <v>6793</v>
      </c>
      <c r="E35" s="832" t="s">
        <v>6794</v>
      </c>
      <c r="F35" s="849"/>
      <c r="G35" s="849"/>
      <c r="H35" s="849"/>
      <c r="I35" s="849"/>
      <c r="J35" s="849"/>
      <c r="K35" s="849"/>
      <c r="L35" s="849"/>
      <c r="M35" s="849"/>
      <c r="N35" s="849">
        <v>0</v>
      </c>
      <c r="O35" s="849">
        <v>0</v>
      </c>
      <c r="P35" s="837"/>
      <c r="Q35" s="850"/>
    </row>
    <row r="36" spans="1:17" ht="14.4" customHeight="1" x14ac:dyDescent="0.3">
      <c r="A36" s="831" t="s">
        <v>629</v>
      </c>
      <c r="B36" s="832" t="s">
        <v>6750</v>
      </c>
      <c r="C36" s="832" t="s">
        <v>6770</v>
      </c>
      <c r="D36" s="832" t="s">
        <v>6799</v>
      </c>
      <c r="E36" s="832" t="s">
        <v>6800</v>
      </c>
      <c r="F36" s="849">
        <v>24</v>
      </c>
      <c r="G36" s="849">
        <v>2448</v>
      </c>
      <c r="H36" s="849">
        <v>2</v>
      </c>
      <c r="I36" s="849">
        <v>102</v>
      </c>
      <c r="J36" s="849">
        <v>12</v>
      </c>
      <c r="K36" s="849">
        <v>1224</v>
      </c>
      <c r="L36" s="849">
        <v>1</v>
      </c>
      <c r="M36" s="849">
        <v>102</v>
      </c>
      <c r="N36" s="849">
        <v>6</v>
      </c>
      <c r="O36" s="849">
        <v>618</v>
      </c>
      <c r="P36" s="837">
        <v>0.50490196078431371</v>
      </c>
      <c r="Q36" s="850">
        <v>103</v>
      </c>
    </row>
    <row r="37" spans="1:17" ht="14.4" customHeight="1" x14ac:dyDescent="0.3">
      <c r="A37" s="831" t="s">
        <v>629</v>
      </c>
      <c r="B37" s="832" t="s">
        <v>6750</v>
      </c>
      <c r="C37" s="832" t="s">
        <v>6770</v>
      </c>
      <c r="D37" s="832" t="s">
        <v>6801</v>
      </c>
      <c r="E37" s="832" t="s">
        <v>6802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226</v>
      </c>
      <c r="P37" s="837"/>
      <c r="Q37" s="850">
        <v>226</v>
      </c>
    </row>
    <row r="38" spans="1:17" ht="14.4" customHeight="1" x14ac:dyDescent="0.3">
      <c r="A38" s="831" t="s">
        <v>629</v>
      </c>
      <c r="B38" s="832" t="s">
        <v>7168</v>
      </c>
      <c r="C38" s="832" t="s">
        <v>6770</v>
      </c>
      <c r="D38" s="832" t="s">
        <v>6808</v>
      </c>
      <c r="E38" s="832" t="s">
        <v>6809</v>
      </c>
      <c r="F38" s="849"/>
      <c r="G38" s="849"/>
      <c r="H38" s="849"/>
      <c r="I38" s="849"/>
      <c r="J38" s="849">
        <v>1</v>
      </c>
      <c r="K38" s="849">
        <v>18</v>
      </c>
      <c r="L38" s="849">
        <v>1</v>
      </c>
      <c r="M38" s="849">
        <v>18</v>
      </c>
      <c r="N38" s="849">
        <v>1</v>
      </c>
      <c r="O38" s="849">
        <v>18</v>
      </c>
      <c r="P38" s="837">
        <v>1</v>
      </c>
      <c r="Q38" s="850">
        <v>18</v>
      </c>
    </row>
    <row r="39" spans="1:17" ht="14.4" customHeight="1" x14ac:dyDescent="0.3">
      <c r="A39" s="831" t="s">
        <v>629</v>
      </c>
      <c r="B39" s="832" t="s">
        <v>7168</v>
      </c>
      <c r="C39" s="832" t="s">
        <v>6770</v>
      </c>
      <c r="D39" s="832" t="s">
        <v>6775</v>
      </c>
      <c r="E39" s="832" t="s">
        <v>6776</v>
      </c>
      <c r="F39" s="849">
        <v>9</v>
      </c>
      <c r="G39" s="849">
        <v>594</v>
      </c>
      <c r="H39" s="849">
        <v>0.42857142857142855</v>
      </c>
      <c r="I39" s="849">
        <v>66</v>
      </c>
      <c r="J39" s="849">
        <v>21</v>
      </c>
      <c r="K39" s="849">
        <v>1386</v>
      </c>
      <c r="L39" s="849">
        <v>1</v>
      </c>
      <c r="M39" s="849">
        <v>66</v>
      </c>
      <c r="N39" s="849">
        <v>42</v>
      </c>
      <c r="O39" s="849">
        <v>2814</v>
      </c>
      <c r="P39" s="837">
        <v>2.0303030303030303</v>
      </c>
      <c r="Q39" s="850">
        <v>67</v>
      </c>
    </row>
    <row r="40" spans="1:17" ht="14.4" customHeight="1" x14ac:dyDescent="0.3">
      <c r="A40" s="831" t="s">
        <v>629</v>
      </c>
      <c r="B40" s="832" t="s">
        <v>7168</v>
      </c>
      <c r="C40" s="832" t="s">
        <v>6770</v>
      </c>
      <c r="D40" s="832" t="s">
        <v>7194</v>
      </c>
      <c r="E40" s="832" t="s">
        <v>7195</v>
      </c>
      <c r="F40" s="849"/>
      <c r="G40" s="849"/>
      <c r="H40" s="849"/>
      <c r="I40" s="849"/>
      <c r="J40" s="849">
        <v>1</v>
      </c>
      <c r="K40" s="849">
        <v>78</v>
      </c>
      <c r="L40" s="849">
        <v>1</v>
      </c>
      <c r="M40" s="849">
        <v>78</v>
      </c>
      <c r="N40" s="849"/>
      <c r="O40" s="849"/>
      <c r="P40" s="837"/>
      <c r="Q40" s="850"/>
    </row>
    <row r="41" spans="1:17" ht="14.4" customHeight="1" x14ac:dyDescent="0.3">
      <c r="A41" s="831" t="s">
        <v>629</v>
      </c>
      <c r="B41" s="832" t="s">
        <v>7168</v>
      </c>
      <c r="C41" s="832" t="s">
        <v>6770</v>
      </c>
      <c r="D41" s="832" t="s">
        <v>6870</v>
      </c>
      <c r="E41" s="832" t="s">
        <v>6871</v>
      </c>
      <c r="F41" s="849"/>
      <c r="G41" s="849"/>
      <c r="H41" s="849"/>
      <c r="I41" s="849"/>
      <c r="J41" s="849">
        <v>1</v>
      </c>
      <c r="K41" s="849">
        <v>116</v>
      </c>
      <c r="L41" s="849">
        <v>1</v>
      </c>
      <c r="M41" s="849">
        <v>116</v>
      </c>
      <c r="N41" s="849"/>
      <c r="O41" s="849"/>
      <c r="P41" s="837"/>
      <c r="Q41" s="850"/>
    </row>
    <row r="42" spans="1:17" ht="14.4" customHeight="1" x14ac:dyDescent="0.3">
      <c r="A42" s="831" t="s">
        <v>629</v>
      </c>
      <c r="B42" s="832" t="s">
        <v>7168</v>
      </c>
      <c r="C42" s="832" t="s">
        <v>6770</v>
      </c>
      <c r="D42" s="832" t="s">
        <v>7047</v>
      </c>
      <c r="E42" s="832" t="s">
        <v>7048</v>
      </c>
      <c r="F42" s="849">
        <v>50</v>
      </c>
      <c r="G42" s="849">
        <v>4300</v>
      </c>
      <c r="H42" s="849">
        <v>0.91528309919114514</v>
      </c>
      <c r="I42" s="849">
        <v>86</v>
      </c>
      <c r="J42" s="849">
        <v>54</v>
      </c>
      <c r="K42" s="849">
        <v>4698</v>
      </c>
      <c r="L42" s="849">
        <v>1</v>
      </c>
      <c r="M42" s="849">
        <v>87</v>
      </c>
      <c r="N42" s="849">
        <v>28</v>
      </c>
      <c r="O42" s="849">
        <v>2436</v>
      </c>
      <c r="P42" s="837">
        <v>0.51851851851851849</v>
      </c>
      <c r="Q42" s="850">
        <v>87</v>
      </c>
    </row>
    <row r="43" spans="1:17" ht="14.4" customHeight="1" x14ac:dyDescent="0.3">
      <c r="A43" s="831" t="s">
        <v>629</v>
      </c>
      <c r="B43" s="832" t="s">
        <v>7168</v>
      </c>
      <c r="C43" s="832" t="s">
        <v>6770</v>
      </c>
      <c r="D43" s="832" t="s">
        <v>6781</v>
      </c>
      <c r="E43" s="832" t="s">
        <v>6782</v>
      </c>
      <c r="F43" s="849"/>
      <c r="G43" s="849"/>
      <c r="H43" s="849"/>
      <c r="I43" s="849"/>
      <c r="J43" s="849">
        <v>1</v>
      </c>
      <c r="K43" s="849">
        <v>33.33</v>
      </c>
      <c r="L43" s="849">
        <v>1</v>
      </c>
      <c r="M43" s="849">
        <v>33.33</v>
      </c>
      <c r="N43" s="849">
        <v>1</v>
      </c>
      <c r="O43" s="849">
        <v>33.33</v>
      </c>
      <c r="P43" s="837">
        <v>1</v>
      </c>
      <c r="Q43" s="850">
        <v>33.33</v>
      </c>
    </row>
    <row r="44" spans="1:17" ht="14.4" customHeight="1" x14ac:dyDescent="0.3">
      <c r="A44" s="831" t="s">
        <v>629</v>
      </c>
      <c r="B44" s="832" t="s">
        <v>7168</v>
      </c>
      <c r="C44" s="832" t="s">
        <v>6770</v>
      </c>
      <c r="D44" s="832" t="s">
        <v>6783</v>
      </c>
      <c r="E44" s="832" t="s">
        <v>6784</v>
      </c>
      <c r="F44" s="849">
        <v>12</v>
      </c>
      <c r="G44" s="849">
        <v>444</v>
      </c>
      <c r="H44" s="849">
        <v>0.375</v>
      </c>
      <c r="I44" s="849">
        <v>37</v>
      </c>
      <c r="J44" s="849">
        <v>32</v>
      </c>
      <c r="K44" s="849">
        <v>1184</v>
      </c>
      <c r="L44" s="849">
        <v>1</v>
      </c>
      <c r="M44" s="849">
        <v>37</v>
      </c>
      <c r="N44" s="849">
        <v>41</v>
      </c>
      <c r="O44" s="849">
        <v>1558</v>
      </c>
      <c r="P44" s="837">
        <v>1.3158783783783783</v>
      </c>
      <c r="Q44" s="850">
        <v>38</v>
      </c>
    </row>
    <row r="45" spans="1:17" ht="14.4" customHeight="1" x14ac:dyDescent="0.3">
      <c r="A45" s="831" t="s">
        <v>629</v>
      </c>
      <c r="B45" s="832" t="s">
        <v>7168</v>
      </c>
      <c r="C45" s="832" t="s">
        <v>6770</v>
      </c>
      <c r="D45" s="832" t="s">
        <v>6854</v>
      </c>
      <c r="E45" s="832" t="s">
        <v>6855</v>
      </c>
      <c r="F45" s="849">
        <v>22</v>
      </c>
      <c r="G45" s="849">
        <v>704</v>
      </c>
      <c r="H45" s="849">
        <v>1.0476190476190477</v>
      </c>
      <c r="I45" s="849">
        <v>32</v>
      </c>
      <c r="J45" s="849">
        <v>21</v>
      </c>
      <c r="K45" s="849">
        <v>672</v>
      </c>
      <c r="L45" s="849">
        <v>1</v>
      </c>
      <c r="M45" s="849">
        <v>32</v>
      </c>
      <c r="N45" s="849">
        <v>56</v>
      </c>
      <c r="O45" s="849">
        <v>1848</v>
      </c>
      <c r="P45" s="837">
        <v>2.75</v>
      </c>
      <c r="Q45" s="850">
        <v>33</v>
      </c>
    </row>
    <row r="46" spans="1:17" ht="14.4" customHeight="1" x14ac:dyDescent="0.3">
      <c r="A46" s="831" t="s">
        <v>629</v>
      </c>
      <c r="B46" s="832" t="s">
        <v>7168</v>
      </c>
      <c r="C46" s="832" t="s">
        <v>6770</v>
      </c>
      <c r="D46" s="832" t="s">
        <v>6822</v>
      </c>
      <c r="E46" s="832" t="s">
        <v>6823</v>
      </c>
      <c r="F46" s="849">
        <v>4</v>
      </c>
      <c r="G46" s="849">
        <v>296</v>
      </c>
      <c r="H46" s="849">
        <v>0.8</v>
      </c>
      <c r="I46" s="849">
        <v>74</v>
      </c>
      <c r="J46" s="849">
        <v>5</v>
      </c>
      <c r="K46" s="849">
        <v>370</v>
      </c>
      <c r="L46" s="849">
        <v>1</v>
      </c>
      <c r="M46" s="849">
        <v>74</v>
      </c>
      <c r="N46" s="849">
        <v>9</v>
      </c>
      <c r="O46" s="849">
        <v>675</v>
      </c>
      <c r="P46" s="837">
        <v>1.8243243243243243</v>
      </c>
      <c r="Q46" s="850">
        <v>75</v>
      </c>
    </row>
    <row r="47" spans="1:17" ht="14.4" customHeight="1" x14ac:dyDescent="0.3">
      <c r="A47" s="831" t="s">
        <v>629</v>
      </c>
      <c r="B47" s="832" t="s">
        <v>7168</v>
      </c>
      <c r="C47" s="832" t="s">
        <v>6770</v>
      </c>
      <c r="D47" s="832" t="s">
        <v>6892</v>
      </c>
      <c r="E47" s="832" t="s">
        <v>6893</v>
      </c>
      <c r="F47" s="849">
        <v>1</v>
      </c>
      <c r="G47" s="849">
        <v>59</v>
      </c>
      <c r="H47" s="849">
        <v>1</v>
      </c>
      <c r="I47" s="849">
        <v>59</v>
      </c>
      <c r="J47" s="849">
        <v>1</v>
      </c>
      <c r="K47" s="849">
        <v>59</v>
      </c>
      <c r="L47" s="849">
        <v>1</v>
      </c>
      <c r="M47" s="849">
        <v>59</v>
      </c>
      <c r="N47" s="849">
        <v>1</v>
      </c>
      <c r="O47" s="849">
        <v>61</v>
      </c>
      <c r="P47" s="837">
        <v>1.0338983050847457</v>
      </c>
      <c r="Q47" s="850">
        <v>61</v>
      </c>
    </row>
    <row r="48" spans="1:17" ht="14.4" customHeight="1" x14ac:dyDescent="0.3">
      <c r="A48" s="831" t="s">
        <v>629</v>
      </c>
      <c r="B48" s="832" t="s">
        <v>7168</v>
      </c>
      <c r="C48" s="832" t="s">
        <v>6770</v>
      </c>
      <c r="D48" s="832" t="s">
        <v>7196</v>
      </c>
      <c r="E48" s="832" t="s">
        <v>7197</v>
      </c>
      <c r="F48" s="849">
        <v>1</v>
      </c>
      <c r="G48" s="849">
        <v>181</v>
      </c>
      <c r="H48" s="849"/>
      <c r="I48" s="849">
        <v>181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629</v>
      </c>
      <c r="B49" s="832" t="s">
        <v>7168</v>
      </c>
      <c r="C49" s="832" t="s">
        <v>6770</v>
      </c>
      <c r="D49" s="832" t="s">
        <v>6787</v>
      </c>
      <c r="E49" s="832" t="s">
        <v>6788</v>
      </c>
      <c r="F49" s="849">
        <v>12</v>
      </c>
      <c r="G49" s="849">
        <v>708</v>
      </c>
      <c r="H49" s="849">
        <v>0.33333333333333331</v>
      </c>
      <c r="I49" s="849">
        <v>59</v>
      </c>
      <c r="J49" s="849">
        <v>36</v>
      </c>
      <c r="K49" s="849">
        <v>2124</v>
      </c>
      <c r="L49" s="849">
        <v>1</v>
      </c>
      <c r="M49" s="849">
        <v>59</v>
      </c>
      <c r="N49" s="849">
        <v>37</v>
      </c>
      <c r="O49" s="849">
        <v>2257</v>
      </c>
      <c r="P49" s="837">
        <v>1.0626177024482109</v>
      </c>
      <c r="Q49" s="850">
        <v>61</v>
      </c>
    </row>
    <row r="50" spans="1:17" ht="14.4" customHeight="1" x14ac:dyDescent="0.3">
      <c r="A50" s="831" t="s">
        <v>629</v>
      </c>
      <c r="B50" s="832" t="s">
        <v>7168</v>
      </c>
      <c r="C50" s="832" t="s">
        <v>6770</v>
      </c>
      <c r="D50" s="832" t="s">
        <v>7169</v>
      </c>
      <c r="E50" s="832" t="s">
        <v>7170</v>
      </c>
      <c r="F50" s="849">
        <v>609</v>
      </c>
      <c r="G50" s="849">
        <v>110229</v>
      </c>
      <c r="H50" s="849">
        <v>0.78048176050753371</v>
      </c>
      <c r="I50" s="849">
        <v>181</v>
      </c>
      <c r="J50" s="849">
        <v>776</v>
      </c>
      <c r="K50" s="849">
        <v>141232</v>
      </c>
      <c r="L50" s="849">
        <v>1</v>
      </c>
      <c r="M50" s="849">
        <v>182</v>
      </c>
      <c r="N50" s="849">
        <v>736</v>
      </c>
      <c r="O50" s="849">
        <v>134688</v>
      </c>
      <c r="P50" s="837">
        <v>0.95366489180922176</v>
      </c>
      <c r="Q50" s="850">
        <v>183</v>
      </c>
    </row>
    <row r="51" spans="1:17" ht="14.4" customHeight="1" x14ac:dyDescent="0.3">
      <c r="A51" s="831" t="s">
        <v>629</v>
      </c>
      <c r="B51" s="832" t="s">
        <v>7168</v>
      </c>
      <c r="C51" s="832" t="s">
        <v>6770</v>
      </c>
      <c r="D51" s="832" t="s">
        <v>6789</v>
      </c>
      <c r="E51" s="832" t="s">
        <v>6790</v>
      </c>
      <c r="F51" s="849">
        <v>45</v>
      </c>
      <c r="G51" s="849">
        <v>1665</v>
      </c>
      <c r="H51" s="849">
        <v>0.23809523809523808</v>
      </c>
      <c r="I51" s="849">
        <v>37</v>
      </c>
      <c r="J51" s="849">
        <v>189</v>
      </c>
      <c r="K51" s="849">
        <v>6993</v>
      </c>
      <c r="L51" s="849">
        <v>1</v>
      </c>
      <c r="M51" s="849">
        <v>37</v>
      </c>
      <c r="N51" s="849">
        <v>287</v>
      </c>
      <c r="O51" s="849">
        <v>10906</v>
      </c>
      <c r="P51" s="837">
        <v>1.5595595595595595</v>
      </c>
      <c r="Q51" s="850">
        <v>38</v>
      </c>
    </row>
    <row r="52" spans="1:17" ht="14.4" customHeight="1" x14ac:dyDescent="0.3">
      <c r="A52" s="831" t="s">
        <v>629</v>
      </c>
      <c r="B52" s="832" t="s">
        <v>7168</v>
      </c>
      <c r="C52" s="832" t="s">
        <v>6770</v>
      </c>
      <c r="D52" s="832" t="s">
        <v>7171</v>
      </c>
      <c r="E52" s="832" t="s">
        <v>7170</v>
      </c>
      <c r="F52" s="849">
        <v>1401</v>
      </c>
      <c r="G52" s="849">
        <v>416097</v>
      </c>
      <c r="H52" s="849">
        <v>1.0181686046511629</v>
      </c>
      <c r="I52" s="849">
        <v>297</v>
      </c>
      <c r="J52" s="849">
        <v>1376</v>
      </c>
      <c r="K52" s="849">
        <v>408672</v>
      </c>
      <c r="L52" s="849">
        <v>1</v>
      </c>
      <c r="M52" s="849">
        <v>297</v>
      </c>
      <c r="N52" s="849">
        <v>1471</v>
      </c>
      <c r="O52" s="849">
        <v>439829</v>
      </c>
      <c r="P52" s="837">
        <v>1.0762396249314854</v>
      </c>
      <c r="Q52" s="850">
        <v>299</v>
      </c>
    </row>
    <row r="53" spans="1:17" ht="14.4" customHeight="1" x14ac:dyDescent="0.3">
      <c r="A53" s="831" t="s">
        <v>629</v>
      </c>
      <c r="B53" s="832" t="s">
        <v>7168</v>
      </c>
      <c r="C53" s="832" t="s">
        <v>6770</v>
      </c>
      <c r="D53" s="832" t="s">
        <v>7191</v>
      </c>
      <c r="E53" s="832" t="s">
        <v>7192</v>
      </c>
      <c r="F53" s="849">
        <v>8</v>
      </c>
      <c r="G53" s="849">
        <v>1880</v>
      </c>
      <c r="H53" s="849">
        <v>0.79661016949152541</v>
      </c>
      <c r="I53" s="849">
        <v>235</v>
      </c>
      <c r="J53" s="849">
        <v>10</v>
      </c>
      <c r="K53" s="849">
        <v>2360</v>
      </c>
      <c r="L53" s="849">
        <v>1</v>
      </c>
      <c r="M53" s="849">
        <v>236</v>
      </c>
      <c r="N53" s="849">
        <v>25</v>
      </c>
      <c r="O53" s="849">
        <v>5925</v>
      </c>
      <c r="P53" s="837">
        <v>2.5105932203389831</v>
      </c>
      <c r="Q53" s="850">
        <v>237</v>
      </c>
    </row>
    <row r="54" spans="1:17" ht="14.4" customHeight="1" x14ac:dyDescent="0.3">
      <c r="A54" s="831" t="s">
        <v>629</v>
      </c>
      <c r="B54" s="832" t="s">
        <v>7168</v>
      </c>
      <c r="C54" s="832" t="s">
        <v>6770</v>
      </c>
      <c r="D54" s="832" t="s">
        <v>7193</v>
      </c>
      <c r="E54" s="832" t="s">
        <v>7192</v>
      </c>
      <c r="F54" s="849">
        <v>1</v>
      </c>
      <c r="G54" s="849">
        <v>120</v>
      </c>
      <c r="H54" s="849">
        <v>0.33333333333333331</v>
      </c>
      <c r="I54" s="849">
        <v>120</v>
      </c>
      <c r="J54" s="849">
        <v>3</v>
      </c>
      <c r="K54" s="849">
        <v>360</v>
      </c>
      <c r="L54" s="849">
        <v>1</v>
      </c>
      <c r="M54" s="849">
        <v>120</v>
      </c>
      <c r="N54" s="849">
        <v>4</v>
      </c>
      <c r="O54" s="849">
        <v>480</v>
      </c>
      <c r="P54" s="837">
        <v>1.3333333333333333</v>
      </c>
      <c r="Q54" s="850">
        <v>120</v>
      </c>
    </row>
    <row r="55" spans="1:17" ht="14.4" customHeight="1" x14ac:dyDescent="0.3">
      <c r="A55" s="831" t="s">
        <v>629</v>
      </c>
      <c r="B55" s="832" t="s">
        <v>7168</v>
      </c>
      <c r="C55" s="832" t="s">
        <v>6770</v>
      </c>
      <c r="D55" s="832" t="s">
        <v>6799</v>
      </c>
      <c r="E55" s="832" t="s">
        <v>6800</v>
      </c>
      <c r="F55" s="849">
        <v>175</v>
      </c>
      <c r="G55" s="849">
        <v>17850</v>
      </c>
      <c r="H55" s="849">
        <v>0.55205047318611988</v>
      </c>
      <c r="I55" s="849">
        <v>102</v>
      </c>
      <c r="J55" s="849">
        <v>317</v>
      </c>
      <c r="K55" s="849">
        <v>32334</v>
      </c>
      <c r="L55" s="849">
        <v>1</v>
      </c>
      <c r="M55" s="849">
        <v>102</v>
      </c>
      <c r="N55" s="849">
        <v>406</v>
      </c>
      <c r="O55" s="849">
        <v>41818</v>
      </c>
      <c r="P55" s="837">
        <v>1.2933135399270119</v>
      </c>
      <c r="Q55" s="850">
        <v>103</v>
      </c>
    </row>
    <row r="56" spans="1:17" ht="14.4" customHeight="1" x14ac:dyDescent="0.3">
      <c r="A56" s="831" t="s">
        <v>629</v>
      </c>
      <c r="B56" s="832" t="s">
        <v>7168</v>
      </c>
      <c r="C56" s="832" t="s">
        <v>6770</v>
      </c>
      <c r="D56" s="832" t="s">
        <v>7198</v>
      </c>
      <c r="E56" s="832" t="s">
        <v>7199</v>
      </c>
      <c r="F56" s="849">
        <v>1</v>
      </c>
      <c r="G56" s="849">
        <v>60</v>
      </c>
      <c r="H56" s="849">
        <v>1</v>
      </c>
      <c r="I56" s="849">
        <v>60</v>
      </c>
      <c r="J56" s="849">
        <v>1</v>
      </c>
      <c r="K56" s="849">
        <v>60</v>
      </c>
      <c r="L56" s="849">
        <v>1</v>
      </c>
      <c r="M56" s="849">
        <v>60</v>
      </c>
      <c r="N56" s="849"/>
      <c r="O56" s="849"/>
      <c r="P56" s="837"/>
      <c r="Q56" s="850"/>
    </row>
    <row r="57" spans="1:17" ht="14.4" customHeight="1" x14ac:dyDescent="0.3">
      <c r="A57" s="831" t="s">
        <v>629</v>
      </c>
      <c r="B57" s="832" t="s">
        <v>6807</v>
      </c>
      <c r="C57" s="832" t="s">
        <v>6770</v>
      </c>
      <c r="D57" s="832" t="s">
        <v>6814</v>
      </c>
      <c r="E57" s="832" t="s">
        <v>6815</v>
      </c>
      <c r="F57" s="849">
        <v>24</v>
      </c>
      <c r="G57" s="849">
        <v>9048</v>
      </c>
      <c r="H57" s="849">
        <v>1.1968253968253968</v>
      </c>
      <c r="I57" s="849">
        <v>377</v>
      </c>
      <c r="J57" s="849">
        <v>20</v>
      </c>
      <c r="K57" s="849">
        <v>7560</v>
      </c>
      <c r="L57" s="849">
        <v>1</v>
      </c>
      <c r="M57" s="849">
        <v>378</v>
      </c>
      <c r="N57" s="849">
        <v>58</v>
      </c>
      <c r="O57" s="849">
        <v>22098</v>
      </c>
      <c r="P57" s="837">
        <v>2.9230158730158728</v>
      </c>
      <c r="Q57" s="850">
        <v>381</v>
      </c>
    </row>
    <row r="58" spans="1:17" ht="14.4" customHeight="1" x14ac:dyDescent="0.3">
      <c r="A58" s="831" t="s">
        <v>629</v>
      </c>
      <c r="B58" s="832" t="s">
        <v>6807</v>
      </c>
      <c r="C58" s="832" t="s">
        <v>6770</v>
      </c>
      <c r="D58" s="832" t="s">
        <v>6820</v>
      </c>
      <c r="E58" s="832" t="s">
        <v>6821</v>
      </c>
      <c r="F58" s="849"/>
      <c r="G58" s="849"/>
      <c r="H58" s="849"/>
      <c r="I58" s="849"/>
      <c r="J58" s="849"/>
      <c r="K58" s="849"/>
      <c r="L58" s="849"/>
      <c r="M58" s="849"/>
      <c r="N58" s="849">
        <v>2</v>
      </c>
      <c r="O58" s="849">
        <v>358</v>
      </c>
      <c r="P58" s="837"/>
      <c r="Q58" s="850">
        <v>179</v>
      </c>
    </row>
    <row r="59" spans="1:17" ht="14.4" customHeight="1" x14ac:dyDescent="0.3">
      <c r="A59" s="831" t="s">
        <v>629</v>
      </c>
      <c r="B59" s="832" t="s">
        <v>6807</v>
      </c>
      <c r="C59" s="832" t="s">
        <v>6770</v>
      </c>
      <c r="D59" s="832" t="s">
        <v>6826</v>
      </c>
      <c r="E59" s="832" t="s">
        <v>6827</v>
      </c>
      <c r="F59" s="849">
        <v>1</v>
      </c>
      <c r="G59" s="849">
        <v>355</v>
      </c>
      <c r="H59" s="849">
        <v>1</v>
      </c>
      <c r="I59" s="849">
        <v>355</v>
      </c>
      <c r="J59" s="849">
        <v>1</v>
      </c>
      <c r="K59" s="849">
        <v>355</v>
      </c>
      <c r="L59" s="849">
        <v>1</v>
      </c>
      <c r="M59" s="849">
        <v>355</v>
      </c>
      <c r="N59" s="849"/>
      <c r="O59" s="849"/>
      <c r="P59" s="837"/>
      <c r="Q59" s="850"/>
    </row>
    <row r="60" spans="1:17" ht="14.4" customHeight="1" x14ac:dyDescent="0.3">
      <c r="A60" s="831" t="s">
        <v>629</v>
      </c>
      <c r="B60" s="832" t="s">
        <v>6807</v>
      </c>
      <c r="C60" s="832" t="s">
        <v>6770</v>
      </c>
      <c r="D60" s="832" t="s">
        <v>7200</v>
      </c>
      <c r="E60" s="832" t="s">
        <v>7201</v>
      </c>
      <c r="F60" s="849"/>
      <c r="G60" s="849"/>
      <c r="H60" s="849"/>
      <c r="I60" s="849"/>
      <c r="J60" s="849"/>
      <c r="K60" s="849"/>
      <c r="L60" s="849"/>
      <c r="M60" s="849"/>
      <c r="N60" s="849">
        <v>4</v>
      </c>
      <c r="O60" s="849">
        <v>0</v>
      </c>
      <c r="P60" s="837"/>
      <c r="Q60" s="850">
        <v>0</v>
      </c>
    </row>
    <row r="61" spans="1:17" ht="14.4" customHeight="1" x14ac:dyDescent="0.3">
      <c r="A61" s="831" t="s">
        <v>629</v>
      </c>
      <c r="B61" s="832" t="s">
        <v>6836</v>
      </c>
      <c r="C61" s="832" t="s">
        <v>6770</v>
      </c>
      <c r="D61" s="832" t="s">
        <v>6850</v>
      </c>
      <c r="E61" s="832" t="s">
        <v>6851</v>
      </c>
      <c r="F61" s="849">
        <v>1</v>
      </c>
      <c r="G61" s="849">
        <v>701</v>
      </c>
      <c r="H61" s="849"/>
      <c r="I61" s="849">
        <v>701</v>
      </c>
      <c r="J61" s="849"/>
      <c r="K61" s="849"/>
      <c r="L61" s="849"/>
      <c r="M61" s="849"/>
      <c r="N61" s="849">
        <v>3</v>
      </c>
      <c r="O61" s="849">
        <v>2121</v>
      </c>
      <c r="P61" s="837"/>
      <c r="Q61" s="850">
        <v>707</v>
      </c>
    </row>
    <row r="62" spans="1:17" ht="14.4" customHeight="1" x14ac:dyDescent="0.3">
      <c r="A62" s="831" t="s">
        <v>629</v>
      </c>
      <c r="B62" s="832" t="s">
        <v>6836</v>
      </c>
      <c r="C62" s="832" t="s">
        <v>6770</v>
      </c>
      <c r="D62" s="832" t="s">
        <v>6852</v>
      </c>
      <c r="E62" s="832" t="s">
        <v>6853</v>
      </c>
      <c r="F62" s="849">
        <v>2</v>
      </c>
      <c r="G62" s="849">
        <v>586</v>
      </c>
      <c r="H62" s="849"/>
      <c r="I62" s="849">
        <v>293</v>
      </c>
      <c r="J62" s="849"/>
      <c r="K62" s="849"/>
      <c r="L62" s="849"/>
      <c r="M62" s="849"/>
      <c r="N62" s="849">
        <v>3</v>
      </c>
      <c r="O62" s="849">
        <v>897</v>
      </c>
      <c r="P62" s="837"/>
      <c r="Q62" s="850">
        <v>299</v>
      </c>
    </row>
    <row r="63" spans="1:17" ht="14.4" customHeight="1" x14ac:dyDescent="0.3">
      <c r="A63" s="831" t="s">
        <v>629</v>
      </c>
      <c r="B63" s="832" t="s">
        <v>6836</v>
      </c>
      <c r="C63" s="832" t="s">
        <v>6770</v>
      </c>
      <c r="D63" s="832" t="s">
        <v>6856</v>
      </c>
      <c r="E63" s="832" t="s">
        <v>6857</v>
      </c>
      <c r="F63" s="849">
        <v>3</v>
      </c>
      <c r="G63" s="849">
        <v>1065</v>
      </c>
      <c r="H63" s="849">
        <v>3</v>
      </c>
      <c r="I63" s="849">
        <v>355</v>
      </c>
      <c r="J63" s="849">
        <v>1</v>
      </c>
      <c r="K63" s="849">
        <v>355</v>
      </c>
      <c r="L63" s="849">
        <v>1</v>
      </c>
      <c r="M63" s="849">
        <v>355</v>
      </c>
      <c r="N63" s="849">
        <v>1</v>
      </c>
      <c r="O63" s="849">
        <v>358</v>
      </c>
      <c r="P63" s="837">
        <v>1.0084507042253521</v>
      </c>
      <c r="Q63" s="850">
        <v>358</v>
      </c>
    </row>
    <row r="64" spans="1:17" ht="14.4" customHeight="1" x14ac:dyDescent="0.3">
      <c r="A64" s="831" t="s">
        <v>629</v>
      </c>
      <c r="B64" s="832" t="s">
        <v>6836</v>
      </c>
      <c r="C64" s="832" t="s">
        <v>6770</v>
      </c>
      <c r="D64" s="832" t="s">
        <v>6860</v>
      </c>
      <c r="E64" s="832" t="s">
        <v>6861</v>
      </c>
      <c r="F64" s="849">
        <v>3</v>
      </c>
      <c r="G64" s="849">
        <v>531</v>
      </c>
      <c r="H64" s="849">
        <v>2.9831460674157304</v>
      </c>
      <c r="I64" s="849">
        <v>177</v>
      </c>
      <c r="J64" s="849">
        <v>1</v>
      </c>
      <c r="K64" s="849">
        <v>178</v>
      </c>
      <c r="L64" s="849">
        <v>1</v>
      </c>
      <c r="M64" s="849">
        <v>178</v>
      </c>
      <c r="N64" s="849">
        <v>4</v>
      </c>
      <c r="O64" s="849">
        <v>716</v>
      </c>
      <c r="P64" s="837">
        <v>4.0224719101123592</v>
      </c>
      <c r="Q64" s="850">
        <v>179</v>
      </c>
    </row>
    <row r="65" spans="1:17" ht="14.4" customHeight="1" x14ac:dyDescent="0.3">
      <c r="A65" s="831" t="s">
        <v>629</v>
      </c>
      <c r="B65" s="832" t="s">
        <v>6862</v>
      </c>
      <c r="C65" s="832" t="s">
        <v>6751</v>
      </c>
      <c r="D65" s="832" t="s">
        <v>6863</v>
      </c>
      <c r="E65" s="832" t="s">
        <v>6915</v>
      </c>
      <c r="F65" s="849"/>
      <c r="G65" s="849"/>
      <c r="H65" s="849"/>
      <c r="I65" s="849"/>
      <c r="J65" s="849"/>
      <c r="K65" s="849"/>
      <c r="L65" s="849"/>
      <c r="M65" s="849"/>
      <c r="N65" s="849">
        <v>0</v>
      </c>
      <c r="O65" s="849">
        <v>0</v>
      </c>
      <c r="P65" s="837"/>
      <c r="Q65" s="850"/>
    </row>
    <row r="66" spans="1:17" ht="14.4" customHeight="1" x14ac:dyDescent="0.3">
      <c r="A66" s="831" t="s">
        <v>629</v>
      </c>
      <c r="B66" s="832" t="s">
        <v>6862</v>
      </c>
      <c r="C66" s="832" t="s">
        <v>6751</v>
      </c>
      <c r="D66" s="832" t="s">
        <v>6863</v>
      </c>
      <c r="E66" s="832" t="s">
        <v>2611</v>
      </c>
      <c r="F66" s="849"/>
      <c r="G66" s="849"/>
      <c r="H66" s="849"/>
      <c r="I66" s="849"/>
      <c r="J66" s="849"/>
      <c r="K66" s="849"/>
      <c r="L66" s="849"/>
      <c r="M66" s="849"/>
      <c r="N66" s="849">
        <v>3</v>
      </c>
      <c r="O66" s="849">
        <v>25068.03</v>
      </c>
      <c r="P66" s="837"/>
      <c r="Q66" s="850">
        <v>8356.01</v>
      </c>
    </row>
    <row r="67" spans="1:17" ht="14.4" customHeight="1" x14ac:dyDescent="0.3">
      <c r="A67" s="831" t="s">
        <v>629</v>
      </c>
      <c r="B67" s="832" t="s">
        <v>6862</v>
      </c>
      <c r="C67" s="832" t="s">
        <v>6751</v>
      </c>
      <c r="D67" s="832" t="s">
        <v>6864</v>
      </c>
      <c r="E67" s="832" t="s">
        <v>6916</v>
      </c>
      <c r="F67" s="849"/>
      <c r="G67" s="849"/>
      <c r="H67" s="849"/>
      <c r="I67" s="849"/>
      <c r="J67" s="849"/>
      <c r="K67" s="849"/>
      <c r="L67" s="849"/>
      <c r="M67" s="849"/>
      <c r="N67" s="849">
        <v>0</v>
      </c>
      <c r="O67" s="849">
        <v>0</v>
      </c>
      <c r="P67" s="837"/>
      <c r="Q67" s="850"/>
    </row>
    <row r="68" spans="1:17" ht="14.4" customHeight="1" x14ac:dyDescent="0.3">
      <c r="A68" s="831" t="s">
        <v>629</v>
      </c>
      <c r="B68" s="832" t="s">
        <v>6862</v>
      </c>
      <c r="C68" s="832" t="s">
        <v>6751</v>
      </c>
      <c r="D68" s="832" t="s">
        <v>6864</v>
      </c>
      <c r="E68" s="832" t="s">
        <v>2608</v>
      </c>
      <c r="F68" s="849"/>
      <c r="G68" s="849"/>
      <c r="H68" s="849"/>
      <c r="I68" s="849"/>
      <c r="J68" s="849"/>
      <c r="K68" s="849"/>
      <c r="L68" s="849"/>
      <c r="M68" s="849"/>
      <c r="N68" s="849">
        <v>3</v>
      </c>
      <c r="O68" s="849">
        <v>17493.3</v>
      </c>
      <c r="P68" s="837"/>
      <c r="Q68" s="850">
        <v>5831.0999999999995</v>
      </c>
    </row>
    <row r="69" spans="1:17" ht="14.4" customHeight="1" x14ac:dyDescent="0.3">
      <c r="A69" s="831" t="s">
        <v>629</v>
      </c>
      <c r="B69" s="832" t="s">
        <v>6862</v>
      </c>
      <c r="C69" s="832" t="s">
        <v>6751</v>
      </c>
      <c r="D69" s="832" t="s">
        <v>6865</v>
      </c>
      <c r="E69" s="832" t="s">
        <v>6866</v>
      </c>
      <c r="F69" s="849">
        <v>3</v>
      </c>
      <c r="G69" s="849">
        <v>63740.399999999994</v>
      </c>
      <c r="H69" s="849"/>
      <c r="I69" s="849">
        <v>21246.799999999999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629</v>
      </c>
      <c r="B70" s="832" t="s">
        <v>6862</v>
      </c>
      <c r="C70" s="832" t="s">
        <v>6770</v>
      </c>
      <c r="D70" s="832" t="s">
        <v>6810</v>
      </c>
      <c r="E70" s="832" t="s">
        <v>6811</v>
      </c>
      <c r="F70" s="849"/>
      <c r="G70" s="849"/>
      <c r="H70" s="849"/>
      <c r="I70" s="849"/>
      <c r="J70" s="849">
        <v>1</v>
      </c>
      <c r="K70" s="849">
        <v>37</v>
      </c>
      <c r="L70" s="849">
        <v>1</v>
      </c>
      <c r="M70" s="849">
        <v>37</v>
      </c>
      <c r="N70" s="849">
        <v>1</v>
      </c>
      <c r="O70" s="849">
        <v>38</v>
      </c>
      <c r="P70" s="837">
        <v>1.027027027027027</v>
      </c>
      <c r="Q70" s="850">
        <v>38</v>
      </c>
    </row>
    <row r="71" spans="1:17" ht="14.4" customHeight="1" x14ac:dyDescent="0.3">
      <c r="A71" s="831" t="s">
        <v>629</v>
      </c>
      <c r="B71" s="832" t="s">
        <v>6862</v>
      </c>
      <c r="C71" s="832" t="s">
        <v>6770</v>
      </c>
      <c r="D71" s="832" t="s">
        <v>7202</v>
      </c>
      <c r="E71" s="832" t="s">
        <v>7203</v>
      </c>
      <c r="F71" s="849">
        <v>8</v>
      </c>
      <c r="G71" s="849">
        <v>7480</v>
      </c>
      <c r="H71" s="849">
        <v>0.66595441595441596</v>
      </c>
      <c r="I71" s="849">
        <v>935</v>
      </c>
      <c r="J71" s="849">
        <v>12</v>
      </c>
      <c r="K71" s="849">
        <v>11232</v>
      </c>
      <c r="L71" s="849">
        <v>1</v>
      </c>
      <c r="M71" s="849">
        <v>936</v>
      </c>
      <c r="N71" s="849">
        <v>2</v>
      </c>
      <c r="O71" s="849">
        <v>1882</v>
      </c>
      <c r="P71" s="837">
        <v>0.16755698005698005</v>
      </c>
      <c r="Q71" s="850">
        <v>941</v>
      </c>
    </row>
    <row r="72" spans="1:17" ht="14.4" customHeight="1" x14ac:dyDescent="0.3">
      <c r="A72" s="831" t="s">
        <v>629</v>
      </c>
      <c r="B72" s="832" t="s">
        <v>6862</v>
      </c>
      <c r="C72" s="832" t="s">
        <v>6770</v>
      </c>
      <c r="D72" s="832" t="s">
        <v>6902</v>
      </c>
      <c r="E72" s="832" t="s">
        <v>6903</v>
      </c>
      <c r="F72" s="849">
        <v>40</v>
      </c>
      <c r="G72" s="849">
        <v>3520</v>
      </c>
      <c r="H72" s="849">
        <v>1.8181818181818181</v>
      </c>
      <c r="I72" s="849">
        <v>88</v>
      </c>
      <c r="J72" s="849">
        <v>22</v>
      </c>
      <c r="K72" s="849">
        <v>1936</v>
      </c>
      <c r="L72" s="849">
        <v>1</v>
      </c>
      <c r="M72" s="849">
        <v>88</v>
      </c>
      <c r="N72" s="849">
        <v>19</v>
      </c>
      <c r="O72" s="849">
        <v>1691</v>
      </c>
      <c r="P72" s="837">
        <v>0.87345041322314054</v>
      </c>
      <c r="Q72" s="850">
        <v>89</v>
      </c>
    </row>
    <row r="73" spans="1:17" ht="14.4" customHeight="1" x14ac:dyDescent="0.3">
      <c r="A73" s="831" t="s">
        <v>629</v>
      </c>
      <c r="B73" s="832" t="s">
        <v>6862</v>
      </c>
      <c r="C73" s="832" t="s">
        <v>6770</v>
      </c>
      <c r="D73" s="832" t="s">
        <v>6904</v>
      </c>
      <c r="E73" s="832" t="s">
        <v>6905</v>
      </c>
      <c r="F73" s="849">
        <v>71</v>
      </c>
      <c r="G73" s="849">
        <v>44730</v>
      </c>
      <c r="H73" s="849">
        <v>0.99841521394611732</v>
      </c>
      <c r="I73" s="849">
        <v>630</v>
      </c>
      <c r="J73" s="849">
        <v>71</v>
      </c>
      <c r="K73" s="849">
        <v>44801</v>
      </c>
      <c r="L73" s="849">
        <v>1</v>
      </c>
      <c r="M73" s="849">
        <v>631</v>
      </c>
      <c r="N73" s="849">
        <v>80</v>
      </c>
      <c r="O73" s="849">
        <v>50720</v>
      </c>
      <c r="P73" s="837">
        <v>1.132117586661012</v>
      </c>
      <c r="Q73" s="850">
        <v>634</v>
      </c>
    </row>
    <row r="74" spans="1:17" ht="14.4" customHeight="1" x14ac:dyDescent="0.3">
      <c r="A74" s="831" t="s">
        <v>629</v>
      </c>
      <c r="B74" s="832" t="s">
        <v>6862</v>
      </c>
      <c r="C74" s="832" t="s">
        <v>6770</v>
      </c>
      <c r="D74" s="832" t="s">
        <v>6878</v>
      </c>
      <c r="E74" s="832" t="s">
        <v>6879</v>
      </c>
      <c r="F74" s="849">
        <v>59</v>
      </c>
      <c r="G74" s="849">
        <v>23128</v>
      </c>
      <c r="H74" s="849">
        <v>1.226039016115352</v>
      </c>
      <c r="I74" s="849">
        <v>392</v>
      </c>
      <c r="J74" s="849">
        <v>48</v>
      </c>
      <c r="K74" s="849">
        <v>18864</v>
      </c>
      <c r="L74" s="849">
        <v>1</v>
      </c>
      <c r="M74" s="849">
        <v>393</v>
      </c>
      <c r="N74" s="849">
        <v>53</v>
      </c>
      <c r="O74" s="849">
        <v>20829</v>
      </c>
      <c r="P74" s="837">
        <v>1.1041666666666667</v>
      </c>
      <c r="Q74" s="850">
        <v>393</v>
      </c>
    </row>
    <row r="75" spans="1:17" ht="14.4" customHeight="1" x14ac:dyDescent="0.3">
      <c r="A75" s="831" t="s">
        <v>629</v>
      </c>
      <c r="B75" s="832" t="s">
        <v>6862</v>
      </c>
      <c r="C75" s="832" t="s">
        <v>6770</v>
      </c>
      <c r="D75" s="832" t="s">
        <v>6880</v>
      </c>
      <c r="E75" s="832" t="s">
        <v>6881</v>
      </c>
      <c r="F75" s="849">
        <v>135</v>
      </c>
      <c r="G75" s="849">
        <v>5265</v>
      </c>
      <c r="H75" s="849">
        <v>1.0384615384615385</v>
      </c>
      <c r="I75" s="849">
        <v>39</v>
      </c>
      <c r="J75" s="849">
        <v>130</v>
      </c>
      <c r="K75" s="849">
        <v>5070</v>
      </c>
      <c r="L75" s="849">
        <v>1</v>
      </c>
      <c r="M75" s="849">
        <v>39</v>
      </c>
      <c r="N75" s="849">
        <v>152</v>
      </c>
      <c r="O75" s="849">
        <v>5928</v>
      </c>
      <c r="P75" s="837">
        <v>1.1692307692307693</v>
      </c>
      <c r="Q75" s="850">
        <v>39</v>
      </c>
    </row>
    <row r="76" spans="1:17" ht="14.4" customHeight="1" x14ac:dyDescent="0.3">
      <c r="A76" s="831" t="s">
        <v>629</v>
      </c>
      <c r="B76" s="832" t="s">
        <v>6862</v>
      </c>
      <c r="C76" s="832" t="s">
        <v>6770</v>
      </c>
      <c r="D76" s="832" t="s">
        <v>6908</v>
      </c>
      <c r="E76" s="832" t="s">
        <v>6909</v>
      </c>
      <c r="F76" s="849">
        <v>2</v>
      </c>
      <c r="G76" s="849">
        <v>1438</v>
      </c>
      <c r="H76" s="849">
        <v>0.24965277777777778</v>
      </c>
      <c r="I76" s="849">
        <v>719</v>
      </c>
      <c r="J76" s="849">
        <v>8</v>
      </c>
      <c r="K76" s="849">
        <v>5760</v>
      </c>
      <c r="L76" s="849">
        <v>1</v>
      </c>
      <c r="M76" s="849">
        <v>720</v>
      </c>
      <c r="N76" s="849">
        <v>8</v>
      </c>
      <c r="O76" s="849">
        <v>5792</v>
      </c>
      <c r="P76" s="837">
        <v>1.0055555555555555</v>
      </c>
      <c r="Q76" s="850">
        <v>724</v>
      </c>
    </row>
    <row r="77" spans="1:17" ht="14.4" customHeight="1" x14ac:dyDescent="0.3">
      <c r="A77" s="831" t="s">
        <v>629</v>
      </c>
      <c r="B77" s="832" t="s">
        <v>6862</v>
      </c>
      <c r="C77" s="832" t="s">
        <v>6770</v>
      </c>
      <c r="D77" s="832" t="s">
        <v>6882</v>
      </c>
      <c r="E77" s="832" t="s">
        <v>6883</v>
      </c>
      <c r="F77" s="849">
        <v>4</v>
      </c>
      <c r="G77" s="849">
        <v>0</v>
      </c>
      <c r="H77" s="849"/>
      <c r="I77" s="849">
        <v>0</v>
      </c>
      <c r="J77" s="849"/>
      <c r="K77" s="849"/>
      <c r="L77" s="849"/>
      <c r="M77" s="849"/>
      <c r="N77" s="849">
        <v>3</v>
      </c>
      <c r="O77" s="849">
        <v>0</v>
      </c>
      <c r="P77" s="837"/>
      <c r="Q77" s="850">
        <v>0</v>
      </c>
    </row>
    <row r="78" spans="1:17" ht="14.4" customHeight="1" x14ac:dyDescent="0.3">
      <c r="A78" s="831" t="s">
        <v>629</v>
      </c>
      <c r="B78" s="832" t="s">
        <v>6862</v>
      </c>
      <c r="C78" s="832" t="s">
        <v>6770</v>
      </c>
      <c r="D78" s="832" t="s">
        <v>6910</v>
      </c>
      <c r="E78" s="832" t="s">
        <v>6911</v>
      </c>
      <c r="F78" s="849">
        <v>46</v>
      </c>
      <c r="G78" s="849">
        <v>45080</v>
      </c>
      <c r="H78" s="849">
        <v>1.0433253101277542</v>
      </c>
      <c r="I78" s="849">
        <v>980</v>
      </c>
      <c r="J78" s="849">
        <v>44</v>
      </c>
      <c r="K78" s="849">
        <v>43208</v>
      </c>
      <c r="L78" s="849">
        <v>1</v>
      </c>
      <c r="M78" s="849">
        <v>982</v>
      </c>
      <c r="N78" s="849">
        <v>47</v>
      </c>
      <c r="O78" s="849">
        <v>46436</v>
      </c>
      <c r="P78" s="837">
        <v>1.0747083873356786</v>
      </c>
      <c r="Q78" s="850">
        <v>988</v>
      </c>
    </row>
    <row r="79" spans="1:17" ht="14.4" customHeight="1" x14ac:dyDescent="0.3">
      <c r="A79" s="831" t="s">
        <v>629</v>
      </c>
      <c r="B79" s="832" t="s">
        <v>6862</v>
      </c>
      <c r="C79" s="832" t="s">
        <v>6770</v>
      </c>
      <c r="D79" s="832" t="s">
        <v>6912</v>
      </c>
      <c r="E79" s="832" t="s">
        <v>6913</v>
      </c>
      <c r="F79" s="849">
        <v>28</v>
      </c>
      <c r="G79" s="849">
        <v>4816</v>
      </c>
      <c r="H79" s="849">
        <v>0.96551724137931039</v>
      </c>
      <c r="I79" s="849">
        <v>172</v>
      </c>
      <c r="J79" s="849">
        <v>29</v>
      </c>
      <c r="K79" s="849">
        <v>4988</v>
      </c>
      <c r="L79" s="849">
        <v>1</v>
      </c>
      <c r="M79" s="849">
        <v>172</v>
      </c>
      <c r="N79" s="849">
        <v>27</v>
      </c>
      <c r="O79" s="849">
        <v>4725</v>
      </c>
      <c r="P79" s="837">
        <v>0.94727345629510828</v>
      </c>
      <c r="Q79" s="850">
        <v>175</v>
      </c>
    </row>
    <row r="80" spans="1:17" ht="14.4" customHeight="1" x14ac:dyDescent="0.3">
      <c r="A80" s="831" t="s">
        <v>629</v>
      </c>
      <c r="B80" s="832" t="s">
        <v>6862</v>
      </c>
      <c r="C80" s="832" t="s">
        <v>6770</v>
      </c>
      <c r="D80" s="832" t="s">
        <v>6886</v>
      </c>
      <c r="E80" s="832" t="s">
        <v>6887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59</v>
      </c>
      <c r="P80" s="837"/>
      <c r="Q80" s="850">
        <v>59</v>
      </c>
    </row>
    <row r="81" spans="1:17" ht="14.4" customHeight="1" x14ac:dyDescent="0.3">
      <c r="A81" s="831" t="s">
        <v>629</v>
      </c>
      <c r="B81" s="832" t="s">
        <v>6862</v>
      </c>
      <c r="C81" s="832" t="s">
        <v>6770</v>
      </c>
      <c r="D81" s="832" t="s">
        <v>7204</v>
      </c>
      <c r="E81" s="832" t="s">
        <v>7205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757</v>
      </c>
      <c r="P81" s="837"/>
      <c r="Q81" s="850">
        <v>757</v>
      </c>
    </row>
    <row r="82" spans="1:17" ht="14.4" customHeight="1" x14ac:dyDescent="0.3">
      <c r="A82" s="831" t="s">
        <v>629</v>
      </c>
      <c r="B82" s="832" t="s">
        <v>6862</v>
      </c>
      <c r="C82" s="832" t="s">
        <v>6770</v>
      </c>
      <c r="D82" s="832" t="s">
        <v>6894</v>
      </c>
      <c r="E82" s="832" t="s">
        <v>6895</v>
      </c>
      <c r="F82" s="849"/>
      <c r="G82" s="849"/>
      <c r="H82" s="849"/>
      <c r="I82" s="849"/>
      <c r="J82" s="849"/>
      <c r="K82" s="849"/>
      <c r="L82" s="849"/>
      <c r="M82" s="849"/>
      <c r="N82" s="849">
        <v>2</v>
      </c>
      <c r="O82" s="849">
        <v>358</v>
      </c>
      <c r="P82" s="837"/>
      <c r="Q82" s="850">
        <v>179</v>
      </c>
    </row>
    <row r="83" spans="1:17" ht="14.4" customHeight="1" x14ac:dyDescent="0.3">
      <c r="A83" s="831" t="s">
        <v>629</v>
      </c>
      <c r="B83" s="832" t="s">
        <v>6862</v>
      </c>
      <c r="C83" s="832" t="s">
        <v>6770</v>
      </c>
      <c r="D83" s="832" t="s">
        <v>6896</v>
      </c>
      <c r="E83" s="832" t="s">
        <v>6897</v>
      </c>
      <c r="F83" s="849">
        <v>2</v>
      </c>
      <c r="G83" s="849">
        <v>710</v>
      </c>
      <c r="H83" s="849"/>
      <c r="I83" s="849">
        <v>355</v>
      </c>
      <c r="J83" s="849"/>
      <c r="K83" s="849"/>
      <c r="L83" s="849"/>
      <c r="M83" s="849"/>
      <c r="N83" s="849">
        <v>2</v>
      </c>
      <c r="O83" s="849">
        <v>716</v>
      </c>
      <c r="P83" s="837"/>
      <c r="Q83" s="850">
        <v>358</v>
      </c>
    </row>
    <row r="84" spans="1:17" ht="14.4" customHeight="1" x14ac:dyDescent="0.3">
      <c r="A84" s="831" t="s">
        <v>629</v>
      </c>
      <c r="B84" s="832" t="s">
        <v>6862</v>
      </c>
      <c r="C84" s="832" t="s">
        <v>6770</v>
      </c>
      <c r="D84" s="832" t="s">
        <v>6898</v>
      </c>
      <c r="E84" s="832" t="s">
        <v>6899</v>
      </c>
      <c r="F84" s="849">
        <v>1</v>
      </c>
      <c r="G84" s="849">
        <v>235</v>
      </c>
      <c r="H84" s="849">
        <v>0.99576271186440679</v>
      </c>
      <c r="I84" s="849">
        <v>235</v>
      </c>
      <c r="J84" s="849">
        <v>1</v>
      </c>
      <c r="K84" s="849">
        <v>236</v>
      </c>
      <c r="L84" s="849">
        <v>1</v>
      </c>
      <c r="M84" s="849">
        <v>236</v>
      </c>
      <c r="N84" s="849">
        <v>1</v>
      </c>
      <c r="O84" s="849">
        <v>237</v>
      </c>
      <c r="P84" s="837">
        <v>1.0042372881355932</v>
      </c>
      <c r="Q84" s="850">
        <v>237</v>
      </c>
    </row>
    <row r="85" spans="1:17" ht="14.4" customHeight="1" x14ac:dyDescent="0.3">
      <c r="A85" s="831" t="s">
        <v>629</v>
      </c>
      <c r="B85" s="832" t="s">
        <v>6862</v>
      </c>
      <c r="C85" s="832" t="s">
        <v>6770</v>
      </c>
      <c r="D85" s="832" t="s">
        <v>7206</v>
      </c>
      <c r="E85" s="832" t="s">
        <v>7207</v>
      </c>
      <c r="F85" s="849"/>
      <c r="G85" s="849"/>
      <c r="H85" s="849"/>
      <c r="I85" s="849"/>
      <c r="J85" s="849"/>
      <c r="K85" s="849"/>
      <c r="L85" s="849"/>
      <c r="M85" s="849"/>
      <c r="N85" s="849">
        <v>10</v>
      </c>
      <c r="O85" s="849">
        <v>5770</v>
      </c>
      <c r="P85" s="837"/>
      <c r="Q85" s="850">
        <v>577</v>
      </c>
    </row>
    <row r="86" spans="1:17" ht="14.4" customHeight="1" x14ac:dyDescent="0.3">
      <c r="A86" s="831" t="s">
        <v>629</v>
      </c>
      <c r="B86" s="832" t="s">
        <v>6920</v>
      </c>
      <c r="C86" s="832" t="s">
        <v>6770</v>
      </c>
      <c r="D86" s="832" t="s">
        <v>6931</v>
      </c>
      <c r="E86" s="832" t="s">
        <v>6932</v>
      </c>
      <c r="F86" s="849"/>
      <c r="G86" s="849"/>
      <c r="H86" s="849"/>
      <c r="I86" s="849"/>
      <c r="J86" s="849">
        <v>1</v>
      </c>
      <c r="K86" s="849">
        <v>178</v>
      </c>
      <c r="L86" s="849">
        <v>1</v>
      </c>
      <c r="M86" s="849">
        <v>178</v>
      </c>
      <c r="N86" s="849"/>
      <c r="O86" s="849"/>
      <c r="P86" s="837"/>
      <c r="Q86" s="850"/>
    </row>
    <row r="87" spans="1:17" ht="14.4" customHeight="1" x14ac:dyDescent="0.3">
      <c r="A87" s="831" t="s">
        <v>629</v>
      </c>
      <c r="B87" s="832" t="s">
        <v>6936</v>
      </c>
      <c r="C87" s="832" t="s">
        <v>6751</v>
      </c>
      <c r="D87" s="832" t="s">
        <v>6982</v>
      </c>
      <c r="E87" s="832" t="s">
        <v>6977</v>
      </c>
      <c r="F87" s="849"/>
      <c r="G87" s="849"/>
      <c r="H87" s="849"/>
      <c r="I87" s="849"/>
      <c r="J87" s="849"/>
      <c r="K87" s="849"/>
      <c r="L87" s="849"/>
      <c r="M87" s="849"/>
      <c r="N87" s="849">
        <v>0.03</v>
      </c>
      <c r="O87" s="849">
        <v>9.09</v>
      </c>
      <c r="P87" s="837"/>
      <c r="Q87" s="850">
        <v>303</v>
      </c>
    </row>
    <row r="88" spans="1:17" ht="14.4" customHeight="1" x14ac:dyDescent="0.3">
      <c r="A88" s="831" t="s">
        <v>629</v>
      </c>
      <c r="B88" s="832" t="s">
        <v>6936</v>
      </c>
      <c r="C88" s="832" t="s">
        <v>7001</v>
      </c>
      <c r="D88" s="832" t="s">
        <v>7005</v>
      </c>
      <c r="E88" s="832" t="s">
        <v>7006</v>
      </c>
      <c r="F88" s="849">
        <v>1</v>
      </c>
      <c r="G88" s="849">
        <v>10309.15</v>
      </c>
      <c r="H88" s="849"/>
      <c r="I88" s="849">
        <v>10309.15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629</v>
      </c>
      <c r="B89" s="832" t="s">
        <v>6936</v>
      </c>
      <c r="C89" s="832" t="s">
        <v>7001</v>
      </c>
      <c r="D89" s="832" t="s">
        <v>7007</v>
      </c>
      <c r="E89" s="832" t="s">
        <v>7008</v>
      </c>
      <c r="F89" s="849">
        <v>1</v>
      </c>
      <c r="G89" s="849">
        <v>245.61</v>
      </c>
      <c r="H89" s="849"/>
      <c r="I89" s="849">
        <v>245.61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629</v>
      </c>
      <c r="B90" s="832" t="s">
        <v>6936</v>
      </c>
      <c r="C90" s="832" t="s">
        <v>7011</v>
      </c>
      <c r="D90" s="832" t="s">
        <v>7014</v>
      </c>
      <c r="E90" s="832" t="s">
        <v>7015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377.3</v>
      </c>
      <c r="P90" s="837"/>
      <c r="Q90" s="850">
        <v>377.3</v>
      </c>
    </row>
    <row r="91" spans="1:17" ht="14.4" customHeight="1" x14ac:dyDescent="0.3">
      <c r="A91" s="831" t="s">
        <v>629</v>
      </c>
      <c r="B91" s="832" t="s">
        <v>6936</v>
      </c>
      <c r="C91" s="832" t="s">
        <v>6770</v>
      </c>
      <c r="D91" s="832" t="s">
        <v>7016</v>
      </c>
      <c r="E91" s="832" t="s">
        <v>7017</v>
      </c>
      <c r="F91" s="849">
        <v>1</v>
      </c>
      <c r="G91" s="849">
        <v>196</v>
      </c>
      <c r="H91" s="849"/>
      <c r="I91" s="849">
        <v>196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629</v>
      </c>
      <c r="B92" s="832" t="s">
        <v>6936</v>
      </c>
      <c r="C92" s="832" t="s">
        <v>6770</v>
      </c>
      <c r="D92" s="832" t="s">
        <v>7018</v>
      </c>
      <c r="E92" s="832" t="s">
        <v>7019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179</v>
      </c>
      <c r="P92" s="837"/>
      <c r="Q92" s="850">
        <v>179</v>
      </c>
    </row>
    <row r="93" spans="1:17" ht="14.4" customHeight="1" x14ac:dyDescent="0.3">
      <c r="A93" s="831" t="s">
        <v>629</v>
      </c>
      <c r="B93" s="832" t="s">
        <v>6936</v>
      </c>
      <c r="C93" s="832" t="s">
        <v>6770</v>
      </c>
      <c r="D93" s="832" t="s">
        <v>6882</v>
      </c>
      <c r="E93" s="832" t="s">
        <v>6883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0</v>
      </c>
      <c r="P93" s="837"/>
      <c r="Q93" s="850">
        <v>0</v>
      </c>
    </row>
    <row r="94" spans="1:17" ht="14.4" customHeight="1" x14ac:dyDescent="0.3">
      <c r="A94" s="831" t="s">
        <v>629</v>
      </c>
      <c r="B94" s="832" t="s">
        <v>6936</v>
      </c>
      <c r="C94" s="832" t="s">
        <v>6770</v>
      </c>
      <c r="D94" s="832" t="s">
        <v>7026</v>
      </c>
      <c r="E94" s="832" t="s">
        <v>7027</v>
      </c>
      <c r="F94" s="849">
        <v>2</v>
      </c>
      <c r="G94" s="849">
        <v>354</v>
      </c>
      <c r="H94" s="849">
        <v>0.6629213483146067</v>
      </c>
      <c r="I94" s="849">
        <v>177</v>
      </c>
      <c r="J94" s="849">
        <v>3</v>
      </c>
      <c r="K94" s="849">
        <v>534</v>
      </c>
      <c r="L94" s="849">
        <v>1</v>
      </c>
      <c r="M94" s="849">
        <v>178</v>
      </c>
      <c r="N94" s="849">
        <v>3</v>
      </c>
      <c r="O94" s="849">
        <v>537</v>
      </c>
      <c r="P94" s="837">
        <v>1.0056179775280898</v>
      </c>
      <c r="Q94" s="850">
        <v>179</v>
      </c>
    </row>
    <row r="95" spans="1:17" ht="14.4" customHeight="1" x14ac:dyDescent="0.3">
      <c r="A95" s="831" t="s">
        <v>629</v>
      </c>
      <c r="B95" s="832" t="s">
        <v>7031</v>
      </c>
      <c r="C95" s="832" t="s">
        <v>6751</v>
      </c>
      <c r="D95" s="832" t="s">
        <v>7035</v>
      </c>
      <c r="E95" s="832" t="s">
        <v>7067</v>
      </c>
      <c r="F95" s="849"/>
      <c r="G95" s="849"/>
      <c r="H95" s="849"/>
      <c r="I95" s="849"/>
      <c r="J95" s="849">
        <v>0</v>
      </c>
      <c r="K95" s="849">
        <v>0</v>
      </c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629</v>
      </c>
      <c r="B96" s="832" t="s">
        <v>7031</v>
      </c>
      <c r="C96" s="832" t="s">
        <v>6751</v>
      </c>
      <c r="D96" s="832" t="s">
        <v>7035</v>
      </c>
      <c r="E96" s="832" t="s">
        <v>7033</v>
      </c>
      <c r="F96" s="849"/>
      <c r="G96" s="849"/>
      <c r="H96" s="849"/>
      <c r="I96" s="849"/>
      <c r="J96" s="849">
        <v>1</v>
      </c>
      <c r="K96" s="849">
        <v>19671.62</v>
      </c>
      <c r="L96" s="849">
        <v>1</v>
      </c>
      <c r="M96" s="849">
        <v>19671.62</v>
      </c>
      <c r="N96" s="849"/>
      <c r="O96" s="849"/>
      <c r="P96" s="837"/>
      <c r="Q96" s="850"/>
    </row>
    <row r="97" spans="1:17" ht="14.4" customHeight="1" x14ac:dyDescent="0.3">
      <c r="A97" s="831" t="s">
        <v>629</v>
      </c>
      <c r="B97" s="832" t="s">
        <v>7031</v>
      </c>
      <c r="C97" s="832" t="s">
        <v>6751</v>
      </c>
      <c r="D97" s="832" t="s">
        <v>7036</v>
      </c>
      <c r="E97" s="832" t="s">
        <v>7067</v>
      </c>
      <c r="F97" s="849"/>
      <c r="G97" s="849"/>
      <c r="H97" s="849"/>
      <c r="I97" s="849"/>
      <c r="J97" s="849">
        <v>0</v>
      </c>
      <c r="K97" s="849">
        <v>0</v>
      </c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629</v>
      </c>
      <c r="B98" s="832" t="s">
        <v>7031</v>
      </c>
      <c r="C98" s="832" t="s">
        <v>6751</v>
      </c>
      <c r="D98" s="832" t="s">
        <v>7036</v>
      </c>
      <c r="E98" s="832" t="s">
        <v>7033</v>
      </c>
      <c r="F98" s="849"/>
      <c r="G98" s="849"/>
      <c r="H98" s="849"/>
      <c r="I98" s="849"/>
      <c r="J98" s="849">
        <v>1</v>
      </c>
      <c r="K98" s="849">
        <v>9827.11</v>
      </c>
      <c r="L98" s="849">
        <v>1</v>
      </c>
      <c r="M98" s="849">
        <v>9827.11</v>
      </c>
      <c r="N98" s="849"/>
      <c r="O98" s="849"/>
      <c r="P98" s="837"/>
      <c r="Q98" s="850"/>
    </row>
    <row r="99" spans="1:17" ht="14.4" customHeight="1" x14ac:dyDescent="0.3">
      <c r="A99" s="831" t="s">
        <v>629</v>
      </c>
      <c r="B99" s="832" t="s">
        <v>7031</v>
      </c>
      <c r="C99" s="832" t="s">
        <v>6770</v>
      </c>
      <c r="D99" s="832" t="s">
        <v>6810</v>
      </c>
      <c r="E99" s="832" t="s">
        <v>6811</v>
      </c>
      <c r="F99" s="849">
        <v>1</v>
      </c>
      <c r="G99" s="849">
        <v>37</v>
      </c>
      <c r="H99" s="849">
        <v>0.33333333333333331</v>
      </c>
      <c r="I99" s="849">
        <v>37</v>
      </c>
      <c r="J99" s="849">
        <v>3</v>
      </c>
      <c r="K99" s="849">
        <v>111</v>
      </c>
      <c r="L99" s="849">
        <v>1</v>
      </c>
      <c r="M99" s="849">
        <v>37</v>
      </c>
      <c r="N99" s="849">
        <v>1</v>
      </c>
      <c r="O99" s="849">
        <v>38</v>
      </c>
      <c r="P99" s="837">
        <v>0.34234234234234234</v>
      </c>
      <c r="Q99" s="850">
        <v>38</v>
      </c>
    </row>
    <row r="100" spans="1:17" ht="14.4" customHeight="1" x14ac:dyDescent="0.3">
      <c r="A100" s="831" t="s">
        <v>629</v>
      </c>
      <c r="B100" s="832" t="s">
        <v>7031</v>
      </c>
      <c r="C100" s="832" t="s">
        <v>6770</v>
      </c>
      <c r="D100" s="832" t="s">
        <v>7208</v>
      </c>
      <c r="E100" s="832" t="s">
        <v>7209</v>
      </c>
      <c r="F100" s="849">
        <v>1</v>
      </c>
      <c r="G100" s="849">
        <v>337</v>
      </c>
      <c r="H100" s="849"/>
      <c r="I100" s="849">
        <v>337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629</v>
      </c>
      <c r="B101" s="832" t="s">
        <v>7031</v>
      </c>
      <c r="C101" s="832" t="s">
        <v>6770</v>
      </c>
      <c r="D101" s="832" t="s">
        <v>7045</v>
      </c>
      <c r="E101" s="832" t="s">
        <v>7046</v>
      </c>
      <c r="F101" s="849"/>
      <c r="G101" s="849"/>
      <c r="H101" s="849"/>
      <c r="I101" s="849"/>
      <c r="J101" s="849">
        <v>5</v>
      </c>
      <c r="K101" s="849">
        <v>285</v>
      </c>
      <c r="L101" s="849">
        <v>1</v>
      </c>
      <c r="M101" s="849">
        <v>57</v>
      </c>
      <c r="N101" s="849"/>
      <c r="O101" s="849"/>
      <c r="P101" s="837"/>
      <c r="Q101" s="850"/>
    </row>
    <row r="102" spans="1:17" ht="14.4" customHeight="1" x14ac:dyDescent="0.3">
      <c r="A102" s="831" t="s">
        <v>629</v>
      </c>
      <c r="B102" s="832" t="s">
        <v>7031</v>
      </c>
      <c r="C102" s="832" t="s">
        <v>6770</v>
      </c>
      <c r="D102" s="832" t="s">
        <v>7049</v>
      </c>
      <c r="E102" s="832" t="s">
        <v>7050</v>
      </c>
      <c r="F102" s="849"/>
      <c r="G102" s="849"/>
      <c r="H102" s="849"/>
      <c r="I102" s="849"/>
      <c r="J102" s="849">
        <v>3</v>
      </c>
      <c r="K102" s="849">
        <v>1317</v>
      </c>
      <c r="L102" s="849">
        <v>1</v>
      </c>
      <c r="M102" s="849">
        <v>439</v>
      </c>
      <c r="N102" s="849">
        <v>3</v>
      </c>
      <c r="O102" s="849">
        <v>1317</v>
      </c>
      <c r="P102" s="837">
        <v>1</v>
      </c>
      <c r="Q102" s="850">
        <v>439</v>
      </c>
    </row>
    <row r="103" spans="1:17" ht="14.4" customHeight="1" x14ac:dyDescent="0.3">
      <c r="A103" s="831" t="s">
        <v>629</v>
      </c>
      <c r="B103" s="832" t="s">
        <v>7031</v>
      </c>
      <c r="C103" s="832" t="s">
        <v>6770</v>
      </c>
      <c r="D103" s="832" t="s">
        <v>6882</v>
      </c>
      <c r="E103" s="832" t="s">
        <v>6883</v>
      </c>
      <c r="F103" s="849"/>
      <c r="G103" s="849"/>
      <c r="H103" s="849"/>
      <c r="I103" s="849"/>
      <c r="J103" s="849">
        <v>1</v>
      </c>
      <c r="K103" s="849">
        <v>0</v>
      </c>
      <c r="L103" s="849"/>
      <c r="M103" s="849">
        <v>0</v>
      </c>
      <c r="N103" s="849"/>
      <c r="O103" s="849"/>
      <c r="P103" s="837"/>
      <c r="Q103" s="850"/>
    </row>
    <row r="104" spans="1:17" ht="14.4" customHeight="1" x14ac:dyDescent="0.3">
      <c r="A104" s="831" t="s">
        <v>629</v>
      </c>
      <c r="B104" s="832" t="s">
        <v>7031</v>
      </c>
      <c r="C104" s="832" t="s">
        <v>6770</v>
      </c>
      <c r="D104" s="832" t="s">
        <v>7051</v>
      </c>
      <c r="E104" s="832" t="s">
        <v>7052</v>
      </c>
      <c r="F104" s="849">
        <v>15</v>
      </c>
      <c r="G104" s="849">
        <v>4080</v>
      </c>
      <c r="H104" s="849">
        <v>1</v>
      </c>
      <c r="I104" s="849">
        <v>272</v>
      </c>
      <c r="J104" s="849">
        <v>15</v>
      </c>
      <c r="K104" s="849">
        <v>4080</v>
      </c>
      <c r="L104" s="849">
        <v>1</v>
      </c>
      <c r="M104" s="849">
        <v>272</v>
      </c>
      <c r="N104" s="849">
        <v>17</v>
      </c>
      <c r="O104" s="849">
        <v>4658</v>
      </c>
      <c r="P104" s="837">
        <v>1.1416666666666666</v>
      </c>
      <c r="Q104" s="850">
        <v>274</v>
      </c>
    </row>
    <row r="105" spans="1:17" ht="14.4" customHeight="1" x14ac:dyDescent="0.3">
      <c r="A105" s="831" t="s">
        <v>629</v>
      </c>
      <c r="B105" s="832" t="s">
        <v>7031</v>
      </c>
      <c r="C105" s="832" t="s">
        <v>6770</v>
      </c>
      <c r="D105" s="832" t="s">
        <v>7210</v>
      </c>
      <c r="E105" s="832" t="s">
        <v>7211</v>
      </c>
      <c r="F105" s="849">
        <v>5</v>
      </c>
      <c r="G105" s="849">
        <v>2840</v>
      </c>
      <c r="H105" s="849">
        <v>5</v>
      </c>
      <c r="I105" s="849">
        <v>568</v>
      </c>
      <c r="J105" s="849">
        <v>1</v>
      </c>
      <c r="K105" s="849">
        <v>568</v>
      </c>
      <c r="L105" s="849">
        <v>1</v>
      </c>
      <c r="M105" s="849">
        <v>568</v>
      </c>
      <c r="N105" s="849">
        <v>5</v>
      </c>
      <c r="O105" s="849">
        <v>2855</v>
      </c>
      <c r="P105" s="837">
        <v>5.026408450704225</v>
      </c>
      <c r="Q105" s="850">
        <v>571</v>
      </c>
    </row>
    <row r="106" spans="1:17" ht="14.4" customHeight="1" x14ac:dyDescent="0.3">
      <c r="A106" s="831" t="s">
        <v>629</v>
      </c>
      <c r="B106" s="832" t="s">
        <v>7031</v>
      </c>
      <c r="C106" s="832" t="s">
        <v>6770</v>
      </c>
      <c r="D106" s="832" t="s">
        <v>7053</v>
      </c>
      <c r="E106" s="832" t="s">
        <v>7054</v>
      </c>
      <c r="F106" s="849"/>
      <c r="G106" s="849"/>
      <c r="H106" s="849"/>
      <c r="I106" s="849"/>
      <c r="J106" s="849"/>
      <c r="K106" s="849"/>
      <c r="L106" s="849"/>
      <c r="M106" s="849"/>
      <c r="N106" s="849">
        <v>3</v>
      </c>
      <c r="O106" s="849">
        <v>861</v>
      </c>
      <c r="P106" s="837"/>
      <c r="Q106" s="850">
        <v>287</v>
      </c>
    </row>
    <row r="107" spans="1:17" ht="14.4" customHeight="1" x14ac:dyDescent="0.3">
      <c r="A107" s="831" t="s">
        <v>629</v>
      </c>
      <c r="B107" s="832" t="s">
        <v>7031</v>
      </c>
      <c r="C107" s="832" t="s">
        <v>6770</v>
      </c>
      <c r="D107" s="832" t="s">
        <v>7212</v>
      </c>
      <c r="E107" s="832" t="s">
        <v>7213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232</v>
      </c>
      <c r="P107" s="837"/>
      <c r="Q107" s="850">
        <v>232</v>
      </c>
    </row>
    <row r="108" spans="1:17" ht="14.4" customHeight="1" x14ac:dyDescent="0.3">
      <c r="A108" s="831" t="s">
        <v>629</v>
      </c>
      <c r="B108" s="832" t="s">
        <v>7031</v>
      </c>
      <c r="C108" s="832" t="s">
        <v>6770</v>
      </c>
      <c r="D108" s="832" t="s">
        <v>7055</v>
      </c>
      <c r="E108" s="832" t="s">
        <v>7056</v>
      </c>
      <c r="F108" s="849"/>
      <c r="G108" s="849"/>
      <c r="H108" s="849"/>
      <c r="I108" s="849"/>
      <c r="J108" s="849">
        <v>1</v>
      </c>
      <c r="K108" s="849">
        <v>178</v>
      </c>
      <c r="L108" s="849">
        <v>1</v>
      </c>
      <c r="M108" s="849">
        <v>178</v>
      </c>
      <c r="N108" s="849"/>
      <c r="O108" s="849"/>
      <c r="P108" s="837"/>
      <c r="Q108" s="850"/>
    </row>
    <row r="109" spans="1:17" ht="14.4" customHeight="1" x14ac:dyDescent="0.3">
      <c r="A109" s="831" t="s">
        <v>629</v>
      </c>
      <c r="B109" s="832" t="s">
        <v>7031</v>
      </c>
      <c r="C109" s="832" t="s">
        <v>6770</v>
      </c>
      <c r="D109" s="832" t="s">
        <v>7186</v>
      </c>
      <c r="E109" s="832" t="s">
        <v>7187</v>
      </c>
      <c r="F109" s="849">
        <v>16</v>
      </c>
      <c r="G109" s="849">
        <v>12704</v>
      </c>
      <c r="H109" s="849">
        <v>1.0653249475890985</v>
      </c>
      <c r="I109" s="849">
        <v>794</v>
      </c>
      <c r="J109" s="849">
        <v>15</v>
      </c>
      <c r="K109" s="849">
        <v>11925</v>
      </c>
      <c r="L109" s="849">
        <v>1</v>
      </c>
      <c r="M109" s="849">
        <v>795</v>
      </c>
      <c r="N109" s="849">
        <v>20</v>
      </c>
      <c r="O109" s="849">
        <v>15980</v>
      </c>
      <c r="P109" s="837">
        <v>1.340041928721174</v>
      </c>
      <c r="Q109" s="850">
        <v>799</v>
      </c>
    </row>
    <row r="110" spans="1:17" ht="14.4" customHeight="1" x14ac:dyDescent="0.3">
      <c r="A110" s="831" t="s">
        <v>629</v>
      </c>
      <c r="B110" s="832" t="s">
        <v>7031</v>
      </c>
      <c r="C110" s="832" t="s">
        <v>6770</v>
      </c>
      <c r="D110" s="832" t="s">
        <v>7059</v>
      </c>
      <c r="E110" s="832" t="s">
        <v>7060</v>
      </c>
      <c r="F110" s="849">
        <v>1</v>
      </c>
      <c r="G110" s="849">
        <v>355</v>
      </c>
      <c r="H110" s="849"/>
      <c r="I110" s="849">
        <v>355</v>
      </c>
      <c r="J110" s="849"/>
      <c r="K110" s="849"/>
      <c r="L110" s="849"/>
      <c r="M110" s="849"/>
      <c r="N110" s="849">
        <v>1</v>
      </c>
      <c r="O110" s="849">
        <v>358</v>
      </c>
      <c r="P110" s="837"/>
      <c r="Q110" s="850">
        <v>358</v>
      </c>
    </row>
    <row r="111" spans="1:17" ht="14.4" customHeight="1" x14ac:dyDescent="0.3">
      <c r="A111" s="831" t="s">
        <v>629</v>
      </c>
      <c r="B111" s="832" t="s">
        <v>7031</v>
      </c>
      <c r="C111" s="832" t="s">
        <v>6770</v>
      </c>
      <c r="D111" s="832" t="s">
        <v>7061</v>
      </c>
      <c r="E111" s="832" t="s">
        <v>7062</v>
      </c>
      <c r="F111" s="849"/>
      <c r="G111" s="849"/>
      <c r="H111" s="849"/>
      <c r="I111" s="849"/>
      <c r="J111" s="849">
        <v>1</v>
      </c>
      <c r="K111" s="849">
        <v>136</v>
      </c>
      <c r="L111" s="849">
        <v>1</v>
      </c>
      <c r="M111" s="849">
        <v>136</v>
      </c>
      <c r="N111" s="849">
        <v>1</v>
      </c>
      <c r="O111" s="849">
        <v>137</v>
      </c>
      <c r="P111" s="837">
        <v>1.0073529411764706</v>
      </c>
      <c r="Q111" s="850">
        <v>137</v>
      </c>
    </row>
    <row r="112" spans="1:17" ht="14.4" customHeight="1" x14ac:dyDescent="0.3">
      <c r="A112" s="831" t="s">
        <v>629</v>
      </c>
      <c r="B112" s="832" t="s">
        <v>7031</v>
      </c>
      <c r="C112" s="832" t="s">
        <v>6770</v>
      </c>
      <c r="D112" s="832" t="s">
        <v>7188</v>
      </c>
      <c r="E112" s="832" t="s">
        <v>7189</v>
      </c>
      <c r="F112" s="849">
        <v>1</v>
      </c>
      <c r="G112" s="849">
        <v>119</v>
      </c>
      <c r="H112" s="849">
        <v>1</v>
      </c>
      <c r="I112" s="849">
        <v>119</v>
      </c>
      <c r="J112" s="849">
        <v>1</v>
      </c>
      <c r="K112" s="849">
        <v>119</v>
      </c>
      <c r="L112" s="849">
        <v>1</v>
      </c>
      <c r="M112" s="849">
        <v>119</v>
      </c>
      <c r="N112" s="849">
        <v>1</v>
      </c>
      <c r="O112" s="849">
        <v>119</v>
      </c>
      <c r="P112" s="837">
        <v>1</v>
      </c>
      <c r="Q112" s="850">
        <v>119</v>
      </c>
    </row>
    <row r="113" spans="1:17" ht="14.4" customHeight="1" x14ac:dyDescent="0.3">
      <c r="A113" s="831" t="s">
        <v>629</v>
      </c>
      <c r="B113" s="832" t="s">
        <v>7031</v>
      </c>
      <c r="C113" s="832" t="s">
        <v>6770</v>
      </c>
      <c r="D113" s="832" t="s">
        <v>7065</v>
      </c>
      <c r="E113" s="832" t="s">
        <v>7066</v>
      </c>
      <c r="F113" s="849">
        <v>7</v>
      </c>
      <c r="G113" s="849">
        <v>6601</v>
      </c>
      <c r="H113" s="849">
        <v>1.3985169491525424</v>
      </c>
      <c r="I113" s="849">
        <v>943</v>
      </c>
      <c r="J113" s="849">
        <v>5</v>
      </c>
      <c r="K113" s="849">
        <v>4720</v>
      </c>
      <c r="L113" s="849">
        <v>1</v>
      </c>
      <c r="M113" s="849">
        <v>944</v>
      </c>
      <c r="N113" s="849">
        <v>3</v>
      </c>
      <c r="O113" s="849">
        <v>2841</v>
      </c>
      <c r="P113" s="837">
        <v>0.60190677966101691</v>
      </c>
      <c r="Q113" s="850">
        <v>947</v>
      </c>
    </row>
    <row r="114" spans="1:17" ht="14.4" customHeight="1" x14ac:dyDescent="0.3">
      <c r="A114" s="831" t="s">
        <v>629</v>
      </c>
      <c r="B114" s="832" t="s">
        <v>7069</v>
      </c>
      <c r="C114" s="832" t="s">
        <v>6770</v>
      </c>
      <c r="D114" s="832" t="s">
        <v>6810</v>
      </c>
      <c r="E114" s="832" t="s">
        <v>6811</v>
      </c>
      <c r="F114" s="849">
        <v>1</v>
      </c>
      <c r="G114" s="849">
        <v>37</v>
      </c>
      <c r="H114" s="849"/>
      <c r="I114" s="849">
        <v>37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629</v>
      </c>
      <c r="B115" s="832" t="s">
        <v>7069</v>
      </c>
      <c r="C115" s="832" t="s">
        <v>6770</v>
      </c>
      <c r="D115" s="832" t="s">
        <v>7045</v>
      </c>
      <c r="E115" s="832" t="s">
        <v>7046</v>
      </c>
      <c r="F115" s="849">
        <v>2</v>
      </c>
      <c r="G115" s="849">
        <v>114</v>
      </c>
      <c r="H115" s="849">
        <v>1</v>
      </c>
      <c r="I115" s="849">
        <v>57</v>
      </c>
      <c r="J115" s="849">
        <v>2</v>
      </c>
      <c r="K115" s="849">
        <v>114</v>
      </c>
      <c r="L115" s="849">
        <v>1</v>
      </c>
      <c r="M115" s="849">
        <v>57</v>
      </c>
      <c r="N115" s="849">
        <v>3</v>
      </c>
      <c r="O115" s="849">
        <v>177</v>
      </c>
      <c r="P115" s="837">
        <v>1.5526315789473684</v>
      </c>
      <c r="Q115" s="850">
        <v>59</v>
      </c>
    </row>
    <row r="116" spans="1:17" ht="14.4" customHeight="1" x14ac:dyDescent="0.3">
      <c r="A116" s="831" t="s">
        <v>629</v>
      </c>
      <c r="B116" s="832" t="s">
        <v>7069</v>
      </c>
      <c r="C116" s="832" t="s">
        <v>6770</v>
      </c>
      <c r="D116" s="832" t="s">
        <v>7049</v>
      </c>
      <c r="E116" s="832" t="s">
        <v>7050</v>
      </c>
      <c r="F116" s="849">
        <v>2</v>
      </c>
      <c r="G116" s="849">
        <v>878</v>
      </c>
      <c r="H116" s="849"/>
      <c r="I116" s="849">
        <v>439</v>
      </c>
      <c r="J116" s="849"/>
      <c r="K116" s="849"/>
      <c r="L116" s="849"/>
      <c r="M116" s="849"/>
      <c r="N116" s="849">
        <v>5</v>
      </c>
      <c r="O116" s="849">
        <v>2195</v>
      </c>
      <c r="P116" s="837"/>
      <c r="Q116" s="850">
        <v>439</v>
      </c>
    </row>
    <row r="117" spans="1:17" ht="14.4" customHeight="1" x14ac:dyDescent="0.3">
      <c r="A117" s="831" t="s">
        <v>629</v>
      </c>
      <c r="B117" s="832" t="s">
        <v>7069</v>
      </c>
      <c r="C117" s="832" t="s">
        <v>6770</v>
      </c>
      <c r="D117" s="832" t="s">
        <v>7080</v>
      </c>
      <c r="E117" s="832" t="s">
        <v>7081</v>
      </c>
      <c r="F117" s="849">
        <v>1</v>
      </c>
      <c r="G117" s="849">
        <v>116</v>
      </c>
      <c r="H117" s="849"/>
      <c r="I117" s="849">
        <v>116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629</v>
      </c>
      <c r="B118" s="832" t="s">
        <v>7069</v>
      </c>
      <c r="C118" s="832" t="s">
        <v>6770</v>
      </c>
      <c r="D118" s="832" t="s">
        <v>7084</v>
      </c>
      <c r="E118" s="832" t="s">
        <v>7085</v>
      </c>
      <c r="F118" s="849"/>
      <c r="G118" s="849"/>
      <c r="H118" s="849"/>
      <c r="I118" s="849"/>
      <c r="J118" s="849">
        <v>2</v>
      </c>
      <c r="K118" s="849">
        <v>876</v>
      </c>
      <c r="L118" s="849">
        <v>1</v>
      </c>
      <c r="M118" s="849">
        <v>438</v>
      </c>
      <c r="N118" s="849"/>
      <c r="O118" s="849"/>
      <c r="P118" s="837"/>
      <c r="Q118" s="850"/>
    </row>
    <row r="119" spans="1:17" ht="14.4" customHeight="1" x14ac:dyDescent="0.3">
      <c r="A119" s="831" t="s">
        <v>629</v>
      </c>
      <c r="B119" s="832" t="s">
        <v>7069</v>
      </c>
      <c r="C119" s="832" t="s">
        <v>6770</v>
      </c>
      <c r="D119" s="832" t="s">
        <v>7051</v>
      </c>
      <c r="E119" s="832" t="s">
        <v>7052</v>
      </c>
      <c r="F119" s="849">
        <v>11</v>
      </c>
      <c r="G119" s="849">
        <v>2992</v>
      </c>
      <c r="H119" s="849">
        <v>1.375</v>
      </c>
      <c r="I119" s="849">
        <v>272</v>
      </c>
      <c r="J119" s="849">
        <v>8</v>
      </c>
      <c r="K119" s="849">
        <v>2176</v>
      </c>
      <c r="L119" s="849">
        <v>1</v>
      </c>
      <c r="M119" s="849">
        <v>272</v>
      </c>
      <c r="N119" s="849">
        <v>10</v>
      </c>
      <c r="O119" s="849">
        <v>2740</v>
      </c>
      <c r="P119" s="837">
        <v>1.2591911764705883</v>
      </c>
      <c r="Q119" s="850">
        <v>274</v>
      </c>
    </row>
    <row r="120" spans="1:17" ht="14.4" customHeight="1" x14ac:dyDescent="0.3">
      <c r="A120" s="831" t="s">
        <v>629</v>
      </c>
      <c r="B120" s="832" t="s">
        <v>7069</v>
      </c>
      <c r="C120" s="832" t="s">
        <v>6770</v>
      </c>
      <c r="D120" s="832" t="s">
        <v>7088</v>
      </c>
      <c r="E120" s="832" t="s">
        <v>7089</v>
      </c>
      <c r="F120" s="849">
        <v>4</v>
      </c>
      <c r="G120" s="849">
        <v>1420</v>
      </c>
      <c r="H120" s="849"/>
      <c r="I120" s="849">
        <v>355</v>
      </c>
      <c r="J120" s="849"/>
      <c r="K120" s="849"/>
      <c r="L120" s="849"/>
      <c r="M120" s="849"/>
      <c r="N120" s="849">
        <v>2</v>
      </c>
      <c r="O120" s="849">
        <v>716</v>
      </c>
      <c r="P120" s="837"/>
      <c r="Q120" s="850">
        <v>358</v>
      </c>
    </row>
    <row r="121" spans="1:17" ht="14.4" customHeight="1" x14ac:dyDescent="0.3">
      <c r="A121" s="831" t="s">
        <v>629</v>
      </c>
      <c r="B121" s="832" t="s">
        <v>7069</v>
      </c>
      <c r="C121" s="832" t="s">
        <v>6770</v>
      </c>
      <c r="D121" s="832" t="s">
        <v>7090</v>
      </c>
      <c r="E121" s="832" t="s">
        <v>7091</v>
      </c>
      <c r="F121" s="849"/>
      <c r="G121" s="849"/>
      <c r="H121" s="849"/>
      <c r="I121" s="849"/>
      <c r="J121" s="849">
        <v>1</v>
      </c>
      <c r="K121" s="849">
        <v>178</v>
      </c>
      <c r="L121" s="849">
        <v>1</v>
      </c>
      <c r="M121" s="849">
        <v>178</v>
      </c>
      <c r="N121" s="849">
        <v>2</v>
      </c>
      <c r="O121" s="849">
        <v>358</v>
      </c>
      <c r="P121" s="837">
        <v>2.0112359550561796</v>
      </c>
      <c r="Q121" s="850">
        <v>179</v>
      </c>
    </row>
    <row r="122" spans="1:17" ht="14.4" customHeight="1" x14ac:dyDescent="0.3">
      <c r="A122" s="831" t="s">
        <v>629</v>
      </c>
      <c r="B122" s="832" t="s">
        <v>7214</v>
      </c>
      <c r="C122" s="832" t="s">
        <v>6751</v>
      </c>
      <c r="D122" s="832" t="s">
        <v>7215</v>
      </c>
      <c r="E122" s="832" t="s">
        <v>7216</v>
      </c>
      <c r="F122" s="849">
        <v>20</v>
      </c>
      <c r="G122" s="849">
        <v>998.6</v>
      </c>
      <c r="H122" s="849"/>
      <c r="I122" s="849">
        <v>49.93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629</v>
      </c>
      <c r="B123" s="832" t="s">
        <v>7214</v>
      </c>
      <c r="C123" s="832" t="s">
        <v>6751</v>
      </c>
      <c r="D123" s="832" t="s">
        <v>7217</v>
      </c>
      <c r="E123" s="832" t="s">
        <v>7218</v>
      </c>
      <c r="F123" s="849">
        <v>6</v>
      </c>
      <c r="G123" s="849">
        <v>5176.62</v>
      </c>
      <c r="H123" s="849"/>
      <c r="I123" s="849">
        <v>862.77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629</v>
      </c>
      <c r="B124" s="832" t="s">
        <v>7214</v>
      </c>
      <c r="C124" s="832" t="s">
        <v>6751</v>
      </c>
      <c r="D124" s="832" t="s">
        <v>7219</v>
      </c>
      <c r="E124" s="832" t="s">
        <v>7220</v>
      </c>
      <c r="F124" s="849">
        <v>1</v>
      </c>
      <c r="G124" s="849">
        <v>2926.45</v>
      </c>
      <c r="H124" s="849"/>
      <c r="I124" s="849">
        <v>2926.45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629</v>
      </c>
      <c r="B125" s="832" t="s">
        <v>7214</v>
      </c>
      <c r="C125" s="832" t="s">
        <v>6751</v>
      </c>
      <c r="D125" s="832" t="s">
        <v>6939</v>
      </c>
      <c r="E125" s="832" t="s">
        <v>6940</v>
      </c>
      <c r="F125" s="849">
        <v>7.07</v>
      </c>
      <c r="G125" s="849">
        <v>975.72</v>
      </c>
      <c r="H125" s="849">
        <v>1.0430042010069589</v>
      </c>
      <c r="I125" s="849">
        <v>138.00848656294201</v>
      </c>
      <c r="J125" s="849">
        <v>8.23</v>
      </c>
      <c r="K125" s="849">
        <v>935.49</v>
      </c>
      <c r="L125" s="849">
        <v>1</v>
      </c>
      <c r="M125" s="849">
        <v>113.66828675577156</v>
      </c>
      <c r="N125" s="849">
        <v>1.32</v>
      </c>
      <c r="O125" s="849">
        <v>150.04</v>
      </c>
      <c r="P125" s="837">
        <v>0.16038653539856118</v>
      </c>
      <c r="Q125" s="850">
        <v>113.66666666666666</v>
      </c>
    </row>
    <row r="126" spans="1:17" ht="14.4" customHeight="1" x14ac:dyDescent="0.3">
      <c r="A126" s="831" t="s">
        <v>629</v>
      </c>
      <c r="B126" s="832" t="s">
        <v>7214</v>
      </c>
      <c r="C126" s="832" t="s">
        <v>6751</v>
      </c>
      <c r="D126" s="832" t="s">
        <v>6941</v>
      </c>
      <c r="E126" s="832" t="s">
        <v>6940</v>
      </c>
      <c r="F126" s="849">
        <v>5.18</v>
      </c>
      <c r="G126" s="849">
        <v>1429.6999999999998</v>
      </c>
      <c r="H126" s="849">
        <v>0.76323530196827893</v>
      </c>
      <c r="I126" s="849">
        <v>276.003861003861</v>
      </c>
      <c r="J126" s="849">
        <v>8.24</v>
      </c>
      <c r="K126" s="849">
        <v>1873.21</v>
      </c>
      <c r="L126" s="849">
        <v>1</v>
      </c>
      <c r="M126" s="849">
        <v>227.33131067961165</v>
      </c>
      <c r="N126" s="849">
        <v>2.2800000000000002</v>
      </c>
      <c r="O126" s="849">
        <v>518.33000000000004</v>
      </c>
      <c r="P126" s="837">
        <v>0.27670682945318464</v>
      </c>
      <c r="Q126" s="850">
        <v>227.33771929824562</v>
      </c>
    </row>
    <row r="127" spans="1:17" ht="14.4" customHeight="1" x14ac:dyDescent="0.3">
      <c r="A127" s="831" t="s">
        <v>629</v>
      </c>
      <c r="B127" s="832" t="s">
        <v>7214</v>
      </c>
      <c r="C127" s="832" t="s">
        <v>6751</v>
      </c>
      <c r="D127" s="832" t="s">
        <v>7221</v>
      </c>
      <c r="E127" s="832" t="s">
        <v>2299</v>
      </c>
      <c r="F127" s="849">
        <v>2.6</v>
      </c>
      <c r="G127" s="849">
        <v>1147.21</v>
      </c>
      <c r="H127" s="849"/>
      <c r="I127" s="849">
        <v>441.23461538461538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629</v>
      </c>
      <c r="B128" s="832" t="s">
        <v>7214</v>
      </c>
      <c r="C128" s="832" t="s">
        <v>6751</v>
      </c>
      <c r="D128" s="832" t="s">
        <v>7222</v>
      </c>
      <c r="E128" s="832" t="s">
        <v>1737</v>
      </c>
      <c r="F128" s="849">
        <v>18.12</v>
      </c>
      <c r="G128" s="849">
        <v>3653.15</v>
      </c>
      <c r="H128" s="849">
        <v>6.6133528847372327</v>
      </c>
      <c r="I128" s="849">
        <v>201.6087196467991</v>
      </c>
      <c r="J128" s="849">
        <v>2.74</v>
      </c>
      <c r="K128" s="849">
        <v>552.39</v>
      </c>
      <c r="L128" s="849">
        <v>1</v>
      </c>
      <c r="M128" s="849">
        <v>201.60218978102188</v>
      </c>
      <c r="N128" s="849">
        <v>7.31</v>
      </c>
      <c r="O128" s="849">
        <v>763.9</v>
      </c>
      <c r="P128" s="837">
        <v>1.3828997628487119</v>
      </c>
      <c r="Q128" s="850">
        <v>104.50068399452805</v>
      </c>
    </row>
    <row r="129" spans="1:17" ht="14.4" customHeight="1" x14ac:dyDescent="0.3">
      <c r="A129" s="831" t="s">
        <v>629</v>
      </c>
      <c r="B129" s="832" t="s">
        <v>7214</v>
      </c>
      <c r="C129" s="832" t="s">
        <v>6751</v>
      </c>
      <c r="D129" s="832" t="s">
        <v>7223</v>
      </c>
      <c r="E129" s="832" t="s">
        <v>1737</v>
      </c>
      <c r="F129" s="849">
        <v>1</v>
      </c>
      <c r="G129" s="849">
        <v>403.2</v>
      </c>
      <c r="H129" s="849"/>
      <c r="I129" s="849">
        <v>403.2</v>
      </c>
      <c r="J129" s="849"/>
      <c r="K129" s="849"/>
      <c r="L129" s="849"/>
      <c r="M129" s="849"/>
      <c r="N129" s="849">
        <v>2.89</v>
      </c>
      <c r="O129" s="849">
        <v>457.77</v>
      </c>
      <c r="P129" s="837"/>
      <c r="Q129" s="850">
        <v>158.39792387543253</v>
      </c>
    </row>
    <row r="130" spans="1:17" ht="14.4" customHeight="1" x14ac:dyDescent="0.3">
      <c r="A130" s="831" t="s">
        <v>629</v>
      </c>
      <c r="B130" s="832" t="s">
        <v>7214</v>
      </c>
      <c r="C130" s="832" t="s">
        <v>6751</v>
      </c>
      <c r="D130" s="832" t="s">
        <v>7224</v>
      </c>
      <c r="E130" s="832" t="s">
        <v>1737</v>
      </c>
      <c r="F130" s="849"/>
      <c r="G130" s="849"/>
      <c r="H130" s="849"/>
      <c r="I130" s="849"/>
      <c r="J130" s="849"/>
      <c r="K130" s="849"/>
      <c r="L130" s="849"/>
      <c r="M130" s="849"/>
      <c r="N130" s="849">
        <v>0.14000000000000001</v>
      </c>
      <c r="O130" s="849">
        <v>45.43</v>
      </c>
      <c r="P130" s="837"/>
      <c r="Q130" s="850">
        <v>324.49999999999994</v>
      </c>
    </row>
    <row r="131" spans="1:17" ht="14.4" customHeight="1" x14ac:dyDescent="0.3">
      <c r="A131" s="831" t="s">
        <v>629</v>
      </c>
      <c r="B131" s="832" t="s">
        <v>7214</v>
      </c>
      <c r="C131" s="832" t="s">
        <v>6751</v>
      </c>
      <c r="D131" s="832" t="s">
        <v>6942</v>
      </c>
      <c r="E131" s="832" t="s">
        <v>6943</v>
      </c>
      <c r="F131" s="849">
        <v>2.2199999999999998</v>
      </c>
      <c r="G131" s="849">
        <v>742.01</v>
      </c>
      <c r="H131" s="849">
        <v>2.2423995164702326</v>
      </c>
      <c r="I131" s="849">
        <v>334.23873873873879</v>
      </c>
      <c r="J131" s="849">
        <v>0.99</v>
      </c>
      <c r="K131" s="849">
        <v>330.9</v>
      </c>
      <c r="L131" s="849">
        <v>1</v>
      </c>
      <c r="M131" s="849">
        <v>334.24242424242425</v>
      </c>
      <c r="N131" s="849">
        <v>2.02</v>
      </c>
      <c r="O131" s="849">
        <v>507.62</v>
      </c>
      <c r="P131" s="837">
        <v>1.5340586279842854</v>
      </c>
      <c r="Q131" s="850">
        <v>251.29702970297029</v>
      </c>
    </row>
    <row r="132" spans="1:17" ht="14.4" customHeight="1" x14ac:dyDescent="0.3">
      <c r="A132" s="831" t="s">
        <v>629</v>
      </c>
      <c r="B132" s="832" t="s">
        <v>7214</v>
      </c>
      <c r="C132" s="832" t="s">
        <v>6751</v>
      </c>
      <c r="D132" s="832" t="s">
        <v>7225</v>
      </c>
      <c r="E132" s="832" t="s">
        <v>1173</v>
      </c>
      <c r="F132" s="849"/>
      <c r="G132" s="849"/>
      <c r="H132" s="849"/>
      <c r="I132" s="849"/>
      <c r="J132" s="849">
        <v>5</v>
      </c>
      <c r="K132" s="849">
        <v>292</v>
      </c>
      <c r="L132" s="849">
        <v>1</v>
      </c>
      <c r="M132" s="849">
        <v>58.4</v>
      </c>
      <c r="N132" s="849"/>
      <c r="O132" s="849"/>
      <c r="P132" s="837"/>
      <c r="Q132" s="850"/>
    </row>
    <row r="133" spans="1:17" ht="14.4" customHeight="1" x14ac:dyDescent="0.3">
      <c r="A133" s="831" t="s">
        <v>629</v>
      </c>
      <c r="B133" s="832" t="s">
        <v>7214</v>
      </c>
      <c r="C133" s="832" t="s">
        <v>6751</v>
      </c>
      <c r="D133" s="832" t="s">
        <v>7072</v>
      </c>
      <c r="E133" s="832" t="s">
        <v>1623</v>
      </c>
      <c r="F133" s="849"/>
      <c r="G133" s="849"/>
      <c r="H133" s="849"/>
      <c r="I133" s="849"/>
      <c r="J133" s="849"/>
      <c r="K133" s="849"/>
      <c r="L133" s="849"/>
      <c r="M133" s="849"/>
      <c r="N133" s="849">
        <v>3</v>
      </c>
      <c r="O133" s="849">
        <v>3713.22</v>
      </c>
      <c r="P133" s="837"/>
      <c r="Q133" s="850">
        <v>1237.74</v>
      </c>
    </row>
    <row r="134" spans="1:17" ht="14.4" customHeight="1" x14ac:dyDescent="0.3">
      <c r="A134" s="831" t="s">
        <v>629</v>
      </c>
      <c r="B134" s="832" t="s">
        <v>7214</v>
      </c>
      <c r="C134" s="832" t="s">
        <v>6751</v>
      </c>
      <c r="D134" s="832" t="s">
        <v>7074</v>
      </c>
      <c r="E134" s="832" t="s">
        <v>1623</v>
      </c>
      <c r="F134" s="849">
        <v>2</v>
      </c>
      <c r="G134" s="849">
        <v>12377.42</v>
      </c>
      <c r="H134" s="849">
        <v>2</v>
      </c>
      <c r="I134" s="849">
        <v>6188.71</v>
      </c>
      <c r="J134" s="849">
        <v>1</v>
      </c>
      <c r="K134" s="849">
        <v>6188.71</v>
      </c>
      <c r="L134" s="849">
        <v>1</v>
      </c>
      <c r="M134" s="849">
        <v>6188.71</v>
      </c>
      <c r="N134" s="849">
        <v>1</v>
      </c>
      <c r="O134" s="849">
        <v>6764.22</v>
      </c>
      <c r="P134" s="837">
        <v>1.0929935317699488</v>
      </c>
      <c r="Q134" s="850">
        <v>6764.22</v>
      </c>
    </row>
    <row r="135" spans="1:17" ht="14.4" customHeight="1" x14ac:dyDescent="0.3">
      <c r="A135" s="831" t="s">
        <v>629</v>
      </c>
      <c r="B135" s="832" t="s">
        <v>7214</v>
      </c>
      <c r="C135" s="832" t="s">
        <v>6751</v>
      </c>
      <c r="D135" s="832" t="s">
        <v>6945</v>
      </c>
      <c r="E135" s="832" t="s">
        <v>1623</v>
      </c>
      <c r="F135" s="849">
        <v>1</v>
      </c>
      <c r="G135" s="849">
        <v>12377.43</v>
      </c>
      <c r="H135" s="849">
        <v>7.1428571428571425E-2</v>
      </c>
      <c r="I135" s="849">
        <v>12377.43</v>
      </c>
      <c r="J135" s="849">
        <v>14</v>
      </c>
      <c r="K135" s="849">
        <v>173284.02000000002</v>
      </c>
      <c r="L135" s="849">
        <v>1</v>
      </c>
      <c r="M135" s="849">
        <v>12377.430000000002</v>
      </c>
      <c r="N135" s="849">
        <v>2</v>
      </c>
      <c r="O135" s="849">
        <v>27056.9</v>
      </c>
      <c r="P135" s="837">
        <v>0.15614192237691624</v>
      </c>
      <c r="Q135" s="850">
        <v>13528.45</v>
      </c>
    </row>
    <row r="136" spans="1:17" ht="14.4" customHeight="1" x14ac:dyDescent="0.3">
      <c r="A136" s="831" t="s">
        <v>629</v>
      </c>
      <c r="B136" s="832" t="s">
        <v>7214</v>
      </c>
      <c r="C136" s="832" t="s">
        <v>6751</v>
      </c>
      <c r="D136" s="832" t="s">
        <v>7226</v>
      </c>
      <c r="E136" s="832" t="s">
        <v>7227</v>
      </c>
      <c r="F136" s="849"/>
      <c r="G136" s="849"/>
      <c r="H136" s="849"/>
      <c r="I136" s="849"/>
      <c r="J136" s="849"/>
      <c r="K136" s="849"/>
      <c r="L136" s="849"/>
      <c r="M136" s="849"/>
      <c r="N136" s="849">
        <v>0</v>
      </c>
      <c r="O136" s="849">
        <v>0</v>
      </c>
      <c r="P136" s="837"/>
      <c r="Q136" s="850"/>
    </row>
    <row r="137" spans="1:17" ht="14.4" customHeight="1" x14ac:dyDescent="0.3">
      <c r="A137" s="831" t="s">
        <v>629</v>
      </c>
      <c r="B137" s="832" t="s">
        <v>7214</v>
      </c>
      <c r="C137" s="832" t="s">
        <v>6751</v>
      </c>
      <c r="D137" s="832" t="s">
        <v>7226</v>
      </c>
      <c r="E137" s="832" t="s">
        <v>2604</v>
      </c>
      <c r="F137" s="849"/>
      <c r="G137" s="849"/>
      <c r="H137" s="849"/>
      <c r="I137" s="849"/>
      <c r="J137" s="849"/>
      <c r="K137" s="849"/>
      <c r="L137" s="849"/>
      <c r="M137" s="849"/>
      <c r="N137" s="849">
        <v>1.88</v>
      </c>
      <c r="O137" s="849">
        <v>19857.36</v>
      </c>
      <c r="P137" s="837"/>
      <c r="Q137" s="850">
        <v>10562.425531914894</v>
      </c>
    </row>
    <row r="138" spans="1:17" ht="14.4" customHeight="1" x14ac:dyDescent="0.3">
      <c r="A138" s="831" t="s">
        <v>629</v>
      </c>
      <c r="B138" s="832" t="s">
        <v>7214</v>
      </c>
      <c r="C138" s="832" t="s">
        <v>6751</v>
      </c>
      <c r="D138" s="832" t="s">
        <v>7075</v>
      </c>
      <c r="E138" s="832" t="s">
        <v>1396</v>
      </c>
      <c r="F138" s="849">
        <v>2</v>
      </c>
      <c r="G138" s="849">
        <v>11420.86</v>
      </c>
      <c r="H138" s="849">
        <v>0.4</v>
      </c>
      <c r="I138" s="849">
        <v>5710.43</v>
      </c>
      <c r="J138" s="849">
        <v>5</v>
      </c>
      <c r="K138" s="849">
        <v>28552.15</v>
      </c>
      <c r="L138" s="849">
        <v>1</v>
      </c>
      <c r="M138" s="849">
        <v>5710.43</v>
      </c>
      <c r="N138" s="849"/>
      <c r="O138" s="849"/>
      <c r="P138" s="837"/>
      <c r="Q138" s="850"/>
    </row>
    <row r="139" spans="1:17" ht="14.4" customHeight="1" x14ac:dyDescent="0.3">
      <c r="A139" s="831" t="s">
        <v>629</v>
      </c>
      <c r="B139" s="832" t="s">
        <v>7214</v>
      </c>
      <c r="C139" s="832" t="s">
        <v>6751</v>
      </c>
      <c r="D139" s="832" t="s">
        <v>7228</v>
      </c>
      <c r="E139" s="832" t="s">
        <v>1396</v>
      </c>
      <c r="F139" s="849">
        <v>4</v>
      </c>
      <c r="G139" s="849">
        <v>45683.48</v>
      </c>
      <c r="H139" s="849">
        <v>0.17391304347826086</v>
      </c>
      <c r="I139" s="849">
        <v>11420.87</v>
      </c>
      <c r="J139" s="849">
        <v>23</v>
      </c>
      <c r="K139" s="849">
        <v>262680.01</v>
      </c>
      <c r="L139" s="849">
        <v>1</v>
      </c>
      <c r="M139" s="849">
        <v>11420.87</v>
      </c>
      <c r="N139" s="849">
        <v>4</v>
      </c>
      <c r="O139" s="849">
        <v>45683.48</v>
      </c>
      <c r="P139" s="837">
        <v>0.17391304347826086</v>
      </c>
      <c r="Q139" s="850">
        <v>11420.87</v>
      </c>
    </row>
    <row r="140" spans="1:17" ht="14.4" customHeight="1" x14ac:dyDescent="0.3">
      <c r="A140" s="831" t="s">
        <v>629</v>
      </c>
      <c r="B140" s="832" t="s">
        <v>7214</v>
      </c>
      <c r="C140" s="832" t="s">
        <v>6751</v>
      </c>
      <c r="D140" s="832" t="s">
        <v>6952</v>
      </c>
      <c r="E140" s="832" t="s">
        <v>6953</v>
      </c>
      <c r="F140" s="849">
        <v>3.88</v>
      </c>
      <c r="G140" s="849">
        <v>533.65</v>
      </c>
      <c r="H140" s="849"/>
      <c r="I140" s="849">
        <v>137.53865979381442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629</v>
      </c>
      <c r="B141" s="832" t="s">
        <v>7214</v>
      </c>
      <c r="C141" s="832" t="s">
        <v>6751</v>
      </c>
      <c r="D141" s="832" t="s">
        <v>6954</v>
      </c>
      <c r="E141" s="832" t="s">
        <v>6953</v>
      </c>
      <c r="F141" s="849">
        <v>1.0900000000000001</v>
      </c>
      <c r="G141" s="849">
        <v>749.54</v>
      </c>
      <c r="H141" s="849"/>
      <c r="I141" s="849">
        <v>687.65137614678895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629</v>
      </c>
      <c r="B142" s="832" t="s">
        <v>7214</v>
      </c>
      <c r="C142" s="832" t="s">
        <v>6751</v>
      </c>
      <c r="D142" s="832" t="s">
        <v>7229</v>
      </c>
      <c r="E142" s="832" t="s">
        <v>7230</v>
      </c>
      <c r="F142" s="849">
        <v>9.01</v>
      </c>
      <c r="G142" s="849">
        <v>4215.91</v>
      </c>
      <c r="H142" s="849"/>
      <c r="I142" s="849">
        <v>467.91453940066594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629</v>
      </c>
      <c r="B143" s="832" t="s">
        <v>7214</v>
      </c>
      <c r="C143" s="832" t="s">
        <v>6751</v>
      </c>
      <c r="D143" s="832" t="s">
        <v>7231</v>
      </c>
      <c r="E143" s="832" t="s">
        <v>7230</v>
      </c>
      <c r="F143" s="849">
        <v>8.3699999999999992</v>
      </c>
      <c r="G143" s="849">
        <v>7833</v>
      </c>
      <c r="H143" s="849"/>
      <c r="I143" s="849">
        <v>935.84229390681014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629</v>
      </c>
      <c r="B144" s="832" t="s">
        <v>7214</v>
      </c>
      <c r="C144" s="832" t="s">
        <v>6751</v>
      </c>
      <c r="D144" s="832" t="s">
        <v>7232</v>
      </c>
      <c r="E144" s="832" t="s">
        <v>7230</v>
      </c>
      <c r="F144" s="849">
        <v>2.2200000000000002</v>
      </c>
      <c r="G144" s="849">
        <v>4155.1499999999996</v>
      </c>
      <c r="H144" s="849"/>
      <c r="I144" s="849">
        <v>1871.6891891891889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629</v>
      </c>
      <c r="B145" s="832" t="s">
        <v>7214</v>
      </c>
      <c r="C145" s="832" t="s">
        <v>6751</v>
      </c>
      <c r="D145" s="832" t="s">
        <v>6955</v>
      </c>
      <c r="E145" s="832" t="s">
        <v>1399</v>
      </c>
      <c r="F145" s="849">
        <v>9</v>
      </c>
      <c r="G145" s="849">
        <v>81387.649999999994</v>
      </c>
      <c r="H145" s="849">
        <v>0.88867930296879205</v>
      </c>
      <c r="I145" s="849">
        <v>9043.0722222222212</v>
      </c>
      <c r="J145" s="849">
        <v>10</v>
      </c>
      <c r="K145" s="849">
        <v>91582.7</v>
      </c>
      <c r="L145" s="849">
        <v>1</v>
      </c>
      <c r="M145" s="849">
        <v>9158.27</v>
      </c>
      <c r="N145" s="849">
        <v>2</v>
      </c>
      <c r="O145" s="849">
        <v>18215.07</v>
      </c>
      <c r="P145" s="837">
        <v>0.19889203965377741</v>
      </c>
      <c r="Q145" s="850">
        <v>9107.5349999999999</v>
      </c>
    </row>
    <row r="146" spans="1:17" ht="14.4" customHeight="1" x14ac:dyDescent="0.3">
      <c r="A146" s="831" t="s">
        <v>629</v>
      </c>
      <c r="B146" s="832" t="s">
        <v>7214</v>
      </c>
      <c r="C146" s="832" t="s">
        <v>6751</v>
      </c>
      <c r="D146" s="832" t="s">
        <v>7233</v>
      </c>
      <c r="E146" s="832" t="s">
        <v>1390</v>
      </c>
      <c r="F146" s="849">
        <v>7</v>
      </c>
      <c r="G146" s="849">
        <v>300.16000000000003</v>
      </c>
      <c r="H146" s="849"/>
      <c r="I146" s="849">
        <v>42.88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629</v>
      </c>
      <c r="B147" s="832" t="s">
        <v>7214</v>
      </c>
      <c r="C147" s="832" t="s">
        <v>6751</v>
      </c>
      <c r="D147" s="832" t="s">
        <v>7234</v>
      </c>
      <c r="E147" s="832" t="s">
        <v>7235</v>
      </c>
      <c r="F147" s="849">
        <v>2.2000000000000002</v>
      </c>
      <c r="G147" s="849">
        <v>597.78</v>
      </c>
      <c r="H147" s="849">
        <v>0.44535004134786593</v>
      </c>
      <c r="I147" s="849">
        <v>271.71818181818179</v>
      </c>
      <c r="J147" s="849">
        <v>4.9400000000000004</v>
      </c>
      <c r="K147" s="849">
        <v>1342.27</v>
      </c>
      <c r="L147" s="849">
        <v>1</v>
      </c>
      <c r="M147" s="849">
        <v>271.71457489878537</v>
      </c>
      <c r="N147" s="849"/>
      <c r="O147" s="849"/>
      <c r="P147" s="837"/>
      <c r="Q147" s="850"/>
    </row>
    <row r="148" spans="1:17" ht="14.4" customHeight="1" x14ac:dyDescent="0.3">
      <c r="A148" s="831" t="s">
        <v>629</v>
      </c>
      <c r="B148" s="832" t="s">
        <v>7214</v>
      </c>
      <c r="C148" s="832" t="s">
        <v>6751</v>
      </c>
      <c r="D148" s="832" t="s">
        <v>7236</v>
      </c>
      <c r="E148" s="832" t="s">
        <v>953</v>
      </c>
      <c r="F148" s="849">
        <v>3.6</v>
      </c>
      <c r="G148" s="849">
        <v>489.12</v>
      </c>
      <c r="H148" s="849"/>
      <c r="I148" s="849">
        <v>135.86666666666667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629</v>
      </c>
      <c r="B149" s="832" t="s">
        <v>7214</v>
      </c>
      <c r="C149" s="832" t="s">
        <v>6751</v>
      </c>
      <c r="D149" s="832" t="s">
        <v>7237</v>
      </c>
      <c r="E149" s="832" t="s">
        <v>7238</v>
      </c>
      <c r="F149" s="849">
        <v>3</v>
      </c>
      <c r="G149" s="849">
        <v>100.59</v>
      </c>
      <c r="H149" s="849"/>
      <c r="I149" s="849">
        <v>33.53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629</v>
      </c>
      <c r="B150" s="832" t="s">
        <v>7214</v>
      </c>
      <c r="C150" s="832" t="s">
        <v>6751</v>
      </c>
      <c r="D150" s="832" t="s">
        <v>7239</v>
      </c>
      <c r="E150" s="832" t="s">
        <v>7240</v>
      </c>
      <c r="F150" s="849">
        <v>1.5</v>
      </c>
      <c r="G150" s="849">
        <v>6802.5</v>
      </c>
      <c r="H150" s="849"/>
      <c r="I150" s="849">
        <v>4535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629</v>
      </c>
      <c r="B151" s="832" t="s">
        <v>7214</v>
      </c>
      <c r="C151" s="832" t="s">
        <v>6751</v>
      </c>
      <c r="D151" s="832" t="s">
        <v>7241</v>
      </c>
      <c r="E151" s="832" t="s">
        <v>7242</v>
      </c>
      <c r="F151" s="849">
        <v>24.65</v>
      </c>
      <c r="G151" s="849">
        <v>11991.699999999999</v>
      </c>
      <c r="H151" s="849">
        <v>1.8893046485430469</v>
      </c>
      <c r="I151" s="849">
        <v>486.47870182555778</v>
      </c>
      <c r="J151" s="849">
        <v>9.25</v>
      </c>
      <c r="K151" s="849">
        <v>6347.15</v>
      </c>
      <c r="L151" s="849">
        <v>1</v>
      </c>
      <c r="M151" s="849">
        <v>686.17837837837828</v>
      </c>
      <c r="N151" s="849">
        <v>5.48</v>
      </c>
      <c r="O151" s="849">
        <v>3760.24</v>
      </c>
      <c r="P151" s="837">
        <v>0.59242967316039485</v>
      </c>
      <c r="Q151" s="850">
        <v>686.17518248175168</v>
      </c>
    </row>
    <row r="152" spans="1:17" ht="14.4" customHeight="1" x14ac:dyDescent="0.3">
      <c r="A152" s="831" t="s">
        <v>629</v>
      </c>
      <c r="B152" s="832" t="s">
        <v>7214</v>
      </c>
      <c r="C152" s="832" t="s">
        <v>6751</v>
      </c>
      <c r="D152" s="832" t="s">
        <v>7243</v>
      </c>
      <c r="E152" s="832" t="s">
        <v>7242</v>
      </c>
      <c r="F152" s="849">
        <v>3.6500000000000004</v>
      </c>
      <c r="G152" s="849">
        <v>443.85999999999996</v>
      </c>
      <c r="H152" s="849">
        <v>1.3690086977977913</v>
      </c>
      <c r="I152" s="849">
        <v>121.60547945205477</v>
      </c>
      <c r="J152" s="849">
        <v>1.8900000000000001</v>
      </c>
      <c r="K152" s="849">
        <v>324.22000000000003</v>
      </c>
      <c r="L152" s="849">
        <v>1</v>
      </c>
      <c r="M152" s="849">
        <v>171.54497354497354</v>
      </c>
      <c r="N152" s="849">
        <v>2</v>
      </c>
      <c r="O152" s="849">
        <v>343.1</v>
      </c>
      <c r="P152" s="837">
        <v>1.0582320646474617</v>
      </c>
      <c r="Q152" s="850">
        <v>171.55</v>
      </c>
    </row>
    <row r="153" spans="1:17" ht="14.4" customHeight="1" x14ac:dyDescent="0.3">
      <c r="A153" s="831" t="s">
        <v>629</v>
      </c>
      <c r="B153" s="832" t="s">
        <v>7214</v>
      </c>
      <c r="C153" s="832" t="s">
        <v>6751</v>
      </c>
      <c r="D153" s="832" t="s">
        <v>7244</v>
      </c>
      <c r="E153" s="832" t="s">
        <v>7242</v>
      </c>
      <c r="F153" s="849">
        <v>1.05</v>
      </c>
      <c r="G153" s="849">
        <v>255.38</v>
      </c>
      <c r="H153" s="849">
        <v>0.4511296790263033</v>
      </c>
      <c r="I153" s="849">
        <v>243.21904761904761</v>
      </c>
      <c r="J153" s="849">
        <v>1.65</v>
      </c>
      <c r="K153" s="849">
        <v>566.08999999999992</v>
      </c>
      <c r="L153" s="849">
        <v>1</v>
      </c>
      <c r="M153" s="849">
        <v>343.08484848484846</v>
      </c>
      <c r="N153" s="849">
        <v>0.56999999999999995</v>
      </c>
      <c r="O153" s="849">
        <v>195.54</v>
      </c>
      <c r="P153" s="837">
        <v>0.34542210602554368</v>
      </c>
      <c r="Q153" s="850">
        <v>343.0526315789474</v>
      </c>
    </row>
    <row r="154" spans="1:17" ht="14.4" customHeight="1" x14ac:dyDescent="0.3">
      <c r="A154" s="831" t="s">
        <v>629</v>
      </c>
      <c r="B154" s="832" t="s">
        <v>7214</v>
      </c>
      <c r="C154" s="832" t="s">
        <v>6751</v>
      </c>
      <c r="D154" s="832" t="s">
        <v>7245</v>
      </c>
      <c r="E154" s="832" t="s">
        <v>7246</v>
      </c>
      <c r="F154" s="849">
        <v>1</v>
      </c>
      <c r="G154" s="849">
        <v>6862.86</v>
      </c>
      <c r="H154" s="849"/>
      <c r="I154" s="849">
        <v>6862.86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629</v>
      </c>
      <c r="B155" s="832" t="s">
        <v>7214</v>
      </c>
      <c r="C155" s="832" t="s">
        <v>6751</v>
      </c>
      <c r="D155" s="832" t="s">
        <v>7247</v>
      </c>
      <c r="E155" s="832" t="s">
        <v>1795</v>
      </c>
      <c r="F155" s="849">
        <v>14.49</v>
      </c>
      <c r="G155" s="849">
        <v>34512.199999999997</v>
      </c>
      <c r="H155" s="849">
        <v>2.2122113203386755</v>
      </c>
      <c r="I155" s="849">
        <v>2381.7943409247755</v>
      </c>
      <c r="J155" s="849">
        <v>6.55</v>
      </c>
      <c r="K155" s="849">
        <v>15600.77</v>
      </c>
      <c r="L155" s="849">
        <v>1</v>
      </c>
      <c r="M155" s="849">
        <v>2381.7969465648857</v>
      </c>
      <c r="N155" s="849">
        <v>11.49</v>
      </c>
      <c r="O155" s="849">
        <v>22554.68</v>
      </c>
      <c r="P155" s="837">
        <v>1.445741460197157</v>
      </c>
      <c r="Q155" s="850">
        <v>1962.9834638816362</v>
      </c>
    </row>
    <row r="156" spans="1:17" ht="14.4" customHeight="1" x14ac:dyDescent="0.3">
      <c r="A156" s="831" t="s">
        <v>629</v>
      </c>
      <c r="B156" s="832" t="s">
        <v>7214</v>
      </c>
      <c r="C156" s="832" t="s">
        <v>6751</v>
      </c>
      <c r="D156" s="832" t="s">
        <v>7248</v>
      </c>
      <c r="E156" s="832" t="s">
        <v>7249</v>
      </c>
      <c r="F156" s="849">
        <v>15</v>
      </c>
      <c r="G156" s="849">
        <v>887.55</v>
      </c>
      <c r="H156" s="849"/>
      <c r="I156" s="849">
        <v>59.169999999999995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629</v>
      </c>
      <c r="B157" s="832" t="s">
        <v>7214</v>
      </c>
      <c r="C157" s="832" t="s">
        <v>6751</v>
      </c>
      <c r="D157" s="832" t="s">
        <v>7250</v>
      </c>
      <c r="E157" s="832" t="s">
        <v>6943</v>
      </c>
      <c r="F157" s="849"/>
      <c r="G157" s="849"/>
      <c r="H157" s="849"/>
      <c r="I157" s="849"/>
      <c r="J157" s="849"/>
      <c r="K157" s="849"/>
      <c r="L157" s="849"/>
      <c r="M157" s="849"/>
      <c r="N157" s="849">
        <v>3</v>
      </c>
      <c r="O157" s="849">
        <v>1834.92</v>
      </c>
      <c r="P157" s="837"/>
      <c r="Q157" s="850">
        <v>611.64</v>
      </c>
    </row>
    <row r="158" spans="1:17" ht="14.4" customHeight="1" x14ac:dyDescent="0.3">
      <c r="A158" s="831" t="s">
        <v>629</v>
      </c>
      <c r="B158" s="832" t="s">
        <v>7214</v>
      </c>
      <c r="C158" s="832" t="s">
        <v>6751</v>
      </c>
      <c r="D158" s="832" t="s">
        <v>7251</v>
      </c>
      <c r="E158" s="832" t="s">
        <v>7252</v>
      </c>
      <c r="F158" s="849"/>
      <c r="G158" s="849"/>
      <c r="H158" s="849"/>
      <c r="I158" s="849"/>
      <c r="J158" s="849">
        <v>0.15</v>
      </c>
      <c r="K158" s="849">
        <v>57.27</v>
      </c>
      <c r="L158" s="849">
        <v>1</v>
      </c>
      <c r="M158" s="849">
        <v>381.8</v>
      </c>
      <c r="N158" s="849"/>
      <c r="O158" s="849"/>
      <c r="P158" s="837"/>
      <c r="Q158" s="850"/>
    </row>
    <row r="159" spans="1:17" ht="14.4" customHeight="1" x14ac:dyDescent="0.3">
      <c r="A159" s="831" t="s">
        <v>629</v>
      </c>
      <c r="B159" s="832" t="s">
        <v>7214</v>
      </c>
      <c r="C159" s="832" t="s">
        <v>6751</v>
      </c>
      <c r="D159" s="832" t="s">
        <v>7253</v>
      </c>
      <c r="E159" s="832" t="s">
        <v>7254</v>
      </c>
      <c r="F159" s="849">
        <v>0.61</v>
      </c>
      <c r="G159" s="849">
        <v>303.61</v>
      </c>
      <c r="H159" s="849"/>
      <c r="I159" s="849">
        <v>497.72131147540989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629</v>
      </c>
      <c r="B160" s="832" t="s">
        <v>7214</v>
      </c>
      <c r="C160" s="832" t="s">
        <v>6751</v>
      </c>
      <c r="D160" s="832" t="s">
        <v>7255</v>
      </c>
      <c r="E160" s="832" t="s">
        <v>7254</v>
      </c>
      <c r="F160" s="849">
        <v>2.0300000000000002</v>
      </c>
      <c r="G160" s="849">
        <v>336.8</v>
      </c>
      <c r="H160" s="849"/>
      <c r="I160" s="849">
        <v>165.91133004926107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629</v>
      </c>
      <c r="B161" s="832" t="s">
        <v>7214</v>
      </c>
      <c r="C161" s="832" t="s">
        <v>6751</v>
      </c>
      <c r="D161" s="832" t="s">
        <v>7256</v>
      </c>
      <c r="E161" s="832" t="s">
        <v>2062</v>
      </c>
      <c r="F161" s="849">
        <v>6</v>
      </c>
      <c r="G161" s="849">
        <v>7724.16</v>
      </c>
      <c r="H161" s="849"/>
      <c r="I161" s="849">
        <v>1287.3599999999999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629</v>
      </c>
      <c r="B162" s="832" t="s">
        <v>7214</v>
      </c>
      <c r="C162" s="832" t="s">
        <v>6751</v>
      </c>
      <c r="D162" s="832" t="s">
        <v>7257</v>
      </c>
      <c r="E162" s="832" t="s">
        <v>7258</v>
      </c>
      <c r="F162" s="849">
        <v>0.81</v>
      </c>
      <c r="G162" s="849">
        <v>110.76</v>
      </c>
      <c r="H162" s="849"/>
      <c r="I162" s="849">
        <v>136.74074074074073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629</v>
      </c>
      <c r="B163" s="832" t="s">
        <v>7214</v>
      </c>
      <c r="C163" s="832" t="s">
        <v>6751</v>
      </c>
      <c r="D163" s="832" t="s">
        <v>6963</v>
      </c>
      <c r="E163" s="832" t="s">
        <v>6964</v>
      </c>
      <c r="F163" s="849">
        <v>7.94</v>
      </c>
      <c r="G163" s="849">
        <v>36007.94</v>
      </c>
      <c r="H163" s="849">
        <v>32.522797066368007</v>
      </c>
      <c r="I163" s="849">
        <v>4535.005037783375</v>
      </c>
      <c r="J163" s="849">
        <v>0.4</v>
      </c>
      <c r="K163" s="849">
        <v>1107.1600000000001</v>
      </c>
      <c r="L163" s="849">
        <v>1</v>
      </c>
      <c r="M163" s="849">
        <v>2767.9</v>
      </c>
      <c r="N163" s="849"/>
      <c r="O163" s="849"/>
      <c r="P163" s="837"/>
      <c r="Q163" s="850"/>
    </row>
    <row r="164" spans="1:17" ht="14.4" customHeight="1" x14ac:dyDescent="0.3">
      <c r="A164" s="831" t="s">
        <v>629</v>
      </c>
      <c r="B164" s="832" t="s">
        <v>7214</v>
      </c>
      <c r="C164" s="832" t="s">
        <v>6751</v>
      </c>
      <c r="D164" s="832" t="s">
        <v>3709</v>
      </c>
      <c r="E164" s="832" t="s">
        <v>6843</v>
      </c>
      <c r="F164" s="849">
        <v>22.810000000000002</v>
      </c>
      <c r="G164" s="849">
        <v>54256.23</v>
      </c>
      <c r="H164" s="849">
        <v>0.39769206761029691</v>
      </c>
      <c r="I164" s="849">
        <v>2378.6159579131959</v>
      </c>
      <c r="J164" s="849">
        <v>40</v>
      </c>
      <c r="K164" s="849">
        <v>136427.74</v>
      </c>
      <c r="L164" s="849">
        <v>1</v>
      </c>
      <c r="M164" s="849">
        <v>3410.6934999999999</v>
      </c>
      <c r="N164" s="849">
        <v>10.57</v>
      </c>
      <c r="O164" s="849">
        <v>52330.9</v>
      </c>
      <c r="P164" s="837">
        <v>0.38357961511346594</v>
      </c>
      <c r="Q164" s="850">
        <v>4950.8893093661309</v>
      </c>
    </row>
    <row r="165" spans="1:17" ht="14.4" customHeight="1" x14ac:dyDescent="0.3">
      <c r="A165" s="831" t="s">
        <v>629</v>
      </c>
      <c r="B165" s="832" t="s">
        <v>7214</v>
      </c>
      <c r="C165" s="832" t="s">
        <v>6751</v>
      </c>
      <c r="D165" s="832" t="s">
        <v>6967</v>
      </c>
      <c r="E165" s="832" t="s">
        <v>1621</v>
      </c>
      <c r="F165" s="849">
        <v>63</v>
      </c>
      <c r="G165" s="849">
        <v>199885.14</v>
      </c>
      <c r="H165" s="849">
        <v>1.6153846153846154</v>
      </c>
      <c r="I165" s="849">
        <v>3172.78</v>
      </c>
      <c r="J165" s="849">
        <v>39</v>
      </c>
      <c r="K165" s="849">
        <v>123738.42</v>
      </c>
      <c r="L165" s="849">
        <v>1</v>
      </c>
      <c r="M165" s="849">
        <v>3172.7799999999997</v>
      </c>
      <c r="N165" s="849">
        <v>6</v>
      </c>
      <c r="O165" s="849">
        <v>12672.78</v>
      </c>
      <c r="P165" s="837">
        <v>0.10241588667448639</v>
      </c>
      <c r="Q165" s="850">
        <v>2112.13</v>
      </c>
    </row>
    <row r="166" spans="1:17" ht="14.4" customHeight="1" x14ac:dyDescent="0.3">
      <c r="A166" s="831" t="s">
        <v>629</v>
      </c>
      <c r="B166" s="832" t="s">
        <v>7214</v>
      </c>
      <c r="C166" s="832" t="s">
        <v>6751</v>
      </c>
      <c r="D166" s="832" t="s">
        <v>6968</v>
      </c>
      <c r="E166" s="832" t="s">
        <v>1621</v>
      </c>
      <c r="F166" s="849">
        <v>5</v>
      </c>
      <c r="G166" s="849">
        <v>31727.85</v>
      </c>
      <c r="H166" s="849">
        <v>1.6666666666666667</v>
      </c>
      <c r="I166" s="849">
        <v>6345.57</v>
      </c>
      <c r="J166" s="849">
        <v>3</v>
      </c>
      <c r="K166" s="849">
        <v>19036.71</v>
      </c>
      <c r="L166" s="849">
        <v>1</v>
      </c>
      <c r="M166" s="849">
        <v>6345.57</v>
      </c>
      <c r="N166" s="849"/>
      <c r="O166" s="849"/>
      <c r="P166" s="837"/>
      <c r="Q166" s="850"/>
    </row>
    <row r="167" spans="1:17" ht="14.4" customHeight="1" x14ac:dyDescent="0.3">
      <c r="A167" s="831" t="s">
        <v>629</v>
      </c>
      <c r="B167" s="832" t="s">
        <v>7214</v>
      </c>
      <c r="C167" s="832" t="s">
        <v>6751</v>
      </c>
      <c r="D167" s="832" t="s">
        <v>7259</v>
      </c>
      <c r="E167" s="832" t="s">
        <v>2295</v>
      </c>
      <c r="F167" s="849">
        <v>24</v>
      </c>
      <c r="G167" s="849">
        <v>1578</v>
      </c>
      <c r="H167" s="849"/>
      <c r="I167" s="849">
        <v>65.75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629</v>
      </c>
      <c r="B168" s="832" t="s">
        <v>7214</v>
      </c>
      <c r="C168" s="832" t="s">
        <v>6751</v>
      </c>
      <c r="D168" s="832" t="s">
        <v>7260</v>
      </c>
      <c r="E168" s="832" t="s">
        <v>6843</v>
      </c>
      <c r="F168" s="849">
        <v>0</v>
      </c>
      <c r="G168" s="849">
        <v>0</v>
      </c>
      <c r="H168" s="849"/>
      <c r="I168" s="849"/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629</v>
      </c>
      <c r="B169" s="832" t="s">
        <v>7214</v>
      </c>
      <c r="C169" s="832" t="s">
        <v>6751</v>
      </c>
      <c r="D169" s="832" t="s">
        <v>7261</v>
      </c>
      <c r="E169" s="832" t="s">
        <v>7262</v>
      </c>
      <c r="F169" s="849"/>
      <c r="G169" s="849"/>
      <c r="H169" s="849"/>
      <c r="I169" s="849"/>
      <c r="J169" s="849">
        <v>0.06</v>
      </c>
      <c r="K169" s="849">
        <v>47.38</v>
      </c>
      <c r="L169" s="849">
        <v>1</v>
      </c>
      <c r="M169" s="849">
        <v>789.66666666666674</v>
      </c>
      <c r="N169" s="849"/>
      <c r="O169" s="849"/>
      <c r="P169" s="837"/>
      <c r="Q169" s="850"/>
    </row>
    <row r="170" spans="1:17" ht="14.4" customHeight="1" x14ac:dyDescent="0.3">
      <c r="A170" s="831" t="s">
        <v>629</v>
      </c>
      <c r="B170" s="832" t="s">
        <v>7214</v>
      </c>
      <c r="C170" s="832" t="s">
        <v>6751</v>
      </c>
      <c r="D170" s="832" t="s">
        <v>7263</v>
      </c>
      <c r="E170" s="832" t="s">
        <v>7264</v>
      </c>
      <c r="F170" s="849">
        <v>0.56000000000000005</v>
      </c>
      <c r="G170" s="849">
        <v>254.72</v>
      </c>
      <c r="H170" s="849"/>
      <c r="I170" s="849">
        <v>454.85714285714283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629</v>
      </c>
      <c r="B171" s="832" t="s">
        <v>7214</v>
      </c>
      <c r="C171" s="832" t="s">
        <v>6751</v>
      </c>
      <c r="D171" s="832" t="s">
        <v>7265</v>
      </c>
      <c r="E171" s="832" t="s">
        <v>7266</v>
      </c>
      <c r="F171" s="849"/>
      <c r="G171" s="849"/>
      <c r="H171" s="849"/>
      <c r="I171" s="849"/>
      <c r="J171" s="849">
        <v>0.21</v>
      </c>
      <c r="K171" s="849">
        <v>70.400000000000006</v>
      </c>
      <c r="L171" s="849">
        <v>1</v>
      </c>
      <c r="M171" s="849">
        <v>335.2380952380953</v>
      </c>
      <c r="N171" s="849">
        <v>0.8</v>
      </c>
      <c r="O171" s="849">
        <v>114.93</v>
      </c>
      <c r="P171" s="837">
        <v>1.6325284090909091</v>
      </c>
      <c r="Q171" s="850">
        <v>143.66249999999999</v>
      </c>
    </row>
    <row r="172" spans="1:17" ht="14.4" customHeight="1" x14ac:dyDescent="0.3">
      <c r="A172" s="831" t="s">
        <v>629</v>
      </c>
      <c r="B172" s="832" t="s">
        <v>7214</v>
      </c>
      <c r="C172" s="832" t="s">
        <v>6751</v>
      </c>
      <c r="D172" s="832" t="s">
        <v>7267</v>
      </c>
      <c r="E172" s="832" t="s">
        <v>2203</v>
      </c>
      <c r="F172" s="849">
        <v>2.4</v>
      </c>
      <c r="G172" s="849">
        <v>5101.4399999999996</v>
      </c>
      <c r="H172" s="849">
        <v>0.2836883534315211</v>
      </c>
      <c r="I172" s="849">
        <v>2125.6</v>
      </c>
      <c r="J172" s="849">
        <v>8.4599999999999991</v>
      </c>
      <c r="K172" s="849">
        <v>17982.55</v>
      </c>
      <c r="L172" s="849">
        <v>1</v>
      </c>
      <c r="M172" s="849">
        <v>2125.5969267139481</v>
      </c>
      <c r="N172" s="849">
        <v>1.2000000000000002</v>
      </c>
      <c r="O172" s="849">
        <v>550.43999999999994</v>
      </c>
      <c r="P172" s="837">
        <v>3.0609674378772753E-2</v>
      </c>
      <c r="Q172" s="850">
        <v>458.69999999999987</v>
      </c>
    </row>
    <row r="173" spans="1:17" ht="14.4" customHeight="1" x14ac:dyDescent="0.3">
      <c r="A173" s="831" t="s">
        <v>629</v>
      </c>
      <c r="B173" s="832" t="s">
        <v>7214</v>
      </c>
      <c r="C173" s="832" t="s">
        <v>6751</v>
      </c>
      <c r="D173" s="832" t="s">
        <v>7268</v>
      </c>
      <c r="E173" s="832" t="s">
        <v>1401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11420.87</v>
      </c>
      <c r="P173" s="837"/>
      <c r="Q173" s="850">
        <v>11420.87</v>
      </c>
    </row>
    <row r="174" spans="1:17" ht="14.4" customHeight="1" x14ac:dyDescent="0.3">
      <c r="A174" s="831" t="s">
        <v>629</v>
      </c>
      <c r="B174" s="832" t="s">
        <v>7214</v>
      </c>
      <c r="C174" s="832" t="s">
        <v>6751</v>
      </c>
      <c r="D174" s="832" t="s">
        <v>7269</v>
      </c>
      <c r="E174" s="832" t="s">
        <v>7270</v>
      </c>
      <c r="F174" s="849">
        <v>1.8</v>
      </c>
      <c r="G174" s="849">
        <v>352.62</v>
      </c>
      <c r="H174" s="849"/>
      <c r="I174" s="849">
        <v>195.9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629</v>
      </c>
      <c r="B175" s="832" t="s">
        <v>7214</v>
      </c>
      <c r="C175" s="832" t="s">
        <v>6751</v>
      </c>
      <c r="D175" s="832" t="s">
        <v>7271</v>
      </c>
      <c r="E175" s="832" t="s">
        <v>2226</v>
      </c>
      <c r="F175" s="849">
        <v>50</v>
      </c>
      <c r="G175" s="849">
        <v>5480</v>
      </c>
      <c r="H175" s="849"/>
      <c r="I175" s="849">
        <v>109.6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629</v>
      </c>
      <c r="B176" s="832" t="s">
        <v>7214</v>
      </c>
      <c r="C176" s="832" t="s">
        <v>6751</v>
      </c>
      <c r="D176" s="832" t="s">
        <v>7272</v>
      </c>
      <c r="E176" s="832" t="s">
        <v>7273</v>
      </c>
      <c r="F176" s="849"/>
      <c r="G176" s="849"/>
      <c r="H176" s="849"/>
      <c r="I176" s="849"/>
      <c r="J176" s="849"/>
      <c r="K176" s="849"/>
      <c r="L176" s="849"/>
      <c r="M176" s="849"/>
      <c r="N176" s="849">
        <v>1.2</v>
      </c>
      <c r="O176" s="849">
        <v>162.08000000000001</v>
      </c>
      <c r="P176" s="837"/>
      <c r="Q176" s="850">
        <v>135.06666666666669</v>
      </c>
    </row>
    <row r="177" spans="1:17" ht="14.4" customHeight="1" x14ac:dyDescent="0.3">
      <c r="A177" s="831" t="s">
        <v>629</v>
      </c>
      <c r="B177" s="832" t="s">
        <v>7214</v>
      </c>
      <c r="C177" s="832" t="s">
        <v>6751</v>
      </c>
      <c r="D177" s="832" t="s">
        <v>7274</v>
      </c>
      <c r="E177" s="832" t="s">
        <v>7275</v>
      </c>
      <c r="F177" s="849">
        <v>3.75</v>
      </c>
      <c r="G177" s="849">
        <v>7971</v>
      </c>
      <c r="H177" s="849"/>
      <c r="I177" s="849">
        <v>2125.6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629</v>
      </c>
      <c r="B178" s="832" t="s">
        <v>7214</v>
      </c>
      <c r="C178" s="832" t="s">
        <v>6751</v>
      </c>
      <c r="D178" s="832" t="s">
        <v>7276</v>
      </c>
      <c r="E178" s="832" t="s">
        <v>7277</v>
      </c>
      <c r="F178" s="849"/>
      <c r="G178" s="849"/>
      <c r="H178" s="849"/>
      <c r="I178" s="849"/>
      <c r="J178" s="849">
        <v>6</v>
      </c>
      <c r="K178" s="849">
        <v>1275.3599999999999</v>
      </c>
      <c r="L178" s="849">
        <v>1</v>
      </c>
      <c r="M178" s="849">
        <v>212.55999999999997</v>
      </c>
      <c r="N178" s="849"/>
      <c r="O178" s="849"/>
      <c r="P178" s="837"/>
      <c r="Q178" s="850"/>
    </row>
    <row r="179" spans="1:17" ht="14.4" customHeight="1" x14ac:dyDescent="0.3">
      <c r="A179" s="831" t="s">
        <v>629</v>
      </c>
      <c r="B179" s="832" t="s">
        <v>7214</v>
      </c>
      <c r="C179" s="832" t="s">
        <v>6751</v>
      </c>
      <c r="D179" s="832" t="s">
        <v>7278</v>
      </c>
      <c r="E179" s="832" t="s">
        <v>2222</v>
      </c>
      <c r="F179" s="849">
        <v>3.7</v>
      </c>
      <c r="G179" s="849">
        <v>2922.44</v>
      </c>
      <c r="H179" s="849">
        <v>4.6249920871051469</v>
      </c>
      <c r="I179" s="849">
        <v>789.84864864864858</v>
      </c>
      <c r="J179" s="849">
        <v>0.8</v>
      </c>
      <c r="K179" s="849">
        <v>631.88</v>
      </c>
      <c r="L179" s="849">
        <v>1</v>
      </c>
      <c r="M179" s="849">
        <v>789.84999999999991</v>
      </c>
      <c r="N179" s="849"/>
      <c r="O179" s="849"/>
      <c r="P179" s="837"/>
      <c r="Q179" s="850"/>
    </row>
    <row r="180" spans="1:17" ht="14.4" customHeight="1" x14ac:dyDescent="0.3">
      <c r="A180" s="831" t="s">
        <v>629</v>
      </c>
      <c r="B180" s="832" t="s">
        <v>7214</v>
      </c>
      <c r="C180" s="832" t="s">
        <v>6751</v>
      </c>
      <c r="D180" s="832" t="s">
        <v>7279</v>
      </c>
      <c r="E180" s="832" t="s">
        <v>2210</v>
      </c>
      <c r="F180" s="849">
        <v>2.1</v>
      </c>
      <c r="G180" s="849">
        <v>3426.92</v>
      </c>
      <c r="H180" s="849"/>
      <c r="I180" s="849">
        <v>1631.8666666666666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629</v>
      </c>
      <c r="B181" s="832" t="s">
        <v>7214</v>
      </c>
      <c r="C181" s="832" t="s">
        <v>6751</v>
      </c>
      <c r="D181" s="832" t="s">
        <v>7280</v>
      </c>
      <c r="E181" s="832" t="s">
        <v>2210</v>
      </c>
      <c r="F181" s="849">
        <v>14.3</v>
      </c>
      <c r="G181" s="849">
        <v>46671.6</v>
      </c>
      <c r="H181" s="849"/>
      <c r="I181" s="849">
        <v>3263.7482517482513</v>
      </c>
      <c r="J181" s="849"/>
      <c r="K181" s="849"/>
      <c r="L181" s="849"/>
      <c r="M181" s="849"/>
      <c r="N181" s="849">
        <v>0.9</v>
      </c>
      <c r="O181" s="849">
        <v>1046.82</v>
      </c>
      <c r="P181" s="837"/>
      <c r="Q181" s="850">
        <v>1163.1333333333332</v>
      </c>
    </row>
    <row r="182" spans="1:17" ht="14.4" customHeight="1" x14ac:dyDescent="0.3">
      <c r="A182" s="831" t="s">
        <v>629</v>
      </c>
      <c r="B182" s="832" t="s">
        <v>7214</v>
      </c>
      <c r="C182" s="832" t="s">
        <v>6751</v>
      </c>
      <c r="D182" s="832" t="s">
        <v>7281</v>
      </c>
      <c r="E182" s="832" t="s">
        <v>7249</v>
      </c>
      <c r="F182" s="849">
        <v>0.7</v>
      </c>
      <c r="G182" s="849">
        <v>414.19</v>
      </c>
      <c r="H182" s="849"/>
      <c r="I182" s="849">
        <v>591.70000000000005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629</v>
      </c>
      <c r="B183" s="832" t="s">
        <v>7214</v>
      </c>
      <c r="C183" s="832" t="s">
        <v>6751</v>
      </c>
      <c r="D183" s="832" t="s">
        <v>7282</v>
      </c>
      <c r="E183" s="832" t="s">
        <v>1396</v>
      </c>
      <c r="F183" s="849">
        <v>1</v>
      </c>
      <c r="G183" s="849">
        <v>2855.22</v>
      </c>
      <c r="H183" s="849">
        <v>1</v>
      </c>
      <c r="I183" s="849">
        <v>2855.22</v>
      </c>
      <c r="J183" s="849">
        <v>1</v>
      </c>
      <c r="K183" s="849">
        <v>2855.22</v>
      </c>
      <c r="L183" s="849">
        <v>1</v>
      </c>
      <c r="M183" s="849">
        <v>2855.22</v>
      </c>
      <c r="N183" s="849">
        <v>2</v>
      </c>
      <c r="O183" s="849">
        <v>5710.44</v>
      </c>
      <c r="P183" s="837">
        <v>2</v>
      </c>
      <c r="Q183" s="850">
        <v>2855.22</v>
      </c>
    </row>
    <row r="184" spans="1:17" ht="14.4" customHeight="1" x14ac:dyDescent="0.3">
      <c r="A184" s="831" t="s">
        <v>629</v>
      </c>
      <c r="B184" s="832" t="s">
        <v>7214</v>
      </c>
      <c r="C184" s="832" t="s">
        <v>6751</v>
      </c>
      <c r="D184" s="832" t="s">
        <v>6980</v>
      </c>
      <c r="E184" s="832" t="s">
        <v>6977</v>
      </c>
      <c r="F184" s="849">
        <v>4.6899999999999995</v>
      </c>
      <c r="G184" s="849">
        <v>2133.35</v>
      </c>
      <c r="H184" s="849"/>
      <c r="I184" s="849">
        <v>454.87206823027719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629</v>
      </c>
      <c r="B185" s="832" t="s">
        <v>7214</v>
      </c>
      <c r="C185" s="832" t="s">
        <v>6751</v>
      </c>
      <c r="D185" s="832" t="s">
        <v>6982</v>
      </c>
      <c r="E185" s="832" t="s">
        <v>6977</v>
      </c>
      <c r="F185" s="849">
        <v>4.91</v>
      </c>
      <c r="G185" s="849">
        <v>4467.28</v>
      </c>
      <c r="H185" s="849">
        <v>1.383118772949911</v>
      </c>
      <c r="I185" s="849">
        <v>909.83299389002025</v>
      </c>
      <c r="J185" s="849">
        <v>3.5500000000000003</v>
      </c>
      <c r="K185" s="849">
        <v>3229.86</v>
      </c>
      <c r="L185" s="849">
        <v>1</v>
      </c>
      <c r="M185" s="849">
        <v>909.81971830985913</v>
      </c>
      <c r="N185" s="849">
        <v>11.370000000000001</v>
      </c>
      <c r="O185" s="849">
        <v>3445.66</v>
      </c>
      <c r="P185" s="837">
        <v>1.0668140414754819</v>
      </c>
      <c r="Q185" s="850">
        <v>303.04837291116968</v>
      </c>
    </row>
    <row r="186" spans="1:17" ht="14.4" customHeight="1" x14ac:dyDescent="0.3">
      <c r="A186" s="831" t="s">
        <v>629</v>
      </c>
      <c r="B186" s="832" t="s">
        <v>7214</v>
      </c>
      <c r="C186" s="832" t="s">
        <v>6751</v>
      </c>
      <c r="D186" s="832" t="s">
        <v>7283</v>
      </c>
      <c r="E186" s="832"/>
      <c r="F186" s="849">
        <v>2</v>
      </c>
      <c r="G186" s="849">
        <v>88827.199999999997</v>
      </c>
      <c r="H186" s="849">
        <v>0.2844640701555407</v>
      </c>
      <c r="I186" s="849">
        <v>44413.599999999999</v>
      </c>
      <c r="J186" s="849">
        <v>7.5</v>
      </c>
      <c r="K186" s="849">
        <v>312261.58</v>
      </c>
      <c r="L186" s="849">
        <v>1</v>
      </c>
      <c r="M186" s="849">
        <v>41634.877333333337</v>
      </c>
      <c r="N186" s="849"/>
      <c r="O186" s="849"/>
      <c r="P186" s="837"/>
      <c r="Q186" s="850"/>
    </row>
    <row r="187" spans="1:17" ht="14.4" customHeight="1" x14ac:dyDescent="0.3">
      <c r="A187" s="831" t="s">
        <v>629</v>
      </c>
      <c r="B187" s="832" t="s">
        <v>7214</v>
      </c>
      <c r="C187" s="832" t="s">
        <v>6751</v>
      </c>
      <c r="D187" s="832" t="s">
        <v>6986</v>
      </c>
      <c r="E187" s="832" t="s">
        <v>1862</v>
      </c>
      <c r="F187" s="849">
        <v>4</v>
      </c>
      <c r="G187" s="849">
        <v>50205.96</v>
      </c>
      <c r="H187" s="849"/>
      <c r="I187" s="849">
        <v>12551.49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629</v>
      </c>
      <c r="B188" s="832" t="s">
        <v>7214</v>
      </c>
      <c r="C188" s="832" t="s">
        <v>6751</v>
      </c>
      <c r="D188" s="832" t="s">
        <v>6987</v>
      </c>
      <c r="E188" s="832" t="s">
        <v>1405</v>
      </c>
      <c r="F188" s="849">
        <v>4</v>
      </c>
      <c r="G188" s="849">
        <v>25855.84</v>
      </c>
      <c r="H188" s="849"/>
      <c r="I188" s="849">
        <v>6463.96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629</v>
      </c>
      <c r="B189" s="832" t="s">
        <v>7214</v>
      </c>
      <c r="C189" s="832" t="s">
        <v>6751</v>
      </c>
      <c r="D189" s="832" t="s">
        <v>6992</v>
      </c>
      <c r="E189" s="832" t="s">
        <v>1720</v>
      </c>
      <c r="F189" s="849"/>
      <c r="G189" s="849"/>
      <c r="H189" s="849"/>
      <c r="I189" s="849"/>
      <c r="J189" s="849">
        <v>0.12</v>
      </c>
      <c r="K189" s="849">
        <v>82.51</v>
      </c>
      <c r="L189" s="849">
        <v>1</v>
      </c>
      <c r="M189" s="849">
        <v>687.58333333333337</v>
      </c>
      <c r="N189" s="849"/>
      <c r="O189" s="849"/>
      <c r="P189" s="837"/>
      <c r="Q189" s="850"/>
    </row>
    <row r="190" spans="1:17" ht="14.4" customHeight="1" x14ac:dyDescent="0.3">
      <c r="A190" s="831" t="s">
        <v>629</v>
      </c>
      <c r="B190" s="832" t="s">
        <v>7214</v>
      </c>
      <c r="C190" s="832" t="s">
        <v>6751</v>
      </c>
      <c r="D190" s="832" t="s">
        <v>6993</v>
      </c>
      <c r="E190" s="832" t="s">
        <v>1720</v>
      </c>
      <c r="F190" s="849"/>
      <c r="G190" s="849"/>
      <c r="H190" s="849"/>
      <c r="I190" s="849"/>
      <c r="J190" s="849">
        <v>7.06</v>
      </c>
      <c r="K190" s="849">
        <v>971.01</v>
      </c>
      <c r="L190" s="849">
        <v>1</v>
      </c>
      <c r="M190" s="849">
        <v>137.53682719546742</v>
      </c>
      <c r="N190" s="849">
        <v>6</v>
      </c>
      <c r="O190" s="849">
        <v>437.58</v>
      </c>
      <c r="P190" s="837">
        <v>0.4506441746223005</v>
      </c>
      <c r="Q190" s="850">
        <v>72.929999999999993</v>
      </c>
    </row>
    <row r="191" spans="1:17" ht="14.4" customHeight="1" x14ac:dyDescent="0.3">
      <c r="A191" s="831" t="s">
        <v>629</v>
      </c>
      <c r="B191" s="832" t="s">
        <v>7214</v>
      </c>
      <c r="C191" s="832" t="s">
        <v>6751</v>
      </c>
      <c r="D191" s="832" t="s">
        <v>7284</v>
      </c>
      <c r="E191" s="832" t="s">
        <v>1690</v>
      </c>
      <c r="F191" s="849"/>
      <c r="G191" s="849"/>
      <c r="H191" s="849"/>
      <c r="I191" s="849"/>
      <c r="J191" s="849"/>
      <c r="K191" s="849"/>
      <c r="L191" s="849"/>
      <c r="M191" s="849"/>
      <c r="N191" s="849">
        <v>1.8399999999999999</v>
      </c>
      <c r="O191" s="849">
        <v>205.73000000000002</v>
      </c>
      <c r="P191" s="837"/>
      <c r="Q191" s="850">
        <v>111.80978260869567</v>
      </c>
    </row>
    <row r="192" spans="1:17" ht="14.4" customHeight="1" x14ac:dyDescent="0.3">
      <c r="A192" s="831" t="s">
        <v>629</v>
      </c>
      <c r="B192" s="832" t="s">
        <v>7214</v>
      </c>
      <c r="C192" s="832" t="s">
        <v>6751</v>
      </c>
      <c r="D192" s="832" t="s">
        <v>7285</v>
      </c>
      <c r="E192" s="832" t="s">
        <v>1690</v>
      </c>
      <c r="F192" s="849"/>
      <c r="G192" s="849"/>
      <c r="H192" s="849"/>
      <c r="I192" s="849"/>
      <c r="J192" s="849"/>
      <c r="K192" s="849"/>
      <c r="L192" s="849"/>
      <c r="M192" s="849"/>
      <c r="N192" s="849">
        <v>0.11</v>
      </c>
      <c r="O192" s="849">
        <v>31.69</v>
      </c>
      <c r="P192" s="837"/>
      <c r="Q192" s="850">
        <v>288.09090909090912</v>
      </c>
    </row>
    <row r="193" spans="1:17" ht="14.4" customHeight="1" x14ac:dyDescent="0.3">
      <c r="A193" s="831" t="s">
        <v>629</v>
      </c>
      <c r="B193" s="832" t="s">
        <v>7214</v>
      </c>
      <c r="C193" s="832" t="s">
        <v>6751</v>
      </c>
      <c r="D193" s="832" t="s">
        <v>7286</v>
      </c>
      <c r="E193" s="832" t="s">
        <v>1401</v>
      </c>
      <c r="F193" s="849"/>
      <c r="G193" s="849"/>
      <c r="H193" s="849"/>
      <c r="I193" s="849"/>
      <c r="J193" s="849"/>
      <c r="K193" s="849"/>
      <c r="L193" s="849"/>
      <c r="M193" s="849"/>
      <c r="N193" s="849">
        <v>6</v>
      </c>
      <c r="O193" s="849">
        <v>161627.76</v>
      </c>
      <c r="P193" s="837"/>
      <c r="Q193" s="850">
        <v>26937.960000000003</v>
      </c>
    </row>
    <row r="194" spans="1:17" ht="14.4" customHeight="1" x14ac:dyDescent="0.3">
      <c r="A194" s="831" t="s">
        <v>629</v>
      </c>
      <c r="B194" s="832" t="s">
        <v>7214</v>
      </c>
      <c r="C194" s="832" t="s">
        <v>6751</v>
      </c>
      <c r="D194" s="832" t="s">
        <v>7287</v>
      </c>
      <c r="E194" s="832" t="s">
        <v>7230</v>
      </c>
      <c r="F194" s="849"/>
      <c r="G194" s="849"/>
      <c r="H194" s="849"/>
      <c r="I194" s="849"/>
      <c r="J194" s="849"/>
      <c r="K194" s="849"/>
      <c r="L194" s="849"/>
      <c r="M194" s="849"/>
      <c r="N194" s="849">
        <v>0.19</v>
      </c>
      <c r="O194" s="849">
        <v>1778.1</v>
      </c>
      <c r="P194" s="837"/>
      <c r="Q194" s="850">
        <v>9358.4210526315783</v>
      </c>
    </row>
    <row r="195" spans="1:17" ht="14.4" customHeight="1" x14ac:dyDescent="0.3">
      <c r="A195" s="831" t="s">
        <v>629</v>
      </c>
      <c r="B195" s="832" t="s">
        <v>7214</v>
      </c>
      <c r="C195" s="832" t="s">
        <v>6751</v>
      </c>
      <c r="D195" s="832" t="s">
        <v>7288</v>
      </c>
      <c r="E195" s="832" t="s">
        <v>7230</v>
      </c>
      <c r="F195" s="849"/>
      <c r="G195" s="849"/>
      <c r="H195" s="849"/>
      <c r="I195" s="849"/>
      <c r="J195" s="849"/>
      <c r="K195" s="849"/>
      <c r="L195" s="849"/>
      <c r="M195" s="849"/>
      <c r="N195" s="849">
        <v>4.5</v>
      </c>
      <c r="O195" s="849">
        <v>21056.57</v>
      </c>
      <c r="P195" s="837"/>
      <c r="Q195" s="850">
        <v>4679.2377777777774</v>
      </c>
    </row>
    <row r="196" spans="1:17" ht="14.4" customHeight="1" x14ac:dyDescent="0.3">
      <c r="A196" s="831" t="s">
        <v>629</v>
      </c>
      <c r="B196" s="832" t="s">
        <v>7214</v>
      </c>
      <c r="C196" s="832" t="s">
        <v>6751</v>
      </c>
      <c r="D196" s="832" t="s">
        <v>7289</v>
      </c>
      <c r="E196" s="832" t="s">
        <v>1396</v>
      </c>
      <c r="F196" s="849">
        <v>1</v>
      </c>
      <c r="G196" s="849">
        <v>11420.87</v>
      </c>
      <c r="H196" s="849"/>
      <c r="I196" s="849">
        <v>11420.87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629</v>
      </c>
      <c r="B197" s="832" t="s">
        <v>7214</v>
      </c>
      <c r="C197" s="832" t="s">
        <v>6751</v>
      </c>
      <c r="D197" s="832" t="s">
        <v>7290</v>
      </c>
      <c r="E197" s="832" t="s">
        <v>1861</v>
      </c>
      <c r="F197" s="849"/>
      <c r="G197" s="849"/>
      <c r="H197" s="849"/>
      <c r="I197" s="849"/>
      <c r="J197" s="849"/>
      <c r="K197" s="849"/>
      <c r="L197" s="849"/>
      <c r="M197" s="849"/>
      <c r="N197" s="849">
        <v>6</v>
      </c>
      <c r="O197" s="849">
        <v>68525.22</v>
      </c>
      <c r="P197" s="837"/>
      <c r="Q197" s="850">
        <v>11420.87</v>
      </c>
    </row>
    <row r="198" spans="1:17" ht="14.4" customHeight="1" x14ac:dyDescent="0.3">
      <c r="A198" s="831" t="s">
        <v>629</v>
      </c>
      <c r="B198" s="832" t="s">
        <v>7214</v>
      </c>
      <c r="C198" s="832" t="s">
        <v>6751</v>
      </c>
      <c r="D198" s="832" t="s">
        <v>7291</v>
      </c>
      <c r="E198" s="832" t="s">
        <v>1396</v>
      </c>
      <c r="F198" s="849">
        <v>1</v>
      </c>
      <c r="G198" s="849">
        <v>22841.74</v>
      </c>
      <c r="H198" s="849"/>
      <c r="I198" s="849">
        <v>22841.74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629</v>
      </c>
      <c r="B199" s="832" t="s">
        <v>7214</v>
      </c>
      <c r="C199" s="832" t="s">
        <v>7001</v>
      </c>
      <c r="D199" s="832" t="s">
        <v>7002</v>
      </c>
      <c r="E199" s="832" t="s">
        <v>7003</v>
      </c>
      <c r="F199" s="849">
        <v>29</v>
      </c>
      <c r="G199" s="849">
        <v>76242.289999999994</v>
      </c>
      <c r="H199" s="849">
        <v>1.6037267015420469</v>
      </c>
      <c r="I199" s="849">
        <v>2629.0444827586207</v>
      </c>
      <c r="J199" s="849">
        <v>18</v>
      </c>
      <c r="K199" s="849">
        <v>47540.700000000004</v>
      </c>
      <c r="L199" s="849">
        <v>1</v>
      </c>
      <c r="M199" s="849">
        <v>2641.15</v>
      </c>
      <c r="N199" s="849">
        <v>15</v>
      </c>
      <c r="O199" s="849">
        <v>39933</v>
      </c>
      <c r="P199" s="837">
        <v>0.83997501088540971</v>
      </c>
      <c r="Q199" s="850">
        <v>2662.2</v>
      </c>
    </row>
    <row r="200" spans="1:17" ht="14.4" customHeight="1" x14ac:dyDescent="0.3">
      <c r="A200" s="831" t="s">
        <v>629</v>
      </c>
      <c r="B200" s="832" t="s">
        <v>7214</v>
      </c>
      <c r="C200" s="832" t="s">
        <v>7001</v>
      </c>
      <c r="D200" s="832" t="s">
        <v>7004</v>
      </c>
      <c r="E200" s="832" t="s">
        <v>7003</v>
      </c>
      <c r="F200" s="849"/>
      <c r="G200" s="849"/>
      <c r="H200" s="849"/>
      <c r="I200" s="849"/>
      <c r="J200" s="849"/>
      <c r="K200" s="849"/>
      <c r="L200" s="849"/>
      <c r="M200" s="849"/>
      <c r="N200" s="849">
        <v>2</v>
      </c>
      <c r="O200" s="849">
        <v>3349.04</v>
      </c>
      <c r="P200" s="837"/>
      <c r="Q200" s="850">
        <v>1674.52</v>
      </c>
    </row>
    <row r="201" spans="1:17" ht="14.4" customHeight="1" x14ac:dyDescent="0.3">
      <c r="A201" s="831" t="s">
        <v>629</v>
      </c>
      <c r="B201" s="832" t="s">
        <v>7214</v>
      </c>
      <c r="C201" s="832" t="s">
        <v>7001</v>
      </c>
      <c r="D201" s="832" t="s">
        <v>7292</v>
      </c>
      <c r="E201" s="832" t="s">
        <v>7293</v>
      </c>
      <c r="F201" s="849">
        <v>1</v>
      </c>
      <c r="G201" s="849">
        <v>8902.36</v>
      </c>
      <c r="H201" s="849"/>
      <c r="I201" s="849">
        <v>8902.36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629</v>
      </c>
      <c r="B202" s="832" t="s">
        <v>7214</v>
      </c>
      <c r="C202" s="832" t="s">
        <v>7001</v>
      </c>
      <c r="D202" s="832" t="s">
        <v>7005</v>
      </c>
      <c r="E202" s="832" t="s">
        <v>7006</v>
      </c>
      <c r="F202" s="849">
        <v>38</v>
      </c>
      <c r="G202" s="849">
        <v>390554.24000000005</v>
      </c>
      <c r="H202" s="849">
        <v>4.7355291173375118</v>
      </c>
      <c r="I202" s="849">
        <v>10277.743157894738</v>
      </c>
      <c r="J202" s="849">
        <v>8</v>
      </c>
      <c r="K202" s="849">
        <v>82473.2</v>
      </c>
      <c r="L202" s="849">
        <v>1</v>
      </c>
      <c r="M202" s="849">
        <v>10309.15</v>
      </c>
      <c r="N202" s="849">
        <v>7</v>
      </c>
      <c r="O202" s="849">
        <v>72412.549999999988</v>
      </c>
      <c r="P202" s="837">
        <v>0.87801310001309507</v>
      </c>
      <c r="Q202" s="850">
        <v>10344.649999999998</v>
      </c>
    </row>
    <row r="203" spans="1:17" ht="14.4" customHeight="1" x14ac:dyDescent="0.3">
      <c r="A203" s="831" t="s">
        <v>629</v>
      </c>
      <c r="B203" s="832" t="s">
        <v>7214</v>
      </c>
      <c r="C203" s="832" t="s">
        <v>7001</v>
      </c>
      <c r="D203" s="832" t="s">
        <v>7294</v>
      </c>
      <c r="E203" s="832" t="s">
        <v>7295</v>
      </c>
      <c r="F203" s="849">
        <v>1</v>
      </c>
      <c r="G203" s="849">
        <v>1211.6099999999999</v>
      </c>
      <c r="H203" s="849"/>
      <c r="I203" s="849">
        <v>1211.6099999999999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629</v>
      </c>
      <c r="B204" s="832" t="s">
        <v>7214</v>
      </c>
      <c r="C204" s="832" t="s">
        <v>7001</v>
      </c>
      <c r="D204" s="832" t="s">
        <v>7007</v>
      </c>
      <c r="E204" s="832" t="s">
        <v>7008</v>
      </c>
      <c r="F204" s="849">
        <v>69</v>
      </c>
      <c r="G204" s="849">
        <v>16928.09</v>
      </c>
      <c r="H204" s="849">
        <v>2.7569056634501852</v>
      </c>
      <c r="I204" s="849">
        <v>245.33463768115942</v>
      </c>
      <c r="J204" s="849">
        <v>25</v>
      </c>
      <c r="K204" s="849">
        <v>6140.25</v>
      </c>
      <c r="L204" s="849">
        <v>1</v>
      </c>
      <c r="M204" s="849">
        <v>245.61</v>
      </c>
      <c r="N204" s="849">
        <v>23</v>
      </c>
      <c r="O204" s="849">
        <v>5749.08</v>
      </c>
      <c r="P204" s="837">
        <v>0.93629412483205077</v>
      </c>
      <c r="Q204" s="850">
        <v>249.96</v>
      </c>
    </row>
    <row r="205" spans="1:17" ht="14.4" customHeight="1" x14ac:dyDescent="0.3">
      <c r="A205" s="831" t="s">
        <v>629</v>
      </c>
      <c r="B205" s="832" t="s">
        <v>7214</v>
      </c>
      <c r="C205" s="832" t="s">
        <v>7011</v>
      </c>
      <c r="D205" s="832" t="s">
        <v>7296</v>
      </c>
      <c r="E205" s="832" t="s">
        <v>7297</v>
      </c>
      <c r="F205" s="849">
        <v>5</v>
      </c>
      <c r="G205" s="849">
        <v>8536.5499999999993</v>
      </c>
      <c r="H205" s="849">
        <v>2.6644246075095972</v>
      </c>
      <c r="I205" s="849">
        <v>1707.31</v>
      </c>
      <c r="J205" s="849">
        <v>2</v>
      </c>
      <c r="K205" s="849">
        <v>3203.9</v>
      </c>
      <c r="L205" s="849">
        <v>1</v>
      </c>
      <c r="M205" s="849">
        <v>1601.95</v>
      </c>
      <c r="N205" s="849">
        <v>2</v>
      </c>
      <c r="O205" s="849">
        <v>1815</v>
      </c>
      <c r="P205" s="837">
        <v>0.56649708168170043</v>
      </c>
      <c r="Q205" s="850">
        <v>907.5</v>
      </c>
    </row>
    <row r="206" spans="1:17" ht="14.4" customHeight="1" x14ac:dyDescent="0.3">
      <c r="A206" s="831" t="s">
        <v>629</v>
      </c>
      <c r="B206" s="832" t="s">
        <v>7214</v>
      </c>
      <c r="C206" s="832" t="s">
        <v>7011</v>
      </c>
      <c r="D206" s="832" t="s">
        <v>7298</v>
      </c>
      <c r="E206" s="832" t="s">
        <v>7299</v>
      </c>
      <c r="F206" s="849">
        <v>4</v>
      </c>
      <c r="G206" s="849">
        <v>30088.959999999999</v>
      </c>
      <c r="H206" s="849">
        <v>2</v>
      </c>
      <c r="I206" s="849">
        <v>7522.24</v>
      </c>
      <c r="J206" s="849">
        <v>2</v>
      </c>
      <c r="K206" s="849">
        <v>15044.48</v>
      </c>
      <c r="L206" s="849">
        <v>1</v>
      </c>
      <c r="M206" s="849">
        <v>7522.24</v>
      </c>
      <c r="N206" s="849"/>
      <c r="O206" s="849"/>
      <c r="P206" s="837"/>
      <c r="Q206" s="850"/>
    </row>
    <row r="207" spans="1:17" ht="14.4" customHeight="1" x14ac:dyDescent="0.3">
      <c r="A207" s="831" t="s">
        <v>629</v>
      </c>
      <c r="B207" s="832" t="s">
        <v>7214</v>
      </c>
      <c r="C207" s="832" t="s">
        <v>7011</v>
      </c>
      <c r="D207" s="832" t="s">
        <v>7300</v>
      </c>
      <c r="E207" s="832" t="s">
        <v>7301</v>
      </c>
      <c r="F207" s="849"/>
      <c r="G207" s="849"/>
      <c r="H207" s="849"/>
      <c r="I207" s="849"/>
      <c r="J207" s="849">
        <v>1</v>
      </c>
      <c r="K207" s="849">
        <v>8730.2999999999993</v>
      </c>
      <c r="L207" s="849">
        <v>1</v>
      </c>
      <c r="M207" s="849">
        <v>8730.2999999999993</v>
      </c>
      <c r="N207" s="849"/>
      <c r="O207" s="849"/>
      <c r="P207" s="837"/>
      <c r="Q207" s="850"/>
    </row>
    <row r="208" spans="1:17" ht="14.4" customHeight="1" x14ac:dyDescent="0.3">
      <c r="A208" s="831" t="s">
        <v>629</v>
      </c>
      <c r="B208" s="832" t="s">
        <v>7214</v>
      </c>
      <c r="C208" s="832" t="s">
        <v>7011</v>
      </c>
      <c r="D208" s="832" t="s">
        <v>7302</v>
      </c>
      <c r="E208" s="832" t="s">
        <v>7303</v>
      </c>
      <c r="F208" s="849">
        <v>2</v>
      </c>
      <c r="G208" s="849">
        <v>4147.5200000000004</v>
      </c>
      <c r="H208" s="849"/>
      <c r="I208" s="849">
        <v>2073.7600000000002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629</v>
      </c>
      <c r="B209" s="832" t="s">
        <v>7214</v>
      </c>
      <c r="C209" s="832" t="s">
        <v>7011</v>
      </c>
      <c r="D209" s="832" t="s">
        <v>7304</v>
      </c>
      <c r="E209" s="832" t="s">
        <v>7305</v>
      </c>
      <c r="F209" s="849">
        <v>1</v>
      </c>
      <c r="G209" s="849">
        <v>1764.93</v>
      </c>
      <c r="H209" s="849"/>
      <c r="I209" s="849">
        <v>1764.93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629</v>
      </c>
      <c r="B210" s="832" t="s">
        <v>7214</v>
      </c>
      <c r="C210" s="832" t="s">
        <v>7011</v>
      </c>
      <c r="D210" s="832" t="s">
        <v>7306</v>
      </c>
      <c r="E210" s="832" t="s">
        <v>7307</v>
      </c>
      <c r="F210" s="849">
        <v>1</v>
      </c>
      <c r="G210" s="849">
        <v>12096.8</v>
      </c>
      <c r="H210" s="849"/>
      <c r="I210" s="849">
        <v>12096.8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629</v>
      </c>
      <c r="B211" s="832" t="s">
        <v>7214</v>
      </c>
      <c r="C211" s="832" t="s">
        <v>7011</v>
      </c>
      <c r="D211" s="832" t="s">
        <v>7308</v>
      </c>
      <c r="E211" s="832" t="s">
        <v>7309</v>
      </c>
      <c r="F211" s="849"/>
      <c r="G211" s="849"/>
      <c r="H211" s="849"/>
      <c r="I211" s="849"/>
      <c r="J211" s="849">
        <v>1</v>
      </c>
      <c r="K211" s="849">
        <v>12350.5</v>
      </c>
      <c r="L211" s="849">
        <v>1</v>
      </c>
      <c r="M211" s="849">
        <v>12350.5</v>
      </c>
      <c r="N211" s="849"/>
      <c r="O211" s="849"/>
      <c r="P211" s="837"/>
      <c r="Q211" s="850"/>
    </row>
    <row r="212" spans="1:17" ht="14.4" customHeight="1" x14ac:dyDescent="0.3">
      <c r="A212" s="831" t="s">
        <v>629</v>
      </c>
      <c r="B212" s="832" t="s">
        <v>7214</v>
      </c>
      <c r="C212" s="832" t="s">
        <v>6770</v>
      </c>
      <c r="D212" s="832" t="s">
        <v>7310</v>
      </c>
      <c r="E212" s="832" t="s">
        <v>7311</v>
      </c>
      <c r="F212" s="849">
        <v>134</v>
      </c>
      <c r="G212" s="849">
        <v>23852</v>
      </c>
      <c r="H212" s="849">
        <v>1.0075187969924813</v>
      </c>
      <c r="I212" s="849">
        <v>178</v>
      </c>
      <c r="J212" s="849">
        <v>133</v>
      </c>
      <c r="K212" s="849">
        <v>23674</v>
      </c>
      <c r="L212" s="849">
        <v>1</v>
      </c>
      <c r="M212" s="849">
        <v>178</v>
      </c>
      <c r="N212" s="849">
        <v>92</v>
      </c>
      <c r="O212" s="849">
        <v>16652</v>
      </c>
      <c r="P212" s="837">
        <v>0.70338768268987073</v>
      </c>
      <c r="Q212" s="850">
        <v>181</v>
      </c>
    </row>
    <row r="213" spans="1:17" ht="14.4" customHeight="1" x14ac:dyDescent="0.3">
      <c r="A213" s="831" t="s">
        <v>629</v>
      </c>
      <c r="B213" s="832" t="s">
        <v>7214</v>
      </c>
      <c r="C213" s="832" t="s">
        <v>6770</v>
      </c>
      <c r="D213" s="832" t="s">
        <v>7312</v>
      </c>
      <c r="E213" s="832" t="s">
        <v>7313</v>
      </c>
      <c r="F213" s="849">
        <v>0</v>
      </c>
      <c r="G213" s="849">
        <v>0</v>
      </c>
      <c r="H213" s="849"/>
      <c r="I213" s="849"/>
      <c r="J213" s="849">
        <v>0</v>
      </c>
      <c r="K213" s="849">
        <v>0</v>
      </c>
      <c r="L213" s="849"/>
      <c r="M213" s="849"/>
      <c r="N213" s="849">
        <v>0</v>
      </c>
      <c r="O213" s="849">
        <v>0</v>
      </c>
      <c r="P213" s="837"/>
      <c r="Q213" s="850"/>
    </row>
    <row r="214" spans="1:17" ht="14.4" customHeight="1" x14ac:dyDescent="0.3">
      <c r="A214" s="831" t="s">
        <v>629</v>
      </c>
      <c r="B214" s="832" t="s">
        <v>7214</v>
      </c>
      <c r="C214" s="832" t="s">
        <v>6770</v>
      </c>
      <c r="D214" s="832" t="s">
        <v>7314</v>
      </c>
      <c r="E214" s="832" t="s">
        <v>7315</v>
      </c>
      <c r="F214" s="849">
        <v>337</v>
      </c>
      <c r="G214" s="849">
        <v>0</v>
      </c>
      <c r="H214" s="849"/>
      <c r="I214" s="849">
        <v>0</v>
      </c>
      <c r="J214" s="849">
        <v>99</v>
      </c>
      <c r="K214" s="849">
        <v>0</v>
      </c>
      <c r="L214" s="849"/>
      <c r="M214" s="849">
        <v>0</v>
      </c>
      <c r="N214" s="849">
        <v>150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629</v>
      </c>
      <c r="B215" s="832" t="s">
        <v>7214</v>
      </c>
      <c r="C215" s="832" t="s">
        <v>6770</v>
      </c>
      <c r="D215" s="832" t="s">
        <v>7316</v>
      </c>
      <c r="E215" s="832" t="s">
        <v>7317</v>
      </c>
      <c r="F215" s="849">
        <v>1</v>
      </c>
      <c r="G215" s="849">
        <v>0</v>
      </c>
      <c r="H215" s="849"/>
      <c r="I215" s="849">
        <v>0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629</v>
      </c>
      <c r="B216" s="832" t="s">
        <v>7214</v>
      </c>
      <c r="C216" s="832" t="s">
        <v>6770</v>
      </c>
      <c r="D216" s="832" t="s">
        <v>7318</v>
      </c>
      <c r="E216" s="832" t="s">
        <v>7319</v>
      </c>
      <c r="F216" s="849"/>
      <c r="G216" s="849"/>
      <c r="H216" s="849"/>
      <c r="I216" s="849"/>
      <c r="J216" s="849">
        <v>1</v>
      </c>
      <c r="K216" s="849">
        <v>0</v>
      </c>
      <c r="L216" s="849"/>
      <c r="M216" s="849">
        <v>0</v>
      </c>
      <c r="N216" s="849"/>
      <c r="O216" s="849"/>
      <c r="P216" s="837"/>
      <c r="Q216" s="850"/>
    </row>
    <row r="217" spans="1:17" ht="14.4" customHeight="1" x14ac:dyDescent="0.3">
      <c r="A217" s="831" t="s">
        <v>629</v>
      </c>
      <c r="B217" s="832" t="s">
        <v>7214</v>
      </c>
      <c r="C217" s="832" t="s">
        <v>6770</v>
      </c>
      <c r="D217" s="832" t="s">
        <v>6888</v>
      </c>
      <c r="E217" s="832" t="s">
        <v>6889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358</v>
      </c>
      <c r="P217" s="837"/>
      <c r="Q217" s="850">
        <v>358</v>
      </c>
    </row>
    <row r="218" spans="1:17" ht="14.4" customHeight="1" x14ac:dyDescent="0.3">
      <c r="A218" s="831" t="s">
        <v>629</v>
      </c>
      <c r="B218" s="832" t="s">
        <v>7214</v>
      </c>
      <c r="C218" s="832" t="s">
        <v>6770</v>
      </c>
      <c r="D218" s="832" t="s">
        <v>7320</v>
      </c>
      <c r="E218" s="832" t="s">
        <v>7321</v>
      </c>
      <c r="F218" s="849">
        <v>232</v>
      </c>
      <c r="G218" s="849">
        <v>1707984</v>
      </c>
      <c r="H218" s="849">
        <v>1.7707573479861076</v>
      </c>
      <c r="I218" s="849">
        <v>7362</v>
      </c>
      <c r="J218" s="849">
        <v>131</v>
      </c>
      <c r="K218" s="849">
        <v>964550</v>
      </c>
      <c r="L218" s="849">
        <v>1</v>
      </c>
      <c r="M218" s="849">
        <v>7362.9770992366412</v>
      </c>
      <c r="N218" s="849">
        <v>110</v>
      </c>
      <c r="O218" s="849">
        <v>810455</v>
      </c>
      <c r="P218" s="837">
        <v>0.8402415634233581</v>
      </c>
      <c r="Q218" s="850">
        <v>7367.772727272727</v>
      </c>
    </row>
    <row r="219" spans="1:17" ht="14.4" customHeight="1" x14ac:dyDescent="0.3">
      <c r="A219" s="831" t="s">
        <v>629</v>
      </c>
      <c r="B219" s="832" t="s">
        <v>7214</v>
      </c>
      <c r="C219" s="832" t="s">
        <v>6770</v>
      </c>
      <c r="D219" s="832" t="s">
        <v>7322</v>
      </c>
      <c r="E219" s="832" t="s">
        <v>7323</v>
      </c>
      <c r="F219" s="849">
        <v>105</v>
      </c>
      <c r="G219" s="849">
        <v>18690</v>
      </c>
      <c r="H219" s="849">
        <v>6.1764705882352944</v>
      </c>
      <c r="I219" s="849">
        <v>178</v>
      </c>
      <c r="J219" s="849">
        <v>17</v>
      </c>
      <c r="K219" s="849">
        <v>3026</v>
      </c>
      <c r="L219" s="849">
        <v>1</v>
      </c>
      <c r="M219" s="849">
        <v>178</v>
      </c>
      <c r="N219" s="849">
        <v>57</v>
      </c>
      <c r="O219" s="849">
        <v>10317</v>
      </c>
      <c r="P219" s="837">
        <v>3.4094514210178453</v>
      </c>
      <c r="Q219" s="850">
        <v>181</v>
      </c>
    </row>
    <row r="220" spans="1:17" ht="14.4" customHeight="1" x14ac:dyDescent="0.3">
      <c r="A220" s="831" t="s">
        <v>629</v>
      </c>
      <c r="B220" s="832" t="s">
        <v>7214</v>
      </c>
      <c r="C220" s="832" t="s">
        <v>6770</v>
      </c>
      <c r="D220" s="832" t="s">
        <v>7324</v>
      </c>
      <c r="E220" s="832" t="s">
        <v>7325</v>
      </c>
      <c r="F220" s="849">
        <v>9</v>
      </c>
      <c r="G220" s="849">
        <v>1404</v>
      </c>
      <c r="H220" s="849">
        <v>0.34403332516540064</v>
      </c>
      <c r="I220" s="849">
        <v>156</v>
      </c>
      <c r="J220" s="849">
        <v>26</v>
      </c>
      <c r="K220" s="849">
        <v>4081</v>
      </c>
      <c r="L220" s="849">
        <v>1</v>
      </c>
      <c r="M220" s="849">
        <v>156.96153846153845</v>
      </c>
      <c r="N220" s="849">
        <v>38</v>
      </c>
      <c r="O220" s="849">
        <v>6003</v>
      </c>
      <c r="P220" s="837">
        <v>1.4709629992648861</v>
      </c>
      <c r="Q220" s="850">
        <v>157.97368421052633</v>
      </c>
    </row>
    <row r="221" spans="1:17" ht="14.4" customHeight="1" x14ac:dyDescent="0.3">
      <c r="A221" s="831" t="s">
        <v>629</v>
      </c>
      <c r="B221" s="832" t="s">
        <v>7214</v>
      </c>
      <c r="C221" s="832" t="s">
        <v>6770</v>
      </c>
      <c r="D221" s="832" t="s">
        <v>7326</v>
      </c>
      <c r="E221" s="832" t="s">
        <v>7327</v>
      </c>
      <c r="F221" s="849">
        <v>501</v>
      </c>
      <c r="G221" s="849">
        <v>3430848</v>
      </c>
      <c r="H221" s="849">
        <v>1.5090361445783131</v>
      </c>
      <c r="I221" s="849">
        <v>6848</v>
      </c>
      <c r="J221" s="849">
        <v>332</v>
      </c>
      <c r="K221" s="849">
        <v>2273536</v>
      </c>
      <c r="L221" s="849">
        <v>1</v>
      </c>
      <c r="M221" s="849">
        <v>6848</v>
      </c>
      <c r="N221" s="849">
        <v>223</v>
      </c>
      <c r="O221" s="849">
        <v>1527248</v>
      </c>
      <c r="P221" s="837">
        <v>0.67175008444994933</v>
      </c>
      <c r="Q221" s="850">
        <v>6848.6457399103138</v>
      </c>
    </row>
    <row r="222" spans="1:17" ht="14.4" customHeight="1" x14ac:dyDescent="0.3">
      <c r="A222" s="831" t="s">
        <v>629</v>
      </c>
      <c r="B222" s="832" t="s">
        <v>7214</v>
      </c>
      <c r="C222" s="832" t="s">
        <v>6770</v>
      </c>
      <c r="D222" s="832" t="s">
        <v>7328</v>
      </c>
      <c r="E222" s="832" t="s">
        <v>7329</v>
      </c>
      <c r="F222" s="849"/>
      <c r="G222" s="849"/>
      <c r="H222" s="849"/>
      <c r="I222" s="849"/>
      <c r="J222" s="849"/>
      <c r="K222" s="849"/>
      <c r="L222" s="849"/>
      <c r="M222" s="849"/>
      <c r="N222" s="849">
        <v>2</v>
      </c>
      <c r="O222" s="849">
        <v>0</v>
      </c>
      <c r="P222" s="837"/>
      <c r="Q222" s="850">
        <v>0</v>
      </c>
    </row>
    <row r="223" spans="1:17" ht="14.4" customHeight="1" x14ac:dyDescent="0.3">
      <c r="A223" s="831" t="s">
        <v>629</v>
      </c>
      <c r="B223" s="832" t="s">
        <v>7214</v>
      </c>
      <c r="C223" s="832" t="s">
        <v>6770</v>
      </c>
      <c r="D223" s="832" t="s">
        <v>7330</v>
      </c>
      <c r="E223" s="832" t="s">
        <v>7331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0</v>
      </c>
      <c r="P223" s="837"/>
      <c r="Q223" s="850">
        <v>0</v>
      </c>
    </row>
    <row r="224" spans="1:17" ht="14.4" customHeight="1" x14ac:dyDescent="0.3">
      <c r="A224" s="831" t="s">
        <v>629</v>
      </c>
      <c r="B224" s="832" t="s">
        <v>7094</v>
      </c>
      <c r="C224" s="832" t="s">
        <v>6770</v>
      </c>
      <c r="D224" s="832" t="s">
        <v>6810</v>
      </c>
      <c r="E224" s="832" t="s">
        <v>6811</v>
      </c>
      <c r="F224" s="849">
        <v>1</v>
      </c>
      <c r="G224" s="849">
        <v>37</v>
      </c>
      <c r="H224" s="849"/>
      <c r="I224" s="849">
        <v>37</v>
      </c>
      <c r="J224" s="849"/>
      <c r="K224" s="849"/>
      <c r="L224" s="849"/>
      <c r="M224" s="849"/>
      <c r="N224" s="849">
        <v>4</v>
      </c>
      <c r="O224" s="849">
        <v>152</v>
      </c>
      <c r="P224" s="837"/>
      <c r="Q224" s="850">
        <v>38</v>
      </c>
    </row>
    <row r="225" spans="1:17" ht="14.4" customHeight="1" x14ac:dyDescent="0.3">
      <c r="A225" s="831" t="s">
        <v>629</v>
      </c>
      <c r="B225" s="832" t="s">
        <v>7094</v>
      </c>
      <c r="C225" s="832" t="s">
        <v>6770</v>
      </c>
      <c r="D225" s="832" t="s">
        <v>6777</v>
      </c>
      <c r="E225" s="832" t="s">
        <v>6778</v>
      </c>
      <c r="F225" s="849">
        <v>71</v>
      </c>
      <c r="G225" s="849">
        <v>355</v>
      </c>
      <c r="H225" s="849">
        <v>1.1451612903225807</v>
      </c>
      <c r="I225" s="849">
        <v>5</v>
      </c>
      <c r="J225" s="849">
        <v>62</v>
      </c>
      <c r="K225" s="849">
        <v>310</v>
      </c>
      <c r="L225" s="849">
        <v>1</v>
      </c>
      <c r="M225" s="849">
        <v>5</v>
      </c>
      <c r="N225" s="849">
        <v>86</v>
      </c>
      <c r="O225" s="849">
        <v>430</v>
      </c>
      <c r="P225" s="837">
        <v>1.3870967741935485</v>
      </c>
      <c r="Q225" s="850">
        <v>5</v>
      </c>
    </row>
    <row r="226" spans="1:17" ht="14.4" customHeight="1" x14ac:dyDescent="0.3">
      <c r="A226" s="831" t="s">
        <v>629</v>
      </c>
      <c r="B226" s="832" t="s">
        <v>7094</v>
      </c>
      <c r="C226" s="832" t="s">
        <v>6770</v>
      </c>
      <c r="D226" s="832" t="s">
        <v>6779</v>
      </c>
      <c r="E226" s="832" t="s">
        <v>6780</v>
      </c>
      <c r="F226" s="849">
        <v>70</v>
      </c>
      <c r="G226" s="849">
        <v>350</v>
      </c>
      <c r="H226" s="849">
        <v>1.2280701754385965</v>
      </c>
      <c r="I226" s="849">
        <v>5</v>
      </c>
      <c r="J226" s="849">
        <v>57</v>
      </c>
      <c r="K226" s="849">
        <v>285</v>
      </c>
      <c r="L226" s="849">
        <v>1</v>
      </c>
      <c r="M226" s="849">
        <v>5</v>
      </c>
      <c r="N226" s="849">
        <v>76</v>
      </c>
      <c r="O226" s="849">
        <v>380</v>
      </c>
      <c r="P226" s="837">
        <v>1.3333333333333333</v>
      </c>
      <c r="Q226" s="850">
        <v>5</v>
      </c>
    </row>
    <row r="227" spans="1:17" ht="14.4" customHeight="1" x14ac:dyDescent="0.3">
      <c r="A227" s="831" t="s">
        <v>629</v>
      </c>
      <c r="B227" s="832" t="s">
        <v>7094</v>
      </c>
      <c r="C227" s="832" t="s">
        <v>6770</v>
      </c>
      <c r="D227" s="832" t="s">
        <v>6925</v>
      </c>
      <c r="E227" s="832" t="s">
        <v>6926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179</v>
      </c>
      <c r="P227" s="837"/>
      <c r="Q227" s="850">
        <v>179</v>
      </c>
    </row>
    <row r="228" spans="1:17" ht="14.4" customHeight="1" x14ac:dyDescent="0.3">
      <c r="A228" s="831" t="s">
        <v>629</v>
      </c>
      <c r="B228" s="832" t="s">
        <v>7094</v>
      </c>
      <c r="C228" s="832" t="s">
        <v>6770</v>
      </c>
      <c r="D228" s="832" t="s">
        <v>6888</v>
      </c>
      <c r="E228" s="832" t="s">
        <v>6889</v>
      </c>
      <c r="F228" s="849">
        <v>222</v>
      </c>
      <c r="G228" s="849">
        <v>78804</v>
      </c>
      <c r="H228" s="849">
        <v>1.0470900876959872</v>
      </c>
      <c r="I228" s="849">
        <v>354.97297297297297</v>
      </c>
      <c r="J228" s="849">
        <v>212</v>
      </c>
      <c r="K228" s="849">
        <v>75260</v>
      </c>
      <c r="L228" s="849">
        <v>1</v>
      </c>
      <c r="M228" s="849">
        <v>355</v>
      </c>
      <c r="N228" s="849">
        <v>234</v>
      </c>
      <c r="O228" s="849">
        <v>83760</v>
      </c>
      <c r="P228" s="837">
        <v>1.1129418017539197</v>
      </c>
      <c r="Q228" s="850">
        <v>357.94871794871796</v>
      </c>
    </row>
    <row r="229" spans="1:17" ht="14.4" customHeight="1" x14ac:dyDescent="0.3">
      <c r="A229" s="831" t="s">
        <v>629</v>
      </c>
      <c r="B229" s="832" t="s">
        <v>7094</v>
      </c>
      <c r="C229" s="832" t="s">
        <v>6770</v>
      </c>
      <c r="D229" s="832" t="s">
        <v>7109</v>
      </c>
      <c r="E229" s="832" t="s">
        <v>7110</v>
      </c>
      <c r="F229" s="849">
        <v>4</v>
      </c>
      <c r="G229" s="849">
        <v>0</v>
      </c>
      <c r="H229" s="849"/>
      <c r="I229" s="849">
        <v>0</v>
      </c>
      <c r="J229" s="849">
        <v>1</v>
      </c>
      <c r="K229" s="849">
        <v>0</v>
      </c>
      <c r="L229" s="849"/>
      <c r="M229" s="849">
        <v>0</v>
      </c>
      <c r="N229" s="849">
        <v>2</v>
      </c>
      <c r="O229" s="849">
        <v>0</v>
      </c>
      <c r="P229" s="837"/>
      <c r="Q229" s="850">
        <v>0</v>
      </c>
    </row>
    <row r="230" spans="1:17" ht="14.4" customHeight="1" x14ac:dyDescent="0.3">
      <c r="A230" s="831" t="s">
        <v>629</v>
      </c>
      <c r="B230" s="832" t="s">
        <v>7094</v>
      </c>
      <c r="C230" s="832" t="s">
        <v>6770</v>
      </c>
      <c r="D230" s="832" t="s">
        <v>7113</v>
      </c>
      <c r="E230" s="832" t="s">
        <v>7114</v>
      </c>
      <c r="F230" s="849">
        <v>1614</v>
      </c>
      <c r="G230" s="849">
        <v>1131414</v>
      </c>
      <c r="H230" s="849">
        <v>0.97149853985078227</v>
      </c>
      <c r="I230" s="849">
        <v>701</v>
      </c>
      <c r="J230" s="849">
        <v>1659</v>
      </c>
      <c r="K230" s="849">
        <v>1164607</v>
      </c>
      <c r="L230" s="849">
        <v>1</v>
      </c>
      <c r="M230" s="849">
        <v>701.99336949969859</v>
      </c>
      <c r="N230" s="849">
        <v>1716</v>
      </c>
      <c r="O230" s="849">
        <v>1213152</v>
      </c>
      <c r="P230" s="837">
        <v>1.0416835893996859</v>
      </c>
      <c r="Q230" s="850">
        <v>706.96503496503499</v>
      </c>
    </row>
    <row r="231" spans="1:17" ht="14.4" customHeight="1" x14ac:dyDescent="0.3">
      <c r="A231" s="831" t="s">
        <v>629</v>
      </c>
      <c r="B231" s="832" t="s">
        <v>7122</v>
      </c>
      <c r="C231" s="832" t="s">
        <v>6770</v>
      </c>
      <c r="D231" s="832" t="s">
        <v>7124</v>
      </c>
      <c r="E231" s="832" t="s">
        <v>7125</v>
      </c>
      <c r="F231" s="849">
        <v>1</v>
      </c>
      <c r="G231" s="849">
        <v>957</v>
      </c>
      <c r="H231" s="849">
        <v>0.9989561586638831</v>
      </c>
      <c r="I231" s="849">
        <v>957</v>
      </c>
      <c r="J231" s="849">
        <v>1</v>
      </c>
      <c r="K231" s="849">
        <v>958</v>
      </c>
      <c r="L231" s="849">
        <v>1</v>
      </c>
      <c r="M231" s="849">
        <v>958</v>
      </c>
      <c r="N231" s="849">
        <v>2</v>
      </c>
      <c r="O231" s="849">
        <v>1926</v>
      </c>
      <c r="P231" s="837">
        <v>2.010438413361169</v>
      </c>
      <c r="Q231" s="850">
        <v>963</v>
      </c>
    </row>
    <row r="232" spans="1:17" ht="14.4" customHeight="1" x14ac:dyDescent="0.3">
      <c r="A232" s="831" t="s">
        <v>629</v>
      </c>
      <c r="B232" s="832" t="s">
        <v>7122</v>
      </c>
      <c r="C232" s="832" t="s">
        <v>6770</v>
      </c>
      <c r="D232" s="832" t="s">
        <v>7126</v>
      </c>
      <c r="E232" s="832" t="s">
        <v>7127</v>
      </c>
      <c r="F232" s="849">
        <v>6</v>
      </c>
      <c r="G232" s="849">
        <v>2592</v>
      </c>
      <c r="H232" s="849">
        <v>6</v>
      </c>
      <c r="I232" s="849">
        <v>432</v>
      </c>
      <c r="J232" s="849">
        <v>1</v>
      </c>
      <c r="K232" s="849">
        <v>432</v>
      </c>
      <c r="L232" s="849">
        <v>1</v>
      </c>
      <c r="M232" s="849">
        <v>432</v>
      </c>
      <c r="N232" s="849">
        <v>3</v>
      </c>
      <c r="O232" s="849">
        <v>1305</v>
      </c>
      <c r="P232" s="837">
        <v>3.0208333333333335</v>
      </c>
      <c r="Q232" s="850">
        <v>435</v>
      </c>
    </row>
    <row r="233" spans="1:17" ht="14.4" customHeight="1" x14ac:dyDescent="0.3">
      <c r="A233" s="831" t="s">
        <v>629</v>
      </c>
      <c r="B233" s="832" t="s">
        <v>7122</v>
      </c>
      <c r="C233" s="832" t="s">
        <v>6770</v>
      </c>
      <c r="D233" s="832" t="s">
        <v>7128</v>
      </c>
      <c r="E233" s="832" t="s">
        <v>7129</v>
      </c>
      <c r="F233" s="849">
        <v>87</v>
      </c>
      <c r="G233" s="849">
        <v>87783</v>
      </c>
      <c r="H233" s="849">
        <v>0.86913861386138613</v>
      </c>
      <c r="I233" s="849">
        <v>1009</v>
      </c>
      <c r="J233" s="849">
        <v>100</v>
      </c>
      <c r="K233" s="849">
        <v>101000</v>
      </c>
      <c r="L233" s="849">
        <v>1</v>
      </c>
      <c r="M233" s="849">
        <v>1010</v>
      </c>
      <c r="N233" s="849">
        <v>95</v>
      </c>
      <c r="O233" s="849">
        <v>96235</v>
      </c>
      <c r="P233" s="837">
        <v>0.95282178217821778</v>
      </c>
      <c r="Q233" s="850">
        <v>1013</v>
      </c>
    </row>
    <row r="234" spans="1:17" ht="14.4" customHeight="1" x14ac:dyDescent="0.3">
      <c r="A234" s="831" t="s">
        <v>629</v>
      </c>
      <c r="B234" s="832" t="s">
        <v>7122</v>
      </c>
      <c r="C234" s="832" t="s">
        <v>6770</v>
      </c>
      <c r="D234" s="832" t="s">
        <v>7130</v>
      </c>
      <c r="E234" s="832" t="s">
        <v>7131</v>
      </c>
      <c r="F234" s="849">
        <v>1</v>
      </c>
      <c r="G234" s="849">
        <v>177</v>
      </c>
      <c r="H234" s="849">
        <v>0.33146067415730335</v>
      </c>
      <c r="I234" s="849">
        <v>177</v>
      </c>
      <c r="J234" s="849">
        <v>3</v>
      </c>
      <c r="K234" s="849">
        <v>534</v>
      </c>
      <c r="L234" s="849">
        <v>1</v>
      </c>
      <c r="M234" s="849">
        <v>178</v>
      </c>
      <c r="N234" s="849">
        <v>3</v>
      </c>
      <c r="O234" s="849">
        <v>537</v>
      </c>
      <c r="P234" s="837">
        <v>1.0056179775280898</v>
      </c>
      <c r="Q234" s="850">
        <v>179</v>
      </c>
    </row>
    <row r="235" spans="1:17" ht="14.4" customHeight="1" x14ac:dyDescent="0.3">
      <c r="A235" s="831" t="s">
        <v>629</v>
      </c>
      <c r="B235" s="832" t="s">
        <v>7122</v>
      </c>
      <c r="C235" s="832" t="s">
        <v>6770</v>
      </c>
      <c r="D235" s="832" t="s">
        <v>7132</v>
      </c>
      <c r="E235" s="832" t="s">
        <v>7133</v>
      </c>
      <c r="F235" s="849">
        <v>95</v>
      </c>
      <c r="G235" s="849">
        <v>33725</v>
      </c>
      <c r="H235" s="849">
        <v>2.021276595744681</v>
      </c>
      <c r="I235" s="849">
        <v>355</v>
      </c>
      <c r="J235" s="849">
        <v>47</v>
      </c>
      <c r="K235" s="849">
        <v>16685</v>
      </c>
      <c r="L235" s="849">
        <v>1</v>
      </c>
      <c r="M235" s="849">
        <v>355</v>
      </c>
      <c r="N235" s="849">
        <v>42</v>
      </c>
      <c r="O235" s="849">
        <v>15036</v>
      </c>
      <c r="P235" s="837">
        <v>0.90116871441414448</v>
      </c>
      <c r="Q235" s="850">
        <v>358</v>
      </c>
    </row>
    <row r="236" spans="1:17" ht="14.4" customHeight="1" x14ac:dyDescent="0.3">
      <c r="A236" s="831" t="s">
        <v>629</v>
      </c>
      <c r="B236" s="832" t="s">
        <v>7122</v>
      </c>
      <c r="C236" s="832" t="s">
        <v>6770</v>
      </c>
      <c r="D236" s="832" t="s">
        <v>7134</v>
      </c>
      <c r="E236" s="832" t="s">
        <v>7135</v>
      </c>
      <c r="F236" s="849">
        <v>2</v>
      </c>
      <c r="G236" s="849">
        <v>1710</v>
      </c>
      <c r="H236" s="849">
        <v>2</v>
      </c>
      <c r="I236" s="849">
        <v>855</v>
      </c>
      <c r="J236" s="849">
        <v>1</v>
      </c>
      <c r="K236" s="849">
        <v>855</v>
      </c>
      <c r="L236" s="849">
        <v>1</v>
      </c>
      <c r="M236" s="849">
        <v>855</v>
      </c>
      <c r="N236" s="849">
        <v>1</v>
      </c>
      <c r="O236" s="849">
        <v>858</v>
      </c>
      <c r="P236" s="837">
        <v>1.0035087719298246</v>
      </c>
      <c r="Q236" s="850">
        <v>858</v>
      </c>
    </row>
    <row r="237" spans="1:17" ht="14.4" customHeight="1" x14ac:dyDescent="0.3">
      <c r="A237" s="831" t="s">
        <v>629</v>
      </c>
      <c r="B237" s="832" t="s">
        <v>7122</v>
      </c>
      <c r="C237" s="832" t="s">
        <v>6770</v>
      </c>
      <c r="D237" s="832" t="s">
        <v>7136</v>
      </c>
      <c r="E237" s="832" t="s">
        <v>7137</v>
      </c>
      <c r="F237" s="849"/>
      <c r="G237" s="849"/>
      <c r="H237" s="849"/>
      <c r="I237" s="849"/>
      <c r="J237" s="849">
        <v>54</v>
      </c>
      <c r="K237" s="849">
        <v>37908</v>
      </c>
      <c r="L237" s="849">
        <v>1</v>
      </c>
      <c r="M237" s="849">
        <v>702</v>
      </c>
      <c r="N237" s="849">
        <v>54</v>
      </c>
      <c r="O237" s="849">
        <v>38178</v>
      </c>
      <c r="P237" s="837">
        <v>1.0071225071225072</v>
      </c>
      <c r="Q237" s="850">
        <v>707</v>
      </c>
    </row>
    <row r="238" spans="1:17" ht="14.4" customHeight="1" x14ac:dyDescent="0.3">
      <c r="A238" s="831" t="s">
        <v>629</v>
      </c>
      <c r="B238" s="832" t="s">
        <v>7332</v>
      </c>
      <c r="C238" s="832" t="s">
        <v>6751</v>
      </c>
      <c r="D238" s="832" t="s">
        <v>7333</v>
      </c>
      <c r="E238" s="832" t="s">
        <v>7334</v>
      </c>
      <c r="F238" s="849">
        <v>5.2</v>
      </c>
      <c r="G238" s="849">
        <v>493.31000000000006</v>
      </c>
      <c r="H238" s="849"/>
      <c r="I238" s="849">
        <v>94.867307692307705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629</v>
      </c>
      <c r="B239" s="832" t="s">
        <v>7332</v>
      </c>
      <c r="C239" s="832" t="s">
        <v>6751</v>
      </c>
      <c r="D239" s="832" t="s">
        <v>7215</v>
      </c>
      <c r="E239" s="832" t="s">
        <v>7216</v>
      </c>
      <c r="F239" s="849">
        <v>9.4</v>
      </c>
      <c r="G239" s="849">
        <v>469.34</v>
      </c>
      <c r="H239" s="849"/>
      <c r="I239" s="849">
        <v>49.92978723404255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629</v>
      </c>
      <c r="B240" s="832" t="s">
        <v>7332</v>
      </c>
      <c r="C240" s="832" t="s">
        <v>6751</v>
      </c>
      <c r="D240" s="832" t="s">
        <v>7335</v>
      </c>
      <c r="E240" s="832" t="s">
        <v>3237</v>
      </c>
      <c r="F240" s="849"/>
      <c r="G240" s="849"/>
      <c r="H240" s="849"/>
      <c r="I240" s="849"/>
      <c r="J240" s="849">
        <v>16.5</v>
      </c>
      <c r="K240" s="849">
        <v>667.61</v>
      </c>
      <c r="L240" s="849">
        <v>1</v>
      </c>
      <c r="M240" s="849">
        <v>40.461212121212121</v>
      </c>
      <c r="N240" s="849">
        <v>1</v>
      </c>
      <c r="O240" s="849">
        <v>40.020000000000003</v>
      </c>
      <c r="P240" s="837">
        <v>5.9945177573733174E-2</v>
      </c>
      <c r="Q240" s="850">
        <v>40.020000000000003</v>
      </c>
    </row>
    <row r="241" spans="1:17" ht="14.4" customHeight="1" x14ac:dyDescent="0.3">
      <c r="A241" s="831" t="s">
        <v>629</v>
      </c>
      <c r="B241" s="832" t="s">
        <v>7332</v>
      </c>
      <c r="C241" s="832" t="s">
        <v>6751</v>
      </c>
      <c r="D241" s="832" t="s">
        <v>7336</v>
      </c>
      <c r="E241" s="832" t="s">
        <v>3237</v>
      </c>
      <c r="F241" s="849">
        <v>6</v>
      </c>
      <c r="G241" s="849">
        <v>480.48</v>
      </c>
      <c r="H241" s="849"/>
      <c r="I241" s="849">
        <v>80.08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629</v>
      </c>
      <c r="B242" s="832" t="s">
        <v>7332</v>
      </c>
      <c r="C242" s="832" t="s">
        <v>6751</v>
      </c>
      <c r="D242" s="832" t="s">
        <v>6939</v>
      </c>
      <c r="E242" s="832" t="s">
        <v>6940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113.67</v>
      </c>
      <c r="P242" s="837"/>
      <c r="Q242" s="850">
        <v>113.67</v>
      </c>
    </row>
    <row r="243" spans="1:17" ht="14.4" customHeight="1" x14ac:dyDescent="0.3">
      <c r="A243" s="831" t="s">
        <v>629</v>
      </c>
      <c r="B243" s="832" t="s">
        <v>7332</v>
      </c>
      <c r="C243" s="832" t="s">
        <v>6751</v>
      </c>
      <c r="D243" s="832" t="s">
        <v>6941</v>
      </c>
      <c r="E243" s="832" t="s">
        <v>6940</v>
      </c>
      <c r="F243" s="849">
        <v>0.71</v>
      </c>
      <c r="G243" s="849">
        <v>195.96</v>
      </c>
      <c r="H243" s="849"/>
      <c r="I243" s="849">
        <v>276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629</v>
      </c>
      <c r="B244" s="832" t="s">
        <v>7332</v>
      </c>
      <c r="C244" s="832" t="s">
        <v>6751</v>
      </c>
      <c r="D244" s="832" t="s">
        <v>7221</v>
      </c>
      <c r="E244" s="832" t="s">
        <v>2299</v>
      </c>
      <c r="F244" s="849">
        <v>0.3</v>
      </c>
      <c r="G244" s="849">
        <v>132.37</v>
      </c>
      <c r="H244" s="849">
        <v>0.15788971456516812</v>
      </c>
      <c r="I244" s="849">
        <v>441.23333333333335</v>
      </c>
      <c r="J244" s="849">
        <v>1.9</v>
      </c>
      <c r="K244" s="849">
        <v>838.37</v>
      </c>
      <c r="L244" s="849">
        <v>1</v>
      </c>
      <c r="M244" s="849">
        <v>441.24736842105267</v>
      </c>
      <c r="N244" s="849">
        <v>23</v>
      </c>
      <c r="O244" s="849">
        <v>8556.4599999999991</v>
      </c>
      <c r="P244" s="837">
        <v>10.206066533869294</v>
      </c>
      <c r="Q244" s="850">
        <v>372.02</v>
      </c>
    </row>
    <row r="245" spans="1:17" ht="14.4" customHeight="1" x14ac:dyDescent="0.3">
      <c r="A245" s="831" t="s">
        <v>629</v>
      </c>
      <c r="B245" s="832" t="s">
        <v>7332</v>
      </c>
      <c r="C245" s="832" t="s">
        <v>6751</v>
      </c>
      <c r="D245" s="832" t="s">
        <v>7337</v>
      </c>
      <c r="E245" s="832" t="s">
        <v>959</v>
      </c>
      <c r="F245" s="849"/>
      <c r="G245" s="849"/>
      <c r="H245" s="849"/>
      <c r="I245" s="849"/>
      <c r="J245" s="849">
        <v>0.49</v>
      </c>
      <c r="K245" s="849">
        <v>152.5</v>
      </c>
      <c r="L245" s="849">
        <v>1</v>
      </c>
      <c r="M245" s="849">
        <v>311.22448979591837</v>
      </c>
      <c r="N245" s="849">
        <v>1.7999999999999998</v>
      </c>
      <c r="O245" s="849">
        <v>560.34</v>
      </c>
      <c r="P245" s="837">
        <v>3.6743606557377051</v>
      </c>
      <c r="Q245" s="850">
        <v>311.30000000000007</v>
      </c>
    </row>
    <row r="246" spans="1:17" ht="14.4" customHeight="1" x14ac:dyDescent="0.3">
      <c r="A246" s="831" t="s">
        <v>629</v>
      </c>
      <c r="B246" s="832" t="s">
        <v>7332</v>
      </c>
      <c r="C246" s="832" t="s">
        <v>6751</v>
      </c>
      <c r="D246" s="832" t="s">
        <v>7222</v>
      </c>
      <c r="E246" s="832" t="s">
        <v>1737</v>
      </c>
      <c r="F246" s="849"/>
      <c r="G246" s="849"/>
      <c r="H246" s="849"/>
      <c r="I246" s="849"/>
      <c r="J246" s="849"/>
      <c r="K246" s="849"/>
      <c r="L246" s="849"/>
      <c r="M246" s="849"/>
      <c r="N246" s="849">
        <v>1.26</v>
      </c>
      <c r="O246" s="849">
        <v>131.66999999999999</v>
      </c>
      <c r="P246" s="837"/>
      <c r="Q246" s="850">
        <v>104.49999999999999</v>
      </c>
    </row>
    <row r="247" spans="1:17" ht="14.4" customHeight="1" x14ac:dyDescent="0.3">
      <c r="A247" s="831" t="s">
        <v>629</v>
      </c>
      <c r="B247" s="832" t="s">
        <v>7332</v>
      </c>
      <c r="C247" s="832" t="s">
        <v>6751</v>
      </c>
      <c r="D247" s="832" t="s">
        <v>6942</v>
      </c>
      <c r="E247" s="832" t="s">
        <v>6943</v>
      </c>
      <c r="F247" s="849">
        <v>0.05</v>
      </c>
      <c r="G247" s="849">
        <v>16.7</v>
      </c>
      <c r="H247" s="849">
        <v>0.4163550236848666</v>
      </c>
      <c r="I247" s="849">
        <v>333.99999999999994</v>
      </c>
      <c r="J247" s="849">
        <v>0.12</v>
      </c>
      <c r="K247" s="849">
        <v>40.11</v>
      </c>
      <c r="L247" s="849">
        <v>1</v>
      </c>
      <c r="M247" s="849">
        <v>334.25</v>
      </c>
      <c r="N247" s="849">
        <v>0.77</v>
      </c>
      <c r="O247" s="849">
        <v>193.51</v>
      </c>
      <c r="P247" s="837">
        <v>4.8244826726502117</v>
      </c>
      <c r="Q247" s="850">
        <v>251.3116883116883</v>
      </c>
    </row>
    <row r="248" spans="1:17" ht="14.4" customHeight="1" x14ac:dyDescent="0.3">
      <c r="A248" s="831" t="s">
        <v>629</v>
      </c>
      <c r="B248" s="832" t="s">
        <v>7332</v>
      </c>
      <c r="C248" s="832" t="s">
        <v>6751</v>
      </c>
      <c r="D248" s="832" t="s">
        <v>6944</v>
      </c>
      <c r="E248" s="832" t="s">
        <v>1572</v>
      </c>
      <c r="F248" s="849"/>
      <c r="G248" s="849"/>
      <c r="H248" s="849"/>
      <c r="I248" s="849"/>
      <c r="J248" s="849"/>
      <c r="K248" s="849"/>
      <c r="L248" s="849"/>
      <c r="M248" s="849"/>
      <c r="N248" s="849">
        <v>1.5</v>
      </c>
      <c r="O248" s="849">
        <v>1050</v>
      </c>
      <c r="P248" s="837"/>
      <c r="Q248" s="850">
        <v>700</v>
      </c>
    </row>
    <row r="249" spans="1:17" ht="14.4" customHeight="1" x14ac:dyDescent="0.3">
      <c r="A249" s="831" t="s">
        <v>629</v>
      </c>
      <c r="B249" s="832" t="s">
        <v>7332</v>
      </c>
      <c r="C249" s="832" t="s">
        <v>6751</v>
      </c>
      <c r="D249" s="832" t="s">
        <v>7338</v>
      </c>
      <c r="E249" s="832" t="s">
        <v>1217</v>
      </c>
      <c r="F249" s="849"/>
      <c r="G249" s="849"/>
      <c r="H249" s="849"/>
      <c r="I249" s="849"/>
      <c r="J249" s="849"/>
      <c r="K249" s="849"/>
      <c r="L249" s="849"/>
      <c r="M249" s="849"/>
      <c r="N249" s="849">
        <v>36.5</v>
      </c>
      <c r="O249" s="849">
        <v>19353.420000000002</v>
      </c>
      <c r="P249" s="837"/>
      <c r="Q249" s="850">
        <v>530.23068493150686</v>
      </c>
    </row>
    <row r="250" spans="1:17" ht="14.4" customHeight="1" x14ac:dyDescent="0.3">
      <c r="A250" s="831" t="s">
        <v>629</v>
      </c>
      <c r="B250" s="832" t="s">
        <v>7332</v>
      </c>
      <c r="C250" s="832" t="s">
        <v>6751</v>
      </c>
      <c r="D250" s="832" t="s">
        <v>7225</v>
      </c>
      <c r="E250" s="832" t="s">
        <v>1173</v>
      </c>
      <c r="F250" s="849">
        <v>58</v>
      </c>
      <c r="G250" s="849">
        <v>3387.2</v>
      </c>
      <c r="H250" s="849">
        <v>29</v>
      </c>
      <c r="I250" s="849">
        <v>58.4</v>
      </c>
      <c r="J250" s="849">
        <v>2</v>
      </c>
      <c r="K250" s="849">
        <v>116.8</v>
      </c>
      <c r="L250" s="849">
        <v>1</v>
      </c>
      <c r="M250" s="849">
        <v>58.4</v>
      </c>
      <c r="N250" s="849">
        <v>18.100000000000001</v>
      </c>
      <c r="O250" s="849">
        <v>737.97</v>
      </c>
      <c r="P250" s="837">
        <v>6.318236301369863</v>
      </c>
      <c r="Q250" s="850">
        <v>40.771823204419888</v>
      </c>
    </row>
    <row r="251" spans="1:17" ht="14.4" customHeight="1" x14ac:dyDescent="0.3">
      <c r="A251" s="831" t="s">
        <v>629</v>
      </c>
      <c r="B251" s="832" t="s">
        <v>7332</v>
      </c>
      <c r="C251" s="832" t="s">
        <v>6751</v>
      </c>
      <c r="D251" s="832" t="s">
        <v>7070</v>
      </c>
      <c r="E251" s="832" t="s">
        <v>7071</v>
      </c>
      <c r="F251" s="849">
        <v>6</v>
      </c>
      <c r="G251" s="849">
        <v>74264.58</v>
      </c>
      <c r="H251" s="849"/>
      <c r="I251" s="849">
        <v>12377.43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629</v>
      </c>
      <c r="B252" s="832" t="s">
        <v>7332</v>
      </c>
      <c r="C252" s="832" t="s">
        <v>6751</v>
      </c>
      <c r="D252" s="832" t="s">
        <v>7339</v>
      </c>
      <c r="E252" s="832" t="s">
        <v>7071</v>
      </c>
      <c r="F252" s="849">
        <v>4</v>
      </c>
      <c r="G252" s="849">
        <v>24754.84</v>
      </c>
      <c r="H252" s="849"/>
      <c r="I252" s="849">
        <v>6188.71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629</v>
      </c>
      <c r="B253" s="832" t="s">
        <v>7332</v>
      </c>
      <c r="C253" s="832" t="s">
        <v>6751</v>
      </c>
      <c r="D253" s="832" t="s">
        <v>7340</v>
      </c>
      <c r="E253" s="832" t="s">
        <v>3508</v>
      </c>
      <c r="F253" s="849">
        <v>18</v>
      </c>
      <c r="G253" s="849">
        <v>12460.81</v>
      </c>
      <c r="H253" s="849"/>
      <c r="I253" s="849">
        <v>692.26722222222224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629</v>
      </c>
      <c r="B254" s="832" t="s">
        <v>7332</v>
      </c>
      <c r="C254" s="832" t="s">
        <v>6751</v>
      </c>
      <c r="D254" s="832" t="s">
        <v>7072</v>
      </c>
      <c r="E254" s="832" t="s">
        <v>1623</v>
      </c>
      <c r="F254" s="849">
        <v>11</v>
      </c>
      <c r="G254" s="849">
        <v>13615.14</v>
      </c>
      <c r="H254" s="849"/>
      <c r="I254" s="849">
        <v>1237.74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629</v>
      </c>
      <c r="B255" s="832" t="s">
        <v>7332</v>
      </c>
      <c r="C255" s="832" t="s">
        <v>6751</v>
      </c>
      <c r="D255" s="832" t="s">
        <v>7074</v>
      </c>
      <c r="E255" s="832" t="s">
        <v>1623</v>
      </c>
      <c r="F255" s="849">
        <v>6</v>
      </c>
      <c r="G255" s="849">
        <v>37132.26</v>
      </c>
      <c r="H255" s="849">
        <v>6</v>
      </c>
      <c r="I255" s="849">
        <v>6188.71</v>
      </c>
      <c r="J255" s="849">
        <v>1</v>
      </c>
      <c r="K255" s="849">
        <v>6188.71</v>
      </c>
      <c r="L255" s="849">
        <v>1</v>
      </c>
      <c r="M255" s="849">
        <v>6188.71</v>
      </c>
      <c r="N255" s="849"/>
      <c r="O255" s="849"/>
      <c r="P255" s="837"/>
      <c r="Q255" s="850"/>
    </row>
    <row r="256" spans="1:17" ht="14.4" customHeight="1" x14ac:dyDescent="0.3">
      <c r="A256" s="831" t="s">
        <v>629</v>
      </c>
      <c r="B256" s="832" t="s">
        <v>7332</v>
      </c>
      <c r="C256" s="832" t="s">
        <v>6751</v>
      </c>
      <c r="D256" s="832" t="s">
        <v>6945</v>
      </c>
      <c r="E256" s="832" t="s">
        <v>1623</v>
      </c>
      <c r="F256" s="849">
        <v>10</v>
      </c>
      <c r="G256" s="849">
        <v>123774.3</v>
      </c>
      <c r="H256" s="849">
        <v>1.6666666666666667</v>
      </c>
      <c r="I256" s="849">
        <v>12377.43</v>
      </c>
      <c r="J256" s="849">
        <v>6</v>
      </c>
      <c r="K256" s="849">
        <v>74264.58</v>
      </c>
      <c r="L256" s="849">
        <v>1</v>
      </c>
      <c r="M256" s="849">
        <v>12377.43</v>
      </c>
      <c r="N256" s="849">
        <v>3</v>
      </c>
      <c r="O256" s="849">
        <v>37132.29</v>
      </c>
      <c r="P256" s="837">
        <v>0.5</v>
      </c>
      <c r="Q256" s="850">
        <v>12377.43</v>
      </c>
    </row>
    <row r="257" spans="1:17" ht="14.4" customHeight="1" x14ac:dyDescent="0.3">
      <c r="A257" s="831" t="s">
        <v>629</v>
      </c>
      <c r="B257" s="832" t="s">
        <v>7332</v>
      </c>
      <c r="C257" s="832" t="s">
        <v>6751</v>
      </c>
      <c r="D257" s="832" t="s">
        <v>7341</v>
      </c>
      <c r="E257" s="832" t="s">
        <v>2551</v>
      </c>
      <c r="F257" s="849"/>
      <c r="G257" s="849"/>
      <c r="H257" s="849"/>
      <c r="I257" s="849"/>
      <c r="J257" s="849"/>
      <c r="K257" s="849"/>
      <c r="L257" s="849"/>
      <c r="M257" s="849"/>
      <c r="N257" s="849">
        <v>1.6</v>
      </c>
      <c r="O257" s="849">
        <v>4913.84</v>
      </c>
      <c r="P257" s="837"/>
      <c r="Q257" s="850">
        <v>3071.15</v>
      </c>
    </row>
    <row r="258" spans="1:17" ht="14.4" customHeight="1" x14ac:dyDescent="0.3">
      <c r="A258" s="831" t="s">
        <v>629</v>
      </c>
      <c r="B258" s="832" t="s">
        <v>7332</v>
      </c>
      <c r="C258" s="832" t="s">
        <v>6751</v>
      </c>
      <c r="D258" s="832" t="s">
        <v>7226</v>
      </c>
      <c r="E258" s="832" t="s">
        <v>7227</v>
      </c>
      <c r="F258" s="849"/>
      <c r="G258" s="849"/>
      <c r="H258" s="849"/>
      <c r="I258" s="849"/>
      <c r="J258" s="849"/>
      <c r="K258" s="849"/>
      <c r="L258" s="849"/>
      <c r="M258" s="849"/>
      <c r="N258" s="849">
        <v>0</v>
      </c>
      <c r="O258" s="849">
        <v>0</v>
      </c>
      <c r="P258" s="837"/>
      <c r="Q258" s="850"/>
    </row>
    <row r="259" spans="1:17" ht="14.4" customHeight="1" x14ac:dyDescent="0.3">
      <c r="A259" s="831" t="s">
        <v>629</v>
      </c>
      <c r="B259" s="832" t="s">
        <v>7332</v>
      </c>
      <c r="C259" s="832" t="s">
        <v>6751</v>
      </c>
      <c r="D259" s="832" t="s">
        <v>7226</v>
      </c>
      <c r="E259" s="832" t="s">
        <v>2604</v>
      </c>
      <c r="F259" s="849"/>
      <c r="G259" s="849"/>
      <c r="H259" s="849"/>
      <c r="I259" s="849"/>
      <c r="J259" s="849"/>
      <c r="K259" s="849"/>
      <c r="L259" s="849"/>
      <c r="M259" s="849"/>
      <c r="N259" s="849">
        <v>4</v>
      </c>
      <c r="O259" s="849">
        <v>42087.6</v>
      </c>
      <c r="P259" s="837"/>
      <c r="Q259" s="850">
        <v>10521.9</v>
      </c>
    </row>
    <row r="260" spans="1:17" ht="14.4" customHeight="1" x14ac:dyDescent="0.3">
      <c r="A260" s="831" t="s">
        <v>629</v>
      </c>
      <c r="B260" s="832" t="s">
        <v>7332</v>
      </c>
      <c r="C260" s="832" t="s">
        <v>6751</v>
      </c>
      <c r="D260" s="832" t="s">
        <v>6863</v>
      </c>
      <c r="E260" s="832" t="s">
        <v>6915</v>
      </c>
      <c r="F260" s="849">
        <v>0</v>
      </c>
      <c r="G260" s="849">
        <v>0</v>
      </c>
      <c r="H260" s="849"/>
      <c r="I260" s="849"/>
      <c r="J260" s="849">
        <v>0</v>
      </c>
      <c r="K260" s="849">
        <v>0</v>
      </c>
      <c r="L260" s="849"/>
      <c r="M260" s="849"/>
      <c r="N260" s="849">
        <v>0</v>
      </c>
      <c r="O260" s="849">
        <v>0</v>
      </c>
      <c r="P260" s="837"/>
      <c r="Q260" s="850"/>
    </row>
    <row r="261" spans="1:17" ht="14.4" customHeight="1" x14ac:dyDescent="0.3">
      <c r="A261" s="831" t="s">
        <v>629</v>
      </c>
      <c r="B261" s="832" t="s">
        <v>7332</v>
      </c>
      <c r="C261" s="832" t="s">
        <v>6751</v>
      </c>
      <c r="D261" s="832" t="s">
        <v>6863</v>
      </c>
      <c r="E261" s="832" t="s">
        <v>2611</v>
      </c>
      <c r="F261" s="849">
        <v>10</v>
      </c>
      <c r="G261" s="849">
        <v>92930.08</v>
      </c>
      <c r="H261" s="849">
        <v>2.7803365481850788</v>
      </c>
      <c r="I261" s="849">
        <v>9293.0079999999998</v>
      </c>
      <c r="J261" s="849">
        <v>4</v>
      </c>
      <c r="K261" s="849">
        <v>33424.04</v>
      </c>
      <c r="L261" s="849">
        <v>1</v>
      </c>
      <c r="M261" s="849">
        <v>8356.01</v>
      </c>
      <c r="N261" s="849">
        <v>3</v>
      </c>
      <c r="O261" s="849">
        <v>25068.03</v>
      </c>
      <c r="P261" s="837">
        <v>0.75</v>
      </c>
      <c r="Q261" s="850">
        <v>8356.01</v>
      </c>
    </row>
    <row r="262" spans="1:17" ht="14.4" customHeight="1" x14ac:dyDescent="0.3">
      <c r="A262" s="831" t="s">
        <v>629</v>
      </c>
      <c r="B262" s="832" t="s">
        <v>7332</v>
      </c>
      <c r="C262" s="832" t="s">
        <v>6751</v>
      </c>
      <c r="D262" s="832" t="s">
        <v>7075</v>
      </c>
      <c r="E262" s="832" t="s">
        <v>1396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5710.43</v>
      </c>
      <c r="P262" s="837"/>
      <c r="Q262" s="850">
        <v>5710.43</v>
      </c>
    </row>
    <row r="263" spans="1:17" ht="14.4" customHeight="1" x14ac:dyDescent="0.3">
      <c r="A263" s="831" t="s">
        <v>629</v>
      </c>
      <c r="B263" s="832" t="s">
        <v>7332</v>
      </c>
      <c r="C263" s="832" t="s">
        <v>6751</v>
      </c>
      <c r="D263" s="832" t="s">
        <v>7228</v>
      </c>
      <c r="E263" s="832" t="s">
        <v>1396</v>
      </c>
      <c r="F263" s="849"/>
      <c r="G263" s="849"/>
      <c r="H263" s="849"/>
      <c r="I263" s="849"/>
      <c r="J263" s="849">
        <v>5</v>
      </c>
      <c r="K263" s="849">
        <v>57104.350000000006</v>
      </c>
      <c r="L263" s="849">
        <v>1</v>
      </c>
      <c r="M263" s="849">
        <v>11420.87</v>
      </c>
      <c r="N263" s="849">
        <v>5</v>
      </c>
      <c r="O263" s="849">
        <v>57104.35</v>
      </c>
      <c r="P263" s="837">
        <v>0.99999999999999989</v>
      </c>
      <c r="Q263" s="850">
        <v>11420.869999999999</v>
      </c>
    </row>
    <row r="264" spans="1:17" ht="14.4" customHeight="1" x14ac:dyDescent="0.3">
      <c r="A264" s="831" t="s">
        <v>629</v>
      </c>
      <c r="B264" s="832" t="s">
        <v>7332</v>
      </c>
      <c r="C264" s="832" t="s">
        <v>6751</v>
      </c>
      <c r="D264" s="832" t="s">
        <v>6952</v>
      </c>
      <c r="E264" s="832" t="s">
        <v>6953</v>
      </c>
      <c r="F264" s="849">
        <v>2</v>
      </c>
      <c r="G264" s="849">
        <v>275.08</v>
      </c>
      <c r="H264" s="849"/>
      <c r="I264" s="849">
        <v>137.54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629</v>
      </c>
      <c r="B265" s="832" t="s">
        <v>7332</v>
      </c>
      <c r="C265" s="832" t="s">
        <v>6751</v>
      </c>
      <c r="D265" s="832" t="s">
        <v>6954</v>
      </c>
      <c r="E265" s="832" t="s">
        <v>6953</v>
      </c>
      <c r="F265" s="849">
        <v>0.03</v>
      </c>
      <c r="G265" s="849">
        <v>20.62</v>
      </c>
      <c r="H265" s="849"/>
      <c r="I265" s="849">
        <v>687.33333333333337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629</v>
      </c>
      <c r="B266" s="832" t="s">
        <v>7332</v>
      </c>
      <c r="C266" s="832" t="s">
        <v>6751</v>
      </c>
      <c r="D266" s="832" t="s">
        <v>7342</v>
      </c>
      <c r="E266" s="832" t="s">
        <v>7343</v>
      </c>
      <c r="F266" s="849">
        <v>0.89999999999999991</v>
      </c>
      <c r="G266" s="849">
        <v>347.93999999999994</v>
      </c>
      <c r="H266" s="849">
        <v>2.5714285714285707</v>
      </c>
      <c r="I266" s="849">
        <v>386.59999999999997</v>
      </c>
      <c r="J266" s="849">
        <v>0.35</v>
      </c>
      <c r="K266" s="849">
        <v>135.31</v>
      </c>
      <c r="L266" s="849">
        <v>1</v>
      </c>
      <c r="M266" s="849">
        <v>386.6</v>
      </c>
      <c r="N266" s="849">
        <v>0</v>
      </c>
      <c r="O266" s="849">
        <v>0</v>
      </c>
      <c r="P266" s="837">
        <v>0</v>
      </c>
      <c r="Q266" s="850"/>
    </row>
    <row r="267" spans="1:17" ht="14.4" customHeight="1" x14ac:dyDescent="0.3">
      <c r="A267" s="831" t="s">
        <v>629</v>
      </c>
      <c r="B267" s="832" t="s">
        <v>7332</v>
      </c>
      <c r="C267" s="832" t="s">
        <v>6751</v>
      </c>
      <c r="D267" s="832" t="s">
        <v>6955</v>
      </c>
      <c r="E267" s="832" t="s">
        <v>1399</v>
      </c>
      <c r="F267" s="849">
        <v>1</v>
      </c>
      <c r="G267" s="849">
        <v>9158.27</v>
      </c>
      <c r="H267" s="849">
        <v>1</v>
      </c>
      <c r="I267" s="849">
        <v>9158.27</v>
      </c>
      <c r="J267" s="849">
        <v>1</v>
      </c>
      <c r="K267" s="849">
        <v>9158.27</v>
      </c>
      <c r="L267" s="849">
        <v>1</v>
      </c>
      <c r="M267" s="849">
        <v>9158.27</v>
      </c>
      <c r="N267" s="849">
        <v>1</v>
      </c>
      <c r="O267" s="849">
        <v>9158.27</v>
      </c>
      <c r="P267" s="837">
        <v>1</v>
      </c>
      <c r="Q267" s="850">
        <v>9158.27</v>
      </c>
    </row>
    <row r="268" spans="1:17" ht="14.4" customHeight="1" x14ac:dyDescent="0.3">
      <c r="A268" s="831" t="s">
        <v>629</v>
      </c>
      <c r="B268" s="832" t="s">
        <v>7332</v>
      </c>
      <c r="C268" s="832" t="s">
        <v>6751</v>
      </c>
      <c r="D268" s="832" t="s">
        <v>7344</v>
      </c>
      <c r="E268" s="832" t="s">
        <v>7266</v>
      </c>
      <c r="F268" s="849">
        <v>1.7</v>
      </c>
      <c r="G268" s="849">
        <v>1139.9100000000001</v>
      </c>
      <c r="H268" s="849">
        <v>0.15775161293001089</v>
      </c>
      <c r="I268" s="849">
        <v>670.53529411764714</v>
      </c>
      <c r="J268" s="849">
        <v>11.4</v>
      </c>
      <c r="K268" s="849">
        <v>7225.98</v>
      </c>
      <c r="L268" s="849">
        <v>1</v>
      </c>
      <c r="M268" s="849">
        <v>633.85789473684201</v>
      </c>
      <c r="N268" s="849">
        <v>11.2</v>
      </c>
      <c r="O268" s="849">
        <v>2413.7400000000002</v>
      </c>
      <c r="P268" s="837">
        <v>0.33403635216261329</v>
      </c>
      <c r="Q268" s="850">
        <v>215.51250000000005</v>
      </c>
    </row>
    <row r="269" spans="1:17" ht="14.4" customHeight="1" x14ac:dyDescent="0.3">
      <c r="A269" s="831" t="s">
        <v>629</v>
      </c>
      <c r="B269" s="832" t="s">
        <v>7332</v>
      </c>
      <c r="C269" s="832" t="s">
        <v>6751</v>
      </c>
      <c r="D269" s="832" t="s">
        <v>7345</v>
      </c>
      <c r="E269" s="832" t="s">
        <v>7346</v>
      </c>
      <c r="F269" s="849">
        <v>9</v>
      </c>
      <c r="G269" s="849">
        <v>385.92</v>
      </c>
      <c r="H269" s="849"/>
      <c r="I269" s="849">
        <v>42.88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629</v>
      </c>
      <c r="B270" s="832" t="s">
        <v>7332</v>
      </c>
      <c r="C270" s="832" t="s">
        <v>6751</v>
      </c>
      <c r="D270" s="832" t="s">
        <v>7347</v>
      </c>
      <c r="E270" s="832" t="s">
        <v>1147</v>
      </c>
      <c r="F270" s="849">
        <v>0.4</v>
      </c>
      <c r="G270" s="849">
        <v>108.06</v>
      </c>
      <c r="H270" s="849"/>
      <c r="I270" s="849">
        <v>270.14999999999998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629</v>
      </c>
      <c r="B271" s="832" t="s">
        <v>7332</v>
      </c>
      <c r="C271" s="832" t="s">
        <v>6751</v>
      </c>
      <c r="D271" s="832" t="s">
        <v>7348</v>
      </c>
      <c r="E271" s="832" t="s">
        <v>7349</v>
      </c>
      <c r="F271" s="849">
        <v>3.5</v>
      </c>
      <c r="G271" s="849">
        <v>472.85</v>
      </c>
      <c r="H271" s="849"/>
      <c r="I271" s="849">
        <v>135.1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629</v>
      </c>
      <c r="B272" s="832" t="s">
        <v>7332</v>
      </c>
      <c r="C272" s="832" t="s">
        <v>6751</v>
      </c>
      <c r="D272" s="832" t="s">
        <v>7234</v>
      </c>
      <c r="E272" s="832" t="s">
        <v>7235</v>
      </c>
      <c r="F272" s="849">
        <v>128.12</v>
      </c>
      <c r="G272" s="849">
        <v>34812.32</v>
      </c>
      <c r="H272" s="849">
        <v>1.2213554914531863</v>
      </c>
      <c r="I272" s="849">
        <v>271.71651576646894</v>
      </c>
      <c r="J272" s="849">
        <v>104.9</v>
      </c>
      <c r="K272" s="849">
        <v>28503.02</v>
      </c>
      <c r="L272" s="849">
        <v>1</v>
      </c>
      <c r="M272" s="849">
        <v>271.7161105815062</v>
      </c>
      <c r="N272" s="849">
        <v>147.69999999999993</v>
      </c>
      <c r="O272" s="849">
        <v>26823.049999999996</v>
      </c>
      <c r="P272" s="837">
        <v>0.94105992978989583</v>
      </c>
      <c r="Q272" s="850">
        <v>181.60494245091408</v>
      </c>
    </row>
    <row r="273" spans="1:17" ht="14.4" customHeight="1" x14ac:dyDescent="0.3">
      <c r="A273" s="831" t="s">
        <v>629</v>
      </c>
      <c r="B273" s="832" t="s">
        <v>7332</v>
      </c>
      <c r="C273" s="832" t="s">
        <v>6751</v>
      </c>
      <c r="D273" s="832" t="s">
        <v>7236</v>
      </c>
      <c r="E273" s="832" t="s">
        <v>953</v>
      </c>
      <c r="F273" s="849">
        <v>140.9</v>
      </c>
      <c r="G273" s="849">
        <v>19143</v>
      </c>
      <c r="H273" s="849">
        <v>1.1731921637651972</v>
      </c>
      <c r="I273" s="849">
        <v>135.8623136976579</v>
      </c>
      <c r="J273" s="849">
        <v>120.1</v>
      </c>
      <c r="K273" s="849">
        <v>16317.02</v>
      </c>
      <c r="L273" s="849">
        <v>1</v>
      </c>
      <c r="M273" s="849">
        <v>135.86194837635304</v>
      </c>
      <c r="N273" s="849">
        <v>131.19999999999999</v>
      </c>
      <c r="O273" s="849">
        <v>17825.07</v>
      </c>
      <c r="P273" s="837">
        <v>1.0924219005676281</v>
      </c>
      <c r="Q273" s="850">
        <v>135.86181402439024</v>
      </c>
    </row>
    <row r="274" spans="1:17" ht="14.4" customHeight="1" x14ac:dyDescent="0.3">
      <c r="A274" s="831" t="s">
        <v>629</v>
      </c>
      <c r="B274" s="832" t="s">
        <v>7332</v>
      </c>
      <c r="C274" s="832" t="s">
        <v>6751</v>
      </c>
      <c r="D274" s="832" t="s">
        <v>7350</v>
      </c>
      <c r="E274" s="832" t="s">
        <v>7238</v>
      </c>
      <c r="F274" s="849">
        <v>7</v>
      </c>
      <c r="G274" s="849">
        <v>469.42</v>
      </c>
      <c r="H274" s="849"/>
      <c r="I274" s="849">
        <v>67.06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629</v>
      </c>
      <c r="B275" s="832" t="s">
        <v>7332</v>
      </c>
      <c r="C275" s="832" t="s">
        <v>6751</v>
      </c>
      <c r="D275" s="832" t="s">
        <v>7351</v>
      </c>
      <c r="E275" s="832" t="s">
        <v>7352</v>
      </c>
      <c r="F275" s="849">
        <v>0.2</v>
      </c>
      <c r="G275" s="849">
        <v>909.52</v>
      </c>
      <c r="H275" s="849">
        <v>0.66666666666666663</v>
      </c>
      <c r="I275" s="849">
        <v>4547.5999999999995</v>
      </c>
      <c r="J275" s="849">
        <v>0.30000000000000004</v>
      </c>
      <c r="K275" s="849">
        <v>1364.28</v>
      </c>
      <c r="L275" s="849">
        <v>1</v>
      </c>
      <c r="M275" s="849">
        <v>4547.5999999999995</v>
      </c>
      <c r="N275" s="849"/>
      <c r="O275" s="849"/>
      <c r="P275" s="837"/>
      <c r="Q275" s="850"/>
    </row>
    <row r="276" spans="1:17" ht="14.4" customHeight="1" x14ac:dyDescent="0.3">
      <c r="A276" s="831" t="s">
        <v>629</v>
      </c>
      <c r="B276" s="832" t="s">
        <v>7332</v>
      </c>
      <c r="C276" s="832" t="s">
        <v>6751</v>
      </c>
      <c r="D276" s="832" t="s">
        <v>7237</v>
      </c>
      <c r="E276" s="832" t="s">
        <v>7238</v>
      </c>
      <c r="F276" s="849">
        <v>12</v>
      </c>
      <c r="G276" s="849">
        <v>402.36</v>
      </c>
      <c r="H276" s="849"/>
      <c r="I276" s="849">
        <v>33.53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629</v>
      </c>
      <c r="B277" s="832" t="s">
        <v>7332</v>
      </c>
      <c r="C277" s="832" t="s">
        <v>6751</v>
      </c>
      <c r="D277" s="832" t="s">
        <v>7239</v>
      </c>
      <c r="E277" s="832" t="s">
        <v>7240</v>
      </c>
      <c r="F277" s="849">
        <v>0.54</v>
      </c>
      <c r="G277" s="849">
        <v>2448.9</v>
      </c>
      <c r="H277" s="849"/>
      <c r="I277" s="849">
        <v>4535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629</v>
      </c>
      <c r="B278" s="832" t="s">
        <v>7332</v>
      </c>
      <c r="C278" s="832" t="s">
        <v>6751</v>
      </c>
      <c r="D278" s="832" t="s">
        <v>7353</v>
      </c>
      <c r="E278" s="832" t="s">
        <v>7354</v>
      </c>
      <c r="F278" s="849">
        <v>1.4</v>
      </c>
      <c r="G278" s="849">
        <v>4569.2299999999996</v>
      </c>
      <c r="H278" s="849"/>
      <c r="I278" s="849">
        <v>3263.735714285714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629</v>
      </c>
      <c r="B279" s="832" t="s">
        <v>7332</v>
      </c>
      <c r="C279" s="832" t="s">
        <v>6751</v>
      </c>
      <c r="D279" s="832" t="s">
        <v>7355</v>
      </c>
      <c r="E279" s="832" t="s">
        <v>7354</v>
      </c>
      <c r="F279" s="849">
        <v>4.3</v>
      </c>
      <c r="G279" s="849">
        <v>7017.02</v>
      </c>
      <c r="H279" s="849"/>
      <c r="I279" s="849">
        <v>1631.86511627907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629</v>
      </c>
      <c r="B280" s="832" t="s">
        <v>7332</v>
      </c>
      <c r="C280" s="832" t="s">
        <v>6751</v>
      </c>
      <c r="D280" s="832" t="s">
        <v>7241</v>
      </c>
      <c r="E280" s="832" t="s">
        <v>7242</v>
      </c>
      <c r="F280" s="849">
        <v>5.01</v>
      </c>
      <c r="G280" s="849">
        <v>2437.2400000000002</v>
      </c>
      <c r="H280" s="849">
        <v>0.86631856198881763</v>
      </c>
      <c r="I280" s="849">
        <v>486.47504990019968</v>
      </c>
      <c r="J280" s="849">
        <v>4.0999999999999996</v>
      </c>
      <c r="K280" s="849">
        <v>2813.33</v>
      </c>
      <c r="L280" s="849">
        <v>1</v>
      </c>
      <c r="M280" s="849">
        <v>686.17804878048787</v>
      </c>
      <c r="N280" s="849">
        <v>5.38</v>
      </c>
      <c r="O280" s="849">
        <v>3691.63</v>
      </c>
      <c r="P280" s="837">
        <v>1.3121923130240676</v>
      </c>
      <c r="Q280" s="850">
        <v>686.17657992565057</v>
      </c>
    </row>
    <row r="281" spans="1:17" ht="14.4" customHeight="1" x14ac:dyDescent="0.3">
      <c r="A281" s="831" t="s">
        <v>629</v>
      </c>
      <c r="B281" s="832" t="s">
        <v>7332</v>
      </c>
      <c r="C281" s="832" t="s">
        <v>6751</v>
      </c>
      <c r="D281" s="832" t="s">
        <v>7243</v>
      </c>
      <c r="E281" s="832" t="s">
        <v>7242</v>
      </c>
      <c r="F281" s="849">
        <v>0.85</v>
      </c>
      <c r="G281" s="849">
        <v>103.34</v>
      </c>
      <c r="H281" s="849">
        <v>0.60238997376858061</v>
      </c>
      <c r="I281" s="849">
        <v>121.5764705882353</v>
      </c>
      <c r="J281" s="849">
        <v>1</v>
      </c>
      <c r="K281" s="849">
        <v>171.55</v>
      </c>
      <c r="L281" s="849">
        <v>1</v>
      </c>
      <c r="M281" s="849">
        <v>171.55</v>
      </c>
      <c r="N281" s="849">
        <v>2</v>
      </c>
      <c r="O281" s="849">
        <v>343.1</v>
      </c>
      <c r="P281" s="837">
        <v>2</v>
      </c>
      <c r="Q281" s="850">
        <v>171.55</v>
      </c>
    </row>
    <row r="282" spans="1:17" ht="14.4" customHeight="1" x14ac:dyDescent="0.3">
      <c r="A282" s="831" t="s">
        <v>629</v>
      </c>
      <c r="B282" s="832" t="s">
        <v>7332</v>
      </c>
      <c r="C282" s="832" t="s">
        <v>6751</v>
      </c>
      <c r="D282" s="832" t="s">
        <v>7244</v>
      </c>
      <c r="E282" s="832" t="s">
        <v>7242</v>
      </c>
      <c r="F282" s="849">
        <v>0.9</v>
      </c>
      <c r="G282" s="849">
        <v>218.91</v>
      </c>
      <c r="H282" s="849">
        <v>0.59080236418103804</v>
      </c>
      <c r="I282" s="849">
        <v>243.23333333333332</v>
      </c>
      <c r="J282" s="849">
        <v>1.08</v>
      </c>
      <c r="K282" s="849">
        <v>370.53</v>
      </c>
      <c r="L282" s="849">
        <v>1</v>
      </c>
      <c r="M282" s="849">
        <v>343.08333333333326</v>
      </c>
      <c r="N282" s="849">
        <v>0.93</v>
      </c>
      <c r="O282" s="849">
        <v>319.07</v>
      </c>
      <c r="P282" s="837">
        <v>0.86111785820311448</v>
      </c>
      <c r="Q282" s="850">
        <v>343.08602150537632</v>
      </c>
    </row>
    <row r="283" spans="1:17" ht="14.4" customHeight="1" x14ac:dyDescent="0.3">
      <c r="A283" s="831" t="s">
        <v>629</v>
      </c>
      <c r="B283" s="832" t="s">
        <v>7332</v>
      </c>
      <c r="C283" s="832" t="s">
        <v>6751</v>
      </c>
      <c r="D283" s="832" t="s">
        <v>7245</v>
      </c>
      <c r="E283" s="832" t="s">
        <v>7246</v>
      </c>
      <c r="F283" s="849">
        <v>5</v>
      </c>
      <c r="G283" s="849">
        <v>34314.300000000003</v>
      </c>
      <c r="H283" s="849"/>
      <c r="I283" s="849">
        <v>6862.8600000000006</v>
      </c>
      <c r="J283" s="849">
        <v>0</v>
      </c>
      <c r="K283" s="849">
        <v>0</v>
      </c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629</v>
      </c>
      <c r="B284" s="832" t="s">
        <v>7332</v>
      </c>
      <c r="C284" s="832" t="s">
        <v>6751</v>
      </c>
      <c r="D284" s="832" t="s">
        <v>7248</v>
      </c>
      <c r="E284" s="832" t="s">
        <v>7249</v>
      </c>
      <c r="F284" s="849">
        <v>39</v>
      </c>
      <c r="G284" s="849">
        <v>2406.33</v>
      </c>
      <c r="H284" s="849"/>
      <c r="I284" s="849">
        <v>61.700769230769232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629</v>
      </c>
      <c r="B285" s="832" t="s">
        <v>7332</v>
      </c>
      <c r="C285" s="832" t="s">
        <v>6751</v>
      </c>
      <c r="D285" s="832" t="s">
        <v>7356</v>
      </c>
      <c r="E285" s="832" t="s">
        <v>7357</v>
      </c>
      <c r="F285" s="849">
        <v>8.7000000000000011</v>
      </c>
      <c r="G285" s="849">
        <v>403.03</v>
      </c>
      <c r="H285" s="849"/>
      <c r="I285" s="849">
        <v>46.32528735632183</v>
      </c>
      <c r="J285" s="849">
        <v>0</v>
      </c>
      <c r="K285" s="849">
        <v>0</v>
      </c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629</v>
      </c>
      <c r="B286" s="832" t="s">
        <v>7332</v>
      </c>
      <c r="C286" s="832" t="s">
        <v>6751</v>
      </c>
      <c r="D286" s="832" t="s">
        <v>7358</v>
      </c>
      <c r="E286" s="832" t="s">
        <v>7357</v>
      </c>
      <c r="F286" s="849">
        <v>40.24</v>
      </c>
      <c r="G286" s="849">
        <v>3170.91</v>
      </c>
      <c r="H286" s="849">
        <v>1.1137567438462401</v>
      </c>
      <c r="I286" s="849">
        <v>78.799950298210732</v>
      </c>
      <c r="J286" s="849">
        <v>36.130000000000003</v>
      </c>
      <c r="K286" s="849">
        <v>2847.0400000000004</v>
      </c>
      <c r="L286" s="849">
        <v>1</v>
      </c>
      <c r="M286" s="849">
        <v>78.799889288679779</v>
      </c>
      <c r="N286" s="849">
        <v>61.300000000000004</v>
      </c>
      <c r="O286" s="849">
        <v>3601.84</v>
      </c>
      <c r="P286" s="837">
        <v>1.2651174553220186</v>
      </c>
      <c r="Q286" s="850">
        <v>58.757585644371943</v>
      </c>
    </row>
    <row r="287" spans="1:17" ht="14.4" customHeight="1" x14ac:dyDescent="0.3">
      <c r="A287" s="831" t="s">
        <v>629</v>
      </c>
      <c r="B287" s="832" t="s">
        <v>7332</v>
      </c>
      <c r="C287" s="832" t="s">
        <v>6751</v>
      </c>
      <c r="D287" s="832" t="s">
        <v>7359</v>
      </c>
      <c r="E287" s="832" t="s">
        <v>7360</v>
      </c>
      <c r="F287" s="849">
        <v>22.92</v>
      </c>
      <c r="G287" s="849">
        <v>1011.45</v>
      </c>
      <c r="H287" s="849">
        <v>1.0760564279331035</v>
      </c>
      <c r="I287" s="849">
        <v>44.129581151832461</v>
      </c>
      <c r="J287" s="849">
        <v>21.3</v>
      </c>
      <c r="K287" s="849">
        <v>939.96</v>
      </c>
      <c r="L287" s="849">
        <v>1</v>
      </c>
      <c r="M287" s="849">
        <v>44.129577464788731</v>
      </c>
      <c r="N287" s="849"/>
      <c r="O287" s="849"/>
      <c r="P287" s="837"/>
      <c r="Q287" s="850"/>
    </row>
    <row r="288" spans="1:17" ht="14.4" customHeight="1" x14ac:dyDescent="0.3">
      <c r="A288" s="831" t="s">
        <v>629</v>
      </c>
      <c r="B288" s="832" t="s">
        <v>7332</v>
      </c>
      <c r="C288" s="832" t="s">
        <v>6751</v>
      </c>
      <c r="D288" s="832" t="s">
        <v>7361</v>
      </c>
      <c r="E288" s="832" t="s">
        <v>7252</v>
      </c>
      <c r="F288" s="849"/>
      <c r="G288" s="849"/>
      <c r="H288" s="849"/>
      <c r="I288" s="849"/>
      <c r="J288" s="849"/>
      <c r="K288" s="849"/>
      <c r="L288" s="849"/>
      <c r="M288" s="849"/>
      <c r="N288" s="849">
        <v>0.25</v>
      </c>
      <c r="O288" s="849">
        <v>168.15</v>
      </c>
      <c r="P288" s="837"/>
      <c r="Q288" s="850">
        <v>672.6</v>
      </c>
    </row>
    <row r="289" spans="1:17" ht="14.4" customHeight="1" x14ac:dyDescent="0.3">
      <c r="A289" s="831" t="s">
        <v>629</v>
      </c>
      <c r="B289" s="832" t="s">
        <v>7332</v>
      </c>
      <c r="C289" s="832" t="s">
        <v>6751</v>
      </c>
      <c r="D289" s="832" t="s">
        <v>7251</v>
      </c>
      <c r="E289" s="832" t="s">
        <v>7252</v>
      </c>
      <c r="F289" s="849">
        <v>0.1</v>
      </c>
      <c r="G289" s="849">
        <v>38.18</v>
      </c>
      <c r="H289" s="849">
        <v>0.2857142857142857</v>
      </c>
      <c r="I289" s="849">
        <v>381.79999999999995</v>
      </c>
      <c r="J289" s="849">
        <v>0.35</v>
      </c>
      <c r="K289" s="849">
        <v>133.63</v>
      </c>
      <c r="L289" s="849">
        <v>1</v>
      </c>
      <c r="M289" s="849">
        <v>381.8</v>
      </c>
      <c r="N289" s="849">
        <v>0.05</v>
      </c>
      <c r="O289" s="849">
        <v>19.09</v>
      </c>
      <c r="P289" s="837">
        <v>0.14285714285714285</v>
      </c>
      <c r="Q289" s="850">
        <v>381.79999999999995</v>
      </c>
    </row>
    <row r="290" spans="1:17" ht="14.4" customHeight="1" x14ac:dyDescent="0.3">
      <c r="A290" s="831" t="s">
        <v>629</v>
      </c>
      <c r="B290" s="832" t="s">
        <v>7332</v>
      </c>
      <c r="C290" s="832" t="s">
        <v>6751</v>
      </c>
      <c r="D290" s="832" t="s">
        <v>7362</v>
      </c>
      <c r="E290" s="832" t="s">
        <v>7363</v>
      </c>
      <c r="F290" s="849">
        <v>4.58</v>
      </c>
      <c r="G290" s="849">
        <v>4072.55</v>
      </c>
      <c r="H290" s="849">
        <v>4.5619056153596276</v>
      </c>
      <c r="I290" s="849">
        <v>889.20305676855901</v>
      </c>
      <c r="J290" s="849">
        <v>1.01</v>
      </c>
      <c r="K290" s="849">
        <v>892.73</v>
      </c>
      <c r="L290" s="849">
        <v>1</v>
      </c>
      <c r="M290" s="849">
        <v>883.89108910891093</v>
      </c>
      <c r="N290" s="849">
        <v>1</v>
      </c>
      <c r="O290" s="849">
        <v>883.95</v>
      </c>
      <c r="P290" s="837">
        <v>0.99016499949592829</v>
      </c>
      <c r="Q290" s="850">
        <v>883.95</v>
      </c>
    </row>
    <row r="291" spans="1:17" ht="14.4" customHeight="1" x14ac:dyDescent="0.3">
      <c r="A291" s="831" t="s">
        <v>629</v>
      </c>
      <c r="B291" s="832" t="s">
        <v>7332</v>
      </c>
      <c r="C291" s="832" t="s">
        <v>6751</v>
      </c>
      <c r="D291" s="832" t="s">
        <v>7364</v>
      </c>
      <c r="E291" s="832" t="s">
        <v>7363</v>
      </c>
      <c r="F291" s="849">
        <v>2.7</v>
      </c>
      <c r="G291" s="849">
        <v>4773.33</v>
      </c>
      <c r="H291" s="849"/>
      <c r="I291" s="849">
        <v>1767.8999999999999</v>
      </c>
      <c r="J291" s="849"/>
      <c r="K291" s="849"/>
      <c r="L291" s="849"/>
      <c r="M291" s="849"/>
      <c r="N291" s="849">
        <v>6.1000000000000005</v>
      </c>
      <c r="O291" s="849">
        <v>2281.4</v>
      </c>
      <c r="P291" s="837"/>
      <c r="Q291" s="850">
        <v>374</v>
      </c>
    </row>
    <row r="292" spans="1:17" ht="14.4" customHeight="1" x14ac:dyDescent="0.3">
      <c r="A292" s="831" t="s">
        <v>629</v>
      </c>
      <c r="B292" s="832" t="s">
        <v>7332</v>
      </c>
      <c r="C292" s="832" t="s">
        <v>6751</v>
      </c>
      <c r="D292" s="832" t="s">
        <v>7253</v>
      </c>
      <c r="E292" s="832" t="s">
        <v>7254</v>
      </c>
      <c r="F292" s="849">
        <v>0.37</v>
      </c>
      <c r="G292" s="849">
        <v>184.15</v>
      </c>
      <c r="H292" s="849"/>
      <c r="I292" s="849">
        <v>497.70270270270271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629</v>
      </c>
      <c r="B293" s="832" t="s">
        <v>7332</v>
      </c>
      <c r="C293" s="832" t="s">
        <v>6751</v>
      </c>
      <c r="D293" s="832" t="s">
        <v>7255</v>
      </c>
      <c r="E293" s="832" t="s">
        <v>7254</v>
      </c>
      <c r="F293" s="849">
        <v>1.8000000000000003</v>
      </c>
      <c r="G293" s="849">
        <v>298.63</v>
      </c>
      <c r="H293" s="849"/>
      <c r="I293" s="849">
        <v>165.90555555555554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629</v>
      </c>
      <c r="B294" s="832" t="s">
        <v>7332</v>
      </c>
      <c r="C294" s="832" t="s">
        <v>6751</v>
      </c>
      <c r="D294" s="832" t="s">
        <v>7365</v>
      </c>
      <c r="E294" s="832" t="s">
        <v>7366</v>
      </c>
      <c r="F294" s="849">
        <v>21.35</v>
      </c>
      <c r="G294" s="849">
        <v>12805.73</v>
      </c>
      <c r="H294" s="849">
        <v>24.541452663855885</v>
      </c>
      <c r="I294" s="849">
        <v>599.79999999999995</v>
      </c>
      <c r="J294" s="849">
        <v>0.86999999999999988</v>
      </c>
      <c r="K294" s="849">
        <v>521.79999999999995</v>
      </c>
      <c r="L294" s="849">
        <v>1</v>
      </c>
      <c r="M294" s="849">
        <v>599.77011494252872</v>
      </c>
      <c r="N294" s="849"/>
      <c r="O294" s="849"/>
      <c r="P294" s="837"/>
      <c r="Q294" s="850"/>
    </row>
    <row r="295" spans="1:17" ht="14.4" customHeight="1" x14ac:dyDescent="0.3">
      <c r="A295" s="831" t="s">
        <v>629</v>
      </c>
      <c r="B295" s="832" t="s">
        <v>7332</v>
      </c>
      <c r="C295" s="832" t="s">
        <v>6751</v>
      </c>
      <c r="D295" s="832" t="s">
        <v>7367</v>
      </c>
      <c r="E295" s="832" t="s">
        <v>7366</v>
      </c>
      <c r="F295" s="849">
        <v>14</v>
      </c>
      <c r="G295" s="849">
        <v>11196.71</v>
      </c>
      <c r="H295" s="849">
        <v>46.668514504834945</v>
      </c>
      <c r="I295" s="849">
        <v>799.76499999999999</v>
      </c>
      <c r="J295" s="849">
        <v>0.3</v>
      </c>
      <c r="K295" s="849">
        <v>239.92</v>
      </c>
      <c r="L295" s="849">
        <v>1</v>
      </c>
      <c r="M295" s="849">
        <v>799.73333333333335</v>
      </c>
      <c r="N295" s="849"/>
      <c r="O295" s="849"/>
      <c r="P295" s="837"/>
      <c r="Q295" s="850"/>
    </row>
    <row r="296" spans="1:17" ht="14.4" customHeight="1" x14ac:dyDescent="0.3">
      <c r="A296" s="831" t="s">
        <v>629</v>
      </c>
      <c r="B296" s="832" t="s">
        <v>7332</v>
      </c>
      <c r="C296" s="832" t="s">
        <v>6751</v>
      </c>
      <c r="D296" s="832" t="s">
        <v>7368</v>
      </c>
      <c r="E296" s="832" t="s">
        <v>979</v>
      </c>
      <c r="F296" s="849">
        <v>31.009999999999998</v>
      </c>
      <c r="G296" s="849">
        <v>2868.0699999999997</v>
      </c>
      <c r="H296" s="849">
        <v>1.696490574296547</v>
      </c>
      <c r="I296" s="849">
        <v>92.488552079974198</v>
      </c>
      <c r="J296" s="849">
        <v>18.28</v>
      </c>
      <c r="K296" s="849">
        <v>1690.5900000000001</v>
      </c>
      <c r="L296" s="849">
        <v>1</v>
      </c>
      <c r="M296" s="849">
        <v>92.483041575492337</v>
      </c>
      <c r="N296" s="849"/>
      <c r="O296" s="849"/>
      <c r="P296" s="837"/>
      <c r="Q296" s="850"/>
    </row>
    <row r="297" spans="1:17" ht="14.4" customHeight="1" x14ac:dyDescent="0.3">
      <c r="A297" s="831" t="s">
        <v>629</v>
      </c>
      <c r="B297" s="832" t="s">
        <v>7332</v>
      </c>
      <c r="C297" s="832" t="s">
        <v>6751</v>
      </c>
      <c r="D297" s="832" t="s">
        <v>7256</v>
      </c>
      <c r="E297" s="832" t="s">
        <v>2062</v>
      </c>
      <c r="F297" s="849">
        <v>7</v>
      </c>
      <c r="G297" s="849">
        <v>9011.52</v>
      </c>
      <c r="H297" s="849"/>
      <c r="I297" s="849">
        <v>1287.3600000000001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629</v>
      </c>
      <c r="B298" s="832" t="s">
        <v>7332</v>
      </c>
      <c r="C298" s="832" t="s">
        <v>6751</v>
      </c>
      <c r="D298" s="832" t="s">
        <v>7369</v>
      </c>
      <c r="E298" s="832" t="s">
        <v>7370</v>
      </c>
      <c r="F298" s="849">
        <v>2.0099999999999998</v>
      </c>
      <c r="G298" s="849">
        <v>3175.25</v>
      </c>
      <c r="H298" s="849"/>
      <c r="I298" s="849">
        <v>1579.7263681592042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629</v>
      </c>
      <c r="B299" s="832" t="s">
        <v>7332</v>
      </c>
      <c r="C299" s="832" t="s">
        <v>6751</v>
      </c>
      <c r="D299" s="832" t="s">
        <v>7371</v>
      </c>
      <c r="E299" s="832" t="s">
        <v>7270</v>
      </c>
      <c r="F299" s="849">
        <v>6.9</v>
      </c>
      <c r="G299" s="849">
        <v>2703.42</v>
      </c>
      <c r="H299" s="849">
        <v>11.5</v>
      </c>
      <c r="I299" s="849">
        <v>391.8</v>
      </c>
      <c r="J299" s="849">
        <v>0.6</v>
      </c>
      <c r="K299" s="849">
        <v>235.08</v>
      </c>
      <c r="L299" s="849">
        <v>1</v>
      </c>
      <c r="M299" s="849">
        <v>391.8</v>
      </c>
      <c r="N299" s="849">
        <v>1.4</v>
      </c>
      <c r="O299" s="849">
        <v>548.52</v>
      </c>
      <c r="P299" s="837">
        <v>2.333333333333333</v>
      </c>
      <c r="Q299" s="850">
        <v>391.8</v>
      </c>
    </row>
    <row r="300" spans="1:17" ht="14.4" customHeight="1" x14ac:dyDescent="0.3">
      <c r="A300" s="831" t="s">
        <v>629</v>
      </c>
      <c r="B300" s="832" t="s">
        <v>7332</v>
      </c>
      <c r="C300" s="832" t="s">
        <v>6751</v>
      </c>
      <c r="D300" s="832" t="s">
        <v>7372</v>
      </c>
      <c r="E300" s="832" t="s">
        <v>7373</v>
      </c>
      <c r="F300" s="849">
        <v>0.6</v>
      </c>
      <c r="G300" s="849">
        <v>459.36</v>
      </c>
      <c r="H300" s="849">
        <v>0.30360872438863185</v>
      </c>
      <c r="I300" s="849">
        <v>765.6</v>
      </c>
      <c r="J300" s="849">
        <v>2</v>
      </c>
      <c r="K300" s="849">
        <v>1513</v>
      </c>
      <c r="L300" s="849">
        <v>1</v>
      </c>
      <c r="M300" s="849">
        <v>756.5</v>
      </c>
      <c r="N300" s="849">
        <v>3.3</v>
      </c>
      <c r="O300" s="849">
        <v>2077.08</v>
      </c>
      <c r="P300" s="837">
        <v>1.3728222075346992</v>
      </c>
      <c r="Q300" s="850">
        <v>629.41818181818178</v>
      </c>
    </row>
    <row r="301" spans="1:17" ht="14.4" customHeight="1" x14ac:dyDescent="0.3">
      <c r="A301" s="831" t="s">
        <v>629</v>
      </c>
      <c r="B301" s="832" t="s">
        <v>7332</v>
      </c>
      <c r="C301" s="832" t="s">
        <v>6751</v>
      </c>
      <c r="D301" s="832" t="s">
        <v>7374</v>
      </c>
      <c r="E301" s="832" t="s">
        <v>7375</v>
      </c>
      <c r="F301" s="849">
        <v>26</v>
      </c>
      <c r="G301" s="849">
        <v>2849.6</v>
      </c>
      <c r="H301" s="849">
        <v>4.814814814814814</v>
      </c>
      <c r="I301" s="849">
        <v>109.6</v>
      </c>
      <c r="J301" s="849">
        <v>5.4</v>
      </c>
      <c r="K301" s="849">
        <v>591.84</v>
      </c>
      <c r="L301" s="849">
        <v>1</v>
      </c>
      <c r="M301" s="849">
        <v>109.6</v>
      </c>
      <c r="N301" s="849">
        <v>24</v>
      </c>
      <c r="O301" s="849">
        <v>2630.4</v>
      </c>
      <c r="P301" s="837">
        <v>4.4444444444444446</v>
      </c>
      <c r="Q301" s="850">
        <v>109.60000000000001</v>
      </c>
    </row>
    <row r="302" spans="1:17" ht="14.4" customHeight="1" x14ac:dyDescent="0.3">
      <c r="A302" s="831" t="s">
        <v>629</v>
      </c>
      <c r="B302" s="832" t="s">
        <v>7332</v>
      </c>
      <c r="C302" s="832" t="s">
        <v>6751</v>
      </c>
      <c r="D302" s="832" t="s">
        <v>7376</v>
      </c>
      <c r="E302" s="832" t="s">
        <v>7375</v>
      </c>
      <c r="F302" s="849"/>
      <c r="G302" s="849"/>
      <c r="H302" s="849"/>
      <c r="I302" s="849"/>
      <c r="J302" s="849">
        <v>1</v>
      </c>
      <c r="K302" s="849">
        <v>219.2</v>
      </c>
      <c r="L302" s="849">
        <v>1</v>
      </c>
      <c r="M302" s="849">
        <v>219.2</v>
      </c>
      <c r="N302" s="849"/>
      <c r="O302" s="849"/>
      <c r="P302" s="837"/>
      <c r="Q302" s="850"/>
    </row>
    <row r="303" spans="1:17" ht="14.4" customHeight="1" x14ac:dyDescent="0.3">
      <c r="A303" s="831" t="s">
        <v>629</v>
      </c>
      <c r="B303" s="832" t="s">
        <v>7332</v>
      </c>
      <c r="C303" s="832" t="s">
        <v>6751</v>
      </c>
      <c r="D303" s="832" t="s">
        <v>7377</v>
      </c>
      <c r="E303" s="832" t="s">
        <v>7378</v>
      </c>
      <c r="F303" s="849"/>
      <c r="G303" s="849"/>
      <c r="H303" s="849"/>
      <c r="I303" s="849"/>
      <c r="J303" s="849">
        <v>3.3</v>
      </c>
      <c r="K303" s="849">
        <v>1274.02</v>
      </c>
      <c r="L303" s="849">
        <v>1</v>
      </c>
      <c r="M303" s="849">
        <v>386.06666666666666</v>
      </c>
      <c r="N303" s="849"/>
      <c r="O303" s="849"/>
      <c r="P303" s="837"/>
      <c r="Q303" s="850"/>
    </row>
    <row r="304" spans="1:17" ht="14.4" customHeight="1" x14ac:dyDescent="0.3">
      <c r="A304" s="831" t="s">
        <v>629</v>
      </c>
      <c r="B304" s="832" t="s">
        <v>7332</v>
      </c>
      <c r="C304" s="832" t="s">
        <v>6751</v>
      </c>
      <c r="D304" s="832" t="s">
        <v>7379</v>
      </c>
      <c r="E304" s="832" t="s">
        <v>7378</v>
      </c>
      <c r="F304" s="849">
        <v>2.6</v>
      </c>
      <c r="G304" s="849">
        <v>2007.63</v>
      </c>
      <c r="H304" s="849"/>
      <c r="I304" s="849">
        <v>772.1653846153846</v>
      </c>
      <c r="J304" s="849"/>
      <c r="K304" s="849"/>
      <c r="L304" s="849"/>
      <c r="M304" s="849"/>
      <c r="N304" s="849">
        <v>6.3999999999999995</v>
      </c>
      <c r="O304" s="849">
        <v>1830.3999999999999</v>
      </c>
      <c r="P304" s="837"/>
      <c r="Q304" s="850">
        <v>286</v>
      </c>
    </row>
    <row r="305" spans="1:17" ht="14.4" customHeight="1" x14ac:dyDescent="0.3">
      <c r="A305" s="831" t="s">
        <v>629</v>
      </c>
      <c r="B305" s="832" t="s">
        <v>7332</v>
      </c>
      <c r="C305" s="832" t="s">
        <v>6751</v>
      </c>
      <c r="D305" s="832" t="s">
        <v>7257</v>
      </c>
      <c r="E305" s="832" t="s">
        <v>7258</v>
      </c>
      <c r="F305" s="849">
        <v>0.24</v>
      </c>
      <c r="G305" s="849">
        <v>32.82</v>
      </c>
      <c r="H305" s="849"/>
      <c r="I305" s="849">
        <v>136.75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629</v>
      </c>
      <c r="B306" s="832" t="s">
        <v>7332</v>
      </c>
      <c r="C306" s="832" t="s">
        <v>6751</v>
      </c>
      <c r="D306" s="832" t="s">
        <v>7380</v>
      </c>
      <c r="E306" s="832" t="s">
        <v>2303</v>
      </c>
      <c r="F306" s="849">
        <v>1.2</v>
      </c>
      <c r="G306" s="849">
        <v>459.12</v>
      </c>
      <c r="H306" s="849">
        <v>3.2603323391563701</v>
      </c>
      <c r="I306" s="849">
        <v>382.6</v>
      </c>
      <c r="J306" s="849">
        <v>0.35</v>
      </c>
      <c r="K306" s="849">
        <v>140.82</v>
      </c>
      <c r="L306" s="849">
        <v>1</v>
      </c>
      <c r="M306" s="849">
        <v>402.34285714285716</v>
      </c>
      <c r="N306" s="849">
        <v>3</v>
      </c>
      <c r="O306" s="849">
        <v>445.5</v>
      </c>
      <c r="P306" s="837">
        <v>3.1636131231359181</v>
      </c>
      <c r="Q306" s="850">
        <v>148.5</v>
      </c>
    </row>
    <row r="307" spans="1:17" ht="14.4" customHeight="1" x14ac:dyDescent="0.3">
      <c r="A307" s="831" t="s">
        <v>629</v>
      </c>
      <c r="B307" s="832" t="s">
        <v>7332</v>
      </c>
      <c r="C307" s="832" t="s">
        <v>6751</v>
      </c>
      <c r="D307" s="832" t="s">
        <v>7381</v>
      </c>
      <c r="E307" s="832" t="s">
        <v>2226</v>
      </c>
      <c r="F307" s="849"/>
      <c r="G307" s="849"/>
      <c r="H307" s="849"/>
      <c r="I307" s="849"/>
      <c r="J307" s="849"/>
      <c r="K307" s="849"/>
      <c r="L307" s="849"/>
      <c r="M307" s="849"/>
      <c r="N307" s="849">
        <v>15</v>
      </c>
      <c r="O307" s="849">
        <v>793.2</v>
      </c>
      <c r="P307" s="837"/>
      <c r="Q307" s="850">
        <v>52.88</v>
      </c>
    </row>
    <row r="308" spans="1:17" ht="14.4" customHeight="1" x14ac:dyDescent="0.3">
      <c r="A308" s="831" t="s">
        <v>629</v>
      </c>
      <c r="B308" s="832" t="s">
        <v>7332</v>
      </c>
      <c r="C308" s="832" t="s">
        <v>6751</v>
      </c>
      <c r="D308" s="832" t="s">
        <v>6960</v>
      </c>
      <c r="E308" s="832" t="s">
        <v>1876</v>
      </c>
      <c r="F308" s="849"/>
      <c r="G308" s="849"/>
      <c r="H308" s="849"/>
      <c r="I308" s="849"/>
      <c r="J308" s="849">
        <v>0.2</v>
      </c>
      <c r="K308" s="849">
        <v>5286.1</v>
      </c>
      <c r="L308" s="849">
        <v>1</v>
      </c>
      <c r="M308" s="849">
        <v>26430.5</v>
      </c>
      <c r="N308" s="849"/>
      <c r="O308" s="849"/>
      <c r="P308" s="837"/>
      <c r="Q308" s="850"/>
    </row>
    <row r="309" spans="1:17" ht="14.4" customHeight="1" x14ac:dyDescent="0.3">
      <c r="A309" s="831" t="s">
        <v>629</v>
      </c>
      <c r="B309" s="832" t="s">
        <v>7332</v>
      </c>
      <c r="C309" s="832" t="s">
        <v>6751</v>
      </c>
      <c r="D309" s="832" t="s">
        <v>3709</v>
      </c>
      <c r="E309" s="832" t="s">
        <v>6843</v>
      </c>
      <c r="F309" s="849">
        <v>5</v>
      </c>
      <c r="G309" s="849">
        <v>89405.26999999999</v>
      </c>
      <c r="H309" s="849">
        <v>142.46716596287149</v>
      </c>
      <c r="I309" s="849">
        <v>17881.053999999996</v>
      </c>
      <c r="J309" s="849">
        <v>3.45</v>
      </c>
      <c r="K309" s="849">
        <v>627.54999999999995</v>
      </c>
      <c r="L309" s="849">
        <v>1</v>
      </c>
      <c r="M309" s="849">
        <v>181.89855072463766</v>
      </c>
      <c r="N309" s="849">
        <v>2.17</v>
      </c>
      <c r="O309" s="849">
        <v>780.77</v>
      </c>
      <c r="P309" s="837">
        <v>1.2441558441558442</v>
      </c>
      <c r="Q309" s="850">
        <v>359.80184331797233</v>
      </c>
    </row>
    <row r="310" spans="1:17" ht="14.4" customHeight="1" x14ac:dyDescent="0.3">
      <c r="A310" s="831" t="s">
        <v>629</v>
      </c>
      <c r="B310" s="832" t="s">
        <v>7332</v>
      </c>
      <c r="C310" s="832" t="s">
        <v>6751</v>
      </c>
      <c r="D310" s="832" t="s">
        <v>6967</v>
      </c>
      <c r="E310" s="832" t="s">
        <v>1621</v>
      </c>
      <c r="F310" s="849">
        <v>2</v>
      </c>
      <c r="G310" s="849">
        <v>6345.56</v>
      </c>
      <c r="H310" s="849">
        <v>0.25</v>
      </c>
      <c r="I310" s="849">
        <v>3172.78</v>
      </c>
      <c r="J310" s="849">
        <v>8</v>
      </c>
      <c r="K310" s="849">
        <v>25382.240000000002</v>
      </c>
      <c r="L310" s="849">
        <v>1</v>
      </c>
      <c r="M310" s="849">
        <v>3172.78</v>
      </c>
      <c r="N310" s="849"/>
      <c r="O310" s="849"/>
      <c r="P310" s="837"/>
      <c r="Q310" s="850"/>
    </row>
    <row r="311" spans="1:17" ht="14.4" customHeight="1" x14ac:dyDescent="0.3">
      <c r="A311" s="831" t="s">
        <v>629</v>
      </c>
      <c r="B311" s="832" t="s">
        <v>7332</v>
      </c>
      <c r="C311" s="832" t="s">
        <v>6751</v>
      </c>
      <c r="D311" s="832" t="s">
        <v>7259</v>
      </c>
      <c r="E311" s="832" t="s">
        <v>2295</v>
      </c>
      <c r="F311" s="849"/>
      <c r="G311" s="849"/>
      <c r="H311" s="849"/>
      <c r="I311" s="849"/>
      <c r="J311" s="849">
        <v>247.9</v>
      </c>
      <c r="K311" s="849">
        <v>16299.41</v>
      </c>
      <c r="L311" s="849">
        <v>1</v>
      </c>
      <c r="M311" s="849">
        <v>65.74993949173053</v>
      </c>
      <c r="N311" s="849">
        <v>299.8</v>
      </c>
      <c r="O311" s="849">
        <v>7990.2699999999995</v>
      </c>
      <c r="P311" s="837">
        <v>0.49021835759699273</v>
      </c>
      <c r="Q311" s="850">
        <v>26.652001334222813</v>
      </c>
    </row>
    <row r="312" spans="1:17" ht="14.4" customHeight="1" x14ac:dyDescent="0.3">
      <c r="A312" s="831" t="s">
        <v>629</v>
      </c>
      <c r="B312" s="832" t="s">
        <v>7332</v>
      </c>
      <c r="C312" s="832" t="s">
        <v>6751</v>
      </c>
      <c r="D312" s="832" t="s">
        <v>7260</v>
      </c>
      <c r="E312" s="832" t="s">
        <v>6843</v>
      </c>
      <c r="F312" s="849"/>
      <c r="G312" s="849"/>
      <c r="H312" s="849"/>
      <c r="I312" s="849"/>
      <c r="J312" s="849"/>
      <c r="K312" s="849"/>
      <c r="L312" s="849"/>
      <c r="M312" s="849"/>
      <c r="N312" s="849">
        <v>0.24</v>
      </c>
      <c r="O312" s="849">
        <v>37.69</v>
      </c>
      <c r="P312" s="837"/>
      <c r="Q312" s="850">
        <v>157.04166666666666</v>
      </c>
    </row>
    <row r="313" spans="1:17" ht="14.4" customHeight="1" x14ac:dyDescent="0.3">
      <c r="A313" s="831" t="s">
        <v>629</v>
      </c>
      <c r="B313" s="832" t="s">
        <v>7332</v>
      </c>
      <c r="C313" s="832" t="s">
        <v>6751</v>
      </c>
      <c r="D313" s="832" t="s">
        <v>7261</v>
      </c>
      <c r="E313" s="832" t="s">
        <v>7262</v>
      </c>
      <c r="F313" s="849">
        <v>7.4700000000000006</v>
      </c>
      <c r="G313" s="849">
        <v>5900.11</v>
      </c>
      <c r="H313" s="849">
        <v>2.4898971143052471</v>
      </c>
      <c r="I313" s="849">
        <v>789.84069611780444</v>
      </c>
      <c r="J313" s="849">
        <v>3</v>
      </c>
      <c r="K313" s="849">
        <v>2369.62</v>
      </c>
      <c r="L313" s="849">
        <v>1</v>
      </c>
      <c r="M313" s="849">
        <v>789.87333333333333</v>
      </c>
      <c r="N313" s="849"/>
      <c r="O313" s="849"/>
      <c r="P313" s="837"/>
      <c r="Q313" s="850"/>
    </row>
    <row r="314" spans="1:17" ht="14.4" customHeight="1" x14ac:dyDescent="0.3">
      <c r="A314" s="831" t="s">
        <v>629</v>
      </c>
      <c r="B314" s="832" t="s">
        <v>7332</v>
      </c>
      <c r="C314" s="832" t="s">
        <v>6751</v>
      </c>
      <c r="D314" s="832" t="s">
        <v>7265</v>
      </c>
      <c r="E314" s="832" t="s">
        <v>7266</v>
      </c>
      <c r="F314" s="849">
        <v>1.73</v>
      </c>
      <c r="G314" s="849">
        <v>581.29</v>
      </c>
      <c r="H314" s="849">
        <v>6.4466723596801542E-2</v>
      </c>
      <c r="I314" s="849">
        <v>336.00578034682081</v>
      </c>
      <c r="J314" s="849">
        <v>30.840000000000007</v>
      </c>
      <c r="K314" s="849">
        <v>9016.9000000000015</v>
      </c>
      <c r="L314" s="849">
        <v>1</v>
      </c>
      <c r="M314" s="849">
        <v>292.37678339818416</v>
      </c>
      <c r="N314" s="849">
        <v>41.70000000000001</v>
      </c>
      <c r="O314" s="849">
        <v>5990.8799999999983</v>
      </c>
      <c r="P314" s="837">
        <v>0.6644057270236996</v>
      </c>
      <c r="Q314" s="850">
        <v>143.66618705035964</v>
      </c>
    </row>
    <row r="315" spans="1:17" ht="14.4" customHeight="1" x14ac:dyDescent="0.3">
      <c r="A315" s="831" t="s">
        <v>629</v>
      </c>
      <c r="B315" s="832" t="s">
        <v>7332</v>
      </c>
      <c r="C315" s="832" t="s">
        <v>6751</v>
      </c>
      <c r="D315" s="832" t="s">
        <v>7267</v>
      </c>
      <c r="E315" s="832" t="s">
        <v>2203</v>
      </c>
      <c r="F315" s="849">
        <v>7</v>
      </c>
      <c r="G315" s="849">
        <v>14879.2</v>
      </c>
      <c r="H315" s="849">
        <v>0.8542858980129896</v>
      </c>
      <c r="I315" s="849">
        <v>2125.6</v>
      </c>
      <c r="J315" s="849">
        <v>8.19</v>
      </c>
      <c r="K315" s="849">
        <v>17417.12</v>
      </c>
      <c r="L315" s="849">
        <v>1</v>
      </c>
      <c r="M315" s="849">
        <v>2126.6324786324785</v>
      </c>
      <c r="N315" s="849">
        <v>29.200000000000003</v>
      </c>
      <c r="O315" s="849">
        <v>13394.170000000002</v>
      </c>
      <c r="P315" s="837">
        <v>0.76902323690713525</v>
      </c>
      <c r="Q315" s="850">
        <v>458.70445205479456</v>
      </c>
    </row>
    <row r="316" spans="1:17" ht="14.4" customHeight="1" x14ac:dyDescent="0.3">
      <c r="A316" s="831" t="s">
        <v>629</v>
      </c>
      <c r="B316" s="832" t="s">
        <v>7332</v>
      </c>
      <c r="C316" s="832" t="s">
        <v>6751</v>
      </c>
      <c r="D316" s="832" t="s">
        <v>7269</v>
      </c>
      <c r="E316" s="832" t="s">
        <v>7270</v>
      </c>
      <c r="F316" s="849">
        <v>58.5</v>
      </c>
      <c r="G316" s="849">
        <v>11460.14</v>
      </c>
      <c r="H316" s="849">
        <v>20.172396190878526</v>
      </c>
      <c r="I316" s="849">
        <v>195.89982905982905</v>
      </c>
      <c r="J316" s="849">
        <v>2.9000000000000004</v>
      </c>
      <c r="K316" s="849">
        <v>568.11</v>
      </c>
      <c r="L316" s="849">
        <v>1</v>
      </c>
      <c r="M316" s="849">
        <v>195.89999999999998</v>
      </c>
      <c r="N316" s="849">
        <v>0.4</v>
      </c>
      <c r="O316" s="849">
        <v>78.36</v>
      </c>
      <c r="P316" s="837">
        <v>0.13793103448275862</v>
      </c>
      <c r="Q316" s="850">
        <v>195.89999999999998</v>
      </c>
    </row>
    <row r="317" spans="1:17" ht="14.4" customHeight="1" x14ac:dyDescent="0.3">
      <c r="A317" s="831" t="s">
        <v>629</v>
      </c>
      <c r="B317" s="832" t="s">
        <v>7332</v>
      </c>
      <c r="C317" s="832" t="s">
        <v>6751</v>
      </c>
      <c r="D317" s="832" t="s">
        <v>7382</v>
      </c>
      <c r="E317" s="832" t="s">
        <v>2218</v>
      </c>
      <c r="F317" s="849">
        <v>1.1000000000000001</v>
      </c>
      <c r="G317" s="849">
        <v>440.44</v>
      </c>
      <c r="H317" s="849">
        <v>2.0755890669180022</v>
      </c>
      <c r="I317" s="849">
        <v>400.4</v>
      </c>
      <c r="J317" s="849">
        <v>0.53</v>
      </c>
      <c r="K317" s="849">
        <v>212.2</v>
      </c>
      <c r="L317" s="849">
        <v>1</v>
      </c>
      <c r="M317" s="849">
        <v>400.377358490566</v>
      </c>
      <c r="N317" s="849">
        <v>8.1</v>
      </c>
      <c r="O317" s="849">
        <v>1247.3999999999999</v>
      </c>
      <c r="P317" s="837">
        <v>5.878416588124411</v>
      </c>
      <c r="Q317" s="850">
        <v>154</v>
      </c>
    </row>
    <row r="318" spans="1:17" ht="14.4" customHeight="1" x14ac:dyDescent="0.3">
      <c r="A318" s="831" t="s">
        <v>629</v>
      </c>
      <c r="B318" s="832" t="s">
        <v>7332</v>
      </c>
      <c r="C318" s="832" t="s">
        <v>6751</v>
      </c>
      <c r="D318" s="832" t="s">
        <v>7383</v>
      </c>
      <c r="E318" s="832" t="s">
        <v>2218</v>
      </c>
      <c r="F318" s="849"/>
      <c r="G318" s="849"/>
      <c r="H318" s="849"/>
      <c r="I318" s="849"/>
      <c r="J318" s="849">
        <v>2.4</v>
      </c>
      <c r="K318" s="849">
        <v>1921.92</v>
      </c>
      <c r="L318" s="849">
        <v>1</v>
      </c>
      <c r="M318" s="849">
        <v>800.80000000000007</v>
      </c>
      <c r="N318" s="849">
        <v>5.2</v>
      </c>
      <c r="O318" s="849">
        <v>1367.08</v>
      </c>
      <c r="P318" s="837">
        <v>0.71130952380952372</v>
      </c>
      <c r="Q318" s="850">
        <v>262.89999999999998</v>
      </c>
    </row>
    <row r="319" spans="1:17" ht="14.4" customHeight="1" x14ac:dyDescent="0.3">
      <c r="A319" s="831" t="s">
        <v>629</v>
      </c>
      <c r="B319" s="832" t="s">
        <v>7332</v>
      </c>
      <c r="C319" s="832" t="s">
        <v>6751</v>
      </c>
      <c r="D319" s="832" t="s">
        <v>7384</v>
      </c>
      <c r="E319" s="832" t="s">
        <v>7385</v>
      </c>
      <c r="F319" s="849"/>
      <c r="G319" s="849"/>
      <c r="H319" s="849"/>
      <c r="I319" s="849"/>
      <c r="J319" s="849"/>
      <c r="K319" s="849"/>
      <c r="L319" s="849"/>
      <c r="M319" s="849"/>
      <c r="N319" s="849">
        <v>2.1</v>
      </c>
      <c r="O319" s="849">
        <v>3426.91</v>
      </c>
      <c r="P319" s="837"/>
      <c r="Q319" s="850">
        <v>1631.8619047619047</v>
      </c>
    </row>
    <row r="320" spans="1:17" ht="14.4" customHeight="1" x14ac:dyDescent="0.3">
      <c r="A320" s="831" t="s">
        <v>629</v>
      </c>
      <c r="B320" s="832" t="s">
        <v>7332</v>
      </c>
      <c r="C320" s="832" t="s">
        <v>6751</v>
      </c>
      <c r="D320" s="832" t="s">
        <v>7386</v>
      </c>
      <c r="E320" s="832" t="s">
        <v>7387</v>
      </c>
      <c r="F320" s="849"/>
      <c r="G320" s="849"/>
      <c r="H320" s="849"/>
      <c r="I320" s="849"/>
      <c r="J320" s="849"/>
      <c r="K320" s="849"/>
      <c r="L320" s="849"/>
      <c r="M320" s="849"/>
      <c r="N320" s="849">
        <v>1.5</v>
      </c>
      <c r="O320" s="849">
        <v>219.09999999999997</v>
      </c>
      <c r="P320" s="837"/>
      <c r="Q320" s="850">
        <v>146.06666666666663</v>
      </c>
    </row>
    <row r="321" spans="1:17" ht="14.4" customHeight="1" x14ac:dyDescent="0.3">
      <c r="A321" s="831" t="s">
        <v>629</v>
      </c>
      <c r="B321" s="832" t="s">
        <v>7332</v>
      </c>
      <c r="C321" s="832" t="s">
        <v>6751</v>
      </c>
      <c r="D321" s="832" t="s">
        <v>7271</v>
      </c>
      <c r="E321" s="832" t="s">
        <v>2226</v>
      </c>
      <c r="F321" s="849">
        <v>4</v>
      </c>
      <c r="G321" s="849">
        <v>438.4</v>
      </c>
      <c r="H321" s="849">
        <v>1.0638452765172657</v>
      </c>
      <c r="I321" s="849">
        <v>109.6</v>
      </c>
      <c r="J321" s="849">
        <v>3.76</v>
      </c>
      <c r="K321" s="849">
        <v>412.09</v>
      </c>
      <c r="L321" s="849">
        <v>1</v>
      </c>
      <c r="M321" s="849">
        <v>109.59840425531915</v>
      </c>
      <c r="N321" s="849">
        <v>10</v>
      </c>
      <c r="O321" s="849">
        <v>333.9</v>
      </c>
      <c r="P321" s="837">
        <v>0.81025989468320025</v>
      </c>
      <c r="Q321" s="850">
        <v>33.39</v>
      </c>
    </row>
    <row r="322" spans="1:17" ht="14.4" customHeight="1" x14ac:dyDescent="0.3">
      <c r="A322" s="831" t="s">
        <v>629</v>
      </c>
      <c r="B322" s="832" t="s">
        <v>7332</v>
      </c>
      <c r="C322" s="832" t="s">
        <v>6751</v>
      </c>
      <c r="D322" s="832" t="s">
        <v>7272</v>
      </c>
      <c r="E322" s="832" t="s">
        <v>7273</v>
      </c>
      <c r="F322" s="849">
        <v>9.85</v>
      </c>
      <c r="G322" s="849">
        <v>3264.39</v>
      </c>
      <c r="H322" s="849">
        <v>0.71430384483252829</v>
      </c>
      <c r="I322" s="849">
        <v>331.41015228426397</v>
      </c>
      <c r="J322" s="849">
        <v>13.79</v>
      </c>
      <c r="K322" s="849">
        <v>4570.0300000000007</v>
      </c>
      <c r="L322" s="849">
        <v>1</v>
      </c>
      <c r="M322" s="849">
        <v>331.40174039158819</v>
      </c>
      <c r="N322" s="849">
        <v>13.25</v>
      </c>
      <c r="O322" s="849">
        <v>1760.3499999999997</v>
      </c>
      <c r="P322" s="837">
        <v>0.38519440791417114</v>
      </c>
      <c r="Q322" s="850">
        <v>132.85660377358488</v>
      </c>
    </row>
    <row r="323" spans="1:17" ht="14.4" customHeight="1" x14ac:dyDescent="0.3">
      <c r="A323" s="831" t="s">
        <v>629</v>
      </c>
      <c r="B323" s="832" t="s">
        <v>7332</v>
      </c>
      <c r="C323" s="832" t="s">
        <v>6751</v>
      </c>
      <c r="D323" s="832" t="s">
        <v>6864</v>
      </c>
      <c r="E323" s="832" t="s">
        <v>6916</v>
      </c>
      <c r="F323" s="849">
        <v>0</v>
      </c>
      <c r="G323" s="849">
        <v>1.8189894035458565E-12</v>
      </c>
      <c r="H323" s="849">
        <v>0.5</v>
      </c>
      <c r="I323" s="849"/>
      <c r="J323" s="849">
        <v>0</v>
      </c>
      <c r="K323" s="849">
        <v>3.637978807091713E-12</v>
      </c>
      <c r="L323" s="849">
        <v>1</v>
      </c>
      <c r="M323" s="849"/>
      <c r="N323" s="849">
        <v>0</v>
      </c>
      <c r="O323" s="849">
        <v>0</v>
      </c>
      <c r="P323" s="837">
        <v>0</v>
      </c>
      <c r="Q323" s="850"/>
    </row>
    <row r="324" spans="1:17" ht="14.4" customHeight="1" x14ac:dyDescent="0.3">
      <c r="A324" s="831" t="s">
        <v>629</v>
      </c>
      <c r="B324" s="832" t="s">
        <v>7332</v>
      </c>
      <c r="C324" s="832" t="s">
        <v>6751</v>
      </c>
      <c r="D324" s="832" t="s">
        <v>6864</v>
      </c>
      <c r="E324" s="832" t="s">
        <v>2608</v>
      </c>
      <c r="F324" s="849">
        <v>5</v>
      </c>
      <c r="G324" s="849">
        <v>29425.65</v>
      </c>
      <c r="H324" s="849">
        <v>0.63079114575294537</v>
      </c>
      <c r="I324" s="849">
        <v>5885.13</v>
      </c>
      <c r="J324" s="849">
        <v>8</v>
      </c>
      <c r="K324" s="849">
        <v>46648.800000000003</v>
      </c>
      <c r="L324" s="849">
        <v>1</v>
      </c>
      <c r="M324" s="849">
        <v>5831.1</v>
      </c>
      <c r="N324" s="849">
        <v>9</v>
      </c>
      <c r="O324" s="849">
        <v>52479.9</v>
      </c>
      <c r="P324" s="837">
        <v>1.125</v>
      </c>
      <c r="Q324" s="850">
        <v>5831.1</v>
      </c>
    </row>
    <row r="325" spans="1:17" ht="14.4" customHeight="1" x14ac:dyDescent="0.3">
      <c r="A325" s="831" t="s">
        <v>629</v>
      </c>
      <c r="B325" s="832" t="s">
        <v>7332</v>
      </c>
      <c r="C325" s="832" t="s">
        <v>6751</v>
      </c>
      <c r="D325" s="832" t="s">
        <v>7274</v>
      </c>
      <c r="E325" s="832" t="s">
        <v>7275</v>
      </c>
      <c r="F325" s="849">
        <v>1.7999999999999998</v>
      </c>
      <c r="G325" s="849">
        <v>3826.08</v>
      </c>
      <c r="H325" s="849">
        <v>0.54545454545454553</v>
      </c>
      <c r="I325" s="849">
        <v>2125.6000000000004</v>
      </c>
      <c r="J325" s="849">
        <v>3.3</v>
      </c>
      <c r="K325" s="849">
        <v>7014.48</v>
      </c>
      <c r="L325" s="849">
        <v>1</v>
      </c>
      <c r="M325" s="849">
        <v>2125.6</v>
      </c>
      <c r="N325" s="849"/>
      <c r="O325" s="849"/>
      <c r="P325" s="837"/>
      <c r="Q325" s="850"/>
    </row>
    <row r="326" spans="1:17" ht="14.4" customHeight="1" x14ac:dyDescent="0.3">
      <c r="A326" s="831" t="s">
        <v>629</v>
      </c>
      <c r="B326" s="832" t="s">
        <v>7332</v>
      </c>
      <c r="C326" s="832" t="s">
        <v>6751</v>
      </c>
      <c r="D326" s="832" t="s">
        <v>7276</v>
      </c>
      <c r="E326" s="832" t="s">
        <v>7277</v>
      </c>
      <c r="F326" s="849"/>
      <c r="G326" s="849"/>
      <c r="H326" s="849"/>
      <c r="I326" s="849"/>
      <c r="J326" s="849">
        <v>39</v>
      </c>
      <c r="K326" s="849">
        <v>8289.84</v>
      </c>
      <c r="L326" s="849">
        <v>1</v>
      </c>
      <c r="M326" s="849">
        <v>212.56</v>
      </c>
      <c r="N326" s="849"/>
      <c r="O326" s="849"/>
      <c r="P326" s="837"/>
      <c r="Q326" s="850"/>
    </row>
    <row r="327" spans="1:17" ht="14.4" customHeight="1" x14ac:dyDescent="0.3">
      <c r="A327" s="831" t="s">
        <v>629</v>
      </c>
      <c r="B327" s="832" t="s">
        <v>7332</v>
      </c>
      <c r="C327" s="832" t="s">
        <v>6751</v>
      </c>
      <c r="D327" s="832" t="s">
        <v>7278</v>
      </c>
      <c r="E327" s="832" t="s">
        <v>2222</v>
      </c>
      <c r="F327" s="849">
        <v>8.4000000000000021</v>
      </c>
      <c r="G327" s="849">
        <v>6634.6799999999994</v>
      </c>
      <c r="H327" s="849">
        <v>16.799635378421492</v>
      </c>
      <c r="I327" s="849">
        <v>789.84285714285681</v>
      </c>
      <c r="J327" s="849">
        <v>0.5</v>
      </c>
      <c r="K327" s="849">
        <v>394.93</v>
      </c>
      <c r="L327" s="849">
        <v>1</v>
      </c>
      <c r="M327" s="849">
        <v>789.86</v>
      </c>
      <c r="N327" s="849">
        <v>6.8</v>
      </c>
      <c r="O327" s="849">
        <v>3818.2</v>
      </c>
      <c r="P327" s="837">
        <v>9.668042437900386</v>
      </c>
      <c r="Q327" s="850">
        <v>561.5</v>
      </c>
    </row>
    <row r="328" spans="1:17" ht="14.4" customHeight="1" x14ac:dyDescent="0.3">
      <c r="A328" s="831" t="s">
        <v>629</v>
      </c>
      <c r="B328" s="832" t="s">
        <v>7332</v>
      </c>
      <c r="C328" s="832" t="s">
        <v>6751</v>
      </c>
      <c r="D328" s="832" t="s">
        <v>7279</v>
      </c>
      <c r="E328" s="832" t="s">
        <v>2210</v>
      </c>
      <c r="F328" s="849">
        <v>1</v>
      </c>
      <c r="G328" s="849">
        <v>1631.86</v>
      </c>
      <c r="H328" s="849">
        <v>0.66666939022297744</v>
      </c>
      <c r="I328" s="849">
        <v>1631.86</v>
      </c>
      <c r="J328" s="849">
        <v>1.5</v>
      </c>
      <c r="K328" s="849">
        <v>2447.7800000000002</v>
      </c>
      <c r="L328" s="849">
        <v>1</v>
      </c>
      <c r="M328" s="849">
        <v>1631.8533333333335</v>
      </c>
      <c r="N328" s="849">
        <v>9</v>
      </c>
      <c r="O328" s="849">
        <v>5248.88</v>
      </c>
      <c r="P328" s="837">
        <v>2.144343037364469</v>
      </c>
      <c r="Q328" s="850">
        <v>583.20888888888885</v>
      </c>
    </row>
    <row r="329" spans="1:17" ht="14.4" customHeight="1" x14ac:dyDescent="0.3">
      <c r="A329" s="831" t="s">
        <v>629</v>
      </c>
      <c r="B329" s="832" t="s">
        <v>7332</v>
      </c>
      <c r="C329" s="832" t="s">
        <v>6751</v>
      </c>
      <c r="D329" s="832" t="s">
        <v>7280</v>
      </c>
      <c r="E329" s="832" t="s">
        <v>2210</v>
      </c>
      <c r="F329" s="849">
        <v>6.8800000000000008</v>
      </c>
      <c r="G329" s="849">
        <v>22454.52</v>
      </c>
      <c r="H329" s="849">
        <v>0.31955327901689051</v>
      </c>
      <c r="I329" s="849">
        <v>3263.7383720930229</v>
      </c>
      <c r="J329" s="849">
        <v>21.53</v>
      </c>
      <c r="K329" s="849">
        <v>70268.47</v>
      </c>
      <c r="L329" s="849">
        <v>1</v>
      </c>
      <c r="M329" s="849">
        <v>3263.7468648397585</v>
      </c>
      <c r="N329" s="849">
        <v>11.2</v>
      </c>
      <c r="O329" s="849">
        <v>14980.31</v>
      </c>
      <c r="P329" s="837">
        <v>0.2131867962971159</v>
      </c>
      <c r="Q329" s="850">
        <v>1337.5276785714286</v>
      </c>
    </row>
    <row r="330" spans="1:17" ht="14.4" customHeight="1" x14ac:dyDescent="0.3">
      <c r="A330" s="831" t="s">
        <v>629</v>
      </c>
      <c r="B330" s="832" t="s">
        <v>7332</v>
      </c>
      <c r="C330" s="832" t="s">
        <v>6751</v>
      </c>
      <c r="D330" s="832" t="s">
        <v>7281</v>
      </c>
      <c r="E330" s="832" t="s">
        <v>7249</v>
      </c>
      <c r="F330" s="849">
        <v>0.3</v>
      </c>
      <c r="G330" s="849">
        <v>177.51</v>
      </c>
      <c r="H330" s="849">
        <v>0.30001521118190883</v>
      </c>
      <c r="I330" s="849">
        <v>591.70000000000005</v>
      </c>
      <c r="J330" s="849">
        <v>1</v>
      </c>
      <c r="K330" s="849">
        <v>591.66999999999996</v>
      </c>
      <c r="L330" s="849">
        <v>1</v>
      </c>
      <c r="M330" s="849">
        <v>591.66999999999996</v>
      </c>
      <c r="N330" s="849"/>
      <c r="O330" s="849"/>
      <c r="P330" s="837"/>
      <c r="Q330" s="850"/>
    </row>
    <row r="331" spans="1:17" ht="14.4" customHeight="1" x14ac:dyDescent="0.3">
      <c r="A331" s="831" t="s">
        <v>629</v>
      </c>
      <c r="B331" s="832" t="s">
        <v>7332</v>
      </c>
      <c r="C331" s="832" t="s">
        <v>6751</v>
      </c>
      <c r="D331" s="832" t="s">
        <v>7388</v>
      </c>
      <c r="E331" s="832" t="s">
        <v>1147</v>
      </c>
      <c r="F331" s="849">
        <v>0.60000000000000009</v>
      </c>
      <c r="G331" s="849">
        <v>162.09</v>
      </c>
      <c r="H331" s="849">
        <v>3</v>
      </c>
      <c r="I331" s="849">
        <v>270.14999999999998</v>
      </c>
      <c r="J331" s="849">
        <v>0.2</v>
      </c>
      <c r="K331" s="849">
        <v>54.03</v>
      </c>
      <c r="L331" s="849">
        <v>1</v>
      </c>
      <c r="M331" s="849">
        <v>270.14999999999998</v>
      </c>
      <c r="N331" s="849">
        <v>1.4000000000000001</v>
      </c>
      <c r="O331" s="849">
        <v>378.23</v>
      </c>
      <c r="P331" s="837">
        <v>7.0003701647233019</v>
      </c>
      <c r="Q331" s="850">
        <v>270.16428571428571</v>
      </c>
    </row>
    <row r="332" spans="1:17" ht="14.4" customHeight="1" x14ac:dyDescent="0.3">
      <c r="A332" s="831" t="s">
        <v>629</v>
      </c>
      <c r="B332" s="832" t="s">
        <v>7332</v>
      </c>
      <c r="C332" s="832" t="s">
        <v>6751</v>
      </c>
      <c r="D332" s="832" t="s">
        <v>6978</v>
      </c>
      <c r="E332" s="832" t="s">
        <v>1403</v>
      </c>
      <c r="F332" s="849"/>
      <c r="G332" s="849"/>
      <c r="H332" s="849"/>
      <c r="I332" s="849"/>
      <c r="J332" s="849"/>
      <c r="K332" s="849"/>
      <c r="L332" s="849"/>
      <c r="M332" s="849"/>
      <c r="N332" s="849">
        <v>12</v>
      </c>
      <c r="O332" s="849">
        <v>25881.75</v>
      </c>
      <c r="P332" s="837"/>
      <c r="Q332" s="850">
        <v>2156.8125</v>
      </c>
    </row>
    <row r="333" spans="1:17" ht="14.4" customHeight="1" x14ac:dyDescent="0.3">
      <c r="A333" s="831" t="s">
        <v>629</v>
      </c>
      <c r="B333" s="832" t="s">
        <v>7332</v>
      </c>
      <c r="C333" s="832" t="s">
        <v>6751</v>
      </c>
      <c r="D333" s="832" t="s">
        <v>7389</v>
      </c>
      <c r="E333" s="832" t="s">
        <v>7390</v>
      </c>
      <c r="F333" s="849"/>
      <c r="G333" s="849"/>
      <c r="H333" s="849"/>
      <c r="I333" s="849"/>
      <c r="J333" s="849">
        <v>0.22</v>
      </c>
      <c r="K333" s="849">
        <v>84.27</v>
      </c>
      <c r="L333" s="849">
        <v>1</v>
      </c>
      <c r="M333" s="849">
        <v>383.0454545454545</v>
      </c>
      <c r="N333" s="849"/>
      <c r="O333" s="849"/>
      <c r="P333" s="837"/>
      <c r="Q333" s="850"/>
    </row>
    <row r="334" spans="1:17" ht="14.4" customHeight="1" x14ac:dyDescent="0.3">
      <c r="A334" s="831" t="s">
        <v>629</v>
      </c>
      <c r="B334" s="832" t="s">
        <v>7332</v>
      </c>
      <c r="C334" s="832" t="s">
        <v>6751</v>
      </c>
      <c r="D334" s="832" t="s">
        <v>6979</v>
      </c>
      <c r="E334" s="832" t="s">
        <v>1403</v>
      </c>
      <c r="F334" s="849"/>
      <c r="G334" s="849"/>
      <c r="H334" s="849"/>
      <c r="I334" s="849"/>
      <c r="J334" s="849"/>
      <c r="K334" s="849"/>
      <c r="L334" s="849"/>
      <c r="M334" s="849"/>
      <c r="N334" s="849">
        <v>6</v>
      </c>
      <c r="O334" s="849">
        <v>25889.52</v>
      </c>
      <c r="P334" s="837"/>
      <c r="Q334" s="850">
        <v>4314.92</v>
      </c>
    </row>
    <row r="335" spans="1:17" ht="14.4" customHeight="1" x14ac:dyDescent="0.3">
      <c r="A335" s="831" t="s">
        <v>629</v>
      </c>
      <c r="B335" s="832" t="s">
        <v>7332</v>
      </c>
      <c r="C335" s="832" t="s">
        <v>6751</v>
      </c>
      <c r="D335" s="832" t="s">
        <v>6980</v>
      </c>
      <c r="E335" s="832" t="s">
        <v>6977</v>
      </c>
      <c r="F335" s="849">
        <v>0.67</v>
      </c>
      <c r="G335" s="849">
        <v>304.73</v>
      </c>
      <c r="H335" s="849"/>
      <c r="I335" s="849">
        <v>454.82089552238807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629</v>
      </c>
      <c r="B336" s="832" t="s">
        <v>7332</v>
      </c>
      <c r="C336" s="832" t="s">
        <v>6751</v>
      </c>
      <c r="D336" s="832" t="s">
        <v>6865</v>
      </c>
      <c r="E336" s="832" t="s">
        <v>6866</v>
      </c>
      <c r="F336" s="849"/>
      <c r="G336" s="849"/>
      <c r="H336" s="849"/>
      <c r="I336" s="849"/>
      <c r="J336" s="849">
        <v>0.5</v>
      </c>
      <c r="K336" s="849">
        <v>9713.06</v>
      </c>
      <c r="L336" s="849">
        <v>1</v>
      </c>
      <c r="M336" s="849">
        <v>19426.12</v>
      </c>
      <c r="N336" s="849"/>
      <c r="O336" s="849"/>
      <c r="P336" s="837"/>
      <c r="Q336" s="850"/>
    </row>
    <row r="337" spans="1:17" ht="14.4" customHeight="1" x14ac:dyDescent="0.3">
      <c r="A337" s="831" t="s">
        <v>629</v>
      </c>
      <c r="B337" s="832" t="s">
        <v>7332</v>
      </c>
      <c r="C337" s="832" t="s">
        <v>6751</v>
      </c>
      <c r="D337" s="832" t="s">
        <v>6867</v>
      </c>
      <c r="E337" s="832" t="s">
        <v>6866</v>
      </c>
      <c r="F337" s="849">
        <v>5.5</v>
      </c>
      <c r="G337" s="849">
        <v>117456.48999999999</v>
      </c>
      <c r="H337" s="849"/>
      <c r="I337" s="849">
        <v>21355.725454545453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629</v>
      </c>
      <c r="B338" s="832" t="s">
        <v>7332</v>
      </c>
      <c r="C338" s="832" t="s">
        <v>6751</v>
      </c>
      <c r="D338" s="832" t="s">
        <v>6982</v>
      </c>
      <c r="E338" s="832" t="s">
        <v>6977</v>
      </c>
      <c r="F338" s="849">
        <v>0.21000000000000002</v>
      </c>
      <c r="G338" s="849">
        <v>191.04000000000002</v>
      </c>
      <c r="H338" s="849">
        <v>0.25001308694969382</v>
      </c>
      <c r="I338" s="849">
        <v>909.71428571428578</v>
      </c>
      <c r="J338" s="849">
        <v>0.84000000000000008</v>
      </c>
      <c r="K338" s="849">
        <v>764.11999999999989</v>
      </c>
      <c r="L338" s="849">
        <v>1</v>
      </c>
      <c r="M338" s="849">
        <v>909.6666666666664</v>
      </c>
      <c r="N338" s="849">
        <v>0.56999999999999995</v>
      </c>
      <c r="O338" s="849">
        <v>172.70999999999998</v>
      </c>
      <c r="P338" s="837">
        <v>0.22602470816102183</v>
      </c>
      <c r="Q338" s="850">
        <v>303</v>
      </c>
    </row>
    <row r="339" spans="1:17" ht="14.4" customHeight="1" x14ac:dyDescent="0.3">
      <c r="A339" s="831" t="s">
        <v>629</v>
      </c>
      <c r="B339" s="832" t="s">
        <v>7332</v>
      </c>
      <c r="C339" s="832" t="s">
        <v>6751</v>
      </c>
      <c r="D339" s="832" t="s">
        <v>7096</v>
      </c>
      <c r="E339" s="832" t="s">
        <v>6974</v>
      </c>
      <c r="F339" s="849">
        <v>6</v>
      </c>
      <c r="G339" s="849">
        <v>51778.98</v>
      </c>
      <c r="H339" s="849"/>
      <c r="I339" s="849">
        <v>8629.83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629</v>
      </c>
      <c r="B340" s="832" t="s">
        <v>7332</v>
      </c>
      <c r="C340" s="832" t="s">
        <v>6751</v>
      </c>
      <c r="D340" s="832" t="s">
        <v>7391</v>
      </c>
      <c r="E340" s="832" t="s">
        <v>7349</v>
      </c>
      <c r="F340" s="849">
        <v>0.2</v>
      </c>
      <c r="G340" s="849">
        <v>27.02</v>
      </c>
      <c r="H340" s="849">
        <v>3.125E-2</v>
      </c>
      <c r="I340" s="849">
        <v>135.1</v>
      </c>
      <c r="J340" s="849">
        <v>6.4</v>
      </c>
      <c r="K340" s="849">
        <v>864.64</v>
      </c>
      <c r="L340" s="849">
        <v>1</v>
      </c>
      <c r="M340" s="849">
        <v>135.1</v>
      </c>
      <c r="N340" s="849">
        <v>5.1999999999999993</v>
      </c>
      <c r="O340" s="849">
        <v>702.52</v>
      </c>
      <c r="P340" s="837">
        <v>0.8125</v>
      </c>
      <c r="Q340" s="850">
        <v>135.10000000000002</v>
      </c>
    </row>
    <row r="341" spans="1:17" ht="14.4" customHeight="1" x14ac:dyDescent="0.3">
      <c r="A341" s="831" t="s">
        <v>629</v>
      </c>
      <c r="B341" s="832" t="s">
        <v>7332</v>
      </c>
      <c r="C341" s="832" t="s">
        <v>6751</v>
      </c>
      <c r="D341" s="832" t="s">
        <v>7392</v>
      </c>
      <c r="E341" s="832" t="s">
        <v>972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92.49</v>
      </c>
      <c r="P341" s="837"/>
      <c r="Q341" s="850">
        <v>92.49</v>
      </c>
    </row>
    <row r="342" spans="1:17" ht="14.4" customHeight="1" x14ac:dyDescent="0.3">
      <c r="A342" s="831" t="s">
        <v>629</v>
      </c>
      <c r="B342" s="832" t="s">
        <v>7332</v>
      </c>
      <c r="C342" s="832" t="s">
        <v>6751</v>
      </c>
      <c r="D342" s="832" t="s">
        <v>6986</v>
      </c>
      <c r="E342" s="832" t="s">
        <v>1862</v>
      </c>
      <c r="F342" s="849">
        <v>2</v>
      </c>
      <c r="G342" s="849">
        <v>25102.98</v>
      </c>
      <c r="H342" s="849">
        <v>1</v>
      </c>
      <c r="I342" s="849">
        <v>12551.49</v>
      </c>
      <c r="J342" s="849">
        <v>2</v>
      </c>
      <c r="K342" s="849">
        <v>25102.98</v>
      </c>
      <c r="L342" s="849">
        <v>1</v>
      </c>
      <c r="M342" s="849">
        <v>12551.49</v>
      </c>
      <c r="N342" s="849"/>
      <c r="O342" s="849"/>
      <c r="P342" s="837"/>
      <c r="Q342" s="850"/>
    </row>
    <row r="343" spans="1:17" ht="14.4" customHeight="1" x14ac:dyDescent="0.3">
      <c r="A343" s="831" t="s">
        <v>629</v>
      </c>
      <c r="B343" s="832" t="s">
        <v>7332</v>
      </c>
      <c r="C343" s="832" t="s">
        <v>6751</v>
      </c>
      <c r="D343" s="832" t="s">
        <v>7393</v>
      </c>
      <c r="E343" s="832" t="s">
        <v>7394</v>
      </c>
      <c r="F343" s="849"/>
      <c r="G343" s="849"/>
      <c r="H343" s="849"/>
      <c r="I343" s="849"/>
      <c r="J343" s="849">
        <v>1.2</v>
      </c>
      <c r="K343" s="849">
        <v>569.29999999999995</v>
      </c>
      <c r="L343" s="849">
        <v>1</v>
      </c>
      <c r="M343" s="849">
        <v>474.41666666666663</v>
      </c>
      <c r="N343" s="849">
        <v>0.7</v>
      </c>
      <c r="O343" s="849">
        <v>332.09</v>
      </c>
      <c r="P343" s="837">
        <v>0.58333040576146145</v>
      </c>
      <c r="Q343" s="850">
        <v>474.41428571428571</v>
      </c>
    </row>
    <row r="344" spans="1:17" ht="14.4" customHeight="1" x14ac:dyDescent="0.3">
      <c r="A344" s="831" t="s">
        <v>629</v>
      </c>
      <c r="B344" s="832" t="s">
        <v>7332</v>
      </c>
      <c r="C344" s="832" t="s">
        <v>6751</v>
      </c>
      <c r="D344" s="832" t="s">
        <v>6987</v>
      </c>
      <c r="E344" s="832" t="s">
        <v>1405</v>
      </c>
      <c r="F344" s="849">
        <v>3</v>
      </c>
      <c r="G344" s="849">
        <v>19391.88</v>
      </c>
      <c r="H344" s="849"/>
      <c r="I344" s="849">
        <v>6463.96</v>
      </c>
      <c r="J344" s="849"/>
      <c r="K344" s="849"/>
      <c r="L344" s="849"/>
      <c r="M344" s="849"/>
      <c r="N344" s="849">
        <v>10</v>
      </c>
      <c r="O344" s="849">
        <v>64638.460000000006</v>
      </c>
      <c r="P344" s="837"/>
      <c r="Q344" s="850">
        <v>6463.8460000000005</v>
      </c>
    </row>
    <row r="345" spans="1:17" ht="14.4" customHeight="1" x14ac:dyDescent="0.3">
      <c r="A345" s="831" t="s">
        <v>629</v>
      </c>
      <c r="B345" s="832" t="s">
        <v>7332</v>
      </c>
      <c r="C345" s="832" t="s">
        <v>6751</v>
      </c>
      <c r="D345" s="832" t="s">
        <v>7395</v>
      </c>
      <c r="E345" s="832" t="s">
        <v>7334</v>
      </c>
      <c r="F345" s="849"/>
      <c r="G345" s="849"/>
      <c r="H345" s="849"/>
      <c r="I345" s="849"/>
      <c r="J345" s="849">
        <v>16.2</v>
      </c>
      <c r="K345" s="849">
        <v>1536.85</v>
      </c>
      <c r="L345" s="849">
        <v>1</v>
      </c>
      <c r="M345" s="849">
        <v>94.867283950617278</v>
      </c>
      <c r="N345" s="849">
        <v>8.7000000000000011</v>
      </c>
      <c r="O345" s="849">
        <v>825.35000000000014</v>
      </c>
      <c r="P345" s="837">
        <v>0.53704004945180084</v>
      </c>
      <c r="Q345" s="850">
        <v>94.867816091954026</v>
      </c>
    </row>
    <row r="346" spans="1:17" ht="14.4" customHeight="1" x14ac:dyDescent="0.3">
      <c r="A346" s="831" t="s">
        <v>629</v>
      </c>
      <c r="B346" s="832" t="s">
        <v>7332</v>
      </c>
      <c r="C346" s="832" t="s">
        <v>6751</v>
      </c>
      <c r="D346" s="832" t="s">
        <v>7396</v>
      </c>
      <c r="E346" s="832" t="s">
        <v>1144</v>
      </c>
      <c r="F346" s="849"/>
      <c r="G346" s="849"/>
      <c r="H346" s="849"/>
      <c r="I346" s="849"/>
      <c r="J346" s="849">
        <v>3</v>
      </c>
      <c r="K346" s="849">
        <v>17433.12</v>
      </c>
      <c r="L346" s="849">
        <v>1</v>
      </c>
      <c r="M346" s="849">
        <v>5811.04</v>
      </c>
      <c r="N346" s="849"/>
      <c r="O346" s="849"/>
      <c r="P346" s="837"/>
      <c r="Q346" s="850"/>
    </row>
    <row r="347" spans="1:17" ht="14.4" customHeight="1" x14ac:dyDescent="0.3">
      <c r="A347" s="831" t="s">
        <v>629</v>
      </c>
      <c r="B347" s="832" t="s">
        <v>7332</v>
      </c>
      <c r="C347" s="832" t="s">
        <v>6751</v>
      </c>
      <c r="D347" s="832" t="s">
        <v>7397</v>
      </c>
      <c r="E347" s="832" t="s">
        <v>1859</v>
      </c>
      <c r="F347" s="849"/>
      <c r="G347" s="849"/>
      <c r="H347" s="849"/>
      <c r="I347" s="849"/>
      <c r="J347" s="849">
        <v>8</v>
      </c>
      <c r="K347" s="849">
        <v>41095.379999999997</v>
      </c>
      <c r="L347" s="849">
        <v>1</v>
      </c>
      <c r="M347" s="849">
        <v>5136.9224999999997</v>
      </c>
      <c r="N347" s="849"/>
      <c r="O347" s="849"/>
      <c r="P347" s="837"/>
      <c r="Q347" s="850"/>
    </row>
    <row r="348" spans="1:17" ht="14.4" customHeight="1" x14ac:dyDescent="0.3">
      <c r="A348" s="831" t="s">
        <v>629</v>
      </c>
      <c r="B348" s="832" t="s">
        <v>7332</v>
      </c>
      <c r="C348" s="832" t="s">
        <v>6751</v>
      </c>
      <c r="D348" s="832" t="s">
        <v>7398</v>
      </c>
      <c r="E348" s="832" t="s">
        <v>7399</v>
      </c>
      <c r="F348" s="849"/>
      <c r="G348" s="849"/>
      <c r="H348" s="849"/>
      <c r="I348" s="849"/>
      <c r="J348" s="849"/>
      <c r="K348" s="849"/>
      <c r="L348" s="849"/>
      <c r="M348" s="849"/>
      <c r="N348" s="849">
        <v>18</v>
      </c>
      <c r="O348" s="849">
        <v>3790.26</v>
      </c>
      <c r="P348" s="837"/>
      <c r="Q348" s="850">
        <v>210.57000000000002</v>
      </c>
    </row>
    <row r="349" spans="1:17" ht="14.4" customHeight="1" x14ac:dyDescent="0.3">
      <c r="A349" s="831" t="s">
        <v>629</v>
      </c>
      <c r="B349" s="832" t="s">
        <v>7332</v>
      </c>
      <c r="C349" s="832" t="s">
        <v>6751</v>
      </c>
      <c r="D349" s="832" t="s">
        <v>7284</v>
      </c>
      <c r="E349" s="832" t="s">
        <v>1690</v>
      </c>
      <c r="F349" s="849"/>
      <c r="G349" s="849"/>
      <c r="H349" s="849"/>
      <c r="I349" s="849"/>
      <c r="J349" s="849"/>
      <c r="K349" s="849"/>
      <c r="L349" s="849"/>
      <c r="M349" s="849"/>
      <c r="N349" s="849">
        <v>1.54</v>
      </c>
      <c r="O349" s="849">
        <v>172.33</v>
      </c>
      <c r="P349" s="837"/>
      <c r="Q349" s="850">
        <v>111.90259740259741</v>
      </c>
    </row>
    <row r="350" spans="1:17" ht="14.4" customHeight="1" x14ac:dyDescent="0.3">
      <c r="A350" s="831" t="s">
        <v>629</v>
      </c>
      <c r="B350" s="832" t="s">
        <v>7332</v>
      </c>
      <c r="C350" s="832" t="s">
        <v>6751</v>
      </c>
      <c r="D350" s="832" t="s">
        <v>7400</v>
      </c>
      <c r="E350" s="832" t="s">
        <v>7352</v>
      </c>
      <c r="F350" s="849"/>
      <c r="G350" s="849"/>
      <c r="H350" s="849"/>
      <c r="I350" s="849"/>
      <c r="J350" s="849"/>
      <c r="K350" s="849"/>
      <c r="L350" s="849"/>
      <c r="M350" s="849"/>
      <c r="N350" s="849">
        <v>0.30000000000000004</v>
      </c>
      <c r="O350" s="849">
        <v>491.84999999999997</v>
      </c>
      <c r="P350" s="837"/>
      <c r="Q350" s="850">
        <v>1639.4999999999995</v>
      </c>
    </row>
    <row r="351" spans="1:17" ht="14.4" customHeight="1" x14ac:dyDescent="0.3">
      <c r="A351" s="831" t="s">
        <v>629</v>
      </c>
      <c r="B351" s="832" t="s">
        <v>7332</v>
      </c>
      <c r="C351" s="832" t="s">
        <v>6751</v>
      </c>
      <c r="D351" s="832" t="s">
        <v>7401</v>
      </c>
      <c r="E351" s="832" t="s">
        <v>2525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1317.28</v>
      </c>
      <c r="P351" s="837"/>
      <c r="Q351" s="850">
        <v>1317.28</v>
      </c>
    </row>
    <row r="352" spans="1:17" ht="14.4" customHeight="1" x14ac:dyDescent="0.3">
      <c r="A352" s="831" t="s">
        <v>629</v>
      </c>
      <c r="B352" s="832" t="s">
        <v>7332</v>
      </c>
      <c r="C352" s="832" t="s">
        <v>6751</v>
      </c>
      <c r="D352" s="832" t="s">
        <v>7402</v>
      </c>
      <c r="E352" s="832" t="s">
        <v>5172</v>
      </c>
      <c r="F352" s="849">
        <v>1</v>
      </c>
      <c r="G352" s="849">
        <v>391.76</v>
      </c>
      <c r="H352" s="849"/>
      <c r="I352" s="849">
        <v>391.76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629</v>
      </c>
      <c r="B353" s="832" t="s">
        <v>7332</v>
      </c>
      <c r="C353" s="832" t="s">
        <v>7001</v>
      </c>
      <c r="D353" s="832" t="s">
        <v>7002</v>
      </c>
      <c r="E353" s="832" t="s">
        <v>7003</v>
      </c>
      <c r="F353" s="849">
        <v>19</v>
      </c>
      <c r="G353" s="849">
        <v>50181.850000000013</v>
      </c>
      <c r="H353" s="849">
        <v>1.0000000000000002</v>
      </c>
      <c r="I353" s="849">
        <v>2641.1500000000005</v>
      </c>
      <c r="J353" s="849">
        <v>19</v>
      </c>
      <c r="K353" s="849">
        <v>50181.850000000006</v>
      </c>
      <c r="L353" s="849">
        <v>1</v>
      </c>
      <c r="M353" s="849">
        <v>2641.15</v>
      </c>
      <c r="N353" s="849">
        <v>15</v>
      </c>
      <c r="O353" s="849">
        <v>39933</v>
      </c>
      <c r="P353" s="837">
        <v>0.79576579978617756</v>
      </c>
      <c r="Q353" s="850">
        <v>2662.2</v>
      </c>
    </row>
    <row r="354" spans="1:17" ht="14.4" customHeight="1" x14ac:dyDescent="0.3">
      <c r="A354" s="831" t="s">
        <v>629</v>
      </c>
      <c r="B354" s="832" t="s">
        <v>7332</v>
      </c>
      <c r="C354" s="832" t="s">
        <v>7001</v>
      </c>
      <c r="D354" s="832" t="s">
        <v>7004</v>
      </c>
      <c r="E354" s="832" t="s">
        <v>7003</v>
      </c>
      <c r="F354" s="849">
        <v>4</v>
      </c>
      <c r="G354" s="849">
        <v>6452.41</v>
      </c>
      <c r="H354" s="849">
        <v>0.97159631623962506</v>
      </c>
      <c r="I354" s="849">
        <v>1613.1025</v>
      </c>
      <c r="J354" s="849">
        <v>4</v>
      </c>
      <c r="K354" s="849">
        <v>6641.04</v>
      </c>
      <c r="L354" s="849">
        <v>1</v>
      </c>
      <c r="M354" s="849">
        <v>1660.26</v>
      </c>
      <c r="N354" s="849">
        <v>1</v>
      </c>
      <c r="O354" s="849">
        <v>1674.52</v>
      </c>
      <c r="P354" s="837">
        <v>0.25214725404454724</v>
      </c>
      <c r="Q354" s="850">
        <v>1674.52</v>
      </c>
    </row>
    <row r="355" spans="1:17" ht="14.4" customHeight="1" x14ac:dyDescent="0.3">
      <c r="A355" s="831" t="s">
        <v>629</v>
      </c>
      <c r="B355" s="832" t="s">
        <v>7332</v>
      </c>
      <c r="C355" s="832" t="s">
        <v>7001</v>
      </c>
      <c r="D355" s="832" t="s">
        <v>7292</v>
      </c>
      <c r="E355" s="832" t="s">
        <v>7293</v>
      </c>
      <c r="F355" s="849"/>
      <c r="G355" s="849"/>
      <c r="H355" s="849"/>
      <c r="I355" s="849"/>
      <c r="J355" s="849">
        <v>1</v>
      </c>
      <c r="K355" s="849">
        <v>8902.36</v>
      </c>
      <c r="L355" s="849">
        <v>1</v>
      </c>
      <c r="M355" s="849">
        <v>8902.36</v>
      </c>
      <c r="N355" s="849"/>
      <c r="O355" s="849"/>
      <c r="P355" s="837"/>
      <c r="Q355" s="850"/>
    </row>
    <row r="356" spans="1:17" ht="14.4" customHeight="1" x14ac:dyDescent="0.3">
      <c r="A356" s="831" t="s">
        <v>629</v>
      </c>
      <c r="B356" s="832" t="s">
        <v>7332</v>
      </c>
      <c r="C356" s="832" t="s">
        <v>7001</v>
      </c>
      <c r="D356" s="832" t="s">
        <v>7005</v>
      </c>
      <c r="E356" s="832" t="s">
        <v>7006</v>
      </c>
      <c r="F356" s="849">
        <v>3</v>
      </c>
      <c r="G356" s="849">
        <v>30927.449999999997</v>
      </c>
      <c r="H356" s="849">
        <v>0.3</v>
      </c>
      <c r="I356" s="849">
        <v>10309.15</v>
      </c>
      <c r="J356" s="849">
        <v>10</v>
      </c>
      <c r="K356" s="849">
        <v>103091.5</v>
      </c>
      <c r="L356" s="849">
        <v>1</v>
      </c>
      <c r="M356" s="849">
        <v>10309.15</v>
      </c>
      <c r="N356" s="849">
        <v>1</v>
      </c>
      <c r="O356" s="849">
        <v>10344.65</v>
      </c>
      <c r="P356" s="837">
        <v>0.10034435428721088</v>
      </c>
      <c r="Q356" s="850">
        <v>10344.65</v>
      </c>
    </row>
    <row r="357" spans="1:17" ht="14.4" customHeight="1" x14ac:dyDescent="0.3">
      <c r="A357" s="831" t="s">
        <v>629</v>
      </c>
      <c r="B357" s="832" t="s">
        <v>7332</v>
      </c>
      <c r="C357" s="832" t="s">
        <v>7001</v>
      </c>
      <c r="D357" s="832" t="s">
        <v>7294</v>
      </c>
      <c r="E357" s="832" t="s">
        <v>7295</v>
      </c>
      <c r="F357" s="849">
        <v>3</v>
      </c>
      <c r="G357" s="849">
        <v>3634.83</v>
      </c>
      <c r="H357" s="849">
        <v>0.75</v>
      </c>
      <c r="I357" s="849">
        <v>1211.6099999999999</v>
      </c>
      <c r="J357" s="849">
        <v>4</v>
      </c>
      <c r="K357" s="849">
        <v>4846.4399999999996</v>
      </c>
      <c r="L357" s="849">
        <v>1</v>
      </c>
      <c r="M357" s="849">
        <v>1211.6099999999999</v>
      </c>
      <c r="N357" s="849"/>
      <c r="O357" s="849"/>
      <c r="P357" s="837"/>
      <c r="Q357" s="850"/>
    </row>
    <row r="358" spans="1:17" ht="14.4" customHeight="1" x14ac:dyDescent="0.3">
      <c r="A358" s="831" t="s">
        <v>629</v>
      </c>
      <c r="B358" s="832" t="s">
        <v>7332</v>
      </c>
      <c r="C358" s="832" t="s">
        <v>7001</v>
      </c>
      <c r="D358" s="832" t="s">
        <v>7007</v>
      </c>
      <c r="E358" s="832" t="s">
        <v>7008</v>
      </c>
      <c r="F358" s="849">
        <v>26</v>
      </c>
      <c r="G358" s="849">
        <v>6382.0599999999995</v>
      </c>
      <c r="H358" s="849">
        <v>1.0393811326900368</v>
      </c>
      <c r="I358" s="849">
        <v>245.46384615384613</v>
      </c>
      <c r="J358" s="849">
        <v>25</v>
      </c>
      <c r="K358" s="849">
        <v>6140.2500000000009</v>
      </c>
      <c r="L358" s="849">
        <v>1</v>
      </c>
      <c r="M358" s="849">
        <v>245.61000000000004</v>
      </c>
      <c r="N358" s="849">
        <v>17</v>
      </c>
      <c r="O358" s="849">
        <v>4249.32</v>
      </c>
      <c r="P358" s="837">
        <v>0.69204348357151568</v>
      </c>
      <c r="Q358" s="850">
        <v>249.95999999999998</v>
      </c>
    </row>
    <row r="359" spans="1:17" ht="14.4" customHeight="1" x14ac:dyDescent="0.3">
      <c r="A359" s="831" t="s">
        <v>629</v>
      </c>
      <c r="B359" s="832" t="s">
        <v>7332</v>
      </c>
      <c r="C359" s="832" t="s">
        <v>7011</v>
      </c>
      <c r="D359" s="832" t="s">
        <v>7403</v>
      </c>
      <c r="E359" s="832" t="s">
        <v>7404</v>
      </c>
      <c r="F359" s="849"/>
      <c r="G359" s="849"/>
      <c r="H359" s="849"/>
      <c r="I359" s="849"/>
      <c r="J359" s="849"/>
      <c r="K359" s="849"/>
      <c r="L359" s="849"/>
      <c r="M359" s="849"/>
      <c r="N359" s="849">
        <v>6</v>
      </c>
      <c r="O359" s="849">
        <v>1979.88</v>
      </c>
      <c r="P359" s="837"/>
      <c r="Q359" s="850">
        <v>329.98</v>
      </c>
    </row>
    <row r="360" spans="1:17" ht="14.4" customHeight="1" x14ac:dyDescent="0.3">
      <c r="A360" s="831" t="s">
        <v>629</v>
      </c>
      <c r="B360" s="832" t="s">
        <v>7332</v>
      </c>
      <c r="C360" s="832" t="s">
        <v>7011</v>
      </c>
      <c r="D360" s="832" t="s">
        <v>7405</v>
      </c>
      <c r="E360" s="832" t="s">
        <v>7406</v>
      </c>
      <c r="F360" s="849">
        <v>7</v>
      </c>
      <c r="G360" s="849">
        <v>609.35</v>
      </c>
      <c r="H360" s="849">
        <v>0.87500000000000011</v>
      </c>
      <c r="I360" s="849">
        <v>87.05</v>
      </c>
      <c r="J360" s="849">
        <v>8</v>
      </c>
      <c r="K360" s="849">
        <v>696.4</v>
      </c>
      <c r="L360" s="849">
        <v>1</v>
      </c>
      <c r="M360" s="849">
        <v>87.05</v>
      </c>
      <c r="N360" s="849">
        <v>2</v>
      </c>
      <c r="O360" s="849">
        <v>174.1</v>
      </c>
      <c r="P360" s="837">
        <v>0.25</v>
      </c>
      <c r="Q360" s="850">
        <v>87.05</v>
      </c>
    </row>
    <row r="361" spans="1:17" ht="14.4" customHeight="1" x14ac:dyDescent="0.3">
      <c r="A361" s="831" t="s">
        <v>629</v>
      </c>
      <c r="B361" s="832" t="s">
        <v>7332</v>
      </c>
      <c r="C361" s="832" t="s">
        <v>7011</v>
      </c>
      <c r="D361" s="832" t="s">
        <v>7407</v>
      </c>
      <c r="E361" s="832" t="s">
        <v>7406</v>
      </c>
      <c r="F361" s="849">
        <v>8</v>
      </c>
      <c r="G361" s="849">
        <v>1032.24</v>
      </c>
      <c r="H361" s="849"/>
      <c r="I361" s="849">
        <v>129.03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629</v>
      </c>
      <c r="B362" s="832" t="s">
        <v>7332</v>
      </c>
      <c r="C362" s="832" t="s">
        <v>7011</v>
      </c>
      <c r="D362" s="832" t="s">
        <v>7408</v>
      </c>
      <c r="E362" s="832" t="s">
        <v>7409</v>
      </c>
      <c r="F362" s="849"/>
      <c r="G362" s="849"/>
      <c r="H362" s="849"/>
      <c r="I362" s="849"/>
      <c r="J362" s="849">
        <v>1</v>
      </c>
      <c r="K362" s="849">
        <v>875.93</v>
      </c>
      <c r="L362" s="849">
        <v>1</v>
      </c>
      <c r="M362" s="849">
        <v>875.93</v>
      </c>
      <c r="N362" s="849"/>
      <c r="O362" s="849"/>
      <c r="P362" s="837"/>
      <c r="Q362" s="850"/>
    </row>
    <row r="363" spans="1:17" ht="14.4" customHeight="1" x14ac:dyDescent="0.3">
      <c r="A363" s="831" t="s">
        <v>629</v>
      </c>
      <c r="B363" s="832" t="s">
        <v>7332</v>
      </c>
      <c r="C363" s="832" t="s">
        <v>7011</v>
      </c>
      <c r="D363" s="832" t="s">
        <v>7410</v>
      </c>
      <c r="E363" s="832" t="s">
        <v>7411</v>
      </c>
      <c r="F363" s="849"/>
      <c r="G363" s="849"/>
      <c r="H363" s="849"/>
      <c r="I363" s="849"/>
      <c r="J363" s="849">
        <v>4</v>
      </c>
      <c r="K363" s="849">
        <v>4398.32</v>
      </c>
      <c r="L363" s="849">
        <v>1</v>
      </c>
      <c r="M363" s="849">
        <v>1099.58</v>
      </c>
      <c r="N363" s="849"/>
      <c r="O363" s="849"/>
      <c r="P363" s="837"/>
      <c r="Q363" s="850"/>
    </row>
    <row r="364" spans="1:17" ht="14.4" customHeight="1" x14ac:dyDescent="0.3">
      <c r="A364" s="831" t="s">
        <v>629</v>
      </c>
      <c r="B364" s="832" t="s">
        <v>7332</v>
      </c>
      <c r="C364" s="832" t="s">
        <v>7011</v>
      </c>
      <c r="D364" s="832" t="s">
        <v>7412</v>
      </c>
      <c r="E364" s="832" t="s">
        <v>7411</v>
      </c>
      <c r="F364" s="849"/>
      <c r="G364" s="849"/>
      <c r="H364" s="849"/>
      <c r="I364" s="849"/>
      <c r="J364" s="849">
        <v>2</v>
      </c>
      <c r="K364" s="849">
        <v>2360.84</v>
      </c>
      <c r="L364" s="849">
        <v>1</v>
      </c>
      <c r="M364" s="849">
        <v>1180.42</v>
      </c>
      <c r="N364" s="849"/>
      <c r="O364" s="849"/>
      <c r="P364" s="837"/>
      <c r="Q364" s="850"/>
    </row>
    <row r="365" spans="1:17" ht="14.4" customHeight="1" x14ac:dyDescent="0.3">
      <c r="A365" s="831" t="s">
        <v>629</v>
      </c>
      <c r="B365" s="832" t="s">
        <v>7332</v>
      </c>
      <c r="C365" s="832" t="s">
        <v>7011</v>
      </c>
      <c r="D365" s="832" t="s">
        <v>7413</v>
      </c>
      <c r="E365" s="832" t="s">
        <v>7414</v>
      </c>
      <c r="F365" s="849">
        <v>2</v>
      </c>
      <c r="G365" s="849">
        <v>1374</v>
      </c>
      <c r="H365" s="849"/>
      <c r="I365" s="849">
        <v>687</v>
      </c>
      <c r="J365" s="849"/>
      <c r="K365" s="849"/>
      <c r="L365" s="849"/>
      <c r="M365" s="849"/>
      <c r="N365" s="849">
        <v>4</v>
      </c>
      <c r="O365" s="849">
        <v>2748</v>
      </c>
      <c r="P365" s="837"/>
      <c r="Q365" s="850">
        <v>687</v>
      </c>
    </row>
    <row r="366" spans="1:17" ht="14.4" customHeight="1" x14ac:dyDescent="0.3">
      <c r="A366" s="831" t="s">
        <v>629</v>
      </c>
      <c r="B366" s="832" t="s">
        <v>7332</v>
      </c>
      <c r="C366" s="832" t="s">
        <v>7011</v>
      </c>
      <c r="D366" s="832" t="s">
        <v>7415</v>
      </c>
      <c r="E366" s="832" t="s">
        <v>7406</v>
      </c>
      <c r="F366" s="849">
        <v>18</v>
      </c>
      <c r="G366" s="849">
        <v>1242.3600000000001</v>
      </c>
      <c r="H366" s="849">
        <v>0.50000000000000011</v>
      </c>
      <c r="I366" s="849">
        <v>69.02000000000001</v>
      </c>
      <c r="J366" s="849">
        <v>36</v>
      </c>
      <c r="K366" s="849">
        <v>2484.7199999999998</v>
      </c>
      <c r="L366" s="849">
        <v>1</v>
      </c>
      <c r="M366" s="849">
        <v>69.02</v>
      </c>
      <c r="N366" s="849">
        <v>24</v>
      </c>
      <c r="O366" s="849">
        <v>1656.48</v>
      </c>
      <c r="P366" s="837">
        <v>0.66666666666666674</v>
      </c>
      <c r="Q366" s="850">
        <v>69.02</v>
      </c>
    </row>
    <row r="367" spans="1:17" ht="14.4" customHeight="1" x14ac:dyDescent="0.3">
      <c r="A367" s="831" t="s">
        <v>629</v>
      </c>
      <c r="B367" s="832" t="s">
        <v>7332</v>
      </c>
      <c r="C367" s="832" t="s">
        <v>7011</v>
      </c>
      <c r="D367" s="832" t="s">
        <v>7416</v>
      </c>
      <c r="E367" s="832" t="s">
        <v>7406</v>
      </c>
      <c r="F367" s="849">
        <v>1</v>
      </c>
      <c r="G367" s="849">
        <v>84.98</v>
      </c>
      <c r="H367" s="849">
        <v>0.33333333333333337</v>
      </c>
      <c r="I367" s="849">
        <v>84.98</v>
      </c>
      <c r="J367" s="849">
        <v>3</v>
      </c>
      <c r="K367" s="849">
        <v>254.94</v>
      </c>
      <c r="L367" s="849">
        <v>1</v>
      </c>
      <c r="M367" s="849">
        <v>84.98</v>
      </c>
      <c r="N367" s="849">
        <v>1</v>
      </c>
      <c r="O367" s="849">
        <v>84.98</v>
      </c>
      <c r="P367" s="837">
        <v>0.33333333333333337</v>
      </c>
      <c r="Q367" s="850">
        <v>84.98</v>
      </c>
    </row>
    <row r="368" spans="1:17" ht="14.4" customHeight="1" x14ac:dyDescent="0.3">
      <c r="A368" s="831" t="s">
        <v>629</v>
      </c>
      <c r="B368" s="832" t="s">
        <v>7332</v>
      </c>
      <c r="C368" s="832" t="s">
        <v>7011</v>
      </c>
      <c r="D368" s="832" t="s">
        <v>7417</v>
      </c>
      <c r="E368" s="832" t="s">
        <v>7418</v>
      </c>
      <c r="F368" s="849"/>
      <c r="G368" s="849"/>
      <c r="H368" s="849"/>
      <c r="I368" s="849"/>
      <c r="J368" s="849"/>
      <c r="K368" s="849"/>
      <c r="L368" s="849"/>
      <c r="M368" s="849"/>
      <c r="N368" s="849">
        <v>4</v>
      </c>
      <c r="O368" s="849">
        <v>960</v>
      </c>
      <c r="P368" s="837"/>
      <c r="Q368" s="850">
        <v>240</v>
      </c>
    </row>
    <row r="369" spans="1:17" ht="14.4" customHeight="1" x14ac:dyDescent="0.3">
      <c r="A369" s="831" t="s">
        <v>629</v>
      </c>
      <c r="B369" s="832" t="s">
        <v>7332</v>
      </c>
      <c r="C369" s="832" t="s">
        <v>7011</v>
      </c>
      <c r="D369" s="832" t="s">
        <v>7419</v>
      </c>
      <c r="E369" s="832" t="s">
        <v>7418</v>
      </c>
      <c r="F369" s="849"/>
      <c r="G369" s="849"/>
      <c r="H369" s="849"/>
      <c r="I369" s="849"/>
      <c r="J369" s="849"/>
      <c r="K369" s="849"/>
      <c r="L369" s="849"/>
      <c r="M369" s="849"/>
      <c r="N369" s="849">
        <v>0.15</v>
      </c>
      <c r="O369" s="849">
        <v>182.4</v>
      </c>
      <c r="P369" s="837"/>
      <c r="Q369" s="850">
        <v>1216</v>
      </c>
    </row>
    <row r="370" spans="1:17" ht="14.4" customHeight="1" x14ac:dyDescent="0.3">
      <c r="A370" s="831" t="s">
        <v>629</v>
      </c>
      <c r="B370" s="832" t="s">
        <v>7332</v>
      </c>
      <c r="C370" s="832" t="s">
        <v>7011</v>
      </c>
      <c r="D370" s="832" t="s">
        <v>7420</v>
      </c>
      <c r="E370" s="832" t="s">
        <v>7421</v>
      </c>
      <c r="F370" s="849"/>
      <c r="G370" s="849"/>
      <c r="H370" s="849"/>
      <c r="I370" s="849"/>
      <c r="J370" s="849"/>
      <c r="K370" s="849"/>
      <c r="L370" s="849"/>
      <c r="M370" s="849"/>
      <c r="N370" s="849">
        <v>2</v>
      </c>
      <c r="O370" s="849">
        <v>10446.6</v>
      </c>
      <c r="P370" s="837"/>
      <c r="Q370" s="850">
        <v>5223.3</v>
      </c>
    </row>
    <row r="371" spans="1:17" ht="14.4" customHeight="1" x14ac:dyDescent="0.3">
      <c r="A371" s="831" t="s">
        <v>629</v>
      </c>
      <c r="B371" s="832" t="s">
        <v>7332</v>
      </c>
      <c r="C371" s="832" t="s">
        <v>7011</v>
      </c>
      <c r="D371" s="832" t="s">
        <v>7422</v>
      </c>
      <c r="E371" s="832" t="s">
        <v>7423</v>
      </c>
      <c r="F371" s="849">
        <v>3</v>
      </c>
      <c r="G371" s="849">
        <v>14640</v>
      </c>
      <c r="H371" s="849"/>
      <c r="I371" s="849">
        <v>4880</v>
      </c>
      <c r="J371" s="849"/>
      <c r="K371" s="849"/>
      <c r="L371" s="849"/>
      <c r="M371" s="849"/>
      <c r="N371" s="849">
        <v>1</v>
      </c>
      <c r="O371" s="849">
        <v>4880</v>
      </c>
      <c r="P371" s="837"/>
      <c r="Q371" s="850">
        <v>4880</v>
      </c>
    </row>
    <row r="372" spans="1:17" ht="14.4" customHeight="1" x14ac:dyDescent="0.3">
      <c r="A372" s="831" t="s">
        <v>629</v>
      </c>
      <c r="B372" s="832" t="s">
        <v>7332</v>
      </c>
      <c r="C372" s="832" t="s">
        <v>7011</v>
      </c>
      <c r="D372" s="832" t="s">
        <v>7424</v>
      </c>
      <c r="E372" s="832" t="s">
        <v>7425</v>
      </c>
      <c r="F372" s="849">
        <v>1</v>
      </c>
      <c r="G372" s="849">
        <v>6307.7</v>
      </c>
      <c r="H372" s="849"/>
      <c r="I372" s="849">
        <v>6307.7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629</v>
      </c>
      <c r="B373" s="832" t="s">
        <v>7332</v>
      </c>
      <c r="C373" s="832" t="s">
        <v>7011</v>
      </c>
      <c r="D373" s="832" t="s">
        <v>7426</v>
      </c>
      <c r="E373" s="832" t="s">
        <v>7406</v>
      </c>
      <c r="F373" s="849">
        <v>2</v>
      </c>
      <c r="G373" s="849">
        <v>192.76</v>
      </c>
      <c r="H373" s="849">
        <v>2</v>
      </c>
      <c r="I373" s="849">
        <v>96.38</v>
      </c>
      <c r="J373" s="849">
        <v>1</v>
      </c>
      <c r="K373" s="849">
        <v>96.38</v>
      </c>
      <c r="L373" s="849">
        <v>1</v>
      </c>
      <c r="M373" s="849">
        <v>96.38</v>
      </c>
      <c r="N373" s="849"/>
      <c r="O373" s="849"/>
      <c r="P373" s="837"/>
      <c r="Q373" s="850"/>
    </row>
    <row r="374" spans="1:17" ht="14.4" customHeight="1" x14ac:dyDescent="0.3">
      <c r="A374" s="831" t="s">
        <v>629</v>
      </c>
      <c r="B374" s="832" t="s">
        <v>7332</v>
      </c>
      <c r="C374" s="832" t="s">
        <v>7011</v>
      </c>
      <c r="D374" s="832" t="s">
        <v>7427</v>
      </c>
      <c r="E374" s="832" t="s">
        <v>7406</v>
      </c>
      <c r="F374" s="849"/>
      <c r="G374" s="849"/>
      <c r="H374" s="849"/>
      <c r="I374" s="849"/>
      <c r="J374" s="849">
        <v>4</v>
      </c>
      <c r="K374" s="849">
        <v>485</v>
      </c>
      <c r="L374" s="849">
        <v>1</v>
      </c>
      <c r="M374" s="849">
        <v>121.25</v>
      </c>
      <c r="N374" s="849">
        <v>1</v>
      </c>
      <c r="O374" s="849">
        <v>121.25</v>
      </c>
      <c r="P374" s="837">
        <v>0.25</v>
      </c>
      <c r="Q374" s="850">
        <v>121.25</v>
      </c>
    </row>
    <row r="375" spans="1:17" ht="14.4" customHeight="1" x14ac:dyDescent="0.3">
      <c r="A375" s="831" t="s">
        <v>629</v>
      </c>
      <c r="B375" s="832" t="s">
        <v>7332</v>
      </c>
      <c r="C375" s="832" t="s">
        <v>7011</v>
      </c>
      <c r="D375" s="832" t="s">
        <v>7428</v>
      </c>
      <c r="E375" s="832" t="s">
        <v>7406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103.64</v>
      </c>
      <c r="P375" s="837"/>
      <c r="Q375" s="850">
        <v>103.64</v>
      </c>
    </row>
    <row r="376" spans="1:17" ht="14.4" customHeight="1" x14ac:dyDescent="0.3">
      <c r="A376" s="831" t="s">
        <v>629</v>
      </c>
      <c r="B376" s="832" t="s">
        <v>7332</v>
      </c>
      <c r="C376" s="832" t="s">
        <v>7011</v>
      </c>
      <c r="D376" s="832" t="s">
        <v>7429</v>
      </c>
      <c r="E376" s="832" t="s">
        <v>7406</v>
      </c>
      <c r="F376" s="849">
        <v>7</v>
      </c>
      <c r="G376" s="849">
        <v>631.12</v>
      </c>
      <c r="H376" s="849">
        <v>1.1666666666666665</v>
      </c>
      <c r="I376" s="849">
        <v>90.16</v>
      </c>
      <c r="J376" s="849">
        <v>6</v>
      </c>
      <c r="K376" s="849">
        <v>540.96</v>
      </c>
      <c r="L376" s="849">
        <v>1</v>
      </c>
      <c r="M376" s="849">
        <v>90.160000000000011</v>
      </c>
      <c r="N376" s="849">
        <v>5</v>
      </c>
      <c r="O376" s="849">
        <v>450.79999999999995</v>
      </c>
      <c r="P376" s="837">
        <v>0.83333333333333315</v>
      </c>
      <c r="Q376" s="850">
        <v>90.16</v>
      </c>
    </row>
    <row r="377" spans="1:17" ht="14.4" customHeight="1" x14ac:dyDescent="0.3">
      <c r="A377" s="831" t="s">
        <v>629</v>
      </c>
      <c r="B377" s="832" t="s">
        <v>7332</v>
      </c>
      <c r="C377" s="832" t="s">
        <v>7011</v>
      </c>
      <c r="D377" s="832" t="s">
        <v>7430</v>
      </c>
      <c r="E377" s="832" t="s">
        <v>7431</v>
      </c>
      <c r="F377" s="849">
        <v>1</v>
      </c>
      <c r="G377" s="849">
        <v>4452.0600000000004</v>
      </c>
      <c r="H377" s="849"/>
      <c r="I377" s="849">
        <v>4452.0600000000004</v>
      </c>
      <c r="J377" s="849"/>
      <c r="K377" s="849"/>
      <c r="L377" s="849"/>
      <c r="M377" s="849"/>
      <c r="N377" s="849">
        <v>1</v>
      </c>
      <c r="O377" s="849">
        <v>4157.13</v>
      </c>
      <c r="P377" s="837"/>
      <c r="Q377" s="850">
        <v>4157.13</v>
      </c>
    </row>
    <row r="378" spans="1:17" ht="14.4" customHeight="1" x14ac:dyDescent="0.3">
      <c r="A378" s="831" t="s">
        <v>629</v>
      </c>
      <c r="B378" s="832" t="s">
        <v>7332</v>
      </c>
      <c r="C378" s="832" t="s">
        <v>7011</v>
      </c>
      <c r="D378" s="832" t="s">
        <v>7432</v>
      </c>
      <c r="E378" s="832" t="s">
        <v>7433</v>
      </c>
      <c r="F378" s="849">
        <v>2</v>
      </c>
      <c r="G378" s="849">
        <v>120.8</v>
      </c>
      <c r="H378" s="849">
        <v>0.15978835978835979</v>
      </c>
      <c r="I378" s="849">
        <v>60.4</v>
      </c>
      <c r="J378" s="849">
        <v>12</v>
      </c>
      <c r="K378" s="849">
        <v>756</v>
      </c>
      <c r="L378" s="849">
        <v>1</v>
      </c>
      <c r="M378" s="849">
        <v>63</v>
      </c>
      <c r="N378" s="849">
        <v>8</v>
      </c>
      <c r="O378" s="849">
        <v>504</v>
      </c>
      <c r="P378" s="837">
        <v>0.66666666666666663</v>
      </c>
      <c r="Q378" s="850">
        <v>63</v>
      </c>
    </row>
    <row r="379" spans="1:17" ht="14.4" customHeight="1" x14ac:dyDescent="0.3">
      <c r="A379" s="831" t="s">
        <v>629</v>
      </c>
      <c r="B379" s="832" t="s">
        <v>7332</v>
      </c>
      <c r="C379" s="832" t="s">
        <v>7011</v>
      </c>
      <c r="D379" s="832" t="s">
        <v>7434</v>
      </c>
      <c r="E379" s="832" t="s">
        <v>7435</v>
      </c>
      <c r="F379" s="849"/>
      <c r="G379" s="849"/>
      <c r="H379" s="849"/>
      <c r="I379" s="849"/>
      <c r="J379" s="849">
        <v>1</v>
      </c>
      <c r="K379" s="849">
        <v>199.5</v>
      </c>
      <c r="L379" s="849">
        <v>1</v>
      </c>
      <c r="M379" s="849">
        <v>199.5</v>
      </c>
      <c r="N379" s="849">
        <v>1</v>
      </c>
      <c r="O379" s="849">
        <v>199.5</v>
      </c>
      <c r="P379" s="837">
        <v>1</v>
      </c>
      <c r="Q379" s="850">
        <v>199.5</v>
      </c>
    </row>
    <row r="380" spans="1:17" ht="14.4" customHeight="1" x14ac:dyDescent="0.3">
      <c r="A380" s="831" t="s">
        <v>629</v>
      </c>
      <c r="B380" s="832" t="s">
        <v>7332</v>
      </c>
      <c r="C380" s="832" t="s">
        <v>7011</v>
      </c>
      <c r="D380" s="832" t="s">
        <v>7436</v>
      </c>
      <c r="E380" s="832" t="s">
        <v>7437</v>
      </c>
      <c r="F380" s="849"/>
      <c r="G380" s="849"/>
      <c r="H380" s="849"/>
      <c r="I380" s="849"/>
      <c r="J380" s="849">
        <v>1</v>
      </c>
      <c r="K380" s="849">
        <v>1486.15</v>
      </c>
      <c r="L380" s="849">
        <v>1</v>
      </c>
      <c r="M380" s="849">
        <v>1486.15</v>
      </c>
      <c r="N380" s="849">
        <v>1</v>
      </c>
      <c r="O380" s="849">
        <v>1486.15</v>
      </c>
      <c r="P380" s="837">
        <v>1</v>
      </c>
      <c r="Q380" s="850">
        <v>1486.15</v>
      </c>
    </row>
    <row r="381" spans="1:17" ht="14.4" customHeight="1" x14ac:dyDescent="0.3">
      <c r="A381" s="831" t="s">
        <v>629</v>
      </c>
      <c r="B381" s="832" t="s">
        <v>7332</v>
      </c>
      <c r="C381" s="832" t="s">
        <v>7011</v>
      </c>
      <c r="D381" s="832" t="s">
        <v>7438</v>
      </c>
      <c r="E381" s="832" t="s">
        <v>7439</v>
      </c>
      <c r="F381" s="849">
        <v>1</v>
      </c>
      <c r="G381" s="849">
        <v>2625.11</v>
      </c>
      <c r="H381" s="849"/>
      <c r="I381" s="849">
        <v>2625.11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629</v>
      </c>
      <c r="B382" s="832" t="s">
        <v>7332</v>
      </c>
      <c r="C382" s="832" t="s">
        <v>7011</v>
      </c>
      <c r="D382" s="832" t="s">
        <v>7440</v>
      </c>
      <c r="E382" s="832" t="s">
        <v>7441</v>
      </c>
      <c r="F382" s="849">
        <v>1</v>
      </c>
      <c r="G382" s="849">
        <v>1046.73</v>
      </c>
      <c r="H382" s="849">
        <v>0.5</v>
      </c>
      <c r="I382" s="849">
        <v>1046.73</v>
      </c>
      <c r="J382" s="849">
        <v>2</v>
      </c>
      <c r="K382" s="849">
        <v>2093.46</v>
      </c>
      <c r="L382" s="849">
        <v>1</v>
      </c>
      <c r="M382" s="849">
        <v>1046.73</v>
      </c>
      <c r="N382" s="849">
        <v>1</v>
      </c>
      <c r="O382" s="849">
        <v>1046.73</v>
      </c>
      <c r="P382" s="837">
        <v>0.5</v>
      </c>
      <c r="Q382" s="850">
        <v>1046.73</v>
      </c>
    </row>
    <row r="383" spans="1:17" ht="14.4" customHeight="1" x14ac:dyDescent="0.3">
      <c r="A383" s="831" t="s">
        <v>629</v>
      </c>
      <c r="B383" s="832" t="s">
        <v>7332</v>
      </c>
      <c r="C383" s="832" t="s">
        <v>7011</v>
      </c>
      <c r="D383" s="832" t="s">
        <v>7442</v>
      </c>
      <c r="E383" s="832" t="s">
        <v>7443</v>
      </c>
      <c r="F383" s="849">
        <v>1</v>
      </c>
      <c r="G383" s="849">
        <v>724.42</v>
      </c>
      <c r="H383" s="849">
        <v>0.33333333333333337</v>
      </c>
      <c r="I383" s="849">
        <v>724.42</v>
      </c>
      <c r="J383" s="849">
        <v>3</v>
      </c>
      <c r="K383" s="849">
        <v>2173.2599999999998</v>
      </c>
      <c r="L383" s="849">
        <v>1</v>
      </c>
      <c r="M383" s="849">
        <v>724.42</v>
      </c>
      <c r="N383" s="849">
        <v>1</v>
      </c>
      <c r="O383" s="849">
        <v>724.42</v>
      </c>
      <c r="P383" s="837">
        <v>0.33333333333333337</v>
      </c>
      <c r="Q383" s="850">
        <v>724.42</v>
      </c>
    </row>
    <row r="384" spans="1:17" ht="14.4" customHeight="1" x14ac:dyDescent="0.3">
      <c r="A384" s="831" t="s">
        <v>629</v>
      </c>
      <c r="B384" s="832" t="s">
        <v>7332</v>
      </c>
      <c r="C384" s="832" t="s">
        <v>7011</v>
      </c>
      <c r="D384" s="832" t="s">
        <v>7444</v>
      </c>
      <c r="E384" s="832" t="s">
        <v>7445</v>
      </c>
      <c r="F384" s="849"/>
      <c r="G384" s="849"/>
      <c r="H384" s="849"/>
      <c r="I384" s="849"/>
      <c r="J384" s="849">
        <v>4</v>
      </c>
      <c r="K384" s="849">
        <v>957.6</v>
      </c>
      <c r="L384" s="849">
        <v>1</v>
      </c>
      <c r="M384" s="849">
        <v>239.4</v>
      </c>
      <c r="N384" s="849">
        <v>2</v>
      </c>
      <c r="O384" s="849">
        <v>478.8</v>
      </c>
      <c r="P384" s="837">
        <v>0.5</v>
      </c>
      <c r="Q384" s="850">
        <v>239.4</v>
      </c>
    </row>
    <row r="385" spans="1:17" ht="14.4" customHeight="1" x14ac:dyDescent="0.3">
      <c r="A385" s="831" t="s">
        <v>629</v>
      </c>
      <c r="B385" s="832" t="s">
        <v>7332</v>
      </c>
      <c r="C385" s="832" t="s">
        <v>7011</v>
      </c>
      <c r="D385" s="832" t="s">
        <v>7446</v>
      </c>
      <c r="E385" s="832" t="s">
        <v>7447</v>
      </c>
      <c r="F385" s="849">
        <v>9</v>
      </c>
      <c r="G385" s="849">
        <v>2531.4299999999998</v>
      </c>
      <c r="H385" s="849">
        <v>1.5</v>
      </c>
      <c r="I385" s="849">
        <v>281.27</v>
      </c>
      <c r="J385" s="849">
        <v>6</v>
      </c>
      <c r="K385" s="849">
        <v>1687.62</v>
      </c>
      <c r="L385" s="849">
        <v>1</v>
      </c>
      <c r="M385" s="849">
        <v>281.27</v>
      </c>
      <c r="N385" s="849">
        <v>5</v>
      </c>
      <c r="O385" s="849">
        <v>1406.35</v>
      </c>
      <c r="P385" s="837">
        <v>0.83333333333333337</v>
      </c>
      <c r="Q385" s="850">
        <v>281.27</v>
      </c>
    </row>
    <row r="386" spans="1:17" ht="14.4" customHeight="1" x14ac:dyDescent="0.3">
      <c r="A386" s="831" t="s">
        <v>629</v>
      </c>
      <c r="B386" s="832" t="s">
        <v>7332</v>
      </c>
      <c r="C386" s="832" t="s">
        <v>7011</v>
      </c>
      <c r="D386" s="832" t="s">
        <v>7448</v>
      </c>
      <c r="E386" s="832" t="s">
        <v>7449</v>
      </c>
      <c r="F386" s="849"/>
      <c r="G386" s="849"/>
      <c r="H386" s="849"/>
      <c r="I386" s="849"/>
      <c r="J386" s="849">
        <v>1</v>
      </c>
      <c r="K386" s="849">
        <v>1547.29</v>
      </c>
      <c r="L386" s="849">
        <v>1</v>
      </c>
      <c r="M386" s="849">
        <v>1547.29</v>
      </c>
      <c r="N386" s="849"/>
      <c r="O386" s="849"/>
      <c r="P386" s="837"/>
      <c r="Q386" s="850"/>
    </row>
    <row r="387" spans="1:17" ht="14.4" customHeight="1" x14ac:dyDescent="0.3">
      <c r="A387" s="831" t="s">
        <v>629</v>
      </c>
      <c r="B387" s="832" t="s">
        <v>7332</v>
      </c>
      <c r="C387" s="832" t="s">
        <v>7011</v>
      </c>
      <c r="D387" s="832" t="s">
        <v>7450</v>
      </c>
      <c r="E387" s="832" t="s">
        <v>7451</v>
      </c>
      <c r="F387" s="849">
        <v>1</v>
      </c>
      <c r="G387" s="849">
        <v>789.29</v>
      </c>
      <c r="H387" s="849">
        <v>1</v>
      </c>
      <c r="I387" s="849">
        <v>789.29</v>
      </c>
      <c r="J387" s="849">
        <v>1</v>
      </c>
      <c r="K387" s="849">
        <v>789.29</v>
      </c>
      <c r="L387" s="849">
        <v>1</v>
      </c>
      <c r="M387" s="849">
        <v>789.29</v>
      </c>
      <c r="N387" s="849"/>
      <c r="O387" s="849"/>
      <c r="P387" s="837"/>
      <c r="Q387" s="850"/>
    </row>
    <row r="388" spans="1:17" ht="14.4" customHeight="1" x14ac:dyDescent="0.3">
      <c r="A388" s="831" t="s">
        <v>629</v>
      </c>
      <c r="B388" s="832" t="s">
        <v>7332</v>
      </c>
      <c r="C388" s="832" t="s">
        <v>7011</v>
      </c>
      <c r="D388" s="832" t="s">
        <v>7452</v>
      </c>
      <c r="E388" s="832" t="s">
        <v>7453</v>
      </c>
      <c r="F388" s="849"/>
      <c r="G388" s="849"/>
      <c r="H388" s="849"/>
      <c r="I388" s="849"/>
      <c r="J388" s="849">
        <v>1</v>
      </c>
      <c r="K388" s="849">
        <v>322.20999999999998</v>
      </c>
      <c r="L388" s="849">
        <v>1</v>
      </c>
      <c r="M388" s="849">
        <v>322.20999999999998</v>
      </c>
      <c r="N388" s="849"/>
      <c r="O388" s="849"/>
      <c r="P388" s="837"/>
      <c r="Q388" s="850"/>
    </row>
    <row r="389" spans="1:17" ht="14.4" customHeight="1" x14ac:dyDescent="0.3">
      <c r="A389" s="831" t="s">
        <v>629</v>
      </c>
      <c r="B389" s="832" t="s">
        <v>7332</v>
      </c>
      <c r="C389" s="832" t="s">
        <v>7011</v>
      </c>
      <c r="D389" s="832" t="s">
        <v>7454</v>
      </c>
      <c r="E389" s="832" t="s">
        <v>7449</v>
      </c>
      <c r="F389" s="849"/>
      <c r="G389" s="849"/>
      <c r="H389" s="849"/>
      <c r="I389" s="849"/>
      <c r="J389" s="849">
        <v>5</v>
      </c>
      <c r="K389" s="849">
        <v>6373.65</v>
      </c>
      <c r="L389" s="849">
        <v>1</v>
      </c>
      <c r="M389" s="849">
        <v>1274.73</v>
      </c>
      <c r="N389" s="849"/>
      <c r="O389" s="849"/>
      <c r="P389" s="837"/>
      <c r="Q389" s="850"/>
    </row>
    <row r="390" spans="1:17" ht="14.4" customHeight="1" x14ac:dyDescent="0.3">
      <c r="A390" s="831" t="s">
        <v>629</v>
      </c>
      <c r="B390" s="832" t="s">
        <v>7332</v>
      </c>
      <c r="C390" s="832" t="s">
        <v>7011</v>
      </c>
      <c r="D390" s="832" t="s">
        <v>7455</v>
      </c>
      <c r="E390" s="832" t="s">
        <v>7456</v>
      </c>
      <c r="F390" s="849"/>
      <c r="G390" s="849"/>
      <c r="H390" s="849"/>
      <c r="I390" s="849"/>
      <c r="J390" s="849">
        <v>1</v>
      </c>
      <c r="K390" s="849">
        <v>12640.53</v>
      </c>
      <c r="L390" s="849">
        <v>1</v>
      </c>
      <c r="M390" s="849">
        <v>12640.53</v>
      </c>
      <c r="N390" s="849"/>
      <c r="O390" s="849"/>
      <c r="P390" s="837"/>
      <c r="Q390" s="850"/>
    </row>
    <row r="391" spans="1:17" ht="14.4" customHeight="1" x14ac:dyDescent="0.3">
      <c r="A391" s="831" t="s">
        <v>629</v>
      </c>
      <c r="B391" s="832" t="s">
        <v>7332</v>
      </c>
      <c r="C391" s="832" t="s">
        <v>7011</v>
      </c>
      <c r="D391" s="832" t="s">
        <v>7296</v>
      </c>
      <c r="E391" s="832" t="s">
        <v>7297</v>
      </c>
      <c r="F391" s="849">
        <v>4</v>
      </c>
      <c r="G391" s="849">
        <v>6829.24</v>
      </c>
      <c r="H391" s="849">
        <v>4.2630793720153557</v>
      </c>
      <c r="I391" s="849">
        <v>1707.31</v>
      </c>
      <c r="J391" s="849">
        <v>1</v>
      </c>
      <c r="K391" s="849">
        <v>1601.95</v>
      </c>
      <c r="L391" s="849">
        <v>1</v>
      </c>
      <c r="M391" s="849">
        <v>1601.95</v>
      </c>
      <c r="N391" s="849"/>
      <c r="O391" s="849"/>
      <c r="P391" s="837"/>
      <c r="Q391" s="850"/>
    </row>
    <row r="392" spans="1:17" ht="14.4" customHeight="1" x14ac:dyDescent="0.3">
      <c r="A392" s="831" t="s">
        <v>629</v>
      </c>
      <c r="B392" s="832" t="s">
        <v>7332</v>
      </c>
      <c r="C392" s="832" t="s">
        <v>7011</v>
      </c>
      <c r="D392" s="832" t="s">
        <v>7012</v>
      </c>
      <c r="E392" s="832" t="s">
        <v>7013</v>
      </c>
      <c r="F392" s="849">
        <v>4</v>
      </c>
      <c r="G392" s="849">
        <v>3186</v>
      </c>
      <c r="H392" s="849">
        <v>1</v>
      </c>
      <c r="I392" s="849">
        <v>796.5</v>
      </c>
      <c r="J392" s="849">
        <v>4</v>
      </c>
      <c r="K392" s="849">
        <v>3186</v>
      </c>
      <c r="L392" s="849">
        <v>1</v>
      </c>
      <c r="M392" s="849">
        <v>796.5</v>
      </c>
      <c r="N392" s="849"/>
      <c r="O392" s="849"/>
      <c r="P392" s="837"/>
      <c r="Q392" s="850"/>
    </row>
    <row r="393" spans="1:17" ht="14.4" customHeight="1" x14ac:dyDescent="0.3">
      <c r="A393" s="831" t="s">
        <v>629</v>
      </c>
      <c r="B393" s="832" t="s">
        <v>7332</v>
      </c>
      <c r="C393" s="832" t="s">
        <v>7011</v>
      </c>
      <c r="D393" s="832" t="s">
        <v>7014</v>
      </c>
      <c r="E393" s="832" t="s">
        <v>7015</v>
      </c>
      <c r="F393" s="849">
        <v>7</v>
      </c>
      <c r="G393" s="849">
        <v>2641.1000000000004</v>
      </c>
      <c r="H393" s="849">
        <v>0.875</v>
      </c>
      <c r="I393" s="849">
        <v>377.30000000000007</v>
      </c>
      <c r="J393" s="849">
        <v>8</v>
      </c>
      <c r="K393" s="849">
        <v>3018.4000000000005</v>
      </c>
      <c r="L393" s="849">
        <v>1</v>
      </c>
      <c r="M393" s="849">
        <v>377.30000000000007</v>
      </c>
      <c r="N393" s="849">
        <v>5</v>
      </c>
      <c r="O393" s="849">
        <v>1886.5</v>
      </c>
      <c r="P393" s="837">
        <v>0.62499999999999989</v>
      </c>
      <c r="Q393" s="850">
        <v>377.3</v>
      </c>
    </row>
    <row r="394" spans="1:17" ht="14.4" customHeight="1" x14ac:dyDescent="0.3">
      <c r="A394" s="831" t="s">
        <v>629</v>
      </c>
      <c r="B394" s="832" t="s">
        <v>7332</v>
      </c>
      <c r="C394" s="832" t="s">
        <v>7011</v>
      </c>
      <c r="D394" s="832" t="s">
        <v>7457</v>
      </c>
      <c r="E394" s="832" t="s">
        <v>7458</v>
      </c>
      <c r="F394" s="849">
        <v>1</v>
      </c>
      <c r="G394" s="849">
        <v>6115</v>
      </c>
      <c r="H394" s="849"/>
      <c r="I394" s="849">
        <v>6115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629</v>
      </c>
      <c r="B395" s="832" t="s">
        <v>7332</v>
      </c>
      <c r="C395" s="832" t="s">
        <v>7011</v>
      </c>
      <c r="D395" s="832" t="s">
        <v>7459</v>
      </c>
      <c r="E395" s="832" t="s">
        <v>7460</v>
      </c>
      <c r="F395" s="849">
        <v>1</v>
      </c>
      <c r="G395" s="849">
        <v>901.64</v>
      </c>
      <c r="H395" s="849">
        <v>0.33333333333333331</v>
      </c>
      <c r="I395" s="849">
        <v>901.64</v>
      </c>
      <c r="J395" s="849">
        <v>3</v>
      </c>
      <c r="K395" s="849">
        <v>2704.92</v>
      </c>
      <c r="L395" s="849">
        <v>1</v>
      </c>
      <c r="M395" s="849">
        <v>901.64</v>
      </c>
      <c r="N395" s="849">
        <v>1</v>
      </c>
      <c r="O395" s="849">
        <v>901.64</v>
      </c>
      <c r="P395" s="837">
        <v>0.33333333333333331</v>
      </c>
      <c r="Q395" s="850">
        <v>901.64</v>
      </c>
    </row>
    <row r="396" spans="1:17" ht="14.4" customHeight="1" x14ac:dyDescent="0.3">
      <c r="A396" s="831" t="s">
        <v>629</v>
      </c>
      <c r="B396" s="832" t="s">
        <v>7332</v>
      </c>
      <c r="C396" s="832" t="s">
        <v>7011</v>
      </c>
      <c r="D396" s="832" t="s">
        <v>7461</v>
      </c>
      <c r="E396" s="832" t="s">
        <v>7462</v>
      </c>
      <c r="F396" s="849">
        <v>2</v>
      </c>
      <c r="G396" s="849">
        <v>447.7</v>
      </c>
      <c r="H396" s="849">
        <v>0.66666666666666674</v>
      </c>
      <c r="I396" s="849">
        <v>223.85</v>
      </c>
      <c r="J396" s="849">
        <v>3</v>
      </c>
      <c r="K396" s="849">
        <v>671.55</v>
      </c>
      <c r="L396" s="849">
        <v>1</v>
      </c>
      <c r="M396" s="849">
        <v>223.85</v>
      </c>
      <c r="N396" s="849">
        <v>5</v>
      </c>
      <c r="O396" s="849">
        <v>1119.25</v>
      </c>
      <c r="P396" s="837">
        <v>1.6666666666666667</v>
      </c>
      <c r="Q396" s="850">
        <v>223.85</v>
      </c>
    </row>
    <row r="397" spans="1:17" ht="14.4" customHeight="1" x14ac:dyDescent="0.3">
      <c r="A397" s="831" t="s">
        <v>629</v>
      </c>
      <c r="B397" s="832" t="s">
        <v>7332</v>
      </c>
      <c r="C397" s="832" t="s">
        <v>7011</v>
      </c>
      <c r="D397" s="832" t="s">
        <v>7463</v>
      </c>
      <c r="E397" s="832" t="s">
        <v>7464</v>
      </c>
      <c r="F397" s="849"/>
      <c r="G397" s="849"/>
      <c r="H397" s="849"/>
      <c r="I397" s="849"/>
      <c r="J397" s="849">
        <v>2</v>
      </c>
      <c r="K397" s="849">
        <v>817.48</v>
      </c>
      <c r="L397" s="849">
        <v>1</v>
      </c>
      <c r="M397" s="849">
        <v>408.74</v>
      </c>
      <c r="N397" s="849">
        <v>1</v>
      </c>
      <c r="O397" s="849">
        <v>408.74</v>
      </c>
      <c r="P397" s="837">
        <v>0.5</v>
      </c>
      <c r="Q397" s="850">
        <v>408.74</v>
      </c>
    </row>
    <row r="398" spans="1:17" ht="14.4" customHeight="1" x14ac:dyDescent="0.3">
      <c r="A398" s="831" t="s">
        <v>629</v>
      </c>
      <c r="B398" s="832" t="s">
        <v>7332</v>
      </c>
      <c r="C398" s="832" t="s">
        <v>7011</v>
      </c>
      <c r="D398" s="832" t="s">
        <v>7465</v>
      </c>
      <c r="E398" s="832" t="s">
        <v>7466</v>
      </c>
      <c r="F398" s="849">
        <v>10</v>
      </c>
      <c r="G398" s="849">
        <v>2024</v>
      </c>
      <c r="H398" s="849">
        <v>0.53838378464648629</v>
      </c>
      <c r="I398" s="849">
        <v>202.4</v>
      </c>
      <c r="J398" s="849">
        <v>20</v>
      </c>
      <c r="K398" s="849">
        <v>3759.3999999999992</v>
      </c>
      <c r="L398" s="849">
        <v>1</v>
      </c>
      <c r="M398" s="849">
        <v>187.96999999999997</v>
      </c>
      <c r="N398" s="849">
        <v>12</v>
      </c>
      <c r="O398" s="849">
        <v>2255.64</v>
      </c>
      <c r="P398" s="837">
        <v>0.60000000000000009</v>
      </c>
      <c r="Q398" s="850">
        <v>187.97</v>
      </c>
    </row>
    <row r="399" spans="1:17" ht="14.4" customHeight="1" x14ac:dyDescent="0.3">
      <c r="A399" s="831" t="s">
        <v>629</v>
      </c>
      <c r="B399" s="832" t="s">
        <v>7332</v>
      </c>
      <c r="C399" s="832" t="s">
        <v>7011</v>
      </c>
      <c r="D399" s="832" t="s">
        <v>7467</v>
      </c>
      <c r="E399" s="832" t="s">
        <v>7468</v>
      </c>
      <c r="F399" s="849">
        <v>1</v>
      </c>
      <c r="G399" s="849">
        <v>1665</v>
      </c>
      <c r="H399" s="849"/>
      <c r="I399" s="849">
        <v>1665</v>
      </c>
      <c r="J399" s="849"/>
      <c r="K399" s="849"/>
      <c r="L399" s="849"/>
      <c r="M399" s="849"/>
      <c r="N399" s="849">
        <v>2</v>
      </c>
      <c r="O399" s="849">
        <v>3330</v>
      </c>
      <c r="P399" s="837"/>
      <c r="Q399" s="850">
        <v>1665</v>
      </c>
    </row>
    <row r="400" spans="1:17" ht="14.4" customHeight="1" x14ac:dyDescent="0.3">
      <c r="A400" s="831" t="s">
        <v>629</v>
      </c>
      <c r="B400" s="832" t="s">
        <v>7332</v>
      </c>
      <c r="C400" s="832" t="s">
        <v>7011</v>
      </c>
      <c r="D400" s="832" t="s">
        <v>7469</v>
      </c>
      <c r="E400" s="832" t="s">
        <v>7470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2170.0300000000002</v>
      </c>
      <c r="P400" s="837"/>
      <c r="Q400" s="850">
        <v>2170.0300000000002</v>
      </c>
    </row>
    <row r="401" spans="1:17" ht="14.4" customHeight="1" x14ac:dyDescent="0.3">
      <c r="A401" s="831" t="s">
        <v>629</v>
      </c>
      <c r="B401" s="832" t="s">
        <v>7332</v>
      </c>
      <c r="C401" s="832" t="s">
        <v>7011</v>
      </c>
      <c r="D401" s="832" t="s">
        <v>7471</v>
      </c>
      <c r="E401" s="832" t="s">
        <v>7472</v>
      </c>
      <c r="F401" s="849">
        <v>1</v>
      </c>
      <c r="G401" s="849">
        <v>4560</v>
      </c>
      <c r="H401" s="849">
        <v>1</v>
      </c>
      <c r="I401" s="849">
        <v>4560</v>
      </c>
      <c r="J401" s="849">
        <v>1</v>
      </c>
      <c r="K401" s="849">
        <v>4560</v>
      </c>
      <c r="L401" s="849">
        <v>1</v>
      </c>
      <c r="M401" s="849">
        <v>4560</v>
      </c>
      <c r="N401" s="849"/>
      <c r="O401" s="849"/>
      <c r="P401" s="837"/>
      <c r="Q401" s="850"/>
    </row>
    <row r="402" spans="1:17" ht="14.4" customHeight="1" x14ac:dyDescent="0.3">
      <c r="A402" s="831" t="s">
        <v>629</v>
      </c>
      <c r="B402" s="832" t="s">
        <v>7332</v>
      </c>
      <c r="C402" s="832" t="s">
        <v>7011</v>
      </c>
      <c r="D402" s="832" t="s">
        <v>7473</v>
      </c>
      <c r="E402" s="832" t="s">
        <v>7474</v>
      </c>
      <c r="F402" s="849">
        <v>4</v>
      </c>
      <c r="G402" s="849">
        <v>38877.199999999997</v>
      </c>
      <c r="H402" s="849">
        <v>2</v>
      </c>
      <c r="I402" s="849">
        <v>9719.2999999999993</v>
      </c>
      <c r="J402" s="849">
        <v>2</v>
      </c>
      <c r="K402" s="849">
        <v>19438.599999999999</v>
      </c>
      <c r="L402" s="849">
        <v>1</v>
      </c>
      <c r="M402" s="849">
        <v>9719.2999999999993</v>
      </c>
      <c r="N402" s="849">
        <v>3</v>
      </c>
      <c r="O402" s="849">
        <v>21867.72</v>
      </c>
      <c r="P402" s="837">
        <v>1.1249637319560053</v>
      </c>
      <c r="Q402" s="850">
        <v>7289.2400000000007</v>
      </c>
    </row>
    <row r="403" spans="1:17" ht="14.4" customHeight="1" x14ac:dyDescent="0.3">
      <c r="A403" s="831" t="s">
        <v>629</v>
      </c>
      <c r="B403" s="832" t="s">
        <v>7332</v>
      </c>
      <c r="C403" s="832" t="s">
        <v>7011</v>
      </c>
      <c r="D403" s="832" t="s">
        <v>7475</v>
      </c>
      <c r="E403" s="832" t="s">
        <v>7476</v>
      </c>
      <c r="F403" s="849">
        <v>1</v>
      </c>
      <c r="G403" s="849">
        <v>6397.2</v>
      </c>
      <c r="H403" s="849">
        <v>0.33333333333333337</v>
      </c>
      <c r="I403" s="849">
        <v>6397.2</v>
      </c>
      <c r="J403" s="849">
        <v>3</v>
      </c>
      <c r="K403" s="849">
        <v>19191.599999999999</v>
      </c>
      <c r="L403" s="849">
        <v>1</v>
      </c>
      <c r="M403" s="849">
        <v>6397.2</v>
      </c>
      <c r="N403" s="849"/>
      <c r="O403" s="849"/>
      <c r="P403" s="837"/>
      <c r="Q403" s="850"/>
    </row>
    <row r="404" spans="1:17" ht="14.4" customHeight="1" x14ac:dyDescent="0.3">
      <c r="A404" s="831" t="s">
        <v>629</v>
      </c>
      <c r="B404" s="832" t="s">
        <v>7332</v>
      </c>
      <c r="C404" s="832" t="s">
        <v>7011</v>
      </c>
      <c r="D404" s="832" t="s">
        <v>7477</v>
      </c>
      <c r="E404" s="832" t="s">
        <v>7478</v>
      </c>
      <c r="F404" s="849">
        <v>1</v>
      </c>
      <c r="G404" s="849">
        <v>5708.29</v>
      </c>
      <c r="H404" s="849"/>
      <c r="I404" s="849">
        <v>5708.29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629</v>
      </c>
      <c r="B405" s="832" t="s">
        <v>7332</v>
      </c>
      <c r="C405" s="832" t="s">
        <v>7011</v>
      </c>
      <c r="D405" s="832" t="s">
        <v>7479</v>
      </c>
      <c r="E405" s="832" t="s">
        <v>7480</v>
      </c>
      <c r="F405" s="849">
        <v>1</v>
      </c>
      <c r="G405" s="849">
        <v>3672.46</v>
      </c>
      <c r="H405" s="849"/>
      <c r="I405" s="849">
        <v>3672.46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629</v>
      </c>
      <c r="B406" s="832" t="s">
        <v>7332</v>
      </c>
      <c r="C406" s="832" t="s">
        <v>7011</v>
      </c>
      <c r="D406" s="832" t="s">
        <v>7298</v>
      </c>
      <c r="E406" s="832" t="s">
        <v>7299</v>
      </c>
      <c r="F406" s="849">
        <v>1</v>
      </c>
      <c r="G406" s="849">
        <v>7522.24</v>
      </c>
      <c r="H406" s="849"/>
      <c r="I406" s="849">
        <v>7522.24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629</v>
      </c>
      <c r="B407" s="832" t="s">
        <v>7332</v>
      </c>
      <c r="C407" s="832" t="s">
        <v>7011</v>
      </c>
      <c r="D407" s="832" t="s">
        <v>7481</v>
      </c>
      <c r="E407" s="832" t="s">
        <v>7482</v>
      </c>
      <c r="F407" s="849">
        <v>15</v>
      </c>
      <c r="G407" s="849">
        <v>7959.2999999999993</v>
      </c>
      <c r="H407" s="849">
        <v>1.6666666666666665</v>
      </c>
      <c r="I407" s="849">
        <v>530.62</v>
      </c>
      <c r="J407" s="849">
        <v>9</v>
      </c>
      <c r="K407" s="849">
        <v>4775.58</v>
      </c>
      <c r="L407" s="849">
        <v>1</v>
      </c>
      <c r="M407" s="849">
        <v>530.62</v>
      </c>
      <c r="N407" s="849">
        <v>20</v>
      </c>
      <c r="O407" s="849">
        <v>10612.400000000001</v>
      </c>
      <c r="P407" s="837">
        <v>2.2222222222222228</v>
      </c>
      <c r="Q407" s="850">
        <v>530.62000000000012</v>
      </c>
    </row>
    <row r="408" spans="1:17" ht="14.4" customHeight="1" x14ac:dyDescent="0.3">
      <c r="A408" s="831" t="s">
        <v>629</v>
      </c>
      <c r="B408" s="832" t="s">
        <v>7332</v>
      </c>
      <c r="C408" s="832" t="s">
        <v>7011</v>
      </c>
      <c r="D408" s="832" t="s">
        <v>7483</v>
      </c>
      <c r="E408" s="832" t="s">
        <v>7484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12742.8</v>
      </c>
      <c r="P408" s="837"/>
      <c r="Q408" s="850">
        <v>12742.8</v>
      </c>
    </row>
    <row r="409" spans="1:17" ht="14.4" customHeight="1" x14ac:dyDescent="0.3">
      <c r="A409" s="831" t="s">
        <v>629</v>
      </c>
      <c r="B409" s="832" t="s">
        <v>7332</v>
      </c>
      <c r="C409" s="832" t="s">
        <v>7011</v>
      </c>
      <c r="D409" s="832" t="s">
        <v>7485</v>
      </c>
      <c r="E409" s="832" t="s">
        <v>7486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5628</v>
      </c>
      <c r="P409" s="837"/>
      <c r="Q409" s="850">
        <v>5628</v>
      </c>
    </row>
    <row r="410" spans="1:17" ht="14.4" customHeight="1" x14ac:dyDescent="0.3">
      <c r="A410" s="831" t="s">
        <v>629</v>
      </c>
      <c r="B410" s="832" t="s">
        <v>7332</v>
      </c>
      <c r="C410" s="832" t="s">
        <v>7011</v>
      </c>
      <c r="D410" s="832" t="s">
        <v>7300</v>
      </c>
      <c r="E410" s="832" t="s">
        <v>7301</v>
      </c>
      <c r="F410" s="849">
        <v>4</v>
      </c>
      <c r="G410" s="849">
        <v>34921.199999999997</v>
      </c>
      <c r="H410" s="849">
        <v>1</v>
      </c>
      <c r="I410" s="849">
        <v>8730.2999999999993</v>
      </c>
      <c r="J410" s="849">
        <v>4</v>
      </c>
      <c r="K410" s="849">
        <v>34921.199999999997</v>
      </c>
      <c r="L410" s="849">
        <v>1</v>
      </c>
      <c r="M410" s="849">
        <v>8730.2999999999993</v>
      </c>
      <c r="N410" s="849">
        <v>9</v>
      </c>
      <c r="O410" s="849">
        <v>78572.700000000012</v>
      </c>
      <c r="P410" s="837">
        <v>2.2500000000000004</v>
      </c>
      <c r="Q410" s="850">
        <v>8730.3000000000011</v>
      </c>
    </row>
    <row r="411" spans="1:17" ht="14.4" customHeight="1" x14ac:dyDescent="0.3">
      <c r="A411" s="831" t="s">
        <v>629</v>
      </c>
      <c r="B411" s="832" t="s">
        <v>7332</v>
      </c>
      <c r="C411" s="832" t="s">
        <v>7011</v>
      </c>
      <c r="D411" s="832" t="s">
        <v>7487</v>
      </c>
      <c r="E411" s="832" t="s">
        <v>7488</v>
      </c>
      <c r="F411" s="849">
        <v>9</v>
      </c>
      <c r="G411" s="849">
        <v>108172.79999999999</v>
      </c>
      <c r="H411" s="849">
        <v>1.7999999999999998</v>
      </c>
      <c r="I411" s="849">
        <v>12019.199999999999</v>
      </c>
      <c r="J411" s="849">
        <v>5</v>
      </c>
      <c r="K411" s="849">
        <v>60096</v>
      </c>
      <c r="L411" s="849">
        <v>1</v>
      </c>
      <c r="M411" s="849">
        <v>12019.2</v>
      </c>
      <c r="N411" s="849">
        <v>5</v>
      </c>
      <c r="O411" s="849">
        <v>60096</v>
      </c>
      <c r="P411" s="837">
        <v>1</v>
      </c>
      <c r="Q411" s="850">
        <v>12019.2</v>
      </c>
    </row>
    <row r="412" spans="1:17" ht="14.4" customHeight="1" x14ac:dyDescent="0.3">
      <c r="A412" s="831" t="s">
        <v>629</v>
      </c>
      <c r="B412" s="832" t="s">
        <v>7332</v>
      </c>
      <c r="C412" s="832" t="s">
        <v>7011</v>
      </c>
      <c r="D412" s="832" t="s">
        <v>7489</v>
      </c>
      <c r="E412" s="832" t="s">
        <v>7490</v>
      </c>
      <c r="F412" s="849">
        <v>3</v>
      </c>
      <c r="G412" s="849">
        <v>19730.099999999999</v>
      </c>
      <c r="H412" s="849">
        <v>3</v>
      </c>
      <c r="I412" s="849">
        <v>6576.7</v>
      </c>
      <c r="J412" s="849">
        <v>1</v>
      </c>
      <c r="K412" s="849">
        <v>6576.7</v>
      </c>
      <c r="L412" s="849">
        <v>1</v>
      </c>
      <c r="M412" s="849">
        <v>6576.7</v>
      </c>
      <c r="N412" s="849"/>
      <c r="O412" s="849"/>
      <c r="P412" s="837"/>
      <c r="Q412" s="850"/>
    </row>
    <row r="413" spans="1:17" ht="14.4" customHeight="1" x14ac:dyDescent="0.3">
      <c r="A413" s="831" t="s">
        <v>629</v>
      </c>
      <c r="B413" s="832" t="s">
        <v>7332</v>
      </c>
      <c r="C413" s="832" t="s">
        <v>7011</v>
      </c>
      <c r="D413" s="832" t="s">
        <v>7491</v>
      </c>
      <c r="E413" s="832" t="s">
        <v>7492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14100</v>
      </c>
      <c r="P413" s="837"/>
      <c r="Q413" s="850">
        <v>14100</v>
      </c>
    </row>
    <row r="414" spans="1:17" ht="14.4" customHeight="1" x14ac:dyDescent="0.3">
      <c r="A414" s="831" t="s">
        <v>629</v>
      </c>
      <c r="B414" s="832" t="s">
        <v>7332</v>
      </c>
      <c r="C414" s="832" t="s">
        <v>7011</v>
      </c>
      <c r="D414" s="832" t="s">
        <v>7493</v>
      </c>
      <c r="E414" s="832" t="s">
        <v>7494</v>
      </c>
      <c r="F414" s="849">
        <v>1</v>
      </c>
      <c r="G414" s="849">
        <v>13087.4</v>
      </c>
      <c r="H414" s="849"/>
      <c r="I414" s="849">
        <v>13087.4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629</v>
      </c>
      <c r="B415" s="832" t="s">
        <v>7332</v>
      </c>
      <c r="C415" s="832" t="s">
        <v>7011</v>
      </c>
      <c r="D415" s="832" t="s">
        <v>7495</v>
      </c>
      <c r="E415" s="832" t="s">
        <v>7496</v>
      </c>
      <c r="F415" s="849">
        <v>1</v>
      </c>
      <c r="G415" s="849">
        <v>9261.7000000000007</v>
      </c>
      <c r="H415" s="849">
        <v>0.25</v>
      </c>
      <c r="I415" s="849">
        <v>9261.7000000000007</v>
      </c>
      <c r="J415" s="849">
        <v>4</v>
      </c>
      <c r="K415" s="849">
        <v>37046.800000000003</v>
      </c>
      <c r="L415" s="849">
        <v>1</v>
      </c>
      <c r="M415" s="849">
        <v>9261.7000000000007</v>
      </c>
      <c r="N415" s="849">
        <v>2</v>
      </c>
      <c r="O415" s="849">
        <v>18523.400000000001</v>
      </c>
      <c r="P415" s="837">
        <v>0.5</v>
      </c>
      <c r="Q415" s="850">
        <v>9261.7000000000007</v>
      </c>
    </row>
    <row r="416" spans="1:17" ht="14.4" customHeight="1" x14ac:dyDescent="0.3">
      <c r="A416" s="831" t="s">
        <v>629</v>
      </c>
      <c r="B416" s="832" t="s">
        <v>7332</v>
      </c>
      <c r="C416" s="832" t="s">
        <v>7011</v>
      </c>
      <c r="D416" s="832" t="s">
        <v>7497</v>
      </c>
      <c r="E416" s="832" t="s">
        <v>7498</v>
      </c>
      <c r="F416" s="849"/>
      <c r="G416" s="849"/>
      <c r="H416" s="849"/>
      <c r="I416" s="849"/>
      <c r="J416" s="849">
        <v>1</v>
      </c>
      <c r="K416" s="849">
        <v>9261.7000000000007</v>
      </c>
      <c r="L416" s="849">
        <v>1</v>
      </c>
      <c r="M416" s="849">
        <v>9261.7000000000007</v>
      </c>
      <c r="N416" s="849"/>
      <c r="O416" s="849"/>
      <c r="P416" s="837"/>
      <c r="Q416" s="850"/>
    </row>
    <row r="417" spans="1:17" ht="14.4" customHeight="1" x14ac:dyDescent="0.3">
      <c r="A417" s="831" t="s">
        <v>629</v>
      </c>
      <c r="B417" s="832" t="s">
        <v>7332</v>
      </c>
      <c r="C417" s="832" t="s">
        <v>7011</v>
      </c>
      <c r="D417" s="832" t="s">
        <v>7499</v>
      </c>
      <c r="E417" s="832" t="s">
        <v>7500</v>
      </c>
      <c r="F417" s="849">
        <v>3</v>
      </c>
      <c r="G417" s="849">
        <v>27785.100000000002</v>
      </c>
      <c r="H417" s="849">
        <v>1.5</v>
      </c>
      <c r="I417" s="849">
        <v>9261.7000000000007</v>
      </c>
      <c r="J417" s="849">
        <v>2</v>
      </c>
      <c r="K417" s="849">
        <v>18523.400000000001</v>
      </c>
      <c r="L417" s="849">
        <v>1</v>
      </c>
      <c r="M417" s="849">
        <v>9261.7000000000007</v>
      </c>
      <c r="N417" s="849">
        <v>7</v>
      </c>
      <c r="O417" s="849">
        <v>64831.9</v>
      </c>
      <c r="P417" s="837">
        <v>3.5</v>
      </c>
      <c r="Q417" s="850">
        <v>9261.7000000000007</v>
      </c>
    </row>
    <row r="418" spans="1:17" ht="14.4" customHeight="1" x14ac:dyDescent="0.3">
      <c r="A418" s="831" t="s">
        <v>629</v>
      </c>
      <c r="B418" s="832" t="s">
        <v>7332</v>
      </c>
      <c r="C418" s="832" t="s">
        <v>7011</v>
      </c>
      <c r="D418" s="832" t="s">
        <v>7501</v>
      </c>
      <c r="E418" s="832" t="s">
        <v>7502</v>
      </c>
      <c r="F418" s="849">
        <v>1</v>
      </c>
      <c r="G418" s="849">
        <v>9348.7000000000007</v>
      </c>
      <c r="H418" s="849"/>
      <c r="I418" s="849">
        <v>9348.7000000000007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629</v>
      </c>
      <c r="B419" s="832" t="s">
        <v>7332</v>
      </c>
      <c r="C419" s="832" t="s">
        <v>7011</v>
      </c>
      <c r="D419" s="832" t="s">
        <v>7503</v>
      </c>
      <c r="E419" s="832" t="s">
        <v>7504</v>
      </c>
      <c r="F419" s="849"/>
      <c r="G419" s="849"/>
      <c r="H419" s="849"/>
      <c r="I419" s="849"/>
      <c r="J419" s="849">
        <v>2</v>
      </c>
      <c r="K419" s="849">
        <v>2793</v>
      </c>
      <c r="L419" s="849">
        <v>1</v>
      </c>
      <c r="M419" s="849">
        <v>1396.5</v>
      </c>
      <c r="N419" s="849"/>
      <c r="O419" s="849"/>
      <c r="P419" s="837"/>
      <c r="Q419" s="850"/>
    </row>
    <row r="420" spans="1:17" ht="14.4" customHeight="1" x14ac:dyDescent="0.3">
      <c r="A420" s="831" t="s">
        <v>629</v>
      </c>
      <c r="B420" s="832" t="s">
        <v>7332</v>
      </c>
      <c r="C420" s="832" t="s">
        <v>7011</v>
      </c>
      <c r="D420" s="832" t="s">
        <v>7505</v>
      </c>
      <c r="E420" s="832" t="s">
        <v>7506</v>
      </c>
      <c r="F420" s="849">
        <v>20</v>
      </c>
      <c r="G420" s="849">
        <v>10400</v>
      </c>
      <c r="H420" s="849">
        <v>1.1111111111111112</v>
      </c>
      <c r="I420" s="849">
        <v>520</v>
      </c>
      <c r="J420" s="849">
        <v>18</v>
      </c>
      <c r="K420" s="849">
        <v>9360</v>
      </c>
      <c r="L420" s="849">
        <v>1</v>
      </c>
      <c r="M420" s="849">
        <v>520</v>
      </c>
      <c r="N420" s="849">
        <v>43</v>
      </c>
      <c r="O420" s="849">
        <v>22360</v>
      </c>
      <c r="P420" s="837">
        <v>2.3888888888888888</v>
      </c>
      <c r="Q420" s="850">
        <v>520</v>
      </c>
    </row>
    <row r="421" spans="1:17" ht="14.4" customHeight="1" x14ac:dyDescent="0.3">
      <c r="A421" s="831" t="s">
        <v>629</v>
      </c>
      <c r="B421" s="832" t="s">
        <v>7332</v>
      </c>
      <c r="C421" s="832" t="s">
        <v>7011</v>
      </c>
      <c r="D421" s="832" t="s">
        <v>7507</v>
      </c>
      <c r="E421" s="832" t="s">
        <v>7508</v>
      </c>
      <c r="F421" s="849"/>
      <c r="G421" s="849"/>
      <c r="H421" s="849"/>
      <c r="I421" s="849"/>
      <c r="J421" s="849">
        <v>4</v>
      </c>
      <c r="K421" s="849">
        <v>1446.76</v>
      </c>
      <c r="L421" s="849">
        <v>1</v>
      </c>
      <c r="M421" s="849">
        <v>361.69</v>
      </c>
      <c r="N421" s="849"/>
      <c r="O421" s="849"/>
      <c r="P421" s="837"/>
      <c r="Q421" s="850"/>
    </row>
    <row r="422" spans="1:17" ht="14.4" customHeight="1" x14ac:dyDescent="0.3">
      <c r="A422" s="831" t="s">
        <v>629</v>
      </c>
      <c r="B422" s="832" t="s">
        <v>7332</v>
      </c>
      <c r="C422" s="832" t="s">
        <v>7011</v>
      </c>
      <c r="D422" s="832" t="s">
        <v>7509</v>
      </c>
      <c r="E422" s="832" t="s">
        <v>7510</v>
      </c>
      <c r="F422" s="849">
        <v>3</v>
      </c>
      <c r="G422" s="849">
        <v>11319</v>
      </c>
      <c r="H422" s="849">
        <v>3</v>
      </c>
      <c r="I422" s="849">
        <v>3773</v>
      </c>
      <c r="J422" s="849">
        <v>1</v>
      </c>
      <c r="K422" s="849">
        <v>3773</v>
      </c>
      <c r="L422" s="849">
        <v>1</v>
      </c>
      <c r="M422" s="849">
        <v>3773</v>
      </c>
      <c r="N422" s="849">
        <v>1</v>
      </c>
      <c r="O422" s="849">
        <v>3773</v>
      </c>
      <c r="P422" s="837">
        <v>1</v>
      </c>
      <c r="Q422" s="850">
        <v>3773</v>
      </c>
    </row>
    <row r="423" spans="1:17" ht="14.4" customHeight="1" x14ac:dyDescent="0.3">
      <c r="A423" s="831" t="s">
        <v>629</v>
      </c>
      <c r="B423" s="832" t="s">
        <v>7332</v>
      </c>
      <c r="C423" s="832" t="s">
        <v>7011</v>
      </c>
      <c r="D423" s="832" t="s">
        <v>7511</v>
      </c>
      <c r="E423" s="832" t="s">
        <v>7512</v>
      </c>
      <c r="F423" s="849"/>
      <c r="G423" s="849"/>
      <c r="H423" s="849"/>
      <c r="I423" s="849"/>
      <c r="J423" s="849">
        <v>1</v>
      </c>
      <c r="K423" s="849">
        <v>3249</v>
      </c>
      <c r="L423" s="849">
        <v>1</v>
      </c>
      <c r="M423" s="849">
        <v>3249</v>
      </c>
      <c r="N423" s="849"/>
      <c r="O423" s="849"/>
      <c r="P423" s="837"/>
      <c r="Q423" s="850"/>
    </row>
    <row r="424" spans="1:17" ht="14.4" customHeight="1" x14ac:dyDescent="0.3">
      <c r="A424" s="831" t="s">
        <v>629</v>
      </c>
      <c r="B424" s="832" t="s">
        <v>7332</v>
      </c>
      <c r="C424" s="832" t="s">
        <v>7011</v>
      </c>
      <c r="D424" s="832" t="s">
        <v>7513</v>
      </c>
      <c r="E424" s="832" t="s">
        <v>7514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1978.94</v>
      </c>
      <c r="P424" s="837"/>
      <c r="Q424" s="850">
        <v>1978.94</v>
      </c>
    </row>
    <row r="425" spans="1:17" ht="14.4" customHeight="1" x14ac:dyDescent="0.3">
      <c r="A425" s="831" t="s">
        <v>629</v>
      </c>
      <c r="B425" s="832" t="s">
        <v>7332</v>
      </c>
      <c r="C425" s="832" t="s">
        <v>7011</v>
      </c>
      <c r="D425" s="832" t="s">
        <v>7515</v>
      </c>
      <c r="E425" s="832" t="s">
        <v>7516</v>
      </c>
      <c r="F425" s="849">
        <v>1</v>
      </c>
      <c r="G425" s="849">
        <v>5101</v>
      </c>
      <c r="H425" s="849"/>
      <c r="I425" s="849">
        <v>5101</v>
      </c>
      <c r="J425" s="849"/>
      <c r="K425" s="849"/>
      <c r="L425" s="849"/>
      <c r="M425" s="849"/>
      <c r="N425" s="849">
        <v>7</v>
      </c>
      <c r="O425" s="849">
        <v>35707</v>
      </c>
      <c r="P425" s="837"/>
      <c r="Q425" s="850">
        <v>5101</v>
      </c>
    </row>
    <row r="426" spans="1:17" ht="14.4" customHeight="1" x14ac:dyDescent="0.3">
      <c r="A426" s="831" t="s">
        <v>629</v>
      </c>
      <c r="B426" s="832" t="s">
        <v>7332</v>
      </c>
      <c r="C426" s="832" t="s">
        <v>7011</v>
      </c>
      <c r="D426" s="832" t="s">
        <v>7517</v>
      </c>
      <c r="E426" s="832" t="s">
        <v>7518</v>
      </c>
      <c r="F426" s="849"/>
      <c r="G426" s="849"/>
      <c r="H426" s="849"/>
      <c r="I426" s="849"/>
      <c r="J426" s="849">
        <v>1</v>
      </c>
      <c r="K426" s="849">
        <v>556.5</v>
      </c>
      <c r="L426" s="849">
        <v>1</v>
      </c>
      <c r="M426" s="849">
        <v>556.5</v>
      </c>
      <c r="N426" s="849"/>
      <c r="O426" s="849"/>
      <c r="P426" s="837"/>
      <c r="Q426" s="850"/>
    </row>
    <row r="427" spans="1:17" ht="14.4" customHeight="1" x14ac:dyDescent="0.3">
      <c r="A427" s="831" t="s">
        <v>629</v>
      </c>
      <c r="B427" s="832" t="s">
        <v>7332</v>
      </c>
      <c r="C427" s="832" t="s">
        <v>7011</v>
      </c>
      <c r="D427" s="832" t="s">
        <v>7519</v>
      </c>
      <c r="E427" s="832" t="s">
        <v>7520</v>
      </c>
      <c r="F427" s="849"/>
      <c r="G427" s="849"/>
      <c r="H427" s="849"/>
      <c r="I427" s="849"/>
      <c r="J427" s="849">
        <v>2</v>
      </c>
      <c r="K427" s="849">
        <v>110490</v>
      </c>
      <c r="L427" s="849">
        <v>1</v>
      </c>
      <c r="M427" s="849">
        <v>55245</v>
      </c>
      <c r="N427" s="849"/>
      <c r="O427" s="849"/>
      <c r="P427" s="837"/>
      <c r="Q427" s="850"/>
    </row>
    <row r="428" spans="1:17" ht="14.4" customHeight="1" x14ac:dyDescent="0.3">
      <c r="A428" s="831" t="s">
        <v>629</v>
      </c>
      <c r="B428" s="832" t="s">
        <v>7332</v>
      </c>
      <c r="C428" s="832" t="s">
        <v>7011</v>
      </c>
      <c r="D428" s="832" t="s">
        <v>7521</v>
      </c>
      <c r="E428" s="832" t="s">
        <v>7520</v>
      </c>
      <c r="F428" s="849"/>
      <c r="G428" s="849"/>
      <c r="H428" s="849"/>
      <c r="I428" s="849"/>
      <c r="J428" s="849">
        <v>1</v>
      </c>
      <c r="K428" s="849">
        <v>61920</v>
      </c>
      <c r="L428" s="849">
        <v>1</v>
      </c>
      <c r="M428" s="849">
        <v>61920</v>
      </c>
      <c r="N428" s="849">
        <v>1</v>
      </c>
      <c r="O428" s="849">
        <v>61920</v>
      </c>
      <c r="P428" s="837">
        <v>1</v>
      </c>
      <c r="Q428" s="850">
        <v>61920</v>
      </c>
    </row>
    <row r="429" spans="1:17" ht="14.4" customHeight="1" x14ac:dyDescent="0.3">
      <c r="A429" s="831" t="s">
        <v>629</v>
      </c>
      <c r="B429" s="832" t="s">
        <v>7332</v>
      </c>
      <c r="C429" s="832" t="s">
        <v>7011</v>
      </c>
      <c r="D429" s="832" t="s">
        <v>7302</v>
      </c>
      <c r="E429" s="832" t="s">
        <v>7303</v>
      </c>
      <c r="F429" s="849">
        <v>11</v>
      </c>
      <c r="G429" s="849">
        <v>22811.360000000001</v>
      </c>
      <c r="H429" s="849">
        <v>0.91666666666666674</v>
      </c>
      <c r="I429" s="849">
        <v>2073.7600000000002</v>
      </c>
      <c r="J429" s="849">
        <v>12</v>
      </c>
      <c r="K429" s="849">
        <v>24885.119999999999</v>
      </c>
      <c r="L429" s="849">
        <v>1</v>
      </c>
      <c r="M429" s="849">
        <v>2073.7599999999998</v>
      </c>
      <c r="N429" s="849">
        <v>13</v>
      </c>
      <c r="O429" s="849">
        <v>26958.880000000001</v>
      </c>
      <c r="P429" s="837">
        <v>1.0833333333333335</v>
      </c>
      <c r="Q429" s="850">
        <v>2073.7600000000002</v>
      </c>
    </row>
    <row r="430" spans="1:17" ht="14.4" customHeight="1" x14ac:dyDescent="0.3">
      <c r="A430" s="831" t="s">
        <v>629</v>
      </c>
      <c r="B430" s="832" t="s">
        <v>7332</v>
      </c>
      <c r="C430" s="832" t="s">
        <v>7011</v>
      </c>
      <c r="D430" s="832" t="s">
        <v>7522</v>
      </c>
      <c r="E430" s="832" t="s">
        <v>7523</v>
      </c>
      <c r="F430" s="849">
        <v>2</v>
      </c>
      <c r="G430" s="849">
        <v>957.6</v>
      </c>
      <c r="H430" s="849"/>
      <c r="I430" s="849">
        <v>478.8</v>
      </c>
      <c r="J430" s="849"/>
      <c r="K430" s="849"/>
      <c r="L430" s="849"/>
      <c r="M430" s="849"/>
      <c r="N430" s="849">
        <v>1</v>
      </c>
      <c r="O430" s="849">
        <v>478.8</v>
      </c>
      <c r="P430" s="837"/>
      <c r="Q430" s="850">
        <v>478.8</v>
      </c>
    </row>
    <row r="431" spans="1:17" ht="14.4" customHeight="1" x14ac:dyDescent="0.3">
      <c r="A431" s="831" t="s">
        <v>629</v>
      </c>
      <c r="B431" s="832" t="s">
        <v>7332</v>
      </c>
      <c r="C431" s="832" t="s">
        <v>7011</v>
      </c>
      <c r="D431" s="832" t="s">
        <v>7524</v>
      </c>
      <c r="E431" s="832" t="s">
        <v>7525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100.3</v>
      </c>
      <c r="P431" s="837"/>
      <c r="Q431" s="850">
        <v>100.3</v>
      </c>
    </row>
    <row r="432" spans="1:17" ht="14.4" customHeight="1" x14ac:dyDescent="0.3">
      <c r="A432" s="831" t="s">
        <v>629</v>
      </c>
      <c r="B432" s="832" t="s">
        <v>7332</v>
      </c>
      <c r="C432" s="832" t="s">
        <v>7011</v>
      </c>
      <c r="D432" s="832" t="s">
        <v>7526</v>
      </c>
      <c r="E432" s="832" t="s">
        <v>7527</v>
      </c>
      <c r="F432" s="849">
        <v>3</v>
      </c>
      <c r="G432" s="849">
        <v>3726</v>
      </c>
      <c r="H432" s="849">
        <v>1</v>
      </c>
      <c r="I432" s="849">
        <v>1242</v>
      </c>
      <c r="J432" s="849">
        <v>3</v>
      </c>
      <c r="K432" s="849">
        <v>3726</v>
      </c>
      <c r="L432" s="849">
        <v>1</v>
      </c>
      <c r="M432" s="849">
        <v>1242</v>
      </c>
      <c r="N432" s="849">
        <v>0</v>
      </c>
      <c r="O432" s="849">
        <v>0</v>
      </c>
      <c r="P432" s="837">
        <v>0</v>
      </c>
      <c r="Q432" s="850"/>
    </row>
    <row r="433" spans="1:17" ht="14.4" customHeight="1" x14ac:dyDescent="0.3">
      <c r="A433" s="831" t="s">
        <v>629</v>
      </c>
      <c r="B433" s="832" t="s">
        <v>7332</v>
      </c>
      <c r="C433" s="832" t="s">
        <v>7011</v>
      </c>
      <c r="D433" s="832" t="s">
        <v>7528</v>
      </c>
      <c r="E433" s="832" t="s">
        <v>7529</v>
      </c>
      <c r="F433" s="849">
        <v>2</v>
      </c>
      <c r="G433" s="849">
        <v>2710</v>
      </c>
      <c r="H433" s="849">
        <v>1</v>
      </c>
      <c r="I433" s="849">
        <v>1355</v>
      </c>
      <c r="J433" s="849">
        <v>2</v>
      </c>
      <c r="K433" s="849">
        <v>2710</v>
      </c>
      <c r="L433" s="849">
        <v>1</v>
      </c>
      <c r="M433" s="849">
        <v>1355</v>
      </c>
      <c r="N433" s="849">
        <v>0</v>
      </c>
      <c r="O433" s="849">
        <v>0</v>
      </c>
      <c r="P433" s="837">
        <v>0</v>
      </c>
      <c r="Q433" s="850"/>
    </row>
    <row r="434" spans="1:17" ht="14.4" customHeight="1" x14ac:dyDescent="0.3">
      <c r="A434" s="831" t="s">
        <v>629</v>
      </c>
      <c r="B434" s="832" t="s">
        <v>7332</v>
      </c>
      <c r="C434" s="832" t="s">
        <v>7011</v>
      </c>
      <c r="D434" s="832" t="s">
        <v>7530</v>
      </c>
      <c r="E434" s="832" t="s">
        <v>7531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5523.82</v>
      </c>
      <c r="P434" s="837"/>
      <c r="Q434" s="850">
        <v>5523.82</v>
      </c>
    </row>
    <row r="435" spans="1:17" ht="14.4" customHeight="1" x14ac:dyDescent="0.3">
      <c r="A435" s="831" t="s">
        <v>629</v>
      </c>
      <c r="B435" s="832" t="s">
        <v>7332</v>
      </c>
      <c r="C435" s="832" t="s">
        <v>7011</v>
      </c>
      <c r="D435" s="832" t="s">
        <v>7532</v>
      </c>
      <c r="E435" s="832" t="s">
        <v>7533</v>
      </c>
      <c r="F435" s="849">
        <v>1</v>
      </c>
      <c r="G435" s="849">
        <v>6517</v>
      </c>
      <c r="H435" s="849"/>
      <c r="I435" s="849">
        <v>6517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629</v>
      </c>
      <c r="B436" s="832" t="s">
        <v>7332</v>
      </c>
      <c r="C436" s="832" t="s">
        <v>7011</v>
      </c>
      <c r="D436" s="832" t="s">
        <v>7534</v>
      </c>
      <c r="E436" s="832" t="s">
        <v>7535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8691.44</v>
      </c>
      <c r="P436" s="837"/>
      <c r="Q436" s="850">
        <v>8691.44</v>
      </c>
    </row>
    <row r="437" spans="1:17" ht="14.4" customHeight="1" x14ac:dyDescent="0.3">
      <c r="A437" s="831" t="s">
        <v>629</v>
      </c>
      <c r="B437" s="832" t="s">
        <v>7332</v>
      </c>
      <c r="C437" s="832" t="s">
        <v>7011</v>
      </c>
      <c r="D437" s="832" t="s">
        <v>7536</v>
      </c>
      <c r="E437" s="832" t="s">
        <v>7537</v>
      </c>
      <c r="F437" s="849"/>
      <c r="G437" s="849"/>
      <c r="H437" s="849"/>
      <c r="I437" s="849"/>
      <c r="J437" s="849">
        <v>1</v>
      </c>
      <c r="K437" s="849">
        <v>5147</v>
      </c>
      <c r="L437" s="849">
        <v>1</v>
      </c>
      <c r="M437" s="849">
        <v>5147</v>
      </c>
      <c r="N437" s="849">
        <v>1</v>
      </c>
      <c r="O437" s="849">
        <v>3492.2</v>
      </c>
      <c r="P437" s="837">
        <v>0.67849232562657857</v>
      </c>
      <c r="Q437" s="850">
        <v>3492.2</v>
      </c>
    </row>
    <row r="438" spans="1:17" ht="14.4" customHeight="1" x14ac:dyDescent="0.3">
      <c r="A438" s="831" t="s">
        <v>629</v>
      </c>
      <c r="B438" s="832" t="s">
        <v>7332</v>
      </c>
      <c r="C438" s="832" t="s">
        <v>7011</v>
      </c>
      <c r="D438" s="832" t="s">
        <v>7538</v>
      </c>
      <c r="E438" s="832" t="s">
        <v>7449</v>
      </c>
      <c r="F438" s="849"/>
      <c r="G438" s="849"/>
      <c r="H438" s="849"/>
      <c r="I438" s="849"/>
      <c r="J438" s="849">
        <v>4</v>
      </c>
      <c r="K438" s="849">
        <v>5438.84</v>
      </c>
      <c r="L438" s="849">
        <v>1</v>
      </c>
      <c r="M438" s="849">
        <v>1359.71</v>
      </c>
      <c r="N438" s="849"/>
      <c r="O438" s="849"/>
      <c r="P438" s="837"/>
      <c r="Q438" s="850"/>
    </row>
    <row r="439" spans="1:17" ht="14.4" customHeight="1" x14ac:dyDescent="0.3">
      <c r="A439" s="831" t="s">
        <v>629</v>
      </c>
      <c r="B439" s="832" t="s">
        <v>7332</v>
      </c>
      <c r="C439" s="832" t="s">
        <v>7011</v>
      </c>
      <c r="D439" s="832" t="s">
        <v>7539</v>
      </c>
      <c r="E439" s="832" t="s">
        <v>7540</v>
      </c>
      <c r="F439" s="849"/>
      <c r="G439" s="849"/>
      <c r="H439" s="849"/>
      <c r="I439" s="849"/>
      <c r="J439" s="849">
        <v>1</v>
      </c>
      <c r="K439" s="849">
        <v>239.81</v>
      </c>
      <c r="L439" s="849">
        <v>1</v>
      </c>
      <c r="M439" s="849">
        <v>239.81</v>
      </c>
      <c r="N439" s="849">
        <v>1</v>
      </c>
      <c r="O439" s="849">
        <v>239.81</v>
      </c>
      <c r="P439" s="837">
        <v>1</v>
      </c>
      <c r="Q439" s="850">
        <v>239.81</v>
      </c>
    </row>
    <row r="440" spans="1:17" ht="14.4" customHeight="1" x14ac:dyDescent="0.3">
      <c r="A440" s="831" t="s">
        <v>629</v>
      </c>
      <c r="B440" s="832" t="s">
        <v>7332</v>
      </c>
      <c r="C440" s="832" t="s">
        <v>7011</v>
      </c>
      <c r="D440" s="832" t="s">
        <v>7304</v>
      </c>
      <c r="E440" s="832" t="s">
        <v>7305</v>
      </c>
      <c r="F440" s="849">
        <v>9</v>
      </c>
      <c r="G440" s="849">
        <v>15884.369999999999</v>
      </c>
      <c r="H440" s="849">
        <v>1.1249999999999998</v>
      </c>
      <c r="I440" s="849">
        <v>1764.9299999999998</v>
      </c>
      <c r="J440" s="849">
        <v>8</v>
      </c>
      <c r="K440" s="849">
        <v>14119.44</v>
      </c>
      <c r="L440" s="849">
        <v>1</v>
      </c>
      <c r="M440" s="849">
        <v>1764.93</v>
      </c>
      <c r="N440" s="849">
        <v>11</v>
      </c>
      <c r="O440" s="849">
        <v>19414.23</v>
      </c>
      <c r="P440" s="837">
        <v>1.375</v>
      </c>
      <c r="Q440" s="850">
        <v>1764.93</v>
      </c>
    </row>
    <row r="441" spans="1:17" ht="14.4" customHeight="1" x14ac:dyDescent="0.3">
      <c r="A441" s="831" t="s">
        <v>629</v>
      </c>
      <c r="B441" s="832" t="s">
        <v>7332</v>
      </c>
      <c r="C441" s="832" t="s">
        <v>7011</v>
      </c>
      <c r="D441" s="832" t="s">
        <v>7541</v>
      </c>
      <c r="E441" s="832" t="s">
        <v>7305</v>
      </c>
      <c r="F441" s="849">
        <v>2</v>
      </c>
      <c r="G441" s="849">
        <v>3566.96</v>
      </c>
      <c r="H441" s="849">
        <v>0.5</v>
      </c>
      <c r="I441" s="849">
        <v>1783.48</v>
      </c>
      <c r="J441" s="849">
        <v>4</v>
      </c>
      <c r="K441" s="849">
        <v>7133.92</v>
      </c>
      <c r="L441" s="849">
        <v>1</v>
      </c>
      <c r="M441" s="849">
        <v>1783.48</v>
      </c>
      <c r="N441" s="849">
        <v>4</v>
      </c>
      <c r="O441" s="849">
        <v>7133.92</v>
      </c>
      <c r="P441" s="837">
        <v>1</v>
      </c>
      <c r="Q441" s="850">
        <v>1783.48</v>
      </c>
    </row>
    <row r="442" spans="1:17" ht="14.4" customHeight="1" x14ac:dyDescent="0.3">
      <c r="A442" s="831" t="s">
        <v>629</v>
      </c>
      <c r="B442" s="832" t="s">
        <v>7332</v>
      </c>
      <c r="C442" s="832" t="s">
        <v>7011</v>
      </c>
      <c r="D442" s="832" t="s">
        <v>7542</v>
      </c>
      <c r="E442" s="832" t="s">
        <v>7540</v>
      </c>
      <c r="F442" s="849">
        <v>2</v>
      </c>
      <c r="G442" s="849">
        <v>478.8</v>
      </c>
      <c r="H442" s="849">
        <v>0.2857142857142857</v>
      </c>
      <c r="I442" s="849">
        <v>239.4</v>
      </c>
      <c r="J442" s="849">
        <v>7</v>
      </c>
      <c r="K442" s="849">
        <v>1675.8000000000002</v>
      </c>
      <c r="L442" s="849">
        <v>1</v>
      </c>
      <c r="M442" s="849">
        <v>239.40000000000003</v>
      </c>
      <c r="N442" s="849">
        <v>6</v>
      </c>
      <c r="O442" s="849">
        <v>1436.4</v>
      </c>
      <c r="P442" s="837">
        <v>0.8571428571428571</v>
      </c>
      <c r="Q442" s="850">
        <v>239.4</v>
      </c>
    </row>
    <row r="443" spans="1:17" ht="14.4" customHeight="1" x14ac:dyDescent="0.3">
      <c r="A443" s="831" t="s">
        <v>629</v>
      </c>
      <c r="B443" s="832" t="s">
        <v>7332</v>
      </c>
      <c r="C443" s="832" t="s">
        <v>7011</v>
      </c>
      <c r="D443" s="832" t="s">
        <v>7543</v>
      </c>
      <c r="E443" s="832" t="s">
        <v>7453</v>
      </c>
      <c r="F443" s="849"/>
      <c r="G443" s="849"/>
      <c r="H443" s="849"/>
      <c r="I443" s="849"/>
      <c r="J443" s="849">
        <v>3</v>
      </c>
      <c r="K443" s="849">
        <v>979.34999999999991</v>
      </c>
      <c r="L443" s="849">
        <v>1</v>
      </c>
      <c r="M443" s="849">
        <v>326.45</v>
      </c>
      <c r="N443" s="849"/>
      <c r="O443" s="849"/>
      <c r="P443" s="837"/>
      <c r="Q443" s="850"/>
    </row>
    <row r="444" spans="1:17" ht="14.4" customHeight="1" x14ac:dyDescent="0.3">
      <c r="A444" s="831" t="s">
        <v>629</v>
      </c>
      <c r="B444" s="832" t="s">
        <v>7332</v>
      </c>
      <c r="C444" s="832" t="s">
        <v>7011</v>
      </c>
      <c r="D444" s="832" t="s">
        <v>7544</v>
      </c>
      <c r="E444" s="832" t="s">
        <v>7545</v>
      </c>
      <c r="F444" s="849">
        <v>3</v>
      </c>
      <c r="G444" s="849">
        <v>2219.88</v>
      </c>
      <c r="H444" s="849">
        <v>0.6316364536533039</v>
      </c>
      <c r="I444" s="849">
        <v>739.96</v>
      </c>
      <c r="J444" s="849">
        <v>5</v>
      </c>
      <c r="K444" s="849">
        <v>3514.4900000000002</v>
      </c>
      <c r="L444" s="849">
        <v>1</v>
      </c>
      <c r="M444" s="849">
        <v>702.89800000000002</v>
      </c>
      <c r="N444" s="849">
        <v>3</v>
      </c>
      <c r="O444" s="849">
        <v>2034.5700000000002</v>
      </c>
      <c r="P444" s="837">
        <v>0.57890903089779744</v>
      </c>
      <c r="Q444" s="850">
        <v>678.19</v>
      </c>
    </row>
    <row r="445" spans="1:17" ht="14.4" customHeight="1" x14ac:dyDescent="0.3">
      <c r="A445" s="831" t="s">
        <v>629</v>
      </c>
      <c r="B445" s="832" t="s">
        <v>7332</v>
      </c>
      <c r="C445" s="832" t="s">
        <v>7011</v>
      </c>
      <c r="D445" s="832" t="s">
        <v>7546</v>
      </c>
      <c r="E445" s="832" t="s">
        <v>7547</v>
      </c>
      <c r="F445" s="849"/>
      <c r="G445" s="849"/>
      <c r="H445" s="849"/>
      <c r="I445" s="849"/>
      <c r="J445" s="849"/>
      <c r="K445" s="849"/>
      <c r="L445" s="849"/>
      <c r="M445" s="849"/>
      <c r="N445" s="849">
        <v>2</v>
      </c>
      <c r="O445" s="849">
        <v>325.60000000000002</v>
      </c>
      <c r="P445" s="837"/>
      <c r="Q445" s="850">
        <v>162.80000000000001</v>
      </c>
    </row>
    <row r="446" spans="1:17" ht="14.4" customHeight="1" x14ac:dyDescent="0.3">
      <c r="A446" s="831" t="s">
        <v>629</v>
      </c>
      <c r="B446" s="832" t="s">
        <v>7332</v>
      </c>
      <c r="C446" s="832" t="s">
        <v>7011</v>
      </c>
      <c r="D446" s="832" t="s">
        <v>7548</v>
      </c>
      <c r="E446" s="832" t="s">
        <v>7549</v>
      </c>
      <c r="F446" s="849"/>
      <c r="G446" s="849"/>
      <c r="H446" s="849"/>
      <c r="I446" s="849"/>
      <c r="J446" s="849"/>
      <c r="K446" s="849"/>
      <c r="L446" s="849"/>
      <c r="M446" s="849"/>
      <c r="N446" s="849">
        <v>2</v>
      </c>
      <c r="O446" s="849">
        <v>217.2</v>
      </c>
      <c r="P446" s="837"/>
      <c r="Q446" s="850">
        <v>108.6</v>
      </c>
    </row>
    <row r="447" spans="1:17" ht="14.4" customHeight="1" x14ac:dyDescent="0.3">
      <c r="A447" s="831" t="s">
        <v>629</v>
      </c>
      <c r="B447" s="832" t="s">
        <v>7332</v>
      </c>
      <c r="C447" s="832" t="s">
        <v>7011</v>
      </c>
      <c r="D447" s="832" t="s">
        <v>7550</v>
      </c>
      <c r="E447" s="832" t="s">
        <v>7551</v>
      </c>
      <c r="F447" s="849"/>
      <c r="G447" s="849"/>
      <c r="H447" s="849"/>
      <c r="I447" s="849"/>
      <c r="J447" s="849">
        <v>1</v>
      </c>
      <c r="K447" s="849">
        <v>6945.91</v>
      </c>
      <c r="L447" s="849">
        <v>1</v>
      </c>
      <c r="M447" s="849">
        <v>6945.91</v>
      </c>
      <c r="N447" s="849">
        <v>2</v>
      </c>
      <c r="O447" s="849">
        <v>9200</v>
      </c>
      <c r="P447" s="837">
        <v>1.3245204731993361</v>
      </c>
      <c r="Q447" s="850">
        <v>4600</v>
      </c>
    </row>
    <row r="448" spans="1:17" ht="14.4" customHeight="1" x14ac:dyDescent="0.3">
      <c r="A448" s="831" t="s">
        <v>629</v>
      </c>
      <c r="B448" s="832" t="s">
        <v>7332</v>
      </c>
      <c r="C448" s="832" t="s">
        <v>7011</v>
      </c>
      <c r="D448" s="832" t="s">
        <v>7552</v>
      </c>
      <c r="E448" s="832" t="s">
        <v>7553</v>
      </c>
      <c r="F448" s="849"/>
      <c r="G448" s="849"/>
      <c r="H448" s="849"/>
      <c r="I448" s="849"/>
      <c r="J448" s="849">
        <v>1</v>
      </c>
      <c r="K448" s="849">
        <v>8573.84</v>
      </c>
      <c r="L448" s="849">
        <v>1</v>
      </c>
      <c r="M448" s="849">
        <v>8573.84</v>
      </c>
      <c r="N448" s="849"/>
      <c r="O448" s="849"/>
      <c r="P448" s="837"/>
      <c r="Q448" s="850"/>
    </row>
    <row r="449" spans="1:17" ht="14.4" customHeight="1" x14ac:dyDescent="0.3">
      <c r="A449" s="831" t="s">
        <v>629</v>
      </c>
      <c r="B449" s="832" t="s">
        <v>7332</v>
      </c>
      <c r="C449" s="832" t="s">
        <v>7011</v>
      </c>
      <c r="D449" s="832" t="s">
        <v>7554</v>
      </c>
      <c r="E449" s="832" t="s">
        <v>7555</v>
      </c>
      <c r="F449" s="849"/>
      <c r="G449" s="849"/>
      <c r="H449" s="849"/>
      <c r="I449" s="849"/>
      <c r="J449" s="849">
        <v>1</v>
      </c>
      <c r="K449" s="849">
        <v>6681</v>
      </c>
      <c r="L449" s="849">
        <v>1</v>
      </c>
      <c r="M449" s="849">
        <v>6681</v>
      </c>
      <c r="N449" s="849"/>
      <c r="O449" s="849"/>
      <c r="P449" s="837"/>
      <c r="Q449" s="850"/>
    </row>
    <row r="450" spans="1:17" ht="14.4" customHeight="1" x14ac:dyDescent="0.3">
      <c r="A450" s="831" t="s">
        <v>629</v>
      </c>
      <c r="B450" s="832" t="s">
        <v>7332</v>
      </c>
      <c r="C450" s="832" t="s">
        <v>7011</v>
      </c>
      <c r="D450" s="832" t="s">
        <v>7556</v>
      </c>
      <c r="E450" s="832" t="s">
        <v>7557</v>
      </c>
      <c r="F450" s="849"/>
      <c r="G450" s="849"/>
      <c r="H450" s="849"/>
      <c r="I450" s="849"/>
      <c r="J450" s="849"/>
      <c r="K450" s="849"/>
      <c r="L450" s="849"/>
      <c r="M450" s="849"/>
      <c r="N450" s="849">
        <v>2</v>
      </c>
      <c r="O450" s="849">
        <v>1557.2</v>
      </c>
      <c r="P450" s="837"/>
      <c r="Q450" s="850">
        <v>778.6</v>
      </c>
    </row>
    <row r="451" spans="1:17" ht="14.4" customHeight="1" x14ac:dyDescent="0.3">
      <c r="A451" s="831" t="s">
        <v>629</v>
      </c>
      <c r="B451" s="832" t="s">
        <v>7332</v>
      </c>
      <c r="C451" s="832" t="s">
        <v>7011</v>
      </c>
      <c r="D451" s="832" t="s">
        <v>7558</v>
      </c>
      <c r="E451" s="832" t="s">
        <v>7559</v>
      </c>
      <c r="F451" s="849">
        <v>8</v>
      </c>
      <c r="G451" s="849">
        <v>17744.8</v>
      </c>
      <c r="H451" s="849">
        <v>0.66666666666666674</v>
      </c>
      <c r="I451" s="849">
        <v>2218.1</v>
      </c>
      <c r="J451" s="849">
        <v>12</v>
      </c>
      <c r="K451" s="849">
        <v>26617.199999999997</v>
      </c>
      <c r="L451" s="849">
        <v>1</v>
      </c>
      <c r="M451" s="849">
        <v>2218.1</v>
      </c>
      <c r="N451" s="849">
        <v>11</v>
      </c>
      <c r="O451" s="849">
        <v>24399.099999999995</v>
      </c>
      <c r="P451" s="837">
        <v>0.91666666666666663</v>
      </c>
      <c r="Q451" s="850">
        <v>2218.0999999999995</v>
      </c>
    </row>
    <row r="452" spans="1:17" ht="14.4" customHeight="1" x14ac:dyDescent="0.3">
      <c r="A452" s="831" t="s">
        <v>629</v>
      </c>
      <c r="B452" s="832" t="s">
        <v>7332</v>
      </c>
      <c r="C452" s="832" t="s">
        <v>7011</v>
      </c>
      <c r="D452" s="832" t="s">
        <v>7560</v>
      </c>
      <c r="E452" s="832" t="s">
        <v>7561</v>
      </c>
      <c r="F452" s="849">
        <v>1</v>
      </c>
      <c r="G452" s="849">
        <v>3072.82</v>
      </c>
      <c r="H452" s="849"/>
      <c r="I452" s="849">
        <v>3072.82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629</v>
      </c>
      <c r="B453" s="832" t="s">
        <v>7332</v>
      </c>
      <c r="C453" s="832" t="s">
        <v>7011</v>
      </c>
      <c r="D453" s="832" t="s">
        <v>7562</v>
      </c>
      <c r="E453" s="832" t="s">
        <v>7561</v>
      </c>
      <c r="F453" s="849">
        <v>3</v>
      </c>
      <c r="G453" s="849">
        <v>1423.95</v>
      </c>
      <c r="H453" s="849"/>
      <c r="I453" s="849">
        <v>474.65000000000003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629</v>
      </c>
      <c r="B454" s="832" t="s">
        <v>7332</v>
      </c>
      <c r="C454" s="832" t="s">
        <v>7011</v>
      </c>
      <c r="D454" s="832" t="s">
        <v>7563</v>
      </c>
      <c r="E454" s="832" t="s">
        <v>7564</v>
      </c>
      <c r="F454" s="849"/>
      <c r="G454" s="849"/>
      <c r="H454" s="849"/>
      <c r="I454" s="849"/>
      <c r="J454" s="849">
        <v>2</v>
      </c>
      <c r="K454" s="849">
        <v>9212.6</v>
      </c>
      <c r="L454" s="849">
        <v>1</v>
      </c>
      <c r="M454" s="849">
        <v>4606.3</v>
      </c>
      <c r="N454" s="849"/>
      <c r="O454" s="849"/>
      <c r="P454" s="837"/>
      <c r="Q454" s="850"/>
    </row>
    <row r="455" spans="1:17" ht="14.4" customHeight="1" x14ac:dyDescent="0.3">
      <c r="A455" s="831" t="s">
        <v>629</v>
      </c>
      <c r="B455" s="832" t="s">
        <v>7332</v>
      </c>
      <c r="C455" s="832" t="s">
        <v>7011</v>
      </c>
      <c r="D455" s="832" t="s">
        <v>7565</v>
      </c>
      <c r="E455" s="832" t="s">
        <v>7566</v>
      </c>
      <c r="F455" s="849">
        <v>1</v>
      </c>
      <c r="G455" s="849">
        <v>563</v>
      </c>
      <c r="H455" s="849">
        <v>0.16666666666666666</v>
      </c>
      <c r="I455" s="849">
        <v>563</v>
      </c>
      <c r="J455" s="849">
        <v>6</v>
      </c>
      <c r="K455" s="849">
        <v>3378</v>
      </c>
      <c r="L455" s="849">
        <v>1</v>
      </c>
      <c r="M455" s="849">
        <v>563</v>
      </c>
      <c r="N455" s="849">
        <v>3</v>
      </c>
      <c r="O455" s="849">
        <v>1689</v>
      </c>
      <c r="P455" s="837">
        <v>0.5</v>
      </c>
      <c r="Q455" s="850">
        <v>563</v>
      </c>
    </row>
    <row r="456" spans="1:17" ht="14.4" customHeight="1" x14ac:dyDescent="0.3">
      <c r="A456" s="831" t="s">
        <v>629</v>
      </c>
      <c r="B456" s="832" t="s">
        <v>7332</v>
      </c>
      <c r="C456" s="832" t="s">
        <v>7011</v>
      </c>
      <c r="D456" s="832" t="s">
        <v>7567</v>
      </c>
      <c r="E456" s="832" t="s">
        <v>7516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5101</v>
      </c>
      <c r="P456" s="837"/>
      <c r="Q456" s="850">
        <v>5101</v>
      </c>
    </row>
    <row r="457" spans="1:17" ht="14.4" customHeight="1" x14ac:dyDescent="0.3">
      <c r="A457" s="831" t="s">
        <v>629</v>
      </c>
      <c r="B457" s="832" t="s">
        <v>7332</v>
      </c>
      <c r="C457" s="832" t="s">
        <v>7011</v>
      </c>
      <c r="D457" s="832" t="s">
        <v>7568</v>
      </c>
      <c r="E457" s="832" t="s">
        <v>7569</v>
      </c>
      <c r="F457" s="849"/>
      <c r="G457" s="849"/>
      <c r="H457" s="849"/>
      <c r="I457" s="849"/>
      <c r="J457" s="849"/>
      <c r="K457" s="849"/>
      <c r="L457" s="849"/>
      <c r="M457" s="849"/>
      <c r="N457" s="849">
        <v>7</v>
      </c>
      <c r="O457" s="849">
        <v>2466.5200000000004</v>
      </c>
      <c r="P457" s="837"/>
      <c r="Q457" s="850">
        <v>352.36000000000007</v>
      </c>
    </row>
    <row r="458" spans="1:17" ht="14.4" customHeight="1" x14ac:dyDescent="0.3">
      <c r="A458" s="831" t="s">
        <v>629</v>
      </c>
      <c r="B458" s="832" t="s">
        <v>7332</v>
      </c>
      <c r="C458" s="832" t="s">
        <v>7011</v>
      </c>
      <c r="D458" s="832" t="s">
        <v>7570</v>
      </c>
      <c r="E458" s="832" t="s">
        <v>7564</v>
      </c>
      <c r="F458" s="849"/>
      <c r="G458" s="849"/>
      <c r="H458" s="849"/>
      <c r="I458" s="849"/>
      <c r="J458" s="849">
        <v>1</v>
      </c>
      <c r="K458" s="849">
        <v>5030.5600000000004</v>
      </c>
      <c r="L458" s="849">
        <v>1</v>
      </c>
      <c r="M458" s="849">
        <v>5030.5600000000004</v>
      </c>
      <c r="N458" s="849"/>
      <c r="O458" s="849"/>
      <c r="P458" s="837"/>
      <c r="Q458" s="850"/>
    </row>
    <row r="459" spans="1:17" ht="14.4" customHeight="1" x14ac:dyDescent="0.3">
      <c r="A459" s="831" t="s">
        <v>629</v>
      </c>
      <c r="B459" s="832" t="s">
        <v>7332</v>
      </c>
      <c r="C459" s="832" t="s">
        <v>7011</v>
      </c>
      <c r="D459" s="832" t="s">
        <v>7571</v>
      </c>
      <c r="E459" s="832" t="s">
        <v>7572</v>
      </c>
      <c r="F459" s="849">
        <v>4</v>
      </c>
      <c r="G459" s="849">
        <v>9725.24</v>
      </c>
      <c r="H459" s="849"/>
      <c r="I459" s="849">
        <v>2431.31</v>
      </c>
      <c r="J459" s="849"/>
      <c r="K459" s="849"/>
      <c r="L459" s="849"/>
      <c r="M459" s="849"/>
      <c r="N459" s="849">
        <v>3</v>
      </c>
      <c r="O459" s="849">
        <v>7293.93</v>
      </c>
      <c r="P459" s="837"/>
      <c r="Q459" s="850">
        <v>2431.31</v>
      </c>
    </row>
    <row r="460" spans="1:17" ht="14.4" customHeight="1" x14ac:dyDescent="0.3">
      <c r="A460" s="831" t="s">
        <v>629</v>
      </c>
      <c r="B460" s="832" t="s">
        <v>7332</v>
      </c>
      <c r="C460" s="832" t="s">
        <v>7011</v>
      </c>
      <c r="D460" s="832" t="s">
        <v>7573</v>
      </c>
      <c r="E460" s="832" t="s">
        <v>7572</v>
      </c>
      <c r="F460" s="849">
        <v>4</v>
      </c>
      <c r="G460" s="849">
        <v>8672.2800000000007</v>
      </c>
      <c r="H460" s="849"/>
      <c r="I460" s="849">
        <v>2168.0700000000002</v>
      </c>
      <c r="J460" s="849"/>
      <c r="K460" s="849"/>
      <c r="L460" s="849"/>
      <c r="M460" s="849"/>
      <c r="N460" s="849">
        <v>3</v>
      </c>
      <c r="O460" s="849">
        <v>6504.21</v>
      </c>
      <c r="P460" s="837"/>
      <c r="Q460" s="850">
        <v>2168.0700000000002</v>
      </c>
    </row>
    <row r="461" spans="1:17" ht="14.4" customHeight="1" x14ac:dyDescent="0.3">
      <c r="A461" s="831" t="s">
        <v>629</v>
      </c>
      <c r="B461" s="832" t="s">
        <v>7332</v>
      </c>
      <c r="C461" s="832" t="s">
        <v>7011</v>
      </c>
      <c r="D461" s="832" t="s">
        <v>7574</v>
      </c>
      <c r="E461" s="832" t="s">
        <v>7575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466.47</v>
      </c>
      <c r="P461" s="837"/>
      <c r="Q461" s="850">
        <v>466.47</v>
      </c>
    </row>
    <row r="462" spans="1:17" ht="14.4" customHeight="1" x14ac:dyDescent="0.3">
      <c r="A462" s="831" t="s">
        <v>629</v>
      </c>
      <c r="B462" s="832" t="s">
        <v>7332</v>
      </c>
      <c r="C462" s="832" t="s">
        <v>7011</v>
      </c>
      <c r="D462" s="832" t="s">
        <v>7576</v>
      </c>
      <c r="E462" s="832" t="s">
        <v>7577</v>
      </c>
      <c r="F462" s="849">
        <v>10</v>
      </c>
      <c r="G462" s="849">
        <v>12125.5</v>
      </c>
      <c r="H462" s="849"/>
      <c r="I462" s="849">
        <v>1212.55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629</v>
      </c>
      <c r="B463" s="832" t="s">
        <v>7332</v>
      </c>
      <c r="C463" s="832" t="s">
        <v>7011</v>
      </c>
      <c r="D463" s="832" t="s">
        <v>7578</v>
      </c>
      <c r="E463" s="832" t="s">
        <v>7406</v>
      </c>
      <c r="F463" s="849"/>
      <c r="G463" s="849"/>
      <c r="H463" s="849"/>
      <c r="I463" s="849"/>
      <c r="J463" s="849"/>
      <c r="K463" s="849"/>
      <c r="L463" s="849"/>
      <c r="M463" s="849"/>
      <c r="N463" s="849">
        <v>2</v>
      </c>
      <c r="O463" s="849">
        <v>279.82</v>
      </c>
      <c r="P463" s="837"/>
      <c r="Q463" s="850">
        <v>139.91</v>
      </c>
    </row>
    <row r="464" spans="1:17" ht="14.4" customHeight="1" x14ac:dyDescent="0.3">
      <c r="A464" s="831" t="s">
        <v>629</v>
      </c>
      <c r="B464" s="832" t="s">
        <v>7332</v>
      </c>
      <c r="C464" s="832" t="s">
        <v>7011</v>
      </c>
      <c r="D464" s="832" t="s">
        <v>7579</v>
      </c>
      <c r="E464" s="832" t="s">
        <v>7580</v>
      </c>
      <c r="F464" s="849"/>
      <c r="G464" s="849"/>
      <c r="H464" s="849"/>
      <c r="I464" s="849"/>
      <c r="J464" s="849">
        <v>2</v>
      </c>
      <c r="K464" s="849">
        <v>2379.9</v>
      </c>
      <c r="L464" s="849">
        <v>1</v>
      </c>
      <c r="M464" s="849">
        <v>1189.95</v>
      </c>
      <c r="N464" s="849">
        <v>7</v>
      </c>
      <c r="O464" s="849">
        <v>8329.65</v>
      </c>
      <c r="P464" s="837">
        <v>3.4999999999999996</v>
      </c>
      <c r="Q464" s="850">
        <v>1189.95</v>
      </c>
    </row>
    <row r="465" spans="1:17" ht="14.4" customHeight="1" x14ac:dyDescent="0.3">
      <c r="A465" s="831" t="s">
        <v>629</v>
      </c>
      <c r="B465" s="832" t="s">
        <v>7332</v>
      </c>
      <c r="C465" s="832" t="s">
        <v>7011</v>
      </c>
      <c r="D465" s="832" t="s">
        <v>7581</v>
      </c>
      <c r="E465" s="832" t="s">
        <v>7582</v>
      </c>
      <c r="F465" s="849"/>
      <c r="G465" s="849"/>
      <c r="H465" s="849"/>
      <c r="I465" s="849"/>
      <c r="J465" s="849"/>
      <c r="K465" s="849"/>
      <c r="L465" s="849"/>
      <c r="M465" s="849"/>
      <c r="N465" s="849">
        <v>7</v>
      </c>
      <c r="O465" s="849">
        <v>7287.9100000000008</v>
      </c>
      <c r="P465" s="837"/>
      <c r="Q465" s="850">
        <v>1041.1300000000001</v>
      </c>
    </row>
    <row r="466" spans="1:17" ht="14.4" customHeight="1" x14ac:dyDescent="0.3">
      <c r="A466" s="831" t="s">
        <v>629</v>
      </c>
      <c r="B466" s="832" t="s">
        <v>7332</v>
      </c>
      <c r="C466" s="832" t="s">
        <v>7011</v>
      </c>
      <c r="D466" s="832" t="s">
        <v>7583</v>
      </c>
      <c r="E466" s="832" t="s">
        <v>7584</v>
      </c>
      <c r="F466" s="849">
        <v>1</v>
      </c>
      <c r="G466" s="849">
        <v>1359.71</v>
      </c>
      <c r="H466" s="849"/>
      <c r="I466" s="849">
        <v>1359.71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629</v>
      </c>
      <c r="B467" s="832" t="s">
        <v>7332</v>
      </c>
      <c r="C467" s="832" t="s">
        <v>7011</v>
      </c>
      <c r="D467" s="832" t="s">
        <v>7585</v>
      </c>
      <c r="E467" s="832" t="s">
        <v>7586</v>
      </c>
      <c r="F467" s="849">
        <v>1</v>
      </c>
      <c r="G467" s="849">
        <v>5900.6</v>
      </c>
      <c r="H467" s="849"/>
      <c r="I467" s="849">
        <v>5900.6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629</v>
      </c>
      <c r="B468" s="832" t="s">
        <v>7332</v>
      </c>
      <c r="C468" s="832" t="s">
        <v>7011</v>
      </c>
      <c r="D468" s="832" t="s">
        <v>7587</v>
      </c>
      <c r="E468" s="832" t="s">
        <v>7588</v>
      </c>
      <c r="F468" s="849">
        <v>10</v>
      </c>
      <c r="G468" s="849">
        <v>10757.5</v>
      </c>
      <c r="H468" s="849"/>
      <c r="I468" s="849">
        <v>1075.75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629</v>
      </c>
      <c r="B469" s="832" t="s">
        <v>7332</v>
      </c>
      <c r="C469" s="832" t="s">
        <v>7011</v>
      </c>
      <c r="D469" s="832" t="s">
        <v>7589</v>
      </c>
      <c r="E469" s="832" t="s">
        <v>7590</v>
      </c>
      <c r="F469" s="849">
        <v>1</v>
      </c>
      <c r="G469" s="849">
        <v>248.73</v>
      </c>
      <c r="H469" s="849">
        <v>0.24999999999999997</v>
      </c>
      <c r="I469" s="849">
        <v>248.73</v>
      </c>
      <c r="J469" s="849">
        <v>4</v>
      </c>
      <c r="K469" s="849">
        <v>994.92000000000007</v>
      </c>
      <c r="L469" s="849">
        <v>1</v>
      </c>
      <c r="M469" s="849">
        <v>248.73000000000002</v>
      </c>
      <c r="N469" s="849">
        <v>1</v>
      </c>
      <c r="O469" s="849">
        <v>248.73</v>
      </c>
      <c r="P469" s="837">
        <v>0.24999999999999997</v>
      </c>
      <c r="Q469" s="850">
        <v>248.73</v>
      </c>
    </row>
    <row r="470" spans="1:17" ht="14.4" customHeight="1" x14ac:dyDescent="0.3">
      <c r="A470" s="831" t="s">
        <v>629</v>
      </c>
      <c r="B470" s="832" t="s">
        <v>7332</v>
      </c>
      <c r="C470" s="832" t="s">
        <v>7011</v>
      </c>
      <c r="D470" s="832" t="s">
        <v>7591</v>
      </c>
      <c r="E470" s="832" t="s">
        <v>7592</v>
      </c>
      <c r="F470" s="849">
        <v>5</v>
      </c>
      <c r="G470" s="849">
        <v>444.5</v>
      </c>
      <c r="H470" s="849">
        <v>0.83333333333333315</v>
      </c>
      <c r="I470" s="849">
        <v>88.9</v>
      </c>
      <c r="J470" s="849">
        <v>6</v>
      </c>
      <c r="K470" s="849">
        <v>533.40000000000009</v>
      </c>
      <c r="L470" s="849">
        <v>1</v>
      </c>
      <c r="M470" s="849">
        <v>88.90000000000002</v>
      </c>
      <c r="N470" s="849">
        <v>6</v>
      </c>
      <c r="O470" s="849">
        <v>533.40000000000009</v>
      </c>
      <c r="P470" s="837">
        <v>1</v>
      </c>
      <c r="Q470" s="850">
        <v>88.90000000000002</v>
      </c>
    </row>
    <row r="471" spans="1:17" ht="14.4" customHeight="1" x14ac:dyDescent="0.3">
      <c r="A471" s="831" t="s">
        <v>629</v>
      </c>
      <c r="B471" s="832" t="s">
        <v>7332</v>
      </c>
      <c r="C471" s="832" t="s">
        <v>7011</v>
      </c>
      <c r="D471" s="832" t="s">
        <v>7593</v>
      </c>
      <c r="E471" s="832" t="s">
        <v>7594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15747</v>
      </c>
      <c r="P471" s="837"/>
      <c r="Q471" s="850">
        <v>15747</v>
      </c>
    </row>
    <row r="472" spans="1:17" ht="14.4" customHeight="1" x14ac:dyDescent="0.3">
      <c r="A472" s="831" t="s">
        <v>629</v>
      </c>
      <c r="B472" s="832" t="s">
        <v>7332</v>
      </c>
      <c r="C472" s="832" t="s">
        <v>7011</v>
      </c>
      <c r="D472" s="832" t="s">
        <v>7595</v>
      </c>
      <c r="E472" s="832" t="s">
        <v>7596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4315.7700000000004</v>
      </c>
      <c r="P472" s="837"/>
      <c r="Q472" s="850">
        <v>4315.7700000000004</v>
      </c>
    </row>
    <row r="473" spans="1:17" ht="14.4" customHeight="1" x14ac:dyDescent="0.3">
      <c r="A473" s="831" t="s">
        <v>629</v>
      </c>
      <c r="B473" s="832" t="s">
        <v>7332</v>
      </c>
      <c r="C473" s="832" t="s">
        <v>7011</v>
      </c>
      <c r="D473" s="832" t="s">
        <v>7597</v>
      </c>
      <c r="E473" s="832" t="s">
        <v>7598</v>
      </c>
      <c r="F473" s="849"/>
      <c r="G473" s="849"/>
      <c r="H473" s="849"/>
      <c r="I473" s="849"/>
      <c r="J473" s="849">
        <v>1</v>
      </c>
      <c r="K473" s="849">
        <v>9851.7000000000007</v>
      </c>
      <c r="L473" s="849">
        <v>1</v>
      </c>
      <c r="M473" s="849">
        <v>9851.7000000000007</v>
      </c>
      <c r="N473" s="849"/>
      <c r="O473" s="849"/>
      <c r="P473" s="837"/>
      <c r="Q473" s="850"/>
    </row>
    <row r="474" spans="1:17" ht="14.4" customHeight="1" x14ac:dyDescent="0.3">
      <c r="A474" s="831" t="s">
        <v>629</v>
      </c>
      <c r="B474" s="832" t="s">
        <v>7332</v>
      </c>
      <c r="C474" s="832" t="s">
        <v>7011</v>
      </c>
      <c r="D474" s="832" t="s">
        <v>7599</v>
      </c>
      <c r="E474" s="832" t="s">
        <v>7600</v>
      </c>
      <c r="F474" s="849"/>
      <c r="G474" s="849"/>
      <c r="H474" s="849"/>
      <c r="I474" s="849"/>
      <c r="J474" s="849">
        <v>1</v>
      </c>
      <c r="K474" s="849">
        <v>10199</v>
      </c>
      <c r="L474" s="849">
        <v>1</v>
      </c>
      <c r="M474" s="849">
        <v>10199</v>
      </c>
      <c r="N474" s="849"/>
      <c r="O474" s="849"/>
      <c r="P474" s="837"/>
      <c r="Q474" s="850"/>
    </row>
    <row r="475" spans="1:17" ht="14.4" customHeight="1" x14ac:dyDescent="0.3">
      <c r="A475" s="831" t="s">
        <v>629</v>
      </c>
      <c r="B475" s="832" t="s">
        <v>7332</v>
      </c>
      <c r="C475" s="832" t="s">
        <v>7011</v>
      </c>
      <c r="D475" s="832" t="s">
        <v>7601</v>
      </c>
      <c r="E475" s="832" t="s">
        <v>7602</v>
      </c>
      <c r="F475" s="849">
        <v>1</v>
      </c>
      <c r="G475" s="849">
        <v>1342.95</v>
      </c>
      <c r="H475" s="849"/>
      <c r="I475" s="849">
        <v>1342.95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629</v>
      </c>
      <c r="B476" s="832" t="s">
        <v>7332</v>
      </c>
      <c r="C476" s="832" t="s">
        <v>7011</v>
      </c>
      <c r="D476" s="832" t="s">
        <v>7603</v>
      </c>
      <c r="E476" s="832" t="s">
        <v>7604</v>
      </c>
      <c r="F476" s="849"/>
      <c r="G476" s="849"/>
      <c r="H476" s="849"/>
      <c r="I476" s="849"/>
      <c r="J476" s="849"/>
      <c r="K476" s="849"/>
      <c r="L476" s="849"/>
      <c r="M476" s="849"/>
      <c r="N476" s="849">
        <v>4</v>
      </c>
      <c r="O476" s="849">
        <v>428.4</v>
      </c>
      <c r="P476" s="837"/>
      <c r="Q476" s="850">
        <v>107.1</v>
      </c>
    </row>
    <row r="477" spans="1:17" ht="14.4" customHeight="1" x14ac:dyDescent="0.3">
      <c r="A477" s="831" t="s">
        <v>629</v>
      </c>
      <c r="B477" s="832" t="s">
        <v>7332</v>
      </c>
      <c r="C477" s="832" t="s">
        <v>7011</v>
      </c>
      <c r="D477" s="832" t="s">
        <v>7605</v>
      </c>
      <c r="E477" s="832" t="s">
        <v>7606</v>
      </c>
      <c r="F477" s="849"/>
      <c r="G477" s="849"/>
      <c r="H477" s="849"/>
      <c r="I477" s="849"/>
      <c r="J477" s="849">
        <v>1</v>
      </c>
      <c r="K477" s="849">
        <v>3898.38</v>
      </c>
      <c r="L477" s="849">
        <v>1</v>
      </c>
      <c r="M477" s="849">
        <v>3898.38</v>
      </c>
      <c r="N477" s="849">
        <v>1</v>
      </c>
      <c r="O477" s="849">
        <v>3898.38</v>
      </c>
      <c r="P477" s="837">
        <v>1</v>
      </c>
      <c r="Q477" s="850">
        <v>3898.38</v>
      </c>
    </row>
    <row r="478" spans="1:17" ht="14.4" customHeight="1" x14ac:dyDescent="0.3">
      <c r="A478" s="831" t="s">
        <v>629</v>
      </c>
      <c r="B478" s="832" t="s">
        <v>7332</v>
      </c>
      <c r="C478" s="832" t="s">
        <v>7011</v>
      </c>
      <c r="D478" s="832" t="s">
        <v>7607</v>
      </c>
      <c r="E478" s="832" t="s">
        <v>7608</v>
      </c>
      <c r="F478" s="849"/>
      <c r="G478" s="849"/>
      <c r="H478" s="849"/>
      <c r="I478" s="849"/>
      <c r="J478" s="849">
        <v>1</v>
      </c>
      <c r="K478" s="849">
        <v>8093.4</v>
      </c>
      <c r="L478" s="849">
        <v>1</v>
      </c>
      <c r="M478" s="849">
        <v>8093.4</v>
      </c>
      <c r="N478" s="849">
        <v>1</v>
      </c>
      <c r="O478" s="849">
        <v>8093.4</v>
      </c>
      <c r="P478" s="837">
        <v>1</v>
      </c>
      <c r="Q478" s="850">
        <v>8093.4</v>
      </c>
    </row>
    <row r="479" spans="1:17" ht="14.4" customHeight="1" x14ac:dyDescent="0.3">
      <c r="A479" s="831" t="s">
        <v>629</v>
      </c>
      <c r="B479" s="832" t="s">
        <v>7332</v>
      </c>
      <c r="C479" s="832" t="s">
        <v>7011</v>
      </c>
      <c r="D479" s="832" t="s">
        <v>7609</v>
      </c>
      <c r="E479" s="832" t="s">
        <v>7610</v>
      </c>
      <c r="F479" s="849"/>
      <c r="G479" s="849"/>
      <c r="H479" s="849"/>
      <c r="I479" s="849"/>
      <c r="J479" s="849"/>
      <c r="K479" s="849"/>
      <c r="L479" s="849"/>
      <c r="M479" s="849"/>
      <c r="N479" s="849">
        <v>4</v>
      </c>
      <c r="O479" s="849">
        <v>2208</v>
      </c>
      <c r="P479" s="837"/>
      <c r="Q479" s="850">
        <v>552</v>
      </c>
    </row>
    <row r="480" spans="1:17" ht="14.4" customHeight="1" x14ac:dyDescent="0.3">
      <c r="A480" s="831" t="s">
        <v>629</v>
      </c>
      <c r="B480" s="832" t="s">
        <v>7332</v>
      </c>
      <c r="C480" s="832" t="s">
        <v>7011</v>
      </c>
      <c r="D480" s="832" t="s">
        <v>7611</v>
      </c>
      <c r="E480" s="832" t="s">
        <v>7612</v>
      </c>
      <c r="F480" s="849"/>
      <c r="G480" s="849"/>
      <c r="H480" s="849"/>
      <c r="I480" s="849"/>
      <c r="J480" s="849"/>
      <c r="K480" s="849"/>
      <c r="L480" s="849"/>
      <c r="M480" s="849"/>
      <c r="N480" s="849">
        <v>8</v>
      </c>
      <c r="O480" s="849">
        <v>9261.52</v>
      </c>
      <c r="P480" s="837"/>
      <c r="Q480" s="850">
        <v>1157.69</v>
      </c>
    </row>
    <row r="481" spans="1:17" ht="14.4" customHeight="1" x14ac:dyDescent="0.3">
      <c r="A481" s="831" t="s">
        <v>629</v>
      </c>
      <c r="B481" s="832" t="s">
        <v>7332</v>
      </c>
      <c r="C481" s="832" t="s">
        <v>7011</v>
      </c>
      <c r="D481" s="832" t="s">
        <v>7613</v>
      </c>
      <c r="E481" s="832" t="s">
        <v>7612</v>
      </c>
      <c r="F481" s="849"/>
      <c r="G481" s="849"/>
      <c r="H481" s="849"/>
      <c r="I481" s="849"/>
      <c r="J481" s="849"/>
      <c r="K481" s="849"/>
      <c r="L481" s="849"/>
      <c r="M481" s="849"/>
      <c r="N481" s="849">
        <v>8</v>
      </c>
      <c r="O481" s="849">
        <v>41444</v>
      </c>
      <c r="P481" s="837"/>
      <c r="Q481" s="850">
        <v>5180.5</v>
      </c>
    </row>
    <row r="482" spans="1:17" ht="14.4" customHeight="1" x14ac:dyDescent="0.3">
      <c r="A482" s="831" t="s">
        <v>629</v>
      </c>
      <c r="B482" s="832" t="s">
        <v>7332</v>
      </c>
      <c r="C482" s="832" t="s">
        <v>7011</v>
      </c>
      <c r="D482" s="832" t="s">
        <v>7614</v>
      </c>
      <c r="E482" s="832" t="s">
        <v>7615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4286.8</v>
      </c>
      <c r="P482" s="837"/>
      <c r="Q482" s="850">
        <v>4286.8</v>
      </c>
    </row>
    <row r="483" spans="1:17" ht="14.4" customHeight="1" x14ac:dyDescent="0.3">
      <c r="A483" s="831" t="s">
        <v>629</v>
      </c>
      <c r="B483" s="832" t="s">
        <v>7332</v>
      </c>
      <c r="C483" s="832" t="s">
        <v>7011</v>
      </c>
      <c r="D483" s="832" t="s">
        <v>7616</v>
      </c>
      <c r="E483" s="832" t="s">
        <v>7617</v>
      </c>
      <c r="F483" s="849"/>
      <c r="G483" s="849"/>
      <c r="H483" s="849"/>
      <c r="I483" s="849"/>
      <c r="J483" s="849">
        <v>1</v>
      </c>
      <c r="K483" s="849">
        <v>138</v>
      </c>
      <c r="L483" s="849">
        <v>1</v>
      </c>
      <c r="M483" s="849">
        <v>138</v>
      </c>
      <c r="N483" s="849"/>
      <c r="O483" s="849"/>
      <c r="P483" s="837"/>
      <c r="Q483" s="850"/>
    </row>
    <row r="484" spans="1:17" ht="14.4" customHeight="1" x14ac:dyDescent="0.3">
      <c r="A484" s="831" t="s">
        <v>629</v>
      </c>
      <c r="B484" s="832" t="s">
        <v>7332</v>
      </c>
      <c r="C484" s="832" t="s">
        <v>7011</v>
      </c>
      <c r="D484" s="832" t="s">
        <v>7618</v>
      </c>
      <c r="E484" s="832" t="s">
        <v>7619</v>
      </c>
      <c r="F484" s="849">
        <v>2</v>
      </c>
      <c r="G484" s="849">
        <v>19602</v>
      </c>
      <c r="H484" s="849">
        <v>2</v>
      </c>
      <c r="I484" s="849">
        <v>9801</v>
      </c>
      <c r="J484" s="849">
        <v>1</v>
      </c>
      <c r="K484" s="849">
        <v>9801</v>
      </c>
      <c r="L484" s="849">
        <v>1</v>
      </c>
      <c r="M484" s="849">
        <v>9801</v>
      </c>
      <c r="N484" s="849">
        <v>1</v>
      </c>
      <c r="O484" s="849">
        <v>4840</v>
      </c>
      <c r="P484" s="837">
        <v>0.49382716049382713</v>
      </c>
      <c r="Q484" s="850">
        <v>4840</v>
      </c>
    </row>
    <row r="485" spans="1:17" ht="14.4" customHeight="1" x14ac:dyDescent="0.3">
      <c r="A485" s="831" t="s">
        <v>629</v>
      </c>
      <c r="B485" s="832" t="s">
        <v>7332</v>
      </c>
      <c r="C485" s="832" t="s">
        <v>7011</v>
      </c>
      <c r="D485" s="832" t="s">
        <v>7620</v>
      </c>
      <c r="E485" s="832" t="s">
        <v>7621</v>
      </c>
      <c r="F485" s="849"/>
      <c r="G485" s="849"/>
      <c r="H485" s="849"/>
      <c r="I485" s="849"/>
      <c r="J485" s="849"/>
      <c r="K485" s="849"/>
      <c r="L485" s="849"/>
      <c r="M485" s="849"/>
      <c r="N485" s="849">
        <v>4</v>
      </c>
      <c r="O485" s="849">
        <v>48326.559999999998</v>
      </c>
      <c r="P485" s="837"/>
      <c r="Q485" s="850">
        <v>12081.64</v>
      </c>
    </row>
    <row r="486" spans="1:17" ht="14.4" customHeight="1" x14ac:dyDescent="0.3">
      <c r="A486" s="831" t="s">
        <v>629</v>
      </c>
      <c r="B486" s="832" t="s">
        <v>7332</v>
      </c>
      <c r="C486" s="832" t="s">
        <v>7011</v>
      </c>
      <c r="D486" s="832" t="s">
        <v>7622</v>
      </c>
      <c r="E486" s="832" t="s">
        <v>7623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9120</v>
      </c>
      <c r="P486" s="837"/>
      <c r="Q486" s="850">
        <v>9120</v>
      </c>
    </row>
    <row r="487" spans="1:17" ht="14.4" customHeight="1" x14ac:dyDescent="0.3">
      <c r="A487" s="831" t="s">
        <v>629</v>
      </c>
      <c r="B487" s="832" t="s">
        <v>7332</v>
      </c>
      <c r="C487" s="832" t="s">
        <v>7011</v>
      </c>
      <c r="D487" s="832" t="s">
        <v>7624</v>
      </c>
      <c r="E487" s="832" t="s">
        <v>7625</v>
      </c>
      <c r="F487" s="849">
        <v>1</v>
      </c>
      <c r="G487" s="849">
        <v>18809</v>
      </c>
      <c r="H487" s="849"/>
      <c r="I487" s="849">
        <v>18809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629</v>
      </c>
      <c r="B488" s="832" t="s">
        <v>7332</v>
      </c>
      <c r="C488" s="832" t="s">
        <v>7011</v>
      </c>
      <c r="D488" s="832" t="s">
        <v>7626</v>
      </c>
      <c r="E488" s="832" t="s">
        <v>7627</v>
      </c>
      <c r="F488" s="849"/>
      <c r="G488" s="849"/>
      <c r="H488" s="849"/>
      <c r="I488" s="849"/>
      <c r="J488" s="849">
        <v>1</v>
      </c>
      <c r="K488" s="849">
        <v>14097.65</v>
      </c>
      <c r="L488" s="849">
        <v>1</v>
      </c>
      <c r="M488" s="849">
        <v>14097.65</v>
      </c>
      <c r="N488" s="849"/>
      <c r="O488" s="849"/>
      <c r="P488" s="837"/>
      <c r="Q488" s="850"/>
    </row>
    <row r="489" spans="1:17" ht="14.4" customHeight="1" x14ac:dyDescent="0.3">
      <c r="A489" s="831" t="s">
        <v>629</v>
      </c>
      <c r="B489" s="832" t="s">
        <v>7332</v>
      </c>
      <c r="C489" s="832" t="s">
        <v>7011</v>
      </c>
      <c r="D489" s="832" t="s">
        <v>7628</v>
      </c>
      <c r="E489" s="832" t="s">
        <v>7629</v>
      </c>
      <c r="F489" s="849">
        <v>1</v>
      </c>
      <c r="G489" s="849">
        <v>6960</v>
      </c>
      <c r="H489" s="849"/>
      <c r="I489" s="849">
        <v>6960</v>
      </c>
      <c r="J489" s="849"/>
      <c r="K489" s="849"/>
      <c r="L489" s="849"/>
      <c r="M489" s="849"/>
      <c r="N489" s="849">
        <v>1</v>
      </c>
      <c r="O489" s="849">
        <v>6960</v>
      </c>
      <c r="P489" s="837"/>
      <c r="Q489" s="850">
        <v>6960</v>
      </c>
    </row>
    <row r="490" spans="1:17" ht="14.4" customHeight="1" x14ac:dyDescent="0.3">
      <c r="A490" s="831" t="s">
        <v>629</v>
      </c>
      <c r="B490" s="832" t="s">
        <v>7332</v>
      </c>
      <c r="C490" s="832" t="s">
        <v>7011</v>
      </c>
      <c r="D490" s="832" t="s">
        <v>7630</v>
      </c>
      <c r="E490" s="832" t="s">
        <v>7631</v>
      </c>
      <c r="F490" s="849">
        <v>1</v>
      </c>
      <c r="G490" s="849">
        <v>15411.5</v>
      </c>
      <c r="H490" s="849">
        <v>0.5</v>
      </c>
      <c r="I490" s="849">
        <v>15411.5</v>
      </c>
      <c r="J490" s="849">
        <v>2</v>
      </c>
      <c r="K490" s="849">
        <v>30823</v>
      </c>
      <c r="L490" s="849">
        <v>1</v>
      </c>
      <c r="M490" s="849">
        <v>15411.5</v>
      </c>
      <c r="N490" s="849"/>
      <c r="O490" s="849"/>
      <c r="P490" s="837"/>
      <c r="Q490" s="850"/>
    </row>
    <row r="491" spans="1:17" ht="14.4" customHeight="1" x14ac:dyDescent="0.3">
      <c r="A491" s="831" t="s">
        <v>629</v>
      </c>
      <c r="B491" s="832" t="s">
        <v>7332</v>
      </c>
      <c r="C491" s="832" t="s">
        <v>7011</v>
      </c>
      <c r="D491" s="832" t="s">
        <v>7632</v>
      </c>
      <c r="E491" s="832" t="s">
        <v>7621</v>
      </c>
      <c r="F491" s="849"/>
      <c r="G491" s="849"/>
      <c r="H491" s="849"/>
      <c r="I491" s="849"/>
      <c r="J491" s="849"/>
      <c r="K491" s="849"/>
      <c r="L491" s="849"/>
      <c r="M491" s="849"/>
      <c r="N491" s="849">
        <v>4</v>
      </c>
      <c r="O491" s="849">
        <v>5822.48</v>
      </c>
      <c r="P491" s="837"/>
      <c r="Q491" s="850">
        <v>1455.62</v>
      </c>
    </row>
    <row r="492" spans="1:17" ht="14.4" customHeight="1" x14ac:dyDescent="0.3">
      <c r="A492" s="831" t="s">
        <v>629</v>
      </c>
      <c r="B492" s="832" t="s">
        <v>7332</v>
      </c>
      <c r="C492" s="832" t="s">
        <v>7011</v>
      </c>
      <c r="D492" s="832" t="s">
        <v>7633</v>
      </c>
      <c r="E492" s="832" t="s">
        <v>7634</v>
      </c>
      <c r="F492" s="849"/>
      <c r="G492" s="849"/>
      <c r="H492" s="849"/>
      <c r="I492" s="849"/>
      <c r="J492" s="849">
        <v>1</v>
      </c>
      <c r="K492" s="849">
        <v>226.1</v>
      </c>
      <c r="L492" s="849">
        <v>1</v>
      </c>
      <c r="M492" s="849">
        <v>226.1</v>
      </c>
      <c r="N492" s="849"/>
      <c r="O492" s="849"/>
      <c r="P492" s="837"/>
      <c r="Q492" s="850"/>
    </row>
    <row r="493" spans="1:17" ht="14.4" customHeight="1" x14ac:dyDescent="0.3">
      <c r="A493" s="831" t="s">
        <v>629</v>
      </c>
      <c r="B493" s="832" t="s">
        <v>7332</v>
      </c>
      <c r="C493" s="832" t="s">
        <v>7011</v>
      </c>
      <c r="D493" s="832" t="s">
        <v>7308</v>
      </c>
      <c r="E493" s="832" t="s">
        <v>7309</v>
      </c>
      <c r="F493" s="849"/>
      <c r="G493" s="849"/>
      <c r="H493" s="849"/>
      <c r="I493" s="849"/>
      <c r="J493" s="849">
        <v>3</v>
      </c>
      <c r="K493" s="849">
        <v>37051.5</v>
      </c>
      <c r="L493" s="849">
        <v>1</v>
      </c>
      <c r="M493" s="849">
        <v>12350.5</v>
      </c>
      <c r="N493" s="849">
        <v>1</v>
      </c>
      <c r="O493" s="849">
        <v>12350.5</v>
      </c>
      <c r="P493" s="837">
        <v>0.33333333333333331</v>
      </c>
      <c r="Q493" s="850">
        <v>12350.5</v>
      </c>
    </row>
    <row r="494" spans="1:17" ht="14.4" customHeight="1" x14ac:dyDescent="0.3">
      <c r="A494" s="831" t="s">
        <v>629</v>
      </c>
      <c r="B494" s="832" t="s">
        <v>7332</v>
      </c>
      <c r="C494" s="832" t="s">
        <v>7011</v>
      </c>
      <c r="D494" s="832" t="s">
        <v>7635</v>
      </c>
      <c r="E494" s="832" t="s">
        <v>7636</v>
      </c>
      <c r="F494" s="849"/>
      <c r="G494" s="849"/>
      <c r="H494" s="849"/>
      <c r="I494" s="849"/>
      <c r="J494" s="849">
        <v>3</v>
      </c>
      <c r="K494" s="849">
        <v>25530</v>
      </c>
      <c r="L494" s="849">
        <v>1</v>
      </c>
      <c r="M494" s="849">
        <v>8510</v>
      </c>
      <c r="N494" s="849">
        <v>2</v>
      </c>
      <c r="O494" s="849">
        <v>17020</v>
      </c>
      <c r="P494" s="837">
        <v>0.66666666666666663</v>
      </c>
      <c r="Q494" s="850">
        <v>8510</v>
      </c>
    </row>
    <row r="495" spans="1:17" ht="14.4" customHeight="1" x14ac:dyDescent="0.3">
      <c r="A495" s="831" t="s">
        <v>629</v>
      </c>
      <c r="B495" s="832" t="s">
        <v>7332</v>
      </c>
      <c r="C495" s="832" t="s">
        <v>7011</v>
      </c>
      <c r="D495" s="832" t="s">
        <v>7637</v>
      </c>
      <c r="E495" s="832" t="s">
        <v>7638</v>
      </c>
      <c r="F495" s="849"/>
      <c r="G495" s="849"/>
      <c r="H495" s="849"/>
      <c r="I495" s="849"/>
      <c r="J495" s="849">
        <v>6</v>
      </c>
      <c r="K495" s="849">
        <v>5424</v>
      </c>
      <c r="L495" s="849">
        <v>1</v>
      </c>
      <c r="M495" s="849">
        <v>904</v>
      </c>
      <c r="N495" s="849">
        <v>2</v>
      </c>
      <c r="O495" s="849">
        <v>1808</v>
      </c>
      <c r="P495" s="837">
        <v>0.33333333333333331</v>
      </c>
      <c r="Q495" s="850">
        <v>904</v>
      </c>
    </row>
    <row r="496" spans="1:17" ht="14.4" customHeight="1" x14ac:dyDescent="0.3">
      <c r="A496" s="831" t="s">
        <v>629</v>
      </c>
      <c r="B496" s="832" t="s">
        <v>7332</v>
      </c>
      <c r="C496" s="832" t="s">
        <v>7011</v>
      </c>
      <c r="D496" s="832" t="s">
        <v>7639</v>
      </c>
      <c r="E496" s="832" t="s">
        <v>7640</v>
      </c>
      <c r="F496" s="849"/>
      <c r="G496" s="849"/>
      <c r="H496" s="849"/>
      <c r="I496" s="849"/>
      <c r="J496" s="849">
        <v>1</v>
      </c>
      <c r="K496" s="849">
        <v>18915</v>
      </c>
      <c r="L496" s="849">
        <v>1</v>
      </c>
      <c r="M496" s="849">
        <v>18915</v>
      </c>
      <c r="N496" s="849"/>
      <c r="O496" s="849"/>
      <c r="P496" s="837"/>
      <c r="Q496" s="850"/>
    </row>
    <row r="497" spans="1:17" ht="14.4" customHeight="1" x14ac:dyDescent="0.3">
      <c r="A497" s="831" t="s">
        <v>629</v>
      </c>
      <c r="B497" s="832" t="s">
        <v>7332</v>
      </c>
      <c r="C497" s="832" t="s">
        <v>7011</v>
      </c>
      <c r="D497" s="832" t="s">
        <v>7641</v>
      </c>
      <c r="E497" s="832" t="s">
        <v>7569</v>
      </c>
      <c r="F497" s="849"/>
      <c r="G497" s="849"/>
      <c r="H497" s="849"/>
      <c r="I497" s="849"/>
      <c r="J497" s="849">
        <v>0</v>
      </c>
      <c r="K497" s="849">
        <v>0</v>
      </c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629</v>
      </c>
      <c r="B498" s="832" t="s">
        <v>7332</v>
      </c>
      <c r="C498" s="832" t="s">
        <v>7011</v>
      </c>
      <c r="D498" s="832" t="s">
        <v>7642</v>
      </c>
      <c r="E498" s="832" t="s">
        <v>7643</v>
      </c>
      <c r="F498" s="849"/>
      <c r="G498" s="849"/>
      <c r="H498" s="849"/>
      <c r="I498" s="849"/>
      <c r="J498" s="849">
        <v>1</v>
      </c>
      <c r="K498" s="849">
        <v>18809</v>
      </c>
      <c r="L498" s="849">
        <v>1</v>
      </c>
      <c r="M498" s="849">
        <v>18809</v>
      </c>
      <c r="N498" s="849"/>
      <c r="O498" s="849"/>
      <c r="P498" s="837"/>
      <c r="Q498" s="850"/>
    </row>
    <row r="499" spans="1:17" ht="14.4" customHeight="1" x14ac:dyDescent="0.3">
      <c r="A499" s="831" t="s">
        <v>629</v>
      </c>
      <c r="B499" s="832" t="s">
        <v>7332</v>
      </c>
      <c r="C499" s="832" t="s">
        <v>7011</v>
      </c>
      <c r="D499" s="832" t="s">
        <v>7644</v>
      </c>
      <c r="E499" s="832" t="s">
        <v>7629</v>
      </c>
      <c r="F499" s="849"/>
      <c r="G499" s="849"/>
      <c r="H499" s="849"/>
      <c r="I499" s="849"/>
      <c r="J499" s="849">
        <v>2</v>
      </c>
      <c r="K499" s="849">
        <v>12850</v>
      </c>
      <c r="L499" s="849">
        <v>1</v>
      </c>
      <c r="M499" s="849">
        <v>6425</v>
      </c>
      <c r="N499" s="849"/>
      <c r="O499" s="849"/>
      <c r="P499" s="837"/>
      <c r="Q499" s="850"/>
    </row>
    <row r="500" spans="1:17" ht="14.4" customHeight="1" x14ac:dyDescent="0.3">
      <c r="A500" s="831" t="s">
        <v>629</v>
      </c>
      <c r="B500" s="832" t="s">
        <v>7332</v>
      </c>
      <c r="C500" s="832" t="s">
        <v>7011</v>
      </c>
      <c r="D500" s="832" t="s">
        <v>7645</v>
      </c>
      <c r="E500" s="832" t="s">
        <v>7646</v>
      </c>
      <c r="F500" s="849"/>
      <c r="G500" s="849"/>
      <c r="H500" s="849"/>
      <c r="I500" s="849"/>
      <c r="J500" s="849">
        <v>1</v>
      </c>
      <c r="K500" s="849">
        <v>14876.4</v>
      </c>
      <c r="L500" s="849">
        <v>1</v>
      </c>
      <c r="M500" s="849">
        <v>14876.4</v>
      </c>
      <c r="N500" s="849"/>
      <c r="O500" s="849"/>
      <c r="P500" s="837"/>
      <c r="Q500" s="850"/>
    </row>
    <row r="501" spans="1:17" ht="14.4" customHeight="1" x14ac:dyDescent="0.3">
      <c r="A501" s="831" t="s">
        <v>629</v>
      </c>
      <c r="B501" s="832" t="s">
        <v>7332</v>
      </c>
      <c r="C501" s="832" t="s">
        <v>7011</v>
      </c>
      <c r="D501" s="832" t="s">
        <v>7647</v>
      </c>
      <c r="E501" s="832" t="s">
        <v>7648</v>
      </c>
      <c r="F501" s="849"/>
      <c r="G501" s="849"/>
      <c r="H501" s="849"/>
      <c r="I501" s="849"/>
      <c r="J501" s="849"/>
      <c r="K501" s="849"/>
      <c r="L501" s="849"/>
      <c r="M501" s="849"/>
      <c r="N501" s="849">
        <v>3</v>
      </c>
      <c r="O501" s="849">
        <v>1926</v>
      </c>
      <c r="P501" s="837"/>
      <c r="Q501" s="850">
        <v>642</v>
      </c>
    </row>
    <row r="502" spans="1:17" ht="14.4" customHeight="1" x14ac:dyDescent="0.3">
      <c r="A502" s="831" t="s">
        <v>629</v>
      </c>
      <c r="B502" s="832" t="s">
        <v>7332</v>
      </c>
      <c r="C502" s="832" t="s">
        <v>7011</v>
      </c>
      <c r="D502" s="832" t="s">
        <v>7649</v>
      </c>
      <c r="E502" s="832" t="s">
        <v>7650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13448</v>
      </c>
      <c r="P502" s="837"/>
      <c r="Q502" s="850">
        <v>13448</v>
      </c>
    </row>
    <row r="503" spans="1:17" ht="14.4" customHeight="1" x14ac:dyDescent="0.3">
      <c r="A503" s="831" t="s">
        <v>629</v>
      </c>
      <c r="B503" s="832" t="s">
        <v>7332</v>
      </c>
      <c r="C503" s="832" t="s">
        <v>7011</v>
      </c>
      <c r="D503" s="832" t="s">
        <v>7651</v>
      </c>
      <c r="E503" s="832" t="s">
        <v>7652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1381.47</v>
      </c>
      <c r="P503" s="837"/>
      <c r="Q503" s="850">
        <v>1381.47</v>
      </c>
    </row>
    <row r="504" spans="1:17" ht="14.4" customHeight="1" x14ac:dyDescent="0.3">
      <c r="A504" s="831" t="s">
        <v>629</v>
      </c>
      <c r="B504" s="832" t="s">
        <v>7332</v>
      </c>
      <c r="C504" s="832" t="s">
        <v>7011</v>
      </c>
      <c r="D504" s="832" t="s">
        <v>7653</v>
      </c>
      <c r="E504" s="832" t="s">
        <v>7654</v>
      </c>
      <c r="F504" s="849"/>
      <c r="G504" s="849"/>
      <c r="H504" s="849"/>
      <c r="I504" s="849"/>
      <c r="J504" s="849"/>
      <c r="K504" s="849"/>
      <c r="L504" s="849"/>
      <c r="M504" s="849"/>
      <c r="N504" s="849">
        <v>2</v>
      </c>
      <c r="O504" s="849">
        <v>438</v>
      </c>
      <c r="P504" s="837"/>
      <c r="Q504" s="850">
        <v>219</v>
      </c>
    </row>
    <row r="505" spans="1:17" ht="14.4" customHeight="1" x14ac:dyDescent="0.3">
      <c r="A505" s="831" t="s">
        <v>629</v>
      </c>
      <c r="B505" s="832" t="s">
        <v>7332</v>
      </c>
      <c r="C505" s="832" t="s">
        <v>7011</v>
      </c>
      <c r="D505" s="832" t="s">
        <v>7655</v>
      </c>
      <c r="E505" s="832" t="s">
        <v>7305</v>
      </c>
      <c r="F505" s="849"/>
      <c r="G505" s="849"/>
      <c r="H505" s="849"/>
      <c r="I505" s="849"/>
      <c r="J505" s="849"/>
      <c r="K505" s="849"/>
      <c r="L505" s="849"/>
      <c r="M505" s="849"/>
      <c r="N505" s="849">
        <v>2</v>
      </c>
      <c r="O505" s="849">
        <v>3224.54</v>
      </c>
      <c r="P505" s="837"/>
      <c r="Q505" s="850">
        <v>1612.27</v>
      </c>
    </row>
    <row r="506" spans="1:17" ht="14.4" customHeight="1" x14ac:dyDescent="0.3">
      <c r="A506" s="831" t="s">
        <v>629</v>
      </c>
      <c r="B506" s="832" t="s">
        <v>7332</v>
      </c>
      <c r="C506" s="832" t="s">
        <v>7011</v>
      </c>
      <c r="D506" s="832" t="s">
        <v>7656</v>
      </c>
      <c r="E506" s="832" t="s">
        <v>7657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2770.2</v>
      </c>
      <c r="P506" s="837"/>
      <c r="Q506" s="850">
        <v>2770.2</v>
      </c>
    </row>
    <row r="507" spans="1:17" ht="14.4" customHeight="1" x14ac:dyDescent="0.3">
      <c r="A507" s="831" t="s">
        <v>629</v>
      </c>
      <c r="B507" s="832" t="s">
        <v>7332</v>
      </c>
      <c r="C507" s="832" t="s">
        <v>7011</v>
      </c>
      <c r="D507" s="832" t="s">
        <v>7658</v>
      </c>
      <c r="E507" s="832" t="s">
        <v>7659</v>
      </c>
      <c r="F507" s="849">
        <v>0</v>
      </c>
      <c r="G507" s="849">
        <v>0</v>
      </c>
      <c r="H507" s="849"/>
      <c r="I507" s="849"/>
      <c r="J507" s="849">
        <v>0</v>
      </c>
      <c r="K507" s="849">
        <v>0</v>
      </c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629</v>
      </c>
      <c r="B508" s="832" t="s">
        <v>7332</v>
      </c>
      <c r="C508" s="832" t="s">
        <v>7011</v>
      </c>
      <c r="D508" s="832" t="s">
        <v>7660</v>
      </c>
      <c r="E508" s="832" t="s">
        <v>7661</v>
      </c>
      <c r="F508" s="849"/>
      <c r="G508" s="849"/>
      <c r="H508" s="849"/>
      <c r="I508" s="849"/>
      <c r="J508" s="849"/>
      <c r="K508" s="849"/>
      <c r="L508" s="849"/>
      <c r="M508" s="849"/>
      <c r="N508" s="849">
        <v>0.56000000000000005</v>
      </c>
      <c r="O508" s="849">
        <v>2219.7199999999998</v>
      </c>
      <c r="P508" s="837"/>
      <c r="Q508" s="850">
        <v>3963.7857142857138</v>
      </c>
    </row>
    <row r="509" spans="1:17" ht="14.4" customHeight="1" x14ac:dyDescent="0.3">
      <c r="A509" s="831" t="s">
        <v>629</v>
      </c>
      <c r="B509" s="832" t="s">
        <v>7332</v>
      </c>
      <c r="C509" s="832" t="s">
        <v>7011</v>
      </c>
      <c r="D509" s="832" t="s">
        <v>7662</v>
      </c>
      <c r="E509" s="832" t="s">
        <v>7661</v>
      </c>
      <c r="F509" s="849"/>
      <c r="G509" s="849"/>
      <c r="H509" s="849"/>
      <c r="I509" s="849"/>
      <c r="J509" s="849"/>
      <c r="K509" s="849"/>
      <c r="L509" s="849"/>
      <c r="M509" s="849"/>
      <c r="N509" s="849">
        <v>6</v>
      </c>
      <c r="O509" s="849">
        <v>7399.2</v>
      </c>
      <c r="P509" s="837"/>
      <c r="Q509" s="850">
        <v>1233.2</v>
      </c>
    </row>
    <row r="510" spans="1:17" ht="14.4" customHeight="1" x14ac:dyDescent="0.3">
      <c r="A510" s="831" t="s">
        <v>629</v>
      </c>
      <c r="B510" s="832" t="s">
        <v>7332</v>
      </c>
      <c r="C510" s="832" t="s">
        <v>7011</v>
      </c>
      <c r="D510" s="832" t="s">
        <v>7663</v>
      </c>
      <c r="E510" s="832" t="s">
        <v>7664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4035.6</v>
      </c>
      <c r="P510" s="837"/>
      <c r="Q510" s="850">
        <v>4035.6</v>
      </c>
    </row>
    <row r="511" spans="1:17" ht="14.4" customHeight="1" x14ac:dyDescent="0.3">
      <c r="A511" s="831" t="s">
        <v>629</v>
      </c>
      <c r="B511" s="832" t="s">
        <v>7332</v>
      </c>
      <c r="C511" s="832" t="s">
        <v>6770</v>
      </c>
      <c r="D511" s="832" t="s">
        <v>7310</v>
      </c>
      <c r="E511" s="832" t="s">
        <v>7311</v>
      </c>
      <c r="F511" s="849">
        <v>2625</v>
      </c>
      <c r="G511" s="849">
        <v>467250</v>
      </c>
      <c r="H511" s="849">
        <v>1.0542168674698795</v>
      </c>
      <c r="I511" s="849">
        <v>178</v>
      </c>
      <c r="J511" s="849">
        <v>2490</v>
      </c>
      <c r="K511" s="849">
        <v>443220</v>
      </c>
      <c r="L511" s="849">
        <v>1</v>
      </c>
      <c r="M511" s="849">
        <v>178</v>
      </c>
      <c r="N511" s="849">
        <v>2660</v>
      </c>
      <c r="O511" s="849">
        <v>481460</v>
      </c>
      <c r="P511" s="837">
        <v>1.0862776950498623</v>
      </c>
      <c r="Q511" s="850">
        <v>181</v>
      </c>
    </row>
    <row r="512" spans="1:17" ht="14.4" customHeight="1" x14ac:dyDescent="0.3">
      <c r="A512" s="831" t="s">
        <v>629</v>
      </c>
      <c r="B512" s="832" t="s">
        <v>7332</v>
      </c>
      <c r="C512" s="832" t="s">
        <v>6770</v>
      </c>
      <c r="D512" s="832" t="s">
        <v>7016</v>
      </c>
      <c r="E512" s="832" t="s">
        <v>7017</v>
      </c>
      <c r="F512" s="849">
        <v>29</v>
      </c>
      <c r="G512" s="849">
        <v>5683</v>
      </c>
      <c r="H512" s="849">
        <v>0.99982406755805775</v>
      </c>
      <c r="I512" s="849">
        <v>195.9655172413793</v>
      </c>
      <c r="J512" s="849">
        <v>29</v>
      </c>
      <c r="K512" s="849">
        <v>5684</v>
      </c>
      <c r="L512" s="849">
        <v>1</v>
      </c>
      <c r="M512" s="849">
        <v>196</v>
      </c>
      <c r="N512" s="849">
        <v>14</v>
      </c>
      <c r="O512" s="849">
        <v>2786</v>
      </c>
      <c r="P512" s="837">
        <v>0.49014778325123154</v>
      </c>
      <c r="Q512" s="850">
        <v>199</v>
      </c>
    </row>
    <row r="513" spans="1:17" ht="14.4" customHeight="1" x14ac:dyDescent="0.3">
      <c r="A513" s="831" t="s">
        <v>629</v>
      </c>
      <c r="B513" s="832" t="s">
        <v>7332</v>
      </c>
      <c r="C513" s="832" t="s">
        <v>6770</v>
      </c>
      <c r="D513" s="832" t="s">
        <v>7665</v>
      </c>
      <c r="E513" s="832" t="s">
        <v>7666</v>
      </c>
      <c r="F513" s="849">
        <v>45</v>
      </c>
      <c r="G513" s="849">
        <v>17550</v>
      </c>
      <c r="H513" s="849">
        <v>7.4808184143222505</v>
      </c>
      <c r="I513" s="849">
        <v>390</v>
      </c>
      <c r="J513" s="849">
        <v>6</v>
      </c>
      <c r="K513" s="849">
        <v>2346</v>
      </c>
      <c r="L513" s="849">
        <v>1</v>
      </c>
      <c r="M513" s="849">
        <v>391</v>
      </c>
      <c r="N513" s="849">
        <v>45</v>
      </c>
      <c r="O513" s="849">
        <v>17640</v>
      </c>
      <c r="P513" s="837">
        <v>7.5191815856777495</v>
      </c>
      <c r="Q513" s="850">
        <v>392</v>
      </c>
    </row>
    <row r="514" spans="1:17" ht="14.4" customHeight="1" x14ac:dyDescent="0.3">
      <c r="A514" s="831" t="s">
        <v>629</v>
      </c>
      <c r="B514" s="832" t="s">
        <v>7332</v>
      </c>
      <c r="C514" s="832" t="s">
        <v>6770</v>
      </c>
      <c r="D514" s="832" t="s">
        <v>7667</v>
      </c>
      <c r="E514" s="832" t="s">
        <v>7668</v>
      </c>
      <c r="F514" s="849">
        <v>3</v>
      </c>
      <c r="G514" s="849">
        <v>2172</v>
      </c>
      <c r="H514" s="849">
        <v>0.59917241379310349</v>
      </c>
      <c r="I514" s="849">
        <v>724</v>
      </c>
      <c r="J514" s="849">
        <v>5</v>
      </c>
      <c r="K514" s="849">
        <v>3625</v>
      </c>
      <c r="L514" s="849">
        <v>1</v>
      </c>
      <c r="M514" s="849">
        <v>725</v>
      </c>
      <c r="N514" s="849">
        <v>3</v>
      </c>
      <c r="O514" s="849">
        <v>2190</v>
      </c>
      <c r="P514" s="837">
        <v>0.60413793103448277</v>
      </c>
      <c r="Q514" s="850">
        <v>730</v>
      </c>
    </row>
    <row r="515" spans="1:17" ht="14.4" customHeight="1" x14ac:dyDescent="0.3">
      <c r="A515" s="831" t="s">
        <v>629</v>
      </c>
      <c r="B515" s="832" t="s">
        <v>7332</v>
      </c>
      <c r="C515" s="832" t="s">
        <v>6770</v>
      </c>
      <c r="D515" s="832" t="s">
        <v>7018</v>
      </c>
      <c r="E515" s="832" t="s">
        <v>7019</v>
      </c>
      <c r="F515" s="849">
        <v>12</v>
      </c>
      <c r="G515" s="849">
        <v>2124</v>
      </c>
      <c r="H515" s="849">
        <v>1.4915730337078652</v>
      </c>
      <c r="I515" s="849">
        <v>177</v>
      </c>
      <c r="J515" s="849">
        <v>8</v>
      </c>
      <c r="K515" s="849">
        <v>1424</v>
      </c>
      <c r="L515" s="849">
        <v>1</v>
      </c>
      <c r="M515" s="849">
        <v>178</v>
      </c>
      <c r="N515" s="849">
        <v>5</v>
      </c>
      <c r="O515" s="849">
        <v>895</v>
      </c>
      <c r="P515" s="837">
        <v>0.6285112359550562</v>
      </c>
      <c r="Q515" s="850">
        <v>179</v>
      </c>
    </row>
    <row r="516" spans="1:17" ht="14.4" customHeight="1" x14ac:dyDescent="0.3">
      <c r="A516" s="831" t="s">
        <v>629</v>
      </c>
      <c r="B516" s="832" t="s">
        <v>7332</v>
      </c>
      <c r="C516" s="832" t="s">
        <v>6770</v>
      </c>
      <c r="D516" s="832" t="s">
        <v>7669</v>
      </c>
      <c r="E516" s="832" t="s">
        <v>7670</v>
      </c>
      <c r="F516" s="849">
        <v>17</v>
      </c>
      <c r="G516" s="849">
        <v>5048</v>
      </c>
      <c r="H516" s="849">
        <v>1.4163860830527497</v>
      </c>
      <c r="I516" s="849">
        <v>296.94117647058823</v>
      </c>
      <c r="J516" s="849">
        <v>12</v>
      </c>
      <c r="K516" s="849">
        <v>3564</v>
      </c>
      <c r="L516" s="849">
        <v>1</v>
      </c>
      <c r="M516" s="849">
        <v>297</v>
      </c>
      <c r="N516" s="849">
        <v>13</v>
      </c>
      <c r="O516" s="849">
        <v>3897</v>
      </c>
      <c r="P516" s="837">
        <v>1.0934343434343434</v>
      </c>
      <c r="Q516" s="850">
        <v>299.76923076923077</v>
      </c>
    </row>
    <row r="517" spans="1:17" ht="14.4" customHeight="1" x14ac:dyDescent="0.3">
      <c r="A517" s="831" t="s">
        <v>629</v>
      </c>
      <c r="B517" s="832" t="s">
        <v>7332</v>
      </c>
      <c r="C517" s="832" t="s">
        <v>6770</v>
      </c>
      <c r="D517" s="832" t="s">
        <v>7312</v>
      </c>
      <c r="E517" s="832" t="s">
        <v>7313</v>
      </c>
      <c r="F517" s="849">
        <v>0</v>
      </c>
      <c r="G517" s="849">
        <v>0</v>
      </c>
      <c r="H517" s="849"/>
      <c r="I517" s="849"/>
      <c r="J517" s="849">
        <v>0</v>
      </c>
      <c r="K517" s="849">
        <v>0</v>
      </c>
      <c r="L517" s="849"/>
      <c r="M517" s="849"/>
      <c r="N517" s="849">
        <v>0</v>
      </c>
      <c r="O517" s="849">
        <v>0</v>
      </c>
      <c r="P517" s="837"/>
      <c r="Q517" s="850"/>
    </row>
    <row r="518" spans="1:17" ht="14.4" customHeight="1" x14ac:dyDescent="0.3">
      <c r="A518" s="831" t="s">
        <v>629</v>
      </c>
      <c r="B518" s="832" t="s">
        <v>7332</v>
      </c>
      <c r="C518" s="832" t="s">
        <v>6770</v>
      </c>
      <c r="D518" s="832" t="s">
        <v>7314</v>
      </c>
      <c r="E518" s="832" t="s">
        <v>7315</v>
      </c>
      <c r="F518" s="849">
        <v>1315</v>
      </c>
      <c r="G518" s="849">
        <v>0</v>
      </c>
      <c r="H518" s="849"/>
      <c r="I518" s="849">
        <v>0</v>
      </c>
      <c r="J518" s="849">
        <v>1699</v>
      </c>
      <c r="K518" s="849">
        <v>0</v>
      </c>
      <c r="L518" s="849"/>
      <c r="M518" s="849">
        <v>0</v>
      </c>
      <c r="N518" s="849">
        <v>1957</v>
      </c>
      <c r="O518" s="849">
        <v>0</v>
      </c>
      <c r="P518" s="837"/>
      <c r="Q518" s="850">
        <v>0</v>
      </c>
    </row>
    <row r="519" spans="1:17" ht="14.4" customHeight="1" x14ac:dyDescent="0.3">
      <c r="A519" s="831" t="s">
        <v>629</v>
      </c>
      <c r="B519" s="832" t="s">
        <v>7332</v>
      </c>
      <c r="C519" s="832" t="s">
        <v>6770</v>
      </c>
      <c r="D519" s="832" t="s">
        <v>7316</v>
      </c>
      <c r="E519" s="832" t="s">
        <v>7317</v>
      </c>
      <c r="F519" s="849">
        <v>6</v>
      </c>
      <c r="G519" s="849">
        <v>0</v>
      </c>
      <c r="H519" s="849"/>
      <c r="I519" s="849">
        <v>0</v>
      </c>
      <c r="J519" s="849">
        <v>20</v>
      </c>
      <c r="K519" s="849">
        <v>0</v>
      </c>
      <c r="L519" s="849"/>
      <c r="M519" s="849">
        <v>0</v>
      </c>
      <c r="N519" s="849">
        <v>6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629</v>
      </c>
      <c r="B520" s="832" t="s">
        <v>7332</v>
      </c>
      <c r="C520" s="832" t="s">
        <v>6770</v>
      </c>
      <c r="D520" s="832" t="s">
        <v>7671</v>
      </c>
      <c r="E520" s="832" t="s">
        <v>7672</v>
      </c>
      <c r="F520" s="849">
        <v>1</v>
      </c>
      <c r="G520" s="849">
        <v>0</v>
      </c>
      <c r="H520" s="849"/>
      <c r="I520" s="849">
        <v>0</v>
      </c>
      <c r="J520" s="849"/>
      <c r="K520" s="849"/>
      <c r="L520" s="849"/>
      <c r="M520" s="849"/>
      <c r="N520" s="849">
        <v>3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629</v>
      </c>
      <c r="B521" s="832" t="s">
        <v>7332</v>
      </c>
      <c r="C521" s="832" t="s">
        <v>6770</v>
      </c>
      <c r="D521" s="832" t="s">
        <v>7318</v>
      </c>
      <c r="E521" s="832" t="s">
        <v>7319</v>
      </c>
      <c r="F521" s="849">
        <v>18</v>
      </c>
      <c r="G521" s="849">
        <v>0</v>
      </c>
      <c r="H521" s="849"/>
      <c r="I521" s="849">
        <v>0</v>
      </c>
      <c r="J521" s="849">
        <v>26</v>
      </c>
      <c r="K521" s="849">
        <v>0</v>
      </c>
      <c r="L521" s="849"/>
      <c r="M521" s="849">
        <v>0</v>
      </c>
      <c r="N521" s="849">
        <v>12</v>
      </c>
      <c r="O521" s="849">
        <v>0</v>
      </c>
      <c r="P521" s="837"/>
      <c r="Q521" s="850">
        <v>0</v>
      </c>
    </row>
    <row r="522" spans="1:17" ht="14.4" customHeight="1" x14ac:dyDescent="0.3">
      <c r="A522" s="831" t="s">
        <v>629</v>
      </c>
      <c r="B522" s="832" t="s">
        <v>7332</v>
      </c>
      <c r="C522" s="832" t="s">
        <v>6770</v>
      </c>
      <c r="D522" s="832" t="s">
        <v>6882</v>
      </c>
      <c r="E522" s="832" t="s">
        <v>6883</v>
      </c>
      <c r="F522" s="849">
        <v>1</v>
      </c>
      <c r="G522" s="849">
        <v>0</v>
      </c>
      <c r="H522" s="849"/>
      <c r="I522" s="849">
        <v>0</v>
      </c>
      <c r="J522" s="849">
        <v>2</v>
      </c>
      <c r="K522" s="849">
        <v>0</v>
      </c>
      <c r="L522" s="849"/>
      <c r="M522" s="849">
        <v>0</v>
      </c>
      <c r="N522" s="849"/>
      <c r="O522" s="849"/>
      <c r="P522" s="837"/>
      <c r="Q522" s="850"/>
    </row>
    <row r="523" spans="1:17" ht="14.4" customHeight="1" x14ac:dyDescent="0.3">
      <c r="A523" s="831" t="s">
        <v>629</v>
      </c>
      <c r="B523" s="832" t="s">
        <v>7332</v>
      </c>
      <c r="C523" s="832" t="s">
        <v>6770</v>
      </c>
      <c r="D523" s="832" t="s">
        <v>6884</v>
      </c>
      <c r="E523" s="832" t="s">
        <v>6885</v>
      </c>
      <c r="F523" s="849">
        <v>50</v>
      </c>
      <c r="G523" s="849">
        <v>10350</v>
      </c>
      <c r="H523" s="849">
        <v>8.3333333333333339</v>
      </c>
      <c r="I523" s="849">
        <v>207</v>
      </c>
      <c r="J523" s="849">
        <v>6</v>
      </c>
      <c r="K523" s="849">
        <v>1242</v>
      </c>
      <c r="L523" s="849">
        <v>1</v>
      </c>
      <c r="M523" s="849">
        <v>207</v>
      </c>
      <c r="N523" s="849">
        <v>94</v>
      </c>
      <c r="O523" s="849">
        <v>19537</v>
      </c>
      <c r="P523" s="837">
        <v>15.730273752012883</v>
      </c>
      <c r="Q523" s="850">
        <v>207.84042553191489</v>
      </c>
    </row>
    <row r="524" spans="1:17" ht="14.4" customHeight="1" x14ac:dyDescent="0.3">
      <c r="A524" s="831" t="s">
        <v>629</v>
      </c>
      <c r="B524" s="832" t="s">
        <v>7332</v>
      </c>
      <c r="C524" s="832" t="s">
        <v>6770</v>
      </c>
      <c r="D524" s="832" t="s">
        <v>6888</v>
      </c>
      <c r="E524" s="832" t="s">
        <v>6889</v>
      </c>
      <c r="F524" s="849">
        <v>1788</v>
      </c>
      <c r="G524" s="849">
        <v>634740</v>
      </c>
      <c r="H524" s="849">
        <v>0.98349834983498352</v>
      </c>
      <c r="I524" s="849">
        <v>355</v>
      </c>
      <c r="J524" s="849">
        <v>1818</v>
      </c>
      <c r="K524" s="849">
        <v>645390</v>
      </c>
      <c r="L524" s="849">
        <v>1</v>
      </c>
      <c r="M524" s="849">
        <v>355</v>
      </c>
      <c r="N524" s="849">
        <v>1917</v>
      </c>
      <c r="O524" s="849">
        <v>686286</v>
      </c>
      <c r="P524" s="837">
        <v>1.0633663366336634</v>
      </c>
      <c r="Q524" s="850">
        <v>358</v>
      </c>
    </row>
    <row r="525" spans="1:17" ht="14.4" customHeight="1" x14ac:dyDescent="0.3">
      <c r="A525" s="831" t="s">
        <v>629</v>
      </c>
      <c r="B525" s="832" t="s">
        <v>7332</v>
      </c>
      <c r="C525" s="832" t="s">
        <v>6770</v>
      </c>
      <c r="D525" s="832" t="s">
        <v>7113</v>
      </c>
      <c r="E525" s="832" t="s">
        <v>7114</v>
      </c>
      <c r="F525" s="849"/>
      <c r="G525" s="849"/>
      <c r="H525" s="849"/>
      <c r="I525" s="849"/>
      <c r="J525" s="849">
        <v>4</v>
      </c>
      <c r="K525" s="849">
        <v>2808</v>
      </c>
      <c r="L525" s="849">
        <v>1</v>
      </c>
      <c r="M525" s="849">
        <v>702</v>
      </c>
      <c r="N525" s="849">
        <v>1</v>
      </c>
      <c r="O525" s="849">
        <v>707</v>
      </c>
      <c r="P525" s="837">
        <v>0.25178062678062679</v>
      </c>
      <c r="Q525" s="850">
        <v>707</v>
      </c>
    </row>
    <row r="526" spans="1:17" ht="14.4" customHeight="1" x14ac:dyDescent="0.3">
      <c r="A526" s="831" t="s">
        <v>629</v>
      </c>
      <c r="B526" s="832" t="s">
        <v>7332</v>
      </c>
      <c r="C526" s="832" t="s">
        <v>6770</v>
      </c>
      <c r="D526" s="832" t="s">
        <v>7057</v>
      </c>
      <c r="E526" s="832" t="s">
        <v>7058</v>
      </c>
      <c r="F526" s="849">
        <v>61</v>
      </c>
      <c r="G526" s="849">
        <v>0</v>
      </c>
      <c r="H526" s="849"/>
      <c r="I526" s="849">
        <v>0</v>
      </c>
      <c r="J526" s="849">
        <v>35</v>
      </c>
      <c r="K526" s="849">
        <v>0</v>
      </c>
      <c r="L526" s="849"/>
      <c r="M526" s="849">
        <v>0</v>
      </c>
      <c r="N526" s="849">
        <v>33</v>
      </c>
      <c r="O526" s="849">
        <v>0</v>
      </c>
      <c r="P526" s="837"/>
      <c r="Q526" s="850">
        <v>0</v>
      </c>
    </row>
    <row r="527" spans="1:17" ht="14.4" customHeight="1" x14ac:dyDescent="0.3">
      <c r="A527" s="831" t="s">
        <v>629</v>
      </c>
      <c r="B527" s="832" t="s">
        <v>7332</v>
      </c>
      <c r="C527" s="832" t="s">
        <v>6770</v>
      </c>
      <c r="D527" s="832" t="s">
        <v>7024</v>
      </c>
      <c r="E527" s="832" t="s">
        <v>7025</v>
      </c>
      <c r="F527" s="849">
        <v>4</v>
      </c>
      <c r="G527" s="849">
        <v>1900</v>
      </c>
      <c r="H527" s="849">
        <v>0.99789915966386555</v>
      </c>
      <c r="I527" s="849">
        <v>475</v>
      </c>
      <c r="J527" s="849">
        <v>4</v>
      </c>
      <c r="K527" s="849">
        <v>1904</v>
      </c>
      <c r="L527" s="849">
        <v>1</v>
      </c>
      <c r="M527" s="849">
        <v>476</v>
      </c>
      <c r="N527" s="849"/>
      <c r="O527" s="849"/>
      <c r="P527" s="837"/>
      <c r="Q527" s="850"/>
    </row>
    <row r="528" spans="1:17" ht="14.4" customHeight="1" x14ac:dyDescent="0.3">
      <c r="A528" s="831" t="s">
        <v>629</v>
      </c>
      <c r="B528" s="832" t="s">
        <v>7332</v>
      </c>
      <c r="C528" s="832" t="s">
        <v>6770</v>
      </c>
      <c r="D528" s="832" t="s">
        <v>7673</v>
      </c>
      <c r="E528" s="832" t="s">
        <v>7674</v>
      </c>
      <c r="F528" s="849">
        <v>48</v>
      </c>
      <c r="G528" s="849">
        <v>16943</v>
      </c>
      <c r="H528" s="849">
        <v>1.4503509673001198</v>
      </c>
      <c r="I528" s="849">
        <v>352.97916666666669</v>
      </c>
      <c r="J528" s="849">
        <v>33</v>
      </c>
      <c r="K528" s="849">
        <v>11682</v>
      </c>
      <c r="L528" s="849">
        <v>1</v>
      </c>
      <c r="M528" s="849">
        <v>354</v>
      </c>
      <c r="N528" s="849">
        <v>25</v>
      </c>
      <c r="O528" s="849">
        <v>8873</v>
      </c>
      <c r="P528" s="837">
        <v>0.75954459852764933</v>
      </c>
      <c r="Q528" s="850">
        <v>354.92</v>
      </c>
    </row>
    <row r="529" spans="1:17" ht="14.4" customHeight="1" x14ac:dyDescent="0.3">
      <c r="A529" s="831" t="s">
        <v>629</v>
      </c>
      <c r="B529" s="832" t="s">
        <v>7332</v>
      </c>
      <c r="C529" s="832" t="s">
        <v>6770</v>
      </c>
      <c r="D529" s="832" t="s">
        <v>7322</v>
      </c>
      <c r="E529" s="832" t="s">
        <v>7323</v>
      </c>
      <c r="F529" s="849">
        <v>137</v>
      </c>
      <c r="G529" s="849">
        <v>24386</v>
      </c>
      <c r="H529" s="849">
        <v>1.0378787878787878</v>
      </c>
      <c r="I529" s="849">
        <v>178</v>
      </c>
      <c r="J529" s="849">
        <v>132</v>
      </c>
      <c r="K529" s="849">
        <v>23496</v>
      </c>
      <c r="L529" s="849">
        <v>1</v>
      </c>
      <c r="M529" s="849">
        <v>178</v>
      </c>
      <c r="N529" s="849">
        <v>217</v>
      </c>
      <c r="O529" s="849">
        <v>39277</v>
      </c>
      <c r="P529" s="837">
        <v>1.6716462376574737</v>
      </c>
      <c r="Q529" s="850">
        <v>181</v>
      </c>
    </row>
    <row r="530" spans="1:17" ht="14.4" customHeight="1" x14ac:dyDescent="0.3">
      <c r="A530" s="831" t="s">
        <v>629</v>
      </c>
      <c r="B530" s="832" t="s">
        <v>7332</v>
      </c>
      <c r="C530" s="832" t="s">
        <v>6770</v>
      </c>
      <c r="D530" s="832" t="s">
        <v>7675</v>
      </c>
      <c r="E530" s="832" t="s">
        <v>7676</v>
      </c>
      <c r="F530" s="849">
        <v>7</v>
      </c>
      <c r="G530" s="849">
        <v>0</v>
      </c>
      <c r="H530" s="849"/>
      <c r="I530" s="849">
        <v>0</v>
      </c>
      <c r="J530" s="849">
        <v>8</v>
      </c>
      <c r="K530" s="849">
        <v>0</v>
      </c>
      <c r="L530" s="849"/>
      <c r="M530" s="849">
        <v>0</v>
      </c>
      <c r="N530" s="849">
        <v>3</v>
      </c>
      <c r="O530" s="849">
        <v>0</v>
      </c>
      <c r="P530" s="837"/>
      <c r="Q530" s="850">
        <v>0</v>
      </c>
    </row>
    <row r="531" spans="1:17" ht="14.4" customHeight="1" x14ac:dyDescent="0.3">
      <c r="A531" s="831" t="s">
        <v>629</v>
      </c>
      <c r="B531" s="832" t="s">
        <v>7332</v>
      </c>
      <c r="C531" s="832" t="s">
        <v>6770</v>
      </c>
      <c r="D531" s="832" t="s">
        <v>7677</v>
      </c>
      <c r="E531" s="832" t="s">
        <v>7678</v>
      </c>
      <c r="F531" s="849">
        <v>5466</v>
      </c>
      <c r="G531" s="849">
        <v>6935512</v>
      </c>
      <c r="H531" s="849">
        <v>1.0148391156114192</v>
      </c>
      <c r="I531" s="849">
        <v>1268.845956824003</v>
      </c>
      <c r="J531" s="849">
        <v>5418</v>
      </c>
      <c r="K531" s="849">
        <v>6834100</v>
      </c>
      <c r="L531" s="849">
        <v>1</v>
      </c>
      <c r="M531" s="849">
        <v>1261.3695090439276</v>
      </c>
      <c r="N531" s="849">
        <v>5849</v>
      </c>
      <c r="O531" s="849">
        <v>7351440</v>
      </c>
      <c r="P531" s="837">
        <v>1.0756997995346864</v>
      </c>
      <c r="Q531" s="850">
        <v>1256.8712600444521</v>
      </c>
    </row>
    <row r="532" spans="1:17" ht="14.4" customHeight="1" x14ac:dyDescent="0.3">
      <c r="A532" s="831" t="s">
        <v>629</v>
      </c>
      <c r="B532" s="832" t="s">
        <v>7332</v>
      </c>
      <c r="C532" s="832" t="s">
        <v>6770</v>
      </c>
      <c r="D532" s="832" t="s">
        <v>7324</v>
      </c>
      <c r="E532" s="832" t="s">
        <v>7325</v>
      </c>
      <c r="F532" s="849">
        <v>1733</v>
      </c>
      <c r="G532" s="849">
        <v>270348</v>
      </c>
      <c r="H532" s="849">
        <v>0.93383810819959789</v>
      </c>
      <c r="I532" s="849">
        <v>156</v>
      </c>
      <c r="J532" s="849">
        <v>1844</v>
      </c>
      <c r="K532" s="849">
        <v>289502</v>
      </c>
      <c r="L532" s="849">
        <v>1</v>
      </c>
      <c r="M532" s="849">
        <v>156.99674620390456</v>
      </c>
      <c r="N532" s="849">
        <v>1884</v>
      </c>
      <c r="O532" s="849">
        <v>297671</v>
      </c>
      <c r="P532" s="837">
        <v>1.0282174216413014</v>
      </c>
      <c r="Q532" s="850">
        <v>157.99946921443737</v>
      </c>
    </row>
    <row r="533" spans="1:17" ht="14.4" customHeight="1" x14ac:dyDescent="0.3">
      <c r="A533" s="831" t="s">
        <v>629</v>
      </c>
      <c r="B533" s="832" t="s">
        <v>7332</v>
      </c>
      <c r="C533" s="832" t="s">
        <v>6770</v>
      </c>
      <c r="D533" s="832" t="s">
        <v>7679</v>
      </c>
      <c r="E533" s="832" t="s">
        <v>7680</v>
      </c>
      <c r="F533" s="849">
        <v>10</v>
      </c>
      <c r="G533" s="849">
        <v>5470</v>
      </c>
      <c r="H533" s="849">
        <v>1.4285714285714286</v>
      </c>
      <c r="I533" s="849">
        <v>547</v>
      </c>
      <c r="J533" s="849">
        <v>7</v>
      </c>
      <c r="K533" s="849">
        <v>3829</v>
      </c>
      <c r="L533" s="849">
        <v>1</v>
      </c>
      <c r="M533" s="849">
        <v>547</v>
      </c>
      <c r="N533" s="849">
        <v>5</v>
      </c>
      <c r="O533" s="849">
        <v>2750</v>
      </c>
      <c r="P533" s="837">
        <v>0.71820318621049883</v>
      </c>
      <c r="Q533" s="850">
        <v>550</v>
      </c>
    </row>
    <row r="534" spans="1:17" ht="14.4" customHeight="1" x14ac:dyDescent="0.3">
      <c r="A534" s="831" t="s">
        <v>629</v>
      </c>
      <c r="B534" s="832" t="s">
        <v>7332</v>
      </c>
      <c r="C534" s="832" t="s">
        <v>6770</v>
      </c>
      <c r="D534" s="832" t="s">
        <v>7681</v>
      </c>
      <c r="E534" s="832" t="s">
        <v>7682</v>
      </c>
      <c r="F534" s="849">
        <v>1</v>
      </c>
      <c r="G534" s="849">
        <v>0</v>
      </c>
      <c r="H534" s="849"/>
      <c r="I534" s="849">
        <v>0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629</v>
      </c>
      <c r="B535" s="832" t="s">
        <v>7332</v>
      </c>
      <c r="C535" s="832" t="s">
        <v>6770</v>
      </c>
      <c r="D535" s="832" t="s">
        <v>7683</v>
      </c>
      <c r="E535" s="832" t="s">
        <v>7684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0</v>
      </c>
      <c r="P535" s="837"/>
      <c r="Q535" s="850">
        <v>0</v>
      </c>
    </row>
    <row r="536" spans="1:17" ht="14.4" customHeight="1" x14ac:dyDescent="0.3">
      <c r="A536" s="831" t="s">
        <v>629</v>
      </c>
      <c r="B536" s="832" t="s">
        <v>7332</v>
      </c>
      <c r="C536" s="832" t="s">
        <v>6770</v>
      </c>
      <c r="D536" s="832" t="s">
        <v>6898</v>
      </c>
      <c r="E536" s="832" t="s">
        <v>6899</v>
      </c>
      <c r="F536" s="849">
        <v>11</v>
      </c>
      <c r="G536" s="849">
        <v>2585</v>
      </c>
      <c r="H536" s="849">
        <v>0.78238498789346245</v>
      </c>
      <c r="I536" s="849">
        <v>235</v>
      </c>
      <c r="J536" s="849">
        <v>14</v>
      </c>
      <c r="K536" s="849">
        <v>3304</v>
      </c>
      <c r="L536" s="849">
        <v>1</v>
      </c>
      <c r="M536" s="849">
        <v>236</v>
      </c>
      <c r="N536" s="849">
        <v>37</v>
      </c>
      <c r="O536" s="849">
        <v>8769</v>
      </c>
      <c r="P536" s="837">
        <v>2.6540556900726391</v>
      </c>
      <c r="Q536" s="850">
        <v>237</v>
      </c>
    </row>
    <row r="537" spans="1:17" ht="14.4" customHeight="1" x14ac:dyDescent="0.3">
      <c r="A537" s="831" t="s">
        <v>629</v>
      </c>
      <c r="B537" s="832" t="s">
        <v>7332</v>
      </c>
      <c r="C537" s="832" t="s">
        <v>6770</v>
      </c>
      <c r="D537" s="832" t="s">
        <v>7685</v>
      </c>
      <c r="E537" s="832" t="s">
        <v>7686</v>
      </c>
      <c r="F537" s="849">
        <v>2</v>
      </c>
      <c r="G537" s="849">
        <v>1086</v>
      </c>
      <c r="H537" s="849">
        <v>0.39926470588235297</v>
      </c>
      <c r="I537" s="849">
        <v>543</v>
      </c>
      <c r="J537" s="849">
        <v>5</v>
      </c>
      <c r="K537" s="849">
        <v>2720</v>
      </c>
      <c r="L537" s="849">
        <v>1</v>
      </c>
      <c r="M537" s="849">
        <v>544</v>
      </c>
      <c r="N537" s="849">
        <v>5</v>
      </c>
      <c r="O537" s="849">
        <v>2730</v>
      </c>
      <c r="P537" s="837">
        <v>1.0036764705882353</v>
      </c>
      <c r="Q537" s="850">
        <v>546</v>
      </c>
    </row>
    <row r="538" spans="1:17" ht="14.4" customHeight="1" x14ac:dyDescent="0.3">
      <c r="A538" s="831" t="s">
        <v>629</v>
      </c>
      <c r="B538" s="832" t="s">
        <v>7332</v>
      </c>
      <c r="C538" s="832" t="s">
        <v>6770</v>
      </c>
      <c r="D538" s="832" t="s">
        <v>7328</v>
      </c>
      <c r="E538" s="832" t="s">
        <v>7329</v>
      </c>
      <c r="F538" s="849"/>
      <c r="G538" s="849"/>
      <c r="H538" s="849"/>
      <c r="I538" s="849"/>
      <c r="J538" s="849"/>
      <c r="K538" s="849"/>
      <c r="L538" s="849"/>
      <c r="M538" s="849"/>
      <c r="N538" s="849">
        <v>34</v>
      </c>
      <c r="O538" s="849">
        <v>0</v>
      </c>
      <c r="P538" s="837"/>
      <c r="Q538" s="850">
        <v>0</v>
      </c>
    </row>
    <row r="539" spans="1:17" ht="14.4" customHeight="1" x14ac:dyDescent="0.3">
      <c r="A539" s="831" t="s">
        <v>629</v>
      </c>
      <c r="B539" s="832" t="s">
        <v>7332</v>
      </c>
      <c r="C539" s="832" t="s">
        <v>6770</v>
      </c>
      <c r="D539" s="832" t="s">
        <v>7687</v>
      </c>
      <c r="E539" s="832" t="s">
        <v>7688</v>
      </c>
      <c r="F539" s="849"/>
      <c r="G539" s="849"/>
      <c r="H539" s="849"/>
      <c r="I539" s="849"/>
      <c r="J539" s="849"/>
      <c r="K539" s="849"/>
      <c r="L539" s="849"/>
      <c r="M539" s="849"/>
      <c r="N539" s="849">
        <v>4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629</v>
      </c>
      <c r="B540" s="832" t="s">
        <v>7332</v>
      </c>
      <c r="C540" s="832" t="s">
        <v>6770</v>
      </c>
      <c r="D540" s="832" t="s">
        <v>7689</v>
      </c>
      <c r="E540" s="832" t="s">
        <v>7690</v>
      </c>
      <c r="F540" s="849"/>
      <c r="G540" s="849"/>
      <c r="H540" s="849"/>
      <c r="I540" s="849"/>
      <c r="J540" s="849"/>
      <c r="K540" s="849"/>
      <c r="L540" s="849"/>
      <c r="M540" s="849"/>
      <c r="N540" s="849">
        <v>15</v>
      </c>
      <c r="O540" s="849">
        <v>0</v>
      </c>
      <c r="P540" s="837"/>
      <c r="Q540" s="850">
        <v>0</v>
      </c>
    </row>
    <row r="541" spans="1:17" ht="14.4" customHeight="1" x14ac:dyDescent="0.3">
      <c r="A541" s="831" t="s">
        <v>629</v>
      </c>
      <c r="B541" s="832" t="s">
        <v>7332</v>
      </c>
      <c r="C541" s="832" t="s">
        <v>6770</v>
      </c>
      <c r="D541" s="832" t="s">
        <v>7691</v>
      </c>
      <c r="E541" s="832" t="s">
        <v>7692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0</v>
      </c>
      <c r="P541" s="837"/>
      <c r="Q541" s="850">
        <v>0</v>
      </c>
    </row>
    <row r="542" spans="1:17" ht="14.4" customHeight="1" x14ac:dyDescent="0.3">
      <c r="A542" s="831" t="s">
        <v>629</v>
      </c>
      <c r="B542" s="832" t="s">
        <v>7332</v>
      </c>
      <c r="C542" s="832" t="s">
        <v>6770</v>
      </c>
      <c r="D542" s="832" t="s">
        <v>7693</v>
      </c>
      <c r="E542" s="832" t="s">
        <v>7694</v>
      </c>
      <c r="F542" s="849"/>
      <c r="G542" s="849"/>
      <c r="H542" s="849"/>
      <c r="I542" s="849"/>
      <c r="J542" s="849"/>
      <c r="K542" s="849"/>
      <c r="L542" s="849"/>
      <c r="M542" s="849"/>
      <c r="N542" s="849">
        <v>3</v>
      </c>
      <c r="O542" s="849">
        <v>0</v>
      </c>
      <c r="P542" s="837"/>
      <c r="Q542" s="850">
        <v>0</v>
      </c>
    </row>
    <row r="543" spans="1:17" ht="14.4" customHeight="1" x14ac:dyDescent="0.3">
      <c r="A543" s="831" t="s">
        <v>629</v>
      </c>
      <c r="B543" s="832" t="s">
        <v>7332</v>
      </c>
      <c r="C543" s="832" t="s">
        <v>6770</v>
      </c>
      <c r="D543" s="832" t="s">
        <v>7695</v>
      </c>
      <c r="E543" s="832" t="s">
        <v>7696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0</v>
      </c>
      <c r="P543" s="837"/>
      <c r="Q543" s="850">
        <v>0</v>
      </c>
    </row>
    <row r="544" spans="1:17" ht="14.4" customHeight="1" x14ac:dyDescent="0.3">
      <c r="A544" s="831" t="s">
        <v>629</v>
      </c>
      <c r="B544" s="832" t="s">
        <v>7332</v>
      </c>
      <c r="C544" s="832" t="s">
        <v>6770</v>
      </c>
      <c r="D544" s="832" t="s">
        <v>7697</v>
      </c>
      <c r="E544" s="832" t="s">
        <v>7698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0</v>
      </c>
      <c r="P544" s="837"/>
      <c r="Q544" s="850">
        <v>0</v>
      </c>
    </row>
    <row r="545" spans="1:17" ht="14.4" customHeight="1" x14ac:dyDescent="0.3">
      <c r="A545" s="831" t="s">
        <v>629</v>
      </c>
      <c r="B545" s="832" t="s">
        <v>7699</v>
      </c>
      <c r="C545" s="832" t="s">
        <v>6751</v>
      </c>
      <c r="D545" s="832" t="s">
        <v>7700</v>
      </c>
      <c r="E545" s="832" t="s">
        <v>7701</v>
      </c>
      <c r="F545" s="849"/>
      <c r="G545" s="849"/>
      <c r="H545" s="849"/>
      <c r="I545" s="849"/>
      <c r="J545" s="849">
        <v>1.6</v>
      </c>
      <c r="K545" s="849">
        <v>11411.36</v>
      </c>
      <c r="L545" s="849">
        <v>1</v>
      </c>
      <c r="M545" s="849">
        <v>7132.1</v>
      </c>
      <c r="N545" s="849"/>
      <c r="O545" s="849"/>
      <c r="P545" s="837"/>
      <c r="Q545" s="850"/>
    </row>
    <row r="546" spans="1:17" ht="14.4" customHeight="1" x14ac:dyDescent="0.3">
      <c r="A546" s="831" t="s">
        <v>629</v>
      </c>
      <c r="B546" s="832" t="s">
        <v>7699</v>
      </c>
      <c r="C546" s="832" t="s">
        <v>6751</v>
      </c>
      <c r="D546" s="832" t="s">
        <v>7215</v>
      </c>
      <c r="E546" s="832" t="s">
        <v>7216</v>
      </c>
      <c r="F546" s="849">
        <v>10</v>
      </c>
      <c r="G546" s="849">
        <v>499.3</v>
      </c>
      <c r="H546" s="849"/>
      <c r="I546" s="849">
        <v>49.93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629</v>
      </c>
      <c r="B547" s="832" t="s">
        <v>7699</v>
      </c>
      <c r="C547" s="832" t="s">
        <v>6751</v>
      </c>
      <c r="D547" s="832" t="s">
        <v>7335</v>
      </c>
      <c r="E547" s="832" t="s">
        <v>3237</v>
      </c>
      <c r="F547" s="849"/>
      <c r="G547" s="849"/>
      <c r="H547" s="849"/>
      <c r="I547" s="849"/>
      <c r="J547" s="849"/>
      <c r="K547" s="849"/>
      <c r="L547" s="849"/>
      <c r="M547" s="849"/>
      <c r="N547" s="849">
        <v>17</v>
      </c>
      <c r="O547" s="849">
        <v>917.49</v>
      </c>
      <c r="P547" s="837"/>
      <c r="Q547" s="850">
        <v>53.97</v>
      </c>
    </row>
    <row r="548" spans="1:17" ht="14.4" customHeight="1" x14ac:dyDescent="0.3">
      <c r="A548" s="831" t="s">
        <v>629</v>
      </c>
      <c r="B548" s="832" t="s">
        <v>7699</v>
      </c>
      <c r="C548" s="832" t="s">
        <v>6751</v>
      </c>
      <c r="D548" s="832" t="s">
        <v>7221</v>
      </c>
      <c r="E548" s="832" t="s">
        <v>2299</v>
      </c>
      <c r="F548" s="849">
        <v>1.5</v>
      </c>
      <c r="G548" s="849">
        <v>661.8</v>
      </c>
      <c r="H548" s="849">
        <v>1.0713071630918656</v>
      </c>
      <c r="I548" s="849">
        <v>441.2</v>
      </c>
      <c r="J548" s="849">
        <v>1.4</v>
      </c>
      <c r="K548" s="849">
        <v>617.75</v>
      </c>
      <c r="L548" s="849">
        <v>1</v>
      </c>
      <c r="M548" s="849">
        <v>441.25</v>
      </c>
      <c r="N548" s="849">
        <v>20.9</v>
      </c>
      <c r="O548" s="849">
        <v>7779.83</v>
      </c>
      <c r="P548" s="837">
        <v>12.593816268717118</v>
      </c>
      <c r="Q548" s="850">
        <v>372.24066985645936</v>
      </c>
    </row>
    <row r="549" spans="1:17" ht="14.4" customHeight="1" x14ac:dyDescent="0.3">
      <c r="A549" s="831" t="s">
        <v>629</v>
      </c>
      <c r="B549" s="832" t="s">
        <v>7699</v>
      </c>
      <c r="C549" s="832" t="s">
        <v>6751</v>
      </c>
      <c r="D549" s="832" t="s">
        <v>7338</v>
      </c>
      <c r="E549" s="832" t="s">
        <v>1217</v>
      </c>
      <c r="F549" s="849"/>
      <c r="G549" s="849"/>
      <c r="H549" s="849"/>
      <c r="I549" s="849"/>
      <c r="J549" s="849">
        <v>24</v>
      </c>
      <c r="K549" s="849">
        <v>16571.04</v>
      </c>
      <c r="L549" s="849">
        <v>1</v>
      </c>
      <c r="M549" s="849">
        <v>690.46</v>
      </c>
      <c r="N549" s="849">
        <v>1</v>
      </c>
      <c r="O549" s="849">
        <v>529.59</v>
      </c>
      <c r="P549" s="837">
        <v>3.1958766619355213E-2</v>
      </c>
      <c r="Q549" s="850">
        <v>529.59</v>
      </c>
    </row>
    <row r="550" spans="1:17" ht="14.4" customHeight="1" x14ac:dyDescent="0.3">
      <c r="A550" s="831" t="s">
        <v>629</v>
      </c>
      <c r="B550" s="832" t="s">
        <v>7699</v>
      </c>
      <c r="C550" s="832" t="s">
        <v>6751</v>
      </c>
      <c r="D550" s="832" t="s">
        <v>7225</v>
      </c>
      <c r="E550" s="832" t="s">
        <v>1173</v>
      </c>
      <c r="F550" s="849"/>
      <c r="G550" s="849"/>
      <c r="H550" s="849"/>
      <c r="I550" s="849"/>
      <c r="J550" s="849">
        <v>21</v>
      </c>
      <c r="K550" s="849">
        <v>1226.4000000000001</v>
      </c>
      <c r="L550" s="849">
        <v>1</v>
      </c>
      <c r="M550" s="849">
        <v>58.400000000000006</v>
      </c>
      <c r="N550" s="849">
        <v>67.099999999999994</v>
      </c>
      <c r="O550" s="849">
        <v>2562.1999999999998</v>
      </c>
      <c r="P550" s="837">
        <v>2.0892041748206127</v>
      </c>
      <c r="Q550" s="850">
        <v>38.18479880774963</v>
      </c>
    </row>
    <row r="551" spans="1:17" ht="14.4" customHeight="1" x14ac:dyDescent="0.3">
      <c r="A551" s="831" t="s">
        <v>629</v>
      </c>
      <c r="B551" s="832" t="s">
        <v>7699</v>
      </c>
      <c r="C551" s="832" t="s">
        <v>6751</v>
      </c>
      <c r="D551" s="832" t="s">
        <v>7702</v>
      </c>
      <c r="E551" s="832" t="s">
        <v>7703</v>
      </c>
      <c r="F551" s="849"/>
      <c r="G551" s="849"/>
      <c r="H551" s="849"/>
      <c r="I551" s="849"/>
      <c r="J551" s="849"/>
      <c r="K551" s="849"/>
      <c r="L551" s="849"/>
      <c r="M551" s="849"/>
      <c r="N551" s="849">
        <v>0.1</v>
      </c>
      <c r="O551" s="849">
        <v>486.31</v>
      </c>
      <c r="P551" s="837"/>
      <c r="Q551" s="850">
        <v>4863.0999999999995</v>
      </c>
    </row>
    <row r="552" spans="1:17" ht="14.4" customHeight="1" x14ac:dyDescent="0.3">
      <c r="A552" s="831" t="s">
        <v>629</v>
      </c>
      <c r="B552" s="832" t="s">
        <v>7699</v>
      </c>
      <c r="C552" s="832" t="s">
        <v>6751</v>
      </c>
      <c r="D552" s="832" t="s">
        <v>7074</v>
      </c>
      <c r="E552" s="832" t="s">
        <v>1623</v>
      </c>
      <c r="F552" s="849">
        <v>4</v>
      </c>
      <c r="G552" s="849">
        <v>24754.84</v>
      </c>
      <c r="H552" s="849">
        <v>1</v>
      </c>
      <c r="I552" s="849">
        <v>6188.71</v>
      </c>
      <c r="J552" s="849">
        <v>4</v>
      </c>
      <c r="K552" s="849">
        <v>24754.84</v>
      </c>
      <c r="L552" s="849">
        <v>1</v>
      </c>
      <c r="M552" s="849">
        <v>6188.71</v>
      </c>
      <c r="N552" s="849"/>
      <c r="O552" s="849"/>
      <c r="P552" s="837"/>
      <c r="Q552" s="850"/>
    </row>
    <row r="553" spans="1:17" ht="14.4" customHeight="1" x14ac:dyDescent="0.3">
      <c r="A553" s="831" t="s">
        <v>629</v>
      </c>
      <c r="B553" s="832" t="s">
        <v>7699</v>
      </c>
      <c r="C553" s="832" t="s">
        <v>6751</v>
      </c>
      <c r="D553" s="832" t="s">
        <v>6945</v>
      </c>
      <c r="E553" s="832" t="s">
        <v>1623</v>
      </c>
      <c r="F553" s="849"/>
      <c r="G553" s="849"/>
      <c r="H553" s="849"/>
      <c r="I553" s="849"/>
      <c r="J553" s="849">
        <v>15</v>
      </c>
      <c r="K553" s="849">
        <v>185661.45</v>
      </c>
      <c r="L553" s="849">
        <v>1</v>
      </c>
      <c r="M553" s="849">
        <v>12377.43</v>
      </c>
      <c r="N553" s="849"/>
      <c r="O553" s="849"/>
      <c r="P553" s="837"/>
      <c r="Q553" s="850"/>
    </row>
    <row r="554" spans="1:17" ht="14.4" customHeight="1" x14ac:dyDescent="0.3">
      <c r="A554" s="831" t="s">
        <v>629</v>
      </c>
      <c r="B554" s="832" t="s">
        <v>7699</v>
      </c>
      <c r="C554" s="832" t="s">
        <v>6751</v>
      </c>
      <c r="D554" s="832" t="s">
        <v>7341</v>
      </c>
      <c r="E554" s="832" t="s">
        <v>2551</v>
      </c>
      <c r="F554" s="849"/>
      <c r="G554" s="849"/>
      <c r="H554" s="849"/>
      <c r="I554" s="849"/>
      <c r="J554" s="849"/>
      <c r="K554" s="849"/>
      <c r="L554" s="849"/>
      <c r="M554" s="849"/>
      <c r="N554" s="849">
        <v>0.6</v>
      </c>
      <c r="O554" s="849">
        <v>1842.69</v>
      </c>
      <c r="P554" s="837"/>
      <c r="Q554" s="850">
        <v>3071.15</v>
      </c>
    </row>
    <row r="555" spans="1:17" ht="14.4" customHeight="1" x14ac:dyDescent="0.3">
      <c r="A555" s="831" t="s">
        <v>629</v>
      </c>
      <c r="B555" s="832" t="s">
        <v>7699</v>
      </c>
      <c r="C555" s="832" t="s">
        <v>6751</v>
      </c>
      <c r="D555" s="832" t="s">
        <v>7704</v>
      </c>
      <c r="E555" s="832" t="s">
        <v>4964</v>
      </c>
      <c r="F555" s="849"/>
      <c r="G555" s="849"/>
      <c r="H555" s="849"/>
      <c r="I555" s="849"/>
      <c r="J555" s="849">
        <v>1.2</v>
      </c>
      <c r="K555" s="849">
        <v>46.32</v>
      </c>
      <c r="L555" s="849">
        <v>1</v>
      </c>
      <c r="M555" s="849">
        <v>38.6</v>
      </c>
      <c r="N555" s="849"/>
      <c r="O555" s="849"/>
      <c r="P555" s="837"/>
      <c r="Q555" s="850"/>
    </row>
    <row r="556" spans="1:17" ht="14.4" customHeight="1" x14ac:dyDescent="0.3">
      <c r="A556" s="831" t="s">
        <v>629</v>
      </c>
      <c r="B556" s="832" t="s">
        <v>7699</v>
      </c>
      <c r="C556" s="832" t="s">
        <v>6751</v>
      </c>
      <c r="D556" s="832" t="s">
        <v>6955</v>
      </c>
      <c r="E556" s="832" t="s">
        <v>1399</v>
      </c>
      <c r="F556" s="849">
        <v>1</v>
      </c>
      <c r="G556" s="849">
        <v>9158.27</v>
      </c>
      <c r="H556" s="849">
        <v>1</v>
      </c>
      <c r="I556" s="849">
        <v>9158.27</v>
      </c>
      <c r="J556" s="849">
        <v>1</v>
      </c>
      <c r="K556" s="849">
        <v>9158.27</v>
      </c>
      <c r="L556" s="849">
        <v>1</v>
      </c>
      <c r="M556" s="849">
        <v>9158.27</v>
      </c>
      <c r="N556" s="849">
        <v>1</v>
      </c>
      <c r="O556" s="849">
        <v>9158.27</v>
      </c>
      <c r="P556" s="837">
        <v>1</v>
      </c>
      <c r="Q556" s="850">
        <v>9158.27</v>
      </c>
    </row>
    <row r="557" spans="1:17" ht="14.4" customHeight="1" x14ac:dyDescent="0.3">
      <c r="A557" s="831" t="s">
        <v>629</v>
      </c>
      <c r="B557" s="832" t="s">
        <v>7699</v>
      </c>
      <c r="C557" s="832" t="s">
        <v>6751</v>
      </c>
      <c r="D557" s="832" t="s">
        <v>7344</v>
      </c>
      <c r="E557" s="832" t="s">
        <v>7266</v>
      </c>
      <c r="F557" s="849"/>
      <c r="G557" s="849"/>
      <c r="H557" s="849"/>
      <c r="I557" s="849"/>
      <c r="J557" s="849">
        <v>1.7</v>
      </c>
      <c r="K557" s="849">
        <v>777.56000000000006</v>
      </c>
      <c r="L557" s="849">
        <v>1</v>
      </c>
      <c r="M557" s="849">
        <v>457.38823529411769</v>
      </c>
      <c r="N557" s="849">
        <v>1.8000000000000003</v>
      </c>
      <c r="O557" s="849">
        <v>371.14</v>
      </c>
      <c r="P557" s="837">
        <v>0.47731364782138991</v>
      </c>
      <c r="Q557" s="850">
        <v>206.18888888888884</v>
      </c>
    </row>
    <row r="558" spans="1:17" ht="14.4" customHeight="1" x14ac:dyDescent="0.3">
      <c r="A558" s="831" t="s">
        <v>629</v>
      </c>
      <c r="B558" s="832" t="s">
        <v>7699</v>
      </c>
      <c r="C558" s="832" t="s">
        <v>6751</v>
      </c>
      <c r="D558" s="832" t="s">
        <v>7233</v>
      </c>
      <c r="E558" s="832" t="s">
        <v>1390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42.88</v>
      </c>
      <c r="P558" s="837"/>
      <c r="Q558" s="850">
        <v>42.88</v>
      </c>
    </row>
    <row r="559" spans="1:17" ht="14.4" customHeight="1" x14ac:dyDescent="0.3">
      <c r="A559" s="831" t="s">
        <v>629</v>
      </c>
      <c r="B559" s="832" t="s">
        <v>7699</v>
      </c>
      <c r="C559" s="832" t="s">
        <v>6751</v>
      </c>
      <c r="D559" s="832" t="s">
        <v>7345</v>
      </c>
      <c r="E559" s="832" t="s">
        <v>7346</v>
      </c>
      <c r="F559" s="849"/>
      <c r="G559" s="849"/>
      <c r="H559" s="849"/>
      <c r="I559" s="849"/>
      <c r="J559" s="849">
        <v>3</v>
      </c>
      <c r="K559" s="849">
        <v>128.63999999999999</v>
      </c>
      <c r="L559" s="849">
        <v>1</v>
      </c>
      <c r="M559" s="849">
        <v>42.879999999999995</v>
      </c>
      <c r="N559" s="849"/>
      <c r="O559" s="849"/>
      <c r="P559" s="837"/>
      <c r="Q559" s="850"/>
    </row>
    <row r="560" spans="1:17" ht="14.4" customHeight="1" x14ac:dyDescent="0.3">
      <c r="A560" s="831" t="s">
        <v>629</v>
      </c>
      <c r="B560" s="832" t="s">
        <v>7699</v>
      </c>
      <c r="C560" s="832" t="s">
        <v>6751</v>
      </c>
      <c r="D560" s="832" t="s">
        <v>7234</v>
      </c>
      <c r="E560" s="832" t="s">
        <v>7235</v>
      </c>
      <c r="F560" s="849">
        <v>52.900000000000006</v>
      </c>
      <c r="G560" s="849">
        <v>14373.820000000002</v>
      </c>
      <c r="H560" s="849">
        <v>0.95833069423507611</v>
      </c>
      <c r="I560" s="849">
        <v>271.71682419659737</v>
      </c>
      <c r="J560" s="849">
        <v>55.2</v>
      </c>
      <c r="K560" s="849">
        <v>14998.81</v>
      </c>
      <c r="L560" s="849">
        <v>1</v>
      </c>
      <c r="M560" s="849">
        <v>271.71757246376808</v>
      </c>
      <c r="N560" s="849">
        <v>69.199999999999989</v>
      </c>
      <c r="O560" s="849">
        <v>12566.890000000001</v>
      </c>
      <c r="P560" s="837">
        <v>0.83785913682485491</v>
      </c>
      <c r="Q560" s="850">
        <v>181.6024566473989</v>
      </c>
    </row>
    <row r="561" spans="1:17" ht="14.4" customHeight="1" x14ac:dyDescent="0.3">
      <c r="A561" s="831" t="s">
        <v>629</v>
      </c>
      <c r="B561" s="832" t="s">
        <v>7699</v>
      </c>
      <c r="C561" s="832" t="s">
        <v>6751</v>
      </c>
      <c r="D561" s="832" t="s">
        <v>7236</v>
      </c>
      <c r="E561" s="832" t="s">
        <v>953</v>
      </c>
      <c r="F561" s="849">
        <v>98.960000000000008</v>
      </c>
      <c r="G561" s="849">
        <v>13445.04</v>
      </c>
      <c r="H561" s="849">
        <v>1.2172248803827752</v>
      </c>
      <c r="I561" s="849">
        <v>135.86337914308811</v>
      </c>
      <c r="J561" s="849">
        <v>81.300000000000011</v>
      </c>
      <c r="K561" s="849">
        <v>11045.65</v>
      </c>
      <c r="L561" s="849">
        <v>1</v>
      </c>
      <c r="M561" s="849">
        <v>135.86285362853627</v>
      </c>
      <c r="N561" s="849">
        <v>115.94</v>
      </c>
      <c r="O561" s="849">
        <v>15752.000000000002</v>
      </c>
      <c r="P561" s="837">
        <v>1.4260817606931238</v>
      </c>
      <c r="Q561" s="850">
        <v>135.86337760910817</v>
      </c>
    </row>
    <row r="562" spans="1:17" ht="14.4" customHeight="1" x14ac:dyDescent="0.3">
      <c r="A562" s="831" t="s">
        <v>629</v>
      </c>
      <c r="B562" s="832" t="s">
        <v>7699</v>
      </c>
      <c r="C562" s="832" t="s">
        <v>6751</v>
      </c>
      <c r="D562" s="832" t="s">
        <v>7237</v>
      </c>
      <c r="E562" s="832" t="s">
        <v>7238</v>
      </c>
      <c r="F562" s="849"/>
      <c r="G562" s="849"/>
      <c r="H562" s="849"/>
      <c r="I562" s="849"/>
      <c r="J562" s="849">
        <v>0.02</v>
      </c>
      <c r="K562" s="849">
        <v>0.31</v>
      </c>
      <c r="L562" s="849">
        <v>1</v>
      </c>
      <c r="M562" s="849">
        <v>15.5</v>
      </c>
      <c r="N562" s="849"/>
      <c r="O562" s="849"/>
      <c r="P562" s="837"/>
      <c r="Q562" s="850"/>
    </row>
    <row r="563" spans="1:17" ht="14.4" customHeight="1" x14ac:dyDescent="0.3">
      <c r="A563" s="831" t="s">
        <v>629</v>
      </c>
      <c r="B563" s="832" t="s">
        <v>7699</v>
      </c>
      <c r="C563" s="832" t="s">
        <v>6751</v>
      </c>
      <c r="D563" s="832" t="s">
        <v>7355</v>
      </c>
      <c r="E563" s="832" t="s">
        <v>7354</v>
      </c>
      <c r="F563" s="849"/>
      <c r="G563" s="849"/>
      <c r="H563" s="849"/>
      <c r="I563" s="849"/>
      <c r="J563" s="849">
        <v>0.3</v>
      </c>
      <c r="K563" s="849">
        <v>489.56</v>
      </c>
      <c r="L563" s="849">
        <v>1</v>
      </c>
      <c r="M563" s="849">
        <v>1631.8666666666668</v>
      </c>
      <c r="N563" s="849"/>
      <c r="O563" s="849"/>
      <c r="P563" s="837"/>
      <c r="Q563" s="850"/>
    </row>
    <row r="564" spans="1:17" ht="14.4" customHeight="1" x14ac:dyDescent="0.3">
      <c r="A564" s="831" t="s">
        <v>629</v>
      </c>
      <c r="B564" s="832" t="s">
        <v>7699</v>
      </c>
      <c r="C564" s="832" t="s">
        <v>6751</v>
      </c>
      <c r="D564" s="832" t="s">
        <v>7705</v>
      </c>
      <c r="E564" s="832" t="s">
        <v>7706</v>
      </c>
      <c r="F564" s="849">
        <v>1.5</v>
      </c>
      <c r="G564" s="849">
        <v>164.4</v>
      </c>
      <c r="H564" s="849"/>
      <c r="I564" s="849">
        <v>109.60000000000001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629</v>
      </c>
      <c r="B565" s="832" t="s">
        <v>7699</v>
      </c>
      <c r="C565" s="832" t="s">
        <v>6751</v>
      </c>
      <c r="D565" s="832" t="s">
        <v>7707</v>
      </c>
      <c r="E565" s="832" t="s">
        <v>7708</v>
      </c>
      <c r="F565" s="849"/>
      <c r="G565" s="849"/>
      <c r="H565" s="849"/>
      <c r="I565" s="849"/>
      <c r="J565" s="849"/>
      <c r="K565" s="849"/>
      <c r="L565" s="849"/>
      <c r="M565" s="849"/>
      <c r="N565" s="849">
        <v>1.1000000000000001</v>
      </c>
      <c r="O565" s="849">
        <v>4738.67</v>
      </c>
      <c r="P565" s="837"/>
      <c r="Q565" s="850">
        <v>4307.8818181818178</v>
      </c>
    </row>
    <row r="566" spans="1:17" ht="14.4" customHeight="1" x14ac:dyDescent="0.3">
      <c r="A566" s="831" t="s">
        <v>629</v>
      </c>
      <c r="B566" s="832" t="s">
        <v>7699</v>
      </c>
      <c r="C566" s="832" t="s">
        <v>6751</v>
      </c>
      <c r="D566" s="832" t="s">
        <v>7248</v>
      </c>
      <c r="E566" s="832" t="s">
        <v>7249</v>
      </c>
      <c r="F566" s="849">
        <v>112.91999999999999</v>
      </c>
      <c r="G566" s="849">
        <v>6901.21</v>
      </c>
      <c r="H566" s="849">
        <v>5.8311871567384879</v>
      </c>
      <c r="I566" s="849">
        <v>61.115922777187393</v>
      </c>
      <c r="J566" s="849">
        <v>18</v>
      </c>
      <c r="K566" s="849">
        <v>1183.5</v>
      </c>
      <c r="L566" s="849">
        <v>1</v>
      </c>
      <c r="M566" s="849">
        <v>65.75</v>
      </c>
      <c r="N566" s="849"/>
      <c r="O566" s="849"/>
      <c r="P566" s="837"/>
      <c r="Q566" s="850"/>
    </row>
    <row r="567" spans="1:17" ht="14.4" customHeight="1" x14ac:dyDescent="0.3">
      <c r="A567" s="831" t="s">
        <v>629</v>
      </c>
      <c r="B567" s="832" t="s">
        <v>7699</v>
      </c>
      <c r="C567" s="832" t="s">
        <v>6751</v>
      </c>
      <c r="D567" s="832" t="s">
        <v>7356</v>
      </c>
      <c r="E567" s="832" t="s">
        <v>7357</v>
      </c>
      <c r="F567" s="849">
        <v>8.3000000000000007</v>
      </c>
      <c r="G567" s="849">
        <v>384.47</v>
      </c>
      <c r="H567" s="849"/>
      <c r="I567" s="849">
        <v>46.32168674698795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629</v>
      </c>
      <c r="B568" s="832" t="s">
        <v>7699</v>
      </c>
      <c r="C568" s="832" t="s">
        <v>6751</v>
      </c>
      <c r="D568" s="832" t="s">
        <v>7358</v>
      </c>
      <c r="E568" s="832" t="s">
        <v>7357</v>
      </c>
      <c r="F568" s="849">
        <v>22</v>
      </c>
      <c r="G568" s="849">
        <v>1733.6</v>
      </c>
      <c r="H568" s="849">
        <v>0.60439349726147273</v>
      </c>
      <c r="I568" s="849">
        <v>78.8</v>
      </c>
      <c r="J568" s="849">
        <v>36.4</v>
      </c>
      <c r="K568" s="849">
        <v>2868.33</v>
      </c>
      <c r="L568" s="849">
        <v>1</v>
      </c>
      <c r="M568" s="849">
        <v>78.800274725274733</v>
      </c>
      <c r="N568" s="849">
        <v>47.21</v>
      </c>
      <c r="O568" s="849">
        <v>2773.59</v>
      </c>
      <c r="P568" s="837">
        <v>0.96697032768196134</v>
      </c>
      <c r="Q568" s="850">
        <v>58.750052954882442</v>
      </c>
    </row>
    <row r="569" spans="1:17" ht="14.4" customHeight="1" x14ac:dyDescent="0.3">
      <c r="A569" s="831" t="s">
        <v>629</v>
      </c>
      <c r="B569" s="832" t="s">
        <v>7699</v>
      </c>
      <c r="C569" s="832" t="s">
        <v>6751</v>
      </c>
      <c r="D569" s="832" t="s">
        <v>7359</v>
      </c>
      <c r="E569" s="832" t="s">
        <v>7360</v>
      </c>
      <c r="F569" s="849">
        <v>30.16</v>
      </c>
      <c r="G569" s="849">
        <v>1330.95</v>
      </c>
      <c r="H569" s="849">
        <v>0.55081238567420143</v>
      </c>
      <c r="I569" s="849">
        <v>44.129641909814325</v>
      </c>
      <c r="J569" s="849">
        <v>54.76</v>
      </c>
      <c r="K569" s="849">
        <v>2416.34</v>
      </c>
      <c r="L569" s="849">
        <v>1</v>
      </c>
      <c r="M569" s="849">
        <v>44.126004382761145</v>
      </c>
      <c r="N569" s="849"/>
      <c r="O569" s="849"/>
      <c r="P569" s="837"/>
      <c r="Q569" s="850"/>
    </row>
    <row r="570" spans="1:17" ht="14.4" customHeight="1" x14ac:dyDescent="0.3">
      <c r="A570" s="831" t="s">
        <v>629</v>
      </c>
      <c r="B570" s="832" t="s">
        <v>7699</v>
      </c>
      <c r="C570" s="832" t="s">
        <v>6751</v>
      </c>
      <c r="D570" s="832" t="s">
        <v>7709</v>
      </c>
      <c r="E570" s="832" t="s">
        <v>7710</v>
      </c>
      <c r="F570" s="849">
        <v>2</v>
      </c>
      <c r="G570" s="849">
        <v>2574.7199999999998</v>
      </c>
      <c r="H570" s="849"/>
      <c r="I570" s="849">
        <v>1287.3599999999999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629</v>
      </c>
      <c r="B571" s="832" t="s">
        <v>7699</v>
      </c>
      <c r="C571" s="832" t="s">
        <v>6751</v>
      </c>
      <c r="D571" s="832" t="s">
        <v>7251</v>
      </c>
      <c r="E571" s="832" t="s">
        <v>7252</v>
      </c>
      <c r="F571" s="849"/>
      <c r="G571" s="849"/>
      <c r="H571" s="849"/>
      <c r="I571" s="849"/>
      <c r="J571" s="849">
        <v>0.1</v>
      </c>
      <c r="K571" s="849">
        <v>38.18</v>
      </c>
      <c r="L571" s="849">
        <v>1</v>
      </c>
      <c r="M571" s="849">
        <v>381.79999999999995</v>
      </c>
      <c r="N571" s="849"/>
      <c r="O571" s="849"/>
      <c r="P571" s="837"/>
      <c r="Q571" s="850"/>
    </row>
    <row r="572" spans="1:17" ht="14.4" customHeight="1" x14ac:dyDescent="0.3">
      <c r="A572" s="831" t="s">
        <v>629</v>
      </c>
      <c r="B572" s="832" t="s">
        <v>7699</v>
      </c>
      <c r="C572" s="832" t="s">
        <v>6751</v>
      </c>
      <c r="D572" s="832" t="s">
        <v>7362</v>
      </c>
      <c r="E572" s="832" t="s">
        <v>7363</v>
      </c>
      <c r="F572" s="849">
        <v>3.8499999999999996</v>
      </c>
      <c r="G572" s="849">
        <v>3444.6899999999996</v>
      </c>
      <c r="H572" s="849">
        <v>2.4104417558272155</v>
      </c>
      <c r="I572" s="849">
        <v>894.72467532467533</v>
      </c>
      <c r="J572" s="849">
        <v>1.62</v>
      </c>
      <c r="K572" s="849">
        <v>1429.0700000000002</v>
      </c>
      <c r="L572" s="849">
        <v>1</v>
      </c>
      <c r="M572" s="849">
        <v>882.14197530864203</v>
      </c>
      <c r="N572" s="849"/>
      <c r="O572" s="849"/>
      <c r="P572" s="837"/>
      <c r="Q572" s="850"/>
    </row>
    <row r="573" spans="1:17" ht="14.4" customHeight="1" x14ac:dyDescent="0.3">
      <c r="A573" s="831" t="s">
        <v>629</v>
      </c>
      <c r="B573" s="832" t="s">
        <v>7699</v>
      </c>
      <c r="C573" s="832" t="s">
        <v>6751</v>
      </c>
      <c r="D573" s="832" t="s">
        <v>7364</v>
      </c>
      <c r="E573" s="832" t="s">
        <v>7363</v>
      </c>
      <c r="F573" s="849"/>
      <c r="G573" s="849"/>
      <c r="H573" s="849"/>
      <c r="I573" s="849"/>
      <c r="J573" s="849">
        <v>5.2</v>
      </c>
      <c r="K573" s="849">
        <v>9500.0300000000007</v>
      </c>
      <c r="L573" s="849">
        <v>1</v>
      </c>
      <c r="M573" s="849">
        <v>1826.9288461538463</v>
      </c>
      <c r="N573" s="849">
        <v>4.5</v>
      </c>
      <c r="O573" s="849">
        <v>1683</v>
      </c>
      <c r="P573" s="837">
        <v>0.17715733529262537</v>
      </c>
      <c r="Q573" s="850">
        <v>374</v>
      </c>
    </row>
    <row r="574" spans="1:17" ht="14.4" customHeight="1" x14ac:dyDescent="0.3">
      <c r="A574" s="831" t="s">
        <v>629</v>
      </c>
      <c r="B574" s="832" t="s">
        <v>7699</v>
      </c>
      <c r="C574" s="832" t="s">
        <v>6751</v>
      </c>
      <c r="D574" s="832" t="s">
        <v>7365</v>
      </c>
      <c r="E574" s="832" t="s">
        <v>7366</v>
      </c>
      <c r="F574" s="849"/>
      <c r="G574" s="849"/>
      <c r="H574" s="849"/>
      <c r="I574" s="849"/>
      <c r="J574" s="849">
        <v>2.16</v>
      </c>
      <c r="K574" s="849">
        <v>1295.5</v>
      </c>
      <c r="L574" s="849">
        <v>1</v>
      </c>
      <c r="M574" s="849">
        <v>599.76851851851848</v>
      </c>
      <c r="N574" s="849"/>
      <c r="O574" s="849"/>
      <c r="P574" s="837"/>
      <c r="Q574" s="850"/>
    </row>
    <row r="575" spans="1:17" ht="14.4" customHeight="1" x14ac:dyDescent="0.3">
      <c r="A575" s="831" t="s">
        <v>629</v>
      </c>
      <c r="B575" s="832" t="s">
        <v>7699</v>
      </c>
      <c r="C575" s="832" t="s">
        <v>6751</v>
      </c>
      <c r="D575" s="832" t="s">
        <v>7711</v>
      </c>
      <c r="E575" s="832" t="s">
        <v>2062</v>
      </c>
      <c r="F575" s="849">
        <v>8</v>
      </c>
      <c r="G575" s="849">
        <v>5149.4399999999996</v>
      </c>
      <c r="H575" s="849">
        <v>0.2318840579710145</v>
      </c>
      <c r="I575" s="849">
        <v>643.67999999999995</v>
      </c>
      <c r="J575" s="849">
        <v>34.5</v>
      </c>
      <c r="K575" s="849">
        <v>22206.959999999999</v>
      </c>
      <c r="L575" s="849">
        <v>1</v>
      </c>
      <c r="M575" s="849">
        <v>643.67999999999995</v>
      </c>
      <c r="N575" s="849">
        <v>39</v>
      </c>
      <c r="O575" s="849">
        <v>25103.520000000004</v>
      </c>
      <c r="P575" s="837">
        <v>1.1304347826086958</v>
      </c>
      <c r="Q575" s="850">
        <v>643.68000000000006</v>
      </c>
    </row>
    <row r="576" spans="1:17" ht="14.4" customHeight="1" x14ac:dyDescent="0.3">
      <c r="A576" s="831" t="s">
        <v>629</v>
      </c>
      <c r="B576" s="832" t="s">
        <v>7699</v>
      </c>
      <c r="C576" s="832" t="s">
        <v>6751</v>
      </c>
      <c r="D576" s="832" t="s">
        <v>7256</v>
      </c>
      <c r="E576" s="832" t="s">
        <v>2062</v>
      </c>
      <c r="F576" s="849">
        <v>2</v>
      </c>
      <c r="G576" s="849">
        <v>2574.7199999999998</v>
      </c>
      <c r="H576" s="849"/>
      <c r="I576" s="849">
        <v>1287.3599999999999</v>
      </c>
      <c r="J576" s="849"/>
      <c r="K576" s="849"/>
      <c r="L576" s="849"/>
      <c r="M576" s="849"/>
      <c r="N576" s="849">
        <v>3</v>
      </c>
      <c r="O576" s="849">
        <v>3862.08</v>
      </c>
      <c r="P576" s="837"/>
      <c r="Q576" s="850">
        <v>1287.3599999999999</v>
      </c>
    </row>
    <row r="577" spans="1:17" ht="14.4" customHeight="1" x14ac:dyDescent="0.3">
      <c r="A577" s="831" t="s">
        <v>629</v>
      </c>
      <c r="B577" s="832" t="s">
        <v>7699</v>
      </c>
      <c r="C577" s="832" t="s">
        <v>6751</v>
      </c>
      <c r="D577" s="832" t="s">
        <v>7371</v>
      </c>
      <c r="E577" s="832" t="s">
        <v>7270</v>
      </c>
      <c r="F577" s="849">
        <v>2.7</v>
      </c>
      <c r="G577" s="849">
        <v>1057.8599999999999</v>
      </c>
      <c r="H577" s="849"/>
      <c r="I577" s="849">
        <v>391.79999999999995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629</v>
      </c>
      <c r="B578" s="832" t="s">
        <v>7699</v>
      </c>
      <c r="C578" s="832" t="s">
        <v>6751</v>
      </c>
      <c r="D578" s="832" t="s">
        <v>7372</v>
      </c>
      <c r="E578" s="832" t="s">
        <v>7373</v>
      </c>
      <c r="F578" s="849">
        <v>7.7</v>
      </c>
      <c r="G578" s="849">
        <v>5895.1200000000008</v>
      </c>
      <c r="H578" s="849">
        <v>1.1459741067610125</v>
      </c>
      <c r="I578" s="849">
        <v>765.60000000000014</v>
      </c>
      <c r="J578" s="849">
        <v>6.8</v>
      </c>
      <c r="K578" s="849">
        <v>5144.2</v>
      </c>
      <c r="L578" s="849">
        <v>1</v>
      </c>
      <c r="M578" s="849">
        <v>756.5</v>
      </c>
      <c r="N578" s="849">
        <v>0.8</v>
      </c>
      <c r="O578" s="849">
        <v>605.20000000000005</v>
      </c>
      <c r="P578" s="837">
        <v>0.11764705882352942</v>
      </c>
      <c r="Q578" s="850">
        <v>756.5</v>
      </c>
    </row>
    <row r="579" spans="1:17" ht="14.4" customHeight="1" x14ac:dyDescent="0.3">
      <c r="A579" s="831" t="s">
        <v>629</v>
      </c>
      <c r="B579" s="832" t="s">
        <v>7699</v>
      </c>
      <c r="C579" s="832" t="s">
        <v>6751</v>
      </c>
      <c r="D579" s="832" t="s">
        <v>7374</v>
      </c>
      <c r="E579" s="832" t="s">
        <v>7375</v>
      </c>
      <c r="F579" s="849">
        <v>4.2</v>
      </c>
      <c r="G579" s="849">
        <v>460.32</v>
      </c>
      <c r="H579" s="849">
        <v>0.1979360165118679</v>
      </c>
      <c r="I579" s="849">
        <v>109.6</v>
      </c>
      <c r="J579" s="849">
        <v>21.22</v>
      </c>
      <c r="K579" s="849">
        <v>2325.6</v>
      </c>
      <c r="L579" s="849">
        <v>1</v>
      </c>
      <c r="M579" s="849">
        <v>109.5947219604147</v>
      </c>
      <c r="N579" s="849"/>
      <c r="O579" s="849"/>
      <c r="P579" s="837"/>
      <c r="Q579" s="850"/>
    </row>
    <row r="580" spans="1:17" ht="14.4" customHeight="1" x14ac:dyDescent="0.3">
      <c r="A580" s="831" t="s">
        <v>629</v>
      </c>
      <c r="B580" s="832" t="s">
        <v>7699</v>
      </c>
      <c r="C580" s="832" t="s">
        <v>6751</v>
      </c>
      <c r="D580" s="832" t="s">
        <v>7376</v>
      </c>
      <c r="E580" s="832" t="s">
        <v>7375</v>
      </c>
      <c r="F580" s="849">
        <v>9.25</v>
      </c>
      <c r="G580" s="849">
        <v>2027.6</v>
      </c>
      <c r="H580" s="849">
        <v>0.27828254269762226</v>
      </c>
      <c r="I580" s="849">
        <v>219.2</v>
      </c>
      <c r="J580" s="849">
        <v>33.239999999999995</v>
      </c>
      <c r="K580" s="849">
        <v>7286.1200000000008</v>
      </c>
      <c r="L580" s="849">
        <v>1</v>
      </c>
      <c r="M580" s="849">
        <v>219.19735258724435</v>
      </c>
      <c r="N580" s="849"/>
      <c r="O580" s="849"/>
      <c r="P580" s="837"/>
      <c r="Q580" s="850"/>
    </row>
    <row r="581" spans="1:17" ht="14.4" customHeight="1" x14ac:dyDescent="0.3">
      <c r="A581" s="831" t="s">
        <v>629</v>
      </c>
      <c r="B581" s="832" t="s">
        <v>7699</v>
      </c>
      <c r="C581" s="832" t="s">
        <v>6751</v>
      </c>
      <c r="D581" s="832" t="s">
        <v>7379</v>
      </c>
      <c r="E581" s="832" t="s">
        <v>7378</v>
      </c>
      <c r="F581" s="849">
        <v>0.3</v>
      </c>
      <c r="G581" s="849">
        <v>231.65</v>
      </c>
      <c r="H581" s="849">
        <v>0.125</v>
      </c>
      <c r="I581" s="849">
        <v>772.16666666666674</v>
      </c>
      <c r="J581" s="849">
        <v>2.4</v>
      </c>
      <c r="K581" s="849">
        <v>1853.2</v>
      </c>
      <c r="L581" s="849">
        <v>1</v>
      </c>
      <c r="M581" s="849">
        <v>772.16666666666674</v>
      </c>
      <c r="N581" s="849">
        <v>2</v>
      </c>
      <c r="O581" s="849">
        <v>678.74</v>
      </c>
      <c r="P581" s="837">
        <v>0.36625296783941291</v>
      </c>
      <c r="Q581" s="850">
        <v>339.37</v>
      </c>
    </row>
    <row r="582" spans="1:17" ht="14.4" customHeight="1" x14ac:dyDescent="0.3">
      <c r="A582" s="831" t="s">
        <v>629</v>
      </c>
      <c r="B582" s="832" t="s">
        <v>7699</v>
      </c>
      <c r="C582" s="832" t="s">
        <v>6751</v>
      </c>
      <c r="D582" s="832" t="s">
        <v>7380</v>
      </c>
      <c r="E582" s="832" t="s">
        <v>2303</v>
      </c>
      <c r="F582" s="849">
        <v>3.71</v>
      </c>
      <c r="G582" s="849">
        <v>1465.4099999999999</v>
      </c>
      <c r="H582" s="849">
        <v>0.30782044280132753</v>
      </c>
      <c r="I582" s="849">
        <v>394.98921832884093</v>
      </c>
      <c r="J582" s="849">
        <v>12.04</v>
      </c>
      <c r="K582" s="849">
        <v>4760.6000000000004</v>
      </c>
      <c r="L582" s="849">
        <v>1</v>
      </c>
      <c r="M582" s="849">
        <v>395.39867109634559</v>
      </c>
      <c r="N582" s="849">
        <v>8.0400000000000009</v>
      </c>
      <c r="O582" s="849">
        <v>1193.94</v>
      </c>
      <c r="P582" s="837">
        <v>0.25079611813636937</v>
      </c>
      <c r="Q582" s="850">
        <v>148.5</v>
      </c>
    </row>
    <row r="583" spans="1:17" ht="14.4" customHeight="1" x14ac:dyDescent="0.3">
      <c r="A583" s="831" t="s">
        <v>629</v>
      </c>
      <c r="B583" s="832" t="s">
        <v>7699</v>
      </c>
      <c r="C583" s="832" t="s">
        <v>6751</v>
      </c>
      <c r="D583" s="832" t="s">
        <v>7381</v>
      </c>
      <c r="E583" s="832" t="s">
        <v>2226</v>
      </c>
      <c r="F583" s="849"/>
      <c r="G583" s="849"/>
      <c r="H583" s="849"/>
      <c r="I583" s="849"/>
      <c r="J583" s="849"/>
      <c r="K583" s="849"/>
      <c r="L583" s="849"/>
      <c r="M583" s="849"/>
      <c r="N583" s="849">
        <v>28</v>
      </c>
      <c r="O583" s="849">
        <v>1480.6399999999999</v>
      </c>
      <c r="P583" s="837"/>
      <c r="Q583" s="850">
        <v>52.879999999999995</v>
      </c>
    </row>
    <row r="584" spans="1:17" ht="14.4" customHeight="1" x14ac:dyDescent="0.3">
      <c r="A584" s="831" t="s">
        <v>629</v>
      </c>
      <c r="B584" s="832" t="s">
        <v>7699</v>
      </c>
      <c r="C584" s="832" t="s">
        <v>6751</v>
      </c>
      <c r="D584" s="832" t="s">
        <v>3709</v>
      </c>
      <c r="E584" s="832" t="s">
        <v>6843</v>
      </c>
      <c r="F584" s="849"/>
      <c r="G584" s="849"/>
      <c r="H584" s="849"/>
      <c r="I584" s="849"/>
      <c r="J584" s="849"/>
      <c r="K584" s="849"/>
      <c r="L584" s="849"/>
      <c r="M584" s="849"/>
      <c r="N584" s="849">
        <v>0</v>
      </c>
      <c r="O584" s="849">
        <v>0</v>
      </c>
      <c r="P584" s="837"/>
      <c r="Q584" s="850"/>
    </row>
    <row r="585" spans="1:17" ht="14.4" customHeight="1" x14ac:dyDescent="0.3">
      <c r="A585" s="831" t="s">
        <v>629</v>
      </c>
      <c r="B585" s="832" t="s">
        <v>7699</v>
      </c>
      <c r="C585" s="832" t="s">
        <v>6751</v>
      </c>
      <c r="D585" s="832" t="s">
        <v>6967</v>
      </c>
      <c r="E585" s="832" t="s">
        <v>1621</v>
      </c>
      <c r="F585" s="849">
        <v>4</v>
      </c>
      <c r="G585" s="849">
        <v>12691.12</v>
      </c>
      <c r="H585" s="849">
        <v>0.79999999999999993</v>
      </c>
      <c r="I585" s="849">
        <v>3172.78</v>
      </c>
      <c r="J585" s="849">
        <v>5</v>
      </c>
      <c r="K585" s="849">
        <v>15863.900000000001</v>
      </c>
      <c r="L585" s="849">
        <v>1</v>
      </c>
      <c r="M585" s="849">
        <v>3172.78</v>
      </c>
      <c r="N585" s="849">
        <v>11</v>
      </c>
      <c r="O585" s="849">
        <v>34900.58</v>
      </c>
      <c r="P585" s="837">
        <v>2.1999999999999997</v>
      </c>
      <c r="Q585" s="850">
        <v>3172.78</v>
      </c>
    </row>
    <row r="586" spans="1:17" ht="14.4" customHeight="1" x14ac:dyDescent="0.3">
      <c r="A586" s="831" t="s">
        <v>629</v>
      </c>
      <c r="B586" s="832" t="s">
        <v>7699</v>
      </c>
      <c r="C586" s="832" t="s">
        <v>6751</v>
      </c>
      <c r="D586" s="832" t="s">
        <v>6968</v>
      </c>
      <c r="E586" s="832" t="s">
        <v>1621</v>
      </c>
      <c r="F586" s="849"/>
      <c r="G586" s="849"/>
      <c r="H586" s="849"/>
      <c r="I586" s="849"/>
      <c r="J586" s="849">
        <v>5</v>
      </c>
      <c r="K586" s="849">
        <v>31727.84</v>
      </c>
      <c r="L586" s="849">
        <v>1</v>
      </c>
      <c r="M586" s="849">
        <v>6345.5680000000002</v>
      </c>
      <c r="N586" s="849"/>
      <c r="O586" s="849"/>
      <c r="P586" s="837"/>
      <c r="Q586" s="850"/>
    </row>
    <row r="587" spans="1:17" ht="14.4" customHeight="1" x14ac:dyDescent="0.3">
      <c r="A587" s="831" t="s">
        <v>629</v>
      </c>
      <c r="B587" s="832" t="s">
        <v>7699</v>
      </c>
      <c r="C587" s="832" t="s">
        <v>6751</v>
      </c>
      <c r="D587" s="832" t="s">
        <v>7712</v>
      </c>
      <c r="E587" s="832" t="s">
        <v>2525</v>
      </c>
      <c r="F587" s="849"/>
      <c r="G587" s="849"/>
      <c r="H587" s="849"/>
      <c r="I587" s="849"/>
      <c r="J587" s="849"/>
      <c r="K587" s="849"/>
      <c r="L587" s="849"/>
      <c r="M587" s="849"/>
      <c r="N587" s="849">
        <v>3</v>
      </c>
      <c r="O587" s="849">
        <v>1228.47</v>
      </c>
      <c r="P587" s="837"/>
      <c r="Q587" s="850">
        <v>409.49</v>
      </c>
    </row>
    <row r="588" spans="1:17" ht="14.4" customHeight="1" x14ac:dyDescent="0.3">
      <c r="A588" s="831" t="s">
        <v>629</v>
      </c>
      <c r="B588" s="832" t="s">
        <v>7699</v>
      </c>
      <c r="C588" s="832" t="s">
        <v>6751</v>
      </c>
      <c r="D588" s="832" t="s">
        <v>7259</v>
      </c>
      <c r="E588" s="832" t="s">
        <v>2295</v>
      </c>
      <c r="F588" s="849">
        <v>54.42</v>
      </c>
      <c r="G588" s="849">
        <v>3578.11</v>
      </c>
      <c r="H588" s="849">
        <v>0.46768583666528551</v>
      </c>
      <c r="I588" s="849">
        <v>65.749908122013963</v>
      </c>
      <c r="J588" s="849">
        <v>116.36</v>
      </c>
      <c r="K588" s="849">
        <v>7650.67</v>
      </c>
      <c r="L588" s="849">
        <v>1</v>
      </c>
      <c r="M588" s="849">
        <v>65.75</v>
      </c>
      <c r="N588" s="849">
        <v>50</v>
      </c>
      <c r="O588" s="849">
        <v>1340.5</v>
      </c>
      <c r="P588" s="837">
        <v>0.1752134126815037</v>
      </c>
      <c r="Q588" s="850">
        <v>26.81</v>
      </c>
    </row>
    <row r="589" spans="1:17" ht="14.4" customHeight="1" x14ac:dyDescent="0.3">
      <c r="A589" s="831" t="s">
        <v>629</v>
      </c>
      <c r="B589" s="832" t="s">
        <v>7699</v>
      </c>
      <c r="C589" s="832" t="s">
        <v>6751</v>
      </c>
      <c r="D589" s="832" t="s">
        <v>7261</v>
      </c>
      <c r="E589" s="832" t="s">
        <v>7262</v>
      </c>
      <c r="F589" s="849">
        <v>2.73</v>
      </c>
      <c r="G589" s="849">
        <v>2156.1</v>
      </c>
      <c r="H589" s="849">
        <v>26.770548795629498</v>
      </c>
      <c r="I589" s="849">
        <v>789.7802197802198</v>
      </c>
      <c r="J589" s="849">
        <v>0.1</v>
      </c>
      <c r="K589" s="849">
        <v>80.540000000000006</v>
      </c>
      <c r="L589" s="849">
        <v>1</v>
      </c>
      <c r="M589" s="849">
        <v>805.4</v>
      </c>
      <c r="N589" s="849"/>
      <c r="O589" s="849"/>
      <c r="P589" s="837"/>
      <c r="Q589" s="850"/>
    </row>
    <row r="590" spans="1:17" ht="14.4" customHeight="1" x14ac:dyDescent="0.3">
      <c r="A590" s="831" t="s">
        <v>629</v>
      </c>
      <c r="B590" s="832" t="s">
        <v>7699</v>
      </c>
      <c r="C590" s="832" t="s">
        <v>6751</v>
      </c>
      <c r="D590" s="832" t="s">
        <v>7265</v>
      </c>
      <c r="E590" s="832" t="s">
        <v>7266</v>
      </c>
      <c r="F590" s="849">
        <v>2.7</v>
      </c>
      <c r="G590" s="849">
        <v>905.2</v>
      </c>
      <c r="H590" s="849">
        <v>0.2709619868949229</v>
      </c>
      <c r="I590" s="849">
        <v>335.25925925925924</v>
      </c>
      <c r="J590" s="849">
        <v>12.27</v>
      </c>
      <c r="K590" s="849">
        <v>3340.69</v>
      </c>
      <c r="L590" s="849">
        <v>1</v>
      </c>
      <c r="M590" s="849">
        <v>272.26487367563163</v>
      </c>
      <c r="N590" s="849">
        <v>10.7</v>
      </c>
      <c r="O590" s="849">
        <v>1537.23</v>
      </c>
      <c r="P590" s="837">
        <v>0.46015344135492969</v>
      </c>
      <c r="Q590" s="850">
        <v>143.66635514018694</v>
      </c>
    </row>
    <row r="591" spans="1:17" ht="14.4" customHeight="1" x14ac:dyDescent="0.3">
      <c r="A591" s="831" t="s">
        <v>629</v>
      </c>
      <c r="B591" s="832" t="s">
        <v>7699</v>
      </c>
      <c r="C591" s="832" t="s">
        <v>6751</v>
      </c>
      <c r="D591" s="832" t="s">
        <v>7267</v>
      </c>
      <c r="E591" s="832" t="s">
        <v>2203</v>
      </c>
      <c r="F591" s="849">
        <v>5.37</v>
      </c>
      <c r="G591" s="849">
        <v>11414.47</v>
      </c>
      <c r="H591" s="849">
        <v>0.68846349405867324</v>
      </c>
      <c r="I591" s="849">
        <v>2125.5996275605212</v>
      </c>
      <c r="J591" s="849">
        <v>7.8</v>
      </c>
      <c r="K591" s="849">
        <v>16579.629999999997</v>
      </c>
      <c r="L591" s="849">
        <v>1</v>
      </c>
      <c r="M591" s="849">
        <v>2125.5935897435893</v>
      </c>
      <c r="N591" s="849">
        <v>27.240000000000002</v>
      </c>
      <c r="O591" s="849">
        <v>12494.99</v>
      </c>
      <c r="P591" s="837">
        <v>0.75363503286864675</v>
      </c>
      <c r="Q591" s="850">
        <v>458.70007342143901</v>
      </c>
    </row>
    <row r="592" spans="1:17" ht="14.4" customHeight="1" x14ac:dyDescent="0.3">
      <c r="A592" s="831" t="s">
        <v>629</v>
      </c>
      <c r="B592" s="832" t="s">
        <v>7699</v>
      </c>
      <c r="C592" s="832" t="s">
        <v>6751</v>
      </c>
      <c r="D592" s="832" t="s">
        <v>7713</v>
      </c>
      <c r="E592" s="832" t="s">
        <v>7385</v>
      </c>
      <c r="F592" s="849"/>
      <c r="G592" s="849"/>
      <c r="H592" s="849"/>
      <c r="I592" s="849"/>
      <c r="J592" s="849">
        <v>0.1</v>
      </c>
      <c r="K592" s="849">
        <v>326.37</v>
      </c>
      <c r="L592" s="849">
        <v>1</v>
      </c>
      <c r="M592" s="849">
        <v>3263.7</v>
      </c>
      <c r="N592" s="849"/>
      <c r="O592" s="849"/>
      <c r="P592" s="837"/>
      <c r="Q592" s="850"/>
    </row>
    <row r="593" spans="1:17" ht="14.4" customHeight="1" x14ac:dyDescent="0.3">
      <c r="A593" s="831" t="s">
        <v>629</v>
      </c>
      <c r="B593" s="832" t="s">
        <v>7699</v>
      </c>
      <c r="C593" s="832" t="s">
        <v>6751</v>
      </c>
      <c r="D593" s="832" t="s">
        <v>7269</v>
      </c>
      <c r="E593" s="832" t="s">
        <v>7270</v>
      </c>
      <c r="F593" s="849">
        <v>18.3</v>
      </c>
      <c r="G593" s="849">
        <v>3584.9700000000003</v>
      </c>
      <c r="H593" s="849">
        <v>7.0384615384615383</v>
      </c>
      <c r="I593" s="849">
        <v>195.9</v>
      </c>
      <c r="J593" s="849">
        <v>2.6</v>
      </c>
      <c r="K593" s="849">
        <v>509.34000000000003</v>
      </c>
      <c r="L593" s="849">
        <v>1</v>
      </c>
      <c r="M593" s="849">
        <v>195.9</v>
      </c>
      <c r="N593" s="849"/>
      <c r="O593" s="849"/>
      <c r="P593" s="837"/>
      <c r="Q593" s="850"/>
    </row>
    <row r="594" spans="1:17" ht="14.4" customHeight="1" x14ac:dyDescent="0.3">
      <c r="A594" s="831" t="s">
        <v>629</v>
      </c>
      <c r="B594" s="832" t="s">
        <v>7699</v>
      </c>
      <c r="C594" s="832" t="s">
        <v>6751</v>
      </c>
      <c r="D594" s="832" t="s">
        <v>7382</v>
      </c>
      <c r="E594" s="832" t="s">
        <v>2218</v>
      </c>
      <c r="F594" s="849">
        <v>1.6</v>
      </c>
      <c r="G594" s="849">
        <v>640.64</v>
      </c>
      <c r="H594" s="849">
        <v>2.4243708609271524</v>
      </c>
      <c r="I594" s="849">
        <v>400.4</v>
      </c>
      <c r="J594" s="849">
        <v>0.66</v>
      </c>
      <c r="K594" s="849">
        <v>264.25</v>
      </c>
      <c r="L594" s="849">
        <v>1</v>
      </c>
      <c r="M594" s="849">
        <v>400.37878787878788</v>
      </c>
      <c r="N594" s="849">
        <v>9.4</v>
      </c>
      <c r="O594" s="849">
        <v>1447.6000000000001</v>
      </c>
      <c r="P594" s="837">
        <v>5.4781456953642387</v>
      </c>
      <c r="Q594" s="850">
        <v>154</v>
      </c>
    </row>
    <row r="595" spans="1:17" ht="14.4" customHeight="1" x14ac:dyDescent="0.3">
      <c r="A595" s="831" t="s">
        <v>629</v>
      </c>
      <c r="B595" s="832" t="s">
        <v>7699</v>
      </c>
      <c r="C595" s="832" t="s">
        <v>6751</v>
      </c>
      <c r="D595" s="832" t="s">
        <v>7384</v>
      </c>
      <c r="E595" s="832" t="s">
        <v>7385</v>
      </c>
      <c r="F595" s="849"/>
      <c r="G595" s="849"/>
      <c r="H595" s="849"/>
      <c r="I595" s="849"/>
      <c r="J595" s="849"/>
      <c r="K595" s="849"/>
      <c r="L595" s="849"/>
      <c r="M595" s="849"/>
      <c r="N595" s="849">
        <v>0.3</v>
      </c>
      <c r="O595" s="849">
        <v>489.56</v>
      </c>
      <c r="P595" s="837"/>
      <c r="Q595" s="850">
        <v>1631.8666666666668</v>
      </c>
    </row>
    <row r="596" spans="1:17" ht="14.4" customHeight="1" x14ac:dyDescent="0.3">
      <c r="A596" s="831" t="s">
        <v>629</v>
      </c>
      <c r="B596" s="832" t="s">
        <v>7699</v>
      </c>
      <c r="C596" s="832" t="s">
        <v>6751</v>
      </c>
      <c r="D596" s="832" t="s">
        <v>7386</v>
      </c>
      <c r="E596" s="832" t="s">
        <v>7387</v>
      </c>
      <c r="F596" s="849"/>
      <c r="G596" s="849"/>
      <c r="H596" s="849"/>
      <c r="I596" s="849"/>
      <c r="J596" s="849"/>
      <c r="K596" s="849"/>
      <c r="L596" s="849"/>
      <c r="M596" s="849"/>
      <c r="N596" s="849">
        <v>4.9000000000000004</v>
      </c>
      <c r="O596" s="849">
        <v>715.4</v>
      </c>
      <c r="P596" s="837"/>
      <c r="Q596" s="850">
        <v>145.99999999999997</v>
      </c>
    </row>
    <row r="597" spans="1:17" ht="14.4" customHeight="1" x14ac:dyDescent="0.3">
      <c r="A597" s="831" t="s">
        <v>629</v>
      </c>
      <c r="B597" s="832" t="s">
        <v>7699</v>
      </c>
      <c r="C597" s="832" t="s">
        <v>6751</v>
      </c>
      <c r="D597" s="832" t="s">
        <v>7271</v>
      </c>
      <c r="E597" s="832" t="s">
        <v>2226</v>
      </c>
      <c r="F597" s="849">
        <v>27</v>
      </c>
      <c r="G597" s="849">
        <v>2959.2</v>
      </c>
      <c r="H597" s="849"/>
      <c r="I597" s="849">
        <v>109.6</v>
      </c>
      <c r="J597" s="849"/>
      <c r="K597" s="849"/>
      <c r="L597" s="849"/>
      <c r="M597" s="849"/>
      <c r="N597" s="849">
        <v>12</v>
      </c>
      <c r="O597" s="849">
        <v>400.68</v>
      </c>
      <c r="P597" s="837"/>
      <c r="Q597" s="850">
        <v>33.39</v>
      </c>
    </row>
    <row r="598" spans="1:17" ht="14.4" customHeight="1" x14ac:dyDescent="0.3">
      <c r="A598" s="831" t="s">
        <v>629</v>
      </c>
      <c r="B598" s="832" t="s">
        <v>7699</v>
      </c>
      <c r="C598" s="832" t="s">
        <v>6751</v>
      </c>
      <c r="D598" s="832" t="s">
        <v>7272</v>
      </c>
      <c r="E598" s="832" t="s">
        <v>7273</v>
      </c>
      <c r="F598" s="849">
        <v>1.46</v>
      </c>
      <c r="G598" s="849">
        <v>483.75</v>
      </c>
      <c r="H598" s="849">
        <v>0.95410437458088437</v>
      </c>
      <c r="I598" s="849">
        <v>331.33561643835617</v>
      </c>
      <c r="J598" s="849">
        <v>1.53</v>
      </c>
      <c r="K598" s="849">
        <v>507.02</v>
      </c>
      <c r="L598" s="849">
        <v>1</v>
      </c>
      <c r="M598" s="849">
        <v>331.38562091503269</v>
      </c>
      <c r="N598" s="849">
        <v>3.35</v>
      </c>
      <c r="O598" s="849">
        <v>446</v>
      </c>
      <c r="P598" s="837">
        <v>0.87964971795984381</v>
      </c>
      <c r="Q598" s="850">
        <v>133.13432835820896</v>
      </c>
    </row>
    <row r="599" spans="1:17" ht="14.4" customHeight="1" x14ac:dyDescent="0.3">
      <c r="A599" s="831" t="s">
        <v>629</v>
      </c>
      <c r="B599" s="832" t="s">
        <v>7699</v>
      </c>
      <c r="C599" s="832" t="s">
        <v>6751</v>
      </c>
      <c r="D599" s="832" t="s">
        <v>6864</v>
      </c>
      <c r="E599" s="832" t="s">
        <v>2608</v>
      </c>
      <c r="F599" s="849"/>
      <c r="G599" s="849"/>
      <c r="H599" s="849"/>
      <c r="I599" s="849"/>
      <c r="J599" s="849"/>
      <c r="K599" s="849"/>
      <c r="L599" s="849"/>
      <c r="M599" s="849"/>
      <c r="N599" s="849">
        <v>0</v>
      </c>
      <c r="O599" s="849">
        <v>0</v>
      </c>
      <c r="P599" s="837"/>
      <c r="Q599" s="850"/>
    </row>
    <row r="600" spans="1:17" ht="14.4" customHeight="1" x14ac:dyDescent="0.3">
      <c r="A600" s="831" t="s">
        <v>629</v>
      </c>
      <c r="B600" s="832" t="s">
        <v>7699</v>
      </c>
      <c r="C600" s="832" t="s">
        <v>6751</v>
      </c>
      <c r="D600" s="832" t="s">
        <v>7274</v>
      </c>
      <c r="E600" s="832" t="s">
        <v>7275</v>
      </c>
      <c r="F600" s="849">
        <v>4.2</v>
      </c>
      <c r="G600" s="849">
        <v>8927.52</v>
      </c>
      <c r="H600" s="849">
        <v>14.000000000000002</v>
      </c>
      <c r="I600" s="849">
        <v>2125.6</v>
      </c>
      <c r="J600" s="849">
        <v>0.3</v>
      </c>
      <c r="K600" s="849">
        <v>637.67999999999995</v>
      </c>
      <c r="L600" s="849">
        <v>1</v>
      </c>
      <c r="M600" s="849">
        <v>2125.6</v>
      </c>
      <c r="N600" s="849"/>
      <c r="O600" s="849"/>
      <c r="P600" s="837"/>
      <c r="Q600" s="850"/>
    </row>
    <row r="601" spans="1:17" ht="14.4" customHeight="1" x14ac:dyDescent="0.3">
      <c r="A601" s="831" t="s">
        <v>629</v>
      </c>
      <c r="B601" s="832" t="s">
        <v>7699</v>
      </c>
      <c r="C601" s="832" t="s">
        <v>6751</v>
      </c>
      <c r="D601" s="832" t="s">
        <v>7276</v>
      </c>
      <c r="E601" s="832" t="s">
        <v>7277</v>
      </c>
      <c r="F601" s="849"/>
      <c r="G601" s="849"/>
      <c r="H601" s="849"/>
      <c r="I601" s="849"/>
      <c r="J601" s="849">
        <v>10</v>
      </c>
      <c r="K601" s="849">
        <v>2125.6</v>
      </c>
      <c r="L601" s="849">
        <v>1</v>
      </c>
      <c r="M601" s="849">
        <v>212.56</v>
      </c>
      <c r="N601" s="849">
        <v>0.3</v>
      </c>
      <c r="O601" s="849">
        <v>48.5</v>
      </c>
      <c r="P601" s="837">
        <v>2.2817086940158073E-2</v>
      </c>
      <c r="Q601" s="850">
        <v>161.66666666666669</v>
      </c>
    </row>
    <row r="602" spans="1:17" ht="14.4" customHeight="1" x14ac:dyDescent="0.3">
      <c r="A602" s="831" t="s">
        <v>629</v>
      </c>
      <c r="B602" s="832" t="s">
        <v>7699</v>
      </c>
      <c r="C602" s="832" t="s">
        <v>6751</v>
      </c>
      <c r="D602" s="832" t="s">
        <v>7278</v>
      </c>
      <c r="E602" s="832" t="s">
        <v>2222</v>
      </c>
      <c r="F602" s="849"/>
      <c r="G602" s="849"/>
      <c r="H602" s="849"/>
      <c r="I602" s="849"/>
      <c r="J602" s="849"/>
      <c r="K602" s="849"/>
      <c r="L602" s="849"/>
      <c r="M602" s="849"/>
      <c r="N602" s="849">
        <v>5</v>
      </c>
      <c r="O602" s="849">
        <v>2807.5</v>
      </c>
      <c r="P602" s="837"/>
      <c r="Q602" s="850">
        <v>561.5</v>
      </c>
    </row>
    <row r="603" spans="1:17" ht="14.4" customHeight="1" x14ac:dyDescent="0.3">
      <c r="A603" s="831" t="s">
        <v>629</v>
      </c>
      <c r="B603" s="832" t="s">
        <v>7699</v>
      </c>
      <c r="C603" s="832" t="s">
        <v>6751</v>
      </c>
      <c r="D603" s="832" t="s">
        <v>7279</v>
      </c>
      <c r="E603" s="832" t="s">
        <v>2210</v>
      </c>
      <c r="F603" s="849">
        <v>6.6499999999999995</v>
      </c>
      <c r="G603" s="849">
        <v>10851.86</v>
      </c>
      <c r="H603" s="849">
        <v>0.51953002320967612</v>
      </c>
      <c r="I603" s="849">
        <v>1631.8586466165416</v>
      </c>
      <c r="J603" s="849">
        <v>12.8</v>
      </c>
      <c r="K603" s="849">
        <v>20887.84</v>
      </c>
      <c r="L603" s="849">
        <v>1</v>
      </c>
      <c r="M603" s="849">
        <v>1631.8625</v>
      </c>
      <c r="N603" s="849">
        <v>11.9</v>
      </c>
      <c r="O603" s="849">
        <v>6840.4</v>
      </c>
      <c r="P603" s="837">
        <v>0.32748240124397732</v>
      </c>
      <c r="Q603" s="850">
        <v>574.82352941176464</v>
      </c>
    </row>
    <row r="604" spans="1:17" ht="14.4" customHeight="1" x14ac:dyDescent="0.3">
      <c r="A604" s="831" t="s">
        <v>629</v>
      </c>
      <c r="B604" s="832" t="s">
        <v>7699</v>
      </c>
      <c r="C604" s="832" t="s">
        <v>6751</v>
      </c>
      <c r="D604" s="832" t="s">
        <v>7280</v>
      </c>
      <c r="E604" s="832" t="s">
        <v>2210</v>
      </c>
      <c r="F604" s="849">
        <v>12.200000000000001</v>
      </c>
      <c r="G604" s="849">
        <v>39817.589999999997</v>
      </c>
      <c r="H604" s="849">
        <v>3.6969737203722821</v>
      </c>
      <c r="I604" s="849">
        <v>3263.7368852459012</v>
      </c>
      <c r="J604" s="849">
        <v>3.3</v>
      </c>
      <c r="K604" s="849">
        <v>10770.32</v>
      </c>
      <c r="L604" s="849">
        <v>1</v>
      </c>
      <c r="M604" s="849">
        <v>3263.7333333333336</v>
      </c>
      <c r="N604" s="849">
        <v>6.5</v>
      </c>
      <c r="O604" s="849">
        <v>7576.84</v>
      </c>
      <c r="P604" s="837">
        <v>0.7034925610381122</v>
      </c>
      <c r="Q604" s="850">
        <v>1165.6676923076923</v>
      </c>
    </row>
    <row r="605" spans="1:17" ht="14.4" customHeight="1" x14ac:dyDescent="0.3">
      <c r="A605" s="831" t="s">
        <v>629</v>
      </c>
      <c r="B605" s="832" t="s">
        <v>7699</v>
      </c>
      <c r="C605" s="832" t="s">
        <v>6751</v>
      </c>
      <c r="D605" s="832" t="s">
        <v>7281</v>
      </c>
      <c r="E605" s="832" t="s">
        <v>7249</v>
      </c>
      <c r="F605" s="849"/>
      <c r="G605" s="849"/>
      <c r="H605" s="849"/>
      <c r="I605" s="849"/>
      <c r="J605" s="849">
        <v>0.3</v>
      </c>
      <c r="K605" s="849">
        <v>177.51</v>
      </c>
      <c r="L605" s="849">
        <v>1</v>
      </c>
      <c r="M605" s="849">
        <v>591.70000000000005</v>
      </c>
      <c r="N605" s="849"/>
      <c r="O605" s="849"/>
      <c r="P605" s="837"/>
      <c r="Q605" s="850"/>
    </row>
    <row r="606" spans="1:17" ht="14.4" customHeight="1" x14ac:dyDescent="0.3">
      <c r="A606" s="831" t="s">
        <v>629</v>
      </c>
      <c r="B606" s="832" t="s">
        <v>7699</v>
      </c>
      <c r="C606" s="832" t="s">
        <v>6751</v>
      </c>
      <c r="D606" s="832" t="s">
        <v>7389</v>
      </c>
      <c r="E606" s="832" t="s">
        <v>7390</v>
      </c>
      <c r="F606" s="849"/>
      <c r="G606" s="849"/>
      <c r="H606" s="849"/>
      <c r="I606" s="849"/>
      <c r="J606" s="849">
        <v>0.23</v>
      </c>
      <c r="K606" s="849">
        <v>88.91</v>
      </c>
      <c r="L606" s="849">
        <v>1</v>
      </c>
      <c r="M606" s="849">
        <v>386.56521739130432</v>
      </c>
      <c r="N606" s="849"/>
      <c r="O606" s="849"/>
      <c r="P606" s="837"/>
      <c r="Q606" s="850"/>
    </row>
    <row r="607" spans="1:17" ht="14.4" customHeight="1" x14ac:dyDescent="0.3">
      <c r="A607" s="831" t="s">
        <v>629</v>
      </c>
      <c r="B607" s="832" t="s">
        <v>7699</v>
      </c>
      <c r="C607" s="832" t="s">
        <v>6751</v>
      </c>
      <c r="D607" s="832" t="s">
        <v>7714</v>
      </c>
      <c r="E607" s="832" t="s">
        <v>2079</v>
      </c>
      <c r="F607" s="849"/>
      <c r="G607" s="849"/>
      <c r="H607" s="849"/>
      <c r="I607" s="849"/>
      <c r="J607" s="849"/>
      <c r="K607" s="849"/>
      <c r="L607" s="849"/>
      <c r="M607" s="849"/>
      <c r="N607" s="849">
        <v>7</v>
      </c>
      <c r="O607" s="849">
        <v>902.23</v>
      </c>
      <c r="P607" s="837"/>
      <c r="Q607" s="850">
        <v>128.89000000000001</v>
      </c>
    </row>
    <row r="608" spans="1:17" ht="14.4" customHeight="1" x14ac:dyDescent="0.3">
      <c r="A608" s="831" t="s">
        <v>629</v>
      </c>
      <c r="B608" s="832" t="s">
        <v>7699</v>
      </c>
      <c r="C608" s="832" t="s">
        <v>6751</v>
      </c>
      <c r="D608" s="832" t="s">
        <v>7715</v>
      </c>
      <c r="E608" s="832" t="s">
        <v>7716</v>
      </c>
      <c r="F608" s="849">
        <v>2</v>
      </c>
      <c r="G608" s="849">
        <v>1609.22</v>
      </c>
      <c r="H608" s="849"/>
      <c r="I608" s="849">
        <v>804.61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629</v>
      </c>
      <c r="B609" s="832" t="s">
        <v>7699</v>
      </c>
      <c r="C609" s="832" t="s">
        <v>6751</v>
      </c>
      <c r="D609" s="832" t="s">
        <v>7717</v>
      </c>
      <c r="E609" s="832" t="s">
        <v>2081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372.94</v>
      </c>
      <c r="P609" s="837"/>
      <c r="Q609" s="850">
        <v>372.94</v>
      </c>
    </row>
    <row r="610" spans="1:17" ht="14.4" customHeight="1" x14ac:dyDescent="0.3">
      <c r="A610" s="831" t="s">
        <v>629</v>
      </c>
      <c r="B610" s="832" t="s">
        <v>7699</v>
      </c>
      <c r="C610" s="832" t="s">
        <v>6751</v>
      </c>
      <c r="D610" s="832" t="s">
        <v>7398</v>
      </c>
      <c r="E610" s="832" t="s">
        <v>7399</v>
      </c>
      <c r="F610" s="849"/>
      <c r="G610" s="849"/>
      <c r="H610" s="849"/>
      <c r="I610" s="849"/>
      <c r="J610" s="849"/>
      <c r="K610" s="849"/>
      <c r="L610" s="849"/>
      <c r="M610" s="849"/>
      <c r="N610" s="849">
        <v>56</v>
      </c>
      <c r="O610" s="849">
        <v>11791.92</v>
      </c>
      <c r="P610" s="837"/>
      <c r="Q610" s="850">
        <v>210.57</v>
      </c>
    </row>
    <row r="611" spans="1:17" ht="14.4" customHeight="1" x14ac:dyDescent="0.3">
      <c r="A611" s="831" t="s">
        <v>629</v>
      </c>
      <c r="B611" s="832" t="s">
        <v>7699</v>
      </c>
      <c r="C611" s="832" t="s">
        <v>6751</v>
      </c>
      <c r="D611" s="832" t="s">
        <v>7718</v>
      </c>
      <c r="E611" s="832" t="s">
        <v>2066</v>
      </c>
      <c r="F611" s="849"/>
      <c r="G611" s="849"/>
      <c r="H611" s="849"/>
      <c r="I611" s="849"/>
      <c r="J611" s="849"/>
      <c r="K611" s="849"/>
      <c r="L611" s="849"/>
      <c r="M611" s="849"/>
      <c r="N611" s="849">
        <v>3</v>
      </c>
      <c r="O611" s="849">
        <v>3862.08</v>
      </c>
      <c r="P611" s="837"/>
      <c r="Q611" s="850">
        <v>1287.3599999999999</v>
      </c>
    </row>
    <row r="612" spans="1:17" ht="14.4" customHeight="1" x14ac:dyDescent="0.3">
      <c r="A612" s="831" t="s">
        <v>629</v>
      </c>
      <c r="B612" s="832" t="s">
        <v>7699</v>
      </c>
      <c r="C612" s="832" t="s">
        <v>6751</v>
      </c>
      <c r="D612" s="832" t="s">
        <v>7719</v>
      </c>
      <c r="E612" s="832" t="s">
        <v>7720</v>
      </c>
      <c r="F612" s="849">
        <v>0.3</v>
      </c>
      <c r="G612" s="849">
        <v>489.56</v>
      </c>
      <c r="H612" s="849"/>
      <c r="I612" s="849">
        <v>1631.8666666666668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629</v>
      </c>
      <c r="B613" s="832" t="s">
        <v>7699</v>
      </c>
      <c r="C613" s="832" t="s">
        <v>6751</v>
      </c>
      <c r="D613" s="832" t="s">
        <v>7721</v>
      </c>
      <c r="E613" s="832" t="s">
        <v>7722</v>
      </c>
      <c r="F613" s="849">
        <v>0.3</v>
      </c>
      <c r="G613" s="849">
        <v>56.18</v>
      </c>
      <c r="H613" s="849"/>
      <c r="I613" s="849">
        <v>187.26666666666668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629</v>
      </c>
      <c r="B614" s="832" t="s">
        <v>7699</v>
      </c>
      <c r="C614" s="832" t="s">
        <v>6751</v>
      </c>
      <c r="D614" s="832" t="s">
        <v>7723</v>
      </c>
      <c r="E614" s="832" t="s">
        <v>2066</v>
      </c>
      <c r="F614" s="849"/>
      <c r="G614" s="849"/>
      <c r="H614" s="849"/>
      <c r="I614" s="849"/>
      <c r="J614" s="849"/>
      <c r="K614" s="849"/>
      <c r="L614" s="849"/>
      <c r="M614" s="849"/>
      <c r="N614" s="849">
        <v>8</v>
      </c>
      <c r="O614" s="849">
        <v>5149.4400000000005</v>
      </c>
      <c r="P614" s="837"/>
      <c r="Q614" s="850">
        <v>643.68000000000006</v>
      </c>
    </row>
    <row r="615" spans="1:17" ht="14.4" customHeight="1" x14ac:dyDescent="0.3">
      <c r="A615" s="831" t="s">
        <v>629</v>
      </c>
      <c r="B615" s="832" t="s">
        <v>7699</v>
      </c>
      <c r="C615" s="832" t="s">
        <v>6751</v>
      </c>
      <c r="D615" s="832" t="s">
        <v>7724</v>
      </c>
      <c r="E615" s="832" t="s">
        <v>2065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643.67999999999995</v>
      </c>
      <c r="P615" s="837"/>
      <c r="Q615" s="850">
        <v>643.67999999999995</v>
      </c>
    </row>
    <row r="616" spans="1:17" ht="14.4" customHeight="1" x14ac:dyDescent="0.3">
      <c r="A616" s="831" t="s">
        <v>629</v>
      </c>
      <c r="B616" s="832" t="s">
        <v>7699</v>
      </c>
      <c r="C616" s="832" t="s">
        <v>6751</v>
      </c>
      <c r="D616" s="832" t="s">
        <v>7725</v>
      </c>
      <c r="E616" s="832" t="s">
        <v>691</v>
      </c>
      <c r="F616" s="849"/>
      <c r="G616" s="849"/>
      <c r="H616" s="849"/>
      <c r="I616" s="849"/>
      <c r="J616" s="849"/>
      <c r="K616" s="849"/>
      <c r="L616" s="849"/>
      <c r="M616" s="849"/>
      <c r="N616" s="849">
        <v>0.6</v>
      </c>
      <c r="O616" s="849">
        <v>162.19999999999999</v>
      </c>
      <c r="P616" s="837"/>
      <c r="Q616" s="850">
        <v>270.33333333333331</v>
      </c>
    </row>
    <row r="617" spans="1:17" ht="14.4" customHeight="1" x14ac:dyDescent="0.3">
      <c r="A617" s="831" t="s">
        <v>629</v>
      </c>
      <c r="B617" s="832" t="s">
        <v>7699</v>
      </c>
      <c r="C617" s="832" t="s">
        <v>6751</v>
      </c>
      <c r="D617" s="832" t="s">
        <v>7401</v>
      </c>
      <c r="E617" s="832" t="s">
        <v>2525</v>
      </c>
      <c r="F617" s="849"/>
      <c r="G617" s="849"/>
      <c r="H617" s="849"/>
      <c r="I617" s="849"/>
      <c r="J617" s="849"/>
      <c r="K617" s="849"/>
      <c r="L617" s="849"/>
      <c r="M617" s="849"/>
      <c r="N617" s="849">
        <v>2</v>
      </c>
      <c r="O617" s="849">
        <v>2634.56</v>
      </c>
      <c r="P617" s="837"/>
      <c r="Q617" s="850">
        <v>1317.28</v>
      </c>
    </row>
    <row r="618" spans="1:17" ht="14.4" customHeight="1" x14ac:dyDescent="0.3">
      <c r="A618" s="831" t="s">
        <v>629</v>
      </c>
      <c r="B618" s="832" t="s">
        <v>7699</v>
      </c>
      <c r="C618" s="832" t="s">
        <v>7001</v>
      </c>
      <c r="D618" s="832" t="s">
        <v>7726</v>
      </c>
      <c r="E618" s="832" t="s">
        <v>7727</v>
      </c>
      <c r="F618" s="849">
        <v>1</v>
      </c>
      <c r="G618" s="849">
        <v>2159.5700000000002</v>
      </c>
      <c r="H618" s="849"/>
      <c r="I618" s="849">
        <v>2159.5700000000002</v>
      </c>
      <c r="J618" s="849"/>
      <c r="K618" s="849"/>
      <c r="L618" s="849"/>
      <c r="M618" s="849"/>
      <c r="N618" s="849">
        <v>1</v>
      </c>
      <c r="O618" s="849">
        <v>2177.8000000000002</v>
      </c>
      <c r="P618" s="837"/>
      <c r="Q618" s="850">
        <v>2177.8000000000002</v>
      </c>
    </row>
    <row r="619" spans="1:17" ht="14.4" customHeight="1" x14ac:dyDescent="0.3">
      <c r="A619" s="831" t="s">
        <v>629</v>
      </c>
      <c r="B619" s="832" t="s">
        <v>7699</v>
      </c>
      <c r="C619" s="832" t="s">
        <v>7001</v>
      </c>
      <c r="D619" s="832" t="s">
        <v>7002</v>
      </c>
      <c r="E619" s="832" t="s">
        <v>7003</v>
      </c>
      <c r="F619" s="849">
        <v>22</v>
      </c>
      <c r="G619" s="849">
        <v>58105.299999999996</v>
      </c>
      <c r="H619" s="849">
        <v>1.1578947368421053</v>
      </c>
      <c r="I619" s="849">
        <v>2641.1499999999996</v>
      </c>
      <c r="J619" s="849">
        <v>19</v>
      </c>
      <c r="K619" s="849">
        <v>50181.85</v>
      </c>
      <c r="L619" s="849">
        <v>1</v>
      </c>
      <c r="M619" s="849">
        <v>2641.15</v>
      </c>
      <c r="N619" s="849">
        <v>26</v>
      </c>
      <c r="O619" s="849">
        <v>69217.2</v>
      </c>
      <c r="P619" s="837">
        <v>1.3793273862960413</v>
      </c>
      <c r="Q619" s="850">
        <v>2662.2</v>
      </c>
    </row>
    <row r="620" spans="1:17" ht="14.4" customHeight="1" x14ac:dyDescent="0.3">
      <c r="A620" s="831" t="s">
        <v>629</v>
      </c>
      <c r="B620" s="832" t="s">
        <v>7699</v>
      </c>
      <c r="C620" s="832" t="s">
        <v>7001</v>
      </c>
      <c r="D620" s="832" t="s">
        <v>7004</v>
      </c>
      <c r="E620" s="832" t="s">
        <v>7003</v>
      </c>
      <c r="F620" s="849">
        <v>7</v>
      </c>
      <c r="G620" s="849">
        <v>11621.82</v>
      </c>
      <c r="H620" s="849">
        <v>0.63636363636363635</v>
      </c>
      <c r="I620" s="849">
        <v>1660.26</v>
      </c>
      <c r="J620" s="849">
        <v>11</v>
      </c>
      <c r="K620" s="849">
        <v>18262.86</v>
      </c>
      <c r="L620" s="849">
        <v>1</v>
      </c>
      <c r="M620" s="849">
        <v>1660.26</v>
      </c>
      <c r="N620" s="849">
        <v>9</v>
      </c>
      <c r="O620" s="849">
        <v>15070.68</v>
      </c>
      <c r="P620" s="837">
        <v>0.82520919505488188</v>
      </c>
      <c r="Q620" s="850">
        <v>1674.52</v>
      </c>
    </row>
    <row r="621" spans="1:17" ht="14.4" customHeight="1" x14ac:dyDescent="0.3">
      <c r="A621" s="831" t="s">
        <v>629</v>
      </c>
      <c r="B621" s="832" t="s">
        <v>7699</v>
      </c>
      <c r="C621" s="832" t="s">
        <v>7001</v>
      </c>
      <c r="D621" s="832" t="s">
        <v>7005</v>
      </c>
      <c r="E621" s="832" t="s">
        <v>7006</v>
      </c>
      <c r="F621" s="849">
        <v>3</v>
      </c>
      <c r="G621" s="849">
        <v>30927.449999999997</v>
      </c>
      <c r="H621" s="849"/>
      <c r="I621" s="849">
        <v>10309.15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629</v>
      </c>
      <c r="B622" s="832" t="s">
        <v>7699</v>
      </c>
      <c r="C622" s="832" t="s">
        <v>7001</v>
      </c>
      <c r="D622" s="832" t="s">
        <v>7294</v>
      </c>
      <c r="E622" s="832" t="s">
        <v>7295</v>
      </c>
      <c r="F622" s="849">
        <v>7</v>
      </c>
      <c r="G622" s="849">
        <v>8481.27</v>
      </c>
      <c r="H622" s="849">
        <v>0.77777777777777779</v>
      </c>
      <c r="I622" s="849">
        <v>1211.6100000000001</v>
      </c>
      <c r="J622" s="849">
        <v>9</v>
      </c>
      <c r="K622" s="849">
        <v>10904.49</v>
      </c>
      <c r="L622" s="849">
        <v>1</v>
      </c>
      <c r="M622" s="849">
        <v>1211.6099999999999</v>
      </c>
      <c r="N622" s="849">
        <v>5</v>
      </c>
      <c r="O622" s="849">
        <v>6121.75</v>
      </c>
      <c r="P622" s="837">
        <v>0.56139718592983257</v>
      </c>
      <c r="Q622" s="850">
        <v>1224.3499999999999</v>
      </c>
    </row>
    <row r="623" spans="1:17" ht="14.4" customHeight="1" x14ac:dyDescent="0.3">
      <c r="A623" s="831" t="s">
        <v>629</v>
      </c>
      <c r="B623" s="832" t="s">
        <v>7699</v>
      </c>
      <c r="C623" s="832" t="s">
        <v>7001</v>
      </c>
      <c r="D623" s="832" t="s">
        <v>7007</v>
      </c>
      <c r="E623" s="832" t="s">
        <v>7008</v>
      </c>
      <c r="F623" s="849">
        <v>33</v>
      </c>
      <c r="G623" s="849">
        <v>8105.13</v>
      </c>
      <c r="H623" s="849">
        <v>1.1000000000000001</v>
      </c>
      <c r="I623" s="849">
        <v>245.61</v>
      </c>
      <c r="J623" s="849">
        <v>30</v>
      </c>
      <c r="K623" s="849">
        <v>7368.2999999999993</v>
      </c>
      <c r="L623" s="849">
        <v>1</v>
      </c>
      <c r="M623" s="849">
        <v>245.60999999999999</v>
      </c>
      <c r="N623" s="849">
        <v>35</v>
      </c>
      <c r="O623" s="849">
        <v>8748.6</v>
      </c>
      <c r="P623" s="837">
        <v>1.1873295061276008</v>
      </c>
      <c r="Q623" s="850">
        <v>249.96</v>
      </c>
    </row>
    <row r="624" spans="1:17" ht="14.4" customHeight="1" x14ac:dyDescent="0.3">
      <c r="A624" s="831" t="s">
        <v>629</v>
      </c>
      <c r="B624" s="832" t="s">
        <v>7699</v>
      </c>
      <c r="C624" s="832" t="s">
        <v>7011</v>
      </c>
      <c r="D624" s="832" t="s">
        <v>7403</v>
      </c>
      <c r="E624" s="832" t="s">
        <v>7404</v>
      </c>
      <c r="F624" s="849"/>
      <c r="G624" s="849"/>
      <c r="H624" s="849"/>
      <c r="I624" s="849"/>
      <c r="J624" s="849">
        <v>3</v>
      </c>
      <c r="K624" s="849">
        <v>989.94</v>
      </c>
      <c r="L624" s="849">
        <v>1</v>
      </c>
      <c r="M624" s="849">
        <v>329.98</v>
      </c>
      <c r="N624" s="849"/>
      <c r="O624" s="849"/>
      <c r="P624" s="837"/>
      <c r="Q624" s="850"/>
    </row>
    <row r="625" spans="1:17" ht="14.4" customHeight="1" x14ac:dyDescent="0.3">
      <c r="A625" s="831" t="s">
        <v>629</v>
      </c>
      <c r="B625" s="832" t="s">
        <v>7699</v>
      </c>
      <c r="C625" s="832" t="s">
        <v>7011</v>
      </c>
      <c r="D625" s="832" t="s">
        <v>7407</v>
      </c>
      <c r="E625" s="832" t="s">
        <v>7406</v>
      </c>
      <c r="F625" s="849">
        <v>1</v>
      </c>
      <c r="G625" s="849">
        <v>129.03</v>
      </c>
      <c r="H625" s="849"/>
      <c r="I625" s="849">
        <v>129.03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629</v>
      </c>
      <c r="B626" s="832" t="s">
        <v>7699</v>
      </c>
      <c r="C626" s="832" t="s">
        <v>7011</v>
      </c>
      <c r="D626" s="832" t="s">
        <v>7728</v>
      </c>
      <c r="E626" s="832" t="s">
        <v>7729</v>
      </c>
      <c r="F626" s="849">
        <v>0.6</v>
      </c>
      <c r="G626" s="849">
        <v>377.74</v>
      </c>
      <c r="H626" s="849"/>
      <c r="I626" s="849">
        <v>629.56666666666672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629</v>
      </c>
      <c r="B627" s="832" t="s">
        <v>7699</v>
      </c>
      <c r="C627" s="832" t="s">
        <v>7011</v>
      </c>
      <c r="D627" s="832" t="s">
        <v>7412</v>
      </c>
      <c r="E627" s="832" t="s">
        <v>7411</v>
      </c>
      <c r="F627" s="849"/>
      <c r="G627" s="849"/>
      <c r="H627" s="849"/>
      <c r="I627" s="849"/>
      <c r="J627" s="849">
        <v>3</v>
      </c>
      <c r="K627" s="849">
        <v>3541.26</v>
      </c>
      <c r="L627" s="849">
        <v>1</v>
      </c>
      <c r="M627" s="849">
        <v>1180.42</v>
      </c>
      <c r="N627" s="849"/>
      <c r="O627" s="849"/>
      <c r="P627" s="837"/>
      <c r="Q627" s="850"/>
    </row>
    <row r="628" spans="1:17" ht="14.4" customHeight="1" x14ac:dyDescent="0.3">
      <c r="A628" s="831" t="s">
        <v>629</v>
      </c>
      <c r="B628" s="832" t="s">
        <v>7699</v>
      </c>
      <c r="C628" s="832" t="s">
        <v>7011</v>
      </c>
      <c r="D628" s="832" t="s">
        <v>7730</v>
      </c>
      <c r="E628" s="832" t="s">
        <v>7411</v>
      </c>
      <c r="F628" s="849"/>
      <c r="G628" s="849"/>
      <c r="H628" s="849"/>
      <c r="I628" s="849"/>
      <c r="J628" s="849">
        <v>1</v>
      </c>
      <c r="K628" s="849">
        <v>1247.78</v>
      </c>
      <c r="L628" s="849">
        <v>1</v>
      </c>
      <c r="M628" s="849">
        <v>1247.78</v>
      </c>
      <c r="N628" s="849"/>
      <c r="O628" s="849"/>
      <c r="P628" s="837"/>
      <c r="Q628" s="850"/>
    </row>
    <row r="629" spans="1:17" ht="14.4" customHeight="1" x14ac:dyDescent="0.3">
      <c r="A629" s="831" t="s">
        <v>629</v>
      </c>
      <c r="B629" s="832" t="s">
        <v>7699</v>
      </c>
      <c r="C629" s="832" t="s">
        <v>7011</v>
      </c>
      <c r="D629" s="832" t="s">
        <v>7731</v>
      </c>
      <c r="E629" s="832" t="s">
        <v>7411</v>
      </c>
      <c r="F629" s="849"/>
      <c r="G629" s="849"/>
      <c r="H629" s="849"/>
      <c r="I629" s="849"/>
      <c r="J629" s="849">
        <v>3</v>
      </c>
      <c r="K629" s="849">
        <v>4128.87</v>
      </c>
      <c r="L629" s="849">
        <v>1</v>
      </c>
      <c r="M629" s="849">
        <v>1376.29</v>
      </c>
      <c r="N629" s="849"/>
      <c r="O629" s="849"/>
      <c r="P629" s="837"/>
      <c r="Q629" s="850"/>
    </row>
    <row r="630" spans="1:17" ht="14.4" customHeight="1" x14ac:dyDescent="0.3">
      <c r="A630" s="831" t="s">
        <v>629</v>
      </c>
      <c r="B630" s="832" t="s">
        <v>7699</v>
      </c>
      <c r="C630" s="832" t="s">
        <v>7011</v>
      </c>
      <c r="D630" s="832" t="s">
        <v>7413</v>
      </c>
      <c r="E630" s="832" t="s">
        <v>7414</v>
      </c>
      <c r="F630" s="849">
        <v>1</v>
      </c>
      <c r="G630" s="849">
        <v>687</v>
      </c>
      <c r="H630" s="849"/>
      <c r="I630" s="849">
        <v>687</v>
      </c>
      <c r="J630" s="849"/>
      <c r="K630" s="849"/>
      <c r="L630" s="849"/>
      <c r="M630" s="849"/>
      <c r="N630" s="849">
        <v>1</v>
      </c>
      <c r="O630" s="849">
        <v>687</v>
      </c>
      <c r="P630" s="837"/>
      <c r="Q630" s="850">
        <v>687</v>
      </c>
    </row>
    <row r="631" spans="1:17" ht="14.4" customHeight="1" x14ac:dyDescent="0.3">
      <c r="A631" s="831" t="s">
        <v>629</v>
      </c>
      <c r="B631" s="832" t="s">
        <v>7699</v>
      </c>
      <c r="C631" s="832" t="s">
        <v>7011</v>
      </c>
      <c r="D631" s="832" t="s">
        <v>7415</v>
      </c>
      <c r="E631" s="832" t="s">
        <v>7406</v>
      </c>
      <c r="F631" s="849">
        <v>5</v>
      </c>
      <c r="G631" s="849">
        <v>345.09999999999997</v>
      </c>
      <c r="H631" s="849">
        <v>2.5</v>
      </c>
      <c r="I631" s="849">
        <v>69.02</v>
      </c>
      <c r="J631" s="849">
        <v>2</v>
      </c>
      <c r="K631" s="849">
        <v>138.04</v>
      </c>
      <c r="L631" s="849">
        <v>1</v>
      </c>
      <c r="M631" s="849">
        <v>69.02</v>
      </c>
      <c r="N631" s="849"/>
      <c r="O631" s="849"/>
      <c r="P631" s="837"/>
      <c r="Q631" s="850"/>
    </row>
    <row r="632" spans="1:17" ht="14.4" customHeight="1" x14ac:dyDescent="0.3">
      <c r="A632" s="831" t="s">
        <v>629</v>
      </c>
      <c r="B632" s="832" t="s">
        <v>7699</v>
      </c>
      <c r="C632" s="832" t="s">
        <v>7011</v>
      </c>
      <c r="D632" s="832" t="s">
        <v>7416</v>
      </c>
      <c r="E632" s="832" t="s">
        <v>7406</v>
      </c>
      <c r="F632" s="849">
        <v>1</v>
      </c>
      <c r="G632" s="849">
        <v>84.98</v>
      </c>
      <c r="H632" s="849"/>
      <c r="I632" s="849">
        <v>84.98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629</v>
      </c>
      <c r="B633" s="832" t="s">
        <v>7699</v>
      </c>
      <c r="C633" s="832" t="s">
        <v>7011</v>
      </c>
      <c r="D633" s="832" t="s">
        <v>7417</v>
      </c>
      <c r="E633" s="832" t="s">
        <v>7418</v>
      </c>
      <c r="F633" s="849">
        <v>8</v>
      </c>
      <c r="G633" s="849">
        <v>1920</v>
      </c>
      <c r="H633" s="849"/>
      <c r="I633" s="849">
        <v>240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629</v>
      </c>
      <c r="B634" s="832" t="s">
        <v>7699</v>
      </c>
      <c r="C634" s="832" t="s">
        <v>7011</v>
      </c>
      <c r="D634" s="832" t="s">
        <v>7419</v>
      </c>
      <c r="E634" s="832" t="s">
        <v>7418</v>
      </c>
      <c r="F634" s="849">
        <v>0.15</v>
      </c>
      <c r="G634" s="849">
        <v>182.4</v>
      </c>
      <c r="H634" s="849"/>
      <c r="I634" s="849">
        <v>1216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629</v>
      </c>
      <c r="B635" s="832" t="s">
        <v>7699</v>
      </c>
      <c r="C635" s="832" t="s">
        <v>7011</v>
      </c>
      <c r="D635" s="832" t="s">
        <v>7732</v>
      </c>
      <c r="E635" s="832" t="s">
        <v>7733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3925.63</v>
      </c>
      <c r="P635" s="837"/>
      <c r="Q635" s="850">
        <v>3925.63</v>
      </c>
    </row>
    <row r="636" spans="1:17" ht="14.4" customHeight="1" x14ac:dyDescent="0.3">
      <c r="A636" s="831" t="s">
        <v>629</v>
      </c>
      <c r="B636" s="832" t="s">
        <v>7699</v>
      </c>
      <c r="C636" s="832" t="s">
        <v>7011</v>
      </c>
      <c r="D636" s="832" t="s">
        <v>7420</v>
      </c>
      <c r="E636" s="832" t="s">
        <v>7421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5223.3</v>
      </c>
      <c r="P636" s="837"/>
      <c r="Q636" s="850">
        <v>5223.3</v>
      </c>
    </row>
    <row r="637" spans="1:17" ht="14.4" customHeight="1" x14ac:dyDescent="0.3">
      <c r="A637" s="831" t="s">
        <v>629</v>
      </c>
      <c r="B637" s="832" t="s">
        <v>7699</v>
      </c>
      <c r="C637" s="832" t="s">
        <v>7011</v>
      </c>
      <c r="D637" s="832" t="s">
        <v>7422</v>
      </c>
      <c r="E637" s="832" t="s">
        <v>7423</v>
      </c>
      <c r="F637" s="849">
        <v>1</v>
      </c>
      <c r="G637" s="849">
        <v>4880</v>
      </c>
      <c r="H637" s="849"/>
      <c r="I637" s="849">
        <v>4880</v>
      </c>
      <c r="J637" s="849"/>
      <c r="K637" s="849"/>
      <c r="L637" s="849"/>
      <c r="M637" s="849"/>
      <c r="N637" s="849">
        <v>1</v>
      </c>
      <c r="O637" s="849">
        <v>4880</v>
      </c>
      <c r="P637" s="837"/>
      <c r="Q637" s="850">
        <v>4880</v>
      </c>
    </row>
    <row r="638" spans="1:17" ht="14.4" customHeight="1" x14ac:dyDescent="0.3">
      <c r="A638" s="831" t="s">
        <v>629</v>
      </c>
      <c r="B638" s="832" t="s">
        <v>7699</v>
      </c>
      <c r="C638" s="832" t="s">
        <v>7011</v>
      </c>
      <c r="D638" s="832" t="s">
        <v>7424</v>
      </c>
      <c r="E638" s="832" t="s">
        <v>7425</v>
      </c>
      <c r="F638" s="849">
        <v>1</v>
      </c>
      <c r="G638" s="849">
        <v>6307.7</v>
      </c>
      <c r="H638" s="849"/>
      <c r="I638" s="849">
        <v>6307.7</v>
      </c>
      <c r="J638" s="849"/>
      <c r="K638" s="849"/>
      <c r="L638" s="849"/>
      <c r="M638" s="849"/>
      <c r="N638" s="849">
        <v>1</v>
      </c>
      <c r="O638" s="849">
        <v>6307.7</v>
      </c>
      <c r="P638" s="837"/>
      <c r="Q638" s="850">
        <v>6307.7</v>
      </c>
    </row>
    <row r="639" spans="1:17" ht="14.4" customHeight="1" x14ac:dyDescent="0.3">
      <c r="A639" s="831" t="s">
        <v>629</v>
      </c>
      <c r="B639" s="832" t="s">
        <v>7699</v>
      </c>
      <c r="C639" s="832" t="s">
        <v>7011</v>
      </c>
      <c r="D639" s="832" t="s">
        <v>7427</v>
      </c>
      <c r="E639" s="832" t="s">
        <v>7406</v>
      </c>
      <c r="F639" s="849">
        <v>1</v>
      </c>
      <c r="G639" s="849">
        <v>121.25</v>
      </c>
      <c r="H639" s="849"/>
      <c r="I639" s="849">
        <v>121.25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629</v>
      </c>
      <c r="B640" s="832" t="s">
        <v>7699</v>
      </c>
      <c r="C640" s="832" t="s">
        <v>7011</v>
      </c>
      <c r="D640" s="832" t="s">
        <v>7429</v>
      </c>
      <c r="E640" s="832" t="s">
        <v>7406</v>
      </c>
      <c r="F640" s="849">
        <v>5</v>
      </c>
      <c r="G640" s="849">
        <v>450.8</v>
      </c>
      <c r="H640" s="849"/>
      <c r="I640" s="849">
        <v>90.16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629</v>
      </c>
      <c r="B641" s="832" t="s">
        <v>7699</v>
      </c>
      <c r="C641" s="832" t="s">
        <v>7011</v>
      </c>
      <c r="D641" s="832" t="s">
        <v>7446</v>
      </c>
      <c r="E641" s="832" t="s">
        <v>7447</v>
      </c>
      <c r="F641" s="849"/>
      <c r="G641" s="849"/>
      <c r="H641" s="849"/>
      <c r="I641" s="849"/>
      <c r="J641" s="849">
        <v>1</v>
      </c>
      <c r="K641" s="849">
        <v>281.27</v>
      </c>
      <c r="L641" s="849">
        <v>1</v>
      </c>
      <c r="M641" s="849">
        <v>281.27</v>
      </c>
      <c r="N641" s="849"/>
      <c r="O641" s="849"/>
      <c r="P641" s="837"/>
      <c r="Q641" s="850"/>
    </row>
    <row r="642" spans="1:17" ht="14.4" customHeight="1" x14ac:dyDescent="0.3">
      <c r="A642" s="831" t="s">
        <v>629</v>
      </c>
      <c r="B642" s="832" t="s">
        <v>7699</v>
      </c>
      <c r="C642" s="832" t="s">
        <v>7011</v>
      </c>
      <c r="D642" s="832" t="s">
        <v>7450</v>
      </c>
      <c r="E642" s="832" t="s">
        <v>7451</v>
      </c>
      <c r="F642" s="849"/>
      <c r="G642" s="849"/>
      <c r="H642" s="849"/>
      <c r="I642" s="849"/>
      <c r="J642" s="849">
        <v>1</v>
      </c>
      <c r="K642" s="849">
        <v>789.29</v>
      </c>
      <c r="L642" s="849">
        <v>1</v>
      </c>
      <c r="M642" s="849">
        <v>789.29</v>
      </c>
      <c r="N642" s="849"/>
      <c r="O642" s="849"/>
      <c r="P642" s="837"/>
      <c r="Q642" s="850"/>
    </row>
    <row r="643" spans="1:17" ht="14.4" customHeight="1" x14ac:dyDescent="0.3">
      <c r="A643" s="831" t="s">
        <v>629</v>
      </c>
      <c r="B643" s="832" t="s">
        <v>7699</v>
      </c>
      <c r="C643" s="832" t="s">
        <v>7011</v>
      </c>
      <c r="D643" s="832" t="s">
        <v>7734</v>
      </c>
      <c r="E643" s="832" t="s">
        <v>7735</v>
      </c>
      <c r="F643" s="849">
        <v>1</v>
      </c>
      <c r="G643" s="849">
        <v>1638.39</v>
      </c>
      <c r="H643" s="849"/>
      <c r="I643" s="849">
        <v>1638.39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629</v>
      </c>
      <c r="B644" s="832" t="s">
        <v>7699</v>
      </c>
      <c r="C644" s="832" t="s">
        <v>7011</v>
      </c>
      <c r="D644" s="832" t="s">
        <v>7736</v>
      </c>
      <c r="E644" s="832" t="s">
        <v>7737</v>
      </c>
      <c r="F644" s="849">
        <v>2</v>
      </c>
      <c r="G644" s="849">
        <v>2058.84</v>
      </c>
      <c r="H644" s="849"/>
      <c r="I644" s="849">
        <v>1029.42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629</v>
      </c>
      <c r="B645" s="832" t="s">
        <v>7699</v>
      </c>
      <c r="C645" s="832" t="s">
        <v>7011</v>
      </c>
      <c r="D645" s="832" t="s">
        <v>7296</v>
      </c>
      <c r="E645" s="832" t="s">
        <v>7297</v>
      </c>
      <c r="F645" s="849">
        <v>1</v>
      </c>
      <c r="G645" s="849">
        <v>1707.31</v>
      </c>
      <c r="H645" s="849">
        <v>0.53288492150191946</v>
      </c>
      <c r="I645" s="849">
        <v>1707.31</v>
      </c>
      <c r="J645" s="849">
        <v>2</v>
      </c>
      <c r="K645" s="849">
        <v>3203.9</v>
      </c>
      <c r="L645" s="849">
        <v>1</v>
      </c>
      <c r="M645" s="849">
        <v>1601.95</v>
      </c>
      <c r="N645" s="849">
        <v>2</v>
      </c>
      <c r="O645" s="849">
        <v>1815</v>
      </c>
      <c r="P645" s="837">
        <v>0.56649708168170043</v>
      </c>
      <c r="Q645" s="850">
        <v>907.5</v>
      </c>
    </row>
    <row r="646" spans="1:17" ht="14.4" customHeight="1" x14ac:dyDescent="0.3">
      <c r="A646" s="831" t="s">
        <v>629</v>
      </c>
      <c r="B646" s="832" t="s">
        <v>7699</v>
      </c>
      <c r="C646" s="832" t="s">
        <v>7011</v>
      </c>
      <c r="D646" s="832" t="s">
        <v>7461</v>
      </c>
      <c r="E646" s="832" t="s">
        <v>7462</v>
      </c>
      <c r="F646" s="849">
        <v>1</v>
      </c>
      <c r="G646" s="849">
        <v>223.85</v>
      </c>
      <c r="H646" s="849">
        <v>0.33333333333333337</v>
      </c>
      <c r="I646" s="849">
        <v>223.85</v>
      </c>
      <c r="J646" s="849">
        <v>3</v>
      </c>
      <c r="K646" s="849">
        <v>671.55</v>
      </c>
      <c r="L646" s="849">
        <v>1</v>
      </c>
      <c r="M646" s="849">
        <v>223.85</v>
      </c>
      <c r="N646" s="849"/>
      <c r="O646" s="849"/>
      <c r="P646" s="837"/>
      <c r="Q646" s="850"/>
    </row>
    <row r="647" spans="1:17" ht="14.4" customHeight="1" x14ac:dyDescent="0.3">
      <c r="A647" s="831" t="s">
        <v>629</v>
      </c>
      <c r="B647" s="832" t="s">
        <v>7699</v>
      </c>
      <c r="C647" s="832" t="s">
        <v>7011</v>
      </c>
      <c r="D647" s="832" t="s">
        <v>7738</v>
      </c>
      <c r="E647" s="832" t="s">
        <v>7739</v>
      </c>
      <c r="F647" s="849">
        <v>1</v>
      </c>
      <c r="G647" s="849">
        <v>9375.98</v>
      </c>
      <c r="H647" s="849"/>
      <c r="I647" s="849">
        <v>9375.98</v>
      </c>
      <c r="J647" s="849"/>
      <c r="K647" s="849"/>
      <c r="L647" s="849"/>
      <c r="M647" s="849"/>
      <c r="N647" s="849">
        <v>1</v>
      </c>
      <c r="O647" s="849">
        <v>9375.98</v>
      </c>
      <c r="P647" s="837"/>
      <c r="Q647" s="850">
        <v>9375.98</v>
      </c>
    </row>
    <row r="648" spans="1:17" ht="14.4" customHeight="1" x14ac:dyDescent="0.3">
      <c r="A648" s="831" t="s">
        <v>629</v>
      </c>
      <c r="B648" s="832" t="s">
        <v>7699</v>
      </c>
      <c r="C648" s="832" t="s">
        <v>7011</v>
      </c>
      <c r="D648" s="832" t="s">
        <v>7740</v>
      </c>
      <c r="E648" s="832" t="s">
        <v>7741</v>
      </c>
      <c r="F648" s="849">
        <v>2</v>
      </c>
      <c r="G648" s="849">
        <v>13194.16</v>
      </c>
      <c r="H648" s="849"/>
      <c r="I648" s="849">
        <v>6597.08</v>
      </c>
      <c r="J648" s="849"/>
      <c r="K648" s="849"/>
      <c r="L648" s="849"/>
      <c r="M648" s="849"/>
      <c r="N648" s="849">
        <v>2</v>
      </c>
      <c r="O648" s="849">
        <v>9895.76</v>
      </c>
      <c r="P648" s="837"/>
      <c r="Q648" s="850">
        <v>4947.88</v>
      </c>
    </row>
    <row r="649" spans="1:17" ht="14.4" customHeight="1" x14ac:dyDescent="0.3">
      <c r="A649" s="831" t="s">
        <v>629</v>
      </c>
      <c r="B649" s="832" t="s">
        <v>7699</v>
      </c>
      <c r="C649" s="832" t="s">
        <v>7011</v>
      </c>
      <c r="D649" s="832" t="s">
        <v>7473</v>
      </c>
      <c r="E649" s="832" t="s">
        <v>7474</v>
      </c>
      <c r="F649" s="849">
        <v>1</v>
      </c>
      <c r="G649" s="849">
        <v>9719.2999999999993</v>
      </c>
      <c r="H649" s="849"/>
      <c r="I649" s="849">
        <v>9719.2999999999993</v>
      </c>
      <c r="J649" s="849"/>
      <c r="K649" s="849"/>
      <c r="L649" s="849"/>
      <c r="M649" s="849"/>
      <c r="N649" s="849">
        <v>1</v>
      </c>
      <c r="O649" s="849">
        <v>7289.24</v>
      </c>
      <c r="P649" s="837"/>
      <c r="Q649" s="850">
        <v>7289.24</v>
      </c>
    </row>
    <row r="650" spans="1:17" ht="14.4" customHeight="1" x14ac:dyDescent="0.3">
      <c r="A650" s="831" t="s">
        <v>629</v>
      </c>
      <c r="B650" s="832" t="s">
        <v>7699</v>
      </c>
      <c r="C650" s="832" t="s">
        <v>7011</v>
      </c>
      <c r="D650" s="832" t="s">
        <v>7475</v>
      </c>
      <c r="E650" s="832" t="s">
        <v>7476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6397.2</v>
      </c>
      <c r="P650" s="837"/>
      <c r="Q650" s="850">
        <v>6397.2</v>
      </c>
    </row>
    <row r="651" spans="1:17" ht="14.4" customHeight="1" x14ac:dyDescent="0.3">
      <c r="A651" s="831" t="s">
        <v>629</v>
      </c>
      <c r="B651" s="832" t="s">
        <v>7699</v>
      </c>
      <c r="C651" s="832" t="s">
        <v>7011</v>
      </c>
      <c r="D651" s="832" t="s">
        <v>7477</v>
      </c>
      <c r="E651" s="832" t="s">
        <v>7478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5708.29</v>
      </c>
      <c r="P651" s="837"/>
      <c r="Q651" s="850">
        <v>5708.29</v>
      </c>
    </row>
    <row r="652" spans="1:17" ht="14.4" customHeight="1" x14ac:dyDescent="0.3">
      <c r="A652" s="831" t="s">
        <v>629</v>
      </c>
      <c r="B652" s="832" t="s">
        <v>7699</v>
      </c>
      <c r="C652" s="832" t="s">
        <v>7011</v>
      </c>
      <c r="D652" s="832" t="s">
        <v>7479</v>
      </c>
      <c r="E652" s="832" t="s">
        <v>7480</v>
      </c>
      <c r="F652" s="849"/>
      <c r="G652" s="849"/>
      <c r="H652" s="849"/>
      <c r="I652" s="849"/>
      <c r="J652" s="849">
        <v>3</v>
      </c>
      <c r="K652" s="849">
        <v>11017.380000000001</v>
      </c>
      <c r="L652" s="849">
        <v>1</v>
      </c>
      <c r="M652" s="849">
        <v>3672.4600000000005</v>
      </c>
      <c r="N652" s="849"/>
      <c r="O652" s="849"/>
      <c r="P652" s="837"/>
      <c r="Q652" s="850"/>
    </row>
    <row r="653" spans="1:17" ht="14.4" customHeight="1" x14ac:dyDescent="0.3">
      <c r="A653" s="831" t="s">
        <v>629</v>
      </c>
      <c r="B653" s="832" t="s">
        <v>7699</v>
      </c>
      <c r="C653" s="832" t="s">
        <v>7011</v>
      </c>
      <c r="D653" s="832" t="s">
        <v>7483</v>
      </c>
      <c r="E653" s="832" t="s">
        <v>7484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12748.9</v>
      </c>
      <c r="P653" s="837"/>
      <c r="Q653" s="850">
        <v>12748.9</v>
      </c>
    </row>
    <row r="654" spans="1:17" ht="14.4" customHeight="1" x14ac:dyDescent="0.3">
      <c r="A654" s="831" t="s">
        <v>629</v>
      </c>
      <c r="B654" s="832" t="s">
        <v>7699</v>
      </c>
      <c r="C654" s="832" t="s">
        <v>7011</v>
      </c>
      <c r="D654" s="832" t="s">
        <v>7300</v>
      </c>
      <c r="E654" s="832" t="s">
        <v>7301</v>
      </c>
      <c r="F654" s="849">
        <v>1</v>
      </c>
      <c r="G654" s="849">
        <v>8730.2999999999993</v>
      </c>
      <c r="H654" s="849"/>
      <c r="I654" s="849">
        <v>8730.2999999999993</v>
      </c>
      <c r="J654" s="849"/>
      <c r="K654" s="849"/>
      <c r="L654" s="849"/>
      <c r="M654" s="849"/>
      <c r="N654" s="849">
        <v>4</v>
      </c>
      <c r="O654" s="849">
        <v>34921.199999999997</v>
      </c>
      <c r="P654" s="837"/>
      <c r="Q654" s="850">
        <v>8730.2999999999993</v>
      </c>
    </row>
    <row r="655" spans="1:17" ht="14.4" customHeight="1" x14ac:dyDescent="0.3">
      <c r="A655" s="831" t="s">
        <v>629</v>
      </c>
      <c r="B655" s="832" t="s">
        <v>7699</v>
      </c>
      <c r="C655" s="832" t="s">
        <v>7011</v>
      </c>
      <c r="D655" s="832" t="s">
        <v>7742</v>
      </c>
      <c r="E655" s="832" t="s">
        <v>7743</v>
      </c>
      <c r="F655" s="849">
        <v>1</v>
      </c>
      <c r="G655" s="849">
        <v>10980.7</v>
      </c>
      <c r="H655" s="849"/>
      <c r="I655" s="849">
        <v>10980.7</v>
      </c>
      <c r="J655" s="849"/>
      <c r="K655" s="849"/>
      <c r="L655" s="849"/>
      <c r="M655" s="849"/>
      <c r="N655" s="849">
        <v>1</v>
      </c>
      <c r="O655" s="849">
        <v>10980.7</v>
      </c>
      <c r="P655" s="837"/>
      <c r="Q655" s="850">
        <v>10980.7</v>
      </c>
    </row>
    <row r="656" spans="1:17" ht="14.4" customHeight="1" x14ac:dyDescent="0.3">
      <c r="A656" s="831" t="s">
        <v>629</v>
      </c>
      <c r="B656" s="832" t="s">
        <v>7699</v>
      </c>
      <c r="C656" s="832" t="s">
        <v>7011</v>
      </c>
      <c r="D656" s="832" t="s">
        <v>7744</v>
      </c>
      <c r="E656" s="832" t="s">
        <v>7745</v>
      </c>
      <c r="F656" s="849">
        <v>1</v>
      </c>
      <c r="G656" s="849">
        <v>10980.7</v>
      </c>
      <c r="H656" s="849"/>
      <c r="I656" s="849">
        <v>10980.7</v>
      </c>
      <c r="J656" s="849"/>
      <c r="K656" s="849"/>
      <c r="L656" s="849"/>
      <c r="M656" s="849"/>
      <c r="N656" s="849">
        <v>1</v>
      </c>
      <c r="O656" s="849">
        <v>10980.7</v>
      </c>
      <c r="P656" s="837"/>
      <c r="Q656" s="850">
        <v>10980.7</v>
      </c>
    </row>
    <row r="657" spans="1:17" ht="14.4" customHeight="1" x14ac:dyDescent="0.3">
      <c r="A657" s="831" t="s">
        <v>629</v>
      </c>
      <c r="B657" s="832" t="s">
        <v>7699</v>
      </c>
      <c r="C657" s="832" t="s">
        <v>7011</v>
      </c>
      <c r="D657" s="832" t="s">
        <v>7495</v>
      </c>
      <c r="E657" s="832" t="s">
        <v>7496</v>
      </c>
      <c r="F657" s="849"/>
      <c r="G657" s="849"/>
      <c r="H657" s="849"/>
      <c r="I657" s="849"/>
      <c r="J657" s="849">
        <v>2</v>
      </c>
      <c r="K657" s="849">
        <v>18523.400000000001</v>
      </c>
      <c r="L657" s="849">
        <v>1</v>
      </c>
      <c r="M657" s="849">
        <v>9261.7000000000007</v>
      </c>
      <c r="N657" s="849"/>
      <c r="O657" s="849"/>
      <c r="P657" s="837"/>
      <c r="Q657" s="850"/>
    </row>
    <row r="658" spans="1:17" ht="14.4" customHeight="1" x14ac:dyDescent="0.3">
      <c r="A658" s="831" t="s">
        <v>629</v>
      </c>
      <c r="B658" s="832" t="s">
        <v>7699</v>
      </c>
      <c r="C658" s="832" t="s">
        <v>7011</v>
      </c>
      <c r="D658" s="832" t="s">
        <v>7746</v>
      </c>
      <c r="E658" s="832" t="s">
        <v>7747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5860.64</v>
      </c>
      <c r="P658" s="837"/>
      <c r="Q658" s="850">
        <v>5860.64</v>
      </c>
    </row>
    <row r="659" spans="1:17" ht="14.4" customHeight="1" x14ac:dyDescent="0.3">
      <c r="A659" s="831" t="s">
        <v>629</v>
      </c>
      <c r="B659" s="832" t="s">
        <v>7699</v>
      </c>
      <c r="C659" s="832" t="s">
        <v>7011</v>
      </c>
      <c r="D659" s="832" t="s">
        <v>7748</v>
      </c>
      <c r="E659" s="832" t="s">
        <v>7514</v>
      </c>
      <c r="F659" s="849">
        <v>1</v>
      </c>
      <c r="G659" s="849">
        <v>6593.35</v>
      </c>
      <c r="H659" s="849"/>
      <c r="I659" s="849">
        <v>6593.35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629</v>
      </c>
      <c r="B660" s="832" t="s">
        <v>7699</v>
      </c>
      <c r="C660" s="832" t="s">
        <v>7011</v>
      </c>
      <c r="D660" s="832" t="s">
        <v>7521</v>
      </c>
      <c r="E660" s="832" t="s">
        <v>7520</v>
      </c>
      <c r="F660" s="849"/>
      <c r="G660" s="849"/>
      <c r="H660" s="849"/>
      <c r="I660" s="849"/>
      <c r="J660" s="849">
        <v>1</v>
      </c>
      <c r="K660" s="849">
        <v>61920</v>
      </c>
      <c r="L660" s="849">
        <v>1</v>
      </c>
      <c r="M660" s="849">
        <v>61920</v>
      </c>
      <c r="N660" s="849"/>
      <c r="O660" s="849"/>
      <c r="P660" s="837"/>
      <c r="Q660" s="850"/>
    </row>
    <row r="661" spans="1:17" ht="14.4" customHeight="1" x14ac:dyDescent="0.3">
      <c r="A661" s="831" t="s">
        <v>629</v>
      </c>
      <c r="B661" s="832" t="s">
        <v>7699</v>
      </c>
      <c r="C661" s="832" t="s">
        <v>7011</v>
      </c>
      <c r="D661" s="832" t="s">
        <v>7749</v>
      </c>
      <c r="E661" s="832" t="s">
        <v>7750</v>
      </c>
      <c r="F661" s="849">
        <v>0.4</v>
      </c>
      <c r="G661" s="849">
        <v>100.81</v>
      </c>
      <c r="H661" s="849"/>
      <c r="I661" s="849">
        <v>252.02500000000001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629</v>
      </c>
      <c r="B662" s="832" t="s">
        <v>7699</v>
      </c>
      <c r="C662" s="832" t="s">
        <v>7011</v>
      </c>
      <c r="D662" s="832" t="s">
        <v>7751</v>
      </c>
      <c r="E662" s="832" t="s">
        <v>7750</v>
      </c>
      <c r="F662" s="849">
        <v>4</v>
      </c>
      <c r="G662" s="849">
        <v>7395.48</v>
      </c>
      <c r="H662" s="849"/>
      <c r="I662" s="849">
        <v>1848.87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629</v>
      </c>
      <c r="B663" s="832" t="s">
        <v>7699</v>
      </c>
      <c r="C663" s="832" t="s">
        <v>7011</v>
      </c>
      <c r="D663" s="832" t="s">
        <v>7302</v>
      </c>
      <c r="E663" s="832" t="s">
        <v>7303</v>
      </c>
      <c r="F663" s="849">
        <v>4</v>
      </c>
      <c r="G663" s="849">
        <v>8295.0400000000009</v>
      </c>
      <c r="H663" s="849">
        <v>2</v>
      </c>
      <c r="I663" s="849">
        <v>2073.7600000000002</v>
      </c>
      <c r="J663" s="849">
        <v>2</v>
      </c>
      <c r="K663" s="849">
        <v>4147.5200000000004</v>
      </c>
      <c r="L663" s="849">
        <v>1</v>
      </c>
      <c r="M663" s="849">
        <v>2073.7600000000002</v>
      </c>
      <c r="N663" s="849"/>
      <c r="O663" s="849"/>
      <c r="P663" s="837"/>
      <c r="Q663" s="850"/>
    </row>
    <row r="664" spans="1:17" ht="14.4" customHeight="1" x14ac:dyDescent="0.3">
      <c r="A664" s="831" t="s">
        <v>629</v>
      </c>
      <c r="B664" s="832" t="s">
        <v>7699</v>
      </c>
      <c r="C664" s="832" t="s">
        <v>7011</v>
      </c>
      <c r="D664" s="832" t="s">
        <v>7752</v>
      </c>
      <c r="E664" s="832" t="s">
        <v>7753</v>
      </c>
      <c r="F664" s="849"/>
      <c r="G664" s="849"/>
      <c r="H664" s="849"/>
      <c r="I664" s="849"/>
      <c r="J664" s="849">
        <v>1</v>
      </c>
      <c r="K664" s="849">
        <v>11384.45</v>
      </c>
      <c r="L664" s="849">
        <v>1</v>
      </c>
      <c r="M664" s="849">
        <v>11384.45</v>
      </c>
      <c r="N664" s="849"/>
      <c r="O664" s="849"/>
      <c r="P664" s="837"/>
      <c r="Q664" s="850"/>
    </row>
    <row r="665" spans="1:17" ht="14.4" customHeight="1" x14ac:dyDescent="0.3">
      <c r="A665" s="831" t="s">
        <v>629</v>
      </c>
      <c r="B665" s="832" t="s">
        <v>7699</v>
      </c>
      <c r="C665" s="832" t="s">
        <v>7011</v>
      </c>
      <c r="D665" s="832" t="s">
        <v>7754</v>
      </c>
      <c r="E665" s="832" t="s">
        <v>7755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10249.799999999999</v>
      </c>
      <c r="P665" s="837"/>
      <c r="Q665" s="850">
        <v>10249.799999999999</v>
      </c>
    </row>
    <row r="666" spans="1:17" ht="14.4" customHeight="1" x14ac:dyDescent="0.3">
      <c r="A666" s="831" t="s">
        <v>629</v>
      </c>
      <c r="B666" s="832" t="s">
        <v>7699</v>
      </c>
      <c r="C666" s="832" t="s">
        <v>7011</v>
      </c>
      <c r="D666" s="832" t="s">
        <v>7756</v>
      </c>
      <c r="E666" s="832" t="s">
        <v>7757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6653.25</v>
      </c>
      <c r="P666" s="837"/>
      <c r="Q666" s="850">
        <v>6653.25</v>
      </c>
    </row>
    <row r="667" spans="1:17" ht="14.4" customHeight="1" x14ac:dyDescent="0.3">
      <c r="A667" s="831" t="s">
        <v>629</v>
      </c>
      <c r="B667" s="832" t="s">
        <v>7699</v>
      </c>
      <c r="C667" s="832" t="s">
        <v>7011</v>
      </c>
      <c r="D667" s="832" t="s">
        <v>7758</v>
      </c>
      <c r="E667" s="832" t="s">
        <v>7759</v>
      </c>
      <c r="F667" s="849">
        <v>1</v>
      </c>
      <c r="G667" s="849">
        <v>1386.65</v>
      </c>
      <c r="H667" s="849"/>
      <c r="I667" s="849">
        <v>1386.65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629</v>
      </c>
      <c r="B668" s="832" t="s">
        <v>7699</v>
      </c>
      <c r="C668" s="832" t="s">
        <v>7011</v>
      </c>
      <c r="D668" s="832" t="s">
        <v>7760</v>
      </c>
      <c r="E668" s="832" t="s">
        <v>7761</v>
      </c>
      <c r="F668" s="849">
        <v>1</v>
      </c>
      <c r="G668" s="849">
        <v>9139.69</v>
      </c>
      <c r="H668" s="849"/>
      <c r="I668" s="849">
        <v>9139.69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629</v>
      </c>
      <c r="B669" s="832" t="s">
        <v>7699</v>
      </c>
      <c r="C669" s="832" t="s">
        <v>7011</v>
      </c>
      <c r="D669" s="832" t="s">
        <v>7565</v>
      </c>
      <c r="E669" s="832" t="s">
        <v>7566</v>
      </c>
      <c r="F669" s="849"/>
      <c r="G669" s="849"/>
      <c r="H669" s="849"/>
      <c r="I669" s="849"/>
      <c r="J669" s="849"/>
      <c r="K669" s="849"/>
      <c r="L669" s="849"/>
      <c r="M669" s="849"/>
      <c r="N669" s="849">
        <v>3</v>
      </c>
      <c r="O669" s="849">
        <v>1689</v>
      </c>
      <c r="P669" s="837"/>
      <c r="Q669" s="850">
        <v>563</v>
      </c>
    </row>
    <row r="670" spans="1:17" ht="14.4" customHeight="1" x14ac:dyDescent="0.3">
      <c r="A670" s="831" t="s">
        <v>629</v>
      </c>
      <c r="B670" s="832" t="s">
        <v>7699</v>
      </c>
      <c r="C670" s="832" t="s">
        <v>7011</v>
      </c>
      <c r="D670" s="832" t="s">
        <v>7568</v>
      </c>
      <c r="E670" s="832" t="s">
        <v>7569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352.36</v>
      </c>
      <c r="P670" s="837"/>
      <c r="Q670" s="850">
        <v>352.36</v>
      </c>
    </row>
    <row r="671" spans="1:17" ht="14.4" customHeight="1" x14ac:dyDescent="0.3">
      <c r="A671" s="831" t="s">
        <v>629</v>
      </c>
      <c r="B671" s="832" t="s">
        <v>7699</v>
      </c>
      <c r="C671" s="832" t="s">
        <v>7011</v>
      </c>
      <c r="D671" s="832" t="s">
        <v>7762</v>
      </c>
      <c r="E671" s="832" t="s">
        <v>7763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19763</v>
      </c>
      <c r="P671" s="837"/>
      <c r="Q671" s="850">
        <v>19763</v>
      </c>
    </row>
    <row r="672" spans="1:17" ht="14.4" customHeight="1" x14ac:dyDescent="0.3">
      <c r="A672" s="831" t="s">
        <v>629</v>
      </c>
      <c r="B672" s="832" t="s">
        <v>7699</v>
      </c>
      <c r="C672" s="832" t="s">
        <v>7011</v>
      </c>
      <c r="D672" s="832" t="s">
        <v>7764</v>
      </c>
      <c r="E672" s="832" t="s">
        <v>7629</v>
      </c>
      <c r="F672" s="849">
        <v>2</v>
      </c>
      <c r="G672" s="849">
        <v>6960</v>
      </c>
      <c r="H672" s="849"/>
      <c r="I672" s="849">
        <v>3480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629</v>
      </c>
      <c r="B673" s="832" t="s">
        <v>7699</v>
      </c>
      <c r="C673" s="832" t="s">
        <v>7011</v>
      </c>
      <c r="D673" s="832" t="s">
        <v>7765</v>
      </c>
      <c r="E673" s="832" t="s">
        <v>7514</v>
      </c>
      <c r="F673" s="849"/>
      <c r="G673" s="849"/>
      <c r="H673" s="849"/>
      <c r="I673" s="849"/>
      <c r="J673" s="849">
        <v>1</v>
      </c>
      <c r="K673" s="849">
        <v>4227.33</v>
      </c>
      <c r="L673" s="849">
        <v>1</v>
      </c>
      <c r="M673" s="849">
        <v>4227.33</v>
      </c>
      <c r="N673" s="849"/>
      <c r="O673" s="849"/>
      <c r="P673" s="837"/>
      <c r="Q673" s="850"/>
    </row>
    <row r="674" spans="1:17" ht="14.4" customHeight="1" x14ac:dyDescent="0.3">
      <c r="A674" s="831" t="s">
        <v>629</v>
      </c>
      <c r="B674" s="832" t="s">
        <v>7699</v>
      </c>
      <c r="C674" s="832" t="s">
        <v>7011</v>
      </c>
      <c r="D674" s="832" t="s">
        <v>7571</v>
      </c>
      <c r="E674" s="832" t="s">
        <v>7572</v>
      </c>
      <c r="F674" s="849">
        <v>16</v>
      </c>
      <c r="G674" s="849">
        <v>38900.959999999999</v>
      </c>
      <c r="H674" s="849">
        <v>4</v>
      </c>
      <c r="I674" s="849">
        <v>2431.31</v>
      </c>
      <c r="J674" s="849">
        <v>4</v>
      </c>
      <c r="K674" s="849">
        <v>9725.24</v>
      </c>
      <c r="L674" s="849">
        <v>1</v>
      </c>
      <c r="M674" s="849">
        <v>2431.31</v>
      </c>
      <c r="N674" s="849"/>
      <c r="O674" s="849"/>
      <c r="P674" s="837"/>
      <c r="Q674" s="850"/>
    </row>
    <row r="675" spans="1:17" ht="14.4" customHeight="1" x14ac:dyDescent="0.3">
      <c r="A675" s="831" t="s">
        <v>629</v>
      </c>
      <c r="B675" s="832" t="s">
        <v>7699</v>
      </c>
      <c r="C675" s="832" t="s">
        <v>7011</v>
      </c>
      <c r="D675" s="832" t="s">
        <v>7573</v>
      </c>
      <c r="E675" s="832" t="s">
        <v>7572</v>
      </c>
      <c r="F675" s="849">
        <v>13</v>
      </c>
      <c r="G675" s="849">
        <v>28184.91</v>
      </c>
      <c r="H675" s="849">
        <v>3.2499999999999996</v>
      </c>
      <c r="I675" s="849">
        <v>2168.0700000000002</v>
      </c>
      <c r="J675" s="849">
        <v>4</v>
      </c>
      <c r="K675" s="849">
        <v>8672.2800000000007</v>
      </c>
      <c r="L675" s="849">
        <v>1</v>
      </c>
      <c r="M675" s="849">
        <v>2168.0700000000002</v>
      </c>
      <c r="N675" s="849"/>
      <c r="O675" s="849"/>
      <c r="P675" s="837"/>
      <c r="Q675" s="850"/>
    </row>
    <row r="676" spans="1:17" ht="14.4" customHeight="1" x14ac:dyDescent="0.3">
      <c r="A676" s="831" t="s">
        <v>629</v>
      </c>
      <c r="B676" s="832" t="s">
        <v>7699</v>
      </c>
      <c r="C676" s="832" t="s">
        <v>7011</v>
      </c>
      <c r="D676" s="832" t="s">
        <v>7579</v>
      </c>
      <c r="E676" s="832" t="s">
        <v>7580</v>
      </c>
      <c r="F676" s="849"/>
      <c r="G676" s="849"/>
      <c r="H676" s="849"/>
      <c r="I676" s="849"/>
      <c r="J676" s="849"/>
      <c r="K676" s="849"/>
      <c r="L676" s="849"/>
      <c r="M676" s="849"/>
      <c r="N676" s="849">
        <v>2</v>
      </c>
      <c r="O676" s="849">
        <v>2379.9</v>
      </c>
      <c r="P676" s="837"/>
      <c r="Q676" s="850">
        <v>1189.95</v>
      </c>
    </row>
    <row r="677" spans="1:17" ht="14.4" customHeight="1" x14ac:dyDescent="0.3">
      <c r="A677" s="831" t="s">
        <v>629</v>
      </c>
      <c r="B677" s="832" t="s">
        <v>7699</v>
      </c>
      <c r="C677" s="832" t="s">
        <v>7011</v>
      </c>
      <c r="D677" s="832" t="s">
        <v>7581</v>
      </c>
      <c r="E677" s="832" t="s">
        <v>7582</v>
      </c>
      <c r="F677" s="849"/>
      <c r="G677" s="849"/>
      <c r="H677" s="849"/>
      <c r="I677" s="849"/>
      <c r="J677" s="849"/>
      <c r="K677" s="849"/>
      <c r="L677" s="849"/>
      <c r="M677" s="849"/>
      <c r="N677" s="849">
        <v>3</v>
      </c>
      <c r="O677" s="849">
        <v>3123.3900000000003</v>
      </c>
      <c r="P677" s="837"/>
      <c r="Q677" s="850">
        <v>1041.1300000000001</v>
      </c>
    </row>
    <row r="678" spans="1:17" ht="14.4" customHeight="1" x14ac:dyDescent="0.3">
      <c r="A678" s="831" t="s">
        <v>629</v>
      </c>
      <c r="B678" s="832" t="s">
        <v>7699</v>
      </c>
      <c r="C678" s="832" t="s">
        <v>7011</v>
      </c>
      <c r="D678" s="832" t="s">
        <v>7583</v>
      </c>
      <c r="E678" s="832" t="s">
        <v>7584</v>
      </c>
      <c r="F678" s="849"/>
      <c r="G678" s="849"/>
      <c r="H678" s="849"/>
      <c r="I678" s="849"/>
      <c r="J678" s="849">
        <v>1</v>
      </c>
      <c r="K678" s="849">
        <v>1359.71</v>
      </c>
      <c r="L678" s="849">
        <v>1</v>
      </c>
      <c r="M678" s="849">
        <v>1359.71</v>
      </c>
      <c r="N678" s="849"/>
      <c r="O678" s="849"/>
      <c r="P678" s="837"/>
      <c r="Q678" s="850"/>
    </row>
    <row r="679" spans="1:17" ht="14.4" customHeight="1" x14ac:dyDescent="0.3">
      <c r="A679" s="831" t="s">
        <v>629</v>
      </c>
      <c r="B679" s="832" t="s">
        <v>7699</v>
      </c>
      <c r="C679" s="832" t="s">
        <v>7011</v>
      </c>
      <c r="D679" s="832" t="s">
        <v>7766</v>
      </c>
      <c r="E679" s="832" t="s">
        <v>7767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8181.99</v>
      </c>
      <c r="P679" s="837"/>
      <c r="Q679" s="850">
        <v>8181.99</v>
      </c>
    </row>
    <row r="680" spans="1:17" ht="14.4" customHeight="1" x14ac:dyDescent="0.3">
      <c r="A680" s="831" t="s">
        <v>629</v>
      </c>
      <c r="B680" s="832" t="s">
        <v>7699</v>
      </c>
      <c r="C680" s="832" t="s">
        <v>7011</v>
      </c>
      <c r="D680" s="832" t="s">
        <v>7768</v>
      </c>
      <c r="E680" s="832" t="s">
        <v>7520</v>
      </c>
      <c r="F680" s="849">
        <v>1</v>
      </c>
      <c r="G680" s="849">
        <v>57042</v>
      </c>
      <c r="H680" s="849"/>
      <c r="I680" s="849">
        <v>57042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629</v>
      </c>
      <c r="B681" s="832" t="s">
        <v>7699</v>
      </c>
      <c r="C681" s="832" t="s">
        <v>7011</v>
      </c>
      <c r="D681" s="832" t="s">
        <v>7587</v>
      </c>
      <c r="E681" s="832" t="s">
        <v>7588</v>
      </c>
      <c r="F681" s="849">
        <v>2</v>
      </c>
      <c r="G681" s="849">
        <v>2151.5</v>
      </c>
      <c r="H681" s="849"/>
      <c r="I681" s="849">
        <v>1075.75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629</v>
      </c>
      <c r="B682" s="832" t="s">
        <v>7699</v>
      </c>
      <c r="C682" s="832" t="s">
        <v>7011</v>
      </c>
      <c r="D682" s="832" t="s">
        <v>7769</v>
      </c>
      <c r="E682" s="832" t="s">
        <v>7770</v>
      </c>
      <c r="F682" s="849">
        <v>0.2</v>
      </c>
      <c r="G682" s="849">
        <v>13.4</v>
      </c>
      <c r="H682" s="849"/>
      <c r="I682" s="849">
        <v>67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629</v>
      </c>
      <c r="B683" s="832" t="s">
        <v>7699</v>
      </c>
      <c r="C683" s="832" t="s">
        <v>7011</v>
      </c>
      <c r="D683" s="832" t="s">
        <v>7601</v>
      </c>
      <c r="E683" s="832" t="s">
        <v>7602</v>
      </c>
      <c r="F683" s="849"/>
      <c r="G683" s="849"/>
      <c r="H683" s="849"/>
      <c r="I683" s="849"/>
      <c r="J683" s="849">
        <v>1</v>
      </c>
      <c r="K683" s="849">
        <v>1342.95</v>
      </c>
      <c r="L683" s="849">
        <v>1</v>
      </c>
      <c r="M683" s="849">
        <v>1342.95</v>
      </c>
      <c r="N683" s="849"/>
      <c r="O683" s="849"/>
      <c r="P683" s="837"/>
      <c r="Q683" s="850"/>
    </row>
    <row r="684" spans="1:17" ht="14.4" customHeight="1" x14ac:dyDescent="0.3">
      <c r="A684" s="831" t="s">
        <v>629</v>
      </c>
      <c r="B684" s="832" t="s">
        <v>7699</v>
      </c>
      <c r="C684" s="832" t="s">
        <v>7011</v>
      </c>
      <c r="D684" s="832" t="s">
        <v>7609</v>
      </c>
      <c r="E684" s="832" t="s">
        <v>7610</v>
      </c>
      <c r="F684" s="849">
        <v>2</v>
      </c>
      <c r="G684" s="849">
        <v>7797</v>
      </c>
      <c r="H684" s="849"/>
      <c r="I684" s="849">
        <v>3898.5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629</v>
      </c>
      <c r="B685" s="832" t="s">
        <v>7699</v>
      </c>
      <c r="C685" s="832" t="s">
        <v>7011</v>
      </c>
      <c r="D685" s="832" t="s">
        <v>7611</v>
      </c>
      <c r="E685" s="832" t="s">
        <v>7612</v>
      </c>
      <c r="F685" s="849">
        <v>5</v>
      </c>
      <c r="G685" s="849">
        <v>11645</v>
      </c>
      <c r="H685" s="849"/>
      <c r="I685" s="849">
        <v>2329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629</v>
      </c>
      <c r="B686" s="832" t="s">
        <v>7699</v>
      </c>
      <c r="C686" s="832" t="s">
        <v>7011</v>
      </c>
      <c r="D686" s="832" t="s">
        <v>7613</v>
      </c>
      <c r="E686" s="832" t="s">
        <v>7612</v>
      </c>
      <c r="F686" s="849">
        <v>4</v>
      </c>
      <c r="G686" s="849">
        <v>37404</v>
      </c>
      <c r="H686" s="849"/>
      <c r="I686" s="849">
        <v>9351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629</v>
      </c>
      <c r="B687" s="832" t="s">
        <v>7699</v>
      </c>
      <c r="C687" s="832" t="s">
        <v>7011</v>
      </c>
      <c r="D687" s="832" t="s">
        <v>7771</v>
      </c>
      <c r="E687" s="832" t="s">
        <v>7612</v>
      </c>
      <c r="F687" s="849">
        <v>1</v>
      </c>
      <c r="G687" s="849">
        <v>9483</v>
      </c>
      <c r="H687" s="849"/>
      <c r="I687" s="849">
        <v>9483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629</v>
      </c>
      <c r="B688" s="832" t="s">
        <v>7699</v>
      </c>
      <c r="C688" s="832" t="s">
        <v>7011</v>
      </c>
      <c r="D688" s="832" t="s">
        <v>7308</v>
      </c>
      <c r="E688" s="832" t="s">
        <v>7309</v>
      </c>
      <c r="F688" s="849"/>
      <c r="G688" s="849"/>
      <c r="H688" s="849"/>
      <c r="I688" s="849"/>
      <c r="J688" s="849">
        <v>1</v>
      </c>
      <c r="K688" s="849">
        <v>12350.5</v>
      </c>
      <c r="L688" s="849">
        <v>1</v>
      </c>
      <c r="M688" s="849">
        <v>12350.5</v>
      </c>
      <c r="N688" s="849"/>
      <c r="O688" s="849"/>
      <c r="P688" s="837"/>
      <c r="Q688" s="850"/>
    </row>
    <row r="689" spans="1:17" ht="14.4" customHeight="1" x14ac:dyDescent="0.3">
      <c r="A689" s="831" t="s">
        <v>629</v>
      </c>
      <c r="B689" s="832" t="s">
        <v>7699</v>
      </c>
      <c r="C689" s="832" t="s">
        <v>7011</v>
      </c>
      <c r="D689" s="832" t="s">
        <v>7772</v>
      </c>
      <c r="E689" s="832" t="s">
        <v>7773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4858.82</v>
      </c>
      <c r="P689" s="837"/>
      <c r="Q689" s="850">
        <v>4858.82</v>
      </c>
    </row>
    <row r="690" spans="1:17" ht="14.4" customHeight="1" x14ac:dyDescent="0.3">
      <c r="A690" s="831" t="s">
        <v>629</v>
      </c>
      <c r="B690" s="832" t="s">
        <v>7699</v>
      </c>
      <c r="C690" s="832" t="s">
        <v>7011</v>
      </c>
      <c r="D690" s="832" t="s">
        <v>7637</v>
      </c>
      <c r="E690" s="832" t="s">
        <v>7638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904</v>
      </c>
      <c r="P690" s="837"/>
      <c r="Q690" s="850">
        <v>904</v>
      </c>
    </row>
    <row r="691" spans="1:17" ht="14.4" customHeight="1" x14ac:dyDescent="0.3">
      <c r="A691" s="831" t="s">
        <v>629</v>
      </c>
      <c r="B691" s="832" t="s">
        <v>7699</v>
      </c>
      <c r="C691" s="832" t="s">
        <v>7011</v>
      </c>
      <c r="D691" s="832" t="s">
        <v>7639</v>
      </c>
      <c r="E691" s="832" t="s">
        <v>7640</v>
      </c>
      <c r="F691" s="849"/>
      <c r="G691" s="849"/>
      <c r="H691" s="849"/>
      <c r="I691" s="849"/>
      <c r="J691" s="849">
        <v>1</v>
      </c>
      <c r="K691" s="849">
        <v>18915</v>
      </c>
      <c r="L691" s="849">
        <v>1</v>
      </c>
      <c r="M691" s="849">
        <v>18915</v>
      </c>
      <c r="N691" s="849"/>
      <c r="O691" s="849"/>
      <c r="P691" s="837"/>
      <c r="Q691" s="850"/>
    </row>
    <row r="692" spans="1:17" ht="14.4" customHeight="1" x14ac:dyDescent="0.3">
      <c r="A692" s="831" t="s">
        <v>629</v>
      </c>
      <c r="B692" s="832" t="s">
        <v>7699</v>
      </c>
      <c r="C692" s="832" t="s">
        <v>7011</v>
      </c>
      <c r="D692" s="832" t="s">
        <v>7774</v>
      </c>
      <c r="E692" s="832" t="s">
        <v>7775</v>
      </c>
      <c r="F692" s="849">
        <v>1</v>
      </c>
      <c r="G692" s="849">
        <v>9848.0499999999993</v>
      </c>
      <c r="H692" s="849"/>
      <c r="I692" s="849">
        <v>9848.0499999999993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629</v>
      </c>
      <c r="B693" s="832" t="s">
        <v>7699</v>
      </c>
      <c r="C693" s="832" t="s">
        <v>7011</v>
      </c>
      <c r="D693" s="832" t="s">
        <v>7776</v>
      </c>
      <c r="E693" s="832" t="s">
        <v>7777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6850</v>
      </c>
      <c r="P693" s="837"/>
      <c r="Q693" s="850">
        <v>6850</v>
      </c>
    </row>
    <row r="694" spans="1:17" ht="14.4" customHeight="1" x14ac:dyDescent="0.3">
      <c r="A694" s="831" t="s">
        <v>629</v>
      </c>
      <c r="B694" s="832" t="s">
        <v>7699</v>
      </c>
      <c r="C694" s="832" t="s">
        <v>6770</v>
      </c>
      <c r="D694" s="832" t="s">
        <v>7310</v>
      </c>
      <c r="E694" s="832" t="s">
        <v>7311</v>
      </c>
      <c r="F694" s="849">
        <v>297</v>
      </c>
      <c r="G694" s="849">
        <v>52866</v>
      </c>
      <c r="H694" s="849">
        <v>0.9642857142857143</v>
      </c>
      <c r="I694" s="849">
        <v>178</v>
      </c>
      <c r="J694" s="849">
        <v>308</v>
      </c>
      <c r="K694" s="849">
        <v>54824</v>
      </c>
      <c r="L694" s="849">
        <v>1</v>
      </c>
      <c r="M694" s="849">
        <v>178</v>
      </c>
      <c r="N694" s="849">
        <v>408</v>
      </c>
      <c r="O694" s="849">
        <v>73848</v>
      </c>
      <c r="P694" s="837">
        <v>1.3470013132934482</v>
      </c>
      <c r="Q694" s="850">
        <v>181</v>
      </c>
    </row>
    <row r="695" spans="1:17" ht="14.4" customHeight="1" x14ac:dyDescent="0.3">
      <c r="A695" s="831" t="s">
        <v>629</v>
      </c>
      <c r="B695" s="832" t="s">
        <v>7699</v>
      </c>
      <c r="C695" s="832" t="s">
        <v>6770</v>
      </c>
      <c r="D695" s="832" t="s">
        <v>7778</v>
      </c>
      <c r="E695" s="832" t="s">
        <v>7779</v>
      </c>
      <c r="F695" s="849">
        <v>198</v>
      </c>
      <c r="G695" s="849">
        <v>5141268</v>
      </c>
      <c r="H695" s="849">
        <v>0.75285171102661597</v>
      </c>
      <c r="I695" s="849">
        <v>25966</v>
      </c>
      <c r="J695" s="849">
        <v>263</v>
      </c>
      <c r="K695" s="849">
        <v>6829058</v>
      </c>
      <c r="L695" s="849">
        <v>1</v>
      </c>
      <c r="M695" s="849">
        <v>25966</v>
      </c>
      <c r="N695" s="849">
        <v>290</v>
      </c>
      <c r="O695" s="849">
        <v>7530204</v>
      </c>
      <c r="P695" s="837">
        <v>1.1026709686753282</v>
      </c>
      <c r="Q695" s="850">
        <v>25966.220689655172</v>
      </c>
    </row>
    <row r="696" spans="1:17" ht="14.4" customHeight="1" x14ac:dyDescent="0.3">
      <c r="A696" s="831" t="s">
        <v>629</v>
      </c>
      <c r="B696" s="832" t="s">
        <v>7699</v>
      </c>
      <c r="C696" s="832" t="s">
        <v>6770</v>
      </c>
      <c r="D696" s="832" t="s">
        <v>7780</v>
      </c>
      <c r="E696" s="832" t="s">
        <v>7781</v>
      </c>
      <c r="F696" s="849">
        <v>169</v>
      </c>
      <c r="G696" s="849">
        <v>2504073</v>
      </c>
      <c r="H696" s="849">
        <v>0.60573476702508966</v>
      </c>
      <c r="I696" s="849">
        <v>14817</v>
      </c>
      <c r="J696" s="849">
        <v>279</v>
      </c>
      <c r="K696" s="849">
        <v>4133943</v>
      </c>
      <c r="L696" s="849">
        <v>1</v>
      </c>
      <c r="M696" s="849">
        <v>14817</v>
      </c>
      <c r="N696" s="849">
        <v>207</v>
      </c>
      <c r="O696" s="849">
        <v>3067327</v>
      </c>
      <c r="P696" s="837">
        <v>0.74198579903012696</v>
      </c>
      <c r="Q696" s="850">
        <v>14818.004830917875</v>
      </c>
    </row>
    <row r="697" spans="1:17" ht="14.4" customHeight="1" x14ac:dyDescent="0.3">
      <c r="A697" s="831" t="s">
        <v>629</v>
      </c>
      <c r="B697" s="832" t="s">
        <v>7699</v>
      </c>
      <c r="C697" s="832" t="s">
        <v>6770</v>
      </c>
      <c r="D697" s="832" t="s">
        <v>7782</v>
      </c>
      <c r="E697" s="832" t="s">
        <v>7783</v>
      </c>
      <c r="F697" s="849">
        <v>19</v>
      </c>
      <c r="G697" s="849">
        <v>8265</v>
      </c>
      <c r="H697" s="849"/>
      <c r="I697" s="849">
        <v>435</v>
      </c>
      <c r="J697" s="849"/>
      <c r="K697" s="849"/>
      <c r="L697" s="849"/>
      <c r="M697" s="849"/>
      <c r="N697" s="849">
        <v>6</v>
      </c>
      <c r="O697" s="849">
        <v>2622</v>
      </c>
      <c r="P697" s="837"/>
      <c r="Q697" s="850">
        <v>437</v>
      </c>
    </row>
    <row r="698" spans="1:17" ht="14.4" customHeight="1" x14ac:dyDescent="0.3">
      <c r="A698" s="831" t="s">
        <v>629</v>
      </c>
      <c r="B698" s="832" t="s">
        <v>7699</v>
      </c>
      <c r="C698" s="832" t="s">
        <v>6770</v>
      </c>
      <c r="D698" s="832" t="s">
        <v>7665</v>
      </c>
      <c r="E698" s="832" t="s">
        <v>7666</v>
      </c>
      <c r="F698" s="849">
        <v>29</v>
      </c>
      <c r="G698" s="849">
        <v>11310</v>
      </c>
      <c r="H698" s="849">
        <v>0.45914017781025451</v>
      </c>
      <c r="I698" s="849">
        <v>390</v>
      </c>
      <c r="J698" s="849">
        <v>63</v>
      </c>
      <c r="K698" s="849">
        <v>24633</v>
      </c>
      <c r="L698" s="849">
        <v>1</v>
      </c>
      <c r="M698" s="849">
        <v>391</v>
      </c>
      <c r="N698" s="849">
        <v>141</v>
      </c>
      <c r="O698" s="849">
        <v>55272</v>
      </c>
      <c r="P698" s="837">
        <v>2.2438192668371695</v>
      </c>
      <c r="Q698" s="850">
        <v>392</v>
      </c>
    </row>
    <row r="699" spans="1:17" ht="14.4" customHeight="1" x14ac:dyDescent="0.3">
      <c r="A699" s="831" t="s">
        <v>629</v>
      </c>
      <c r="B699" s="832" t="s">
        <v>7699</v>
      </c>
      <c r="C699" s="832" t="s">
        <v>6770</v>
      </c>
      <c r="D699" s="832" t="s">
        <v>7312</v>
      </c>
      <c r="E699" s="832" t="s">
        <v>7313</v>
      </c>
      <c r="F699" s="849">
        <v>0</v>
      </c>
      <c r="G699" s="849">
        <v>0</v>
      </c>
      <c r="H699" s="849"/>
      <c r="I699" s="849"/>
      <c r="J699" s="849">
        <v>0</v>
      </c>
      <c r="K699" s="849">
        <v>0</v>
      </c>
      <c r="L699" s="849"/>
      <c r="M699" s="849"/>
      <c r="N699" s="849">
        <v>0</v>
      </c>
      <c r="O699" s="849">
        <v>0</v>
      </c>
      <c r="P699" s="837"/>
      <c r="Q699" s="850"/>
    </row>
    <row r="700" spans="1:17" ht="14.4" customHeight="1" x14ac:dyDescent="0.3">
      <c r="A700" s="831" t="s">
        <v>629</v>
      </c>
      <c r="B700" s="832" t="s">
        <v>7699</v>
      </c>
      <c r="C700" s="832" t="s">
        <v>6770</v>
      </c>
      <c r="D700" s="832" t="s">
        <v>7314</v>
      </c>
      <c r="E700" s="832" t="s">
        <v>7315</v>
      </c>
      <c r="F700" s="849">
        <v>341</v>
      </c>
      <c r="G700" s="849">
        <v>0</v>
      </c>
      <c r="H700" s="849"/>
      <c r="I700" s="849">
        <v>0</v>
      </c>
      <c r="J700" s="849">
        <v>711</v>
      </c>
      <c r="K700" s="849">
        <v>0</v>
      </c>
      <c r="L700" s="849"/>
      <c r="M700" s="849">
        <v>0</v>
      </c>
      <c r="N700" s="849">
        <v>457</v>
      </c>
      <c r="O700" s="849">
        <v>0</v>
      </c>
      <c r="P700" s="837"/>
      <c r="Q700" s="850">
        <v>0</v>
      </c>
    </row>
    <row r="701" spans="1:17" ht="14.4" customHeight="1" x14ac:dyDescent="0.3">
      <c r="A701" s="831" t="s">
        <v>629</v>
      </c>
      <c r="B701" s="832" t="s">
        <v>7699</v>
      </c>
      <c r="C701" s="832" t="s">
        <v>6770</v>
      </c>
      <c r="D701" s="832" t="s">
        <v>7784</v>
      </c>
      <c r="E701" s="832" t="s">
        <v>7785</v>
      </c>
      <c r="F701" s="849">
        <v>5</v>
      </c>
      <c r="G701" s="849">
        <v>0</v>
      </c>
      <c r="H701" s="849"/>
      <c r="I701" s="849">
        <v>0</v>
      </c>
      <c r="J701" s="849"/>
      <c r="K701" s="849"/>
      <c r="L701" s="849"/>
      <c r="M701" s="849"/>
      <c r="N701" s="849">
        <v>1</v>
      </c>
      <c r="O701" s="849">
        <v>0</v>
      </c>
      <c r="P701" s="837"/>
      <c r="Q701" s="850">
        <v>0</v>
      </c>
    </row>
    <row r="702" spans="1:17" ht="14.4" customHeight="1" x14ac:dyDescent="0.3">
      <c r="A702" s="831" t="s">
        <v>629</v>
      </c>
      <c r="B702" s="832" t="s">
        <v>7699</v>
      </c>
      <c r="C702" s="832" t="s">
        <v>6770</v>
      </c>
      <c r="D702" s="832" t="s">
        <v>7786</v>
      </c>
      <c r="E702" s="832" t="s">
        <v>7787</v>
      </c>
      <c r="F702" s="849">
        <v>8</v>
      </c>
      <c r="G702" s="849">
        <v>0</v>
      </c>
      <c r="H702" s="849"/>
      <c r="I702" s="849">
        <v>0</v>
      </c>
      <c r="J702" s="849">
        <v>4</v>
      </c>
      <c r="K702" s="849">
        <v>0</v>
      </c>
      <c r="L702" s="849"/>
      <c r="M702" s="849">
        <v>0</v>
      </c>
      <c r="N702" s="849">
        <v>5</v>
      </c>
      <c r="O702" s="849">
        <v>0</v>
      </c>
      <c r="P702" s="837"/>
      <c r="Q702" s="850">
        <v>0</v>
      </c>
    </row>
    <row r="703" spans="1:17" ht="14.4" customHeight="1" x14ac:dyDescent="0.3">
      <c r="A703" s="831" t="s">
        <v>629</v>
      </c>
      <c r="B703" s="832" t="s">
        <v>7699</v>
      </c>
      <c r="C703" s="832" t="s">
        <v>6770</v>
      </c>
      <c r="D703" s="832" t="s">
        <v>7316</v>
      </c>
      <c r="E703" s="832" t="s">
        <v>7317</v>
      </c>
      <c r="F703" s="849">
        <v>1</v>
      </c>
      <c r="G703" s="849">
        <v>0</v>
      </c>
      <c r="H703" s="849"/>
      <c r="I703" s="849">
        <v>0</v>
      </c>
      <c r="J703" s="849">
        <v>4</v>
      </c>
      <c r="K703" s="849">
        <v>0</v>
      </c>
      <c r="L703" s="849"/>
      <c r="M703" s="849">
        <v>0</v>
      </c>
      <c r="N703" s="849">
        <v>3</v>
      </c>
      <c r="O703" s="849">
        <v>0</v>
      </c>
      <c r="P703" s="837"/>
      <c r="Q703" s="850">
        <v>0</v>
      </c>
    </row>
    <row r="704" spans="1:17" ht="14.4" customHeight="1" x14ac:dyDescent="0.3">
      <c r="A704" s="831" t="s">
        <v>629</v>
      </c>
      <c r="B704" s="832" t="s">
        <v>7699</v>
      </c>
      <c r="C704" s="832" t="s">
        <v>6770</v>
      </c>
      <c r="D704" s="832" t="s">
        <v>7671</v>
      </c>
      <c r="E704" s="832" t="s">
        <v>7672</v>
      </c>
      <c r="F704" s="849"/>
      <c r="G704" s="849"/>
      <c r="H704" s="849"/>
      <c r="I704" s="849"/>
      <c r="J704" s="849">
        <v>1</v>
      </c>
      <c r="K704" s="849">
        <v>0</v>
      </c>
      <c r="L704" s="849"/>
      <c r="M704" s="849">
        <v>0</v>
      </c>
      <c r="N704" s="849">
        <v>1</v>
      </c>
      <c r="O704" s="849">
        <v>0</v>
      </c>
      <c r="P704" s="837"/>
      <c r="Q704" s="850">
        <v>0</v>
      </c>
    </row>
    <row r="705" spans="1:17" ht="14.4" customHeight="1" x14ac:dyDescent="0.3">
      <c r="A705" s="831" t="s">
        <v>629</v>
      </c>
      <c r="B705" s="832" t="s">
        <v>7699</v>
      </c>
      <c r="C705" s="832" t="s">
        <v>6770</v>
      </c>
      <c r="D705" s="832" t="s">
        <v>7318</v>
      </c>
      <c r="E705" s="832" t="s">
        <v>7319</v>
      </c>
      <c r="F705" s="849">
        <v>18</v>
      </c>
      <c r="G705" s="849">
        <v>0</v>
      </c>
      <c r="H705" s="849"/>
      <c r="I705" s="849">
        <v>0</v>
      </c>
      <c r="J705" s="849">
        <v>18</v>
      </c>
      <c r="K705" s="849">
        <v>0</v>
      </c>
      <c r="L705" s="849"/>
      <c r="M705" s="849">
        <v>0</v>
      </c>
      <c r="N705" s="849">
        <v>10</v>
      </c>
      <c r="O705" s="849">
        <v>0</v>
      </c>
      <c r="P705" s="837"/>
      <c r="Q705" s="850">
        <v>0</v>
      </c>
    </row>
    <row r="706" spans="1:17" ht="14.4" customHeight="1" x14ac:dyDescent="0.3">
      <c r="A706" s="831" t="s">
        <v>629</v>
      </c>
      <c r="B706" s="832" t="s">
        <v>7699</v>
      </c>
      <c r="C706" s="832" t="s">
        <v>6770</v>
      </c>
      <c r="D706" s="832" t="s">
        <v>7788</v>
      </c>
      <c r="E706" s="832" t="s">
        <v>7787</v>
      </c>
      <c r="F706" s="849">
        <v>1</v>
      </c>
      <c r="G706" s="849">
        <v>0</v>
      </c>
      <c r="H706" s="849"/>
      <c r="I706" s="849">
        <v>0</v>
      </c>
      <c r="J706" s="849"/>
      <c r="K706" s="849"/>
      <c r="L706" s="849"/>
      <c r="M706" s="849"/>
      <c r="N706" s="849">
        <v>1</v>
      </c>
      <c r="O706" s="849">
        <v>0</v>
      </c>
      <c r="P706" s="837"/>
      <c r="Q706" s="850">
        <v>0</v>
      </c>
    </row>
    <row r="707" spans="1:17" ht="14.4" customHeight="1" x14ac:dyDescent="0.3">
      <c r="A707" s="831" t="s">
        <v>629</v>
      </c>
      <c r="B707" s="832" t="s">
        <v>7699</v>
      </c>
      <c r="C707" s="832" t="s">
        <v>6770</v>
      </c>
      <c r="D707" s="832" t="s">
        <v>7789</v>
      </c>
      <c r="E707" s="832" t="s">
        <v>7787</v>
      </c>
      <c r="F707" s="849"/>
      <c r="G707" s="849"/>
      <c r="H707" s="849"/>
      <c r="I707" s="849"/>
      <c r="J707" s="849">
        <v>1</v>
      </c>
      <c r="K707" s="849">
        <v>0</v>
      </c>
      <c r="L707" s="849"/>
      <c r="M707" s="849">
        <v>0</v>
      </c>
      <c r="N707" s="849">
        <v>1</v>
      </c>
      <c r="O707" s="849">
        <v>0</v>
      </c>
      <c r="P707" s="837"/>
      <c r="Q707" s="850">
        <v>0</v>
      </c>
    </row>
    <row r="708" spans="1:17" ht="14.4" customHeight="1" x14ac:dyDescent="0.3">
      <c r="A708" s="831" t="s">
        <v>629</v>
      </c>
      <c r="B708" s="832" t="s">
        <v>7699</v>
      </c>
      <c r="C708" s="832" t="s">
        <v>6770</v>
      </c>
      <c r="D708" s="832" t="s">
        <v>6888</v>
      </c>
      <c r="E708" s="832" t="s">
        <v>6889</v>
      </c>
      <c r="F708" s="849">
        <v>47</v>
      </c>
      <c r="G708" s="849">
        <v>16685</v>
      </c>
      <c r="H708" s="849">
        <v>1.1463414634146341</v>
      </c>
      <c r="I708" s="849">
        <v>355</v>
      </c>
      <c r="J708" s="849">
        <v>41</v>
      </c>
      <c r="K708" s="849">
        <v>14555</v>
      </c>
      <c r="L708" s="849">
        <v>1</v>
      </c>
      <c r="M708" s="849">
        <v>355</v>
      </c>
      <c r="N708" s="849">
        <v>40</v>
      </c>
      <c r="O708" s="849">
        <v>14320</v>
      </c>
      <c r="P708" s="837">
        <v>0.98385434558570939</v>
      </c>
      <c r="Q708" s="850">
        <v>358</v>
      </c>
    </row>
    <row r="709" spans="1:17" ht="14.4" customHeight="1" x14ac:dyDescent="0.3">
      <c r="A709" s="831" t="s">
        <v>629</v>
      </c>
      <c r="B709" s="832" t="s">
        <v>7699</v>
      </c>
      <c r="C709" s="832" t="s">
        <v>6770</v>
      </c>
      <c r="D709" s="832" t="s">
        <v>7790</v>
      </c>
      <c r="E709" s="832" t="s">
        <v>7787</v>
      </c>
      <c r="F709" s="849">
        <v>1</v>
      </c>
      <c r="G709" s="849">
        <v>0</v>
      </c>
      <c r="H709" s="849"/>
      <c r="I709" s="849">
        <v>0</v>
      </c>
      <c r="J709" s="849">
        <v>5</v>
      </c>
      <c r="K709" s="849">
        <v>0</v>
      </c>
      <c r="L709" s="849"/>
      <c r="M709" s="849">
        <v>0</v>
      </c>
      <c r="N709" s="849">
        <v>9</v>
      </c>
      <c r="O709" s="849">
        <v>0</v>
      </c>
      <c r="P709" s="837"/>
      <c r="Q709" s="850">
        <v>0</v>
      </c>
    </row>
    <row r="710" spans="1:17" ht="14.4" customHeight="1" x14ac:dyDescent="0.3">
      <c r="A710" s="831" t="s">
        <v>629</v>
      </c>
      <c r="B710" s="832" t="s">
        <v>7699</v>
      </c>
      <c r="C710" s="832" t="s">
        <v>6770</v>
      </c>
      <c r="D710" s="832" t="s">
        <v>7057</v>
      </c>
      <c r="E710" s="832" t="s">
        <v>7058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0</v>
      </c>
      <c r="P710" s="837"/>
      <c r="Q710" s="850">
        <v>0</v>
      </c>
    </row>
    <row r="711" spans="1:17" ht="14.4" customHeight="1" x14ac:dyDescent="0.3">
      <c r="A711" s="831" t="s">
        <v>629</v>
      </c>
      <c r="B711" s="832" t="s">
        <v>7699</v>
      </c>
      <c r="C711" s="832" t="s">
        <v>6770</v>
      </c>
      <c r="D711" s="832" t="s">
        <v>7791</v>
      </c>
      <c r="E711" s="832" t="s">
        <v>7787</v>
      </c>
      <c r="F711" s="849">
        <v>2</v>
      </c>
      <c r="G711" s="849">
        <v>0</v>
      </c>
      <c r="H711" s="849"/>
      <c r="I711" s="849">
        <v>0</v>
      </c>
      <c r="J711" s="849">
        <v>7</v>
      </c>
      <c r="K711" s="849">
        <v>0</v>
      </c>
      <c r="L711" s="849"/>
      <c r="M711" s="849">
        <v>0</v>
      </c>
      <c r="N711" s="849">
        <v>4</v>
      </c>
      <c r="O711" s="849">
        <v>0</v>
      </c>
      <c r="P711" s="837"/>
      <c r="Q711" s="850">
        <v>0</v>
      </c>
    </row>
    <row r="712" spans="1:17" ht="14.4" customHeight="1" x14ac:dyDescent="0.3">
      <c r="A712" s="831" t="s">
        <v>629</v>
      </c>
      <c r="B712" s="832" t="s">
        <v>7699</v>
      </c>
      <c r="C712" s="832" t="s">
        <v>6770</v>
      </c>
      <c r="D712" s="832" t="s">
        <v>7322</v>
      </c>
      <c r="E712" s="832" t="s">
        <v>7323</v>
      </c>
      <c r="F712" s="849">
        <v>37</v>
      </c>
      <c r="G712" s="849">
        <v>6586</v>
      </c>
      <c r="H712" s="849">
        <v>3.0833333333333335</v>
      </c>
      <c r="I712" s="849">
        <v>178</v>
      </c>
      <c r="J712" s="849">
        <v>12</v>
      </c>
      <c r="K712" s="849">
        <v>2136</v>
      </c>
      <c r="L712" s="849">
        <v>1</v>
      </c>
      <c r="M712" s="849">
        <v>178</v>
      </c>
      <c r="N712" s="849">
        <v>25</v>
      </c>
      <c r="O712" s="849">
        <v>4525</v>
      </c>
      <c r="P712" s="837">
        <v>2.1184456928838951</v>
      </c>
      <c r="Q712" s="850">
        <v>181</v>
      </c>
    </row>
    <row r="713" spans="1:17" ht="14.4" customHeight="1" x14ac:dyDescent="0.3">
      <c r="A713" s="831" t="s">
        <v>629</v>
      </c>
      <c r="B713" s="832" t="s">
        <v>7699</v>
      </c>
      <c r="C713" s="832" t="s">
        <v>6770</v>
      </c>
      <c r="D713" s="832" t="s">
        <v>7792</v>
      </c>
      <c r="E713" s="832" t="s">
        <v>7793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0</v>
      </c>
      <c r="P713" s="837"/>
      <c r="Q713" s="850">
        <v>0</v>
      </c>
    </row>
    <row r="714" spans="1:17" ht="14.4" customHeight="1" x14ac:dyDescent="0.3">
      <c r="A714" s="831" t="s">
        <v>629</v>
      </c>
      <c r="B714" s="832" t="s">
        <v>7699</v>
      </c>
      <c r="C714" s="832" t="s">
        <v>6770</v>
      </c>
      <c r="D714" s="832" t="s">
        <v>7324</v>
      </c>
      <c r="E714" s="832" t="s">
        <v>7325</v>
      </c>
      <c r="F714" s="849">
        <v>64</v>
      </c>
      <c r="G714" s="849">
        <v>9984</v>
      </c>
      <c r="H714" s="849">
        <v>0.83674153536708007</v>
      </c>
      <c r="I714" s="849">
        <v>156</v>
      </c>
      <c r="J714" s="849">
        <v>76</v>
      </c>
      <c r="K714" s="849">
        <v>11932</v>
      </c>
      <c r="L714" s="849">
        <v>1</v>
      </c>
      <c r="M714" s="849">
        <v>157</v>
      </c>
      <c r="N714" s="849">
        <v>71</v>
      </c>
      <c r="O714" s="849">
        <v>11215</v>
      </c>
      <c r="P714" s="837">
        <v>0.93990948709352995</v>
      </c>
      <c r="Q714" s="850">
        <v>157.95774647887325</v>
      </c>
    </row>
    <row r="715" spans="1:17" ht="14.4" customHeight="1" x14ac:dyDescent="0.3">
      <c r="A715" s="831" t="s">
        <v>629</v>
      </c>
      <c r="B715" s="832" t="s">
        <v>7699</v>
      </c>
      <c r="C715" s="832" t="s">
        <v>6770</v>
      </c>
      <c r="D715" s="832" t="s">
        <v>7326</v>
      </c>
      <c r="E715" s="832" t="s">
        <v>7327</v>
      </c>
      <c r="F715" s="849">
        <v>828</v>
      </c>
      <c r="G715" s="849">
        <v>5670144</v>
      </c>
      <c r="H715" s="849">
        <v>1.0402010050251256</v>
      </c>
      <c r="I715" s="849">
        <v>6848</v>
      </c>
      <c r="J715" s="849">
        <v>796</v>
      </c>
      <c r="K715" s="849">
        <v>5451008</v>
      </c>
      <c r="L715" s="849">
        <v>1</v>
      </c>
      <c r="M715" s="849">
        <v>6848</v>
      </c>
      <c r="N715" s="849">
        <v>875</v>
      </c>
      <c r="O715" s="849">
        <v>5993408</v>
      </c>
      <c r="P715" s="837">
        <v>1.0995045320058234</v>
      </c>
      <c r="Q715" s="850">
        <v>6849.6091428571426</v>
      </c>
    </row>
    <row r="716" spans="1:17" ht="14.4" customHeight="1" x14ac:dyDescent="0.3">
      <c r="A716" s="831" t="s">
        <v>629</v>
      </c>
      <c r="B716" s="832" t="s">
        <v>7699</v>
      </c>
      <c r="C716" s="832" t="s">
        <v>6770</v>
      </c>
      <c r="D716" s="832" t="s">
        <v>7681</v>
      </c>
      <c r="E716" s="832" t="s">
        <v>7682</v>
      </c>
      <c r="F716" s="849">
        <v>2</v>
      </c>
      <c r="G716" s="849">
        <v>0</v>
      </c>
      <c r="H716" s="849"/>
      <c r="I716" s="849">
        <v>0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629</v>
      </c>
      <c r="B717" s="832" t="s">
        <v>7699</v>
      </c>
      <c r="C717" s="832" t="s">
        <v>6770</v>
      </c>
      <c r="D717" s="832" t="s">
        <v>7794</v>
      </c>
      <c r="E717" s="832" t="s">
        <v>7787</v>
      </c>
      <c r="F717" s="849">
        <v>2</v>
      </c>
      <c r="G717" s="849">
        <v>0</v>
      </c>
      <c r="H717" s="849"/>
      <c r="I717" s="849">
        <v>0</v>
      </c>
      <c r="J717" s="849"/>
      <c r="K717" s="849"/>
      <c r="L717" s="849"/>
      <c r="M717" s="849"/>
      <c r="N717" s="849">
        <v>2</v>
      </c>
      <c r="O717" s="849">
        <v>0</v>
      </c>
      <c r="P717" s="837"/>
      <c r="Q717" s="850">
        <v>0</v>
      </c>
    </row>
    <row r="718" spans="1:17" ht="14.4" customHeight="1" x14ac:dyDescent="0.3">
      <c r="A718" s="831" t="s">
        <v>629</v>
      </c>
      <c r="B718" s="832" t="s">
        <v>7699</v>
      </c>
      <c r="C718" s="832" t="s">
        <v>6770</v>
      </c>
      <c r="D718" s="832" t="s">
        <v>7689</v>
      </c>
      <c r="E718" s="832" t="s">
        <v>7690</v>
      </c>
      <c r="F718" s="849"/>
      <c r="G718" s="849"/>
      <c r="H718" s="849"/>
      <c r="I718" s="849"/>
      <c r="J718" s="849"/>
      <c r="K718" s="849"/>
      <c r="L718" s="849"/>
      <c r="M718" s="849"/>
      <c r="N718" s="849">
        <v>5</v>
      </c>
      <c r="O718" s="849">
        <v>0</v>
      </c>
      <c r="P718" s="837"/>
      <c r="Q718" s="850">
        <v>0</v>
      </c>
    </row>
    <row r="719" spans="1:17" ht="14.4" customHeight="1" x14ac:dyDescent="0.3">
      <c r="A719" s="831" t="s">
        <v>629</v>
      </c>
      <c r="B719" s="832" t="s">
        <v>7699</v>
      </c>
      <c r="C719" s="832" t="s">
        <v>6770</v>
      </c>
      <c r="D719" s="832" t="s">
        <v>7691</v>
      </c>
      <c r="E719" s="832" t="s">
        <v>7692</v>
      </c>
      <c r="F719" s="849"/>
      <c r="G719" s="849"/>
      <c r="H719" s="849"/>
      <c r="I719" s="849"/>
      <c r="J719" s="849"/>
      <c r="K719" s="849"/>
      <c r="L719" s="849"/>
      <c r="M719" s="849"/>
      <c r="N719" s="849">
        <v>2</v>
      </c>
      <c r="O719" s="849">
        <v>0</v>
      </c>
      <c r="P719" s="837"/>
      <c r="Q719" s="850">
        <v>0</v>
      </c>
    </row>
    <row r="720" spans="1:17" ht="14.4" customHeight="1" x14ac:dyDescent="0.3">
      <c r="A720" s="831" t="s">
        <v>629</v>
      </c>
      <c r="B720" s="832" t="s">
        <v>7699</v>
      </c>
      <c r="C720" s="832" t="s">
        <v>6770</v>
      </c>
      <c r="D720" s="832" t="s">
        <v>7693</v>
      </c>
      <c r="E720" s="832" t="s">
        <v>7694</v>
      </c>
      <c r="F720" s="849"/>
      <c r="G720" s="849"/>
      <c r="H720" s="849"/>
      <c r="I720" s="849"/>
      <c r="J720" s="849"/>
      <c r="K720" s="849"/>
      <c r="L720" s="849"/>
      <c r="M720" s="849"/>
      <c r="N720" s="849">
        <v>2</v>
      </c>
      <c r="O720" s="849">
        <v>0</v>
      </c>
      <c r="P720" s="837"/>
      <c r="Q720" s="850">
        <v>0</v>
      </c>
    </row>
    <row r="721" spans="1:17" ht="14.4" customHeight="1" x14ac:dyDescent="0.3">
      <c r="A721" s="831" t="s">
        <v>629</v>
      </c>
      <c r="B721" s="832" t="s">
        <v>7699</v>
      </c>
      <c r="C721" s="832" t="s">
        <v>6770</v>
      </c>
      <c r="D721" s="832" t="s">
        <v>7695</v>
      </c>
      <c r="E721" s="832" t="s">
        <v>7696</v>
      </c>
      <c r="F721" s="849"/>
      <c r="G721" s="849"/>
      <c r="H721" s="849"/>
      <c r="I721" s="849"/>
      <c r="J721" s="849"/>
      <c r="K721" s="849"/>
      <c r="L721" s="849"/>
      <c r="M721" s="849"/>
      <c r="N721" s="849">
        <v>2</v>
      </c>
      <c r="O721" s="849">
        <v>0</v>
      </c>
      <c r="P721" s="837"/>
      <c r="Q721" s="850">
        <v>0</v>
      </c>
    </row>
    <row r="722" spans="1:17" ht="14.4" customHeight="1" x14ac:dyDescent="0.3">
      <c r="A722" s="831" t="s">
        <v>629</v>
      </c>
      <c r="B722" s="832" t="s">
        <v>7138</v>
      </c>
      <c r="C722" s="832" t="s">
        <v>6770</v>
      </c>
      <c r="D722" s="832" t="s">
        <v>6810</v>
      </c>
      <c r="E722" s="832" t="s">
        <v>6811</v>
      </c>
      <c r="F722" s="849"/>
      <c r="G722" s="849"/>
      <c r="H722" s="849"/>
      <c r="I722" s="849"/>
      <c r="J722" s="849">
        <v>2</v>
      </c>
      <c r="K722" s="849">
        <v>74</v>
      </c>
      <c r="L722" s="849">
        <v>1</v>
      </c>
      <c r="M722" s="849">
        <v>37</v>
      </c>
      <c r="N722" s="849"/>
      <c r="O722" s="849"/>
      <c r="P722" s="837"/>
      <c r="Q722" s="850"/>
    </row>
    <row r="723" spans="1:17" ht="14.4" customHeight="1" x14ac:dyDescent="0.3">
      <c r="A723" s="831" t="s">
        <v>629</v>
      </c>
      <c r="B723" s="832" t="s">
        <v>7138</v>
      </c>
      <c r="C723" s="832" t="s">
        <v>6770</v>
      </c>
      <c r="D723" s="832" t="s">
        <v>7143</v>
      </c>
      <c r="E723" s="832" t="s">
        <v>7144</v>
      </c>
      <c r="F723" s="849">
        <v>5</v>
      </c>
      <c r="G723" s="849">
        <v>3505</v>
      </c>
      <c r="H723" s="849"/>
      <c r="I723" s="849">
        <v>701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629</v>
      </c>
      <c r="B724" s="832" t="s">
        <v>7138</v>
      </c>
      <c r="C724" s="832" t="s">
        <v>6770</v>
      </c>
      <c r="D724" s="832" t="s">
        <v>7145</v>
      </c>
      <c r="E724" s="832" t="s">
        <v>7146</v>
      </c>
      <c r="F724" s="849"/>
      <c r="G724" s="849"/>
      <c r="H724" s="849"/>
      <c r="I724" s="849"/>
      <c r="J724" s="849">
        <v>1</v>
      </c>
      <c r="K724" s="849">
        <v>404</v>
      </c>
      <c r="L724" s="849">
        <v>1</v>
      </c>
      <c r="M724" s="849">
        <v>404</v>
      </c>
      <c r="N724" s="849"/>
      <c r="O724" s="849"/>
      <c r="P724" s="837"/>
      <c r="Q724" s="850"/>
    </row>
    <row r="725" spans="1:17" ht="14.4" customHeight="1" x14ac:dyDescent="0.3">
      <c r="A725" s="831" t="s">
        <v>629</v>
      </c>
      <c r="B725" s="832" t="s">
        <v>7138</v>
      </c>
      <c r="C725" s="832" t="s">
        <v>6770</v>
      </c>
      <c r="D725" s="832" t="s">
        <v>7147</v>
      </c>
      <c r="E725" s="832" t="s">
        <v>7148</v>
      </c>
      <c r="F725" s="849">
        <v>19</v>
      </c>
      <c r="G725" s="849">
        <v>9880</v>
      </c>
      <c r="H725" s="849">
        <v>0.75854126679462575</v>
      </c>
      <c r="I725" s="849">
        <v>520</v>
      </c>
      <c r="J725" s="849">
        <v>25</v>
      </c>
      <c r="K725" s="849">
        <v>13025</v>
      </c>
      <c r="L725" s="849">
        <v>1</v>
      </c>
      <c r="M725" s="849">
        <v>521</v>
      </c>
      <c r="N725" s="849">
        <v>21</v>
      </c>
      <c r="O725" s="849">
        <v>11004</v>
      </c>
      <c r="P725" s="837">
        <v>0.84483685220729365</v>
      </c>
      <c r="Q725" s="850">
        <v>524</v>
      </c>
    </row>
    <row r="726" spans="1:17" ht="14.4" customHeight="1" x14ac:dyDescent="0.3">
      <c r="A726" s="831" t="s">
        <v>629</v>
      </c>
      <c r="B726" s="832" t="s">
        <v>7138</v>
      </c>
      <c r="C726" s="832" t="s">
        <v>6770</v>
      </c>
      <c r="D726" s="832" t="s">
        <v>7151</v>
      </c>
      <c r="E726" s="832" t="s">
        <v>7152</v>
      </c>
      <c r="F726" s="849">
        <v>20</v>
      </c>
      <c r="G726" s="849">
        <v>8080</v>
      </c>
      <c r="H726" s="849">
        <v>1.4285714285714286</v>
      </c>
      <c r="I726" s="849">
        <v>404</v>
      </c>
      <c r="J726" s="849">
        <v>14</v>
      </c>
      <c r="K726" s="849">
        <v>5656</v>
      </c>
      <c r="L726" s="849">
        <v>1</v>
      </c>
      <c r="M726" s="849">
        <v>404</v>
      </c>
      <c r="N726" s="849">
        <v>22</v>
      </c>
      <c r="O726" s="849">
        <v>8976</v>
      </c>
      <c r="P726" s="837">
        <v>1.5869872701555869</v>
      </c>
      <c r="Q726" s="850">
        <v>408</v>
      </c>
    </row>
    <row r="727" spans="1:17" ht="14.4" customHeight="1" x14ac:dyDescent="0.3">
      <c r="A727" s="831" t="s">
        <v>629</v>
      </c>
      <c r="B727" s="832" t="s">
        <v>7138</v>
      </c>
      <c r="C727" s="832" t="s">
        <v>6770</v>
      </c>
      <c r="D727" s="832" t="s">
        <v>7153</v>
      </c>
      <c r="E727" s="832" t="s">
        <v>7154</v>
      </c>
      <c r="F727" s="849">
        <v>20</v>
      </c>
      <c r="G727" s="849">
        <v>14240</v>
      </c>
      <c r="H727" s="849">
        <v>1.4265678220797435</v>
      </c>
      <c r="I727" s="849">
        <v>712</v>
      </c>
      <c r="J727" s="849">
        <v>14</v>
      </c>
      <c r="K727" s="849">
        <v>9982</v>
      </c>
      <c r="L727" s="849">
        <v>1</v>
      </c>
      <c r="M727" s="849">
        <v>713</v>
      </c>
      <c r="N727" s="849">
        <v>24</v>
      </c>
      <c r="O727" s="849">
        <v>17208</v>
      </c>
      <c r="P727" s="837">
        <v>1.7239030254458025</v>
      </c>
      <c r="Q727" s="850">
        <v>717</v>
      </c>
    </row>
    <row r="728" spans="1:17" ht="14.4" customHeight="1" x14ac:dyDescent="0.3">
      <c r="A728" s="831" t="s">
        <v>629</v>
      </c>
      <c r="B728" s="832" t="s">
        <v>7138</v>
      </c>
      <c r="C728" s="832" t="s">
        <v>6770</v>
      </c>
      <c r="D728" s="832" t="s">
        <v>7155</v>
      </c>
      <c r="E728" s="832" t="s">
        <v>7156</v>
      </c>
      <c r="F728" s="849">
        <v>15</v>
      </c>
      <c r="G728" s="849">
        <v>5325</v>
      </c>
      <c r="H728" s="849">
        <v>0.40540540540540543</v>
      </c>
      <c r="I728" s="849">
        <v>355</v>
      </c>
      <c r="J728" s="849">
        <v>37</v>
      </c>
      <c r="K728" s="849">
        <v>13135</v>
      </c>
      <c r="L728" s="849">
        <v>1</v>
      </c>
      <c r="M728" s="849">
        <v>355</v>
      </c>
      <c r="N728" s="849">
        <v>24</v>
      </c>
      <c r="O728" s="849">
        <v>8592</v>
      </c>
      <c r="P728" s="837">
        <v>0.65413018652455268</v>
      </c>
      <c r="Q728" s="850">
        <v>358</v>
      </c>
    </row>
    <row r="729" spans="1:17" ht="14.4" customHeight="1" x14ac:dyDescent="0.3">
      <c r="A729" s="831" t="s">
        <v>629</v>
      </c>
      <c r="B729" s="832" t="s">
        <v>7138</v>
      </c>
      <c r="C729" s="832" t="s">
        <v>6770</v>
      </c>
      <c r="D729" s="832" t="s">
        <v>7157</v>
      </c>
      <c r="E729" s="832" t="s">
        <v>7158</v>
      </c>
      <c r="F729" s="849">
        <v>68</v>
      </c>
      <c r="G729" s="849">
        <v>12036</v>
      </c>
      <c r="H729" s="849">
        <v>1.2074638844301766</v>
      </c>
      <c r="I729" s="849">
        <v>177</v>
      </c>
      <c r="J729" s="849">
        <v>56</v>
      </c>
      <c r="K729" s="849">
        <v>9968</v>
      </c>
      <c r="L729" s="849">
        <v>1</v>
      </c>
      <c r="M729" s="849">
        <v>178</v>
      </c>
      <c r="N729" s="849">
        <v>45</v>
      </c>
      <c r="O729" s="849">
        <v>8055</v>
      </c>
      <c r="P729" s="837">
        <v>0.80808587479935789</v>
      </c>
      <c r="Q729" s="850">
        <v>179</v>
      </c>
    </row>
    <row r="730" spans="1:17" ht="14.4" customHeight="1" x14ac:dyDescent="0.3">
      <c r="A730" s="831" t="s">
        <v>629</v>
      </c>
      <c r="B730" s="832" t="s">
        <v>7138</v>
      </c>
      <c r="C730" s="832" t="s">
        <v>6770</v>
      </c>
      <c r="D730" s="832" t="s">
        <v>7163</v>
      </c>
      <c r="E730" s="832" t="s">
        <v>7164</v>
      </c>
      <c r="F730" s="849">
        <v>20</v>
      </c>
      <c r="G730" s="849">
        <v>15380</v>
      </c>
      <c r="H730" s="849">
        <v>0.83225108225108224</v>
      </c>
      <c r="I730" s="849">
        <v>769</v>
      </c>
      <c r="J730" s="849">
        <v>24</v>
      </c>
      <c r="K730" s="849">
        <v>18480</v>
      </c>
      <c r="L730" s="849">
        <v>1</v>
      </c>
      <c r="M730" s="849">
        <v>770</v>
      </c>
      <c r="N730" s="849">
        <v>23</v>
      </c>
      <c r="O730" s="849">
        <v>17848</v>
      </c>
      <c r="P730" s="837">
        <v>0.96580086580086577</v>
      </c>
      <c r="Q730" s="850">
        <v>776</v>
      </c>
    </row>
    <row r="731" spans="1:17" ht="14.4" customHeight="1" x14ac:dyDescent="0.3">
      <c r="A731" s="831" t="s">
        <v>629</v>
      </c>
      <c r="B731" s="832" t="s">
        <v>7138</v>
      </c>
      <c r="C731" s="832" t="s">
        <v>6770</v>
      </c>
      <c r="D731" s="832" t="s">
        <v>7165</v>
      </c>
      <c r="E731" s="832" t="s">
        <v>7166</v>
      </c>
      <c r="F731" s="849"/>
      <c r="G731" s="849"/>
      <c r="H731" s="849"/>
      <c r="I731" s="849"/>
      <c r="J731" s="849">
        <v>1</v>
      </c>
      <c r="K731" s="849">
        <v>640</v>
      </c>
      <c r="L731" s="849">
        <v>1</v>
      </c>
      <c r="M731" s="849">
        <v>640</v>
      </c>
      <c r="N731" s="849"/>
      <c r="O731" s="849"/>
      <c r="P731" s="837"/>
      <c r="Q731" s="850"/>
    </row>
    <row r="732" spans="1:17" ht="14.4" customHeight="1" x14ac:dyDescent="0.3">
      <c r="A732" s="831" t="s">
        <v>629</v>
      </c>
      <c r="B732" s="832" t="s">
        <v>7795</v>
      </c>
      <c r="C732" s="832" t="s">
        <v>6770</v>
      </c>
      <c r="D732" s="832" t="s">
        <v>7796</v>
      </c>
      <c r="E732" s="832" t="s">
        <v>7797</v>
      </c>
      <c r="F732" s="849"/>
      <c r="G732" s="849"/>
      <c r="H732" s="849"/>
      <c r="I732" s="849"/>
      <c r="J732" s="849">
        <v>2</v>
      </c>
      <c r="K732" s="849">
        <v>392</v>
      </c>
      <c r="L732" s="849">
        <v>1</v>
      </c>
      <c r="M732" s="849">
        <v>196</v>
      </c>
      <c r="N732" s="849">
        <v>7</v>
      </c>
      <c r="O732" s="849">
        <v>1379</v>
      </c>
      <c r="P732" s="837">
        <v>3.5178571428571428</v>
      </c>
      <c r="Q732" s="850">
        <v>197</v>
      </c>
    </row>
    <row r="733" spans="1:17" ht="14.4" customHeight="1" x14ac:dyDescent="0.3">
      <c r="A733" s="831" t="s">
        <v>629</v>
      </c>
      <c r="B733" s="832" t="s">
        <v>7795</v>
      </c>
      <c r="C733" s="832" t="s">
        <v>6770</v>
      </c>
      <c r="D733" s="832" t="s">
        <v>7798</v>
      </c>
      <c r="E733" s="832" t="s">
        <v>7799</v>
      </c>
      <c r="F733" s="849"/>
      <c r="G733" s="849"/>
      <c r="H733" s="849"/>
      <c r="I733" s="849"/>
      <c r="J733" s="849">
        <v>1</v>
      </c>
      <c r="K733" s="849">
        <v>124</v>
      </c>
      <c r="L733" s="849">
        <v>1</v>
      </c>
      <c r="M733" s="849">
        <v>124</v>
      </c>
      <c r="N733" s="849"/>
      <c r="O733" s="849"/>
      <c r="P733" s="837"/>
      <c r="Q733" s="850"/>
    </row>
    <row r="734" spans="1:17" ht="14.4" customHeight="1" x14ac:dyDescent="0.3">
      <c r="A734" s="831" t="s">
        <v>629</v>
      </c>
      <c r="B734" s="832" t="s">
        <v>7795</v>
      </c>
      <c r="C734" s="832" t="s">
        <v>6770</v>
      </c>
      <c r="D734" s="832" t="s">
        <v>7800</v>
      </c>
      <c r="E734" s="832" t="s">
        <v>7801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87</v>
      </c>
      <c r="P734" s="837"/>
      <c r="Q734" s="850">
        <v>87</v>
      </c>
    </row>
    <row r="735" spans="1:17" ht="14.4" customHeight="1" x14ac:dyDescent="0.3">
      <c r="A735" s="831" t="s">
        <v>629</v>
      </c>
      <c r="B735" s="832" t="s">
        <v>7795</v>
      </c>
      <c r="C735" s="832" t="s">
        <v>6770</v>
      </c>
      <c r="D735" s="832" t="s">
        <v>7802</v>
      </c>
      <c r="E735" s="832" t="s">
        <v>7803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182</v>
      </c>
      <c r="P735" s="837"/>
      <c r="Q735" s="850">
        <v>182</v>
      </c>
    </row>
    <row r="736" spans="1:17" ht="14.4" customHeight="1" x14ac:dyDescent="0.3">
      <c r="A736" s="831" t="s">
        <v>629</v>
      </c>
      <c r="B736" s="832" t="s">
        <v>7795</v>
      </c>
      <c r="C736" s="832" t="s">
        <v>6770</v>
      </c>
      <c r="D736" s="832" t="s">
        <v>7804</v>
      </c>
      <c r="E736" s="832" t="s">
        <v>7805</v>
      </c>
      <c r="F736" s="849"/>
      <c r="G736" s="849"/>
      <c r="H736" s="849"/>
      <c r="I736" s="849"/>
      <c r="J736" s="849"/>
      <c r="K736" s="849"/>
      <c r="L736" s="849"/>
      <c r="M736" s="849"/>
      <c r="N736" s="849">
        <v>4</v>
      </c>
      <c r="O736" s="849">
        <v>808</v>
      </c>
      <c r="P736" s="837"/>
      <c r="Q736" s="850">
        <v>202</v>
      </c>
    </row>
    <row r="737" spans="1:17" ht="14.4" customHeight="1" x14ac:dyDescent="0.3">
      <c r="A737" s="831" t="s">
        <v>629</v>
      </c>
      <c r="B737" s="832" t="s">
        <v>7806</v>
      </c>
      <c r="C737" s="832" t="s">
        <v>6770</v>
      </c>
      <c r="D737" s="832" t="s">
        <v>7807</v>
      </c>
      <c r="E737" s="832" t="s">
        <v>7808</v>
      </c>
      <c r="F737" s="849"/>
      <c r="G737" s="849"/>
      <c r="H737" s="849"/>
      <c r="I737" s="849"/>
      <c r="J737" s="849">
        <v>1</v>
      </c>
      <c r="K737" s="849">
        <v>374</v>
      </c>
      <c r="L737" s="849">
        <v>1</v>
      </c>
      <c r="M737" s="849">
        <v>374</v>
      </c>
      <c r="N737" s="849"/>
      <c r="O737" s="849"/>
      <c r="P737" s="837"/>
      <c r="Q737" s="850"/>
    </row>
    <row r="738" spans="1:17" ht="14.4" customHeight="1" x14ac:dyDescent="0.3">
      <c r="A738" s="831" t="s">
        <v>629</v>
      </c>
      <c r="B738" s="832" t="s">
        <v>7809</v>
      </c>
      <c r="C738" s="832" t="s">
        <v>6770</v>
      </c>
      <c r="D738" s="832" t="s">
        <v>7810</v>
      </c>
      <c r="E738" s="832" t="s">
        <v>7811</v>
      </c>
      <c r="F738" s="849">
        <v>12</v>
      </c>
      <c r="G738" s="849">
        <v>23580</v>
      </c>
      <c r="H738" s="849">
        <v>1.1987798678190138</v>
      </c>
      <c r="I738" s="849">
        <v>1965</v>
      </c>
      <c r="J738" s="849">
        <v>10</v>
      </c>
      <c r="K738" s="849">
        <v>19670</v>
      </c>
      <c r="L738" s="849">
        <v>1</v>
      </c>
      <c r="M738" s="849">
        <v>1967</v>
      </c>
      <c r="N738" s="849">
        <v>5</v>
      </c>
      <c r="O738" s="849">
        <v>9875</v>
      </c>
      <c r="P738" s="837">
        <v>0.50203355363497715</v>
      </c>
      <c r="Q738" s="850">
        <v>1975</v>
      </c>
    </row>
    <row r="739" spans="1:17" ht="14.4" customHeight="1" x14ac:dyDescent="0.3">
      <c r="A739" s="831" t="s">
        <v>629</v>
      </c>
      <c r="B739" s="832" t="s">
        <v>7809</v>
      </c>
      <c r="C739" s="832" t="s">
        <v>6770</v>
      </c>
      <c r="D739" s="832" t="s">
        <v>7812</v>
      </c>
      <c r="E739" s="832" t="s">
        <v>7813</v>
      </c>
      <c r="F739" s="849"/>
      <c r="G739" s="849"/>
      <c r="H739" s="849"/>
      <c r="I739" s="849"/>
      <c r="J739" s="849">
        <v>1</v>
      </c>
      <c r="K739" s="849">
        <v>1344</v>
      </c>
      <c r="L739" s="849">
        <v>1</v>
      </c>
      <c r="M739" s="849">
        <v>1344</v>
      </c>
      <c r="N739" s="849"/>
      <c r="O739" s="849"/>
      <c r="P739" s="837"/>
      <c r="Q739" s="850"/>
    </row>
    <row r="740" spans="1:17" ht="14.4" customHeight="1" x14ac:dyDescent="0.3">
      <c r="A740" s="831" t="s">
        <v>629</v>
      </c>
      <c r="B740" s="832" t="s">
        <v>7809</v>
      </c>
      <c r="C740" s="832" t="s">
        <v>6770</v>
      </c>
      <c r="D740" s="832" t="s">
        <v>7814</v>
      </c>
      <c r="E740" s="832" t="s">
        <v>7815</v>
      </c>
      <c r="F740" s="849">
        <v>1</v>
      </c>
      <c r="G740" s="849">
        <v>615</v>
      </c>
      <c r="H740" s="849"/>
      <c r="I740" s="849">
        <v>615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629</v>
      </c>
      <c r="B741" s="832" t="s">
        <v>7809</v>
      </c>
      <c r="C741" s="832" t="s">
        <v>6770</v>
      </c>
      <c r="D741" s="832" t="s">
        <v>7816</v>
      </c>
      <c r="E741" s="832" t="s">
        <v>7817</v>
      </c>
      <c r="F741" s="849">
        <v>2</v>
      </c>
      <c r="G741" s="849">
        <v>6202</v>
      </c>
      <c r="H741" s="849">
        <v>1.9967804249839021</v>
      </c>
      <c r="I741" s="849">
        <v>3101</v>
      </c>
      <c r="J741" s="849">
        <v>1</v>
      </c>
      <c r="K741" s="849">
        <v>3106</v>
      </c>
      <c r="L741" s="849">
        <v>1</v>
      </c>
      <c r="M741" s="849">
        <v>3106</v>
      </c>
      <c r="N741" s="849">
        <v>3</v>
      </c>
      <c r="O741" s="849">
        <v>9366</v>
      </c>
      <c r="P741" s="837">
        <v>3.0154539600772696</v>
      </c>
      <c r="Q741" s="850">
        <v>3122</v>
      </c>
    </row>
    <row r="742" spans="1:17" ht="14.4" customHeight="1" x14ac:dyDescent="0.3">
      <c r="A742" s="831" t="s">
        <v>629</v>
      </c>
      <c r="B742" s="832" t="s">
        <v>7809</v>
      </c>
      <c r="C742" s="832" t="s">
        <v>6770</v>
      </c>
      <c r="D742" s="832" t="s">
        <v>7818</v>
      </c>
      <c r="E742" s="832" t="s">
        <v>7819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2537</v>
      </c>
      <c r="P742" s="837"/>
      <c r="Q742" s="850">
        <v>2537</v>
      </c>
    </row>
    <row r="743" spans="1:17" ht="14.4" customHeight="1" x14ac:dyDescent="0.3">
      <c r="A743" s="831" t="s">
        <v>629</v>
      </c>
      <c r="B743" s="832" t="s">
        <v>7809</v>
      </c>
      <c r="C743" s="832" t="s">
        <v>6770</v>
      </c>
      <c r="D743" s="832" t="s">
        <v>7820</v>
      </c>
      <c r="E743" s="832" t="s">
        <v>7821</v>
      </c>
      <c r="F743" s="849">
        <v>9</v>
      </c>
      <c r="G743" s="849">
        <v>24939</v>
      </c>
      <c r="H743" s="849">
        <v>0.6915589817536465</v>
      </c>
      <c r="I743" s="849">
        <v>2771</v>
      </c>
      <c r="J743" s="849">
        <v>13</v>
      </c>
      <c r="K743" s="849">
        <v>36062</v>
      </c>
      <c r="L743" s="849">
        <v>1</v>
      </c>
      <c r="M743" s="849">
        <v>2774</v>
      </c>
      <c r="N743" s="849">
        <v>15</v>
      </c>
      <c r="O743" s="849">
        <v>41790</v>
      </c>
      <c r="P743" s="837">
        <v>1.1588375575397927</v>
      </c>
      <c r="Q743" s="850">
        <v>2786</v>
      </c>
    </row>
    <row r="744" spans="1:17" ht="14.4" customHeight="1" x14ac:dyDescent="0.3">
      <c r="A744" s="831" t="s">
        <v>629</v>
      </c>
      <c r="B744" s="832" t="s">
        <v>7809</v>
      </c>
      <c r="C744" s="832" t="s">
        <v>6770</v>
      </c>
      <c r="D744" s="832" t="s">
        <v>7822</v>
      </c>
      <c r="E744" s="832" t="s">
        <v>7823</v>
      </c>
      <c r="F744" s="849">
        <v>3</v>
      </c>
      <c r="G744" s="849">
        <v>18519</v>
      </c>
      <c r="H744" s="849">
        <v>0.74915048543689322</v>
      </c>
      <c r="I744" s="849">
        <v>6173</v>
      </c>
      <c r="J744" s="849">
        <v>4</v>
      </c>
      <c r="K744" s="849">
        <v>24720</v>
      </c>
      <c r="L744" s="849">
        <v>1</v>
      </c>
      <c r="M744" s="849">
        <v>6180</v>
      </c>
      <c r="N744" s="849">
        <v>9</v>
      </c>
      <c r="O744" s="849">
        <v>55863</v>
      </c>
      <c r="P744" s="837">
        <v>2.2598300970873786</v>
      </c>
      <c r="Q744" s="850">
        <v>6207</v>
      </c>
    </row>
    <row r="745" spans="1:17" ht="14.4" customHeight="1" x14ac:dyDescent="0.3">
      <c r="A745" s="831" t="s">
        <v>629</v>
      </c>
      <c r="B745" s="832" t="s">
        <v>7809</v>
      </c>
      <c r="C745" s="832" t="s">
        <v>6770</v>
      </c>
      <c r="D745" s="832" t="s">
        <v>7824</v>
      </c>
      <c r="E745" s="832" t="s">
        <v>7825</v>
      </c>
      <c r="F745" s="849">
        <v>2</v>
      </c>
      <c r="G745" s="849">
        <v>4920</v>
      </c>
      <c r="H745" s="849">
        <v>0.66585464880227363</v>
      </c>
      <c r="I745" s="849">
        <v>2460</v>
      </c>
      <c r="J745" s="849">
        <v>3</v>
      </c>
      <c r="K745" s="849">
        <v>7389</v>
      </c>
      <c r="L745" s="849">
        <v>1</v>
      </c>
      <c r="M745" s="849">
        <v>2463</v>
      </c>
      <c r="N745" s="849">
        <v>1</v>
      </c>
      <c r="O745" s="849">
        <v>2475</v>
      </c>
      <c r="P745" s="837">
        <v>0.33495736906211937</v>
      </c>
      <c r="Q745" s="850">
        <v>2475</v>
      </c>
    </row>
    <row r="746" spans="1:17" ht="14.4" customHeight="1" x14ac:dyDescent="0.3">
      <c r="A746" s="831" t="s">
        <v>629</v>
      </c>
      <c r="B746" s="832" t="s">
        <v>7809</v>
      </c>
      <c r="C746" s="832" t="s">
        <v>6770</v>
      </c>
      <c r="D746" s="832" t="s">
        <v>7826</v>
      </c>
      <c r="E746" s="832" t="s">
        <v>7827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2477</v>
      </c>
      <c r="P746" s="837"/>
      <c r="Q746" s="850">
        <v>2477</v>
      </c>
    </row>
    <row r="747" spans="1:17" ht="14.4" customHeight="1" x14ac:dyDescent="0.3">
      <c r="A747" s="831" t="s">
        <v>629</v>
      </c>
      <c r="B747" s="832" t="s">
        <v>7809</v>
      </c>
      <c r="C747" s="832" t="s">
        <v>6770</v>
      </c>
      <c r="D747" s="832" t="s">
        <v>7828</v>
      </c>
      <c r="E747" s="832" t="s">
        <v>7829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4432</v>
      </c>
      <c r="P747" s="837"/>
      <c r="Q747" s="850">
        <v>4432</v>
      </c>
    </row>
    <row r="748" spans="1:17" ht="14.4" customHeight="1" x14ac:dyDescent="0.3">
      <c r="A748" s="831" t="s">
        <v>629</v>
      </c>
      <c r="B748" s="832" t="s">
        <v>7809</v>
      </c>
      <c r="C748" s="832" t="s">
        <v>6770</v>
      </c>
      <c r="D748" s="832" t="s">
        <v>7830</v>
      </c>
      <c r="E748" s="832" t="s">
        <v>7831</v>
      </c>
      <c r="F748" s="849">
        <v>2</v>
      </c>
      <c r="G748" s="849">
        <v>4292</v>
      </c>
      <c r="H748" s="849"/>
      <c r="I748" s="849">
        <v>2146</v>
      </c>
      <c r="J748" s="849"/>
      <c r="K748" s="849"/>
      <c r="L748" s="849"/>
      <c r="M748" s="849"/>
      <c r="N748" s="849">
        <v>3</v>
      </c>
      <c r="O748" s="849">
        <v>6483</v>
      </c>
      <c r="P748" s="837"/>
      <c r="Q748" s="850">
        <v>2161</v>
      </c>
    </row>
    <row r="749" spans="1:17" ht="14.4" customHeight="1" x14ac:dyDescent="0.3">
      <c r="A749" s="831" t="s">
        <v>629</v>
      </c>
      <c r="B749" s="832" t="s">
        <v>7809</v>
      </c>
      <c r="C749" s="832" t="s">
        <v>6770</v>
      </c>
      <c r="D749" s="832" t="s">
        <v>7832</v>
      </c>
      <c r="E749" s="832" t="s">
        <v>7833</v>
      </c>
      <c r="F749" s="849"/>
      <c r="G749" s="849"/>
      <c r="H749" s="849"/>
      <c r="I749" s="849"/>
      <c r="J749" s="849">
        <v>1</v>
      </c>
      <c r="K749" s="849">
        <v>2315</v>
      </c>
      <c r="L749" s="849">
        <v>1</v>
      </c>
      <c r="M749" s="849">
        <v>2315</v>
      </c>
      <c r="N749" s="849"/>
      <c r="O749" s="849"/>
      <c r="P749" s="837"/>
      <c r="Q749" s="850"/>
    </row>
    <row r="750" spans="1:17" ht="14.4" customHeight="1" x14ac:dyDescent="0.3">
      <c r="A750" s="831" t="s">
        <v>629</v>
      </c>
      <c r="B750" s="832" t="s">
        <v>7809</v>
      </c>
      <c r="C750" s="832" t="s">
        <v>6770</v>
      </c>
      <c r="D750" s="832" t="s">
        <v>7834</v>
      </c>
      <c r="E750" s="832" t="s">
        <v>7835</v>
      </c>
      <c r="F750" s="849">
        <v>2</v>
      </c>
      <c r="G750" s="849">
        <v>6642</v>
      </c>
      <c r="H750" s="849">
        <v>0.99849669272399277</v>
      </c>
      <c r="I750" s="849">
        <v>3321</v>
      </c>
      <c r="J750" s="849">
        <v>2</v>
      </c>
      <c r="K750" s="849">
        <v>6652</v>
      </c>
      <c r="L750" s="849">
        <v>1</v>
      </c>
      <c r="M750" s="849">
        <v>3326</v>
      </c>
      <c r="N750" s="849">
        <v>4</v>
      </c>
      <c r="O750" s="849">
        <v>13368</v>
      </c>
      <c r="P750" s="837">
        <v>2.0096211665664461</v>
      </c>
      <c r="Q750" s="850">
        <v>3342</v>
      </c>
    </row>
    <row r="751" spans="1:17" ht="14.4" customHeight="1" x14ac:dyDescent="0.3">
      <c r="A751" s="831" t="s">
        <v>629</v>
      </c>
      <c r="B751" s="832" t="s">
        <v>7809</v>
      </c>
      <c r="C751" s="832" t="s">
        <v>6770</v>
      </c>
      <c r="D751" s="832" t="s">
        <v>7836</v>
      </c>
      <c r="E751" s="832" t="s">
        <v>7837</v>
      </c>
      <c r="F751" s="849">
        <v>2</v>
      </c>
      <c r="G751" s="849">
        <v>10296</v>
      </c>
      <c r="H751" s="849"/>
      <c r="I751" s="849">
        <v>5148</v>
      </c>
      <c r="J751" s="849"/>
      <c r="K751" s="849"/>
      <c r="L751" s="849"/>
      <c r="M751" s="849"/>
      <c r="N751" s="849">
        <v>6</v>
      </c>
      <c r="O751" s="849">
        <v>30888</v>
      </c>
      <c r="P751" s="837"/>
      <c r="Q751" s="850">
        <v>5148</v>
      </c>
    </row>
    <row r="752" spans="1:17" ht="14.4" customHeight="1" x14ac:dyDescent="0.3">
      <c r="A752" s="831" t="s">
        <v>629</v>
      </c>
      <c r="B752" s="832" t="s">
        <v>7809</v>
      </c>
      <c r="C752" s="832" t="s">
        <v>6770</v>
      </c>
      <c r="D752" s="832" t="s">
        <v>7838</v>
      </c>
      <c r="E752" s="832" t="s">
        <v>7839</v>
      </c>
      <c r="F752" s="849">
        <v>5</v>
      </c>
      <c r="G752" s="849">
        <v>24685</v>
      </c>
      <c r="H752" s="849">
        <v>2.4989876493217249</v>
      </c>
      <c r="I752" s="849">
        <v>4937</v>
      </c>
      <c r="J752" s="849">
        <v>2</v>
      </c>
      <c r="K752" s="849">
        <v>9878</v>
      </c>
      <c r="L752" s="849">
        <v>1</v>
      </c>
      <c r="M752" s="849">
        <v>4939</v>
      </c>
      <c r="N752" s="849">
        <v>5</v>
      </c>
      <c r="O752" s="849">
        <v>24720</v>
      </c>
      <c r="P752" s="837">
        <v>2.5025308766956873</v>
      </c>
      <c r="Q752" s="850">
        <v>4944</v>
      </c>
    </row>
    <row r="753" spans="1:17" ht="14.4" customHeight="1" x14ac:dyDescent="0.3">
      <c r="A753" s="831" t="s">
        <v>629</v>
      </c>
      <c r="B753" s="832" t="s">
        <v>7809</v>
      </c>
      <c r="C753" s="832" t="s">
        <v>6770</v>
      </c>
      <c r="D753" s="832" t="s">
        <v>7840</v>
      </c>
      <c r="E753" s="832" t="s">
        <v>7841</v>
      </c>
      <c r="F753" s="849">
        <v>1</v>
      </c>
      <c r="G753" s="849">
        <v>2728</v>
      </c>
      <c r="H753" s="849"/>
      <c r="I753" s="849">
        <v>2728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629</v>
      </c>
      <c r="B754" s="832" t="s">
        <v>7809</v>
      </c>
      <c r="C754" s="832" t="s">
        <v>6770</v>
      </c>
      <c r="D754" s="832" t="s">
        <v>7842</v>
      </c>
      <c r="E754" s="832" t="s">
        <v>7843</v>
      </c>
      <c r="F754" s="849">
        <v>2</v>
      </c>
      <c r="G754" s="849">
        <v>1420</v>
      </c>
      <c r="H754" s="849"/>
      <c r="I754" s="849">
        <v>710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629</v>
      </c>
      <c r="B755" s="832" t="s">
        <v>7809</v>
      </c>
      <c r="C755" s="832" t="s">
        <v>6770</v>
      </c>
      <c r="D755" s="832" t="s">
        <v>7844</v>
      </c>
      <c r="E755" s="832" t="s">
        <v>7845</v>
      </c>
      <c r="F755" s="849">
        <v>3</v>
      </c>
      <c r="G755" s="849">
        <v>8037</v>
      </c>
      <c r="H755" s="849"/>
      <c r="I755" s="849">
        <v>2679</v>
      </c>
      <c r="J755" s="849"/>
      <c r="K755" s="849"/>
      <c r="L755" s="849"/>
      <c r="M755" s="849"/>
      <c r="N755" s="849">
        <v>3</v>
      </c>
      <c r="O755" s="849">
        <v>8100</v>
      </c>
      <c r="P755" s="837"/>
      <c r="Q755" s="850">
        <v>2700</v>
      </c>
    </row>
    <row r="756" spans="1:17" ht="14.4" customHeight="1" x14ac:dyDescent="0.3">
      <c r="A756" s="831" t="s">
        <v>629</v>
      </c>
      <c r="B756" s="832" t="s">
        <v>7809</v>
      </c>
      <c r="C756" s="832" t="s">
        <v>6770</v>
      </c>
      <c r="D756" s="832" t="s">
        <v>7846</v>
      </c>
      <c r="E756" s="832" t="s">
        <v>7847</v>
      </c>
      <c r="F756" s="849">
        <v>49</v>
      </c>
      <c r="G756" s="849">
        <v>39739</v>
      </c>
      <c r="H756" s="849">
        <v>0.76374154366543667</v>
      </c>
      <c r="I756" s="849">
        <v>811</v>
      </c>
      <c r="J756" s="849">
        <v>64</v>
      </c>
      <c r="K756" s="849">
        <v>52032</v>
      </c>
      <c r="L756" s="849">
        <v>1</v>
      </c>
      <c r="M756" s="849">
        <v>813</v>
      </c>
      <c r="N756" s="849">
        <v>77</v>
      </c>
      <c r="O756" s="849">
        <v>75922</v>
      </c>
      <c r="P756" s="837">
        <v>1.459140528905289</v>
      </c>
      <c r="Q756" s="850">
        <v>986</v>
      </c>
    </row>
    <row r="757" spans="1:17" ht="14.4" customHeight="1" x14ac:dyDescent="0.3">
      <c r="A757" s="831" t="s">
        <v>629</v>
      </c>
      <c r="B757" s="832" t="s">
        <v>7809</v>
      </c>
      <c r="C757" s="832" t="s">
        <v>6770</v>
      </c>
      <c r="D757" s="832" t="s">
        <v>7848</v>
      </c>
      <c r="E757" s="832" t="s">
        <v>7849</v>
      </c>
      <c r="F757" s="849">
        <v>2</v>
      </c>
      <c r="G757" s="849">
        <v>5108</v>
      </c>
      <c r="H757" s="849"/>
      <c r="I757" s="849">
        <v>2554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629</v>
      </c>
      <c r="B758" s="832" t="s">
        <v>7809</v>
      </c>
      <c r="C758" s="832" t="s">
        <v>6770</v>
      </c>
      <c r="D758" s="832" t="s">
        <v>7850</v>
      </c>
      <c r="E758" s="832" t="s">
        <v>7851</v>
      </c>
      <c r="F758" s="849">
        <v>1</v>
      </c>
      <c r="G758" s="849">
        <v>7486</v>
      </c>
      <c r="H758" s="849">
        <v>0.99839957321952522</v>
      </c>
      <c r="I758" s="849">
        <v>7486</v>
      </c>
      <c r="J758" s="849">
        <v>1</v>
      </c>
      <c r="K758" s="849">
        <v>7498</v>
      </c>
      <c r="L758" s="849">
        <v>1</v>
      </c>
      <c r="M758" s="849">
        <v>7498</v>
      </c>
      <c r="N758" s="849"/>
      <c r="O758" s="849"/>
      <c r="P758" s="837"/>
      <c r="Q758" s="850"/>
    </row>
    <row r="759" spans="1:17" ht="14.4" customHeight="1" x14ac:dyDescent="0.3">
      <c r="A759" s="831" t="s">
        <v>629</v>
      </c>
      <c r="B759" s="832" t="s">
        <v>7809</v>
      </c>
      <c r="C759" s="832" t="s">
        <v>6770</v>
      </c>
      <c r="D759" s="832" t="s">
        <v>7852</v>
      </c>
      <c r="E759" s="832" t="s">
        <v>7853</v>
      </c>
      <c r="F759" s="849">
        <v>5</v>
      </c>
      <c r="G759" s="849">
        <v>2505</v>
      </c>
      <c r="H759" s="849">
        <v>2.4950199203187249</v>
      </c>
      <c r="I759" s="849">
        <v>501</v>
      </c>
      <c r="J759" s="849">
        <v>2</v>
      </c>
      <c r="K759" s="849">
        <v>1004</v>
      </c>
      <c r="L759" s="849">
        <v>1</v>
      </c>
      <c r="M759" s="849">
        <v>502</v>
      </c>
      <c r="N759" s="849">
        <v>2</v>
      </c>
      <c r="O759" s="849">
        <v>1008</v>
      </c>
      <c r="P759" s="837">
        <v>1.0039840637450199</v>
      </c>
      <c r="Q759" s="850">
        <v>504</v>
      </c>
    </row>
    <row r="760" spans="1:17" ht="14.4" customHeight="1" x14ac:dyDescent="0.3">
      <c r="A760" s="831" t="s">
        <v>629</v>
      </c>
      <c r="B760" s="832" t="s">
        <v>7809</v>
      </c>
      <c r="C760" s="832" t="s">
        <v>6770</v>
      </c>
      <c r="D760" s="832" t="s">
        <v>7854</v>
      </c>
      <c r="E760" s="832" t="s">
        <v>7855</v>
      </c>
      <c r="F760" s="849">
        <v>17</v>
      </c>
      <c r="G760" s="849">
        <v>11543</v>
      </c>
      <c r="H760" s="849">
        <v>1.3057692307692308</v>
      </c>
      <c r="I760" s="849">
        <v>679</v>
      </c>
      <c r="J760" s="849">
        <v>13</v>
      </c>
      <c r="K760" s="849">
        <v>8840</v>
      </c>
      <c r="L760" s="849">
        <v>1</v>
      </c>
      <c r="M760" s="849">
        <v>680</v>
      </c>
      <c r="N760" s="849">
        <v>8</v>
      </c>
      <c r="O760" s="849">
        <v>5480</v>
      </c>
      <c r="P760" s="837">
        <v>0.61990950226244346</v>
      </c>
      <c r="Q760" s="850">
        <v>685</v>
      </c>
    </row>
    <row r="761" spans="1:17" ht="14.4" customHeight="1" x14ac:dyDescent="0.3">
      <c r="A761" s="831" t="s">
        <v>629</v>
      </c>
      <c r="B761" s="832" t="s">
        <v>7809</v>
      </c>
      <c r="C761" s="832" t="s">
        <v>6770</v>
      </c>
      <c r="D761" s="832" t="s">
        <v>7856</v>
      </c>
      <c r="E761" s="832" t="s">
        <v>7857</v>
      </c>
      <c r="F761" s="849">
        <v>1</v>
      </c>
      <c r="G761" s="849">
        <v>1709</v>
      </c>
      <c r="H761" s="849"/>
      <c r="I761" s="849">
        <v>1709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629</v>
      </c>
      <c r="B762" s="832" t="s">
        <v>7809</v>
      </c>
      <c r="C762" s="832" t="s">
        <v>6770</v>
      </c>
      <c r="D762" s="832" t="s">
        <v>7858</v>
      </c>
      <c r="E762" s="832" t="s">
        <v>7859</v>
      </c>
      <c r="F762" s="849">
        <v>1</v>
      </c>
      <c r="G762" s="849">
        <v>1028</v>
      </c>
      <c r="H762" s="849"/>
      <c r="I762" s="849">
        <v>1028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629</v>
      </c>
      <c r="B763" s="832" t="s">
        <v>7809</v>
      </c>
      <c r="C763" s="832" t="s">
        <v>6770</v>
      </c>
      <c r="D763" s="832" t="s">
        <v>7860</v>
      </c>
      <c r="E763" s="832" t="s">
        <v>7861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2522</v>
      </c>
      <c r="P763" s="837"/>
      <c r="Q763" s="850">
        <v>2522</v>
      </c>
    </row>
    <row r="764" spans="1:17" ht="14.4" customHeight="1" x14ac:dyDescent="0.3">
      <c r="A764" s="831" t="s">
        <v>629</v>
      </c>
      <c r="B764" s="832" t="s">
        <v>7809</v>
      </c>
      <c r="C764" s="832" t="s">
        <v>6770</v>
      </c>
      <c r="D764" s="832" t="s">
        <v>7862</v>
      </c>
      <c r="E764" s="832" t="s">
        <v>7863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0</v>
      </c>
      <c r="P764" s="837"/>
      <c r="Q764" s="850">
        <v>0</v>
      </c>
    </row>
    <row r="765" spans="1:17" ht="14.4" customHeight="1" x14ac:dyDescent="0.3">
      <c r="A765" s="831" t="s">
        <v>629</v>
      </c>
      <c r="B765" s="832" t="s">
        <v>7809</v>
      </c>
      <c r="C765" s="832" t="s">
        <v>6770</v>
      </c>
      <c r="D765" s="832" t="s">
        <v>7864</v>
      </c>
      <c r="E765" s="832" t="s">
        <v>7865</v>
      </c>
      <c r="F765" s="849">
        <v>1</v>
      </c>
      <c r="G765" s="849">
        <v>0</v>
      </c>
      <c r="H765" s="849"/>
      <c r="I765" s="849">
        <v>0</v>
      </c>
      <c r="J765" s="849"/>
      <c r="K765" s="849"/>
      <c r="L765" s="849"/>
      <c r="M765" s="849"/>
      <c r="N765" s="849">
        <v>1</v>
      </c>
      <c r="O765" s="849">
        <v>0</v>
      </c>
      <c r="P765" s="837"/>
      <c r="Q765" s="850">
        <v>0</v>
      </c>
    </row>
    <row r="766" spans="1:17" ht="14.4" customHeight="1" x14ac:dyDescent="0.3">
      <c r="A766" s="831" t="s">
        <v>629</v>
      </c>
      <c r="B766" s="832" t="s">
        <v>7809</v>
      </c>
      <c r="C766" s="832" t="s">
        <v>6770</v>
      </c>
      <c r="D766" s="832" t="s">
        <v>7866</v>
      </c>
      <c r="E766" s="832" t="s">
        <v>7867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0</v>
      </c>
      <c r="P766" s="837"/>
      <c r="Q766" s="850">
        <v>0</v>
      </c>
    </row>
    <row r="767" spans="1:17" ht="14.4" customHeight="1" x14ac:dyDescent="0.3">
      <c r="A767" s="831" t="s">
        <v>629</v>
      </c>
      <c r="B767" s="832" t="s">
        <v>7809</v>
      </c>
      <c r="C767" s="832" t="s">
        <v>6770</v>
      </c>
      <c r="D767" s="832" t="s">
        <v>7868</v>
      </c>
      <c r="E767" s="832" t="s">
        <v>7869</v>
      </c>
      <c r="F767" s="849">
        <v>3</v>
      </c>
      <c r="G767" s="849">
        <v>0</v>
      </c>
      <c r="H767" s="849"/>
      <c r="I767" s="849">
        <v>0</v>
      </c>
      <c r="J767" s="849">
        <v>2</v>
      </c>
      <c r="K767" s="849">
        <v>0</v>
      </c>
      <c r="L767" s="849"/>
      <c r="M767" s="849">
        <v>0</v>
      </c>
      <c r="N767" s="849">
        <v>7</v>
      </c>
      <c r="O767" s="849">
        <v>0</v>
      </c>
      <c r="P767" s="837"/>
      <c r="Q767" s="850">
        <v>0</v>
      </c>
    </row>
    <row r="768" spans="1:17" ht="14.4" customHeight="1" x14ac:dyDescent="0.3">
      <c r="A768" s="831" t="s">
        <v>629</v>
      </c>
      <c r="B768" s="832" t="s">
        <v>7809</v>
      </c>
      <c r="C768" s="832" t="s">
        <v>6770</v>
      </c>
      <c r="D768" s="832" t="s">
        <v>7870</v>
      </c>
      <c r="E768" s="832" t="s">
        <v>7871</v>
      </c>
      <c r="F768" s="849">
        <v>5</v>
      </c>
      <c r="G768" s="849">
        <v>0</v>
      </c>
      <c r="H768" s="849"/>
      <c r="I768" s="849">
        <v>0</v>
      </c>
      <c r="J768" s="849">
        <v>5</v>
      </c>
      <c r="K768" s="849">
        <v>0</v>
      </c>
      <c r="L768" s="849"/>
      <c r="M768" s="849">
        <v>0</v>
      </c>
      <c r="N768" s="849">
        <v>14</v>
      </c>
      <c r="O768" s="849">
        <v>0</v>
      </c>
      <c r="P768" s="837"/>
      <c r="Q768" s="850">
        <v>0</v>
      </c>
    </row>
    <row r="769" spans="1:17" ht="14.4" customHeight="1" x14ac:dyDescent="0.3">
      <c r="A769" s="831" t="s">
        <v>629</v>
      </c>
      <c r="B769" s="832" t="s">
        <v>7809</v>
      </c>
      <c r="C769" s="832" t="s">
        <v>6770</v>
      </c>
      <c r="D769" s="832" t="s">
        <v>7872</v>
      </c>
      <c r="E769" s="832" t="s">
        <v>7873</v>
      </c>
      <c r="F769" s="849">
        <v>1</v>
      </c>
      <c r="G769" s="849">
        <v>0</v>
      </c>
      <c r="H769" s="849"/>
      <c r="I769" s="849">
        <v>0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629</v>
      </c>
      <c r="B770" s="832" t="s">
        <v>7809</v>
      </c>
      <c r="C770" s="832" t="s">
        <v>6770</v>
      </c>
      <c r="D770" s="832" t="s">
        <v>7800</v>
      </c>
      <c r="E770" s="832" t="s">
        <v>7801</v>
      </c>
      <c r="F770" s="849"/>
      <c r="G770" s="849"/>
      <c r="H770" s="849"/>
      <c r="I770" s="849"/>
      <c r="J770" s="849">
        <v>1</v>
      </c>
      <c r="K770" s="849">
        <v>86</v>
      </c>
      <c r="L770" s="849">
        <v>1</v>
      </c>
      <c r="M770" s="849">
        <v>86</v>
      </c>
      <c r="N770" s="849"/>
      <c r="O770" s="849"/>
      <c r="P770" s="837"/>
      <c r="Q770" s="850"/>
    </row>
    <row r="771" spans="1:17" ht="14.4" customHeight="1" x14ac:dyDescent="0.3">
      <c r="A771" s="831" t="s">
        <v>629</v>
      </c>
      <c r="B771" s="832" t="s">
        <v>7809</v>
      </c>
      <c r="C771" s="832" t="s">
        <v>6770</v>
      </c>
      <c r="D771" s="832" t="s">
        <v>7874</v>
      </c>
      <c r="E771" s="832" t="s">
        <v>7875</v>
      </c>
      <c r="F771" s="849">
        <v>1</v>
      </c>
      <c r="G771" s="849">
        <v>3547</v>
      </c>
      <c r="H771" s="849"/>
      <c r="I771" s="849">
        <v>3547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629</v>
      </c>
      <c r="B772" s="832" t="s">
        <v>7809</v>
      </c>
      <c r="C772" s="832" t="s">
        <v>6770</v>
      </c>
      <c r="D772" s="832" t="s">
        <v>7876</v>
      </c>
      <c r="E772" s="832" t="s">
        <v>7877</v>
      </c>
      <c r="F772" s="849">
        <v>1</v>
      </c>
      <c r="G772" s="849">
        <v>532</v>
      </c>
      <c r="H772" s="849"/>
      <c r="I772" s="849">
        <v>532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629</v>
      </c>
      <c r="B773" s="832" t="s">
        <v>7809</v>
      </c>
      <c r="C773" s="832" t="s">
        <v>6770</v>
      </c>
      <c r="D773" s="832" t="s">
        <v>7878</v>
      </c>
      <c r="E773" s="832" t="s">
        <v>7879</v>
      </c>
      <c r="F773" s="849"/>
      <c r="G773" s="849"/>
      <c r="H773" s="849"/>
      <c r="I773" s="849"/>
      <c r="J773" s="849">
        <v>1</v>
      </c>
      <c r="K773" s="849">
        <v>2814</v>
      </c>
      <c r="L773" s="849">
        <v>1</v>
      </c>
      <c r="M773" s="849">
        <v>2814</v>
      </c>
      <c r="N773" s="849"/>
      <c r="O773" s="849"/>
      <c r="P773" s="837"/>
      <c r="Q773" s="850"/>
    </row>
    <row r="774" spans="1:17" ht="14.4" customHeight="1" x14ac:dyDescent="0.3">
      <c r="A774" s="831" t="s">
        <v>629</v>
      </c>
      <c r="B774" s="832" t="s">
        <v>7809</v>
      </c>
      <c r="C774" s="832" t="s">
        <v>6770</v>
      </c>
      <c r="D774" s="832" t="s">
        <v>7880</v>
      </c>
      <c r="E774" s="832" t="s">
        <v>7881</v>
      </c>
      <c r="F774" s="849"/>
      <c r="G774" s="849"/>
      <c r="H774" s="849"/>
      <c r="I774" s="849"/>
      <c r="J774" s="849">
        <v>2</v>
      </c>
      <c r="K774" s="849">
        <v>1684</v>
      </c>
      <c r="L774" s="849">
        <v>1</v>
      </c>
      <c r="M774" s="849">
        <v>842</v>
      </c>
      <c r="N774" s="849"/>
      <c r="O774" s="849"/>
      <c r="P774" s="837"/>
      <c r="Q774" s="850"/>
    </row>
    <row r="775" spans="1:17" ht="14.4" customHeight="1" x14ac:dyDescent="0.3">
      <c r="A775" s="831" t="s">
        <v>629</v>
      </c>
      <c r="B775" s="832" t="s">
        <v>7809</v>
      </c>
      <c r="C775" s="832" t="s">
        <v>6770</v>
      </c>
      <c r="D775" s="832" t="s">
        <v>7882</v>
      </c>
      <c r="E775" s="832" t="s">
        <v>7883</v>
      </c>
      <c r="F775" s="849">
        <v>2</v>
      </c>
      <c r="G775" s="849">
        <v>1400</v>
      </c>
      <c r="H775" s="849">
        <v>1.9971469329529243</v>
      </c>
      <c r="I775" s="849">
        <v>700</v>
      </c>
      <c r="J775" s="849">
        <v>1</v>
      </c>
      <c r="K775" s="849">
        <v>701</v>
      </c>
      <c r="L775" s="849">
        <v>1</v>
      </c>
      <c r="M775" s="849">
        <v>701</v>
      </c>
      <c r="N775" s="849">
        <v>1</v>
      </c>
      <c r="O775" s="849">
        <v>872</v>
      </c>
      <c r="P775" s="837">
        <v>1.2439372325249642</v>
      </c>
      <c r="Q775" s="850">
        <v>872</v>
      </c>
    </row>
    <row r="776" spans="1:17" ht="14.4" customHeight="1" x14ac:dyDescent="0.3">
      <c r="A776" s="831" t="s">
        <v>629</v>
      </c>
      <c r="B776" s="832" t="s">
        <v>7809</v>
      </c>
      <c r="C776" s="832" t="s">
        <v>6770</v>
      </c>
      <c r="D776" s="832" t="s">
        <v>7884</v>
      </c>
      <c r="E776" s="832" t="s">
        <v>7885</v>
      </c>
      <c r="F776" s="849">
        <v>1</v>
      </c>
      <c r="G776" s="849">
        <v>445</v>
      </c>
      <c r="H776" s="849"/>
      <c r="I776" s="849">
        <v>445</v>
      </c>
      <c r="J776" s="849"/>
      <c r="K776" s="849"/>
      <c r="L776" s="849"/>
      <c r="M776" s="849"/>
      <c r="N776" s="849">
        <v>1</v>
      </c>
      <c r="O776" s="849">
        <v>448</v>
      </c>
      <c r="P776" s="837"/>
      <c r="Q776" s="850">
        <v>448</v>
      </c>
    </row>
    <row r="777" spans="1:17" ht="14.4" customHeight="1" x14ac:dyDescent="0.3">
      <c r="A777" s="831" t="s">
        <v>629</v>
      </c>
      <c r="B777" s="832" t="s">
        <v>7809</v>
      </c>
      <c r="C777" s="832" t="s">
        <v>6770</v>
      </c>
      <c r="D777" s="832" t="s">
        <v>7886</v>
      </c>
      <c r="E777" s="832" t="s">
        <v>7887</v>
      </c>
      <c r="F777" s="849">
        <v>11</v>
      </c>
      <c r="G777" s="849">
        <v>11693</v>
      </c>
      <c r="H777" s="849">
        <v>1.0989661654135339</v>
      </c>
      <c r="I777" s="849">
        <v>1063</v>
      </c>
      <c r="J777" s="849">
        <v>10</v>
      </c>
      <c r="K777" s="849">
        <v>10640</v>
      </c>
      <c r="L777" s="849">
        <v>1</v>
      </c>
      <c r="M777" s="849">
        <v>1064</v>
      </c>
      <c r="N777" s="849">
        <v>11</v>
      </c>
      <c r="O777" s="849">
        <v>11759</v>
      </c>
      <c r="P777" s="837">
        <v>1.1051691729323307</v>
      </c>
      <c r="Q777" s="850">
        <v>1069</v>
      </c>
    </row>
    <row r="778" spans="1:17" ht="14.4" customHeight="1" x14ac:dyDescent="0.3">
      <c r="A778" s="831" t="s">
        <v>629</v>
      </c>
      <c r="B778" s="832" t="s">
        <v>7809</v>
      </c>
      <c r="C778" s="832" t="s">
        <v>6770</v>
      </c>
      <c r="D778" s="832" t="s">
        <v>7888</v>
      </c>
      <c r="E778" s="832" t="s">
        <v>7889</v>
      </c>
      <c r="F778" s="849">
        <v>11</v>
      </c>
      <c r="G778" s="849">
        <v>9515</v>
      </c>
      <c r="H778" s="849">
        <v>11</v>
      </c>
      <c r="I778" s="849">
        <v>865</v>
      </c>
      <c r="J778" s="849">
        <v>1</v>
      </c>
      <c r="K778" s="849">
        <v>865</v>
      </c>
      <c r="L778" s="849">
        <v>1</v>
      </c>
      <c r="M778" s="849">
        <v>865</v>
      </c>
      <c r="N778" s="849"/>
      <c r="O778" s="849"/>
      <c r="P778" s="837"/>
      <c r="Q778" s="850"/>
    </row>
    <row r="779" spans="1:17" ht="14.4" customHeight="1" x14ac:dyDescent="0.3">
      <c r="A779" s="831" t="s">
        <v>629</v>
      </c>
      <c r="B779" s="832" t="s">
        <v>7809</v>
      </c>
      <c r="C779" s="832" t="s">
        <v>6770</v>
      </c>
      <c r="D779" s="832" t="s">
        <v>7890</v>
      </c>
      <c r="E779" s="832" t="s">
        <v>7891</v>
      </c>
      <c r="F779" s="849">
        <v>6</v>
      </c>
      <c r="G779" s="849">
        <v>21684</v>
      </c>
      <c r="H779" s="849">
        <v>0.59925383446179359</v>
      </c>
      <c r="I779" s="849">
        <v>3614</v>
      </c>
      <c r="J779" s="849">
        <v>10</v>
      </c>
      <c r="K779" s="849">
        <v>36185</v>
      </c>
      <c r="L779" s="849">
        <v>1</v>
      </c>
      <c r="M779" s="849">
        <v>3618.5</v>
      </c>
      <c r="N779" s="849">
        <v>14</v>
      </c>
      <c r="O779" s="849">
        <v>50918</v>
      </c>
      <c r="P779" s="837">
        <v>1.4071576620146469</v>
      </c>
      <c r="Q779" s="850">
        <v>3637</v>
      </c>
    </row>
    <row r="780" spans="1:17" ht="14.4" customHeight="1" x14ac:dyDescent="0.3">
      <c r="A780" s="831" t="s">
        <v>629</v>
      </c>
      <c r="B780" s="832" t="s">
        <v>7809</v>
      </c>
      <c r="C780" s="832" t="s">
        <v>6770</v>
      </c>
      <c r="D780" s="832" t="s">
        <v>7892</v>
      </c>
      <c r="E780" s="832" t="s">
        <v>7893</v>
      </c>
      <c r="F780" s="849">
        <v>9</v>
      </c>
      <c r="G780" s="849">
        <v>0</v>
      </c>
      <c r="H780" s="849"/>
      <c r="I780" s="849">
        <v>0</v>
      </c>
      <c r="J780" s="849">
        <v>5</v>
      </c>
      <c r="K780" s="849">
        <v>0</v>
      </c>
      <c r="L780" s="849"/>
      <c r="M780" s="849">
        <v>0</v>
      </c>
      <c r="N780" s="849">
        <v>6</v>
      </c>
      <c r="O780" s="849">
        <v>0</v>
      </c>
      <c r="P780" s="837"/>
      <c r="Q780" s="850">
        <v>0</v>
      </c>
    </row>
    <row r="781" spans="1:17" ht="14.4" customHeight="1" x14ac:dyDescent="0.3">
      <c r="A781" s="831" t="s">
        <v>629</v>
      </c>
      <c r="B781" s="832" t="s">
        <v>7809</v>
      </c>
      <c r="C781" s="832" t="s">
        <v>6770</v>
      </c>
      <c r="D781" s="832" t="s">
        <v>7894</v>
      </c>
      <c r="E781" s="832" t="s">
        <v>7895</v>
      </c>
      <c r="F781" s="849">
        <v>30</v>
      </c>
      <c r="G781" s="849">
        <v>31950</v>
      </c>
      <c r="H781" s="849">
        <v>0.99812558575445176</v>
      </c>
      <c r="I781" s="849">
        <v>1065</v>
      </c>
      <c r="J781" s="849">
        <v>30</v>
      </c>
      <c r="K781" s="849">
        <v>32010</v>
      </c>
      <c r="L781" s="849">
        <v>1</v>
      </c>
      <c r="M781" s="849">
        <v>1067</v>
      </c>
      <c r="N781" s="849">
        <v>42</v>
      </c>
      <c r="O781" s="849">
        <v>45066</v>
      </c>
      <c r="P781" s="837">
        <v>1.4078725398313028</v>
      </c>
      <c r="Q781" s="850">
        <v>1073</v>
      </c>
    </row>
    <row r="782" spans="1:17" ht="14.4" customHeight="1" x14ac:dyDescent="0.3">
      <c r="A782" s="831" t="s">
        <v>629</v>
      </c>
      <c r="B782" s="832" t="s">
        <v>7809</v>
      </c>
      <c r="C782" s="832" t="s">
        <v>6770</v>
      </c>
      <c r="D782" s="832" t="s">
        <v>7896</v>
      </c>
      <c r="E782" s="832" t="s">
        <v>7897</v>
      </c>
      <c r="F782" s="849">
        <v>1</v>
      </c>
      <c r="G782" s="849">
        <v>3744</v>
      </c>
      <c r="H782" s="849"/>
      <c r="I782" s="849">
        <v>3744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629</v>
      </c>
      <c r="B783" s="832" t="s">
        <v>7809</v>
      </c>
      <c r="C783" s="832" t="s">
        <v>6770</v>
      </c>
      <c r="D783" s="832" t="s">
        <v>7898</v>
      </c>
      <c r="E783" s="832" t="s">
        <v>7899</v>
      </c>
      <c r="F783" s="849">
        <v>5</v>
      </c>
      <c r="G783" s="849">
        <v>915</v>
      </c>
      <c r="H783" s="849">
        <v>2.44</v>
      </c>
      <c r="I783" s="849">
        <v>183</v>
      </c>
      <c r="J783" s="849">
        <v>1</v>
      </c>
      <c r="K783" s="849">
        <v>375</v>
      </c>
      <c r="L783" s="849">
        <v>1</v>
      </c>
      <c r="M783" s="849">
        <v>375</v>
      </c>
      <c r="N783" s="849">
        <v>2</v>
      </c>
      <c r="O783" s="849">
        <v>752</v>
      </c>
      <c r="P783" s="837">
        <v>2.0053333333333332</v>
      </c>
      <c r="Q783" s="850">
        <v>376</v>
      </c>
    </row>
    <row r="784" spans="1:17" ht="14.4" customHeight="1" x14ac:dyDescent="0.3">
      <c r="A784" s="831" t="s">
        <v>629</v>
      </c>
      <c r="B784" s="832" t="s">
        <v>7809</v>
      </c>
      <c r="C784" s="832" t="s">
        <v>6770</v>
      </c>
      <c r="D784" s="832" t="s">
        <v>7900</v>
      </c>
      <c r="E784" s="832" t="s">
        <v>7901</v>
      </c>
      <c r="F784" s="849">
        <v>46</v>
      </c>
      <c r="G784" s="849">
        <v>91310</v>
      </c>
      <c r="H784" s="849">
        <v>0.97724645746821359</v>
      </c>
      <c r="I784" s="849">
        <v>1985</v>
      </c>
      <c r="J784" s="849">
        <v>47</v>
      </c>
      <c r="K784" s="849">
        <v>93436</v>
      </c>
      <c r="L784" s="849">
        <v>1</v>
      </c>
      <c r="M784" s="849">
        <v>1988</v>
      </c>
      <c r="N784" s="849">
        <v>32</v>
      </c>
      <c r="O784" s="849">
        <v>63968</v>
      </c>
      <c r="P784" s="837">
        <v>0.68461834838820157</v>
      </c>
      <c r="Q784" s="850">
        <v>1999</v>
      </c>
    </row>
    <row r="785" spans="1:17" ht="14.4" customHeight="1" x14ac:dyDescent="0.3">
      <c r="A785" s="831" t="s">
        <v>629</v>
      </c>
      <c r="B785" s="832" t="s">
        <v>7809</v>
      </c>
      <c r="C785" s="832" t="s">
        <v>6770</v>
      </c>
      <c r="D785" s="832" t="s">
        <v>7902</v>
      </c>
      <c r="E785" s="832" t="s">
        <v>7903</v>
      </c>
      <c r="F785" s="849">
        <v>7</v>
      </c>
      <c r="G785" s="849">
        <v>4536</v>
      </c>
      <c r="H785" s="849">
        <v>2.3048780487804876</v>
      </c>
      <c r="I785" s="849">
        <v>648</v>
      </c>
      <c r="J785" s="849">
        <v>2</v>
      </c>
      <c r="K785" s="849">
        <v>1968</v>
      </c>
      <c r="L785" s="849">
        <v>1</v>
      </c>
      <c r="M785" s="849">
        <v>984</v>
      </c>
      <c r="N785" s="849">
        <v>8</v>
      </c>
      <c r="O785" s="849">
        <v>7920</v>
      </c>
      <c r="P785" s="837">
        <v>4.024390243902439</v>
      </c>
      <c r="Q785" s="850">
        <v>990</v>
      </c>
    </row>
    <row r="786" spans="1:17" ht="14.4" customHeight="1" x14ac:dyDescent="0.3">
      <c r="A786" s="831" t="s">
        <v>629</v>
      </c>
      <c r="B786" s="832" t="s">
        <v>7809</v>
      </c>
      <c r="C786" s="832" t="s">
        <v>6770</v>
      </c>
      <c r="D786" s="832" t="s">
        <v>7904</v>
      </c>
      <c r="E786" s="832" t="s">
        <v>7905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393</v>
      </c>
      <c r="P786" s="837"/>
      <c r="Q786" s="850">
        <v>393</v>
      </c>
    </row>
    <row r="787" spans="1:17" ht="14.4" customHeight="1" x14ac:dyDescent="0.3">
      <c r="A787" s="831" t="s">
        <v>629</v>
      </c>
      <c r="B787" s="832" t="s">
        <v>7809</v>
      </c>
      <c r="C787" s="832" t="s">
        <v>6770</v>
      </c>
      <c r="D787" s="832" t="s">
        <v>7906</v>
      </c>
      <c r="E787" s="832" t="s">
        <v>7907</v>
      </c>
      <c r="F787" s="849">
        <v>3</v>
      </c>
      <c r="G787" s="849">
        <v>6681</v>
      </c>
      <c r="H787" s="849">
        <v>1.4979820627802691</v>
      </c>
      <c r="I787" s="849">
        <v>2227</v>
      </c>
      <c r="J787" s="849">
        <v>2</v>
      </c>
      <c r="K787" s="849">
        <v>4460</v>
      </c>
      <c r="L787" s="849">
        <v>1</v>
      </c>
      <c r="M787" s="849">
        <v>2230</v>
      </c>
      <c r="N787" s="849">
        <v>2</v>
      </c>
      <c r="O787" s="849">
        <v>4476</v>
      </c>
      <c r="P787" s="837">
        <v>1.0035874439461883</v>
      </c>
      <c r="Q787" s="850">
        <v>2238</v>
      </c>
    </row>
    <row r="788" spans="1:17" ht="14.4" customHeight="1" x14ac:dyDescent="0.3">
      <c r="A788" s="831" t="s">
        <v>629</v>
      </c>
      <c r="B788" s="832" t="s">
        <v>7809</v>
      </c>
      <c r="C788" s="832" t="s">
        <v>6770</v>
      </c>
      <c r="D788" s="832" t="s">
        <v>7908</v>
      </c>
      <c r="E788" s="832" t="s">
        <v>7909</v>
      </c>
      <c r="F788" s="849">
        <v>1</v>
      </c>
      <c r="G788" s="849">
        <v>317</v>
      </c>
      <c r="H788" s="849"/>
      <c r="I788" s="849">
        <v>317</v>
      </c>
      <c r="J788" s="849"/>
      <c r="K788" s="849"/>
      <c r="L788" s="849"/>
      <c r="M788" s="849"/>
      <c r="N788" s="849">
        <v>1</v>
      </c>
      <c r="O788" s="849">
        <v>320</v>
      </c>
      <c r="P788" s="837"/>
      <c r="Q788" s="850">
        <v>320</v>
      </c>
    </row>
    <row r="789" spans="1:17" ht="14.4" customHeight="1" x14ac:dyDescent="0.3">
      <c r="A789" s="831" t="s">
        <v>629</v>
      </c>
      <c r="B789" s="832" t="s">
        <v>7809</v>
      </c>
      <c r="C789" s="832" t="s">
        <v>6770</v>
      </c>
      <c r="D789" s="832" t="s">
        <v>7910</v>
      </c>
      <c r="E789" s="832" t="s">
        <v>7911</v>
      </c>
      <c r="F789" s="849">
        <v>2</v>
      </c>
      <c r="G789" s="849">
        <v>7632</v>
      </c>
      <c r="H789" s="849"/>
      <c r="I789" s="849">
        <v>3816</v>
      </c>
      <c r="J789" s="849"/>
      <c r="K789" s="849"/>
      <c r="L789" s="849"/>
      <c r="M789" s="849"/>
      <c r="N789" s="849">
        <v>1</v>
      </c>
      <c r="O789" s="849">
        <v>3848</v>
      </c>
      <c r="P789" s="837"/>
      <c r="Q789" s="850">
        <v>3848</v>
      </c>
    </row>
    <row r="790" spans="1:17" ht="14.4" customHeight="1" x14ac:dyDescent="0.3">
      <c r="A790" s="831" t="s">
        <v>629</v>
      </c>
      <c r="B790" s="832" t="s">
        <v>7809</v>
      </c>
      <c r="C790" s="832" t="s">
        <v>6770</v>
      </c>
      <c r="D790" s="832" t="s">
        <v>7912</v>
      </c>
      <c r="E790" s="832" t="s">
        <v>7913</v>
      </c>
      <c r="F790" s="849">
        <v>1</v>
      </c>
      <c r="G790" s="849">
        <v>3298</v>
      </c>
      <c r="H790" s="849"/>
      <c r="I790" s="849">
        <v>3298</v>
      </c>
      <c r="J790" s="849"/>
      <c r="K790" s="849"/>
      <c r="L790" s="849"/>
      <c r="M790" s="849"/>
      <c r="N790" s="849">
        <v>3</v>
      </c>
      <c r="O790" s="849">
        <v>9936</v>
      </c>
      <c r="P790" s="837"/>
      <c r="Q790" s="850">
        <v>3312</v>
      </c>
    </row>
    <row r="791" spans="1:17" ht="14.4" customHeight="1" x14ac:dyDescent="0.3">
      <c r="A791" s="831" t="s">
        <v>629</v>
      </c>
      <c r="B791" s="832" t="s">
        <v>7809</v>
      </c>
      <c r="C791" s="832" t="s">
        <v>6770</v>
      </c>
      <c r="D791" s="832" t="s">
        <v>7914</v>
      </c>
      <c r="E791" s="832" t="s">
        <v>7915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5469</v>
      </c>
      <c r="P791" s="837"/>
      <c r="Q791" s="850">
        <v>5469</v>
      </c>
    </row>
    <row r="792" spans="1:17" ht="14.4" customHeight="1" x14ac:dyDescent="0.3">
      <c r="A792" s="831" t="s">
        <v>629</v>
      </c>
      <c r="B792" s="832" t="s">
        <v>7809</v>
      </c>
      <c r="C792" s="832" t="s">
        <v>6770</v>
      </c>
      <c r="D792" s="832" t="s">
        <v>7916</v>
      </c>
      <c r="E792" s="832" t="s">
        <v>7917</v>
      </c>
      <c r="F792" s="849"/>
      <c r="G792" s="849"/>
      <c r="H792" s="849"/>
      <c r="I792" s="849"/>
      <c r="J792" s="849">
        <v>1</v>
      </c>
      <c r="K792" s="849">
        <v>0</v>
      </c>
      <c r="L792" s="849"/>
      <c r="M792" s="849">
        <v>0</v>
      </c>
      <c r="N792" s="849">
        <v>1</v>
      </c>
      <c r="O792" s="849">
        <v>0</v>
      </c>
      <c r="P792" s="837"/>
      <c r="Q792" s="850">
        <v>0</v>
      </c>
    </row>
    <row r="793" spans="1:17" ht="14.4" customHeight="1" x14ac:dyDescent="0.3">
      <c r="A793" s="831" t="s">
        <v>629</v>
      </c>
      <c r="B793" s="832" t="s">
        <v>7809</v>
      </c>
      <c r="C793" s="832" t="s">
        <v>6770</v>
      </c>
      <c r="D793" s="832" t="s">
        <v>7918</v>
      </c>
      <c r="E793" s="832" t="s">
        <v>7919</v>
      </c>
      <c r="F793" s="849">
        <v>1</v>
      </c>
      <c r="G793" s="849">
        <v>2538</v>
      </c>
      <c r="H793" s="849">
        <v>0.99881936245572611</v>
      </c>
      <c r="I793" s="849">
        <v>2538</v>
      </c>
      <c r="J793" s="849">
        <v>1</v>
      </c>
      <c r="K793" s="849">
        <v>2541</v>
      </c>
      <c r="L793" s="849">
        <v>1</v>
      </c>
      <c r="M793" s="849">
        <v>2541</v>
      </c>
      <c r="N793" s="849"/>
      <c r="O793" s="849"/>
      <c r="P793" s="837"/>
      <c r="Q793" s="850"/>
    </row>
    <row r="794" spans="1:17" ht="14.4" customHeight="1" x14ac:dyDescent="0.3">
      <c r="A794" s="831" t="s">
        <v>629</v>
      </c>
      <c r="B794" s="832" t="s">
        <v>7809</v>
      </c>
      <c r="C794" s="832" t="s">
        <v>6770</v>
      </c>
      <c r="D794" s="832" t="s">
        <v>7920</v>
      </c>
      <c r="E794" s="832" t="s">
        <v>7847</v>
      </c>
      <c r="F794" s="849">
        <v>47</v>
      </c>
      <c r="G794" s="849">
        <v>59643</v>
      </c>
      <c r="H794" s="849">
        <v>1.0656625214408233</v>
      </c>
      <c r="I794" s="849">
        <v>1269</v>
      </c>
      <c r="J794" s="849">
        <v>44</v>
      </c>
      <c r="K794" s="849">
        <v>55968</v>
      </c>
      <c r="L794" s="849">
        <v>1</v>
      </c>
      <c r="M794" s="849">
        <v>1272</v>
      </c>
      <c r="N794" s="849">
        <v>53</v>
      </c>
      <c r="O794" s="849">
        <v>68052</v>
      </c>
      <c r="P794" s="837">
        <v>1.2159090909090908</v>
      </c>
      <c r="Q794" s="850">
        <v>1284</v>
      </c>
    </row>
    <row r="795" spans="1:17" ht="14.4" customHeight="1" x14ac:dyDescent="0.3">
      <c r="A795" s="831" t="s">
        <v>629</v>
      </c>
      <c r="B795" s="832" t="s">
        <v>7809</v>
      </c>
      <c r="C795" s="832" t="s">
        <v>6770</v>
      </c>
      <c r="D795" s="832" t="s">
        <v>7921</v>
      </c>
      <c r="E795" s="832" t="s">
        <v>7922</v>
      </c>
      <c r="F795" s="849"/>
      <c r="G795" s="849"/>
      <c r="H795" s="849"/>
      <c r="I795" s="849"/>
      <c r="J795" s="849">
        <v>3</v>
      </c>
      <c r="K795" s="849">
        <v>15870</v>
      </c>
      <c r="L795" s="849">
        <v>1</v>
      </c>
      <c r="M795" s="849">
        <v>5290</v>
      </c>
      <c r="N795" s="849">
        <v>2</v>
      </c>
      <c r="O795" s="849">
        <v>10624</v>
      </c>
      <c r="P795" s="837">
        <v>0.66943919344675484</v>
      </c>
      <c r="Q795" s="850">
        <v>5312</v>
      </c>
    </row>
    <row r="796" spans="1:17" ht="14.4" customHeight="1" x14ac:dyDescent="0.3">
      <c r="A796" s="831" t="s">
        <v>629</v>
      </c>
      <c r="B796" s="832" t="s">
        <v>7809</v>
      </c>
      <c r="C796" s="832" t="s">
        <v>6770</v>
      </c>
      <c r="D796" s="832" t="s">
        <v>7923</v>
      </c>
      <c r="E796" s="832" t="s">
        <v>7924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8826</v>
      </c>
      <c r="P796" s="837"/>
      <c r="Q796" s="850">
        <v>8826</v>
      </c>
    </row>
    <row r="797" spans="1:17" ht="14.4" customHeight="1" x14ac:dyDescent="0.3">
      <c r="A797" s="831" t="s">
        <v>629</v>
      </c>
      <c r="B797" s="832" t="s">
        <v>7809</v>
      </c>
      <c r="C797" s="832" t="s">
        <v>6770</v>
      </c>
      <c r="D797" s="832" t="s">
        <v>7925</v>
      </c>
      <c r="E797" s="832" t="s">
        <v>7926</v>
      </c>
      <c r="F797" s="849">
        <v>1</v>
      </c>
      <c r="G797" s="849">
        <v>0</v>
      </c>
      <c r="H797" s="849"/>
      <c r="I797" s="849">
        <v>0</v>
      </c>
      <c r="J797" s="849"/>
      <c r="K797" s="849"/>
      <c r="L797" s="849"/>
      <c r="M797" s="849"/>
      <c r="N797" s="849">
        <v>1</v>
      </c>
      <c r="O797" s="849">
        <v>0</v>
      </c>
      <c r="P797" s="837"/>
      <c r="Q797" s="850">
        <v>0</v>
      </c>
    </row>
    <row r="798" spans="1:17" ht="14.4" customHeight="1" x14ac:dyDescent="0.3">
      <c r="A798" s="831" t="s">
        <v>629</v>
      </c>
      <c r="B798" s="832" t="s">
        <v>7809</v>
      </c>
      <c r="C798" s="832" t="s">
        <v>6770</v>
      </c>
      <c r="D798" s="832" t="s">
        <v>7927</v>
      </c>
      <c r="E798" s="832" t="s">
        <v>7928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1209</v>
      </c>
      <c r="P798" s="837"/>
      <c r="Q798" s="850">
        <v>1209</v>
      </c>
    </row>
    <row r="799" spans="1:17" ht="14.4" customHeight="1" x14ac:dyDescent="0.3">
      <c r="A799" s="831" t="s">
        <v>629</v>
      </c>
      <c r="B799" s="832" t="s">
        <v>7809</v>
      </c>
      <c r="C799" s="832" t="s">
        <v>6770</v>
      </c>
      <c r="D799" s="832" t="s">
        <v>7929</v>
      </c>
      <c r="E799" s="832" t="s">
        <v>7930</v>
      </c>
      <c r="F799" s="849"/>
      <c r="G799" s="849"/>
      <c r="H799" s="849"/>
      <c r="I799" s="849"/>
      <c r="J799" s="849">
        <v>0</v>
      </c>
      <c r="K799" s="849">
        <v>0</v>
      </c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629</v>
      </c>
      <c r="B800" s="832" t="s">
        <v>7809</v>
      </c>
      <c r="C800" s="832" t="s">
        <v>6770</v>
      </c>
      <c r="D800" s="832" t="s">
        <v>7931</v>
      </c>
      <c r="E800" s="832" t="s">
        <v>7932</v>
      </c>
      <c r="F800" s="849">
        <v>1</v>
      </c>
      <c r="G800" s="849">
        <v>8450</v>
      </c>
      <c r="H800" s="849"/>
      <c r="I800" s="849">
        <v>8450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629</v>
      </c>
      <c r="B801" s="832" t="s">
        <v>7809</v>
      </c>
      <c r="C801" s="832" t="s">
        <v>6770</v>
      </c>
      <c r="D801" s="832" t="s">
        <v>7933</v>
      </c>
      <c r="E801" s="832" t="s">
        <v>7934</v>
      </c>
      <c r="F801" s="849"/>
      <c r="G801" s="849"/>
      <c r="H801" s="849"/>
      <c r="I801" s="849"/>
      <c r="J801" s="849">
        <v>1</v>
      </c>
      <c r="K801" s="849">
        <v>0</v>
      </c>
      <c r="L801" s="849"/>
      <c r="M801" s="849">
        <v>0</v>
      </c>
      <c r="N801" s="849">
        <v>1</v>
      </c>
      <c r="O801" s="849">
        <v>0</v>
      </c>
      <c r="P801" s="837"/>
      <c r="Q801" s="850">
        <v>0</v>
      </c>
    </row>
    <row r="802" spans="1:17" ht="14.4" customHeight="1" x14ac:dyDescent="0.3">
      <c r="A802" s="831" t="s">
        <v>629</v>
      </c>
      <c r="B802" s="832" t="s">
        <v>7809</v>
      </c>
      <c r="C802" s="832" t="s">
        <v>6770</v>
      </c>
      <c r="D802" s="832" t="s">
        <v>7935</v>
      </c>
      <c r="E802" s="832" t="s">
        <v>7936</v>
      </c>
      <c r="F802" s="849"/>
      <c r="G802" s="849"/>
      <c r="H802" s="849"/>
      <c r="I802" s="849"/>
      <c r="J802" s="849">
        <v>1</v>
      </c>
      <c r="K802" s="849">
        <v>3147</v>
      </c>
      <c r="L802" s="849">
        <v>1</v>
      </c>
      <c r="M802" s="849">
        <v>3147</v>
      </c>
      <c r="N802" s="849"/>
      <c r="O802" s="849"/>
      <c r="P802" s="837"/>
      <c r="Q802" s="850"/>
    </row>
    <row r="803" spans="1:17" ht="14.4" customHeight="1" x14ac:dyDescent="0.3">
      <c r="A803" s="831" t="s">
        <v>629</v>
      </c>
      <c r="B803" s="832" t="s">
        <v>7809</v>
      </c>
      <c r="C803" s="832" t="s">
        <v>6770</v>
      </c>
      <c r="D803" s="832" t="s">
        <v>7937</v>
      </c>
      <c r="E803" s="832" t="s">
        <v>7938</v>
      </c>
      <c r="F803" s="849"/>
      <c r="G803" s="849"/>
      <c r="H803" s="849"/>
      <c r="I803" s="849"/>
      <c r="J803" s="849"/>
      <c r="K803" s="849"/>
      <c r="L803" s="849"/>
      <c r="M803" s="849"/>
      <c r="N803" s="849">
        <v>1</v>
      </c>
      <c r="O803" s="849">
        <v>0</v>
      </c>
      <c r="P803" s="837"/>
      <c r="Q803" s="850">
        <v>0</v>
      </c>
    </row>
    <row r="804" spans="1:17" ht="14.4" customHeight="1" x14ac:dyDescent="0.3">
      <c r="A804" s="831" t="s">
        <v>629</v>
      </c>
      <c r="B804" s="832" t="s">
        <v>7809</v>
      </c>
      <c r="C804" s="832" t="s">
        <v>6770</v>
      </c>
      <c r="D804" s="832" t="s">
        <v>7939</v>
      </c>
      <c r="E804" s="832" t="s">
        <v>7940</v>
      </c>
      <c r="F804" s="849">
        <v>1</v>
      </c>
      <c r="G804" s="849">
        <v>2328</v>
      </c>
      <c r="H804" s="849">
        <v>0.99871299871299868</v>
      </c>
      <c r="I804" s="849">
        <v>2328</v>
      </c>
      <c r="J804" s="849">
        <v>1</v>
      </c>
      <c r="K804" s="849">
        <v>2331</v>
      </c>
      <c r="L804" s="849">
        <v>1</v>
      </c>
      <c r="M804" s="849">
        <v>2331</v>
      </c>
      <c r="N804" s="849"/>
      <c r="O804" s="849"/>
      <c r="P804" s="837"/>
      <c r="Q804" s="850"/>
    </row>
    <row r="805" spans="1:17" ht="14.4" customHeight="1" x14ac:dyDescent="0.3">
      <c r="A805" s="831" t="s">
        <v>629</v>
      </c>
      <c r="B805" s="832" t="s">
        <v>7809</v>
      </c>
      <c r="C805" s="832" t="s">
        <v>6770</v>
      </c>
      <c r="D805" s="832" t="s">
        <v>7941</v>
      </c>
      <c r="E805" s="832" t="s">
        <v>7942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0</v>
      </c>
      <c r="P805" s="837"/>
      <c r="Q805" s="850">
        <v>0</v>
      </c>
    </row>
    <row r="806" spans="1:17" ht="14.4" customHeight="1" x14ac:dyDescent="0.3">
      <c r="A806" s="831" t="s">
        <v>629</v>
      </c>
      <c r="B806" s="832" t="s">
        <v>7809</v>
      </c>
      <c r="C806" s="832" t="s">
        <v>6770</v>
      </c>
      <c r="D806" s="832" t="s">
        <v>7943</v>
      </c>
      <c r="E806" s="832" t="s">
        <v>7944</v>
      </c>
      <c r="F806" s="849">
        <v>1</v>
      </c>
      <c r="G806" s="849">
        <v>16817</v>
      </c>
      <c r="H806" s="849"/>
      <c r="I806" s="849">
        <v>16817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629</v>
      </c>
      <c r="B807" s="832" t="s">
        <v>7809</v>
      </c>
      <c r="C807" s="832" t="s">
        <v>6770</v>
      </c>
      <c r="D807" s="832" t="s">
        <v>7945</v>
      </c>
      <c r="E807" s="832" t="s">
        <v>7946</v>
      </c>
      <c r="F807" s="849"/>
      <c r="G807" s="849"/>
      <c r="H807" s="849"/>
      <c r="I807" s="849"/>
      <c r="J807" s="849">
        <v>5</v>
      </c>
      <c r="K807" s="849">
        <v>0</v>
      </c>
      <c r="L807" s="849"/>
      <c r="M807" s="849">
        <v>0</v>
      </c>
      <c r="N807" s="849">
        <v>1</v>
      </c>
      <c r="O807" s="849">
        <v>0</v>
      </c>
      <c r="P807" s="837"/>
      <c r="Q807" s="850">
        <v>0</v>
      </c>
    </row>
    <row r="808" spans="1:17" ht="14.4" customHeight="1" x14ac:dyDescent="0.3">
      <c r="A808" s="831" t="s">
        <v>629</v>
      </c>
      <c r="B808" s="832" t="s">
        <v>7809</v>
      </c>
      <c r="C808" s="832" t="s">
        <v>6770</v>
      </c>
      <c r="D808" s="832" t="s">
        <v>7947</v>
      </c>
      <c r="E808" s="832" t="s">
        <v>7948</v>
      </c>
      <c r="F808" s="849"/>
      <c r="G808" s="849"/>
      <c r="H808" s="849"/>
      <c r="I808" s="849"/>
      <c r="J808" s="849"/>
      <c r="K808" s="849"/>
      <c r="L808" s="849"/>
      <c r="M808" s="849"/>
      <c r="N808" s="849">
        <v>2</v>
      </c>
      <c r="O808" s="849">
        <v>0</v>
      </c>
      <c r="P808" s="837"/>
      <c r="Q808" s="850">
        <v>0</v>
      </c>
    </row>
    <row r="809" spans="1:17" ht="14.4" customHeight="1" x14ac:dyDescent="0.3">
      <c r="A809" s="831" t="s">
        <v>629</v>
      </c>
      <c r="B809" s="832" t="s">
        <v>7809</v>
      </c>
      <c r="C809" s="832" t="s">
        <v>6770</v>
      </c>
      <c r="D809" s="832" t="s">
        <v>7949</v>
      </c>
      <c r="E809" s="832" t="s">
        <v>7950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0</v>
      </c>
      <c r="P809" s="837"/>
      <c r="Q809" s="850">
        <v>0</v>
      </c>
    </row>
    <row r="810" spans="1:17" ht="14.4" customHeight="1" x14ac:dyDescent="0.3">
      <c r="A810" s="831" t="s">
        <v>629</v>
      </c>
      <c r="B810" s="832" t="s">
        <v>7809</v>
      </c>
      <c r="C810" s="832" t="s">
        <v>6770</v>
      </c>
      <c r="D810" s="832" t="s">
        <v>7951</v>
      </c>
      <c r="E810" s="832" t="s">
        <v>7952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0</v>
      </c>
      <c r="P810" s="837"/>
      <c r="Q810" s="850">
        <v>0</v>
      </c>
    </row>
    <row r="811" spans="1:17" ht="14.4" customHeight="1" x14ac:dyDescent="0.3">
      <c r="A811" s="831" t="s">
        <v>629</v>
      </c>
      <c r="B811" s="832" t="s">
        <v>7809</v>
      </c>
      <c r="C811" s="832" t="s">
        <v>6770</v>
      </c>
      <c r="D811" s="832" t="s">
        <v>7953</v>
      </c>
      <c r="E811" s="832" t="s">
        <v>7954</v>
      </c>
      <c r="F811" s="849">
        <v>1</v>
      </c>
      <c r="G811" s="849">
        <v>0</v>
      </c>
      <c r="H811" s="849"/>
      <c r="I811" s="849">
        <v>0</v>
      </c>
      <c r="J811" s="849">
        <v>2</v>
      </c>
      <c r="K811" s="849">
        <v>0</v>
      </c>
      <c r="L811" s="849"/>
      <c r="M811" s="849">
        <v>0</v>
      </c>
      <c r="N811" s="849"/>
      <c r="O811" s="849"/>
      <c r="P811" s="837"/>
      <c r="Q811" s="850"/>
    </row>
    <row r="812" spans="1:17" ht="14.4" customHeight="1" x14ac:dyDescent="0.3">
      <c r="A812" s="831" t="s">
        <v>629</v>
      </c>
      <c r="B812" s="832" t="s">
        <v>7955</v>
      </c>
      <c r="C812" s="832" t="s">
        <v>6770</v>
      </c>
      <c r="D812" s="832" t="s">
        <v>7842</v>
      </c>
      <c r="E812" s="832" t="s">
        <v>7843</v>
      </c>
      <c r="F812" s="849">
        <v>1</v>
      </c>
      <c r="G812" s="849">
        <v>710</v>
      </c>
      <c r="H812" s="849">
        <v>0.33239700374531833</v>
      </c>
      <c r="I812" s="849">
        <v>710</v>
      </c>
      <c r="J812" s="849">
        <v>3</v>
      </c>
      <c r="K812" s="849">
        <v>2136</v>
      </c>
      <c r="L812" s="849">
        <v>1</v>
      </c>
      <c r="M812" s="849">
        <v>712</v>
      </c>
      <c r="N812" s="849"/>
      <c r="O812" s="849"/>
      <c r="P812" s="837"/>
      <c r="Q812" s="850"/>
    </row>
    <row r="813" spans="1:17" ht="14.4" customHeight="1" x14ac:dyDescent="0.3">
      <c r="A813" s="831" t="s">
        <v>629</v>
      </c>
      <c r="B813" s="832" t="s">
        <v>7955</v>
      </c>
      <c r="C813" s="832" t="s">
        <v>6770</v>
      </c>
      <c r="D813" s="832" t="s">
        <v>7956</v>
      </c>
      <c r="E813" s="832" t="s">
        <v>7957</v>
      </c>
      <c r="F813" s="849">
        <v>1</v>
      </c>
      <c r="G813" s="849">
        <v>207</v>
      </c>
      <c r="H813" s="849">
        <v>0.42946058091286304</v>
      </c>
      <c r="I813" s="849">
        <v>207</v>
      </c>
      <c r="J813" s="849">
        <v>2</v>
      </c>
      <c r="K813" s="849">
        <v>482</v>
      </c>
      <c r="L813" s="849">
        <v>1</v>
      </c>
      <c r="M813" s="849">
        <v>241</v>
      </c>
      <c r="N813" s="849">
        <v>3</v>
      </c>
      <c r="O813" s="849">
        <v>726</v>
      </c>
      <c r="P813" s="837">
        <v>1.5062240663900415</v>
      </c>
      <c r="Q813" s="850">
        <v>242</v>
      </c>
    </row>
    <row r="814" spans="1:17" ht="14.4" customHeight="1" x14ac:dyDescent="0.3">
      <c r="A814" s="831" t="s">
        <v>629</v>
      </c>
      <c r="B814" s="832" t="s">
        <v>7955</v>
      </c>
      <c r="C814" s="832" t="s">
        <v>6770</v>
      </c>
      <c r="D814" s="832" t="s">
        <v>7958</v>
      </c>
      <c r="E814" s="832" t="s">
        <v>7959</v>
      </c>
      <c r="F814" s="849">
        <v>1</v>
      </c>
      <c r="G814" s="849">
        <v>309</v>
      </c>
      <c r="H814" s="849">
        <v>0.20222513089005237</v>
      </c>
      <c r="I814" s="849">
        <v>309</v>
      </c>
      <c r="J814" s="849">
        <v>4</v>
      </c>
      <c r="K814" s="849">
        <v>1528</v>
      </c>
      <c r="L814" s="849">
        <v>1</v>
      </c>
      <c r="M814" s="849">
        <v>382</v>
      </c>
      <c r="N814" s="849">
        <v>3</v>
      </c>
      <c r="O814" s="849">
        <v>1152</v>
      </c>
      <c r="P814" s="837">
        <v>0.75392670157068065</v>
      </c>
      <c r="Q814" s="850">
        <v>384</v>
      </c>
    </row>
    <row r="815" spans="1:17" ht="14.4" customHeight="1" x14ac:dyDescent="0.3">
      <c r="A815" s="831" t="s">
        <v>629</v>
      </c>
      <c r="B815" s="832" t="s">
        <v>7955</v>
      </c>
      <c r="C815" s="832" t="s">
        <v>6770</v>
      </c>
      <c r="D815" s="832" t="s">
        <v>7960</v>
      </c>
      <c r="E815" s="832" t="s">
        <v>7961</v>
      </c>
      <c r="F815" s="849">
        <v>6</v>
      </c>
      <c r="G815" s="849">
        <v>2934</v>
      </c>
      <c r="H815" s="849">
        <v>4.8576158940397347</v>
      </c>
      <c r="I815" s="849">
        <v>489</v>
      </c>
      <c r="J815" s="849">
        <v>1</v>
      </c>
      <c r="K815" s="849">
        <v>604</v>
      </c>
      <c r="L815" s="849">
        <v>1</v>
      </c>
      <c r="M815" s="849">
        <v>604</v>
      </c>
      <c r="N815" s="849"/>
      <c r="O815" s="849"/>
      <c r="P815" s="837"/>
      <c r="Q815" s="850"/>
    </row>
    <row r="816" spans="1:17" ht="14.4" customHeight="1" x14ac:dyDescent="0.3">
      <c r="A816" s="831" t="s">
        <v>629</v>
      </c>
      <c r="B816" s="832" t="s">
        <v>7955</v>
      </c>
      <c r="C816" s="832" t="s">
        <v>6770</v>
      </c>
      <c r="D816" s="832" t="s">
        <v>7962</v>
      </c>
      <c r="E816" s="832" t="s">
        <v>7963</v>
      </c>
      <c r="F816" s="849">
        <v>4</v>
      </c>
      <c r="G816" s="849">
        <v>388</v>
      </c>
      <c r="H816" s="849">
        <v>2.3950617283950617</v>
      </c>
      <c r="I816" s="849">
        <v>97</v>
      </c>
      <c r="J816" s="849">
        <v>2</v>
      </c>
      <c r="K816" s="849">
        <v>162</v>
      </c>
      <c r="L816" s="849">
        <v>1</v>
      </c>
      <c r="M816" s="849">
        <v>81</v>
      </c>
      <c r="N816" s="849">
        <v>2</v>
      </c>
      <c r="O816" s="849">
        <v>162</v>
      </c>
      <c r="P816" s="837">
        <v>1</v>
      </c>
      <c r="Q816" s="850">
        <v>81</v>
      </c>
    </row>
    <row r="817" spans="1:17" ht="14.4" customHeight="1" x14ac:dyDescent="0.3">
      <c r="A817" s="831" t="s">
        <v>629</v>
      </c>
      <c r="B817" s="832" t="s">
        <v>7955</v>
      </c>
      <c r="C817" s="832" t="s">
        <v>6770</v>
      </c>
      <c r="D817" s="832" t="s">
        <v>7964</v>
      </c>
      <c r="E817" s="832" t="s">
        <v>7965</v>
      </c>
      <c r="F817" s="849">
        <v>5</v>
      </c>
      <c r="G817" s="849">
        <v>1205</v>
      </c>
      <c r="H817" s="849">
        <v>0.82988980716253447</v>
      </c>
      <c r="I817" s="849">
        <v>241</v>
      </c>
      <c r="J817" s="849">
        <v>6</v>
      </c>
      <c r="K817" s="849">
        <v>1452</v>
      </c>
      <c r="L817" s="849">
        <v>1</v>
      </c>
      <c r="M817" s="849">
        <v>242</v>
      </c>
      <c r="N817" s="849">
        <v>4</v>
      </c>
      <c r="O817" s="849">
        <v>976</v>
      </c>
      <c r="P817" s="837">
        <v>0.67217630853994492</v>
      </c>
      <c r="Q817" s="850">
        <v>244</v>
      </c>
    </row>
    <row r="818" spans="1:17" ht="14.4" customHeight="1" x14ac:dyDescent="0.3">
      <c r="A818" s="831" t="s">
        <v>629</v>
      </c>
      <c r="B818" s="832" t="s">
        <v>7955</v>
      </c>
      <c r="C818" s="832" t="s">
        <v>6770</v>
      </c>
      <c r="D818" s="832" t="s">
        <v>7966</v>
      </c>
      <c r="E818" s="832" t="s">
        <v>7967</v>
      </c>
      <c r="F818" s="849">
        <v>10</v>
      </c>
      <c r="G818" s="849">
        <v>36520</v>
      </c>
      <c r="H818" s="849">
        <v>0.99835975943138322</v>
      </c>
      <c r="I818" s="849">
        <v>3652</v>
      </c>
      <c r="J818" s="849">
        <v>10</v>
      </c>
      <c r="K818" s="849">
        <v>36580</v>
      </c>
      <c r="L818" s="849">
        <v>1</v>
      </c>
      <c r="M818" s="849">
        <v>3658</v>
      </c>
      <c r="N818" s="849">
        <v>8</v>
      </c>
      <c r="O818" s="849">
        <v>29440</v>
      </c>
      <c r="P818" s="837">
        <v>0.80481137233460909</v>
      </c>
      <c r="Q818" s="850">
        <v>3680</v>
      </c>
    </row>
    <row r="819" spans="1:17" ht="14.4" customHeight="1" x14ac:dyDescent="0.3">
      <c r="A819" s="831" t="s">
        <v>629</v>
      </c>
      <c r="B819" s="832" t="s">
        <v>7955</v>
      </c>
      <c r="C819" s="832" t="s">
        <v>6770</v>
      </c>
      <c r="D819" s="832" t="s">
        <v>7968</v>
      </c>
      <c r="E819" s="832" t="s">
        <v>7969</v>
      </c>
      <c r="F819" s="849">
        <v>5</v>
      </c>
      <c r="G819" s="849">
        <v>24540</v>
      </c>
      <c r="H819" s="849">
        <v>0.55453867534404444</v>
      </c>
      <c r="I819" s="849">
        <v>4908</v>
      </c>
      <c r="J819" s="849">
        <v>9</v>
      </c>
      <c r="K819" s="849">
        <v>44253</v>
      </c>
      <c r="L819" s="849">
        <v>1</v>
      </c>
      <c r="M819" s="849">
        <v>4917</v>
      </c>
      <c r="N819" s="849">
        <v>3</v>
      </c>
      <c r="O819" s="849">
        <v>14847</v>
      </c>
      <c r="P819" s="837">
        <v>0.335502677784557</v>
      </c>
      <c r="Q819" s="850">
        <v>4949</v>
      </c>
    </row>
    <row r="820" spans="1:17" ht="14.4" customHeight="1" x14ac:dyDescent="0.3">
      <c r="A820" s="831" t="s">
        <v>629</v>
      </c>
      <c r="B820" s="832" t="s">
        <v>7955</v>
      </c>
      <c r="C820" s="832" t="s">
        <v>6770</v>
      </c>
      <c r="D820" s="832" t="s">
        <v>7970</v>
      </c>
      <c r="E820" s="832" t="s">
        <v>7971</v>
      </c>
      <c r="F820" s="849">
        <v>1</v>
      </c>
      <c r="G820" s="849">
        <v>3313</v>
      </c>
      <c r="H820" s="849">
        <v>0.24954805664356733</v>
      </c>
      <c r="I820" s="849">
        <v>3313</v>
      </c>
      <c r="J820" s="849">
        <v>4</v>
      </c>
      <c r="K820" s="849">
        <v>13276</v>
      </c>
      <c r="L820" s="849">
        <v>1</v>
      </c>
      <c r="M820" s="849">
        <v>3319</v>
      </c>
      <c r="N820" s="849"/>
      <c r="O820" s="849"/>
      <c r="P820" s="837"/>
      <c r="Q820" s="850"/>
    </row>
    <row r="821" spans="1:17" ht="14.4" customHeight="1" x14ac:dyDescent="0.3">
      <c r="A821" s="831" t="s">
        <v>629</v>
      </c>
      <c r="B821" s="832" t="s">
        <v>7955</v>
      </c>
      <c r="C821" s="832" t="s">
        <v>6770</v>
      </c>
      <c r="D821" s="832" t="s">
        <v>7972</v>
      </c>
      <c r="E821" s="832" t="s">
        <v>7973</v>
      </c>
      <c r="F821" s="849">
        <v>3</v>
      </c>
      <c r="G821" s="849">
        <v>13029</v>
      </c>
      <c r="H821" s="849"/>
      <c r="I821" s="849">
        <v>4343</v>
      </c>
      <c r="J821" s="849"/>
      <c r="K821" s="849"/>
      <c r="L821" s="849"/>
      <c r="M821" s="849"/>
      <c r="N821" s="849">
        <v>2</v>
      </c>
      <c r="O821" s="849">
        <v>8754</v>
      </c>
      <c r="P821" s="837"/>
      <c r="Q821" s="850">
        <v>4377</v>
      </c>
    </row>
    <row r="822" spans="1:17" ht="14.4" customHeight="1" x14ac:dyDescent="0.3">
      <c r="A822" s="831" t="s">
        <v>629</v>
      </c>
      <c r="B822" s="832" t="s">
        <v>7955</v>
      </c>
      <c r="C822" s="832" t="s">
        <v>6770</v>
      </c>
      <c r="D822" s="832" t="s">
        <v>7974</v>
      </c>
      <c r="E822" s="832" t="s">
        <v>7975</v>
      </c>
      <c r="F822" s="849">
        <v>1</v>
      </c>
      <c r="G822" s="849">
        <v>120</v>
      </c>
      <c r="H822" s="849">
        <v>0.99173553719008267</v>
      </c>
      <c r="I822" s="849">
        <v>120</v>
      </c>
      <c r="J822" s="849">
        <v>1</v>
      </c>
      <c r="K822" s="849">
        <v>121</v>
      </c>
      <c r="L822" s="849">
        <v>1</v>
      </c>
      <c r="M822" s="849">
        <v>121</v>
      </c>
      <c r="N822" s="849"/>
      <c r="O822" s="849"/>
      <c r="P822" s="837"/>
      <c r="Q822" s="850"/>
    </row>
    <row r="823" spans="1:17" ht="14.4" customHeight="1" x14ac:dyDescent="0.3">
      <c r="A823" s="831" t="s">
        <v>629</v>
      </c>
      <c r="B823" s="832" t="s">
        <v>7955</v>
      </c>
      <c r="C823" s="832" t="s">
        <v>6770</v>
      </c>
      <c r="D823" s="832" t="s">
        <v>7976</v>
      </c>
      <c r="E823" s="832" t="s">
        <v>7977</v>
      </c>
      <c r="F823" s="849">
        <v>2</v>
      </c>
      <c r="G823" s="849">
        <v>8940</v>
      </c>
      <c r="H823" s="849">
        <v>1.9973190348525469</v>
      </c>
      <c r="I823" s="849">
        <v>4470</v>
      </c>
      <c r="J823" s="849">
        <v>1</v>
      </c>
      <c r="K823" s="849">
        <v>4476</v>
      </c>
      <c r="L823" s="849">
        <v>1</v>
      </c>
      <c r="M823" s="849">
        <v>4476</v>
      </c>
      <c r="N823" s="849">
        <v>1</v>
      </c>
      <c r="O823" s="849">
        <v>4498</v>
      </c>
      <c r="P823" s="837">
        <v>1.0049151027703307</v>
      </c>
      <c r="Q823" s="850">
        <v>4498</v>
      </c>
    </row>
    <row r="824" spans="1:17" ht="14.4" customHeight="1" x14ac:dyDescent="0.3">
      <c r="A824" s="831" t="s">
        <v>629</v>
      </c>
      <c r="B824" s="832" t="s">
        <v>7955</v>
      </c>
      <c r="C824" s="832" t="s">
        <v>6770</v>
      </c>
      <c r="D824" s="832" t="s">
        <v>7978</v>
      </c>
      <c r="E824" s="832" t="s">
        <v>7979</v>
      </c>
      <c r="F824" s="849">
        <v>1</v>
      </c>
      <c r="G824" s="849">
        <v>5509</v>
      </c>
      <c r="H824" s="849">
        <v>0.33297068600785734</v>
      </c>
      <c r="I824" s="849">
        <v>5509</v>
      </c>
      <c r="J824" s="849">
        <v>3</v>
      </c>
      <c r="K824" s="849">
        <v>16545</v>
      </c>
      <c r="L824" s="849">
        <v>1</v>
      </c>
      <c r="M824" s="849">
        <v>5515</v>
      </c>
      <c r="N824" s="849">
        <v>1</v>
      </c>
      <c r="O824" s="849">
        <v>5537</v>
      </c>
      <c r="P824" s="837">
        <v>0.33466304019341192</v>
      </c>
      <c r="Q824" s="850">
        <v>5537</v>
      </c>
    </row>
    <row r="825" spans="1:17" ht="14.4" customHeight="1" x14ac:dyDescent="0.3">
      <c r="A825" s="831" t="s">
        <v>629</v>
      </c>
      <c r="B825" s="832" t="s">
        <v>7955</v>
      </c>
      <c r="C825" s="832" t="s">
        <v>6770</v>
      </c>
      <c r="D825" s="832" t="s">
        <v>7980</v>
      </c>
      <c r="E825" s="832" t="s">
        <v>7981</v>
      </c>
      <c r="F825" s="849"/>
      <c r="G825" s="849"/>
      <c r="H825" s="849"/>
      <c r="I825" s="849"/>
      <c r="J825" s="849">
        <v>1</v>
      </c>
      <c r="K825" s="849">
        <v>542</v>
      </c>
      <c r="L825" s="849">
        <v>1</v>
      </c>
      <c r="M825" s="849">
        <v>542</v>
      </c>
      <c r="N825" s="849"/>
      <c r="O825" s="849"/>
      <c r="P825" s="837"/>
      <c r="Q825" s="850"/>
    </row>
    <row r="826" spans="1:17" ht="14.4" customHeight="1" x14ac:dyDescent="0.3">
      <c r="A826" s="831" t="s">
        <v>629</v>
      </c>
      <c r="B826" s="832" t="s">
        <v>7955</v>
      </c>
      <c r="C826" s="832" t="s">
        <v>6770</v>
      </c>
      <c r="D826" s="832" t="s">
        <v>7982</v>
      </c>
      <c r="E826" s="832" t="s">
        <v>7983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16942</v>
      </c>
      <c r="P826" s="837"/>
      <c r="Q826" s="850">
        <v>16942</v>
      </c>
    </row>
    <row r="827" spans="1:17" ht="14.4" customHeight="1" x14ac:dyDescent="0.3">
      <c r="A827" s="831" t="s">
        <v>629</v>
      </c>
      <c r="B827" s="832" t="s">
        <v>7955</v>
      </c>
      <c r="C827" s="832" t="s">
        <v>6770</v>
      </c>
      <c r="D827" s="832" t="s">
        <v>7984</v>
      </c>
      <c r="E827" s="832" t="s">
        <v>7985</v>
      </c>
      <c r="F827" s="849">
        <v>11</v>
      </c>
      <c r="G827" s="849">
        <v>14410</v>
      </c>
      <c r="H827" s="849">
        <v>0.68592916984006091</v>
      </c>
      <c r="I827" s="849">
        <v>1310</v>
      </c>
      <c r="J827" s="849">
        <v>16</v>
      </c>
      <c r="K827" s="849">
        <v>21008</v>
      </c>
      <c r="L827" s="849">
        <v>1</v>
      </c>
      <c r="M827" s="849">
        <v>1313</v>
      </c>
      <c r="N827" s="849">
        <v>18</v>
      </c>
      <c r="O827" s="849">
        <v>23778</v>
      </c>
      <c r="P827" s="837">
        <v>1.1318545316070068</v>
      </c>
      <c r="Q827" s="850">
        <v>1321</v>
      </c>
    </row>
    <row r="828" spans="1:17" ht="14.4" customHeight="1" x14ac:dyDescent="0.3">
      <c r="A828" s="831" t="s">
        <v>629</v>
      </c>
      <c r="B828" s="832" t="s">
        <v>7955</v>
      </c>
      <c r="C828" s="832" t="s">
        <v>6770</v>
      </c>
      <c r="D828" s="832" t="s">
        <v>3420</v>
      </c>
      <c r="E828" s="832" t="s">
        <v>7986</v>
      </c>
      <c r="F828" s="849">
        <v>1</v>
      </c>
      <c r="G828" s="849">
        <v>4266</v>
      </c>
      <c r="H828" s="849"/>
      <c r="I828" s="849">
        <v>4266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629</v>
      </c>
      <c r="B829" s="832" t="s">
        <v>7955</v>
      </c>
      <c r="C829" s="832" t="s">
        <v>6770</v>
      </c>
      <c r="D829" s="832" t="s">
        <v>7987</v>
      </c>
      <c r="E829" s="832" t="s">
        <v>7988</v>
      </c>
      <c r="F829" s="849">
        <v>1</v>
      </c>
      <c r="G829" s="849">
        <v>972</v>
      </c>
      <c r="H829" s="849"/>
      <c r="I829" s="849">
        <v>972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629</v>
      </c>
      <c r="B830" s="832" t="s">
        <v>7955</v>
      </c>
      <c r="C830" s="832" t="s">
        <v>6770</v>
      </c>
      <c r="D830" s="832" t="s">
        <v>7989</v>
      </c>
      <c r="E830" s="832" t="s">
        <v>7990</v>
      </c>
      <c r="F830" s="849">
        <v>1</v>
      </c>
      <c r="G830" s="849">
        <v>5796</v>
      </c>
      <c r="H830" s="849"/>
      <c r="I830" s="849">
        <v>5796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629</v>
      </c>
      <c r="B831" s="832" t="s">
        <v>7955</v>
      </c>
      <c r="C831" s="832" t="s">
        <v>6770</v>
      </c>
      <c r="D831" s="832" t="s">
        <v>7991</v>
      </c>
      <c r="E831" s="832" t="s">
        <v>7992</v>
      </c>
      <c r="F831" s="849">
        <v>5</v>
      </c>
      <c r="G831" s="849">
        <v>20710</v>
      </c>
      <c r="H831" s="849">
        <v>2.4957821161725717</v>
      </c>
      <c r="I831" s="849">
        <v>4142</v>
      </c>
      <c r="J831" s="849">
        <v>2</v>
      </c>
      <c r="K831" s="849">
        <v>8298</v>
      </c>
      <c r="L831" s="849">
        <v>1</v>
      </c>
      <c r="M831" s="849">
        <v>4149</v>
      </c>
      <c r="N831" s="849">
        <v>4</v>
      </c>
      <c r="O831" s="849">
        <v>16704</v>
      </c>
      <c r="P831" s="837">
        <v>2.013015184381779</v>
      </c>
      <c r="Q831" s="850">
        <v>4176</v>
      </c>
    </row>
    <row r="832" spans="1:17" ht="14.4" customHeight="1" x14ac:dyDescent="0.3">
      <c r="A832" s="831" t="s">
        <v>629</v>
      </c>
      <c r="B832" s="832" t="s">
        <v>7955</v>
      </c>
      <c r="C832" s="832" t="s">
        <v>6770</v>
      </c>
      <c r="D832" s="832" t="s">
        <v>7993</v>
      </c>
      <c r="E832" s="832" t="s">
        <v>7994</v>
      </c>
      <c r="F832" s="849">
        <v>2</v>
      </c>
      <c r="G832" s="849">
        <v>5904</v>
      </c>
      <c r="H832" s="849"/>
      <c r="I832" s="849">
        <v>2952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629</v>
      </c>
      <c r="B833" s="832" t="s">
        <v>7955</v>
      </c>
      <c r="C833" s="832" t="s">
        <v>6770</v>
      </c>
      <c r="D833" s="832" t="s">
        <v>7995</v>
      </c>
      <c r="E833" s="832" t="s">
        <v>7996</v>
      </c>
      <c r="F833" s="849">
        <v>7</v>
      </c>
      <c r="G833" s="849">
        <v>840</v>
      </c>
      <c r="H833" s="849">
        <v>1.1570247933884297</v>
      </c>
      <c r="I833" s="849">
        <v>120</v>
      </c>
      <c r="J833" s="849">
        <v>6</v>
      </c>
      <c r="K833" s="849">
        <v>726</v>
      </c>
      <c r="L833" s="849">
        <v>1</v>
      </c>
      <c r="M833" s="849">
        <v>121</v>
      </c>
      <c r="N833" s="849">
        <v>13</v>
      </c>
      <c r="O833" s="849">
        <v>1586</v>
      </c>
      <c r="P833" s="837">
        <v>2.1845730027548211</v>
      </c>
      <c r="Q833" s="850">
        <v>122</v>
      </c>
    </row>
    <row r="834" spans="1:17" ht="14.4" customHeight="1" x14ac:dyDescent="0.3">
      <c r="A834" s="831" t="s">
        <v>629</v>
      </c>
      <c r="B834" s="832" t="s">
        <v>7955</v>
      </c>
      <c r="C834" s="832" t="s">
        <v>6770</v>
      </c>
      <c r="D834" s="832" t="s">
        <v>7888</v>
      </c>
      <c r="E834" s="832" t="s">
        <v>7889</v>
      </c>
      <c r="F834" s="849">
        <v>1</v>
      </c>
      <c r="G834" s="849">
        <v>865</v>
      </c>
      <c r="H834" s="849"/>
      <c r="I834" s="849">
        <v>865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629</v>
      </c>
      <c r="B835" s="832" t="s">
        <v>7955</v>
      </c>
      <c r="C835" s="832" t="s">
        <v>6770</v>
      </c>
      <c r="D835" s="832" t="s">
        <v>7997</v>
      </c>
      <c r="E835" s="832" t="s">
        <v>7998</v>
      </c>
      <c r="F835" s="849">
        <v>41</v>
      </c>
      <c r="G835" s="849">
        <v>4920</v>
      </c>
      <c r="H835" s="849">
        <v>0.76719164197723377</v>
      </c>
      <c r="I835" s="849">
        <v>120</v>
      </c>
      <c r="J835" s="849">
        <v>53</v>
      </c>
      <c r="K835" s="849">
        <v>6413</v>
      </c>
      <c r="L835" s="849">
        <v>1</v>
      </c>
      <c r="M835" s="849">
        <v>121</v>
      </c>
      <c r="N835" s="849">
        <v>43</v>
      </c>
      <c r="O835" s="849">
        <v>5246</v>
      </c>
      <c r="P835" s="837">
        <v>0.81802588492125372</v>
      </c>
      <c r="Q835" s="850">
        <v>122</v>
      </c>
    </row>
    <row r="836" spans="1:17" ht="14.4" customHeight="1" x14ac:dyDescent="0.3">
      <c r="A836" s="831" t="s">
        <v>629</v>
      </c>
      <c r="B836" s="832" t="s">
        <v>7955</v>
      </c>
      <c r="C836" s="832" t="s">
        <v>6770</v>
      </c>
      <c r="D836" s="832" t="s">
        <v>7898</v>
      </c>
      <c r="E836" s="832" t="s">
        <v>7899</v>
      </c>
      <c r="F836" s="849">
        <v>1</v>
      </c>
      <c r="G836" s="849">
        <v>183</v>
      </c>
      <c r="H836" s="849"/>
      <c r="I836" s="849">
        <v>183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629</v>
      </c>
      <c r="B837" s="832" t="s">
        <v>7955</v>
      </c>
      <c r="C837" s="832" t="s">
        <v>6770</v>
      </c>
      <c r="D837" s="832" t="s">
        <v>7902</v>
      </c>
      <c r="E837" s="832" t="s">
        <v>7903</v>
      </c>
      <c r="F837" s="849"/>
      <c r="G837" s="849"/>
      <c r="H837" s="849"/>
      <c r="I837" s="849"/>
      <c r="J837" s="849">
        <v>1</v>
      </c>
      <c r="K837" s="849">
        <v>984</v>
      </c>
      <c r="L837" s="849">
        <v>1</v>
      </c>
      <c r="M837" s="849">
        <v>984</v>
      </c>
      <c r="N837" s="849"/>
      <c r="O837" s="849"/>
      <c r="P837" s="837"/>
      <c r="Q837" s="850"/>
    </row>
    <row r="838" spans="1:17" ht="14.4" customHeight="1" x14ac:dyDescent="0.3">
      <c r="A838" s="831" t="s">
        <v>629</v>
      </c>
      <c r="B838" s="832" t="s">
        <v>7955</v>
      </c>
      <c r="C838" s="832" t="s">
        <v>6770</v>
      </c>
      <c r="D838" s="832" t="s">
        <v>7999</v>
      </c>
      <c r="E838" s="832" t="s">
        <v>8000</v>
      </c>
      <c r="F838" s="849">
        <v>28</v>
      </c>
      <c r="G838" s="849">
        <v>8932</v>
      </c>
      <c r="H838" s="849">
        <v>0.74420929845025829</v>
      </c>
      <c r="I838" s="849">
        <v>319</v>
      </c>
      <c r="J838" s="849">
        <v>34</v>
      </c>
      <c r="K838" s="849">
        <v>12002</v>
      </c>
      <c r="L838" s="849">
        <v>1</v>
      </c>
      <c r="M838" s="849">
        <v>353</v>
      </c>
      <c r="N838" s="849">
        <v>22</v>
      </c>
      <c r="O838" s="849">
        <v>7810</v>
      </c>
      <c r="P838" s="837">
        <v>0.65072487918680222</v>
      </c>
      <c r="Q838" s="850">
        <v>355</v>
      </c>
    </row>
    <row r="839" spans="1:17" ht="14.4" customHeight="1" x14ac:dyDescent="0.3">
      <c r="A839" s="831" t="s">
        <v>629</v>
      </c>
      <c r="B839" s="832" t="s">
        <v>7955</v>
      </c>
      <c r="C839" s="832" t="s">
        <v>6770</v>
      </c>
      <c r="D839" s="832" t="s">
        <v>8001</v>
      </c>
      <c r="E839" s="832" t="s">
        <v>8002</v>
      </c>
      <c r="F839" s="849">
        <v>2</v>
      </c>
      <c r="G839" s="849">
        <v>5300</v>
      </c>
      <c r="H839" s="849">
        <v>1.9962335216572504</v>
      </c>
      <c r="I839" s="849">
        <v>2650</v>
      </c>
      <c r="J839" s="849">
        <v>1</v>
      </c>
      <c r="K839" s="849">
        <v>2655</v>
      </c>
      <c r="L839" s="849">
        <v>1</v>
      </c>
      <c r="M839" s="849">
        <v>2655</v>
      </c>
      <c r="N839" s="849">
        <v>4</v>
      </c>
      <c r="O839" s="849">
        <v>10684</v>
      </c>
      <c r="P839" s="837">
        <v>4.0241054613935967</v>
      </c>
      <c r="Q839" s="850">
        <v>2671</v>
      </c>
    </row>
    <row r="840" spans="1:17" ht="14.4" customHeight="1" x14ac:dyDescent="0.3">
      <c r="A840" s="831" t="s">
        <v>629</v>
      </c>
      <c r="B840" s="832" t="s">
        <v>7955</v>
      </c>
      <c r="C840" s="832" t="s">
        <v>6770</v>
      </c>
      <c r="D840" s="832" t="s">
        <v>8003</v>
      </c>
      <c r="E840" s="832" t="s">
        <v>8004</v>
      </c>
      <c r="F840" s="849">
        <v>1</v>
      </c>
      <c r="G840" s="849">
        <v>5706</v>
      </c>
      <c r="H840" s="849"/>
      <c r="I840" s="849">
        <v>5706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629</v>
      </c>
      <c r="B841" s="832" t="s">
        <v>7955</v>
      </c>
      <c r="C841" s="832" t="s">
        <v>6770</v>
      </c>
      <c r="D841" s="832" t="s">
        <v>8005</v>
      </c>
      <c r="E841" s="832" t="s">
        <v>8006</v>
      </c>
      <c r="F841" s="849">
        <v>3</v>
      </c>
      <c r="G841" s="849">
        <v>7647</v>
      </c>
      <c r="H841" s="849">
        <v>0.27219335089342922</v>
      </c>
      <c r="I841" s="849">
        <v>2549</v>
      </c>
      <c r="J841" s="849">
        <v>11</v>
      </c>
      <c r="K841" s="849">
        <v>28094</v>
      </c>
      <c r="L841" s="849">
        <v>1</v>
      </c>
      <c r="M841" s="849">
        <v>2554</v>
      </c>
      <c r="N841" s="849">
        <v>7</v>
      </c>
      <c r="O841" s="849">
        <v>20601</v>
      </c>
      <c r="P841" s="837">
        <v>0.73328824660069769</v>
      </c>
      <c r="Q841" s="850">
        <v>2943</v>
      </c>
    </row>
    <row r="842" spans="1:17" ht="14.4" customHeight="1" x14ac:dyDescent="0.3">
      <c r="A842" s="831" t="s">
        <v>629</v>
      </c>
      <c r="B842" s="832" t="s">
        <v>7955</v>
      </c>
      <c r="C842" s="832" t="s">
        <v>6770</v>
      </c>
      <c r="D842" s="832" t="s">
        <v>8007</v>
      </c>
      <c r="E842" s="832" t="s">
        <v>8008</v>
      </c>
      <c r="F842" s="849">
        <v>2</v>
      </c>
      <c r="G842" s="849">
        <v>6226</v>
      </c>
      <c r="H842" s="849">
        <v>0.49903815325424816</v>
      </c>
      <c r="I842" s="849">
        <v>3113</v>
      </c>
      <c r="J842" s="849">
        <v>4</v>
      </c>
      <c r="K842" s="849">
        <v>12476</v>
      </c>
      <c r="L842" s="849">
        <v>1</v>
      </c>
      <c r="M842" s="849">
        <v>3119</v>
      </c>
      <c r="N842" s="849">
        <v>1</v>
      </c>
      <c r="O842" s="849">
        <v>3638</v>
      </c>
      <c r="P842" s="837">
        <v>0.29159987175376723</v>
      </c>
      <c r="Q842" s="850">
        <v>3638</v>
      </c>
    </row>
    <row r="843" spans="1:17" ht="14.4" customHeight="1" x14ac:dyDescent="0.3">
      <c r="A843" s="831" t="s">
        <v>629</v>
      </c>
      <c r="B843" s="832" t="s">
        <v>7955</v>
      </c>
      <c r="C843" s="832" t="s">
        <v>6770</v>
      </c>
      <c r="D843" s="832" t="s">
        <v>8009</v>
      </c>
      <c r="E843" s="832" t="s">
        <v>8010</v>
      </c>
      <c r="F843" s="849"/>
      <c r="G843" s="849"/>
      <c r="H843" s="849"/>
      <c r="I843" s="849"/>
      <c r="J843" s="849">
        <v>2</v>
      </c>
      <c r="K843" s="849">
        <v>5878</v>
      </c>
      <c r="L843" s="849">
        <v>1</v>
      </c>
      <c r="M843" s="849">
        <v>2939</v>
      </c>
      <c r="N843" s="849">
        <v>1</v>
      </c>
      <c r="O843" s="849">
        <v>3458</v>
      </c>
      <c r="P843" s="837">
        <v>0.5882953385505274</v>
      </c>
      <c r="Q843" s="850">
        <v>3458</v>
      </c>
    </row>
    <row r="844" spans="1:17" ht="14.4" customHeight="1" x14ac:dyDescent="0.3">
      <c r="A844" s="831" t="s">
        <v>629</v>
      </c>
      <c r="B844" s="832" t="s">
        <v>7955</v>
      </c>
      <c r="C844" s="832" t="s">
        <v>6770</v>
      </c>
      <c r="D844" s="832" t="s">
        <v>8011</v>
      </c>
      <c r="E844" s="832" t="s">
        <v>8012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3970</v>
      </c>
      <c r="P844" s="837"/>
      <c r="Q844" s="850">
        <v>3970</v>
      </c>
    </row>
    <row r="845" spans="1:17" ht="14.4" customHeight="1" x14ac:dyDescent="0.3">
      <c r="A845" s="831" t="s">
        <v>629</v>
      </c>
      <c r="B845" s="832" t="s">
        <v>7955</v>
      </c>
      <c r="C845" s="832" t="s">
        <v>6770</v>
      </c>
      <c r="D845" s="832" t="s">
        <v>8013</v>
      </c>
      <c r="E845" s="832" t="s">
        <v>8014</v>
      </c>
      <c r="F845" s="849">
        <v>1</v>
      </c>
      <c r="G845" s="849">
        <v>120</v>
      </c>
      <c r="H845" s="849"/>
      <c r="I845" s="849">
        <v>120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629</v>
      </c>
      <c r="B846" s="832" t="s">
        <v>7955</v>
      </c>
      <c r="C846" s="832" t="s">
        <v>6770</v>
      </c>
      <c r="D846" s="832" t="s">
        <v>8015</v>
      </c>
      <c r="E846" s="832" t="s">
        <v>8016</v>
      </c>
      <c r="F846" s="849">
        <v>1</v>
      </c>
      <c r="G846" s="849">
        <v>6073</v>
      </c>
      <c r="H846" s="849"/>
      <c r="I846" s="849">
        <v>6073</v>
      </c>
      <c r="J846" s="849"/>
      <c r="K846" s="849"/>
      <c r="L846" s="849"/>
      <c r="M846" s="849"/>
      <c r="N846" s="849">
        <v>1</v>
      </c>
      <c r="O846" s="849">
        <v>6115</v>
      </c>
      <c r="P846" s="837"/>
      <c r="Q846" s="850">
        <v>6115</v>
      </c>
    </row>
    <row r="847" spans="1:17" ht="14.4" customHeight="1" x14ac:dyDescent="0.3">
      <c r="A847" s="831" t="s">
        <v>629</v>
      </c>
      <c r="B847" s="832" t="s">
        <v>7955</v>
      </c>
      <c r="C847" s="832" t="s">
        <v>6770</v>
      </c>
      <c r="D847" s="832" t="s">
        <v>8017</v>
      </c>
      <c r="E847" s="832" t="s">
        <v>8018</v>
      </c>
      <c r="F847" s="849"/>
      <c r="G847" s="849"/>
      <c r="H847" s="849"/>
      <c r="I847" s="849"/>
      <c r="J847" s="849">
        <v>1</v>
      </c>
      <c r="K847" s="849">
        <v>500</v>
      </c>
      <c r="L847" s="849">
        <v>1</v>
      </c>
      <c r="M847" s="849">
        <v>500</v>
      </c>
      <c r="N847" s="849"/>
      <c r="O847" s="849"/>
      <c r="P847" s="837"/>
      <c r="Q847" s="850"/>
    </row>
    <row r="848" spans="1:17" ht="14.4" customHeight="1" x14ac:dyDescent="0.3">
      <c r="A848" s="831" t="s">
        <v>629</v>
      </c>
      <c r="B848" s="832" t="s">
        <v>7955</v>
      </c>
      <c r="C848" s="832" t="s">
        <v>6770</v>
      </c>
      <c r="D848" s="832" t="s">
        <v>8019</v>
      </c>
      <c r="E848" s="832" t="s">
        <v>8020</v>
      </c>
      <c r="F848" s="849">
        <v>2</v>
      </c>
      <c r="G848" s="849">
        <v>662</v>
      </c>
      <c r="H848" s="849">
        <v>0.99698795180722888</v>
      </c>
      <c r="I848" s="849">
        <v>331</v>
      </c>
      <c r="J848" s="849">
        <v>2</v>
      </c>
      <c r="K848" s="849">
        <v>664</v>
      </c>
      <c r="L848" s="849">
        <v>1</v>
      </c>
      <c r="M848" s="849">
        <v>332</v>
      </c>
      <c r="N848" s="849">
        <v>5</v>
      </c>
      <c r="O848" s="849">
        <v>1685</v>
      </c>
      <c r="P848" s="837">
        <v>2.5376506024096384</v>
      </c>
      <c r="Q848" s="850">
        <v>337</v>
      </c>
    </row>
    <row r="849" spans="1:17" ht="14.4" customHeight="1" x14ac:dyDescent="0.3">
      <c r="A849" s="831" t="s">
        <v>629</v>
      </c>
      <c r="B849" s="832" t="s">
        <v>7955</v>
      </c>
      <c r="C849" s="832" t="s">
        <v>6770</v>
      </c>
      <c r="D849" s="832" t="s">
        <v>8021</v>
      </c>
      <c r="E849" s="832" t="s">
        <v>8022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1643</v>
      </c>
      <c r="P849" s="837"/>
      <c r="Q849" s="850">
        <v>1643</v>
      </c>
    </row>
    <row r="850" spans="1:17" ht="14.4" customHeight="1" x14ac:dyDescent="0.3">
      <c r="A850" s="831" t="s">
        <v>629</v>
      </c>
      <c r="B850" s="832" t="s">
        <v>7955</v>
      </c>
      <c r="C850" s="832" t="s">
        <v>6770</v>
      </c>
      <c r="D850" s="832" t="s">
        <v>7927</v>
      </c>
      <c r="E850" s="832" t="s">
        <v>7928</v>
      </c>
      <c r="F850" s="849">
        <v>1</v>
      </c>
      <c r="G850" s="849">
        <v>1201</v>
      </c>
      <c r="H850" s="849"/>
      <c r="I850" s="849">
        <v>1201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629</v>
      </c>
      <c r="B851" s="832" t="s">
        <v>7955</v>
      </c>
      <c r="C851" s="832" t="s">
        <v>6770</v>
      </c>
      <c r="D851" s="832" t="s">
        <v>8023</v>
      </c>
      <c r="E851" s="832" t="s">
        <v>8024</v>
      </c>
      <c r="F851" s="849">
        <v>1</v>
      </c>
      <c r="G851" s="849">
        <v>5212</v>
      </c>
      <c r="H851" s="849">
        <v>0.9982761923003256</v>
      </c>
      <c r="I851" s="849">
        <v>5212</v>
      </c>
      <c r="J851" s="849">
        <v>1</v>
      </c>
      <c r="K851" s="849">
        <v>5221</v>
      </c>
      <c r="L851" s="849">
        <v>1</v>
      </c>
      <c r="M851" s="849">
        <v>5221</v>
      </c>
      <c r="N851" s="849">
        <v>1</v>
      </c>
      <c r="O851" s="849">
        <v>5253</v>
      </c>
      <c r="P851" s="837">
        <v>1.0061290940432868</v>
      </c>
      <c r="Q851" s="850">
        <v>5253</v>
      </c>
    </row>
    <row r="852" spans="1:17" ht="14.4" customHeight="1" x14ac:dyDescent="0.3">
      <c r="A852" s="831" t="s">
        <v>629</v>
      </c>
      <c r="B852" s="832" t="s">
        <v>7955</v>
      </c>
      <c r="C852" s="832" t="s">
        <v>6770</v>
      </c>
      <c r="D852" s="832" t="s">
        <v>8025</v>
      </c>
      <c r="E852" s="832" t="s">
        <v>7979</v>
      </c>
      <c r="F852" s="849">
        <v>1</v>
      </c>
      <c r="G852" s="849">
        <v>593</v>
      </c>
      <c r="H852" s="849"/>
      <c r="I852" s="849">
        <v>593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629</v>
      </c>
      <c r="B853" s="832" t="s">
        <v>8026</v>
      </c>
      <c r="C853" s="832" t="s">
        <v>6770</v>
      </c>
      <c r="D853" s="832" t="s">
        <v>8027</v>
      </c>
      <c r="E853" s="832" t="s">
        <v>8028</v>
      </c>
      <c r="F853" s="849">
        <v>1</v>
      </c>
      <c r="G853" s="849">
        <v>5705</v>
      </c>
      <c r="H853" s="849">
        <v>0.9973776223776224</v>
      </c>
      <c r="I853" s="849">
        <v>5705</v>
      </c>
      <c r="J853" s="849">
        <v>1</v>
      </c>
      <c r="K853" s="849">
        <v>5720</v>
      </c>
      <c r="L853" s="849">
        <v>1</v>
      </c>
      <c r="M853" s="849">
        <v>5720</v>
      </c>
      <c r="N853" s="849"/>
      <c r="O853" s="849"/>
      <c r="P853" s="837"/>
      <c r="Q853" s="850"/>
    </row>
    <row r="854" spans="1:17" ht="14.4" customHeight="1" x14ac:dyDescent="0.3">
      <c r="A854" s="831" t="s">
        <v>629</v>
      </c>
      <c r="B854" s="832" t="s">
        <v>8026</v>
      </c>
      <c r="C854" s="832" t="s">
        <v>6770</v>
      </c>
      <c r="D854" s="832" t="s">
        <v>8029</v>
      </c>
      <c r="E854" s="832" t="s">
        <v>8030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11910</v>
      </c>
      <c r="P854" s="837"/>
      <c r="Q854" s="850">
        <v>11910</v>
      </c>
    </row>
    <row r="855" spans="1:17" ht="14.4" customHeight="1" x14ac:dyDescent="0.3">
      <c r="A855" s="831" t="s">
        <v>629</v>
      </c>
      <c r="B855" s="832" t="s">
        <v>8026</v>
      </c>
      <c r="C855" s="832" t="s">
        <v>6770</v>
      </c>
      <c r="D855" s="832" t="s">
        <v>8031</v>
      </c>
      <c r="E855" s="832" t="s">
        <v>8032</v>
      </c>
      <c r="F855" s="849">
        <v>1</v>
      </c>
      <c r="G855" s="849">
        <v>2348</v>
      </c>
      <c r="H855" s="849">
        <v>0.99787505312367186</v>
      </c>
      <c r="I855" s="849">
        <v>2348</v>
      </c>
      <c r="J855" s="849">
        <v>1</v>
      </c>
      <c r="K855" s="849">
        <v>2353</v>
      </c>
      <c r="L855" s="849">
        <v>1</v>
      </c>
      <c r="M855" s="849">
        <v>2353</v>
      </c>
      <c r="N855" s="849">
        <v>1</v>
      </c>
      <c r="O855" s="849">
        <v>2369</v>
      </c>
      <c r="P855" s="837">
        <v>1.00679983000425</v>
      </c>
      <c r="Q855" s="850">
        <v>2369</v>
      </c>
    </row>
    <row r="856" spans="1:17" ht="14.4" customHeight="1" x14ac:dyDescent="0.3">
      <c r="A856" s="831" t="s">
        <v>629</v>
      </c>
      <c r="B856" s="832" t="s">
        <v>8026</v>
      </c>
      <c r="C856" s="832" t="s">
        <v>6770</v>
      </c>
      <c r="D856" s="832" t="s">
        <v>8033</v>
      </c>
      <c r="E856" s="832" t="s">
        <v>8034</v>
      </c>
      <c r="F856" s="849"/>
      <c r="G856" s="849"/>
      <c r="H856" s="849"/>
      <c r="I856" s="849"/>
      <c r="J856" s="849">
        <v>5</v>
      </c>
      <c r="K856" s="849">
        <v>26215</v>
      </c>
      <c r="L856" s="849">
        <v>1</v>
      </c>
      <c r="M856" s="849">
        <v>5243</v>
      </c>
      <c r="N856" s="849">
        <v>2</v>
      </c>
      <c r="O856" s="849">
        <v>10518</v>
      </c>
      <c r="P856" s="837">
        <v>0.40122067518596222</v>
      </c>
      <c r="Q856" s="850">
        <v>5259</v>
      </c>
    </row>
    <row r="857" spans="1:17" ht="14.4" customHeight="1" x14ac:dyDescent="0.3">
      <c r="A857" s="831" t="s">
        <v>629</v>
      </c>
      <c r="B857" s="832" t="s">
        <v>8026</v>
      </c>
      <c r="C857" s="832" t="s">
        <v>6770</v>
      </c>
      <c r="D857" s="832" t="s">
        <v>8035</v>
      </c>
      <c r="E857" s="832" t="s">
        <v>8036</v>
      </c>
      <c r="F857" s="849"/>
      <c r="G857" s="849"/>
      <c r="H857" s="849"/>
      <c r="I857" s="849"/>
      <c r="J857" s="849"/>
      <c r="K857" s="849"/>
      <c r="L857" s="849"/>
      <c r="M857" s="849"/>
      <c r="N857" s="849">
        <v>1</v>
      </c>
      <c r="O857" s="849">
        <v>6063</v>
      </c>
      <c r="P857" s="837"/>
      <c r="Q857" s="850">
        <v>6063</v>
      </c>
    </row>
    <row r="858" spans="1:17" ht="14.4" customHeight="1" x14ac:dyDescent="0.3">
      <c r="A858" s="831" t="s">
        <v>629</v>
      </c>
      <c r="B858" s="832" t="s">
        <v>8026</v>
      </c>
      <c r="C858" s="832" t="s">
        <v>6770</v>
      </c>
      <c r="D858" s="832" t="s">
        <v>8037</v>
      </c>
      <c r="E858" s="832" t="s">
        <v>8038</v>
      </c>
      <c r="F858" s="849">
        <v>33</v>
      </c>
      <c r="G858" s="849">
        <v>5742</v>
      </c>
      <c r="H858" s="849">
        <v>32.811428571428571</v>
      </c>
      <c r="I858" s="849">
        <v>174</v>
      </c>
      <c r="J858" s="849">
        <v>1</v>
      </c>
      <c r="K858" s="849">
        <v>175</v>
      </c>
      <c r="L858" s="849">
        <v>1</v>
      </c>
      <c r="M858" s="849">
        <v>175</v>
      </c>
      <c r="N858" s="849">
        <v>40</v>
      </c>
      <c r="O858" s="849">
        <v>7040</v>
      </c>
      <c r="P858" s="837">
        <v>40.228571428571428</v>
      </c>
      <c r="Q858" s="850">
        <v>176</v>
      </c>
    </row>
    <row r="859" spans="1:17" ht="14.4" customHeight="1" x14ac:dyDescent="0.3">
      <c r="A859" s="831" t="s">
        <v>629</v>
      </c>
      <c r="B859" s="832" t="s">
        <v>8026</v>
      </c>
      <c r="C859" s="832" t="s">
        <v>6770</v>
      </c>
      <c r="D859" s="832" t="s">
        <v>8039</v>
      </c>
      <c r="E859" s="832" t="s">
        <v>8040</v>
      </c>
      <c r="F859" s="849">
        <v>2</v>
      </c>
      <c r="G859" s="849">
        <v>11212</v>
      </c>
      <c r="H859" s="849">
        <v>1.9946628713752002</v>
      </c>
      <c r="I859" s="849">
        <v>5606</v>
      </c>
      <c r="J859" s="849">
        <v>1</v>
      </c>
      <c r="K859" s="849">
        <v>5621</v>
      </c>
      <c r="L859" s="849">
        <v>1</v>
      </c>
      <c r="M859" s="849">
        <v>5621</v>
      </c>
      <c r="N859" s="849"/>
      <c r="O859" s="849"/>
      <c r="P859" s="837"/>
      <c r="Q859" s="850"/>
    </row>
    <row r="860" spans="1:17" ht="14.4" customHeight="1" x14ac:dyDescent="0.3">
      <c r="A860" s="831" t="s">
        <v>629</v>
      </c>
      <c r="B860" s="832" t="s">
        <v>8026</v>
      </c>
      <c r="C860" s="832" t="s">
        <v>6770</v>
      </c>
      <c r="D860" s="832" t="s">
        <v>8041</v>
      </c>
      <c r="E860" s="832" t="s">
        <v>8042</v>
      </c>
      <c r="F860" s="849">
        <v>2</v>
      </c>
      <c r="G860" s="849">
        <v>7648</v>
      </c>
      <c r="H860" s="849"/>
      <c r="I860" s="849">
        <v>3824</v>
      </c>
      <c r="J860" s="849"/>
      <c r="K860" s="849"/>
      <c r="L860" s="849"/>
      <c r="M860" s="849"/>
      <c r="N860" s="849">
        <v>7</v>
      </c>
      <c r="O860" s="849">
        <v>27062</v>
      </c>
      <c r="P860" s="837"/>
      <c r="Q860" s="850">
        <v>3866</v>
      </c>
    </row>
    <row r="861" spans="1:17" ht="14.4" customHeight="1" x14ac:dyDescent="0.3">
      <c r="A861" s="831" t="s">
        <v>629</v>
      </c>
      <c r="B861" s="832" t="s">
        <v>8026</v>
      </c>
      <c r="C861" s="832" t="s">
        <v>6770</v>
      </c>
      <c r="D861" s="832" t="s">
        <v>8043</v>
      </c>
      <c r="E861" s="832" t="s">
        <v>8044</v>
      </c>
      <c r="F861" s="849">
        <v>1</v>
      </c>
      <c r="G861" s="849">
        <v>1594</v>
      </c>
      <c r="H861" s="849"/>
      <c r="I861" s="849">
        <v>1594</v>
      </c>
      <c r="J861" s="849"/>
      <c r="K861" s="849"/>
      <c r="L861" s="849"/>
      <c r="M861" s="849"/>
      <c r="N861" s="849">
        <v>1</v>
      </c>
      <c r="O861" s="849">
        <v>1611</v>
      </c>
      <c r="P861" s="837"/>
      <c r="Q861" s="850">
        <v>1611</v>
      </c>
    </row>
    <row r="862" spans="1:17" ht="14.4" customHeight="1" x14ac:dyDescent="0.3">
      <c r="A862" s="831" t="s">
        <v>629</v>
      </c>
      <c r="B862" s="832" t="s">
        <v>8026</v>
      </c>
      <c r="C862" s="832" t="s">
        <v>6770</v>
      </c>
      <c r="D862" s="832" t="s">
        <v>8045</v>
      </c>
      <c r="E862" s="832" t="s">
        <v>8046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6474</v>
      </c>
      <c r="P862" s="837"/>
      <c r="Q862" s="850">
        <v>6474</v>
      </c>
    </row>
    <row r="863" spans="1:17" ht="14.4" customHeight="1" x14ac:dyDescent="0.3">
      <c r="A863" s="831" t="s">
        <v>629</v>
      </c>
      <c r="B863" s="832" t="s">
        <v>8026</v>
      </c>
      <c r="C863" s="832" t="s">
        <v>6770</v>
      </c>
      <c r="D863" s="832" t="s">
        <v>8047</v>
      </c>
      <c r="E863" s="832" t="s">
        <v>8048</v>
      </c>
      <c r="F863" s="849">
        <v>2</v>
      </c>
      <c r="G863" s="849">
        <v>7964</v>
      </c>
      <c r="H863" s="849"/>
      <c r="I863" s="849">
        <v>3982</v>
      </c>
      <c r="J863" s="849"/>
      <c r="K863" s="849"/>
      <c r="L863" s="849"/>
      <c r="M863" s="849"/>
      <c r="N863" s="849">
        <v>4</v>
      </c>
      <c r="O863" s="849">
        <v>16068</v>
      </c>
      <c r="P863" s="837"/>
      <c r="Q863" s="850">
        <v>4017</v>
      </c>
    </row>
    <row r="864" spans="1:17" ht="14.4" customHeight="1" x14ac:dyDescent="0.3">
      <c r="A864" s="831" t="s">
        <v>629</v>
      </c>
      <c r="B864" s="832" t="s">
        <v>8026</v>
      </c>
      <c r="C864" s="832" t="s">
        <v>6770</v>
      </c>
      <c r="D864" s="832" t="s">
        <v>8049</v>
      </c>
      <c r="E864" s="832" t="s">
        <v>8050</v>
      </c>
      <c r="F864" s="849">
        <v>2</v>
      </c>
      <c r="G864" s="849">
        <v>2648</v>
      </c>
      <c r="H864" s="849"/>
      <c r="I864" s="849">
        <v>1324</v>
      </c>
      <c r="J864" s="849"/>
      <c r="K864" s="849"/>
      <c r="L864" s="849"/>
      <c r="M864" s="849"/>
      <c r="N864" s="849">
        <v>6</v>
      </c>
      <c r="O864" s="849">
        <v>8028</v>
      </c>
      <c r="P864" s="837"/>
      <c r="Q864" s="850">
        <v>1338</v>
      </c>
    </row>
    <row r="865" spans="1:17" ht="14.4" customHeight="1" x14ac:dyDescent="0.3">
      <c r="A865" s="831" t="s">
        <v>629</v>
      </c>
      <c r="B865" s="832" t="s">
        <v>8026</v>
      </c>
      <c r="C865" s="832" t="s">
        <v>6770</v>
      </c>
      <c r="D865" s="832" t="s">
        <v>8051</v>
      </c>
      <c r="E865" s="832" t="s">
        <v>8052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4650</v>
      </c>
      <c r="P865" s="837"/>
      <c r="Q865" s="850">
        <v>4650</v>
      </c>
    </row>
    <row r="866" spans="1:17" ht="14.4" customHeight="1" x14ac:dyDescent="0.3">
      <c r="A866" s="831" t="s">
        <v>629</v>
      </c>
      <c r="B866" s="832" t="s">
        <v>8026</v>
      </c>
      <c r="C866" s="832" t="s">
        <v>6770</v>
      </c>
      <c r="D866" s="832" t="s">
        <v>8053</v>
      </c>
      <c r="E866" s="832" t="s">
        <v>8054</v>
      </c>
      <c r="F866" s="849">
        <v>4</v>
      </c>
      <c r="G866" s="849">
        <v>16456</v>
      </c>
      <c r="H866" s="849">
        <v>0.79883495145631067</v>
      </c>
      <c r="I866" s="849">
        <v>4114</v>
      </c>
      <c r="J866" s="849">
        <v>5</v>
      </c>
      <c r="K866" s="849">
        <v>20600</v>
      </c>
      <c r="L866" s="849">
        <v>1</v>
      </c>
      <c r="M866" s="849">
        <v>4120</v>
      </c>
      <c r="N866" s="849">
        <v>1</v>
      </c>
      <c r="O866" s="849">
        <v>4142</v>
      </c>
      <c r="P866" s="837">
        <v>0.20106796116504855</v>
      </c>
      <c r="Q866" s="850">
        <v>4142</v>
      </c>
    </row>
    <row r="867" spans="1:17" ht="14.4" customHeight="1" x14ac:dyDescent="0.3">
      <c r="A867" s="831" t="s">
        <v>629</v>
      </c>
      <c r="B867" s="832" t="s">
        <v>8026</v>
      </c>
      <c r="C867" s="832" t="s">
        <v>6770</v>
      </c>
      <c r="D867" s="832" t="s">
        <v>8055</v>
      </c>
      <c r="E867" s="832" t="s">
        <v>8056</v>
      </c>
      <c r="F867" s="849">
        <v>2</v>
      </c>
      <c r="G867" s="849">
        <v>714</v>
      </c>
      <c r="H867" s="849"/>
      <c r="I867" s="849">
        <v>357</v>
      </c>
      <c r="J867" s="849"/>
      <c r="K867" s="849"/>
      <c r="L867" s="849"/>
      <c r="M867" s="849"/>
      <c r="N867" s="849">
        <v>5</v>
      </c>
      <c r="O867" s="849">
        <v>1815</v>
      </c>
      <c r="P867" s="837"/>
      <c r="Q867" s="850">
        <v>363</v>
      </c>
    </row>
    <row r="868" spans="1:17" ht="14.4" customHeight="1" x14ac:dyDescent="0.3">
      <c r="A868" s="831" t="s">
        <v>629</v>
      </c>
      <c r="B868" s="832" t="s">
        <v>8026</v>
      </c>
      <c r="C868" s="832" t="s">
        <v>6770</v>
      </c>
      <c r="D868" s="832" t="s">
        <v>8057</v>
      </c>
      <c r="E868" s="832" t="s">
        <v>8058</v>
      </c>
      <c r="F868" s="849"/>
      <c r="G868" s="849"/>
      <c r="H868" s="849"/>
      <c r="I868" s="849"/>
      <c r="J868" s="849">
        <v>3</v>
      </c>
      <c r="K868" s="849">
        <v>462</v>
      </c>
      <c r="L868" s="849">
        <v>1</v>
      </c>
      <c r="M868" s="849">
        <v>154</v>
      </c>
      <c r="N868" s="849">
        <v>2</v>
      </c>
      <c r="O868" s="849">
        <v>310</v>
      </c>
      <c r="P868" s="837">
        <v>0.67099567099567103</v>
      </c>
      <c r="Q868" s="850">
        <v>155</v>
      </c>
    </row>
    <row r="869" spans="1:17" ht="14.4" customHeight="1" x14ac:dyDescent="0.3">
      <c r="A869" s="831" t="s">
        <v>629</v>
      </c>
      <c r="B869" s="832" t="s">
        <v>8026</v>
      </c>
      <c r="C869" s="832" t="s">
        <v>6770</v>
      </c>
      <c r="D869" s="832" t="s">
        <v>8059</v>
      </c>
      <c r="E869" s="832" t="s">
        <v>8060</v>
      </c>
      <c r="F869" s="849">
        <v>4</v>
      </c>
      <c r="G869" s="849">
        <v>51604</v>
      </c>
      <c r="H869" s="849"/>
      <c r="I869" s="849">
        <v>12901</v>
      </c>
      <c r="J869" s="849"/>
      <c r="K869" s="849"/>
      <c r="L869" s="849"/>
      <c r="M869" s="849"/>
      <c r="N869" s="849">
        <v>3</v>
      </c>
      <c r="O869" s="849">
        <v>39018</v>
      </c>
      <c r="P869" s="837"/>
      <c r="Q869" s="850">
        <v>13006</v>
      </c>
    </row>
    <row r="870" spans="1:17" ht="14.4" customHeight="1" x14ac:dyDescent="0.3">
      <c r="A870" s="831" t="s">
        <v>629</v>
      </c>
      <c r="B870" s="832" t="s">
        <v>8026</v>
      </c>
      <c r="C870" s="832" t="s">
        <v>6770</v>
      </c>
      <c r="D870" s="832" t="s">
        <v>8061</v>
      </c>
      <c r="E870" s="832" t="s">
        <v>8062</v>
      </c>
      <c r="F870" s="849">
        <v>1</v>
      </c>
      <c r="G870" s="849">
        <v>2495</v>
      </c>
      <c r="H870" s="849"/>
      <c r="I870" s="849">
        <v>2495</v>
      </c>
      <c r="J870" s="849"/>
      <c r="K870" s="849"/>
      <c r="L870" s="849"/>
      <c r="M870" s="849"/>
      <c r="N870" s="849">
        <v>3</v>
      </c>
      <c r="O870" s="849">
        <v>7581</v>
      </c>
      <c r="P870" s="837"/>
      <c r="Q870" s="850">
        <v>2527</v>
      </c>
    </row>
    <row r="871" spans="1:17" ht="14.4" customHeight="1" x14ac:dyDescent="0.3">
      <c r="A871" s="831" t="s">
        <v>629</v>
      </c>
      <c r="B871" s="832" t="s">
        <v>8026</v>
      </c>
      <c r="C871" s="832" t="s">
        <v>6770</v>
      </c>
      <c r="D871" s="832" t="s">
        <v>8063</v>
      </c>
      <c r="E871" s="832" t="s">
        <v>8064</v>
      </c>
      <c r="F871" s="849"/>
      <c r="G871" s="849"/>
      <c r="H871" s="849"/>
      <c r="I871" s="849"/>
      <c r="J871" s="849">
        <v>1</v>
      </c>
      <c r="K871" s="849">
        <v>5809</v>
      </c>
      <c r="L871" s="849">
        <v>1</v>
      </c>
      <c r="M871" s="849">
        <v>5809</v>
      </c>
      <c r="N871" s="849">
        <v>1</v>
      </c>
      <c r="O871" s="849">
        <v>5863</v>
      </c>
      <c r="P871" s="837">
        <v>1.0092959201239455</v>
      </c>
      <c r="Q871" s="850">
        <v>5863</v>
      </c>
    </row>
    <row r="872" spans="1:17" ht="14.4" customHeight="1" x14ac:dyDescent="0.3">
      <c r="A872" s="831" t="s">
        <v>629</v>
      </c>
      <c r="B872" s="832" t="s">
        <v>8026</v>
      </c>
      <c r="C872" s="832" t="s">
        <v>6770</v>
      </c>
      <c r="D872" s="832" t="s">
        <v>8065</v>
      </c>
      <c r="E872" s="832" t="s">
        <v>8066</v>
      </c>
      <c r="F872" s="849">
        <v>1</v>
      </c>
      <c r="G872" s="849">
        <v>714</v>
      </c>
      <c r="H872" s="849"/>
      <c r="I872" s="849">
        <v>714</v>
      </c>
      <c r="J872" s="849"/>
      <c r="K872" s="849"/>
      <c r="L872" s="849"/>
      <c r="M872" s="849"/>
      <c r="N872" s="849">
        <v>2</v>
      </c>
      <c r="O872" s="849">
        <v>1450</v>
      </c>
      <c r="P872" s="837"/>
      <c r="Q872" s="850">
        <v>725</v>
      </c>
    </row>
    <row r="873" spans="1:17" ht="14.4" customHeight="1" x14ac:dyDescent="0.3">
      <c r="A873" s="831" t="s">
        <v>629</v>
      </c>
      <c r="B873" s="832" t="s">
        <v>8026</v>
      </c>
      <c r="C873" s="832" t="s">
        <v>6770</v>
      </c>
      <c r="D873" s="832" t="s">
        <v>8067</v>
      </c>
      <c r="E873" s="832" t="s">
        <v>8068</v>
      </c>
      <c r="F873" s="849"/>
      <c r="G873" s="849"/>
      <c r="H873" s="849"/>
      <c r="I873" s="849"/>
      <c r="J873" s="849"/>
      <c r="K873" s="849"/>
      <c r="L873" s="849"/>
      <c r="M873" s="849"/>
      <c r="N873" s="849">
        <v>1</v>
      </c>
      <c r="O873" s="849">
        <v>1460</v>
      </c>
      <c r="P873" s="837"/>
      <c r="Q873" s="850">
        <v>1460</v>
      </c>
    </row>
    <row r="874" spans="1:17" ht="14.4" customHeight="1" x14ac:dyDescent="0.3">
      <c r="A874" s="831" t="s">
        <v>629</v>
      </c>
      <c r="B874" s="832" t="s">
        <v>8026</v>
      </c>
      <c r="C874" s="832" t="s">
        <v>6770</v>
      </c>
      <c r="D874" s="832" t="s">
        <v>8069</v>
      </c>
      <c r="E874" s="832" t="s">
        <v>8070</v>
      </c>
      <c r="F874" s="849">
        <v>2</v>
      </c>
      <c r="G874" s="849">
        <v>11140</v>
      </c>
      <c r="H874" s="849"/>
      <c r="I874" s="849">
        <v>5570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629</v>
      </c>
      <c r="B875" s="832" t="s">
        <v>8026</v>
      </c>
      <c r="C875" s="832" t="s">
        <v>6770</v>
      </c>
      <c r="D875" s="832" t="s">
        <v>8071</v>
      </c>
      <c r="E875" s="832" t="s">
        <v>8072</v>
      </c>
      <c r="F875" s="849"/>
      <c r="G875" s="849"/>
      <c r="H875" s="849"/>
      <c r="I875" s="849"/>
      <c r="J875" s="849">
        <v>2</v>
      </c>
      <c r="K875" s="849">
        <v>21498</v>
      </c>
      <c r="L875" s="849">
        <v>1</v>
      </c>
      <c r="M875" s="849">
        <v>10749</v>
      </c>
      <c r="N875" s="849">
        <v>1</v>
      </c>
      <c r="O875" s="849">
        <v>10814</v>
      </c>
      <c r="P875" s="837">
        <v>0.50302353707321612</v>
      </c>
      <c r="Q875" s="850">
        <v>10814</v>
      </c>
    </row>
    <row r="876" spans="1:17" ht="14.4" customHeight="1" x14ac:dyDescent="0.3">
      <c r="A876" s="831" t="s">
        <v>629</v>
      </c>
      <c r="B876" s="832" t="s">
        <v>8026</v>
      </c>
      <c r="C876" s="832" t="s">
        <v>6770</v>
      </c>
      <c r="D876" s="832" t="s">
        <v>8073</v>
      </c>
      <c r="E876" s="832" t="s">
        <v>8074</v>
      </c>
      <c r="F876" s="849">
        <v>2</v>
      </c>
      <c r="G876" s="849">
        <v>9218</v>
      </c>
      <c r="H876" s="849">
        <v>0.99761904761904763</v>
      </c>
      <c r="I876" s="849">
        <v>4609</v>
      </c>
      <c r="J876" s="849">
        <v>2</v>
      </c>
      <c r="K876" s="849">
        <v>9240</v>
      </c>
      <c r="L876" s="849">
        <v>1</v>
      </c>
      <c r="M876" s="849">
        <v>4620</v>
      </c>
      <c r="N876" s="849"/>
      <c r="O876" s="849"/>
      <c r="P876" s="837"/>
      <c r="Q876" s="850"/>
    </row>
    <row r="877" spans="1:17" ht="14.4" customHeight="1" x14ac:dyDescent="0.3">
      <c r="A877" s="831" t="s">
        <v>629</v>
      </c>
      <c r="B877" s="832" t="s">
        <v>8026</v>
      </c>
      <c r="C877" s="832" t="s">
        <v>6770</v>
      </c>
      <c r="D877" s="832" t="s">
        <v>8075</v>
      </c>
      <c r="E877" s="832" t="s">
        <v>8076</v>
      </c>
      <c r="F877" s="849"/>
      <c r="G877" s="849"/>
      <c r="H877" s="849"/>
      <c r="I877" s="849"/>
      <c r="J877" s="849">
        <v>1</v>
      </c>
      <c r="K877" s="849">
        <v>2370</v>
      </c>
      <c r="L877" s="849">
        <v>1</v>
      </c>
      <c r="M877" s="849">
        <v>2370</v>
      </c>
      <c r="N877" s="849">
        <v>1</v>
      </c>
      <c r="O877" s="849">
        <v>2392</v>
      </c>
      <c r="P877" s="837">
        <v>1.0092827004219409</v>
      </c>
      <c r="Q877" s="850">
        <v>2392</v>
      </c>
    </row>
    <row r="878" spans="1:17" ht="14.4" customHeight="1" x14ac:dyDescent="0.3">
      <c r="A878" s="831" t="s">
        <v>629</v>
      </c>
      <c r="B878" s="832" t="s">
        <v>8026</v>
      </c>
      <c r="C878" s="832" t="s">
        <v>6770</v>
      </c>
      <c r="D878" s="832" t="s">
        <v>8077</v>
      </c>
      <c r="E878" s="832" t="s">
        <v>8078</v>
      </c>
      <c r="F878" s="849"/>
      <c r="G878" s="849"/>
      <c r="H878" s="849"/>
      <c r="I878" s="849"/>
      <c r="J878" s="849"/>
      <c r="K878" s="849"/>
      <c r="L878" s="849"/>
      <c r="M878" s="849"/>
      <c r="N878" s="849">
        <v>1</v>
      </c>
      <c r="O878" s="849">
        <v>10267</v>
      </c>
      <c r="P878" s="837"/>
      <c r="Q878" s="850">
        <v>10267</v>
      </c>
    </row>
    <row r="879" spans="1:17" ht="14.4" customHeight="1" x14ac:dyDescent="0.3">
      <c r="A879" s="831" t="s">
        <v>629</v>
      </c>
      <c r="B879" s="832" t="s">
        <v>8026</v>
      </c>
      <c r="C879" s="832" t="s">
        <v>6770</v>
      </c>
      <c r="D879" s="832" t="s">
        <v>8079</v>
      </c>
      <c r="E879" s="832" t="s">
        <v>8080</v>
      </c>
      <c r="F879" s="849">
        <v>4</v>
      </c>
      <c r="G879" s="849">
        <v>18468</v>
      </c>
      <c r="H879" s="849">
        <v>0.66536964980544744</v>
      </c>
      <c r="I879" s="849">
        <v>4617</v>
      </c>
      <c r="J879" s="849">
        <v>6</v>
      </c>
      <c r="K879" s="849">
        <v>27756</v>
      </c>
      <c r="L879" s="849">
        <v>1</v>
      </c>
      <c r="M879" s="849">
        <v>4626</v>
      </c>
      <c r="N879" s="849">
        <v>3</v>
      </c>
      <c r="O879" s="849">
        <v>13977</v>
      </c>
      <c r="P879" s="837">
        <v>0.50356679636835278</v>
      </c>
      <c r="Q879" s="850">
        <v>4659</v>
      </c>
    </row>
    <row r="880" spans="1:17" ht="14.4" customHeight="1" x14ac:dyDescent="0.3">
      <c r="A880" s="831" t="s">
        <v>629</v>
      </c>
      <c r="B880" s="832" t="s">
        <v>8026</v>
      </c>
      <c r="C880" s="832" t="s">
        <v>6770</v>
      </c>
      <c r="D880" s="832" t="s">
        <v>8081</v>
      </c>
      <c r="E880" s="832" t="s">
        <v>8082</v>
      </c>
      <c r="F880" s="849"/>
      <c r="G880" s="849"/>
      <c r="H880" s="849"/>
      <c r="I880" s="849"/>
      <c r="J880" s="849"/>
      <c r="K880" s="849"/>
      <c r="L880" s="849"/>
      <c r="M880" s="849"/>
      <c r="N880" s="849">
        <v>6</v>
      </c>
      <c r="O880" s="849">
        <v>684</v>
      </c>
      <c r="P880" s="837"/>
      <c r="Q880" s="850">
        <v>114</v>
      </c>
    </row>
    <row r="881" spans="1:17" ht="14.4" customHeight="1" x14ac:dyDescent="0.3">
      <c r="A881" s="831" t="s">
        <v>629</v>
      </c>
      <c r="B881" s="832" t="s">
        <v>8026</v>
      </c>
      <c r="C881" s="832" t="s">
        <v>6770</v>
      </c>
      <c r="D881" s="832" t="s">
        <v>8083</v>
      </c>
      <c r="E881" s="832" t="s">
        <v>8084</v>
      </c>
      <c r="F881" s="849"/>
      <c r="G881" s="849"/>
      <c r="H881" s="849"/>
      <c r="I881" s="849"/>
      <c r="J881" s="849"/>
      <c r="K881" s="849"/>
      <c r="L881" s="849"/>
      <c r="M881" s="849"/>
      <c r="N881" s="849">
        <v>4</v>
      </c>
      <c r="O881" s="849">
        <v>1292</v>
      </c>
      <c r="P881" s="837"/>
      <c r="Q881" s="850">
        <v>323</v>
      </c>
    </row>
    <row r="882" spans="1:17" ht="14.4" customHeight="1" x14ac:dyDescent="0.3">
      <c r="A882" s="831" t="s">
        <v>629</v>
      </c>
      <c r="B882" s="832" t="s">
        <v>8026</v>
      </c>
      <c r="C882" s="832" t="s">
        <v>6770</v>
      </c>
      <c r="D882" s="832" t="s">
        <v>8085</v>
      </c>
      <c r="E882" s="832" t="s">
        <v>8086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10068</v>
      </c>
      <c r="P882" s="837"/>
      <c r="Q882" s="850">
        <v>10068</v>
      </c>
    </row>
    <row r="883" spans="1:17" ht="14.4" customHeight="1" x14ac:dyDescent="0.3">
      <c r="A883" s="831" t="s">
        <v>629</v>
      </c>
      <c r="B883" s="832" t="s">
        <v>8087</v>
      </c>
      <c r="C883" s="832" t="s">
        <v>6770</v>
      </c>
      <c r="D883" s="832" t="s">
        <v>8088</v>
      </c>
      <c r="E883" s="832" t="s">
        <v>8089</v>
      </c>
      <c r="F883" s="849">
        <v>1</v>
      </c>
      <c r="G883" s="849">
        <v>126</v>
      </c>
      <c r="H883" s="849">
        <v>0.99212598425196852</v>
      </c>
      <c r="I883" s="849">
        <v>126</v>
      </c>
      <c r="J883" s="849">
        <v>1</v>
      </c>
      <c r="K883" s="849">
        <v>127</v>
      </c>
      <c r="L883" s="849">
        <v>1</v>
      </c>
      <c r="M883" s="849">
        <v>127</v>
      </c>
      <c r="N883" s="849"/>
      <c r="O883" s="849"/>
      <c r="P883" s="837"/>
      <c r="Q883" s="850"/>
    </row>
    <row r="884" spans="1:17" ht="14.4" customHeight="1" x14ac:dyDescent="0.3">
      <c r="A884" s="831" t="s">
        <v>629</v>
      </c>
      <c r="B884" s="832" t="s">
        <v>8090</v>
      </c>
      <c r="C884" s="832" t="s">
        <v>6770</v>
      </c>
      <c r="D884" s="832" t="s">
        <v>7836</v>
      </c>
      <c r="E884" s="832" t="s">
        <v>7837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5148</v>
      </c>
      <c r="P884" s="837"/>
      <c r="Q884" s="850">
        <v>5148</v>
      </c>
    </row>
    <row r="885" spans="1:17" ht="14.4" customHeight="1" x14ac:dyDescent="0.3">
      <c r="A885" s="831" t="s">
        <v>629</v>
      </c>
      <c r="B885" s="832" t="s">
        <v>8090</v>
      </c>
      <c r="C885" s="832" t="s">
        <v>6770</v>
      </c>
      <c r="D885" s="832" t="s">
        <v>7840</v>
      </c>
      <c r="E885" s="832" t="s">
        <v>7841</v>
      </c>
      <c r="F885" s="849">
        <v>1</v>
      </c>
      <c r="G885" s="849">
        <v>2728</v>
      </c>
      <c r="H885" s="849"/>
      <c r="I885" s="849">
        <v>2728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" customHeight="1" x14ac:dyDescent="0.3">
      <c r="A886" s="831" t="s">
        <v>629</v>
      </c>
      <c r="B886" s="832" t="s">
        <v>8090</v>
      </c>
      <c r="C886" s="832" t="s">
        <v>6770</v>
      </c>
      <c r="D886" s="832" t="s">
        <v>7980</v>
      </c>
      <c r="E886" s="832" t="s">
        <v>7981</v>
      </c>
      <c r="F886" s="849"/>
      <c r="G886" s="849"/>
      <c r="H886" s="849"/>
      <c r="I886" s="849"/>
      <c r="J886" s="849">
        <v>3</v>
      </c>
      <c r="K886" s="849">
        <v>1626</v>
      </c>
      <c r="L886" s="849">
        <v>1</v>
      </c>
      <c r="M886" s="849">
        <v>542</v>
      </c>
      <c r="N886" s="849">
        <v>3</v>
      </c>
      <c r="O886" s="849">
        <v>1632</v>
      </c>
      <c r="P886" s="837">
        <v>1.003690036900369</v>
      </c>
      <c r="Q886" s="850">
        <v>544</v>
      </c>
    </row>
    <row r="887" spans="1:17" ht="14.4" customHeight="1" x14ac:dyDescent="0.3">
      <c r="A887" s="831" t="s">
        <v>629</v>
      </c>
      <c r="B887" s="832" t="s">
        <v>8090</v>
      </c>
      <c r="C887" s="832" t="s">
        <v>6770</v>
      </c>
      <c r="D887" s="832" t="s">
        <v>8091</v>
      </c>
      <c r="E887" s="832" t="s">
        <v>8092</v>
      </c>
      <c r="F887" s="849"/>
      <c r="G887" s="849"/>
      <c r="H887" s="849"/>
      <c r="I887" s="849"/>
      <c r="J887" s="849">
        <v>1</v>
      </c>
      <c r="K887" s="849">
        <v>1547</v>
      </c>
      <c r="L887" s="849">
        <v>1</v>
      </c>
      <c r="M887" s="849">
        <v>1547</v>
      </c>
      <c r="N887" s="849"/>
      <c r="O887" s="849"/>
      <c r="P887" s="837"/>
      <c r="Q887" s="850"/>
    </row>
    <row r="888" spans="1:17" ht="14.4" customHeight="1" x14ac:dyDescent="0.3">
      <c r="A888" s="831" t="s">
        <v>629</v>
      </c>
      <c r="B888" s="832" t="s">
        <v>8090</v>
      </c>
      <c r="C888" s="832" t="s">
        <v>6770</v>
      </c>
      <c r="D888" s="832" t="s">
        <v>8093</v>
      </c>
      <c r="E888" s="832" t="s">
        <v>8094</v>
      </c>
      <c r="F888" s="849"/>
      <c r="G888" s="849"/>
      <c r="H888" s="849"/>
      <c r="I888" s="849"/>
      <c r="J888" s="849"/>
      <c r="K888" s="849"/>
      <c r="L888" s="849"/>
      <c r="M888" s="849"/>
      <c r="N888" s="849">
        <v>1</v>
      </c>
      <c r="O888" s="849">
        <v>4486</v>
      </c>
      <c r="P888" s="837"/>
      <c r="Q888" s="850">
        <v>4486</v>
      </c>
    </row>
    <row r="889" spans="1:17" ht="14.4" customHeight="1" x14ac:dyDescent="0.3">
      <c r="A889" s="831" t="s">
        <v>629</v>
      </c>
      <c r="B889" s="832" t="s">
        <v>8090</v>
      </c>
      <c r="C889" s="832" t="s">
        <v>6770</v>
      </c>
      <c r="D889" s="832" t="s">
        <v>7852</v>
      </c>
      <c r="E889" s="832" t="s">
        <v>7853</v>
      </c>
      <c r="F889" s="849">
        <v>12</v>
      </c>
      <c r="G889" s="849">
        <v>6012</v>
      </c>
      <c r="H889" s="849">
        <v>1.7108708025042687</v>
      </c>
      <c r="I889" s="849">
        <v>501</v>
      </c>
      <c r="J889" s="849">
        <v>7</v>
      </c>
      <c r="K889" s="849">
        <v>3514</v>
      </c>
      <c r="L889" s="849">
        <v>1</v>
      </c>
      <c r="M889" s="849">
        <v>502</v>
      </c>
      <c r="N889" s="849">
        <v>8</v>
      </c>
      <c r="O889" s="849">
        <v>4032</v>
      </c>
      <c r="P889" s="837">
        <v>1.1474103585657371</v>
      </c>
      <c r="Q889" s="850">
        <v>504</v>
      </c>
    </row>
    <row r="890" spans="1:17" ht="14.4" customHeight="1" x14ac:dyDescent="0.3">
      <c r="A890" s="831" t="s">
        <v>629</v>
      </c>
      <c r="B890" s="832" t="s">
        <v>8090</v>
      </c>
      <c r="C890" s="832" t="s">
        <v>6770</v>
      </c>
      <c r="D890" s="832" t="s">
        <v>8095</v>
      </c>
      <c r="E890" s="832" t="s">
        <v>8096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2583</v>
      </c>
      <c r="P890" s="837"/>
      <c r="Q890" s="850">
        <v>2583</v>
      </c>
    </row>
    <row r="891" spans="1:17" ht="14.4" customHeight="1" x14ac:dyDescent="0.3">
      <c r="A891" s="831" t="s">
        <v>629</v>
      </c>
      <c r="B891" s="832" t="s">
        <v>8090</v>
      </c>
      <c r="C891" s="832" t="s">
        <v>6770</v>
      </c>
      <c r="D891" s="832" t="s">
        <v>7854</v>
      </c>
      <c r="E891" s="832" t="s">
        <v>7855</v>
      </c>
      <c r="F891" s="849">
        <v>10</v>
      </c>
      <c r="G891" s="849">
        <v>6790</v>
      </c>
      <c r="H891" s="849">
        <v>1.9970588235294118</v>
      </c>
      <c r="I891" s="849">
        <v>679</v>
      </c>
      <c r="J891" s="849">
        <v>5</v>
      </c>
      <c r="K891" s="849">
        <v>3400</v>
      </c>
      <c r="L891" s="849">
        <v>1</v>
      </c>
      <c r="M891" s="849">
        <v>680</v>
      </c>
      <c r="N891" s="849">
        <v>7</v>
      </c>
      <c r="O891" s="849">
        <v>4795</v>
      </c>
      <c r="P891" s="837">
        <v>1.4102941176470589</v>
      </c>
      <c r="Q891" s="850">
        <v>685</v>
      </c>
    </row>
    <row r="892" spans="1:17" ht="14.4" customHeight="1" x14ac:dyDescent="0.3">
      <c r="A892" s="831" t="s">
        <v>629</v>
      </c>
      <c r="B892" s="832" t="s">
        <v>8090</v>
      </c>
      <c r="C892" s="832" t="s">
        <v>6770</v>
      </c>
      <c r="D892" s="832" t="s">
        <v>8097</v>
      </c>
      <c r="E892" s="832" t="s">
        <v>8098</v>
      </c>
      <c r="F892" s="849"/>
      <c r="G892" s="849"/>
      <c r="H892" s="849"/>
      <c r="I892" s="849"/>
      <c r="J892" s="849"/>
      <c r="K892" s="849"/>
      <c r="L892" s="849"/>
      <c r="M892" s="849"/>
      <c r="N892" s="849">
        <v>2</v>
      </c>
      <c r="O892" s="849">
        <v>1948</v>
      </c>
      <c r="P892" s="837"/>
      <c r="Q892" s="850">
        <v>974</v>
      </c>
    </row>
    <row r="893" spans="1:17" ht="14.4" customHeight="1" x14ac:dyDescent="0.3">
      <c r="A893" s="831" t="s">
        <v>629</v>
      </c>
      <c r="B893" s="832" t="s">
        <v>8090</v>
      </c>
      <c r="C893" s="832" t="s">
        <v>6770</v>
      </c>
      <c r="D893" s="832" t="s">
        <v>8099</v>
      </c>
      <c r="E893" s="832" t="s">
        <v>8100</v>
      </c>
      <c r="F893" s="849">
        <v>2</v>
      </c>
      <c r="G893" s="849">
        <v>2800</v>
      </c>
      <c r="H893" s="849"/>
      <c r="I893" s="849">
        <v>1400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" customHeight="1" x14ac:dyDescent="0.3">
      <c r="A894" s="831" t="s">
        <v>629</v>
      </c>
      <c r="B894" s="832" t="s">
        <v>8090</v>
      </c>
      <c r="C894" s="832" t="s">
        <v>6770</v>
      </c>
      <c r="D894" s="832" t="s">
        <v>8101</v>
      </c>
      <c r="E894" s="832" t="s">
        <v>8102</v>
      </c>
      <c r="F894" s="849">
        <v>17</v>
      </c>
      <c r="G894" s="849">
        <v>17544</v>
      </c>
      <c r="H894" s="849">
        <v>0.54732638672240597</v>
      </c>
      <c r="I894" s="849">
        <v>1032</v>
      </c>
      <c r="J894" s="849">
        <v>31</v>
      </c>
      <c r="K894" s="849">
        <v>32054</v>
      </c>
      <c r="L894" s="849">
        <v>1</v>
      </c>
      <c r="M894" s="849">
        <v>1034</v>
      </c>
      <c r="N894" s="849">
        <v>11</v>
      </c>
      <c r="O894" s="849">
        <v>11440</v>
      </c>
      <c r="P894" s="837">
        <v>0.3568977350720659</v>
      </c>
      <c r="Q894" s="850">
        <v>1040</v>
      </c>
    </row>
    <row r="895" spans="1:17" ht="14.4" customHeight="1" x14ac:dyDescent="0.3">
      <c r="A895" s="831" t="s">
        <v>629</v>
      </c>
      <c r="B895" s="832" t="s">
        <v>8090</v>
      </c>
      <c r="C895" s="832" t="s">
        <v>6770</v>
      </c>
      <c r="D895" s="832" t="s">
        <v>8103</v>
      </c>
      <c r="E895" s="832" t="s">
        <v>8104</v>
      </c>
      <c r="F895" s="849"/>
      <c r="G895" s="849"/>
      <c r="H895" s="849"/>
      <c r="I895" s="849"/>
      <c r="J895" s="849"/>
      <c r="K895" s="849"/>
      <c r="L895" s="849"/>
      <c r="M895" s="849"/>
      <c r="N895" s="849">
        <v>4</v>
      </c>
      <c r="O895" s="849">
        <v>8448</v>
      </c>
      <c r="P895" s="837"/>
      <c r="Q895" s="850">
        <v>2112</v>
      </c>
    </row>
    <row r="896" spans="1:17" ht="14.4" customHeight="1" x14ac:dyDescent="0.3">
      <c r="A896" s="831" t="s">
        <v>629</v>
      </c>
      <c r="B896" s="832" t="s">
        <v>8090</v>
      </c>
      <c r="C896" s="832" t="s">
        <v>6770</v>
      </c>
      <c r="D896" s="832" t="s">
        <v>8105</v>
      </c>
      <c r="E896" s="832" t="s">
        <v>8106</v>
      </c>
      <c r="F896" s="849">
        <v>1</v>
      </c>
      <c r="G896" s="849">
        <v>3635</v>
      </c>
      <c r="H896" s="849"/>
      <c r="I896" s="849">
        <v>3635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629</v>
      </c>
      <c r="B897" s="832" t="s">
        <v>8090</v>
      </c>
      <c r="C897" s="832" t="s">
        <v>6770</v>
      </c>
      <c r="D897" s="832" t="s">
        <v>8107</v>
      </c>
      <c r="E897" s="832" t="s">
        <v>8108</v>
      </c>
      <c r="F897" s="849"/>
      <c r="G897" s="849"/>
      <c r="H897" s="849"/>
      <c r="I897" s="849"/>
      <c r="J897" s="849">
        <v>1</v>
      </c>
      <c r="K897" s="849">
        <v>1278</v>
      </c>
      <c r="L897" s="849">
        <v>1</v>
      </c>
      <c r="M897" s="849">
        <v>1278</v>
      </c>
      <c r="N897" s="849"/>
      <c r="O897" s="849"/>
      <c r="P897" s="837"/>
      <c r="Q897" s="850"/>
    </row>
    <row r="898" spans="1:17" ht="14.4" customHeight="1" x14ac:dyDescent="0.3">
      <c r="A898" s="831" t="s">
        <v>629</v>
      </c>
      <c r="B898" s="832" t="s">
        <v>8090</v>
      </c>
      <c r="C898" s="832" t="s">
        <v>6770</v>
      </c>
      <c r="D898" s="832" t="s">
        <v>8109</v>
      </c>
      <c r="E898" s="832" t="s">
        <v>8110</v>
      </c>
      <c r="F898" s="849"/>
      <c r="G898" s="849"/>
      <c r="H898" s="849"/>
      <c r="I898" s="849"/>
      <c r="J898" s="849">
        <v>1</v>
      </c>
      <c r="K898" s="849">
        <v>3219</v>
      </c>
      <c r="L898" s="849">
        <v>1</v>
      </c>
      <c r="M898" s="849">
        <v>3219</v>
      </c>
      <c r="N898" s="849">
        <v>1</v>
      </c>
      <c r="O898" s="849">
        <v>3241</v>
      </c>
      <c r="P898" s="837">
        <v>1.0068344206275242</v>
      </c>
      <c r="Q898" s="850">
        <v>3241</v>
      </c>
    </row>
    <row r="899" spans="1:17" ht="14.4" customHeight="1" x14ac:dyDescent="0.3">
      <c r="A899" s="831" t="s">
        <v>629</v>
      </c>
      <c r="B899" s="832" t="s">
        <v>8090</v>
      </c>
      <c r="C899" s="832" t="s">
        <v>6770</v>
      </c>
      <c r="D899" s="832" t="s">
        <v>8111</v>
      </c>
      <c r="E899" s="832" t="s">
        <v>8112</v>
      </c>
      <c r="F899" s="849">
        <v>3</v>
      </c>
      <c r="G899" s="849">
        <v>2757</v>
      </c>
      <c r="H899" s="849">
        <v>1.496742671009772</v>
      </c>
      <c r="I899" s="849">
        <v>919</v>
      </c>
      <c r="J899" s="849">
        <v>2</v>
      </c>
      <c r="K899" s="849">
        <v>1842</v>
      </c>
      <c r="L899" s="849">
        <v>1</v>
      </c>
      <c r="M899" s="849">
        <v>921</v>
      </c>
      <c r="N899" s="849">
        <v>1</v>
      </c>
      <c r="O899" s="849">
        <v>928</v>
      </c>
      <c r="P899" s="837">
        <v>0.50380021715526602</v>
      </c>
      <c r="Q899" s="850">
        <v>928</v>
      </c>
    </row>
    <row r="900" spans="1:17" ht="14.4" customHeight="1" x14ac:dyDescent="0.3">
      <c r="A900" s="831" t="s">
        <v>629</v>
      </c>
      <c r="B900" s="832" t="s">
        <v>8090</v>
      </c>
      <c r="C900" s="832" t="s">
        <v>6770</v>
      </c>
      <c r="D900" s="832" t="s">
        <v>8113</v>
      </c>
      <c r="E900" s="832" t="s">
        <v>8114</v>
      </c>
      <c r="F900" s="849">
        <v>2</v>
      </c>
      <c r="G900" s="849">
        <v>7158</v>
      </c>
      <c r="H900" s="849"/>
      <c r="I900" s="849">
        <v>3579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629</v>
      </c>
      <c r="B901" s="832" t="s">
        <v>8090</v>
      </c>
      <c r="C901" s="832" t="s">
        <v>6770</v>
      </c>
      <c r="D901" s="832" t="s">
        <v>8115</v>
      </c>
      <c r="E901" s="832" t="s">
        <v>8116</v>
      </c>
      <c r="F901" s="849">
        <v>21</v>
      </c>
      <c r="G901" s="849">
        <v>32928</v>
      </c>
      <c r="H901" s="849">
        <v>1.1038551793496481</v>
      </c>
      <c r="I901" s="849">
        <v>1568</v>
      </c>
      <c r="J901" s="849">
        <v>19</v>
      </c>
      <c r="K901" s="849">
        <v>29830</v>
      </c>
      <c r="L901" s="849">
        <v>1</v>
      </c>
      <c r="M901" s="849">
        <v>1570</v>
      </c>
      <c r="N901" s="849">
        <v>21</v>
      </c>
      <c r="O901" s="849">
        <v>33117</v>
      </c>
      <c r="P901" s="837">
        <v>1.1101910828025479</v>
      </c>
      <c r="Q901" s="850">
        <v>1577</v>
      </c>
    </row>
    <row r="902" spans="1:17" ht="14.4" customHeight="1" x14ac:dyDescent="0.3">
      <c r="A902" s="831" t="s">
        <v>629</v>
      </c>
      <c r="B902" s="832" t="s">
        <v>8090</v>
      </c>
      <c r="C902" s="832" t="s">
        <v>6770</v>
      </c>
      <c r="D902" s="832" t="s">
        <v>8117</v>
      </c>
      <c r="E902" s="832" t="s">
        <v>8118</v>
      </c>
      <c r="F902" s="849"/>
      <c r="G902" s="849"/>
      <c r="H902" s="849"/>
      <c r="I902" s="849"/>
      <c r="J902" s="849">
        <v>1</v>
      </c>
      <c r="K902" s="849">
        <v>1856</v>
      </c>
      <c r="L902" s="849">
        <v>1</v>
      </c>
      <c r="M902" s="849">
        <v>1856</v>
      </c>
      <c r="N902" s="849">
        <v>2</v>
      </c>
      <c r="O902" s="849">
        <v>3734</v>
      </c>
      <c r="P902" s="837">
        <v>2.0118534482758621</v>
      </c>
      <c r="Q902" s="850">
        <v>1867</v>
      </c>
    </row>
    <row r="903" spans="1:17" ht="14.4" customHeight="1" x14ac:dyDescent="0.3">
      <c r="A903" s="831" t="s">
        <v>629</v>
      </c>
      <c r="B903" s="832" t="s">
        <v>8090</v>
      </c>
      <c r="C903" s="832" t="s">
        <v>6770</v>
      </c>
      <c r="D903" s="832" t="s">
        <v>8119</v>
      </c>
      <c r="E903" s="832" t="s">
        <v>8120</v>
      </c>
      <c r="F903" s="849"/>
      <c r="G903" s="849"/>
      <c r="H903" s="849"/>
      <c r="I903" s="849"/>
      <c r="J903" s="849">
        <v>2</v>
      </c>
      <c r="K903" s="849">
        <v>3580</v>
      </c>
      <c r="L903" s="849">
        <v>1</v>
      </c>
      <c r="M903" s="849">
        <v>1790</v>
      </c>
      <c r="N903" s="849">
        <v>1</v>
      </c>
      <c r="O903" s="849">
        <v>1801</v>
      </c>
      <c r="P903" s="837">
        <v>0.50307262569832401</v>
      </c>
      <c r="Q903" s="850">
        <v>1801</v>
      </c>
    </row>
    <row r="904" spans="1:17" ht="14.4" customHeight="1" x14ac:dyDescent="0.3">
      <c r="A904" s="831" t="s">
        <v>629</v>
      </c>
      <c r="B904" s="832" t="s">
        <v>8090</v>
      </c>
      <c r="C904" s="832" t="s">
        <v>6770</v>
      </c>
      <c r="D904" s="832" t="s">
        <v>8121</v>
      </c>
      <c r="E904" s="832" t="s">
        <v>8122</v>
      </c>
      <c r="F904" s="849">
        <v>1</v>
      </c>
      <c r="G904" s="849">
        <v>2248</v>
      </c>
      <c r="H904" s="849"/>
      <c r="I904" s="849">
        <v>2248</v>
      </c>
      <c r="J904" s="849"/>
      <c r="K904" s="849"/>
      <c r="L904" s="849"/>
      <c r="M904" s="849"/>
      <c r="N904" s="849">
        <v>8</v>
      </c>
      <c r="O904" s="849">
        <v>18160</v>
      </c>
      <c r="P904" s="837"/>
      <c r="Q904" s="850">
        <v>2270</v>
      </c>
    </row>
    <row r="905" spans="1:17" ht="14.4" customHeight="1" x14ac:dyDescent="0.3">
      <c r="A905" s="831" t="s">
        <v>629</v>
      </c>
      <c r="B905" s="832" t="s">
        <v>8090</v>
      </c>
      <c r="C905" s="832" t="s">
        <v>6770</v>
      </c>
      <c r="D905" s="832" t="s">
        <v>7984</v>
      </c>
      <c r="E905" s="832" t="s">
        <v>7985</v>
      </c>
      <c r="F905" s="849">
        <v>1</v>
      </c>
      <c r="G905" s="849">
        <v>1310</v>
      </c>
      <c r="H905" s="849"/>
      <c r="I905" s="849">
        <v>1310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629</v>
      </c>
      <c r="B906" s="832" t="s">
        <v>8090</v>
      </c>
      <c r="C906" s="832" t="s">
        <v>6770</v>
      </c>
      <c r="D906" s="832" t="s">
        <v>7800</v>
      </c>
      <c r="E906" s="832" t="s">
        <v>7801</v>
      </c>
      <c r="F906" s="849">
        <v>32</v>
      </c>
      <c r="G906" s="849">
        <v>2752</v>
      </c>
      <c r="H906" s="849">
        <v>0.94117647058823528</v>
      </c>
      <c r="I906" s="849">
        <v>86</v>
      </c>
      <c r="J906" s="849">
        <v>34</v>
      </c>
      <c r="K906" s="849">
        <v>2924</v>
      </c>
      <c r="L906" s="849">
        <v>1</v>
      </c>
      <c r="M906" s="849">
        <v>86</v>
      </c>
      <c r="N906" s="849">
        <v>40</v>
      </c>
      <c r="O906" s="849">
        <v>3480</v>
      </c>
      <c r="P906" s="837">
        <v>1.1901504787961696</v>
      </c>
      <c r="Q906" s="850">
        <v>87</v>
      </c>
    </row>
    <row r="907" spans="1:17" ht="14.4" customHeight="1" x14ac:dyDescent="0.3">
      <c r="A907" s="831" t="s">
        <v>629</v>
      </c>
      <c r="B907" s="832" t="s">
        <v>8090</v>
      </c>
      <c r="C907" s="832" t="s">
        <v>6770</v>
      </c>
      <c r="D907" s="832" t="s">
        <v>8123</v>
      </c>
      <c r="E907" s="832" t="s">
        <v>8124</v>
      </c>
      <c r="F907" s="849">
        <v>1</v>
      </c>
      <c r="G907" s="849">
        <v>1528</v>
      </c>
      <c r="H907" s="849"/>
      <c r="I907" s="849">
        <v>1528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" customHeight="1" x14ac:dyDescent="0.3">
      <c r="A908" s="831" t="s">
        <v>629</v>
      </c>
      <c r="B908" s="832" t="s">
        <v>8090</v>
      </c>
      <c r="C908" s="832" t="s">
        <v>6770</v>
      </c>
      <c r="D908" s="832" t="s">
        <v>8125</v>
      </c>
      <c r="E908" s="832" t="s">
        <v>7981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694</v>
      </c>
      <c r="P908" s="837"/>
      <c r="Q908" s="850">
        <v>694</v>
      </c>
    </row>
    <row r="909" spans="1:17" ht="14.4" customHeight="1" x14ac:dyDescent="0.3">
      <c r="A909" s="831" t="s">
        <v>629</v>
      </c>
      <c r="B909" s="832" t="s">
        <v>8090</v>
      </c>
      <c r="C909" s="832" t="s">
        <v>6770</v>
      </c>
      <c r="D909" s="832" t="s">
        <v>7884</v>
      </c>
      <c r="E909" s="832" t="s">
        <v>7885</v>
      </c>
      <c r="F909" s="849">
        <v>2</v>
      </c>
      <c r="G909" s="849">
        <v>890</v>
      </c>
      <c r="H909" s="849"/>
      <c r="I909" s="849">
        <v>445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629</v>
      </c>
      <c r="B910" s="832" t="s">
        <v>8090</v>
      </c>
      <c r="C910" s="832" t="s">
        <v>6770</v>
      </c>
      <c r="D910" s="832" t="s">
        <v>8126</v>
      </c>
      <c r="E910" s="832" t="s">
        <v>8127</v>
      </c>
      <c r="F910" s="849">
        <v>2</v>
      </c>
      <c r="G910" s="849">
        <v>1444</v>
      </c>
      <c r="H910" s="849"/>
      <c r="I910" s="849">
        <v>722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629</v>
      </c>
      <c r="B911" s="832" t="s">
        <v>8090</v>
      </c>
      <c r="C911" s="832" t="s">
        <v>6770</v>
      </c>
      <c r="D911" s="832" t="s">
        <v>7886</v>
      </c>
      <c r="E911" s="832" t="s">
        <v>7887</v>
      </c>
      <c r="F911" s="849">
        <v>4</v>
      </c>
      <c r="G911" s="849">
        <v>4252</v>
      </c>
      <c r="H911" s="849"/>
      <c r="I911" s="849">
        <v>1063</v>
      </c>
      <c r="J911" s="849"/>
      <c r="K911" s="849"/>
      <c r="L911" s="849"/>
      <c r="M911" s="849"/>
      <c r="N911" s="849">
        <v>3</v>
      </c>
      <c r="O911" s="849">
        <v>3207</v>
      </c>
      <c r="P911" s="837"/>
      <c r="Q911" s="850">
        <v>1069</v>
      </c>
    </row>
    <row r="912" spans="1:17" ht="14.4" customHeight="1" x14ac:dyDescent="0.3">
      <c r="A912" s="831" t="s">
        <v>629</v>
      </c>
      <c r="B912" s="832" t="s">
        <v>8090</v>
      </c>
      <c r="C912" s="832" t="s">
        <v>6770</v>
      </c>
      <c r="D912" s="832" t="s">
        <v>7888</v>
      </c>
      <c r="E912" s="832" t="s">
        <v>7889</v>
      </c>
      <c r="F912" s="849"/>
      <c r="G912" s="849"/>
      <c r="H912" s="849"/>
      <c r="I912" s="849"/>
      <c r="J912" s="849"/>
      <c r="K912" s="849"/>
      <c r="L912" s="849"/>
      <c r="M912" s="849"/>
      <c r="N912" s="849">
        <v>2</v>
      </c>
      <c r="O912" s="849">
        <v>1742</v>
      </c>
      <c r="P912" s="837"/>
      <c r="Q912" s="850">
        <v>871</v>
      </c>
    </row>
    <row r="913" spans="1:17" ht="14.4" customHeight="1" x14ac:dyDescent="0.3">
      <c r="A913" s="831" t="s">
        <v>629</v>
      </c>
      <c r="B913" s="832" t="s">
        <v>8090</v>
      </c>
      <c r="C913" s="832" t="s">
        <v>6770</v>
      </c>
      <c r="D913" s="832" t="s">
        <v>8128</v>
      </c>
      <c r="E913" s="832" t="s">
        <v>8129</v>
      </c>
      <c r="F913" s="849">
        <v>3</v>
      </c>
      <c r="G913" s="849">
        <v>2148</v>
      </c>
      <c r="H913" s="849">
        <v>0.7489539748953975</v>
      </c>
      <c r="I913" s="849">
        <v>716</v>
      </c>
      <c r="J913" s="849">
        <v>4</v>
      </c>
      <c r="K913" s="849">
        <v>2868</v>
      </c>
      <c r="L913" s="849">
        <v>1</v>
      </c>
      <c r="M913" s="849">
        <v>717</v>
      </c>
      <c r="N913" s="849">
        <v>5</v>
      </c>
      <c r="O913" s="849">
        <v>3610</v>
      </c>
      <c r="P913" s="837">
        <v>1.2587168758716876</v>
      </c>
      <c r="Q913" s="850">
        <v>722</v>
      </c>
    </row>
    <row r="914" spans="1:17" ht="14.4" customHeight="1" x14ac:dyDescent="0.3">
      <c r="A914" s="831" t="s">
        <v>629</v>
      </c>
      <c r="B914" s="832" t="s">
        <v>8090</v>
      </c>
      <c r="C914" s="832" t="s">
        <v>6770</v>
      </c>
      <c r="D914" s="832" t="s">
        <v>7898</v>
      </c>
      <c r="E914" s="832" t="s">
        <v>7899</v>
      </c>
      <c r="F914" s="849">
        <v>1</v>
      </c>
      <c r="G914" s="849">
        <v>183</v>
      </c>
      <c r="H914" s="849"/>
      <c r="I914" s="849">
        <v>183</v>
      </c>
      <c r="J914" s="849"/>
      <c r="K914" s="849"/>
      <c r="L914" s="849"/>
      <c r="M914" s="849"/>
      <c r="N914" s="849">
        <v>1</v>
      </c>
      <c r="O914" s="849">
        <v>376</v>
      </c>
      <c r="P914" s="837"/>
      <c r="Q914" s="850">
        <v>376</v>
      </c>
    </row>
    <row r="915" spans="1:17" ht="14.4" customHeight="1" x14ac:dyDescent="0.3">
      <c r="A915" s="831" t="s">
        <v>629</v>
      </c>
      <c r="B915" s="832" t="s">
        <v>8090</v>
      </c>
      <c r="C915" s="832" t="s">
        <v>6770</v>
      </c>
      <c r="D915" s="832" t="s">
        <v>8130</v>
      </c>
      <c r="E915" s="832" t="s">
        <v>8131</v>
      </c>
      <c r="F915" s="849">
        <v>1</v>
      </c>
      <c r="G915" s="849">
        <v>1543</v>
      </c>
      <c r="H915" s="849"/>
      <c r="I915" s="849">
        <v>1543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629</v>
      </c>
      <c r="B916" s="832" t="s">
        <v>8090</v>
      </c>
      <c r="C916" s="832" t="s">
        <v>6770</v>
      </c>
      <c r="D916" s="832" t="s">
        <v>7904</v>
      </c>
      <c r="E916" s="832" t="s">
        <v>7905</v>
      </c>
      <c r="F916" s="849">
        <v>2</v>
      </c>
      <c r="G916" s="849">
        <v>780</v>
      </c>
      <c r="H916" s="849"/>
      <c r="I916" s="849">
        <v>390</v>
      </c>
      <c r="J916" s="849"/>
      <c r="K916" s="849"/>
      <c r="L916" s="849"/>
      <c r="M916" s="849"/>
      <c r="N916" s="849">
        <v>2</v>
      </c>
      <c r="O916" s="849">
        <v>786</v>
      </c>
      <c r="P916" s="837"/>
      <c r="Q916" s="850">
        <v>393</v>
      </c>
    </row>
    <row r="917" spans="1:17" ht="14.4" customHeight="1" x14ac:dyDescent="0.3">
      <c r="A917" s="831" t="s">
        <v>629</v>
      </c>
      <c r="B917" s="832" t="s">
        <v>8090</v>
      </c>
      <c r="C917" s="832" t="s">
        <v>6770</v>
      </c>
      <c r="D917" s="832" t="s">
        <v>8132</v>
      </c>
      <c r="E917" s="832" t="s">
        <v>8133</v>
      </c>
      <c r="F917" s="849">
        <v>1</v>
      </c>
      <c r="G917" s="849">
        <v>505</v>
      </c>
      <c r="H917" s="849">
        <v>0.33267457180500659</v>
      </c>
      <c r="I917" s="849">
        <v>505</v>
      </c>
      <c r="J917" s="849">
        <v>3</v>
      </c>
      <c r="K917" s="849">
        <v>1518</v>
      </c>
      <c r="L917" s="849">
        <v>1</v>
      </c>
      <c r="M917" s="849">
        <v>506</v>
      </c>
      <c r="N917" s="849"/>
      <c r="O917" s="849"/>
      <c r="P917" s="837"/>
      <c r="Q917" s="850"/>
    </row>
    <row r="918" spans="1:17" ht="14.4" customHeight="1" x14ac:dyDescent="0.3">
      <c r="A918" s="831" t="s">
        <v>629</v>
      </c>
      <c r="B918" s="832" t="s">
        <v>8090</v>
      </c>
      <c r="C918" s="832" t="s">
        <v>6770</v>
      </c>
      <c r="D918" s="832" t="s">
        <v>8134</v>
      </c>
      <c r="E918" s="832" t="s">
        <v>8135</v>
      </c>
      <c r="F918" s="849"/>
      <c r="G918" s="849"/>
      <c r="H918" s="849"/>
      <c r="I918" s="849"/>
      <c r="J918" s="849"/>
      <c r="K918" s="849"/>
      <c r="L918" s="849"/>
      <c r="M918" s="849"/>
      <c r="N918" s="849">
        <v>1</v>
      </c>
      <c r="O918" s="849">
        <v>6011</v>
      </c>
      <c r="P918" s="837"/>
      <c r="Q918" s="850">
        <v>6011</v>
      </c>
    </row>
    <row r="919" spans="1:17" ht="14.4" customHeight="1" x14ac:dyDescent="0.3">
      <c r="A919" s="831" t="s">
        <v>629</v>
      </c>
      <c r="B919" s="832" t="s">
        <v>8090</v>
      </c>
      <c r="C919" s="832" t="s">
        <v>6770</v>
      </c>
      <c r="D919" s="832" t="s">
        <v>8136</v>
      </c>
      <c r="E919" s="832" t="s">
        <v>8137</v>
      </c>
      <c r="F919" s="849">
        <v>2</v>
      </c>
      <c r="G919" s="849">
        <v>5524</v>
      </c>
      <c r="H919" s="849"/>
      <c r="I919" s="849">
        <v>2762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629</v>
      </c>
      <c r="B920" s="832" t="s">
        <v>8090</v>
      </c>
      <c r="C920" s="832" t="s">
        <v>6770</v>
      </c>
      <c r="D920" s="832" t="s">
        <v>7802</v>
      </c>
      <c r="E920" s="832" t="s">
        <v>7803</v>
      </c>
      <c r="F920" s="849">
        <v>1</v>
      </c>
      <c r="G920" s="849">
        <v>120</v>
      </c>
      <c r="H920" s="849"/>
      <c r="I920" s="849">
        <v>120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629</v>
      </c>
      <c r="B921" s="832" t="s">
        <v>8090</v>
      </c>
      <c r="C921" s="832" t="s">
        <v>6770</v>
      </c>
      <c r="D921" s="832" t="s">
        <v>8138</v>
      </c>
      <c r="E921" s="832" t="s">
        <v>8139</v>
      </c>
      <c r="F921" s="849"/>
      <c r="G921" s="849"/>
      <c r="H921" s="849"/>
      <c r="I921" s="849"/>
      <c r="J921" s="849">
        <v>1</v>
      </c>
      <c r="K921" s="849">
        <v>311</v>
      </c>
      <c r="L921" s="849">
        <v>1</v>
      </c>
      <c r="M921" s="849">
        <v>311</v>
      </c>
      <c r="N921" s="849">
        <v>1</v>
      </c>
      <c r="O921" s="849">
        <v>312</v>
      </c>
      <c r="P921" s="837">
        <v>1.0032154340836013</v>
      </c>
      <c r="Q921" s="850">
        <v>312</v>
      </c>
    </row>
    <row r="922" spans="1:17" ht="14.4" customHeight="1" x14ac:dyDescent="0.3">
      <c r="A922" s="831" t="s">
        <v>629</v>
      </c>
      <c r="B922" s="832" t="s">
        <v>8090</v>
      </c>
      <c r="C922" s="832" t="s">
        <v>6770</v>
      </c>
      <c r="D922" s="832" t="s">
        <v>8140</v>
      </c>
      <c r="E922" s="832" t="s">
        <v>8141</v>
      </c>
      <c r="F922" s="849"/>
      <c r="G922" s="849"/>
      <c r="H922" s="849"/>
      <c r="I922" s="849"/>
      <c r="J922" s="849">
        <v>2</v>
      </c>
      <c r="K922" s="849">
        <v>3476</v>
      </c>
      <c r="L922" s="849">
        <v>1</v>
      </c>
      <c r="M922" s="849">
        <v>1738</v>
      </c>
      <c r="N922" s="849">
        <v>1</v>
      </c>
      <c r="O922" s="849">
        <v>1746</v>
      </c>
      <c r="P922" s="837">
        <v>0.50230149597238205</v>
      </c>
      <c r="Q922" s="850">
        <v>1746</v>
      </c>
    </row>
    <row r="923" spans="1:17" ht="14.4" customHeight="1" x14ac:dyDescent="0.3">
      <c r="A923" s="831" t="s">
        <v>629</v>
      </c>
      <c r="B923" s="832" t="s">
        <v>8090</v>
      </c>
      <c r="C923" s="832" t="s">
        <v>6770</v>
      </c>
      <c r="D923" s="832" t="s">
        <v>8142</v>
      </c>
      <c r="E923" s="832" t="s">
        <v>8143</v>
      </c>
      <c r="F923" s="849"/>
      <c r="G923" s="849"/>
      <c r="H923" s="849"/>
      <c r="I923" s="849"/>
      <c r="J923" s="849">
        <v>1</v>
      </c>
      <c r="K923" s="849">
        <v>1843</v>
      </c>
      <c r="L923" s="849">
        <v>1</v>
      </c>
      <c r="M923" s="849">
        <v>1843</v>
      </c>
      <c r="N923" s="849">
        <v>1</v>
      </c>
      <c r="O923" s="849">
        <v>1852</v>
      </c>
      <c r="P923" s="837">
        <v>1.00488334237656</v>
      </c>
      <c r="Q923" s="850">
        <v>1852</v>
      </c>
    </row>
    <row r="924" spans="1:17" ht="14.4" customHeight="1" x14ac:dyDescent="0.3">
      <c r="A924" s="831" t="s">
        <v>629</v>
      </c>
      <c r="B924" s="832" t="s">
        <v>8090</v>
      </c>
      <c r="C924" s="832" t="s">
        <v>6770</v>
      </c>
      <c r="D924" s="832" t="s">
        <v>8144</v>
      </c>
      <c r="E924" s="832" t="s">
        <v>8145</v>
      </c>
      <c r="F924" s="849">
        <v>1</v>
      </c>
      <c r="G924" s="849">
        <v>1417</v>
      </c>
      <c r="H924" s="849"/>
      <c r="I924" s="849">
        <v>1417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" customHeight="1" x14ac:dyDescent="0.3">
      <c r="A925" s="831" t="s">
        <v>629</v>
      </c>
      <c r="B925" s="832" t="s">
        <v>8090</v>
      </c>
      <c r="C925" s="832" t="s">
        <v>6770</v>
      </c>
      <c r="D925" s="832" t="s">
        <v>8019</v>
      </c>
      <c r="E925" s="832" t="s">
        <v>8020</v>
      </c>
      <c r="F925" s="849">
        <v>2</v>
      </c>
      <c r="G925" s="849">
        <v>662</v>
      </c>
      <c r="H925" s="849"/>
      <c r="I925" s="849">
        <v>331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" customHeight="1" x14ac:dyDescent="0.3">
      <c r="A926" s="831" t="s">
        <v>629</v>
      </c>
      <c r="B926" s="832" t="s">
        <v>8090</v>
      </c>
      <c r="C926" s="832" t="s">
        <v>6770</v>
      </c>
      <c r="D926" s="832" t="s">
        <v>8146</v>
      </c>
      <c r="E926" s="832" t="s">
        <v>8147</v>
      </c>
      <c r="F926" s="849">
        <v>1</v>
      </c>
      <c r="G926" s="849">
        <v>1034</v>
      </c>
      <c r="H926" s="849"/>
      <c r="I926" s="849">
        <v>1034</v>
      </c>
      <c r="J926" s="849"/>
      <c r="K926" s="849"/>
      <c r="L926" s="849"/>
      <c r="M926" s="849"/>
      <c r="N926" s="849">
        <v>1</v>
      </c>
      <c r="O926" s="849">
        <v>1045</v>
      </c>
      <c r="P926" s="837"/>
      <c r="Q926" s="850">
        <v>1045</v>
      </c>
    </row>
    <row r="927" spans="1:17" ht="14.4" customHeight="1" x14ac:dyDescent="0.3">
      <c r="A927" s="831" t="s">
        <v>629</v>
      </c>
      <c r="B927" s="832" t="s">
        <v>8090</v>
      </c>
      <c r="C927" s="832" t="s">
        <v>6770</v>
      </c>
      <c r="D927" s="832" t="s">
        <v>8148</v>
      </c>
      <c r="E927" s="832" t="s">
        <v>8149</v>
      </c>
      <c r="F927" s="849"/>
      <c r="G927" s="849"/>
      <c r="H927" s="849"/>
      <c r="I927" s="849"/>
      <c r="J927" s="849">
        <v>6</v>
      </c>
      <c r="K927" s="849">
        <v>5046</v>
      </c>
      <c r="L927" s="849">
        <v>1</v>
      </c>
      <c r="M927" s="849">
        <v>841</v>
      </c>
      <c r="N927" s="849"/>
      <c r="O927" s="849"/>
      <c r="P927" s="837"/>
      <c r="Q927" s="850"/>
    </row>
    <row r="928" spans="1:17" ht="14.4" customHeight="1" x14ac:dyDescent="0.3">
      <c r="A928" s="831" t="s">
        <v>629</v>
      </c>
      <c r="B928" s="832" t="s">
        <v>8090</v>
      </c>
      <c r="C928" s="832" t="s">
        <v>6770</v>
      </c>
      <c r="D928" s="832" t="s">
        <v>8150</v>
      </c>
      <c r="E928" s="832" t="s">
        <v>8151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2081</v>
      </c>
      <c r="P928" s="837"/>
      <c r="Q928" s="850">
        <v>2081</v>
      </c>
    </row>
    <row r="929" spans="1:17" ht="14.4" customHeight="1" x14ac:dyDescent="0.3">
      <c r="A929" s="831" t="s">
        <v>629</v>
      </c>
      <c r="B929" s="832" t="s">
        <v>8090</v>
      </c>
      <c r="C929" s="832" t="s">
        <v>6770</v>
      </c>
      <c r="D929" s="832" t="s">
        <v>7927</v>
      </c>
      <c r="E929" s="832" t="s">
        <v>7928</v>
      </c>
      <c r="F929" s="849">
        <v>1</v>
      </c>
      <c r="G929" s="849">
        <v>1201</v>
      </c>
      <c r="H929" s="849">
        <v>0.99833748960931001</v>
      </c>
      <c r="I929" s="849">
        <v>1201</v>
      </c>
      <c r="J929" s="849">
        <v>1</v>
      </c>
      <c r="K929" s="849">
        <v>1203</v>
      </c>
      <c r="L929" s="849">
        <v>1</v>
      </c>
      <c r="M929" s="849">
        <v>1203</v>
      </c>
      <c r="N929" s="849">
        <v>1</v>
      </c>
      <c r="O929" s="849">
        <v>1209</v>
      </c>
      <c r="P929" s="837">
        <v>1.0049875311720697</v>
      </c>
      <c r="Q929" s="850">
        <v>1209</v>
      </c>
    </row>
    <row r="930" spans="1:17" ht="14.4" customHeight="1" x14ac:dyDescent="0.3">
      <c r="A930" s="831" t="s">
        <v>629</v>
      </c>
      <c r="B930" s="832" t="s">
        <v>8090</v>
      </c>
      <c r="C930" s="832" t="s">
        <v>6770</v>
      </c>
      <c r="D930" s="832" t="s">
        <v>8152</v>
      </c>
      <c r="E930" s="832" t="s">
        <v>8153</v>
      </c>
      <c r="F930" s="849">
        <v>1</v>
      </c>
      <c r="G930" s="849">
        <v>1577</v>
      </c>
      <c r="H930" s="849"/>
      <c r="I930" s="849">
        <v>1577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629</v>
      </c>
      <c r="B931" s="832" t="s">
        <v>8090</v>
      </c>
      <c r="C931" s="832" t="s">
        <v>6770</v>
      </c>
      <c r="D931" s="832" t="s">
        <v>8154</v>
      </c>
      <c r="E931" s="832" t="s">
        <v>8155</v>
      </c>
      <c r="F931" s="849"/>
      <c r="G931" s="849"/>
      <c r="H931" s="849"/>
      <c r="I931" s="849"/>
      <c r="J931" s="849">
        <v>1</v>
      </c>
      <c r="K931" s="849">
        <v>1795</v>
      </c>
      <c r="L931" s="849">
        <v>1</v>
      </c>
      <c r="M931" s="849">
        <v>1795</v>
      </c>
      <c r="N931" s="849">
        <v>1</v>
      </c>
      <c r="O931" s="849">
        <v>1810</v>
      </c>
      <c r="P931" s="837">
        <v>1.0083565459610029</v>
      </c>
      <c r="Q931" s="850">
        <v>1810</v>
      </c>
    </row>
    <row r="932" spans="1:17" ht="14.4" customHeight="1" x14ac:dyDescent="0.3">
      <c r="A932" s="831" t="s">
        <v>629</v>
      </c>
      <c r="B932" s="832" t="s">
        <v>8090</v>
      </c>
      <c r="C932" s="832" t="s">
        <v>6770</v>
      </c>
      <c r="D932" s="832" t="s">
        <v>8156</v>
      </c>
      <c r="E932" s="832" t="s">
        <v>8157</v>
      </c>
      <c r="F932" s="849"/>
      <c r="G932" s="849"/>
      <c r="H932" s="849"/>
      <c r="I932" s="849"/>
      <c r="J932" s="849">
        <v>7</v>
      </c>
      <c r="K932" s="849">
        <v>8897</v>
      </c>
      <c r="L932" s="849">
        <v>1</v>
      </c>
      <c r="M932" s="849">
        <v>1271</v>
      </c>
      <c r="N932" s="849">
        <v>1</v>
      </c>
      <c r="O932" s="849">
        <v>1280</v>
      </c>
      <c r="P932" s="837">
        <v>0.14386871979318872</v>
      </c>
      <c r="Q932" s="850">
        <v>1280</v>
      </c>
    </row>
    <row r="933" spans="1:17" ht="14.4" customHeight="1" x14ac:dyDescent="0.3">
      <c r="A933" s="831" t="s">
        <v>629</v>
      </c>
      <c r="B933" s="832" t="s">
        <v>8090</v>
      </c>
      <c r="C933" s="832" t="s">
        <v>6770</v>
      </c>
      <c r="D933" s="832" t="s">
        <v>8158</v>
      </c>
      <c r="E933" s="832" t="s">
        <v>8159</v>
      </c>
      <c r="F933" s="849"/>
      <c r="G933" s="849"/>
      <c r="H933" s="849"/>
      <c r="I933" s="849"/>
      <c r="J933" s="849">
        <v>0</v>
      </c>
      <c r="K933" s="849">
        <v>0</v>
      </c>
      <c r="L933" s="849"/>
      <c r="M933" s="849"/>
      <c r="N933" s="849">
        <v>0</v>
      </c>
      <c r="O933" s="849">
        <v>0</v>
      </c>
      <c r="P933" s="837"/>
      <c r="Q933" s="850"/>
    </row>
    <row r="934" spans="1:17" ht="14.4" customHeight="1" x14ac:dyDescent="0.3">
      <c r="A934" s="831" t="s">
        <v>629</v>
      </c>
      <c r="B934" s="832" t="s">
        <v>8090</v>
      </c>
      <c r="C934" s="832" t="s">
        <v>6770</v>
      </c>
      <c r="D934" s="832" t="s">
        <v>8160</v>
      </c>
      <c r="E934" s="832" t="s">
        <v>8161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5265</v>
      </c>
      <c r="P934" s="837"/>
      <c r="Q934" s="850">
        <v>5265</v>
      </c>
    </row>
    <row r="935" spans="1:17" ht="14.4" customHeight="1" x14ac:dyDescent="0.3">
      <c r="A935" s="831" t="s">
        <v>629</v>
      </c>
      <c r="B935" s="832" t="s">
        <v>8090</v>
      </c>
      <c r="C935" s="832" t="s">
        <v>6770</v>
      </c>
      <c r="D935" s="832" t="s">
        <v>8162</v>
      </c>
      <c r="E935" s="832" t="s">
        <v>8163</v>
      </c>
      <c r="F935" s="849">
        <v>1</v>
      </c>
      <c r="G935" s="849">
        <v>3501</v>
      </c>
      <c r="H935" s="849">
        <v>0.49900228050171036</v>
      </c>
      <c r="I935" s="849">
        <v>3501</v>
      </c>
      <c r="J935" s="849">
        <v>2</v>
      </c>
      <c r="K935" s="849">
        <v>7016</v>
      </c>
      <c r="L935" s="849">
        <v>1</v>
      </c>
      <c r="M935" s="849">
        <v>3508</v>
      </c>
      <c r="N935" s="849"/>
      <c r="O935" s="849"/>
      <c r="P935" s="837"/>
      <c r="Q935" s="850"/>
    </row>
    <row r="936" spans="1:17" ht="14.4" customHeight="1" x14ac:dyDescent="0.3">
      <c r="A936" s="831" t="s">
        <v>629</v>
      </c>
      <c r="B936" s="832" t="s">
        <v>8090</v>
      </c>
      <c r="C936" s="832" t="s">
        <v>6770</v>
      </c>
      <c r="D936" s="832" t="s">
        <v>8164</v>
      </c>
      <c r="E936" s="832" t="s">
        <v>8165</v>
      </c>
      <c r="F936" s="849">
        <v>1</v>
      </c>
      <c r="G936" s="849">
        <v>1641</v>
      </c>
      <c r="H936" s="849"/>
      <c r="I936" s="849">
        <v>1641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629</v>
      </c>
      <c r="B937" s="832" t="s">
        <v>8090</v>
      </c>
      <c r="C937" s="832" t="s">
        <v>6770</v>
      </c>
      <c r="D937" s="832" t="s">
        <v>8166</v>
      </c>
      <c r="E937" s="832" t="s">
        <v>8167</v>
      </c>
      <c r="F937" s="849">
        <v>1</v>
      </c>
      <c r="G937" s="849">
        <v>9798</v>
      </c>
      <c r="H937" s="849"/>
      <c r="I937" s="849">
        <v>9798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629</v>
      </c>
      <c r="B938" s="832" t="s">
        <v>8090</v>
      </c>
      <c r="C938" s="832" t="s">
        <v>6770</v>
      </c>
      <c r="D938" s="832" t="s">
        <v>8168</v>
      </c>
      <c r="E938" s="832" t="s">
        <v>8169</v>
      </c>
      <c r="F938" s="849">
        <v>1</v>
      </c>
      <c r="G938" s="849">
        <v>3136</v>
      </c>
      <c r="H938" s="849"/>
      <c r="I938" s="849">
        <v>3136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" customHeight="1" x14ac:dyDescent="0.3">
      <c r="A939" s="831" t="s">
        <v>629</v>
      </c>
      <c r="B939" s="832" t="s">
        <v>8090</v>
      </c>
      <c r="C939" s="832" t="s">
        <v>6770</v>
      </c>
      <c r="D939" s="832" t="s">
        <v>8170</v>
      </c>
      <c r="E939" s="832" t="s">
        <v>8171</v>
      </c>
      <c r="F939" s="849"/>
      <c r="G939" s="849"/>
      <c r="H939" s="849"/>
      <c r="I939" s="849"/>
      <c r="J939" s="849">
        <v>1</v>
      </c>
      <c r="K939" s="849">
        <v>3813</v>
      </c>
      <c r="L939" s="849">
        <v>1</v>
      </c>
      <c r="M939" s="849">
        <v>3813</v>
      </c>
      <c r="N939" s="849"/>
      <c r="O939" s="849"/>
      <c r="P939" s="837"/>
      <c r="Q939" s="850"/>
    </row>
    <row r="940" spans="1:17" ht="14.4" customHeight="1" x14ac:dyDescent="0.3">
      <c r="A940" s="831" t="s">
        <v>629</v>
      </c>
      <c r="B940" s="832" t="s">
        <v>8090</v>
      </c>
      <c r="C940" s="832" t="s">
        <v>6770</v>
      </c>
      <c r="D940" s="832" t="s">
        <v>8172</v>
      </c>
      <c r="E940" s="832" t="s">
        <v>8173</v>
      </c>
      <c r="F940" s="849"/>
      <c r="G940" s="849"/>
      <c r="H940" s="849"/>
      <c r="I940" s="849"/>
      <c r="J940" s="849">
        <v>1</v>
      </c>
      <c r="K940" s="849">
        <v>2304</v>
      </c>
      <c r="L940" s="849">
        <v>1</v>
      </c>
      <c r="M940" s="849">
        <v>2304</v>
      </c>
      <c r="N940" s="849"/>
      <c r="O940" s="849"/>
      <c r="P940" s="837"/>
      <c r="Q940" s="850"/>
    </row>
    <row r="941" spans="1:17" ht="14.4" customHeight="1" x14ac:dyDescent="0.3">
      <c r="A941" s="831" t="s">
        <v>629</v>
      </c>
      <c r="B941" s="832" t="s">
        <v>8090</v>
      </c>
      <c r="C941" s="832" t="s">
        <v>6770</v>
      </c>
      <c r="D941" s="832" t="s">
        <v>8174</v>
      </c>
      <c r="E941" s="832" t="s">
        <v>8175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7071</v>
      </c>
      <c r="P941" s="837"/>
      <c r="Q941" s="850">
        <v>7071</v>
      </c>
    </row>
    <row r="942" spans="1:17" ht="14.4" customHeight="1" x14ac:dyDescent="0.3">
      <c r="A942" s="831" t="s">
        <v>629</v>
      </c>
      <c r="B942" s="832" t="s">
        <v>8090</v>
      </c>
      <c r="C942" s="832" t="s">
        <v>6770</v>
      </c>
      <c r="D942" s="832" t="s">
        <v>8176</v>
      </c>
      <c r="E942" s="832" t="s">
        <v>8177</v>
      </c>
      <c r="F942" s="849">
        <v>1</v>
      </c>
      <c r="G942" s="849">
        <v>2275</v>
      </c>
      <c r="H942" s="849"/>
      <c r="I942" s="849">
        <v>2275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629</v>
      </c>
      <c r="B943" s="832" t="s">
        <v>8178</v>
      </c>
      <c r="C943" s="832" t="s">
        <v>6770</v>
      </c>
      <c r="D943" s="832" t="s">
        <v>8179</v>
      </c>
      <c r="E943" s="832" t="s">
        <v>8180</v>
      </c>
      <c r="F943" s="849"/>
      <c r="G943" s="849"/>
      <c r="H943" s="849"/>
      <c r="I943" s="849"/>
      <c r="J943" s="849">
        <v>1</v>
      </c>
      <c r="K943" s="849">
        <v>432</v>
      </c>
      <c r="L943" s="849">
        <v>1</v>
      </c>
      <c r="M943" s="849">
        <v>432</v>
      </c>
      <c r="N943" s="849"/>
      <c r="O943" s="849"/>
      <c r="P943" s="837"/>
      <c r="Q943" s="850"/>
    </row>
    <row r="944" spans="1:17" ht="14.4" customHeight="1" x14ac:dyDescent="0.3">
      <c r="A944" s="831" t="s">
        <v>629</v>
      </c>
      <c r="B944" s="832" t="s">
        <v>8178</v>
      </c>
      <c r="C944" s="832" t="s">
        <v>6770</v>
      </c>
      <c r="D944" s="832" t="s">
        <v>8181</v>
      </c>
      <c r="E944" s="832" t="s">
        <v>8182</v>
      </c>
      <c r="F944" s="849">
        <v>1</v>
      </c>
      <c r="G944" s="849">
        <v>0</v>
      </c>
      <c r="H944" s="849"/>
      <c r="I944" s="849">
        <v>0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629</v>
      </c>
      <c r="B945" s="832" t="s">
        <v>8178</v>
      </c>
      <c r="C945" s="832" t="s">
        <v>6770</v>
      </c>
      <c r="D945" s="832" t="s">
        <v>7894</v>
      </c>
      <c r="E945" s="832" t="s">
        <v>7895</v>
      </c>
      <c r="F945" s="849">
        <v>3</v>
      </c>
      <c r="G945" s="849">
        <v>3195</v>
      </c>
      <c r="H945" s="849">
        <v>0.27221606884212318</v>
      </c>
      <c r="I945" s="849">
        <v>1065</v>
      </c>
      <c r="J945" s="849">
        <v>11</v>
      </c>
      <c r="K945" s="849">
        <v>11737</v>
      </c>
      <c r="L945" s="849">
        <v>1</v>
      </c>
      <c r="M945" s="849">
        <v>1067</v>
      </c>
      <c r="N945" s="849">
        <v>2</v>
      </c>
      <c r="O945" s="849">
        <v>2146</v>
      </c>
      <c r="P945" s="837">
        <v>0.18284058958848087</v>
      </c>
      <c r="Q945" s="850">
        <v>1073</v>
      </c>
    </row>
    <row r="946" spans="1:17" ht="14.4" customHeight="1" x14ac:dyDescent="0.3">
      <c r="A946" s="831" t="s">
        <v>629</v>
      </c>
      <c r="B946" s="832" t="s">
        <v>8178</v>
      </c>
      <c r="C946" s="832" t="s">
        <v>6770</v>
      </c>
      <c r="D946" s="832" t="s">
        <v>8183</v>
      </c>
      <c r="E946" s="832" t="s">
        <v>8184</v>
      </c>
      <c r="F946" s="849"/>
      <c r="G946" s="849"/>
      <c r="H946" s="849"/>
      <c r="I946" s="849"/>
      <c r="J946" s="849">
        <v>1</v>
      </c>
      <c r="K946" s="849">
        <v>0</v>
      </c>
      <c r="L946" s="849"/>
      <c r="M946" s="849">
        <v>0</v>
      </c>
      <c r="N946" s="849"/>
      <c r="O946" s="849"/>
      <c r="P946" s="837"/>
      <c r="Q946" s="850"/>
    </row>
    <row r="947" spans="1:17" ht="14.4" customHeight="1" x14ac:dyDescent="0.3">
      <c r="A947" s="831" t="s">
        <v>629</v>
      </c>
      <c r="B947" s="832" t="s">
        <v>8178</v>
      </c>
      <c r="C947" s="832" t="s">
        <v>6770</v>
      </c>
      <c r="D947" s="832" t="s">
        <v>7916</v>
      </c>
      <c r="E947" s="832" t="s">
        <v>7917</v>
      </c>
      <c r="F947" s="849">
        <v>1</v>
      </c>
      <c r="G947" s="849">
        <v>0</v>
      </c>
      <c r="H947" s="849"/>
      <c r="I947" s="849">
        <v>0</v>
      </c>
      <c r="J947" s="849">
        <v>5</v>
      </c>
      <c r="K947" s="849">
        <v>0</v>
      </c>
      <c r="L947" s="849"/>
      <c r="M947" s="849">
        <v>0</v>
      </c>
      <c r="N947" s="849">
        <v>1</v>
      </c>
      <c r="O947" s="849">
        <v>0</v>
      </c>
      <c r="P947" s="837"/>
      <c r="Q947" s="850">
        <v>0</v>
      </c>
    </row>
    <row r="948" spans="1:17" ht="14.4" customHeight="1" x14ac:dyDescent="0.3">
      <c r="A948" s="831" t="s">
        <v>629</v>
      </c>
      <c r="B948" s="832" t="s">
        <v>8178</v>
      </c>
      <c r="C948" s="832" t="s">
        <v>6770</v>
      </c>
      <c r="D948" s="832" t="s">
        <v>8185</v>
      </c>
      <c r="E948" s="832" t="s">
        <v>8186</v>
      </c>
      <c r="F948" s="849">
        <v>1</v>
      </c>
      <c r="G948" s="849">
        <v>298</v>
      </c>
      <c r="H948" s="849"/>
      <c r="I948" s="849">
        <v>298</v>
      </c>
      <c r="J948" s="849"/>
      <c r="K948" s="849"/>
      <c r="L948" s="849"/>
      <c r="M948" s="849"/>
      <c r="N948" s="849">
        <v>1</v>
      </c>
      <c r="O948" s="849">
        <v>301</v>
      </c>
      <c r="P948" s="837"/>
      <c r="Q948" s="850">
        <v>301</v>
      </c>
    </row>
    <row r="949" spans="1:17" ht="14.4" customHeight="1" x14ac:dyDescent="0.3">
      <c r="A949" s="831" t="s">
        <v>629</v>
      </c>
      <c r="B949" s="832" t="s">
        <v>8178</v>
      </c>
      <c r="C949" s="832" t="s">
        <v>6770</v>
      </c>
      <c r="D949" s="832" t="s">
        <v>8187</v>
      </c>
      <c r="E949" s="832" t="s">
        <v>8188</v>
      </c>
      <c r="F949" s="849"/>
      <c r="G949" s="849"/>
      <c r="H949" s="849"/>
      <c r="I949" s="849"/>
      <c r="J949" s="849"/>
      <c r="K949" s="849"/>
      <c r="L949" s="849"/>
      <c r="M949" s="849"/>
      <c r="N949" s="849">
        <v>2</v>
      </c>
      <c r="O949" s="849">
        <v>2314</v>
      </c>
      <c r="P949" s="837"/>
      <c r="Q949" s="850">
        <v>1157</v>
      </c>
    </row>
    <row r="950" spans="1:17" ht="14.4" customHeight="1" x14ac:dyDescent="0.3">
      <c r="A950" s="831" t="s">
        <v>629</v>
      </c>
      <c r="B950" s="832" t="s">
        <v>8189</v>
      </c>
      <c r="C950" s="832" t="s">
        <v>6770</v>
      </c>
      <c r="D950" s="832" t="s">
        <v>8190</v>
      </c>
      <c r="E950" s="832" t="s">
        <v>8191</v>
      </c>
      <c r="F950" s="849"/>
      <c r="G950" s="849"/>
      <c r="H950" s="849"/>
      <c r="I950" s="849"/>
      <c r="J950" s="849"/>
      <c r="K950" s="849"/>
      <c r="L950" s="849"/>
      <c r="M950" s="849"/>
      <c r="N950" s="849">
        <v>3</v>
      </c>
      <c r="O950" s="849">
        <v>417</v>
      </c>
      <c r="P950" s="837"/>
      <c r="Q950" s="850">
        <v>139</v>
      </c>
    </row>
    <row r="951" spans="1:17" ht="14.4" customHeight="1" x14ac:dyDescent="0.3">
      <c r="A951" s="831" t="s">
        <v>629</v>
      </c>
      <c r="B951" s="832" t="s">
        <v>8189</v>
      </c>
      <c r="C951" s="832" t="s">
        <v>6770</v>
      </c>
      <c r="D951" s="832" t="s">
        <v>8192</v>
      </c>
      <c r="E951" s="832" t="s">
        <v>8193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97</v>
      </c>
      <c r="P951" s="837"/>
      <c r="Q951" s="850">
        <v>97</v>
      </c>
    </row>
    <row r="952" spans="1:17" ht="14.4" customHeight="1" x14ac:dyDescent="0.3">
      <c r="A952" s="831" t="s">
        <v>629</v>
      </c>
      <c r="B952" s="832" t="s">
        <v>8189</v>
      </c>
      <c r="C952" s="832" t="s">
        <v>6770</v>
      </c>
      <c r="D952" s="832" t="s">
        <v>8194</v>
      </c>
      <c r="E952" s="832" t="s">
        <v>8195</v>
      </c>
      <c r="F952" s="849"/>
      <c r="G952" s="849"/>
      <c r="H952" s="849"/>
      <c r="I952" s="849"/>
      <c r="J952" s="849"/>
      <c r="K952" s="849"/>
      <c r="L952" s="849"/>
      <c r="M952" s="849"/>
      <c r="N952" s="849">
        <v>0</v>
      </c>
      <c r="O952" s="849">
        <v>0</v>
      </c>
      <c r="P952" s="837"/>
      <c r="Q952" s="850"/>
    </row>
    <row r="953" spans="1:17" ht="14.4" customHeight="1" x14ac:dyDescent="0.3">
      <c r="A953" s="831" t="s">
        <v>629</v>
      </c>
      <c r="B953" s="832" t="s">
        <v>8189</v>
      </c>
      <c r="C953" s="832" t="s">
        <v>6770</v>
      </c>
      <c r="D953" s="832" t="s">
        <v>8196</v>
      </c>
      <c r="E953" s="832" t="s">
        <v>8197</v>
      </c>
      <c r="F953" s="849">
        <v>1</v>
      </c>
      <c r="G953" s="849">
        <v>751</v>
      </c>
      <c r="H953" s="849"/>
      <c r="I953" s="849">
        <v>751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629</v>
      </c>
      <c r="B954" s="832" t="s">
        <v>8189</v>
      </c>
      <c r="C954" s="832" t="s">
        <v>6770</v>
      </c>
      <c r="D954" s="832" t="s">
        <v>8198</v>
      </c>
      <c r="E954" s="832" t="s">
        <v>8199</v>
      </c>
      <c r="F954" s="849">
        <v>1</v>
      </c>
      <c r="G954" s="849">
        <v>21432</v>
      </c>
      <c r="H954" s="849"/>
      <c r="I954" s="849">
        <v>21432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" customHeight="1" x14ac:dyDescent="0.3">
      <c r="A955" s="831" t="s">
        <v>629</v>
      </c>
      <c r="B955" s="832" t="s">
        <v>8189</v>
      </c>
      <c r="C955" s="832" t="s">
        <v>6770</v>
      </c>
      <c r="D955" s="832" t="s">
        <v>8200</v>
      </c>
      <c r="E955" s="832" t="s">
        <v>8201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1159</v>
      </c>
      <c r="P955" s="837"/>
      <c r="Q955" s="850">
        <v>1159</v>
      </c>
    </row>
    <row r="956" spans="1:17" ht="14.4" customHeight="1" x14ac:dyDescent="0.3">
      <c r="A956" s="831" t="s">
        <v>629</v>
      </c>
      <c r="B956" s="832" t="s">
        <v>8189</v>
      </c>
      <c r="C956" s="832" t="s">
        <v>6770</v>
      </c>
      <c r="D956" s="832" t="s">
        <v>8202</v>
      </c>
      <c r="E956" s="832" t="s">
        <v>8203</v>
      </c>
      <c r="F956" s="849">
        <v>1</v>
      </c>
      <c r="G956" s="849">
        <v>1214</v>
      </c>
      <c r="H956" s="849"/>
      <c r="I956" s="849">
        <v>1214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629</v>
      </c>
      <c r="B957" s="832" t="s">
        <v>8189</v>
      </c>
      <c r="C957" s="832" t="s">
        <v>6770</v>
      </c>
      <c r="D957" s="832" t="s">
        <v>8204</v>
      </c>
      <c r="E957" s="832" t="s">
        <v>8205</v>
      </c>
      <c r="F957" s="849">
        <v>1</v>
      </c>
      <c r="G957" s="849">
        <v>712</v>
      </c>
      <c r="H957" s="849"/>
      <c r="I957" s="849">
        <v>712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629</v>
      </c>
      <c r="B958" s="832" t="s">
        <v>8189</v>
      </c>
      <c r="C958" s="832" t="s">
        <v>6770</v>
      </c>
      <c r="D958" s="832" t="s">
        <v>8206</v>
      </c>
      <c r="E958" s="832" t="s">
        <v>8207</v>
      </c>
      <c r="F958" s="849"/>
      <c r="G958" s="849"/>
      <c r="H958" s="849"/>
      <c r="I958" s="849"/>
      <c r="J958" s="849">
        <v>1</v>
      </c>
      <c r="K958" s="849">
        <v>2047</v>
      </c>
      <c r="L958" s="849">
        <v>1</v>
      </c>
      <c r="M958" s="849">
        <v>2047</v>
      </c>
      <c r="N958" s="849">
        <v>2</v>
      </c>
      <c r="O958" s="849">
        <v>4134</v>
      </c>
      <c r="P958" s="837">
        <v>2.019540791402052</v>
      </c>
      <c r="Q958" s="850">
        <v>2067</v>
      </c>
    </row>
    <row r="959" spans="1:17" ht="14.4" customHeight="1" x14ac:dyDescent="0.3">
      <c r="A959" s="831" t="s">
        <v>629</v>
      </c>
      <c r="B959" s="832" t="s">
        <v>8189</v>
      </c>
      <c r="C959" s="832" t="s">
        <v>6770</v>
      </c>
      <c r="D959" s="832" t="s">
        <v>8208</v>
      </c>
      <c r="E959" s="832" t="s">
        <v>8209</v>
      </c>
      <c r="F959" s="849"/>
      <c r="G959" s="849"/>
      <c r="H959" s="849"/>
      <c r="I959" s="849"/>
      <c r="J959" s="849"/>
      <c r="K959" s="849"/>
      <c r="L959" s="849"/>
      <c r="M959" s="849"/>
      <c r="N959" s="849">
        <v>1</v>
      </c>
      <c r="O959" s="849">
        <v>1794</v>
      </c>
      <c r="P959" s="837"/>
      <c r="Q959" s="850">
        <v>1794</v>
      </c>
    </row>
    <row r="960" spans="1:17" ht="14.4" customHeight="1" x14ac:dyDescent="0.3">
      <c r="A960" s="831" t="s">
        <v>629</v>
      </c>
      <c r="B960" s="832" t="s">
        <v>8189</v>
      </c>
      <c r="C960" s="832" t="s">
        <v>6770</v>
      </c>
      <c r="D960" s="832" t="s">
        <v>8136</v>
      </c>
      <c r="E960" s="832" t="s">
        <v>8137</v>
      </c>
      <c r="F960" s="849">
        <v>1</v>
      </c>
      <c r="G960" s="849">
        <v>2762</v>
      </c>
      <c r="H960" s="849"/>
      <c r="I960" s="849">
        <v>2762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629</v>
      </c>
      <c r="B961" s="832" t="s">
        <v>8189</v>
      </c>
      <c r="C961" s="832" t="s">
        <v>6770</v>
      </c>
      <c r="D961" s="832" t="s">
        <v>8210</v>
      </c>
      <c r="E961" s="832" t="s">
        <v>8211</v>
      </c>
      <c r="F961" s="849"/>
      <c r="G961" s="849"/>
      <c r="H961" s="849"/>
      <c r="I961" s="849"/>
      <c r="J961" s="849">
        <v>1</v>
      </c>
      <c r="K961" s="849">
        <v>1311</v>
      </c>
      <c r="L961" s="849">
        <v>1</v>
      </c>
      <c r="M961" s="849">
        <v>1311</v>
      </c>
      <c r="N961" s="849"/>
      <c r="O961" s="849"/>
      <c r="P961" s="837"/>
      <c r="Q961" s="850"/>
    </row>
    <row r="962" spans="1:17" ht="14.4" customHeight="1" x14ac:dyDescent="0.3">
      <c r="A962" s="831" t="s">
        <v>629</v>
      </c>
      <c r="B962" s="832" t="s">
        <v>8189</v>
      </c>
      <c r="C962" s="832" t="s">
        <v>6770</v>
      </c>
      <c r="D962" s="832" t="s">
        <v>8212</v>
      </c>
      <c r="E962" s="832" t="s">
        <v>8213</v>
      </c>
      <c r="F962" s="849"/>
      <c r="G962" s="849"/>
      <c r="H962" s="849"/>
      <c r="I962" s="849"/>
      <c r="J962" s="849">
        <v>1</v>
      </c>
      <c r="K962" s="849">
        <v>3818</v>
      </c>
      <c r="L962" s="849">
        <v>1</v>
      </c>
      <c r="M962" s="849">
        <v>3818</v>
      </c>
      <c r="N962" s="849"/>
      <c r="O962" s="849"/>
      <c r="P962" s="837"/>
      <c r="Q962" s="850"/>
    </row>
    <row r="963" spans="1:17" ht="14.4" customHeight="1" x14ac:dyDescent="0.3">
      <c r="A963" s="831" t="s">
        <v>629</v>
      </c>
      <c r="B963" s="832" t="s">
        <v>8214</v>
      </c>
      <c r="C963" s="832" t="s">
        <v>6770</v>
      </c>
      <c r="D963" s="832" t="s">
        <v>7958</v>
      </c>
      <c r="E963" s="832" t="s">
        <v>7959</v>
      </c>
      <c r="F963" s="849">
        <v>3</v>
      </c>
      <c r="G963" s="849">
        <v>927</v>
      </c>
      <c r="H963" s="849">
        <v>0.80890052356020947</v>
      </c>
      <c r="I963" s="849">
        <v>309</v>
      </c>
      <c r="J963" s="849">
        <v>3</v>
      </c>
      <c r="K963" s="849">
        <v>1146</v>
      </c>
      <c r="L963" s="849">
        <v>1</v>
      </c>
      <c r="M963" s="849">
        <v>382</v>
      </c>
      <c r="N963" s="849">
        <v>3</v>
      </c>
      <c r="O963" s="849">
        <v>1152</v>
      </c>
      <c r="P963" s="837">
        <v>1.0052356020942408</v>
      </c>
      <c r="Q963" s="850">
        <v>384</v>
      </c>
    </row>
    <row r="964" spans="1:17" ht="14.4" customHeight="1" x14ac:dyDescent="0.3">
      <c r="A964" s="831" t="s">
        <v>629</v>
      </c>
      <c r="B964" s="832" t="s">
        <v>8214</v>
      </c>
      <c r="C964" s="832" t="s">
        <v>6770</v>
      </c>
      <c r="D964" s="832" t="s">
        <v>7960</v>
      </c>
      <c r="E964" s="832" t="s">
        <v>7961</v>
      </c>
      <c r="F964" s="849"/>
      <c r="G964" s="849"/>
      <c r="H964" s="849"/>
      <c r="I964" s="849"/>
      <c r="J964" s="849">
        <v>4</v>
      </c>
      <c r="K964" s="849">
        <v>2416</v>
      </c>
      <c r="L964" s="849">
        <v>1</v>
      </c>
      <c r="M964" s="849">
        <v>604</v>
      </c>
      <c r="N964" s="849">
        <v>3</v>
      </c>
      <c r="O964" s="849">
        <v>1818</v>
      </c>
      <c r="P964" s="837">
        <v>0.75248344370860931</v>
      </c>
      <c r="Q964" s="850">
        <v>606</v>
      </c>
    </row>
    <row r="965" spans="1:17" ht="14.4" customHeight="1" x14ac:dyDescent="0.3">
      <c r="A965" s="831" t="s">
        <v>629</v>
      </c>
      <c r="B965" s="832" t="s">
        <v>8214</v>
      </c>
      <c r="C965" s="832" t="s">
        <v>6770</v>
      </c>
      <c r="D965" s="832" t="s">
        <v>8215</v>
      </c>
      <c r="E965" s="832" t="s">
        <v>8216</v>
      </c>
      <c r="F965" s="849"/>
      <c r="G965" s="849"/>
      <c r="H965" s="849"/>
      <c r="I965" s="849"/>
      <c r="J965" s="849"/>
      <c r="K965" s="849"/>
      <c r="L965" s="849"/>
      <c r="M965" s="849"/>
      <c r="N965" s="849">
        <v>1</v>
      </c>
      <c r="O965" s="849">
        <v>436</v>
      </c>
      <c r="P965" s="837"/>
      <c r="Q965" s="850">
        <v>436</v>
      </c>
    </row>
    <row r="966" spans="1:17" ht="14.4" customHeight="1" x14ac:dyDescent="0.3">
      <c r="A966" s="831" t="s">
        <v>629</v>
      </c>
      <c r="B966" s="832" t="s">
        <v>8214</v>
      </c>
      <c r="C966" s="832" t="s">
        <v>6770</v>
      </c>
      <c r="D966" s="832" t="s">
        <v>7962</v>
      </c>
      <c r="E966" s="832" t="s">
        <v>7963</v>
      </c>
      <c r="F966" s="849">
        <v>3</v>
      </c>
      <c r="G966" s="849">
        <v>291</v>
      </c>
      <c r="H966" s="849">
        <v>1.7962962962962963</v>
      </c>
      <c r="I966" s="849">
        <v>97</v>
      </c>
      <c r="J966" s="849">
        <v>2</v>
      </c>
      <c r="K966" s="849">
        <v>162</v>
      </c>
      <c r="L966" s="849">
        <v>1</v>
      </c>
      <c r="M966" s="849">
        <v>81</v>
      </c>
      <c r="N966" s="849">
        <v>2</v>
      </c>
      <c r="O966" s="849">
        <v>162</v>
      </c>
      <c r="P966" s="837">
        <v>1</v>
      </c>
      <c r="Q966" s="850">
        <v>81</v>
      </c>
    </row>
    <row r="967" spans="1:17" ht="14.4" customHeight="1" x14ac:dyDescent="0.3">
      <c r="A967" s="831" t="s">
        <v>629</v>
      </c>
      <c r="B967" s="832" t="s">
        <v>8214</v>
      </c>
      <c r="C967" s="832" t="s">
        <v>6770</v>
      </c>
      <c r="D967" s="832" t="s">
        <v>7982</v>
      </c>
      <c r="E967" s="832" t="s">
        <v>7983</v>
      </c>
      <c r="F967" s="849">
        <v>2</v>
      </c>
      <c r="G967" s="849">
        <v>10168</v>
      </c>
      <c r="H967" s="849"/>
      <c r="I967" s="849">
        <v>5084</v>
      </c>
      <c r="J967" s="849"/>
      <c r="K967" s="849"/>
      <c r="L967" s="849"/>
      <c r="M967" s="849"/>
      <c r="N967" s="849">
        <v>1</v>
      </c>
      <c r="O967" s="849">
        <v>16942</v>
      </c>
      <c r="P967" s="837"/>
      <c r="Q967" s="850">
        <v>16942</v>
      </c>
    </row>
    <row r="968" spans="1:17" ht="14.4" customHeight="1" x14ac:dyDescent="0.3">
      <c r="A968" s="831" t="s">
        <v>629</v>
      </c>
      <c r="B968" s="832" t="s">
        <v>8214</v>
      </c>
      <c r="C968" s="832" t="s">
        <v>6770</v>
      </c>
      <c r="D968" s="832" t="s">
        <v>8217</v>
      </c>
      <c r="E968" s="832" t="s">
        <v>8218</v>
      </c>
      <c r="F968" s="849">
        <v>1</v>
      </c>
      <c r="G968" s="849">
        <v>530</v>
      </c>
      <c r="H968" s="849">
        <v>0.19962335216572505</v>
      </c>
      <c r="I968" s="849">
        <v>530</v>
      </c>
      <c r="J968" s="849">
        <v>5</v>
      </c>
      <c r="K968" s="849">
        <v>2655</v>
      </c>
      <c r="L968" s="849">
        <v>1</v>
      </c>
      <c r="M968" s="849">
        <v>531</v>
      </c>
      <c r="N968" s="849">
        <v>2</v>
      </c>
      <c r="O968" s="849">
        <v>1072</v>
      </c>
      <c r="P968" s="837">
        <v>0.40376647834274954</v>
      </c>
      <c r="Q968" s="850">
        <v>536</v>
      </c>
    </row>
    <row r="969" spans="1:17" ht="14.4" customHeight="1" x14ac:dyDescent="0.3">
      <c r="A969" s="831" t="s">
        <v>629</v>
      </c>
      <c r="B969" s="832" t="s">
        <v>8214</v>
      </c>
      <c r="C969" s="832" t="s">
        <v>6770</v>
      </c>
      <c r="D969" s="832" t="s">
        <v>8219</v>
      </c>
      <c r="E969" s="832" t="s">
        <v>8220</v>
      </c>
      <c r="F969" s="849">
        <v>1</v>
      </c>
      <c r="G969" s="849">
        <v>2540</v>
      </c>
      <c r="H969" s="849">
        <v>0.99882029099488789</v>
      </c>
      <c r="I969" s="849">
        <v>2540</v>
      </c>
      <c r="J969" s="849">
        <v>1</v>
      </c>
      <c r="K969" s="849">
        <v>2543</v>
      </c>
      <c r="L969" s="849">
        <v>1</v>
      </c>
      <c r="M969" s="849">
        <v>2543</v>
      </c>
      <c r="N969" s="849">
        <v>1</v>
      </c>
      <c r="O969" s="849">
        <v>2553</v>
      </c>
      <c r="P969" s="837">
        <v>1.0039323633503736</v>
      </c>
      <c r="Q969" s="850">
        <v>2553</v>
      </c>
    </row>
    <row r="970" spans="1:17" ht="14.4" customHeight="1" x14ac:dyDescent="0.3">
      <c r="A970" s="831" t="s">
        <v>629</v>
      </c>
      <c r="B970" s="832" t="s">
        <v>8214</v>
      </c>
      <c r="C970" s="832" t="s">
        <v>6770</v>
      </c>
      <c r="D970" s="832" t="s">
        <v>8221</v>
      </c>
      <c r="E970" s="832" t="s">
        <v>8222</v>
      </c>
      <c r="F970" s="849"/>
      <c r="G970" s="849"/>
      <c r="H970" s="849"/>
      <c r="I970" s="849"/>
      <c r="J970" s="849">
        <v>2</v>
      </c>
      <c r="K970" s="849">
        <v>7728</v>
      </c>
      <c r="L970" s="849">
        <v>1</v>
      </c>
      <c r="M970" s="849">
        <v>3864</v>
      </c>
      <c r="N970" s="849">
        <v>4</v>
      </c>
      <c r="O970" s="849">
        <v>15544</v>
      </c>
      <c r="P970" s="837">
        <v>2.0113871635610767</v>
      </c>
      <c r="Q970" s="850">
        <v>3886</v>
      </c>
    </row>
    <row r="971" spans="1:17" ht="14.4" customHeight="1" x14ac:dyDescent="0.3">
      <c r="A971" s="831" t="s">
        <v>629</v>
      </c>
      <c r="B971" s="832" t="s">
        <v>8214</v>
      </c>
      <c r="C971" s="832" t="s">
        <v>6770</v>
      </c>
      <c r="D971" s="832" t="s">
        <v>7984</v>
      </c>
      <c r="E971" s="832" t="s">
        <v>7985</v>
      </c>
      <c r="F971" s="849"/>
      <c r="G971" s="849"/>
      <c r="H971" s="849"/>
      <c r="I971" s="849"/>
      <c r="J971" s="849">
        <v>1</v>
      </c>
      <c r="K971" s="849">
        <v>1313</v>
      </c>
      <c r="L971" s="849">
        <v>1</v>
      </c>
      <c r="M971" s="849">
        <v>1313</v>
      </c>
      <c r="N971" s="849">
        <v>2</v>
      </c>
      <c r="O971" s="849">
        <v>2642</v>
      </c>
      <c r="P971" s="837">
        <v>2.0121858339680121</v>
      </c>
      <c r="Q971" s="850">
        <v>1321</v>
      </c>
    </row>
    <row r="972" spans="1:17" ht="14.4" customHeight="1" x14ac:dyDescent="0.3">
      <c r="A972" s="831" t="s">
        <v>629</v>
      </c>
      <c r="B972" s="832" t="s">
        <v>8214</v>
      </c>
      <c r="C972" s="832" t="s">
        <v>6770</v>
      </c>
      <c r="D972" s="832" t="s">
        <v>7858</v>
      </c>
      <c r="E972" s="832" t="s">
        <v>7859</v>
      </c>
      <c r="F972" s="849"/>
      <c r="G972" s="849"/>
      <c r="H972" s="849"/>
      <c r="I972" s="849"/>
      <c r="J972" s="849">
        <v>1</v>
      </c>
      <c r="K972" s="849">
        <v>1031</v>
      </c>
      <c r="L972" s="849">
        <v>1</v>
      </c>
      <c r="M972" s="849">
        <v>1031</v>
      </c>
      <c r="N972" s="849">
        <v>1</v>
      </c>
      <c r="O972" s="849">
        <v>1039</v>
      </c>
      <c r="P972" s="837">
        <v>1.0077594568380213</v>
      </c>
      <c r="Q972" s="850">
        <v>1039</v>
      </c>
    </row>
    <row r="973" spans="1:17" ht="14.4" customHeight="1" x14ac:dyDescent="0.3">
      <c r="A973" s="831" t="s">
        <v>629</v>
      </c>
      <c r="B973" s="832" t="s">
        <v>8214</v>
      </c>
      <c r="C973" s="832" t="s">
        <v>6770</v>
      </c>
      <c r="D973" s="832" t="s">
        <v>8223</v>
      </c>
      <c r="E973" s="832" t="s">
        <v>8224</v>
      </c>
      <c r="F973" s="849"/>
      <c r="G973" s="849"/>
      <c r="H973" s="849"/>
      <c r="I973" s="849"/>
      <c r="J973" s="849">
        <v>1</v>
      </c>
      <c r="K973" s="849">
        <v>3099</v>
      </c>
      <c r="L973" s="849">
        <v>1</v>
      </c>
      <c r="M973" s="849">
        <v>3099</v>
      </c>
      <c r="N973" s="849"/>
      <c r="O973" s="849"/>
      <c r="P973" s="837"/>
      <c r="Q973" s="850"/>
    </row>
    <row r="974" spans="1:17" ht="14.4" customHeight="1" x14ac:dyDescent="0.3">
      <c r="A974" s="831" t="s">
        <v>629</v>
      </c>
      <c r="B974" s="832" t="s">
        <v>8214</v>
      </c>
      <c r="C974" s="832" t="s">
        <v>6770</v>
      </c>
      <c r="D974" s="832" t="s">
        <v>8225</v>
      </c>
      <c r="E974" s="832" t="s">
        <v>8226</v>
      </c>
      <c r="F974" s="849">
        <v>1</v>
      </c>
      <c r="G974" s="849">
        <v>2710</v>
      </c>
      <c r="H974" s="849">
        <v>0.99889421304828607</v>
      </c>
      <c r="I974" s="849">
        <v>2710</v>
      </c>
      <c r="J974" s="849">
        <v>1</v>
      </c>
      <c r="K974" s="849">
        <v>2713</v>
      </c>
      <c r="L974" s="849">
        <v>1</v>
      </c>
      <c r="M974" s="849">
        <v>2713</v>
      </c>
      <c r="N974" s="849">
        <v>2</v>
      </c>
      <c r="O974" s="849">
        <v>5450</v>
      </c>
      <c r="P974" s="837">
        <v>2.0088462956137119</v>
      </c>
      <c r="Q974" s="850">
        <v>2725</v>
      </c>
    </row>
    <row r="975" spans="1:17" ht="14.4" customHeight="1" x14ac:dyDescent="0.3">
      <c r="A975" s="831" t="s">
        <v>629</v>
      </c>
      <c r="B975" s="832" t="s">
        <v>8214</v>
      </c>
      <c r="C975" s="832" t="s">
        <v>6770</v>
      </c>
      <c r="D975" s="832" t="s">
        <v>8227</v>
      </c>
      <c r="E975" s="832" t="s">
        <v>8228</v>
      </c>
      <c r="F975" s="849"/>
      <c r="G975" s="849"/>
      <c r="H975" s="849"/>
      <c r="I975" s="849"/>
      <c r="J975" s="849">
        <v>1</v>
      </c>
      <c r="K975" s="849">
        <v>2740</v>
      </c>
      <c r="L975" s="849">
        <v>1</v>
      </c>
      <c r="M975" s="849">
        <v>2740</v>
      </c>
      <c r="N975" s="849"/>
      <c r="O975" s="849"/>
      <c r="P975" s="837"/>
      <c r="Q975" s="850"/>
    </row>
    <row r="976" spans="1:17" ht="14.4" customHeight="1" x14ac:dyDescent="0.3">
      <c r="A976" s="831" t="s">
        <v>629</v>
      </c>
      <c r="B976" s="832" t="s">
        <v>8214</v>
      </c>
      <c r="C976" s="832" t="s">
        <v>6770</v>
      </c>
      <c r="D976" s="832" t="s">
        <v>8229</v>
      </c>
      <c r="E976" s="832" t="s">
        <v>8230</v>
      </c>
      <c r="F976" s="849">
        <v>1</v>
      </c>
      <c r="G976" s="849">
        <v>462</v>
      </c>
      <c r="H976" s="849"/>
      <c r="I976" s="849">
        <v>462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629</v>
      </c>
      <c r="B977" s="832" t="s">
        <v>8214</v>
      </c>
      <c r="C977" s="832" t="s">
        <v>6770</v>
      </c>
      <c r="D977" s="832" t="s">
        <v>8231</v>
      </c>
      <c r="E977" s="832" t="s">
        <v>8232</v>
      </c>
      <c r="F977" s="849">
        <v>6</v>
      </c>
      <c r="G977" s="849">
        <v>12966</v>
      </c>
      <c r="H977" s="849">
        <v>2.9944572748267899</v>
      </c>
      <c r="I977" s="849">
        <v>2161</v>
      </c>
      <c r="J977" s="849">
        <v>2</v>
      </c>
      <c r="K977" s="849">
        <v>4330</v>
      </c>
      <c r="L977" s="849">
        <v>1</v>
      </c>
      <c r="M977" s="849">
        <v>2165</v>
      </c>
      <c r="N977" s="849">
        <v>4</v>
      </c>
      <c r="O977" s="849">
        <v>8720</v>
      </c>
      <c r="P977" s="837">
        <v>2.0138568129330254</v>
      </c>
      <c r="Q977" s="850">
        <v>2180</v>
      </c>
    </row>
    <row r="978" spans="1:17" ht="14.4" customHeight="1" x14ac:dyDescent="0.3">
      <c r="A978" s="831" t="s">
        <v>629</v>
      </c>
      <c r="B978" s="832" t="s">
        <v>8214</v>
      </c>
      <c r="C978" s="832" t="s">
        <v>6770</v>
      </c>
      <c r="D978" s="832" t="s">
        <v>8233</v>
      </c>
      <c r="E978" s="832" t="s">
        <v>8234</v>
      </c>
      <c r="F978" s="849">
        <v>3</v>
      </c>
      <c r="G978" s="849">
        <v>489</v>
      </c>
      <c r="H978" s="849">
        <v>1.4908536585365855</v>
      </c>
      <c r="I978" s="849">
        <v>163</v>
      </c>
      <c r="J978" s="849">
        <v>2</v>
      </c>
      <c r="K978" s="849">
        <v>328</v>
      </c>
      <c r="L978" s="849">
        <v>1</v>
      </c>
      <c r="M978" s="849">
        <v>164</v>
      </c>
      <c r="N978" s="849">
        <v>1</v>
      </c>
      <c r="O978" s="849">
        <v>165</v>
      </c>
      <c r="P978" s="837">
        <v>0.50304878048780488</v>
      </c>
      <c r="Q978" s="850">
        <v>165</v>
      </c>
    </row>
    <row r="979" spans="1:17" ht="14.4" customHeight="1" x14ac:dyDescent="0.3">
      <c r="A979" s="831" t="s">
        <v>629</v>
      </c>
      <c r="B979" s="832" t="s">
        <v>8214</v>
      </c>
      <c r="C979" s="832" t="s">
        <v>6770</v>
      </c>
      <c r="D979" s="832" t="s">
        <v>8235</v>
      </c>
      <c r="E979" s="832" t="s">
        <v>8236</v>
      </c>
      <c r="F979" s="849">
        <v>4</v>
      </c>
      <c r="G979" s="849">
        <v>0</v>
      </c>
      <c r="H979" s="849"/>
      <c r="I979" s="849">
        <v>0</v>
      </c>
      <c r="J979" s="849">
        <v>2</v>
      </c>
      <c r="K979" s="849">
        <v>0</v>
      </c>
      <c r="L979" s="849"/>
      <c r="M979" s="849">
        <v>0</v>
      </c>
      <c r="N979" s="849"/>
      <c r="O979" s="849"/>
      <c r="P979" s="837"/>
      <c r="Q979" s="850"/>
    </row>
    <row r="980" spans="1:17" ht="14.4" customHeight="1" x14ac:dyDescent="0.3">
      <c r="A980" s="831" t="s">
        <v>629</v>
      </c>
      <c r="B980" s="832" t="s">
        <v>8214</v>
      </c>
      <c r="C980" s="832" t="s">
        <v>6770</v>
      </c>
      <c r="D980" s="832" t="s">
        <v>7989</v>
      </c>
      <c r="E980" s="832" t="s">
        <v>7990</v>
      </c>
      <c r="F980" s="849">
        <v>5</v>
      </c>
      <c r="G980" s="849">
        <v>28980</v>
      </c>
      <c r="H980" s="849">
        <v>1.6649431230610134</v>
      </c>
      <c r="I980" s="849">
        <v>5796</v>
      </c>
      <c r="J980" s="849">
        <v>3</v>
      </c>
      <c r="K980" s="849">
        <v>17406</v>
      </c>
      <c r="L980" s="849">
        <v>1</v>
      </c>
      <c r="M980" s="849">
        <v>5802</v>
      </c>
      <c r="N980" s="849">
        <v>4</v>
      </c>
      <c r="O980" s="849">
        <v>83428</v>
      </c>
      <c r="P980" s="837">
        <v>4.7930598644145697</v>
      </c>
      <c r="Q980" s="850">
        <v>20857</v>
      </c>
    </row>
    <row r="981" spans="1:17" ht="14.4" customHeight="1" x14ac:dyDescent="0.3">
      <c r="A981" s="831" t="s">
        <v>629</v>
      </c>
      <c r="B981" s="832" t="s">
        <v>8214</v>
      </c>
      <c r="C981" s="832" t="s">
        <v>6770</v>
      </c>
      <c r="D981" s="832" t="s">
        <v>7800</v>
      </c>
      <c r="E981" s="832" t="s">
        <v>7801</v>
      </c>
      <c r="F981" s="849">
        <v>1</v>
      </c>
      <c r="G981" s="849">
        <v>86</v>
      </c>
      <c r="H981" s="849"/>
      <c r="I981" s="849">
        <v>86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629</v>
      </c>
      <c r="B982" s="832" t="s">
        <v>8214</v>
      </c>
      <c r="C982" s="832" t="s">
        <v>6770</v>
      </c>
      <c r="D982" s="832" t="s">
        <v>8237</v>
      </c>
      <c r="E982" s="832" t="s">
        <v>8238</v>
      </c>
      <c r="F982" s="849"/>
      <c r="G982" s="849"/>
      <c r="H982" s="849"/>
      <c r="I982" s="849"/>
      <c r="J982" s="849">
        <v>1</v>
      </c>
      <c r="K982" s="849">
        <v>4142</v>
      </c>
      <c r="L982" s="849">
        <v>1</v>
      </c>
      <c r="M982" s="849">
        <v>4142</v>
      </c>
      <c r="N982" s="849"/>
      <c r="O982" s="849"/>
      <c r="P982" s="837"/>
      <c r="Q982" s="850"/>
    </row>
    <row r="983" spans="1:17" ht="14.4" customHeight="1" x14ac:dyDescent="0.3">
      <c r="A983" s="831" t="s">
        <v>629</v>
      </c>
      <c r="B983" s="832" t="s">
        <v>8214</v>
      </c>
      <c r="C983" s="832" t="s">
        <v>6770</v>
      </c>
      <c r="D983" s="832" t="s">
        <v>8126</v>
      </c>
      <c r="E983" s="832" t="s">
        <v>8127</v>
      </c>
      <c r="F983" s="849">
        <v>1</v>
      </c>
      <c r="G983" s="849">
        <v>722</v>
      </c>
      <c r="H983" s="849">
        <v>0.99861687413554634</v>
      </c>
      <c r="I983" s="849">
        <v>722</v>
      </c>
      <c r="J983" s="849">
        <v>1</v>
      </c>
      <c r="K983" s="849">
        <v>723</v>
      </c>
      <c r="L983" s="849">
        <v>1</v>
      </c>
      <c r="M983" s="849">
        <v>723</v>
      </c>
      <c r="N983" s="849"/>
      <c r="O983" s="849"/>
      <c r="P983" s="837"/>
      <c r="Q983" s="850"/>
    </row>
    <row r="984" spans="1:17" ht="14.4" customHeight="1" x14ac:dyDescent="0.3">
      <c r="A984" s="831" t="s">
        <v>629</v>
      </c>
      <c r="B984" s="832" t="s">
        <v>8214</v>
      </c>
      <c r="C984" s="832" t="s">
        <v>6770</v>
      </c>
      <c r="D984" s="832" t="s">
        <v>8239</v>
      </c>
      <c r="E984" s="832" t="s">
        <v>8240</v>
      </c>
      <c r="F984" s="849"/>
      <c r="G984" s="849"/>
      <c r="H984" s="849"/>
      <c r="I984" s="849"/>
      <c r="J984" s="849">
        <v>1</v>
      </c>
      <c r="K984" s="849">
        <v>501</v>
      </c>
      <c r="L984" s="849">
        <v>1</v>
      </c>
      <c r="M984" s="849">
        <v>501</v>
      </c>
      <c r="N984" s="849"/>
      <c r="O984" s="849"/>
      <c r="P984" s="837"/>
      <c r="Q984" s="850"/>
    </row>
    <row r="985" spans="1:17" ht="14.4" customHeight="1" x14ac:dyDescent="0.3">
      <c r="A985" s="831" t="s">
        <v>629</v>
      </c>
      <c r="B985" s="832" t="s">
        <v>8214</v>
      </c>
      <c r="C985" s="832" t="s">
        <v>6770</v>
      </c>
      <c r="D985" s="832" t="s">
        <v>8009</v>
      </c>
      <c r="E985" s="832" t="s">
        <v>8010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3458</v>
      </c>
      <c r="P985" s="837"/>
      <c r="Q985" s="850">
        <v>3458</v>
      </c>
    </row>
    <row r="986" spans="1:17" ht="14.4" customHeight="1" x14ac:dyDescent="0.3">
      <c r="A986" s="831" t="s">
        <v>629</v>
      </c>
      <c r="B986" s="832" t="s">
        <v>8214</v>
      </c>
      <c r="C986" s="832" t="s">
        <v>6770</v>
      </c>
      <c r="D986" s="832" t="s">
        <v>8241</v>
      </c>
      <c r="E986" s="832" t="s">
        <v>8242</v>
      </c>
      <c r="F986" s="849">
        <v>4</v>
      </c>
      <c r="G986" s="849">
        <v>2444</v>
      </c>
      <c r="H986" s="849">
        <v>3.2630173564753004</v>
      </c>
      <c r="I986" s="849">
        <v>611</v>
      </c>
      <c r="J986" s="849">
        <v>1</v>
      </c>
      <c r="K986" s="849">
        <v>749</v>
      </c>
      <c r="L986" s="849">
        <v>1</v>
      </c>
      <c r="M986" s="849">
        <v>749</v>
      </c>
      <c r="N986" s="849">
        <v>1</v>
      </c>
      <c r="O986" s="849">
        <v>752</v>
      </c>
      <c r="P986" s="837">
        <v>1.0040053404539386</v>
      </c>
      <c r="Q986" s="850">
        <v>752</v>
      </c>
    </row>
    <row r="987" spans="1:17" ht="14.4" customHeight="1" x14ac:dyDescent="0.3">
      <c r="A987" s="831" t="s">
        <v>629</v>
      </c>
      <c r="B987" s="832" t="s">
        <v>8214</v>
      </c>
      <c r="C987" s="832" t="s">
        <v>6770</v>
      </c>
      <c r="D987" s="832" t="s">
        <v>8243</v>
      </c>
      <c r="E987" s="832" t="s">
        <v>8244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5389</v>
      </c>
      <c r="P987" s="837"/>
      <c r="Q987" s="850">
        <v>5389</v>
      </c>
    </row>
    <row r="988" spans="1:17" ht="14.4" customHeight="1" x14ac:dyDescent="0.3">
      <c r="A988" s="831" t="s">
        <v>629</v>
      </c>
      <c r="B988" s="832" t="s">
        <v>8214</v>
      </c>
      <c r="C988" s="832" t="s">
        <v>6770</v>
      </c>
      <c r="D988" s="832" t="s">
        <v>8245</v>
      </c>
      <c r="E988" s="832" t="s">
        <v>8246</v>
      </c>
      <c r="F988" s="849">
        <v>2</v>
      </c>
      <c r="G988" s="849">
        <v>2890</v>
      </c>
      <c r="H988" s="849"/>
      <c r="I988" s="849">
        <v>1445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629</v>
      </c>
      <c r="B989" s="832" t="s">
        <v>8214</v>
      </c>
      <c r="C989" s="832" t="s">
        <v>6770</v>
      </c>
      <c r="D989" s="832" t="s">
        <v>8247</v>
      </c>
      <c r="E989" s="832" t="s">
        <v>8248</v>
      </c>
      <c r="F989" s="849"/>
      <c r="G989" s="849"/>
      <c r="H989" s="849"/>
      <c r="I989" s="849"/>
      <c r="J989" s="849">
        <v>1</v>
      </c>
      <c r="K989" s="849">
        <v>2293</v>
      </c>
      <c r="L989" s="849">
        <v>1</v>
      </c>
      <c r="M989" s="849">
        <v>2293</v>
      </c>
      <c r="N989" s="849"/>
      <c r="O989" s="849"/>
      <c r="P989" s="837"/>
      <c r="Q989" s="850"/>
    </row>
    <row r="990" spans="1:17" ht="14.4" customHeight="1" x14ac:dyDescent="0.3">
      <c r="A990" s="831" t="s">
        <v>629</v>
      </c>
      <c r="B990" s="832" t="s">
        <v>8214</v>
      </c>
      <c r="C990" s="832" t="s">
        <v>6770</v>
      </c>
      <c r="D990" s="832" t="s">
        <v>8019</v>
      </c>
      <c r="E990" s="832" t="s">
        <v>8020</v>
      </c>
      <c r="F990" s="849">
        <v>1</v>
      </c>
      <c r="G990" s="849">
        <v>331</v>
      </c>
      <c r="H990" s="849">
        <v>0.49849397590361444</v>
      </c>
      <c r="I990" s="849">
        <v>331</v>
      </c>
      <c r="J990" s="849">
        <v>2</v>
      </c>
      <c r="K990" s="849">
        <v>664</v>
      </c>
      <c r="L990" s="849">
        <v>1</v>
      </c>
      <c r="M990" s="849">
        <v>332</v>
      </c>
      <c r="N990" s="849"/>
      <c r="O990" s="849"/>
      <c r="P990" s="837"/>
      <c r="Q990" s="850"/>
    </row>
    <row r="991" spans="1:17" ht="14.4" customHeight="1" x14ac:dyDescent="0.3">
      <c r="A991" s="831" t="s">
        <v>629</v>
      </c>
      <c r="B991" s="832" t="s">
        <v>8214</v>
      </c>
      <c r="C991" s="832" t="s">
        <v>6770</v>
      </c>
      <c r="D991" s="832" t="s">
        <v>8249</v>
      </c>
      <c r="E991" s="832" t="s">
        <v>8250</v>
      </c>
      <c r="F991" s="849">
        <v>1</v>
      </c>
      <c r="G991" s="849">
        <v>1009</v>
      </c>
      <c r="H991" s="849"/>
      <c r="I991" s="849">
        <v>1009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629</v>
      </c>
      <c r="B992" s="832" t="s">
        <v>8214</v>
      </c>
      <c r="C992" s="832" t="s">
        <v>6770</v>
      </c>
      <c r="D992" s="832" t="s">
        <v>8251</v>
      </c>
      <c r="E992" s="832" t="s">
        <v>8252</v>
      </c>
      <c r="F992" s="849">
        <v>1</v>
      </c>
      <c r="G992" s="849">
        <v>1547</v>
      </c>
      <c r="H992" s="849">
        <v>0.99870884441575214</v>
      </c>
      <c r="I992" s="849">
        <v>1547</v>
      </c>
      <c r="J992" s="849">
        <v>1</v>
      </c>
      <c r="K992" s="849">
        <v>1549</v>
      </c>
      <c r="L992" s="849">
        <v>1</v>
      </c>
      <c r="M992" s="849">
        <v>1549</v>
      </c>
      <c r="N992" s="849"/>
      <c r="O992" s="849"/>
      <c r="P992" s="837"/>
      <c r="Q992" s="850"/>
    </row>
    <row r="993" spans="1:17" ht="14.4" customHeight="1" x14ac:dyDescent="0.3">
      <c r="A993" s="831" t="s">
        <v>629</v>
      </c>
      <c r="B993" s="832" t="s">
        <v>8214</v>
      </c>
      <c r="C993" s="832" t="s">
        <v>6770</v>
      </c>
      <c r="D993" s="832" t="s">
        <v>8253</v>
      </c>
      <c r="E993" s="832" t="s">
        <v>8254</v>
      </c>
      <c r="F993" s="849"/>
      <c r="G993" s="849"/>
      <c r="H993" s="849"/>
      <c r="I993" s="849"/>
      <c r="J993" s="849">
        <v>6</v>
      </c>
      <c r="K993" s="849">
        <v>4986</v>
      </c>
      <c r="L993" s="849">
        <v>1</v>
      </c>
      <c r="M993" s="849">
        <v>831</v>
      </c>
      <c r="N993" s="849">
        <v>2</v>
      </c>
      <c r="O993" s="849">
        <v>1672</v>
      </c>
      <c r="P993" s="837">
        <v>0.33533894905736061</v>
      </c>
      <c r="Q993" s="850">
        <v>836</v>
      </c>
    </row>
    <row r="994" spans="1:17" ht="14.4" customHeight="1" x14ac:dyDescent="0.3">
      <c r="A994" s="831" t="s">
        <v>629</v>
      </c>
      <c r="B994" s="832" t="s">
        <v>8214</v>
      </c>
      <c r="C994" s="832" t="s">
        <v>6770</v>
      </c>
      <c r="D994" s="832" t="s">
        <v>8255</v>
      </c>
      <c r="E994" s="832" t="s">
        <v>8256</v>
      </c>
      <c r="F994" s="849">
        <v>1</v>
      </c>
      <c r="G994" s="849">
        <v>2621</v>
      </c>
      <c r="H994" s="849">
        <v>0.49942835365853661</v>
      </c>
      <c r="I994" s="849">
        <v>2621</v>
      </c>
      <c r="J994" s="849">
        <v>2</v>
      </c>
      <c r="K994" s="849">
        <v>5248</v>
      </c>
      <c r="L994" s="849">
        <v>1</v>
      </c>
      <c r="M994" s="849">
        <v>2624</v>
      </c>
      <c r="N994" s="849">
        <v>3</v>
      </c>
      <c r="O994" s="849">
        <v>7908</v>
      </c>
      <c r="P994" s="837">
        <v>1.506859756097561</v>
      </c>
      <c r="Q994" s="850">
        <v>2636</v>
      </c>
    </row>
    <row r="995" spans="1:17" ht="14.4" customHeight="1" x14ac:dyDescent="0.3">
      <c r="A995" s="831" t="s">
        <v>629</v>
      </c>
      <c r="B995" s="832" t="s">
        <v>8214</v>
      </c>
      <c r="C995" s="832" t="s">
        <v>6770</v>
      </c>
      <c r="D995" s="832" t="s">
        <v>8257</v>
      </c>
      <c r="E995" s="832" t="s">
        <v>8258</v>
      </c>
      <c r="F995" s="849">
        <v>1</v>
      </c>
      <c r="G995" s="849">
        <v>2388</v>
      </c>
      <c r="H995" s="849"/>
      <c r="I995" s="849">
        <v>2388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629</v>
      </c>
      <c r="B996" s="832" t="s">
        <v>8214</v>
      </c>
      <c r="C996" s="832" t="s">
        <v>6770</v>
      </c>
      <c r="D996" s="832" t="s">
        <v>8259</v>
      </c>
      <c r="E996" s="832" t="s">
        <v>8260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3731</v>
      </c>
      <c r="P996" s="837"/>
      <c r="Q996" s="850">
        <v>3731</v>
      </c>
    </row>
    <row r="997" spans="1:17" ht="14.4" customHeight="1" x14ac:dyDescent="0.3">
      <c r="A997" s="831" t="s">
        <v>629</v>
      </c>
      <c r="B997" s="832" t="s">
        <v>8214</v>
      </c>
      <c r="C997" s="832" t="s">
        <v>6770</v>
      </c>
      <c r="D997" s="832" t="s">
        <v>8261</v>
      </c>
      <c r="E997" s="832" t="s">
        <v>8262</v>
      </c>
      <c r="F997" s="849"/>
      <c r="G997" s="849"/>
      <c r="H997" s="849"/>
      <c r="I997" s="849"/>
      <c r="J997" s="849">
        <v>1</v>
      </c>
      <c r="K997" s="849">
        <v>1777</v>
      </c>
      <c r="L997" s="849">
        <v>1</v>
      </c>
      <c r="M997" s="849">
        <v>1777</v>
      </c>
      <c r="N997" s="849"/>
      <c r="O997" s="849"/>
      <c r="P997" s="837"/>
      <c r="Q997" s="850"/>
    </row>
    <row r="998" spans="1:17" ht="14.4" customHeight="1" x14ac:dyDescent="0.3">
      <c r="A998" s="831" t="s">
        <v>629</v>
      </c>
      <c r="B998" s="832" t="s">
        <v>8214</v>
      </c>
      <c r="C998" s="832" t="s">
        <v>6770</v>
      </c>
      <c r="D998" s="832" t="s">
        <v>8263</v>
      </c>
      <c r="E998" s="832" t="s">
        <v>8264</v>
      </c>
      <c r="F998" s="849"/>
      <c r="G998" s="849"/>
      <c r="H998" s="849"/>
      <c r="I998" s="849"/>
      <c r="J998" s="849">
        <v>2</v>
      </c>
      <c r="K998" s="849">
        <v>9146</v>
      </c>
      <c r="L998" s="849">
        <v>1</v>
      </c>
      <c r="M998" s="849">
        <v>4573</v>
      </c>
      <c r="N998" s="849"/>
      <c r="O998" s="849"/>
      <c r="P998" s="837"/>
      <c r="Q998" s="850"/>
    </row>
    <row r="999" spans="1:17" ht="14.4" customHeight="1" x14ac:dyDescent="0.3">
      <c r="A999" s="831" t="s">
        <v>629</v>
      </c>
      <c r="B999" s="832" t="s">
        <v>8214</v>
      </c>
      <c r="C999" s="832" t="s">
        <v>6770</v>
      </c>
      <c r="D999" s="832" t="s">
        <v>8265</v>
      </c>
      <c r="E999" s="832" t="s">
        <v>8266</v>
      </c>
      <c r="F999" s="849">
        <v>1</v>
      </c>
      <c r="G999" s="849">
        <v>1088</v>
      </c>
      <c r="H999" s="849"/>
      <c r="I999" s="849">
        <v>1088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629</v>
      </c>
      <c r="B1000" s="832" t="s">
        <v>8214</v>
      </c>
      <c r="C1000" s="832" t="s">
        <v>6770</v>
      </c>
      <c r="D1000" s="832" t="s">
        <v>8267</v>
      </c>
      <c r="E1000" s="832" t="s">
        <v>8268</v>
      </c>
      <c r="F1000" s="849"/>
      <c r="G1000" s="849"/>
      <c r="H1000" s="849"/>
      <c r="I1000" s="849"/>
      <c r="J1000" s="849">
        <v>1</v>
      </c>
      <c r="K1000" s="849">
        <v>3701</v>
      </c>
      <c r="L1000" s="849">
        <v>1</v>
      </c>
      <c r="M1000" s="849">
        <v>3701</v>
      </c>
      <c r="N1000" s="849">
        <v>1</v>
      </c>
      <c r="O1000" s="849">
        <v>3723</v>
      </c>
      <c r="P1000" s="837">
        <v>1.0059443393677385</v>
      </c>
      <c r="Q1000" s="850">
        <v>3723</v>
      </c>
    </row>
    <row r="1001" spans="1:17" ht="14.4" customHeight="1" x14ac:dyDescent="0.3">
      <c r="A1001" s="831" t="s">
        <v>629</v>
      </c>
      <c r="B1001" s="832" t="s">
        <v>8214</v>
      </c>
      <c r="C1001" s="832" t="s">
        <v>6770</v>
      </c>
      <c r="D1001" s="832" t="s">
        <v>8269</v>
      </c>
      <c r="E1001" s="832" t="s">
        <v>8270</v>
      </c>
      <c r="F1001" s="849"/>
      <c r="G1001" s="849"/>
      <c r="H1001" s="849"/>
      <c r="I1001" s="849"/>
      <c r="J1001" s="849"/>
      <c r="K1001" s="849"/>
      <c r="L1001" s="849"/>
      <c r="M1001" s="849"/>
      <c r="N1001" s="849">
        <v>1</v>
      </c>
      <c r="O1001" s="849">
        <v>3658</v>
      </c>
      <c r="P1001" s="837"/>
      <c r="Q1001" s="850">
        <v>3658</v>
      </c>
    </row>
    <row r="1002" spans="1:17" ht="14.4" customHeight="1" x14ac:dyDescent="0.3">
      <c r="A1002" s="831" t="s">
        <v>629</v>
      </c>
      <c r="B1002" s="832" t="s">
        <v>8214</v>
      </c>
      <c r="C1002" s="832" t="s">
        <v>6770</v>
      </c>
      <c r="D1002" s="832" t="s">
        <v>8271</v>
      </c>
      <c r="E1002" s="832" t="s">
        <v>8272</v>
      </c>
      <c r="F1002" s="849"/>
      <c r="G1002" s="849"/>
      <c r="H1002" s="849"/>
      <c r="I1002" s="849"/>
      <c r="J1002" s="849">
        <v>1</v>
      </c>
      <c r="K1002" s="849">
        <v>1158</v>
      </c>
      <c r="L1002" s="849">
        <v>1</v>
      </c>
      <c r="M1002" s="849">
        <v>1158</v>
      </c>
      <c r="N1002" s="849"/>
      <c r="O1002" s="849"/>
      <c r="P1002" s="837"/>
      <c r="Q1002" s="850"/>
    </row>
    <row r="1003" spans="1:17" ht="14.4" customHeight="1" x14ac:dyDescent="0.3">
      <c r="A1003" s="831" t="s">
        <v>629</v>
      </c>
      <c r="B1003" s="832" t="s">
        <v>8214</v>
      </c>
      <c r="C1003" s="832" t="s">
        <v>6770</v>
      </c>
      <c r="D1003" s="832" t="s">
        <v>8273</v>
      </c>
      <c r="E1003" s="832" t="s">
        <v>8274</v>
      </c>
      <c r="F1003" s="849">
        <v>6</v>
      </c>
      <c r="G1003" s="849">
        <v>3792</v>
      </c>
      <c r="H1003" s="849">
        <v>2.9905362776025237</v>
      </c>
      <c r="I1003" s="849">
        <v>632</v>
      </c>
      <c r="J1003" s="849">
        <v>2</v>
      </c>
      <c r="K1003" s="849">
        <v>1268</v>
      </c>
      <c r="L1003" s="849">
        <v>1</v>
      </c>
      <c r="M1003" s="849">
        <v>634</v>
      </c>
      <c r="N1003" s="849">
        <v>3</v>
      </c>
      <c r="O1003" s="849">
        <v>1923</v>
      </c>
      <c r="P1003" s="837">
        <v>1.5165615141955835</v>
      </c>
      <c r="Q1003" s="850">
        <v>641</v>
      </c>
    </row>
    <row r="1004" spans="1:17" ht="14.4" customHeight="1" x14ac:dyDescent="0.3">
      <c r="A1004" s="831" t="s">
        <v>629</v>
      </c>
      <c r="B1004" s="832" t="s">
        <v>8214</v>
      </c>
      <c r="C1004" s="832" t="s">
        <v>6770</v>
      </c>
      <c r="D1004" s="832" t="s">
        <v>8275</v>
      </c>
      <c r="E1004" s="832" t="s">
        <v>8276</v>
      </c>
      <c r="F1004" s="849"/>
      <c r="G1004" s="849"/>
      <c r="H1004" s="849"/>
      <c r="I1004" s="849"/>
      <c r="J1004" s="849">
        <v>42</v>
      </c>
      <c r="K1004" s="849">
        <v>32792</v>
      </c>
      <c r="L1004" s="849">
        <v>1</v>
      </c>
      <c r="M1004" s="849">
        <v>780.76190476190482</v>
      </c>
      <c r="N1004" s="849"/>
      <c r="O1004" s="849"/>
      <c r="P1004" s="837"/>
      <c r="Q1004" s="850"/>
    </row>
    <row r="1005" spans="1:17" ht="14.4" customHeight="1" x14ac:dyDescent="0.3">
      <c r="A1005" s="831" t="s">
        <v>629</v>
      </c>
      <c r="B1005" s="832" t="s">
        <v>8214</v>
      </c>
      <c r="C1005" s="832" t="s">
        <v>6770</v>
      </c>
      <c r="D1005" s="832" t="s">
        <v>8277</v>
      </c>
      <c r="E1005" s="832" t="s">
        <v>8278</v>
      </c>
      <c r="F1005" s="849"/>
      <c r="G1005" s="849"/>
      <c r="H1005" s="849"/>
      <c r="I1005" s="849"/>
      <c r="J1005" s="849">
        <v>2</v>
      </c>
      <c r="K1005" s="849">
        <v>2590</v>
      </c>
      <c r="L1005" s="849">
        <v>1</v>
      </c>
      <c r="M1005" s="849">
        <v>1295</v>
      </c>
      <c r="N1005" s="849"/>
      <c r="O1005" s="849"/>
      <c r="P1005" s="837"/>
      <c r="Q1005" s="850"/>
    </row>
    <row r="1006" spans="1:17" ht="14.4" customHeight="1" x14ac:dyDescent="0.3">
      <c r="A1006" s="831" t="s">
        <v>629</v>
      </c>
      <c r="B1006" s="832" t="s">
        <v>8214</v>
      </c>
      <c r="C1006" s="832" t="s">
        <v>6770</v>
      </c>
      <c r="D1006" s="832" t="s">
        <v>8279</v>
      </c>
      <c r="E1006" s="832" t="s">
        <v>8280</v>
      </c>
      <c r="F1006" s="849">
        <v>1</v>
      </c>
      <c r="G1006" s="849">
        <v>3032</v>
      </c>
      <c r="H1006" s="849"/>
      <c r="I1006" s="849">
        <v>3032</v>
      </c>
      <c r="J1006" s="849"/>
      <c r="K1006" s="849"/>
      <c r="L1006" s="849"/>
      <c r="M1006" s="849"/>
      <c r="N1006" s="849">
        <v>2</v>
      </c>
      <c r="O1006" s="849">
        <v>6104</v>
      </c>
      <c r="P1006" s="837"/>
      <c r="Q1006" s="850">
        <v>3052</v>
      </c>
    </row>
    <row r="1007" spans="1:17" ht="14.4" customHeight="1" x14ac:dyDescent="0.3">
      <c r="A1007" s="831" t="s">
        <v>629</v>
      </c>
      <c r="B1007" s="832" t="s">
        <v>8214</v>
      </c>
      <c r="C1007" s="832" t="s">
        <v>6770</v>
      </c>
      <c r="D1007" s="832" t="s">
        <v>8281</v>
      </c>
      <c r="E1007" s="832" t="s">
        <v>8282</v>
      </c>
      <c r="F1007" s="849"/>
      <c r="G1007" s="849"/>
      <c r="H1007" s="849"/>
      <c r="I1007" s="849"/>
      <c r="J1007" s="849">
        <v>1</v>
      </c>
      <c r="K1007" s="849">
        <v>626</v>
      </c>
      <c r="L1007" s="849">
        <v>1</v>
      </c>
      <c r="M1007" s="849">
        <v>626</v>
      </c>
      <c r="N1007" s="849"/>
      <c r="O1007" s="849"/>
      <c r="P1007" s="837"/>
      <c r="Q1007" s="850"/>
    </row>
    <row r="1008" spans="1:17" ht="14.4" customHeight="1" x14ac:dyDescent="0.3">
      <c r="A1008" s="831" t="s">
        <v>629</v>
      </c>
      <c r="B1008" s="832" t="s">
        <v>8283</v>
      </c>
      <c r="C1008" s="832" t="s">
        <v>6770</v>
      </c>
      <c r="D1008" s="832" t="s">
        <v>8284</v>
      </c>
      <c r="E1008" s="832" t="s">
        <v>8285</v>
      </c>
      <c r="F1008" s="849"/>
      <c r="G1008" s="849"/>
      <c r="H1008" s="849"/>
      <c r="I1008" s="849"/>
      <c r="J1008" s="849">
        <v>1</v>
      </c>
      <c r="K1008" s="849">
        <v>348</v>
      </c>
      <c r="L1008" s="849">
        <v>1</v>
      </c>
      <c r="M1008" s="849">
        <v>348</v>
      </c>
      <c r="N1008" s="849"/>
      <c r="O1008" s="849"/>
      <c r="P1008" s="837"/>
      <c r="Q1008" s="850"/>
    </row>
    <row r="1009" spans="1:17" ht="14.4" customHeight="1" x14ac:dyDescent="0.3">
      <c r="A1009" s="831" t="s">
        <v>629</v>
      </c>
      <c r="B1009" s="832" t="s">
        <v>8283</v>
      </c>
      <c r="C1009" s="832" t="s">
        <v>6770</v>
      </c>
      <c r="D1009" s="832" t="s">
        <v>7980</v>
      </c>
      <c r="E1009" s="832" t="s">
        <v>7981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1</v>
      </c>
      <c r="O1009" s="849">
        <v>544</v>
      </c>
      <c r="P1009" s="837"/>
      <c r="Q1009" s="850">
        <v>544</v>
      </c>
    </row>
    <row r="1010" spans="1:17" ht="14.4" customHeight="1" x14ac:dyDescent="0.3">
      <c r="A1010" s="831" t="s">
        <v>629</v>
      </c>
      <c r="B1010" s="832" t="s">
        <v>8283</v>
      </c>
      <c r="C1010" s="832" t="s">
        <v>6770</v>
      </c>
      <c r="D1010" s="832" t="s">
        <v>8286</v>
      </c>
      <c r="E1010" s="832" t="s">
        <v>8287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5</v>
      </c>
      <c r="O1010" s="849">
        <v>1880</v>
      </c>
      <c r="P1010" s="837"/>
      <c r="Q1010" s="850">
        <v>376</v>
      </c>
    </row>
    <row r="1011" spans="1:17" ht="14.4" customHeight="1" x14ac:dyDescent="0.3">
      <c r="A1011" s="831" t="s">
        <v>629</v>
      </c>
      <c r="B1011" s="832" t="s">
        <v>8283</v>
      </c>
      <c r="C1011" s="832" t="s">
        <v>6770</v>
      </c>
      <c r="D1011" s="832" t="s">
        <v>8288</v>
      </c>
      <c r="E1011" s="832" t="s">
        <v>8289</v>
      </c>
      <c r="F1011" s="849">
        <v>35</v>
      </c>
      <c r="G1011" s="849">
        <v>8785</v>
      </c>
      <c r="H1011" s="849">
        <v>0.62251984126984128</v>
      </c>
      <c r="I1011" s="849">
        <v>251</v>
      </c>
      <c r="J1011" s="849">
        <v>56</v>
      </c>
      <c r="K1011" s="849">
        <v>14112</v>
      </c>
      <c r="L1011" s="849">
        <v>1</v>
      </c>
      <c r="M1011" s="849">
        <v>252</v>
      </c>
      <c r="N1011" s="849">
        <v>44</v>
      </c>
      <c r="O1011" s="849">
        <v>11176</v>
      </c>
      <c r="P1011" s="837">
        <v>0.79195011337868482</v>
      </c>
      <c r="Q1011" s="850">
        <v>254</v>
      </c>
    </row>
    <row r="1012" spans="1:17" ht="14.4" customHeight="1" x14ac:dyDescent="0.3">
      <c r="A1012" s="831" t="s">
        <v>629</v>
      </c>
      <c r="B1012" s="832" t="s">
        <v>8283</v>
      </c>
      <c r="C1012" s="832" t="s">
        <v>6770</v>
      </c>
      <c r="D1012" s="832" t="s">
        <v>8290</v>
      </c>
      <c r="E1012" s="832" t="s">
        <v>8291</v>
      </c>
      <c r="F1012" s="849">
        <v>40</v>
      </c>
      <c r="G1012" s="849">
        <v>5040</v>
      </c>
      <c r="H1012" s="849">
        <v>1.6535433070866141</v>
      </c>
      <c r="I1012" s="849">
        <v>126</v>
      </c>
      <c r="J1012" s="849">
        <v>24</v>
      </c>
      <c r="K1012" s="849">
        <v>3048</v>
      </c>
      <c r="L1012" s="849">
        <v>1</v>
      </c>
      <c r="M1012" s="849">
        <v>127</v>
      </c>
      <c r="N1012" s="849">
        <v>85</v>
      </c>
      <c r="O1012" s="849">
        <v>10710</v>
      </c>
      <c r="P1012" s="837">
        <v>3.5137795275590551</v>
      </c>
      <c r="Q1012" s="850">
        <v>126</v>
      </c>
    </row>
    <row r="1013" spans="1:17" ht="14.4" customHeight="1" x14ac:dyDescent="0.3">
      <c r="A1013" s="831" t="s">
        <v>629</v>
      </c>
      <c r="B1013" s="832" t="s">
        <v>8283</v>
      </c>
      <c r="C1013" s="832" t="s">
        <v>6770</v>
      </c>
      <c r="D1013" s="832" t="s">
        <v>8292</v>
      </c>
      <c r="E1013" s="832" t="s">
        <v>8293</v>
      </c>
      <c r="F1013" s="849">
        <v>16</v>
      </c>
      <c r="G1013" s="849">
        <v>944</v>
      </c>
      <c r="H1013" s="849">
        <v>3.9333333333333331</v>
      </c>
      <c r="I1013" s="849">
        <v>59</v>
      </c>
      <c r="J1013" s="849">
        <v>4</v>
      </c>
      <c r="K1013" s="849">
        <v>240</v>
      </c>
      <c r="L1013" s="849">
        <v>1</v>
      </c>
      <c r="M1013" s="849">
        <v>60</v>
      </c>
      <c r="N1013" s="849">
        <v>30</v>
      </c>
      <c r="O1013" s="849">
        <v>1800</v>
      </c>
      <c r="P1013" s="837">
        <v>7.5</v>
      </c>
      <c r="Q1013" s="850">
        <v>60</v>
      </c>
    </row>
    <row r="1014" spans="1:17" ht="14.4" customHeight="1" x14ac:dyDescent="0.3">
      <c r="A1014" s="831" t="s">
        <v>629</v>
      </c>
      <c r="B1014" s="832" t="s">
        <v>8283</v>
      </c>
      <c r="C1014" s="832" t="s">
        <v>6770</v>
      </c>
      <c r="D1014" s="832" t="s">
        <v>8294</v>
      </c>
      <c r="E1014" s="832" t="s">
        <v>8295</v>
      </c>
      <c r="F1014" s="849">
        <v>19</v>
      </c>
      <c r="G1014" s="849">
        <v>7315</v>
      </c>
      <c r="H1014" s="849">
        <v>6.3169257340241796</v>
      </c>
      <c r="I1014" s="849">
        <v>385</v>
      </c>
      <c r="J1014" s="849">
        <v>3</v>
      </c>
      <c r="K1014" s="849">
        <v>1158</v>
      </c>
      <c r="L1014" s="849">
        <v>1</v>
      </c>
      <c r="M1014" s="849">
        <v>386</v>
      </c>
      <c r="N1014" s="849">
        <v>21</v>
      </c>
      <c r="O1014" s="849">
        <v>8127</v>
      </c>
      <c r="P1014" s="837">
        <v>7.0181347150259068</v>
      </c>
      <c r="Q1014" s="850">
        <v>387</v>
      </c>
    </row>
    <row r="1015" spans="1:17" ht="14.4" customHeight="1" x14ac:dyDescent="0.3">
      <c r="A1015" s="831" t="s">
        <v>629</v>
      </c>
      <c r="B1015" s="832" t="s">
        <v>8283</v>
      </c>
      <c r="C1015" s="832" t="s">
        <v>6770</v>
      </c>
      <c r="D1015" s="832" t="s">
        <v>8296</v>
      </c>
      <c r="E1015" s="832" t="s">
        <v>8297</v>
      </c>
      <c r="F1015" s="849">
        <v>1</v>
      </c>
      <c r="G1015" s="849">
        <v>390</v>
      </c>
      <c r="H1015" s="849"/>
      <c r="I1015" s="849">
        <v>390</v>
      </c>
      <c r="J1015" s="849"/>
      <c r="K1015" s="849"/>
      <c r="L1015" s="849"/>
      <c r="M1015" s="849"/>
      <c r="N1015" s="849">
        <v>15</v>
      </c>
      <c r="O1015" s="849">
        <v>5880</v>
      </c>
      <c r="P1015" s="837"/>
      <c r="Q1015" s="850">
        <v>392</v>
      </c>
    </row>
    <row r="1016" spans="1:17" ht="14.4" customHeight="1" x14ac:dyDescent="0.3">
      <c r="A1016" s="831" t="s">
        <v>629</v>
      </c>
      <c r="B1016" s="832" t="s">
        <v>8283</v>
      </c>
      <c r="C1016" s="832" t="s">
        <v>6770</v>
      </c>
      <c r="D1016" s="832" t="s">
        <v>8298</v>
      </c>
      <c r="E1016" s="832" t="s">
        <v>8299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1</v>
      </c>
      <c r="O1016" s="849">
        <v>67</v>
      </c>
      <c r="P1016" s="837"/>
      <c r="Q1016" s="850">
        <v>67</v>
      </c>
    </row>
    <row r="1017" spans="1:17" ht="14.4" customHeight="1" x14ac:dyDescent="0.3">
      <c r="A1017" s="831" t="s">
        <v>629</v>
      </c>
      <c r="B1017" s="832" t="s">
        <v>8283</v>
      </c>
      <c r="C1017" s="832" t="s">
        <v>6770</v>
      </c>
      <c r="D1017" s="832" t="s">
        <v>8300</v>
      </c>
      <c r="E1017" s="832" t="s">
        <v>8301</v>
      </c>
      <c r="F1017" s="849">
        <v>8</v>
      </c>
      <c r="G1017" s="849">
        <v>1008</v>
      </c>
      <c r="H1017" s="849">
        <v>7.9370078740157481</v>
      </c>
      <c r="I1017" s="849">
        <v>126</v>
      </c>
      <c r="J1017" s="849">
        <v>1</v>
      </c>
      <c r="K1017" s="849">
        <v>127</v>
      </c>
      <c r="L1017" s="849">
        <v>1</v>
      </c>
      <c r="M1017" s="849">
        <v>127</v>
      </c>
      <c r="N1017" s="849"/>
      <c r="O1017" s="849"/>
      <c r="P1017" s="837"/>
      <c r="Q1017" s="850"/>
    </row>
    <row r="1018" spans="1:17" ht="14.4" customHeight="1" x14ac:dyDescent="0.3">
      <c r="A1018" s="831" t="s">
        <v>629</v>
      </c>
      <c r="B1018" s="832" t="s">
        <v>8283</v>
      </c>
      <c r="C1018" s="832" t="s">
        <v>6770</v>
      </c>
      <c r="D1018" s="832" t="s">
        <v>8302</v>
      </c>
      <c r="E1018" s="832" t="s">
        <v>8303</v>
      </c>
      <c r="F1018" s="849"/>
      <c r="G1018" s="849"/>
      <c r="H1018" s="849"/>
      <c r="I1018" s="849"/>
      <c r="J1018" s="849">
        <v>1</v>
      </c>
      <c r="K1018" s="849">
        <v>396</v>
      </c>
      <c r="L1018" s="849">
        <v>1</v>
      </c>
      <c r="M1018" s="849">
        <v>396</v>
      </c>
      <c r="N1018" s="849"/>
      <c r="O1018" s="849"/>
      <c r="P1018" s="837"/>
      <c r="Q1018" s="850"/>
    </row>
    <row r="1019" spans="1:17" ht="14.4" customHeight="1" x14ac:dyDescent="0.3">
      <c r="A1019" s="831" t="s">
        <v>629</v>
      </c>
      <c r="B1019" s="832" t="s">
        <v>3233</v>
      </c>
      <c r="C1019" s="832" t="s">
        <v>6770</v>
      </c>
      <c r="D1019" s="832" t="s">
        <v>8304</v>
      </c>
      <c r="E1019" s="832" t="s">
        <v>8305</v>
      </c>
      <c r="F1019" s="849">
        <v>21</v>
      </c>
      <c r="G1019" s="849">
        <v>4158</v>
      </c>
      <c r="H1019" s="849">
        <v>1.3059045226130652</v>
      </c>
      <c r="I1019" s="849">
        <v>198</v>
      </c>
      <c r="J1019" s="849">
        <v>16</v>
      </c>
      <c r="K1019" s="849">
        <v>3184</v>
      </c>
      <c r="L1019" s="849">
        <v>1</v>
      </c>
      <c r="M1019" s="849">
        <v>199</v>
      </c>
      <c r="N1019" s="849">
        <v>15</v>
      </c>
      <c r="O1019" s="849">
        <v>3000</v>
      </c>
      <c r="P1019" s="837">
        <v>0.94221105527638194</v>
      </c>
      <c r="Q1019" s="850">
        <v>200</v>
      </c>
    </row>
    <row r="1020" spans="1:17" ht="14.4" customHeight="1" x14ac:dyDescent="0.3">
      <c r="A1020" s="831" t="s">
        <v>629</v>
      </c>
      <c r="B1020" s="832" t="s">
        <v>3233</v>
      </c>
      <c r="C1020" s="832" t="s">
        <v>6770</v>
      </c>
      <c r="D1020" s="832" t="s">
        <v>8306</v>
      </c>
      <c r="E1020" s="832" t="s">
        <v>8307</v>
      </c>
      <c r="F1020" s="849">
        <v>1</v>
      </c>
      <c r="G1020" s="849">
        <v>351</v>
      </c>
      <c r="H1020" s="849"/>
      <c r="I1020" s="849">
        <v>351</v>
      </c>
      <c r="J1020" s="849"/>
      <c r="K1020" s="849"/>
      <c r="L1020" s="849"/>
      <c r="M1020" s="849"/>
      <c r="N1020" s="849">
        <v>1</v>
      </c>
      <c r="O1020" s="849">
        <v>357</v>
      </c>
      <c r="P1020" s="837"/>
      <c r="Q1020" s="850">
        <v>357</v>
      </c>
    </row>
    <row r="1021" spans="1:17" ht="14.4" customHeight="1" x14ac:dyDescent="0.3">
      <c r="A1021" s="831" t="s">
        <v>629</v>
      </c>
      <c r="B1021" s="832" t="s">
        <v>3233</v>
      </c>
      <c r="C1021" s="832" t="s">
        <v>6770</v>
      </c>
      <c r="D1021" s="832" t="s">
        <v>8308</v>
      </c>
      <c r="E1021" s="832" t="s">
        <v>8309</v>
      </c>
      <c r="F1021" s="849">
        <v>1</v>
      </c>
      <c r="G1021" s="849">
        <v>3897</v>
      </c>
      <c r="H1021" s="849">
        <v>0.49910348360655737</v>
      </c>
      <c r="I1021" s="849">
        <v>3897</v>
      </c>
      <c r="J1021" s="849">
        <v>2</v>
      </c>
      <c r="K1021" s="849">
        <v>7808</v>
      </c>
      <c r="L1021" s="849">
        <v>1</v>
      </c>
      <c r="M1021" s="849">
        <v>3904</v>
      </c>
      <c r="N1021" s="849">
        <v>1</v>
      </c>
      <c r="O1021" s="849">
        <v>3928</v>
      </c>
      <c r="P1021" s="837">
        <v>0.50307377049180324</v>
      </c>
      <c r="Q1021" s="850">
        <v>3928</v>
      </c>
    </row>
    <row r="1022" spans="1:17" ht="14.4" customHeight="1" x14ac:dyDescent="0.3">
      <c r="A1022" s="831" t="s">
        <v>629</v>
      </c>
      <c r="B1022" s="832" t="s">
        <v>3233</v>
      </c>
      <c r="C1022" s="832" t="s">
        <v>6770</v>
      </c>
      <c r="D1022" s="832" t="s">
        <v>8310</v>
      </c>
      <c r="E1022" s="832" t="s">
        <v>8311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2</v>
      </c>
      <c r="O1022" s="849">
        <v>1740</v>
      </c>
      <c r="P1022" s="837"/>
      <c r="Q1022" s="850">
        <v>870</v>
      </c>
    </row>
    <row r="1023" spans="1:17" ht="14.4" customHeight="1" x14ac:dyDescent="0.3">
      <c r="A1023" s="831" t="s">
        <v>629</v>
      </c>
      <c r="B1023" s="832" t="s">
        <v>3233</v>
      </c>
      <c r="C1023" s="832" t="s">
        <v>6770</v>
      </c>
      <c r="D1023" s="832" t="s">
        <v>8312</v>
      </c>
      <c r="E1023" s="832" t="s">
        <v>8313</v>
      </c>
      <c r="F1023" s="849">
        <v>27</v>
      </c>
      <c r="G1023" s="849">
        <v>47304</v>
      </c>
      <c r="H1023" s="849">
        <v>1.2842482489004723</v>
      </c>
      <c r="I1023" s="849">
        <v>1752</v>
      </c>
      <c r="J1023" s="849">
        <v>21</v>
      </c>
      <c r="K1023" s="849">
        <v>36834</v>
      </c>
      <c r="L1023" s="849">
        <v>1</v>
      </c>
      <c r="M1023" s="849">
        <v>1754</v>
      </c>
      <c r="N1023" s="849">
        <v>23</v>
      </c>
      <c r="O1023" s="849">
        <v>40480</v>
      </c>
      <c r="P1023" s="837">
        <v>1.0989846337622848</v>
      </c>
      <c r="Q1023" s="850">
        <v>1760</v>
      </c>
    </row>
    <row r="1024" spans="1:17" ht="14.4" customHeight="1" x14ac:dyDescent="0.3">
      <c r="A1024" s="831" t="s">
        <v>629</v>
      </c>
      <c r="B1024" s="832" t="s">
        <v>3233</v>
      </c>
      <c r="C1024" s="832" t="s">
        <v>6770</v>
      </c>
      <c r="D1024" s="832" t="s">
        <v>8314</v>
      </c>
      <c r="E1024" s="832" t="s">
        <v>8315</v>
      </c>
      <c r="F1024" s="849">
        <v>2</v>
      </c>
      <c r="G1024" s="849">
        <v>1534</v>
      </c>
      <c r="H1024" s="849">
        <v>1.9973958333333333</v>
      </c>
      <c r="I1024" s="849">
        <v>767</v>
      </c>
      <c r="J1024" s="849">
        <v>1</v>
      </c>
      <c r="K1024" s="849">
        <v>768</v>
      </c>
      <c r="L1024" s="849">
        <v>1</v>
      </c>
      <c r="M1024" s="849">
        <v>768</v>
      </c>
      <c r="N1024" s="849">
        <v>2</v>
      </c>
      <c r="O1024" s="849">
        <v>1540</v>
      </c>
      <c r="P1024" s="837">
        <v>2.0052083333333335</v>
      </c>
      <c r="Q1024" s="850">
        <v>770</v>
      </c>
    </row>
    <row r="1025" spans="1:17" ht="14.4" customHeight="1" x14ac:dyDescent="0.3">
      <c r="A1025" s="831" t="s">
        <v>629</v>
      </c>
      <c r="B1025" s="832" t="s">
        <v>3233</v>
      </c>
      <c r="C1025" s="832" t="s">
        <v>6770</v>
      </c>
      <c r="D1025" s="832" t="s">
        <v>8316</v>
      </c>
      <c r="E1025" s="832" t="s">
        <v>8317</v>
      </c>
      <c r="F1025" s="849">
        <v>11</v>
      </c>
      <c r="G1025" s="849">
        <v>2332</v>
      </c>
      <c r="H1025" s="849">
        <v>2.2000000000000002</v>
      </c>
      <c r="I1025" s="849">
        <v>212</v>
      </c>
      <c r="J1025" s="849">
        <v>5</v>
      </c>
      <c r="K1025" s="849">
        <v>1060</v>
      </c>
      <c r="L1025" s="849">
        <v>1</v>
      </c>
      <c r="M1025" s="849">
        <v>212</v>
      </c>
      <c r="N1025" s="849">
        <v>4</v>
      </c>
      <c r="O1025" s="849">
        <v>856</v>
      </c>
      <c r="P1025" s="837">
        <v>0.8075471698113208</v>
      </c>
      <c r="Q1025" s="850">
        <v>214</v>
      </c>
    </row>
    <row r="1026" spans="1:17" ht="14.4" customHeight="1" x14ac:dyDescent="0.3">
      <c r="A1026" s="831" t="s">
        <v>629</v>
      </c>
      <c r="B1026" s="832" t="s">
        <v>8318</v>
      </c>
      <c r="C1026" s="832" t="s">
        <v>6770</v>
      </c>
      <c r="D1026" s="832" t="s">
        <v>8284</v>
      </c>
      <c r="E1026" s="832" t="s">
        <v>8285</v>
      </c>
      <c r="F1026" s="849">
        <v>3</v>
      </c>
      <c r="G1026" s="849">
        <v>1041</v>
      </c>
      <c r="H1026" s="849"/>
      <c r="I1026" s="849">
        <v>347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" customHeight="1" x14ac:dyDescent="0.3">
      <c r="A1027" s="831" t="s">
        <v>629</v>
      </c>
      <c r="B1027" s="832" t="s">
        <v>8318</v>
      </c>
      <c r="C1027" s="832" t="s">
        <v>6770</v>
      </c>
      <c r="D1027" s="832" t="s">
        <v>7854</v>
      </c>
      <c r="E1027" s="832" t="s">
        <v>7855</v>
      </c>
      <c r="F1027" s="849">
        <v>1</v>
      </c>
      <c r="G1027" s="849">
        <v>679</v>
      </c>
      <c r="H1027" s="849"/>
      <c r="I1027" s="849">
        <v>679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" customHeight="1" x14ac:dyDescent="0.3">
      <c r="A1028" s="831" t="s">
        <v>629</v>
      </c>
      <c r="B1028" s="832" t="s">
        <v>8318</v>
      </c>
      <c r="C1028" s="832" t="s">
        <v>6770</v>
      </c>
      <c r="D1028" s="832" t="s">
        <v>8115</v>
      </c>
      <c r="E1028" s="832" t="s">
        <v>8116</v>
      </c>
      <c r="F1028" s="849">
        <v>7</v>
      </c>
      <c r="G1028" s="849">
        <v>10976</v>
      </c>
      <c r="H1028" s="849">
        <v>1.7477707006369427</v>
      </c>
      <c r="I1028" s="849">
        <v>1568</v>
      </c>
      <c r="J1028" s="849">
        <v>4</v>
      </c>
      <c r="K1028" s="849">
        <v>6280</v>
      </c>
      <c r="L1028" s="849">
        <v>1</v>
      </c>
      <c r="M1028" s="849">
        <v>1570</v>
      </c>
      <c r="N1028" s="849">
        <v>4</v>
      </c>
      <c r="O1028" s="849">
        <v>6308</v>
      </c>
      <c r="P1028" s="837">
        <v>1.0044585987261148</v>
      </c>
      <c r="Q1028" s="850">
        <v>1577</v>
      </c>
    </row>
    <row r="1029" spans="1:17" ht="14.4" customHeight="1" x14ac:dyDescent="0.3">
      <c r="A1029" s="831" t="s">
        <v>629</v>
      </c>
      <c r="B1029" s="832" t="s">
        <v>8318</v>
      </c>
      <c r="C1029" s="832" t="s">
        <v>6770</v>
      </c>
      <c r="D1029" s="832" t="s">
        <v>8288</v>
      </c>
      <c r="E1029" s="832" t="s">
        <v>8289</v>
      </c>
      <c r="F1029" s="849">
        <v>11</v>
      </c>
      <c r="G1029" s="849">
        <v>2761</v>
      </c>
      <c r="H1029" s="849"/>
      <c r="I1029" s="849">
        <v>251</v>
      </c>
      <c r="J1029" s="849"/>
      <c r="K1029" s="849"/>
      <c r="L1029" s="849"/>
      <c r="M1029" s="849"/>
      <c r="N1029" s="849">
        <v>4</v>
      </c>
      <c r="O1029" s="849">
        <v>1016</v>
      </c>
      <c r="P1029" s="837"/>
      <c r="Q1029" s="850">
        <v>254</v>
      </c>
    </row>
    <row r="1030" spans="1:17" ht="14.4" customHeight="1" x14ac:dyDescent="0.3">
      <c r="A1030" s="831" t="s">
        <v>629</v>
      </c>
      <c r="B1030" s="832" t="s">
        <v>8318</v>
      </c>
      <c r="C1030" s="832" t="s">
        <v>6770</v>
      </c>
      <c r="D1030" s="832" t="s">
        <v>8319</v>
      </c>
      <c r="E1030" s="832" t="s">
        <v>8320</v>
      </c>
      <c r="F1030" s="849">
        <v>7</v>
      </c>
      <c r="G1030" s="849">
        <v>3024</v>
      </c>
      <c r="H1030" s="849">
        <v>6.9838337182448038</v>
      </c>
      <c r="I1030" s="849">
        <v>432</v>
      </c>
      <c r="J1030" s="849">
        <v>1</v>
      </c>
      <c r="K1030" s="849">
        <v>433</v>
      </c>
      <c r="L1030" s="849">
        <v>1</v>
      </c>
      <c r="M1030" s="849">
        <v>433</v>
      </c>
      <c r="N1030" s="849">
        <v>3</v>
      </c>
      <c r="O1030" s="849">
        <v>1314</v>
      </c>
      <c r="P1030" s="837">
        <v>3.0346420323325636</v>
      </c>
      <c r="Q1030" s="850">
        <v>438</v>
      </c>
    </row>
    <row r="1031" spans="1:17" ht="14.4" customHeight="1" x14ac:dyDescent="0.3">
      <c r="A1031" s="831" t="s">
        <v>629</v>
      </c>
      <c r="B1031" s="832" t="s">
        <v>8318</v>
      </c>
      <c r="C1031" s="832" t="s">
        <v>6770</v>
      </c>
      <c r="D1031" s="832" t="s">
        <v>8321</v>
      </c>
      <c r="E1031" s="832" t="s">
        <v>8322</v>
      </c>
      <c r="F1031" s="849">
        <v>1</v>
      </c>
      <c r="G1031" s="849">
        <v>263</v>
      </c>
      <c r="H1031" s="849"/>
      <c r="I1031" s="849">
        <v>263</v>
      </c>
      <c r="J1031" s="849"/>
      <c r="K1031" s="849"/>
      <c r="L1031" s="849"/>
      <c r="M1031" s="849"/>
      <c r="N1031" s="849">
        <v>3</v>
      </c>
      <c r="O1031" s="849">
        <v>804</v>
      </c>
      <c r="P1031" s="837"/>
      <c r="Q1031" s="850">
        <v>268</v>
      </c>
    </row>
    <row r="1032" spans="1:17" ht="14.4" customHeight="1" x14ac:dyDescent="0.3">
      <c r="A1032" s="831" t="s">
        <v>629</v>
      </c>
      <c r="B1032" s="832" t="s">
        <v>8318</v>
      </c>
      <c r="C1032" s="832" t="s">
        <v>6770</v>
      </c>
      <c r="D1032" s="832" t="s">
        <v>8296</v>
      </c>
      <c r="E1032" s="832" t="s">
        <v>8297</v>
      </c>
      <c r="F1032" s="849"/>
      <c r="G1032" s="849"/>
      <c r="H1032" s="849"/>
      <c r="I1032" s="849"/>
      <c r="J1032" s="849"/>
      <c r="K1032" s="849"/>
      <c r="L1032" s="849"/>
      <c r="M1032" s="849"/>
      <c r="N1032" s="849">
        <v>4</v>
      </c>
      <c r="O1032" s="849">
        <v>1568</v>
      </c>
      <c r="P1032" s="837"/>
      <c r="Q1032" s="850">
        <v>392</v>
      </c>
    </row>
    <row r="1033" spans="1:17" ht="14.4" customHeight="1" x14ac:dyDescent="0.3">
      <c r="A1033" s="831" t="s">
        <v>629</v>
      </c>
      <c r="B1033" s="832" t="s">
        <v>8318</v>
      </c>
      <c r="C1033" s="832" t="s">
        <v>6770</v>
      </c>
      <c r="D1033" s="832" t="s">
        <v>8323</v>
      </c>
      <c r="E1033" s="832" t="s">
        <v>8324</v>
      </c>
      <c r="F1033" s="849">
        <v>3</v>
      </c>
      <c r="G1033" s="849">
        <v>189</v>
      </c>
      <c r="H1033" s="849">
        <v>1.5</v>
      </c>
      <c r="I1033" s="849">
        <v>63</v>
      </c>
      <c r="J1033" s="849">
        <v>2</v>
      </c>
      <c r="K1033" s="849">
        <v>126</v>
      </c>
      <c r="L1033" s="849">
        <v>1</v>
      </c>
      <c r="M1033" s="849">
        <v>63</v>
      </c>
      <c r="N1033" s="849">
        <v>7</v>
      </c>
      <c r="O1033" s="849">
        <v>448</v>
      </c>
      <c r="P1033" s="837">
        <v>3.5555555555555554</v>
      </c>
      <c r="Q1033" s="850">
        <v>64</v>
      </c>
    </row>
    <row r="1034" spans="1:17" ht="14.4" customHeight="1" x14ac:dyDescent="0.3">
      <c r="A1034" s="831" t="s">
        <v>629</v>
      </c>
      <c r="B1034" s="832" t="s">
        <v>8318</v>
      </c>
      <c r="C1034" s="832" t="s">
        <v>6770</v>
      </c>
      <c r="D1034" s="832" t="s">
        <v>8325</v>
      </c>
      <c r="E1034" s="832" t="s">
        <v>8326</v>
      </c>
      <c r="F1034" s="849">
        <v>5</v>
      </c>
      <c r="G1034" s="849">
        <v>5975</v>
      </c>
      <c r="H1034" s="849">
        <v>2.4937395659432386</v>
      </c>
      <c r="I1034" s="849">
        <v>1195</v>
      </c>
      <c r="J1034" s="849">
        <v>2</v>
      </c>
      <c r="K1034" s="849">
        <v>2396</v>
      </c>
      <c r="L1034" s="849">
        <v>1</v>
      </c>
      <c r="M1034" s="849">
        <v>1198</v>
      </c>
      <c r="N1034" s="849"/>
      <c r="O1034" s="849"/>
      <c r="P1034" s="837"/>
      <c r="Q1034" s="850"/>
    </row>
    <row r="1035" spans="1:17" ht="14.4" customHeight="1" x14ac:dyDescent="0.3">
      <c r="A1035" s="831" t="s">
        <v>629</v>
      </c>
      <c r="B1035" s="832" t="s">
        <v>8318</v>
      </c>
      <c r="C1035" s="832" t="s">
        <v>6770</v>
      </c>
      <c r="D1035" s="832" t="s">
        <v>8327</v>
      </c>
      <c r="E1035" s="832" t="s">
        <v>8328</v>
      </c>
      <c r="F1035" s="849">
        <v>25</v>
      </c>
      <c r="G1035" s="849">
        <v>3825</v>
      </c>
      <c r="H1035" s="849">
        <v>1.1827458256029684</v>
      </c>
      <c r="I1035" s="849">
        <v>153</v>
      </c>
      <c r="J1035" s="849">
        <v>21</v>
      </c>
      <c r="K1035" s="849">
        <v>3234</v>
      </c>
      <c r="L1035" s="849">
        <v>1</v>
      </c>
      <c r="M1035" s="849">
        <v>154</v>
      </c>
      <c r="N1035" s="849">
        <v>22</v>
      </c>
      <c r="O1035" s="849">
        <v>3388</v>
      </c>
      <c r="P1035" s="837">
        <v>1.0476190476190477</v>
      </c>
      <c r="Q1035" s="850">
        <v>154</v>
      </c>
    </row>
    <row r="1036" spans="1:17" ht="14.4" customHeight="1" x14ac:dyDescent="0.3">
      <c r="A1036" s="831" t="s">
        <v>629</v>
      </c>
      <c r="B1036" s="832" t="s">
        <v>8318</v>
      </c>
      <c r="C1036" s="832" t="s">
        <v>6770</v>
      </c>
      <c r="D1036" s="832" t="s">
        <v>8329</v>
      </c>
      <c r="E1036" s="832" t="s">
        <v>8330</v>
      </c>
      <c r="F1036" s="849">
        <v>1</v>
      </c>
      <c r="G1036" s="849">
        <v>2282</v>
      </c>
      <c r="H1036" s="849"/>
      <c r="I1036" s="849">
        <v>2282</v>
      </c>
      <c r="J1036" s="849"/>
      <c r="K1036" s="849"/>
      <c r="L1036" s="849"/>
      <c r="M1036" s="849"/>
      <c r="N1036" s="849">
        <v>1</v>
      </c>
      <c r="O1036" s="849">
        <v>2303</v>
      </c>
      <c r="P1036" s="837"/>
      <c r="Q1036" s="850">
        <v>2303</v>
      </c>
    </row>
    <row r="1037" spans="1:17" ht="14.4" customHeight="1" x14ac:dyDescent="0.3">
      <c r="A1037" s="831" t="s">
        <v>629</v>
      </c>
      <c r="B1037" s="832" t="s">
        <v>8318</v>
      </c>
      <c r="C1037" s="832" t="s">
        <v>6770</v>
      </c>
      <c r="D1037" s="832" t="s">
        <v>8331</v>
      </c>
      <c r="E1037" s="832" t="s">
        <v>8332</v>
      </c>
      <c r="F1037" s="849">
        <v>2</v>
      </c>
      <c r="G1037" s="849">
        <v>5650</v>
      </c>
      <c r="H1037" s="849">
        <v>1.9957612151183328</v>
      </c>
      <c r="I1037" s="849">
        <v>2825</v>
      </c>
      <c r="J1037" s="849">
        <v>1</v>
      </c>
      <c r="K1037" s="849">
        <v>2831</v>
      </c>
      <c r="L1037" s="849">
        <v>1</v>
      </c>
      <c r="M1037" s="849">
        <v>2831</v>
      </c>
      <c r="N1037" s="849">
        <v>1</v>
      </c>
      <c r="O1037" s="849">
        <v>2853</v>
      </c>
      <c r="P1037" s="837">
        <v>1.0077711056163901</v>
      </c>
      <c r="Q1037" s="850">
        <v>2853</v>
      </c>
    </row>
    <row r="1038" spans="1:17" ht="14.4" customHeight="1" x14ac:dyDescent="0.3">
      <c r="A1038" s="831" t="s">
        <v>629</v>
      </c>
      <c r="B1038" s="832" t="s">
        <v>8318</v>
      </c>
      <c r="C1038" s="832" t="s">
        <v>6770</v>
      </c>
      <c r="D1038" s="832" t="s">
        <v>8333</v>
      </c>
      <c r="E1038" s="832" t="s">
        <v>8334</v>
      </c>
      <c r="F1038" s="849"/>
      <c r="G1038" s="849"/>
      <c r="H1038" s="849"/>
      <c r="I1038" s="849"/>
      <c r="J1038" s="849">
        <v>4</v>
      </c>
      <c r="K1038" s="849">
        <v>12176</v>
      </c>
      <c r="L1038" s="849">
        <v>1</v>
      </c>
      <c r="M1038" s="849">
        <v>3044</v>
      </c>
      <c r="N1038" s="849">
        <v>1</v>
      </c>
      <c r="O1038" s="849">
        <v>3080</v>
      </c>
      <c r="P1038" s="837">
        <v>0.25295663600525625</v>
      </c>
      <c r="Q1038" s="850">
        <v>3080</v>
      </c>
    </row>
    <row r="1039" spans="1:17" ht="14.4" customHeight="1" x14ac:dyDescent="0.3">
      <c r="A1039" s="831" t="s">
        <v>629</v>
      </c>
      <c r="B1039" s="832" t="s">
        <v>8318</v>
      </c>
      <c r="C1039" s="832" t="s">
        <v>6770</v>
      </c>
      <c r="D1039" s="832" t="s">
        <v>8335</v>
      </c>
      <c r="E1039" s="832" t="s">
        <v>8336</v>
      </c>
      <c r="F1039" s="849">
        <v>6</v>
      </c>
      <c r="G1039" s="849">
        <v>7632</v>
      </c>
      <c r="H1039" s="849">
        <v>5.9858823529411769</v>
      </c>
      <c r="I1039" s="849">
        <v>1272</v>
      </c>
      <c r="J1039" s="849">
        <v>1</v>
      </c>
      <c r="K1039" s="849">
        <v>1275</v>
      </c>
      <c r="L1039" s="849">
        <v>1</v>
      </c>
      <c r="M1039" s="849">
        <v>1275</v>
      </c>
      <c r="N1039" s="849">
        <v>3</v>
      </c>
      <c r="O1039" s="849">
        <v>3855</v>
      </c>
      <c r="P1039" s="837">
        <v>3.0235294117647058</v>
      </c>
      <c r="Q1039" s="850">
        <v>1285</v>
      </c>
    </row>
    <row r="1040" spans="1:17" ht="14.4" customHeight="1" x14ac:dyDescent="0.3">
      <c r="A1040" s="831" t="s">
        <v>629</v>
      </c>
      <c r="B1040" s="832" t="s">
        <v>8318</v>
      </c>
      <c r="C1040" s="832" t="s">
        <v>6770</v>
      </c>
      <c r="D1040" s="832" t="s">
        <v>8337</v>
      </c>
      <c r="E1040" s="832" t="s">
        <v>8338</v>
      </c>
      <c r="F1040" s="849">
        <v>1</v>
      </c>
      <c r="G1040" s="849">
        <v>658</v>
      </c>
      <c r="H1040" s="849"/>
      <c r="I1040" s="849">
        <v>658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629</v>
      </c>
      <c r="B1041" s="832" t="s">
        <v>8318</v>
      </c>
      <c r="C1041" s="832" t="s">
        <v>6770</v>
      </c>
      <c r="D1041" s="832" t="s">
        <v>8339</v>
      </c>
      <c r="E1041" s="832" t="s">
        <v>8340</v>
      </c>
      <c r="F1041" s="849"/>
      <c r="G1041" s="849"/>
      <c r="H1041" s="849"/>
      <c r="I1041" s="849"/>
      <c r="J1041" s="849">
        <v>1</v>
      </c>
      <c r="K1041" s="849">
        <v>139</v>
      </c>
      <c r="L1041" s="849">
        <v>1</v>
      </c>
      <c r="M1041" s="849">
        <v>139</v>
      </c>
      <c r="N1041" s="849">
        <v>1</v>
      </c>
      <c r="O1041" s="849">
        <v>139</v>
      </c>
      <c r="P1041" s="837">
        <v>1</v>
      </c>
      <c r="Q1041" s="850">
        <v>139</v>
      </c>
    </row>
    <row r="1042" spans="1:17" ht="14.4" customHeight="1" x14ac:dyDescent="0.3">
      <c r="A1042" s="831" t="s">
        <v>629</v>
      </c>
      <c r="B1042" s="832" t="s">
        <v>8318</v>
      </c>
      <c r="C1042" s="832" t="s">
        <v>6770</v>
      </c>
      <c r="D1042" s="832" t="s">
        <v>8341</v>
      </c>
      <c r="E1042" s="832" t="s">
        <v>8342</v>
      </c>
      <c r="F1042" s="849">
        <v>1</v>
      </c>
      <c r="G1042" s="849">
        <v>1133</v>
      </c>
      <c r="H1042" s="849"/>
      <c r="I1042" s="849">
        <v>1133</v>
      </c>
      <c r="J1042" s="849"/>
      <c r="K1042" s="849"/>
      <c r="L1042" s="849"/>
      <c r="M1042" s="849"/>
      <c r="N1042" s="849">
        <v>1</v>
      </c>
      <c r="O1042" s="849">
        <v>1148</v>
      </c>
      <c r="P1042" s="837"/>
      <c r="Q1042" s="850">
        <v>1148</v>
      </c>
    </row>
    <row r="1043" spans="1:17" ht="14.4" customHeight="1" x14ac:dyDescent="0.3">
      <c r="A1043" s="831" t="s">
        <v>629</v>
      </c>
      <c r="B1043" s="832" t="s">
        <v>8318</v>
      </c>
      <c r="C1043" s="832" t="s">
        <v>6770</v>
      </c>
      <c r="D1043" s="832" t="s">
        <v>8343</v>
      </c>
      <c r="E1043" s="832" t="s">
        <v>8344</v>
      </c>
      <c r="F1043" s="849"/>
      <c r="G1043" s="849"/>
      <c r="H1043" s="849"/>
      <c r="I1043" s="849"/>
      <c r="J1043" s="849">
        <v>1</v>
      </c>
      <c r="K1043" s="849">
        <v>419</v>
      </c>
      <c r="L1043" s="849">
        <v>1</v>
      </c>
      <c r="M1043" s="849">
        <v>419</v>
      </c>
      <c r="N1043" s="849"/>
      <c r="O1043" s="849"/>
      <c r="P1043" s="837"/>
      <c r="Q1043" s="850"/>
    </row>
    <row r="1044" spans="1:17" ht="14.4" customHeight="1" x14ac:dyDescent="0.3">
      <c r="A1044" s="831" t="s">
        <v>629</v>
      </c>
      <c r="B1044" s="832" t="s">
        <v>8318</v>
      </c>
      <c r="C1044" s="832" t="s">
        <v>6770</v>
      </c>
      <c r="D1044" s="832" t="s">
        <v>8345</v>
      </c>
      <c r="E1044" s="832" t="s">
        <v>8346</v>
      </c>
      <c r="F1044" s="849">
        <v>11</v>
      </c>
      <c r="G1044" s="849">
        <v>17633</v>
      </c>
      <c r="H1044" s="849">
        <v>10.965796019900498</v>
      </c>
      <c r="I1044" s="849">
        <v>1603</v>
      </c>
      <c r="J1044" s="849">
        <v>1</v>
      </c>
      <c r="K1044" s="849">
        <v>1608</v>
      </c>
      <c r="L1044" s="849">
        <v>1</v>
      </c>
      <c r="M1044" s="849">
        <v>1608</v>
      </c>
      <c r="N1044" s="849">
        <v>6</v>
      </c>
      <c r="O1044" s="849">
        <v>9744</v>
      </c>
      <c r="P1044" s="837">
        <v>6.0597014925373136</v>
      </c>
      <c r="Q1044" s="850">
        <v>1624</v>
      </c>
    </row>
    <row r="1045" spans="1:17" ht="14.4" customHeight="1" x14ac:dyDescent="0.3">
      <c r="A1045" s="831" t="s">
        <v>629</v>
      </c>
      <c r="B1045" s="832" t="s">
        <v>8318</v>
      </c>
      <c r="C1045" s="832" t="s">
        <v>6770</v>
      </c>
      <c r="D1045" s="832" t="s">
        <v>8347</v>
      </c>
      <c r="E1045" s="832" t="s">
        <v>8348</v>
      </c>
      <c r="F1045" s="849">
        <v>4</v>
      </c>
      <c r="G1045" s="849">
        <v>7820</v>
      </c>
      <c r="H1045" s="849">
        <v>3.9877613462519124</v>
      </c>
      <c r="I1045" s="849">
        <v>1955</v>
      </c>
      <c r="J1045" s="849">
        <v>1</v>
      </c>
      <c r="K1045" s="849">
        <v>1961</v>
      </c>
      <c r="L1045" s="849">
        <v>1</v>
      </c>
      <c r="M1045" s="849">
        <v>1961</v>
      </c>
      <c r="N1045" s="849">
        <v>1</v>
      </c>
      <c r="O1045" s="849">
        <v>1981</v>
      </c>
      <c r="P1045" s="837">
        <v>1.0101988781234064</v>
      </c>
      <c r="Q1045" s="850">
        <v>1981</v>
      </c>
    </row>
    <row r="1046" spans="1:17" ht="14.4" customHeight="1" x14ac:dyDescent="0.3">
      <c r="A1046" s="831" t="s">
        <v>629</v>
      </c>
      <c r="B1046" s="832" t="s">
        <v>8318</v>
      </c>
      <c r="C1046" s="832" t="s">
        <v>6770</v>
      </c>
      <c r="D1046" s="832" t="s">
        <v>8349</v>
      </c>
      <c r="E1046" s="832" t="s">
        <v>8350</v>
      </c>
      <c r="F1046" s="849">
        <v>1</v>
      </c>
      <c r="G1046" s="849">
        <v>3243</v>
      </c>
      <c r="H1046" s="849"/>
      <c r="I1046" s="849">
        <v>3243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" customHeight="1" x14ac:dyDescent="0.3">
      <c r="A1047" s="831" t="s">
        <v>629</v>
      </c>
      <c r="B1047" s="832" t="s">
        <v>8318</v>
      </c>
      <c r="C1047" s="832" t="s">
        <v>6770</v>
      </c>
      <c r="D1047" s="832" t="s">
        <v>8351</v>
      </c>
      <c r="E1047" s="832" t="s">
        <v>8352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2</v>
      </c>
      <c r="O1047" s="849">
        <v>1010</v>
      </c>
      <c r="P1047" s="837"/>
      <c r="Q1047" s="850">
        <v>505</v>
      </c>
    </row>
    <row r="1048" spans="1:17" ht="14.4" customHeight="1" x14ac:dyDescent="0.3">
      <c r="A1048" s="831" t="s">
        <v>629</v>
      </c>
      <c r="B1048" s="832" t="s">
        <v>8318</v>
      </c>
      <c r="C1048" s="832" t="s">
        <v>6770</v>
      </c>
      <c r="D1048" s="832" t="s">
        <v>8353</v>
      </c>
      <c r="E1048" s="832" t="s">
        <v>8354</v>
      </c>
      <c r="F1048" s="849">
        <v>1</v>
      </c>
      <c r="G1048" s="849">
        <v>837</v>
      </c>
      <c r="H1048" s="849">
        <v>0.99761620977353993</v>
      </c>
      <c r="I1048" s="849">
        <v>837</v>
      </c>
      <c r="J1048" s="849">
        <v>1</v>
      </c>
      <c r="K1048" s="849">
        <v>839</v>
      </c>
      <c r="L1048" s="849">
        <v>1</v>
      </c>
      <c r="M1048" s="849">
        <v>839</v>
      </c>
      <c r="N1048" s="849">
        <v>5</v>
      </c>
      <c r="O1048" s="849">
        <v>4223</v>
      </c>
      <c r="P1048" s="837">
        <v>5.0333730631704414</v>
      </c>
      <c r="Q1048" s="850">
        <v>844.6</v>
      </c>
    </row>
    <row r="1049" spans="1:17" ht="14.4" customHeight="1" x14ac:dyDescent="0.3">
      <c r="A1049" s="831" t="s">
        <v>629</v>
      </c>
      <c r="B1049" s="832" t="s">
        <v>8318</v>
      </c>
      <c r="C1049" s="832" t="s">
        <v>6770</v>
      </c>
      <c r="D1049" s="832" t="s">
        <v>8355</v>
      </c>
      <c r="E1049" s="832" t="s">
        <v>8356</v>
      </c>
      <c r="F1049" s="849"/>
      <c r="G1049" s="849"/>
      <c r="H1049" s="849"/>
      <c r="I1049" s="849"/>
      <c r="J1049" s="849">
        <v>1</v>
      </c>
      <c r="K1049" s="849">
        <v>1244</v>
      </c>
      <c r="L1049" s="849">
        <v>1</v>
      </c>
      <c r="M1049" s="849">
        <v>1244</v>
      </c>
      <c r="N1049" s="849"/>
      <c r="O1049" s="849"/>
      <c r="P1049" s="837"/>
      <c r="Q1049" s="850"/>
    </row>
    <row r="1050" spans="1:17" ht="14.4" customHeight="1" x14ac:dyDescent="0.3">
      <c r="A1050" s="831" t="s">
        <v>629</v>
      </c>
      <c r="B1050" s="832" t="s">
        <v>8318</v>
      </c>
      <c r="C1050" s="832" t="s">
        <v>6770</v>
      </c>
      <c r="D1050" s="832" t="s">
        <v>7860</v>
      </c>
      <c r="E1050" s="832" t="s">
        <v>7861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5</v>
      </c>
      <c r="O1050" s="849">
        <v>12610</v>
      </c>
      <c r="P1050" s="837"/>
      <c r="Q1050" s="850">
        <v>2522</v>
      </c>
    </row>
    <row r="1051" spans="1:17" ht="14.4" customHeight="1" x14ac:dyDescent="0.3">
      <c r="A1051" s="831" t="s">
        <v>629</v>
      </c>
      <c r="B1051" s="832" t="s">
        <v>8318</v>
      </c>
      <c r="C1051" s="832" t="s">
        <v>6770</v>
      </c>
      <c r="D1051" s="832" t="s">
        <v>8357</v>
      </c>
      <c r="E1051" s="832" t="s">
        <v>8358</v>
      </c>
      <c r="F1051" s="849">
        <v>1</v>
      </c>
      <c r="G1051" s="849">
        <v>2828</v>
      </c>
      <c r="H1051" s="849">
        <v>0.49911754324038121</v>
      </c>
      <c r="I1051" s="849">
        <v>2828</v>
      </c>
      <c r="J1051" s="849">
        <v>2</v>
      </c>
      <c r="K1051" s="849">
        <v>5666</v>
      </c>
      <c r="L1051" s="849">
        <v>1</v>
      </c>
      <c r="M1051" s="849">
        <v>2833</v>
      </c>
      <c r="N1051" s="849">
        <v>1</v>
      </c>
      <c r="O1051" s="849">
        <v>2853</v>
      </c>
      <c r="P1051" s="837">
        <v>0.50352982703847515</v>
      </c>
      <c r="Q1051" s="850">
        <v>2853</v>
      </c>
    </row>
    <row r="1052" spans="1:17" ht="14.4" customHeight="1" x14ac:dyDescent="0.3">
      <c r="A1052" s="831" t="s">
        <v>629</v>
      </c>
      <c r="B1052" s="832" t="s">
        <v>8318</v>
      </c>
      <c r="C1052" s="832" t="s">
        <v>6770</v>
      </c>
      <c r="D1052" s="832" t="s">
        <v>8359</v>
      </c>
      <c r="E1052" s="832" t="s">
        <v>8360</v>
      </c>
      <c r="F1052" s="849">
        <v>52</v>
      </c>
      <c r="G1052" s="849">
        <v>21112</v>
      </c>
      <c r="H1052" s="849">
        <v>0.87919043851247236</v>
      </c>
      <c r="I1052" s="849">
        <v>406</v>
      </c>
      <c r="J1052" s="849">
        <v>59</v>
      </c>
      <c r="K1052" s="849">
        <v>24013</v>
      </c>
      <c r="L1052" s="849">
        <v>1</v>
      </c>
      <c r="M1052" s="849">
        <v>407</v>
      </c>
      <c r="N1052" s="849">
        <v>53</v>
      </c>
      <c r="O1052" s="849">
        <v>21836</v>
      </c>
      <c r="P1052" s="837">
        <v>0.9093407737475534</v>
      </c>
      <c r="Q1052" s="850">
        <v>412</v>
      </c>
    </row>
    <row r="1053" spans="1:17" ht="14.4" customHeight="1" x14ac:dyDescent="0.3">
      <c r="A1053" s="831" t="s">
        <v>629</v>
      </c>
      <c r="B1053" s="832" t="s">
        <v>8318</v>
      </c>
      <c r="C1053" s="832" t="s">
        <v>6770</v>
      </c>
      <c r="D1053" s="832" t="s">
        <v>8361</v>
      </c>
      <c r="E1053" s="832" t="s">
        <v>8362</v>
      </c>
      <c r="F1053" s="849"/>
      <c r="G1053" s="849"/>
      <c r="H1053" s="849"/>
      <c r="I1053" s="849"/>
      <c r="J1053" s="849">
        <v>1</v>
      </c>
      <c r="K1053" s="849">
        <v>5753</v>
      </c>
      <c r="L1053" s="849">
        <v>1</v>
      </c>
      <c r="M1053" s="849">
        <v>5753</v>
      </c>
      <c r="N1053" s="849">
        <v>1</v>
      </c>
      <c r="O1053" s="849">
        <v>5807</v>
      </c>
      <c r="P1053" s="837">
        <v>1.009386407091952</v>
      </c>
      <c r="Q1053" s="850">
        <v>5807</v>
      </c>
    </row>
    <row r="1054" spans="1:17" ht="14.4" customHeight="1" x14ac:dyDescent="0.3">
      <c r="A1054" s="831" t="s">
        <v>629</v>
      </c>
      <c r="B1054" s="832" t="s">
        <v>8318</v>
      </c>
      <c r="C1054" s="832" t="s">
        <v>6770</v>
      </c>
      <c r="D1054" s="832" t="s">
        <v>8208</v>
      </c>
      <c r="E1054" s="832" t="s">
        <v>8209</v>
      </c>
      <c r="F1054" s="849"/>
      <c r="G1054" s="849"/>
      <c r="H1054" s="849"/>
      <c r="I1054" s="849"/>
      <c r="J1054" s="849"/>
      <c r="K1054" s="849"/>
      <c r="L1054" s="849"/>
      <c r="M1054" s="849"/>
      <c r="N1054" s="849">
        <v>1</v>
      </c>
      <c r="O1054" s="849">
        <v>1794</v>
      </c>
      <c r="P1054" s="837"/>
      <c r="Q1054" s="850">
        <v>1794</v>
      </c>
    </row>
    <row r="1055" spans="1:17" ht="14.4" customHeight="1" x14ac:dyDescent="0.3">
      <c r="A1055" s="831" t="s">
        <v>629</v>
      </c>
      <c r="B1055" s="832" t="s">
        <v>8318</v>
      </c>
      <c r="C1055" s="832" t="s">
        <v>6770</v>
      </c>
      <c r="D1055" s="832" t="s">
        <v>8363</v>
      </c>
      <c r="E1055" s="832" t="s">
        <v>8364</v>
      </c>
      <c r="F1055" s="849">
        <v>1</v>
      </c>
      <c r="G1055" s="849">
        <v>306</v>
      </c>
      <c r="H1055" s="849"/>
      <c r="I1055" s="849">
        <v>306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" customHeight="1" x14ac:dyDescent="0.3">
      <c r="A1056" s="831" t="s">
        <v>629</v>
      </c>
      <c r="B1056" s="832" t="s">
        <v>8318</v>
      </c>
      <c r="C1056" s="832" t="s">
        <v>6770</v>
      </c>
      <c r="D1056" s="832" t="s">
        <v>8365</v>
      </c>
      <c r="E1056" s="832" t="s">
        <v>8366</v>
      </c>
      <c r="F1056" s="849"/>
      <c r="G1056" s="849"/>
      <c r="H1056" s="849"/>
      <c r="I1056" s="849"/>
      <c r="J1056" s="849">
        <v>1</v>
      </c>
      <c r="K1056" s="849">
        <v>1715</v>
      </c>
      <c r="L1056" s="849">
        <v>1</v>
      </c>
      <c r="M1056" s="849">
        <v>1715</v>
      </c>
      <c r="N1056" s="849"/>
      <c r="O1056" s="849"/>
      <c r="P1056" s="837"/>
      <c r="Q1056" s="850"/>
    </row>
    <row r="1057" spans="1:17" ht="14.4" customHeight="1" x14ac:dyDescent="0.3">
      <c r="A1057" s="831" t="s">
        <v>629</v>
      </c>
      <c r="B1057" s="832" t="s">
        <v>8318</v>
      </c>
      <c r="C1057" s="832" t="s">
        <v>6770</v>
      </c>
      <c r="D1057" s="832" t="s">
        <v>8298</v>
      </c>
      <c r="E1057" s="832" t="s">
        <v>8299</v>
      </c>
      <c r="F1057" s="849">
        <v>77</v>
      </c>
      <c r="G1057" s="849">
        <v>5082</v>
      </c>
      <c r="H1057" s="849">
        <v>0.81052631578947365</v>
      </c>
      <c r="I1057" s="849">
        <v>66</v>
      </c>
      <c r="J1057" s="849">
        <v>95</v>
      </c>
      <c r="K1057" s="849">
        <v>6270</v>
      </c>
      <c r="L1057" s="849">
        <v>1</v>
      </c>
      <c r="M1057" s="849">
        <v>66</v>
      </c>
      <c r="N1057" s="849">
        <v>64</v>
      </c>
      <c r="O1057" s="849">
        <v>4288</v>
      </c>
      <c r="P1057" s="837">
        <v>0.68389154704944177</v>
      </c>
      <c r="Q1057" s="850">
        <v>67</v>
      </c>
    </row>
    <row r="1058" spans="1:17" ht="14.4" customHeight="1" x14ac:dyDescent="0.3">
      <c r="A1058" s="831" t="s">
        <v>629</v>
      </c>
      <c r="B1058" s="832" t="s">
        <v>8318</v>
      </c>
      <c r="C1058" s="832" t="s">
        <v>6770</v>
      </c>
      <c r="D1058" s="832" t="s">
        <v>8367</v>
      </c>
      <c r="E1058" s="832" t="s">
        <v>8368</v>
      </c>
      <c r="F1058" s="849"/>
      <c r="G1058" s="849"/>
      <c r="H1058" s="849"/>
      <c r="I1058" s="849"/>
      <c r="J1058" s="849">
        <v>1</v>
      </c>
      <c r="K1058" s="849">
        <v>448</v>
      </c>
      <c r="L1058" s="849">
        <v>1</v>
      </c>
      <c r="M1058" s="849">
        <v>448</v>
      </c>
      <c r="N1058" s="849">
        <v>1</v>
      </c>
      <c r="O1058" s="849">
        <v>452</v>
      </c>
      <c r="P1058" s="837">
        <v>1.0089285714285714</v>
      </c>
      <c r="Q1058" s="850">
        <v>452</v>
      </c>
    </row>
    <row r="1059" spans="1:17" ht="14.4" customHeight="1" x14ac:dyDescent="0.3">
      <c r="A1059" s="831" t="s">
        <v>629</v>
      </c>
      <c r="B1059" s="832" t="s">
        <v>8318</v>
      </c>
      <c r="C1059" s="832" t="s">
        <v>6770</v>
      </c>
      <c r="D1059" s="832" t="s">
        <v>8369</v>
      </c>
      <c r="E1059" s="832" t="s">
        <v>8370</v>
      </c>
      <c r="F1059" s="849"/>
      <c r="G1059" s="849"/>
      <c r="H1059" s="849"/>
      <c r="I1059" s="849"/>
      <c r="J1059" s="849">
        <v>1</v>
      </c>
      <c r="K1059" s="849">
        <v>1930</v>
      </c>
      <c r="L1059" s="849">
        <v>1</v>
      </c>
      <c r="M1059" s="849">
        <v>1930</v>
      </c>
      <c r="N1059" s="849"/>
      <c r="O1059" s="849"/>
      <c r="P1059" s="837"/>
      <c r="Q1059" s="850"/>
    </row>
    <row r="1060" spans="1:17" ht="14.4" customHeight="1" x14ac:dyDescent="0.3">
      <c r="A1060" s="831" t="s">
        <v>629</v>
      </c>
      <c r="B1060" s="832" t="s">
        <v>8318</v>
      </c>
      <c r="C1060" s="832" t="s">
        <v>6770</v>
      </c>
      <c r="D1060" s="832" t="s">
        <v>8371</v>
      </c>
      <c r="E1060" s="832" t="s">
        <v>8372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1</v>
      </c>
      <c r="O1060" s="849">
        <v>158</v>
      </c>
      <c r="P1060" s="837"/>
      <c r="Q1060" s="850">
        <v>158</v>
      </c>
    </row>
    <row r="1061" spans="1:17" ht="14.4" customHeight="1" x14ac:dyDescent="0.3">
      <c r="A1061" s="831" t="s">
        <v>629</v>
      </c>
      <c r="B1061" s="832" t="s">
        <v>8318</v>
      </c>
      <c r="C1061" s="832" t="s">
        <v>6770</v>
      </c>
      <c r="D1061" s="832" t="s">
        <v>8373</v>
      </c>
      <c r="E1061" s="832" t="s">
        <v>8374</v>
      </c>
      <c r="F1061" s="849">
        <v>1</v>
      </c>
      <c r="G1061" s="849">
        <v>3281</v>
      </c>
      <c r="H1061" s="849">
        <v>0.99726443768996964</v>
      </c>
      <c r="I1061" s="849">
        <v>3281</v>
      </c>
      <c r="J1061" s="849">
        <v>1</v>
      </c>
      <c r="K1061" s="849">
        <v>3290</v>
      </c>
      <c r="L1061" s="849">
        <v>1</v>
      </c>
      <c r="M1061" s="849">
        <v>3290</v>
      </c>
      <c r="N1061" s="849"/>
      <c r="O1061" s="849"/>
      <c r="P1061" s="837"/>
      <c r="Q1061" s="850"/>
    </row>
    <row r="1062" spans="1:17" ht="14.4" customHeight="1" x14ac:dyDescent="0.3">
      <c r="A1062" s="831" t="s">
        <v>629</v>
      </c>
      <c r="B1062" s="832" t="s">
        <v>8318</v>
      </c>
      <c r="C1062" s="832" t="s">
        <v>6770</v>
      </c>
      <c r="D1062" s="832" t="s">
        <v>7800</v>
      </c>
      <c r="E1062" s="832" t="s">
        <v>7801</v>
      </c>
      <c r="F1062" s="849">
        <v>8</v>
      </c>
      <c r="G1062" s="849">
        <v>688</v>
      </c>
      <c r="H1062" s="849">
        <v>1.1428571428571428</v>
      </c>
      <c r="I1062" s="849">
        <v>86</v>
      </c>
      <c r="J1062" s="849">
        <v>7</v>
      </c>
      <c r="K1062" s="849">
        <v>602</v>
      </c>
      <c r="L1062" s="849">
        <v>1</v>
      </c>
      <c r="M1062" s="849">
        <v>86</v>
      </c>
      <c r="N1062" s="849">
        <v>7</v>
      </c>
      <c r="O1062" s="849">
        <v>609</v>
      </c>
      <c r="P1062" s="837">
        <v>1.0116279069767442</v>
      </c>
      <c r="Q1062" s="850">
        <v>87</v>
      </c>
    </row>
    <row r="1063" spans="1:17" ht="14.4" customHeight="1" x14ac:dyDescent="0.3">
      <c r="A1063" s="831" t="s">
        <v>629</v>
      </c>
      <c r="B1063" s="832" t="s">
        <v>8318</v>
      </c>
      <c r="C1063" s="832" t="s">
        <v>6770</v>
      </c>
      <c r="D1063" s="832" t="s">
        <v>8375</v>
      </c>
      <c r="E1063" s="832" t="s">
        <v>8376</v>
      </c>
      <c r="F1063" s="849"/>
      <c r="G1063" s="849"/>
      <c r="H1063" s="849"/>
      <c r="I1063" s="849"/>
      <c r="J1063" s="849">
        <v>1</v>
      </c>
      <c r="K1063" s="849">
        <v>114</v>
      </c>
      <c r="L1063" s="849">
        <v>1</v>
      </c>
      <c r="M1063" s="849">
        <v>114</v>
      </c>
      <c r="N1063" s="849"/>
      <c r="O1063" s="849"/>
      <c r="P1063" s="837"/>
      <c r="Q1063" s="850"/>
    </row>
    <row r="1064" spans="1:17" ht="14.4" customHeight="1" x14ac:dyDescent="0.3">
      <c r="A1064" s="831" t="s">
        <v>629</v>
      </c>
      <c r="B1064" s="832" t="s">
        <v>8318</v>
      </c>
      <c r="C1064" s="832" t="s">
        <v>6770</v>
      </c>
      <c r="D1064" s="832" t="s">
        <v>7886</v>
      </c>
      <c r="E1064" s="832" t="s">
        <v>7887</v>
      </c>
      <c r="F1064" s="849"/>
      <c r="G1064" s="849"/>
      <c r="H1064" s="849"/>
      <c r="I1064" s="849"/>
      <c r="J1064" s="849">
        <v>1</v>
      </c>
      <c r="K1064" s="849">
        <v>1064</v>
      </c>
      <c r="L1064" s="849">
        <v>1</v>
      </c>
      <c r="M1064" s="849">
        <v>1064</v>
      </c>
      <c r="N1064" s="849"/>
      <c r="O1064" s="849"/>
      <c r="P1064" s="837"/>
      <c r="Q1064" s="850"/>
    </row>
    <row r="1065" spans="1:17" ht="14.4" customHeight="1" x14ac:dyDescent="0.3">
      <c r="A1065" s="831" t="s">
        <v>629</v>
      </c>
      <c r="B1065" s="832" t="s">
        <v>8318</v>
      </c>
      <c r="C1065" s="832" t="s">
        <v>6770</v>
      </c>
      <c r="D1065" s="832" t="s">
        <v>8377</v>
      </c>
      <c r="E1065" s="832" t="s">
        <v>8378</v>
      </c>
      <c r="F1065" s="849">
        <v>1</v>
      </c>
      <c r="G1065" s="849">
        <v>6102</v>
      </c>
      <c r="H1065" s="849"/>
      <c r="I1065" s="849">
        <v>6102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629</v>
      </c>
      <c r="B1066" s="832" t="s">
        <v>8318</v>
      </c>
      <c r="C1066" s="832" t="s">
        <v>6770</v>
      </c>
      <c r="D1066" s="832" t="s">
        <v>8379</v>
      </c>
      <c r="E1066" s="832" t="s">
        <v>8380</v>
      </c>
      <c r="F1066" s="849">
        <v>1</v>
      </c>
      <c r="G1066" s="849">
        <v>3029</v>
      </c>
      <c r="H1066" s="849"/>
      <c r="I1066" s="849">
        <v>3029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" customHeight="1" x14ac:dyDescent="0.3">
      <c r="A1067" s="831" t="s">
        <v>629</v>
      </c>
      <c r="B1067" s="832" t="s">
        <v>8318</v>
      </c>
      <c r="C1067" s="832" t="s">
        <v>6770</v>
      </c>
      <c r="D1067" s="832" t="s">
        <v>7898</v>
      </c>
      <c r="E1067" s="832" t="s">
        <v>7899</v>
      </c>
      <c r="F1067" s="849"/>
      <c r="G1067" s="849"/>
      <c r="H1067" s="849"/>
      <c r="I1067" s="849"/>
      <c r="J1067" s="849">
        <v>1</v>
      </c>
      <c r="K1067" s="849">
        <v>375</v>
      </c>
      <c r="L1067" s="849">
        <v>1</v>
      </c>
      <c r="M1067" s="849">
        <v>375</v>
      </c>
      <c r="N1067" s="849">
        <v>1</v>
      </c>
      <c r="O1067" s="849">
        <v>376</v>
      </c>
      <c r="P1067" s="837">
        <v>1.0026666666666666</v>
      </c>
      <c r="Q1067" s="850">
        <v>376</v>
      </c>
    </row>
    <row r="1068" spans="1:17" ht="14.4" customHeight="1" x14ac:dyDescent="0.3">
      <c r="A1068" s="831" t="s">
        <v>629</v>
      </c>
      <c r="B1068" s="832" t="s">
        <v>8318</v>
      </c>
      <c r="C1068" s="832" t="s">
        <v>6770</v>
      </c>
      <c r="D1068" s="832" t="s">
        <v>8381</v>
      </c>
      <c r="E1068" s="832" t="s">
        <v>8382</v>
      </c>
      <c r="F1068" s="849">
        <v>222</v>
      </c>
      <c r="G1068" s="849">
        <v>9546</v>
      </c>
      <c r="H1068" s="849">
        <v>1.0183486238532109</v>
      </c>
      <c r="I1068" s="849">
        <v>43</v>
      </c>
      <c r="J1068" s="849">
        <v>218</v>
      </c>
      <c r="K1068" s="849">
        <v>9374</v>
      </c>
      <c r="L1068" s="849">
        <v>1</v>
      </c>
      <c r="M1068" s="849">
        <v>43</v>
      </c>
      <c r="N1068" s="849">
        <v>208</v>
      </c>
      <c r="O1068" s="849">
        <v>9152</v>
      </c>
      <c r="P1068" s="837">
        <v>0.97631747386387879</v>
      </c>
      <c r="Q1068" s="850">
        <v>44</v>
      </c>
    </row>
    <row r="1069" spans="1:17" ht="14.4" customHeight="1" x14ac:dyDescent="0.3">
      <c r="A1069" s="831" t="s">
        <v>629</v>
      </c>
      <c r="B1069" s="832" t="s">
        <v>8318</v>
      </c>
      <c r="C1069" s="832" t="s">
        <v>6770</v>
      </c>
      <c r="D1069" s="832" t="s">
        <v>8383</v>
      </c>
      <c r="E1069" s="832" t="s">
        <v>8384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146</v>
      </c>
      <c r="P1069" s="837"/>
      <c r="Q1069" s="850">
        <v>146</v>
      </c>
    </row>
    <row r="1070" spans="1:17" ht="14.4" customHeight="1" x14ac:dyDescent="0.3">
      <c r="A1070" s="831" t="s">
        <v>629</v>
      </c>
      <c r="B1070" s="832" t="s">
        <v>8318</v>
      </c>
      <c r="C1070" s="832" t="s">
        <v>6770</v>
      </c>
      <c r="D1070" s="832" t="s">
        <v>8385</v>
      </c>
      <c r="E1070" s="832" t="s">
        <v>8386</v>
      </c>
      <c r="F1070" s="849">
        <v>177</v>
      </c>
      <c r="G1070" s="849">
        <v>265146</v>
      </c>
      <c r="H1070" s="849">
        <v>0.96929218486104718</v>
      </c>
      <c r="I1070" s="849">
        <v>1498</v>
      </c>
      <c r="J1070" s="849">
        <v>182</v>
      </c>
      <c r="K1070" s="849">
        <v>273546</v>
      </c>
      <c r="L1070" s="849">
        <v>1</v>
      </c>
      <c r="M1070" s="849">
        <v>1503</v>
      </c>
      <c r="N1070" s="849">
        <v>164</v>
      </c>
      <c r="O1070" s="849">
        <v>248952</v>
      </c>
      <c r="P1070" s="837">
        <v>0.91009190410388019</v>
      </c>
      <c r="Q1070" s="850">
        <v>1518</v>
      </c>
    </row>
    <row r="1071" spans="1:17" ht="14.4" customHeight="1" x14ac:dyDescent="0.3">
      <c r="A1071" s="831" t="s">
        <v>629</v>
      </c>
      <c r="B1071" s="832" t="s">
        <v>8318</v>
      </c>
      <c r="C1071" s="832" t="s">
        <v>6770</v>
      </c>
      <c r="D1071" s="832" t="s">
        <v>8387</v>
      </c>
      <c r="E1071" s="832" t="s">
        <v>8388</v>
      </c>
      <c r="F1071" s="849">
        <v>29</v>
      </c>
      <c r="G1071" s="849">
        <v>9048</v>
      </c>
      <c r="H1071" s="849">
        <v>1.3765403925148334</v>
      </c>
      <c r="I1071" s="849">
        <v>312</v>
      </c>
      <c r="J1071" s="849">
        <v>21</v>
      </c>
      <c r="K1071" s="849">
        <v>6573</v>
      </c>
      <c r="L1071" s="849">
        <v>1</v>
      </c>
      <c r="M1071" s="849">
        <v>313</v>
      </c>
      <c r="N1071" s="849">
        <v>51</v>
      </c>
      <c r="O1071" s="849">
        <v>16014</v>
      </c>
      <c r="P1071" s="837">
        <v>2.436330442720219</v>
      </c>
      <c r="Q1071" s="850">
        <v>314</v>
      </c>
    </row>
    <row r="1072" spans="1:17" ht="14.4" customHeight="1" x14ac:dyDescent="0.3">
      <c r="A1072" s="831" t="s">
        <v>629</v>
      </c>
      <c r="B1072" s="832" t="s">
        <v>8318</v>
      </c>
      <c r="C1072" s="832" t="s">
        <v>6770</v>
      </c>
      <c r="D1072" s="832" t="s">
        <v>8389</v>
      </c>
      <c r="E1072" s="832" t="s">
        <v>8390</v>
      </c>
      <c r="F1072" s="849">
        <v>1</v>
      </c>
      <c r="G1072" s="849">
        <v>4209</v>
      </c>
      <c r="H1072" s="849"/>
      <c r="I1072" s="849">
        <v>4209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629</v>
      </c>
      <c r="B1073" s="832" t="s">
        <v>8318</v>
      </c>
      <c r="C1073" s="832" t="s">
        <v>6770</v>
      </c>
      <c r="D1073" s="832" t="s">
        <v>8391</v>
      </c>
      <c r="E1073" s="832" t="s">
        <v>8392</v>
      </c>
      <c r="F1073" s="849">
        <v>2</v>
      </c>
      <c r="G1073" s="849">
        <v>9450</v>
      </c>
      <c r="H1073" s="849">
        <v>0.99683544303797467</v>
      </c>
      <c r="I1073" s="849">
        <v>4725</v>
      </c>
      <c r="J1073" s="849">
        <v>2</v>
      </c>
      <c r="K1073" s="849">
        <v>9480</v>
      </c>
      <c r="L1073" s="849">
        <v>1</v>
      </c>
      <c r="M1073" s="849">
        <v>4740</v>
      </c>
      <c r="N1073" s="849">
        <v>1</v>
      </c>
      <c r="O1073" s="849">
        <v>4788</v>
      </c>
      <c r="P1073" s="837">
        <v>0.50506329113924053</v>
      </c>
      <c r="Q1073" s="850">
        <v>4788</v>
      </c>
    </row>
    <row r="1074" spans="1:17" ht="14.4" customHeight="1" x14ac:dyDescent="0.3">
      <c r="A1074" s="831" t="s">
        <v>629</v>
      </c>
      <c r="B1074" s="832" t="s">
        <v>8318</v>
      </c>
      <c r="C1074" s="832" t="s">
        <v>6770</v>
      </c>
      <c r="D1074" s="832" t="s">
        <v>8393</v>
      </c>
      <c r="E1074" s="832" t="s">
        <v>8394</v>
      </c>
      <c r="F1074" s="849">
        <v>2</v>
      </c>
      <c r="G1074" s="849">
        <v>8290</v>
      </c>
      <c r="H1074" s="849">
        <v>0.66522227571818326</v>
      </c>
      <c r="I1074" s="849">
        <v>4145</v>
      </c>
      <c r="J1074" s="849">
        <v>3</v>
      </c>
      <c r="K1074" s="849">
        <v>12462</v>
      </c>
      <c r="L1074" s="849">
        <v>1</v>
      </c>
      <c r="M1074" s="849">
        <v>4154</v>
      </c>
      <c r="N1074" s="849"/>
      <c r="O1074" s="849"/>
      <c r="P1074" s="837"/>
      <c r="Q1074" s="850"/>
    </row>
    <row r="1075" spans="1:17" ht="14.4" customHeight="1" x14ac:dyDescent="0.3">
      <c r="A1075" s="831" t="s">
        <v>629</v>
      </c>
      <c r="B1075" s="832" t="s">
        <v>8318</v>
      </c>
      <c r="C1075" s="832" t="s">
        <v>6770</v>
      </c>
      <c r="D1075" s="832" t="s">
        <v>8395</v>
      </c>
      <c r="E1075" s="832" t="s">
        <v>8396</v>
      </c>
      <c r="F1075" s="849"/>
      <c r="G1075" s="849"/>
      <c r="H1075" s="849"/>
      <c r="I1075" s="849"/>
      <c r="J1075" s="849">
        <v>1</v>
      </c>
      <c r="K1075" s="849">
        <v>311</v>
      </c>
      <c r="L1075" s="849">
        <v>1</v>
      </c>
      <c r="M1075" s="849">
        <v>311</v>
      </c>
      <c r="N1075" s="849">
        <v>1</v>
      </c>
      <c r="O1075" s="849">
        <v>315</v>
      </c>
      <c r="P1075" s="837">
        <v>1.0128617363344052</v>
      </c>
      <c r="Q1075" s="850">
        <v>315</v>
      </c>
    </row>
    <row r="1076" spans="1:17" ht="14.4" customHeight="1" x14ac:dyDescent="0.3">
      <c r="A1076" s="831" t="s">
        <v>629</v>
      </c>
      <c r="B1076" s="832" t="s">
        <v>8318</v>
      </c>
      <c r="C1076" s="832" t="s">
        <v>6770</v>
      </c>
      <c r="D1076" s="832" t="s">
        <v>8397</v>
      </c>
      <c r="E1076" s="832" t="s">
        <v>8398</v>
      </c>
      <c r="F1076" s="849"/>
      <c r="G1076" s="849"/>
      <c r="H1076" s="849"/>
      <c r="I1076" s="849"/>
      <c r="J1076" s="849">
        <v>1</v>
      </c>
      <c r="K1076" s="849">
        <v>823</v>
      </c>
      <c r="L1076" s="849">
        <v>1</v>
      </c>
      <c r="M1076" s="849">
        <v>823</v>
      </c>
      <c r="N1076" s="849"/>
      <c r="O1076" s="849"/>
      <c r="P1076" s="837"/>
      <c r="Q1076" s="850"/>
    </row>
    <row r="1077" spans="1:17" ht="14.4" customHeight="1" x14ac:dyDescent="0.3">
      <c r="A1077" s="831" t="s">
        <v>629</v>
      </c>
      <c r="B1077" s="832" t="s">
        <v>8318</v>
      </c>
      <c r="C1077" s="832" t="s">
        <v>6770</v>
      </c>
      <c r="D1077" s="832" t="s">
        <v>8399</v>
      </c>
      <c r="E1077" s="832" t="s">
        <v>8400</v>
      </c>
      <c r="F1077" s="849">
        <v>4</v>
      </c>
      <c r="G1077" s="849">
        <v>10404</v>
      </c>
      <c r="H1077" s="849">
        <v>0.66436781609195406</v>
      </c>
      <c r="I1077" s="849">
        <v>2601</v>
      </c>
      <c r="J1077" s="849">
        <v>6</v>
      </c>
      <c r="K1077" s="849">
        <v>15660</v>
      </c>
      <c r="L1077" s="849">
        <v>1</v>
      </c>
      <c r="M1077" s="849">
        <v>2610</v>
      </c>
      <c r="N1077" s="849">
        <v>4</v>
      </c>
      <c r="O1077" s="849">
        <v>10572</v>
      </c>
      <c r="P1077" s="837">
        <v>0.67509578544061299</v>
      </c>
      <c r="Q1077" s="850">
        <v>2643</v>
      </c>
    </row>
    <row r="1078" spans="1:17" ht="14.4" customHeight="1" x14ac:dyDescent="0.3">
      <c r="A1078" s="831" t="s">
        <v>629</v>
      </c>
      <c r="B1078" s="832" t="s">
        <v>8318</v>
      </c>
      <c r="C1078" s="832" t="s">
        <v>6770</v>
      </c>
      <c r="D1078" s="832" t="s">
        <v>8401</v>
      </c>
      <c r="E1078" s="832" t="s">
        <v>8402</v>
      </c>
      <c r="F1078" s="849">
        <v>4</v>
      </c>
      <c r="G1078" s="849">
        <v>12096</v>
      </c>
      <c r="H1078" s="849">
        <v>3.9855024711696871</v>
      </c>
      <c r="I1078" s="849">
        <v>3024</v>
      </c>
      <c r="J1078" s="849">
        <v>1</v>
      </c>
      <c r="K1078" s="849">
        <v>3035</v>
      </c>
      <c r="L1078" s="849">
        <v>1</v>
      </c>
      <c r="M1078" s="849">
        <v>3035</v>
      </c>
      <c r="N1078" s="849"/>
      <c r="O1078" s="849"/>
      <c r="P1078" s="837"/>
      <c r="Q1078" s="850"/>
    </row>
    <row r="1079" spans="1:17" ht="14.4" customHeight="1" x14ac:dyDescent="0.3">
      <c r="A1079" s="831" t="s">
        <v>629</v>
      </c>
      <c r="B1079" s="832" t="s">
        <v>8318</v>
      </c>
      <c r="C1079" s="832" t="s">
        <v>6770</v>
      </c>
      <c r="D1079" s="832" t="s">
        <v>8403</v>
      </c>
      <c r="E1079" s="832" t="s">
        <v>8404</v>
      </c>
      <c r="F1079" s="849">
        <v>1</v>
      </c>
      <c r="G1079" s="849">
        <v>3707</v>
      </c>
      <c r="H1079" s="849"/>
      <c r="I1079" s="849">
        <v>3707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629</v>
      </c>
      <c r="B1080" s="832" t="s">
        <v>8318</v>
      </c>
      <c r="C1080" s="832" t="s">
        <v>6770</v>
      </c>
      <c r="D1080" s="832" t="s">
        <v>8158</v>
      </c>
      <c r="E1080" s="832" t="s">
        <v>8159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1</v>
      </c>
      <c r="O1080" s="849">
        <v>595</v>
      </c>
      <c r="P1080" s="837"/>
      <c r="Q1080" s="850">
        <v>595</v>
      </c>
    </row>
    <row r="1081" spans="1:17" ht="14.4" customHeight="1" x14ac:dyDescent="0.3">
      <c r="A1081" s="831" t="s">
        <v>629</v>
      </c>
      <c r="B1081" s="832" t="s">
        <v>8318</v>
      </c>
      <c r="C1081" s="832" t="s">
        <v>6770</v>
      </c>
      <c r="D1081" s="832" t="s">
        <v>8405</v>
      </c>
      <c r="E1081" s="832" t="s">
        <v>8406</v>
      </c>
      <c r="F1081" s="849">
        <v>1</v>
      </c>
      <c r="G1081" s="849">
        <v>2259</v>
      </c>
      <c r="H1081" s="849"/>
      <c r="I1081" s="849">
        <v>2259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" customHeight="1" x14ac:dyDescent="0.3">
      <c r="A1082" s="831" t="s">
        <v>629</v>
      </c>
      <c r="B1082" s="832" t="s">
        <v>8318</v>
      </c>
      <c r="C1082" s="832" t="s">
        <v>6770</v>
      </c>
      <c r="D1082" s="832" t="s">
        <v>8407</v>
      </c>
      <c r="E1082" s="832" t="s">
        <v>8408</v>
      </c>
      <c r="F1082" s="849"/>
      <c r="G1082" s="849"/>
      <c r="H1082" s="849"/>
      <c r="I1082" s="849"/>
      <c r="J1082" s="849">
        <v>1</v>
      </c>
      <c r="K1082" s="849">
        <v>256</v>
      </c>
      <c r="L1082" s="849">
        <v>1</v>
      </c>
      <c r="M1082" s="849">
        <v>256</v>
      </c>
      <c r="N1082" s="849"/>
      <c r="O1082" s="849"/>
      <c r="P1082" s="837"/>
      <c r="Q1082" s="850"/>
    </row>
    <row r="1083" spans="1:17" ht="14.4" customHeight="1" x14ac:dyDescent="0.3">
      <c r="A1083" s="831" t="s">
        <v>629</v>
      </c>
      <c r="B1083" s="832" t="s">
        <v>8318</v>
      </c>
      <c r="C1083" s="832" t="s">
        <v>6770</v>
      </c>
      <c r="D1083" s="832" t="s">
        <v>8409</v>
      </c>
      <c r="E1083" s="832" t="s">
        <v>8410</v>
      </c>
      <c r="F1083" s="849">
        <v>1</v>
      </c>
      <c r="G1083" s="849">
        <v>2671</v>
      </c>
      <c r="H1083" s="849">
        <v>0.99813153961136025</v>
      </c>
      <c r="I1083" s="849">
        <v>2671</v>
      </c>
      <c r="J1083" s="849">
        <v>1</v>
      </c>
      <c r="K1083" s="849">
        <v>2676</v>
      </c>
      <c r="L1083" s="849">
        <v>1</v>
      </c>
      <c r="M1083" s="849">
        <v>2676</v>
      </c>
      <c r="N1083" s="849">
        <v>1</v>
      </c>
      <c r="O1083" s="849">
        <v>2692</v>
      </c>
      <c r="P1083" s="837">
        <v>1.0059790732436473</v>
      </c>
      <c r="Q1083" s="850">
        <v>2692</v>
      </c>
    </row>
    <row r="1084" spans="1:17" ht="14.4" customHeight="1" x14ac:dyDescent="0.3">
      <c r="A1084" s="831" t="s">
        <v>629</v>
      </c>
      <c r="B1084" s="832" t="s">
        <v>8318</v>
      </c>
      <c r="C1084" s="832" t="s">
        <v>6770</v>
      </c>
      <c r="D1084" s="832" t="s">
        <v>8411</v>
      </c>
      <c r="E1084" s="832" t="s">
        <v>8412</v>
      </c>
      <c r="F1084" s="849"/>
      <c r="G1084" s="849"/>
      <c r="H1084" s="849"/>
      <c r="I1084" s="849"/>
      <c r="J1084" s="849">
        <v>1</v>
      </c>
      <c r="K1084" s="849">
        <v>911</v>
      </c>
      <c r="L1084" s="849">
        <v>1</v>
      </c>
      <c r="M1084" s="849">
        <v>911</v>
      </c>
      <c r="N1084" s="849">
        <v>2</v>
      </c>
      <c r="O1084" s="849">
        <v>1844</v>
      </c>
      <c r="P1084" s="837">
        <v>2.0241492864983535</v>
      </c>
      <c r="Q1084" s="850">
        <v>922</v>
      </c>
    </row>
    <row r="1085" spans="1:17" ht="14.4" customHeight="1" x14ac:dyDescent="0.3">
      <c r="A1085" s="831" t="s">
        <v>629</v>
      </c>
      <c r="B1085" s="832" t="s">
        <v>8318</v>
      </c>
      <c r="C1085" s="832" t="s">
        <v>6770</v>
      </c>
      <c r="D1085" s="832" t="s">
        <v>8413</v>
      </c>
      <c r="E1085" s="832" t="s">
        <v>8370</v>
      </c>
      <c r="F1085" s="849"/>
      <c r="G1085" s="849"/>
      <c r="H1085" s="849"/>
      <c r="I1085" s="849"/>
      <c r="J1085" s="849"/>
      <c r="K1085" s="849"/>
      <c r="L1085" s="849"/>
      <c r="M1085" s="849"/>
      <c r="N1085" s="849">
        <v>1</v>
      </c>
      <c r="O1085" s="849">
        <v>672</v>
      </c>
      <c r="P1085" s="837"/>
      <c r="Q1085" s="850">
        <v>672</v>
      </c>
    </row>
    <row r="1086" spans="1:17" ht="14.4" customHeight="1" x14ac:dyDescent="0.3">
      <c r="A1086" s="831" t="s">
        <v>629</v>
      </c>
      <c r="B1086" s="832" t="s">
        <v>8318</v>
      </c>
      <c r="C1086" s="832" t="s">
        <v>6770</v>
      </c>
      <c r="D1086" s="832" t="s">
        <v>8414</v>
      </c>
      <c r="E1086" s="832" t="s">
        <v>8415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2371</v>
      </c>
      <c r="P1086" s="837"/>
      <c r="Q1086" s="850">
        <v>2371</v>
      </c>
    </row>
    <row r="1087" spans="1:17" ht="14.4" customHeight="1" x14ac:dyDescent="0.3">
      <c r="A1087" s="831" t="s">
        <v>629</v>
      </c>
      <c r="B1087" s="832" t="s">
        <v>8318</v>
      </c>
      <c r="C1087" s="832" t="s">
        <v>6770</v>
      </c>
      <c r="D1087" s="832" t="s">
        <v>8416</v>
      </c>
      <c r="E1087" s="832" t="s">
        <v>8417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1</v>
      </c>
      <c r="O1087" s="849">
        <v>404</v>
      </c>
      <c r="P1087" s="837"/>
      <c r="Q1087" s="850">
        <v>404</v>
      </c>
    </row>
    <row r="1088" spans="1:17" ht="14.4" customHeight="1" x14ac:dyDescent="0.3">
      <c r="A1088" s="831" t="s">
        <v>629</v>
      </c>
      <c r="B1088" s="832" t="s">
        <v>8418</v>
      </c>
      <c r="C1088" s="832" t="s">
        <v>6770</v>
      </c>
      <c r="D1088" s="832" t="s">
        <v>8037</v>
      </c>
      <c r="E1088" s="832" t="s">
        <v>8038</v>
      </c>
      <c r="F1088" s="849">
        <v>2</v>
      </c>
      <c r="G1088" s="849">
        <v>348</v>
      </c>
      <c r="H1088" s="849"/>
      <c r="I1088" s="849">
        <v>174</v>
      </c>
      <c r="J1088" s="849"/>
      <c r="K1088" s="849"/>
      <c r="L1088" s="849"/>
      <c r="M1088" s="849"/>
      <c r="N1088" s="849">
        <v>5</v>
      </c>
      <c r="O1088" s="849">
        <v>880</v>
      </c>
      <c r="P1088" s="837"/>
      <c r="Q1088" s="850">
        <v>176</v>
      </c>
    </row>
    <row r="1089" spans="1:17" ht="14.4" customHeight="1" x14ac:dyDescent="0.3">
      <c r="A1089" s="831" t="s">
        <v>629</v>
      </c>
      <c r="B1089" s="832" t="s">
        <v>8418</v>
      </c>
      <c r="C1089" s="832" t="s">
        <v>6770</v>
      </c>
      <c r="D1089" s="832" t="s">
        <v>8419</v>
      </c>
      <c r="E1089" s="832" t="s">
        <v>8420</v>
      </c>
      <c r="F1089" s="849">
        <v>1</v>
      </c>
      <c r="G1089" s="849">
        <v>202</v>
      </c>
      <c r="H1089" s="849"/>
      <c r="I1089" s="849">
        <v>202</v>
      </c>
      <c r="J1089" s="849"/>
      <c r="K1089" s="849"/>
      <c r="L1089" s="849"/>
      <c r="M1089" s="849"/>
      <c r="N1089" s="849"/>
      <c r="O1089" s="849"/>
      <c r="P1089" s="837"/>
      <c r="Q1089" s="850"/>
    </row>
    <row r="1090" spans="1:17" ht="14.4" customHeight="1" x14ac:dyDescent="0.3">
      <c r="A1090" s="831" t="s">
        <v>629</v>
      </c>
      <c r="B1090" s="832" t="s">
        <v>8418</v>
      </c>
      <c r="C1090" s="832" t="s">
        <v>6770</v>
      </c>
      <c r="D1090" s="832" t="s">
        <v>8421</v>
      </c>
      <c r="E1090" s="832" t="s">
        <v>8422</v>
      </c>
      <c r="F1090" s="849"/>
      <c r="G1090" s="849"/>
      <c r="H1090" s="849"/>
      <c r="I1090" s="849"/>
      <c r="J1090" s="849"/>
      <c r="K1090" s="849"/>
      <c r="L1090" s="849"/>
      <c r="M1090" s="849"/>
      <c r="N1090" s="849">
        <v>1</v>
      </c>
      <c r="O1090" s="849">
        <v>5255</v>
      </c>
      <c r="P1090" s="837"/>
      <c r="Q1090" s="850">
        <v>5255</v>
      </c>
    </row>
    <row r="1091" spans="1:17" ht="14.4" customHeight="1" x14ac:dyDescent="0.3">
      <c r="A1091" s="831" t="s">
        <v>629</v>
      </c>
      <c r="B1091" s="832" t="s">
        <v>8418</v>
      </c>
      <c r="C1091" s="832" t="s">
        <v>6770</v>
      </c>
      <c r="D1091" s="832" t="s">
        <v>8423</v>
      </c>
      <c r="E1091" s="832" t="s">
        <v>8424</v>
      </c>
      <c r="F1091" s="849">
        <v>21</v>
      </c>
      <c r="G1091" s="849">
        <v>17976</v>
      </c>
      <c r="H1091" s="849">
        <v>0.95343163254481811</v>
      </c>
      <c r="I1091" s="849">
        <v>856</v>
      </c>
      <c r="J1091" s="849">
        <v>22</v>
      </c>
      <c r="K1091" s="849">
        <v>18854</v>
      </c>
      <c r="L1091" s="849">
        <v>1</v>
      </c>
      <c r="M1091" s="849">
        <v>857</v>
      </c>
      <c r="N1091" s="849">
        <v>28</v>
      </c>
      <c r="O1091" s="849">
        <v>24136</v>
      </c>
      <c r="P1091" s="837">
        <v>1.280152752731516</v>
      </c>
      <c r="Q1091" s="850">
        <v>862</v>
      </c>
    </row>
    <row r="1092" spans="1:17" ht="14.4" customHeight="1" x14ac:dyDescent="0.3">
      <c r="A1092" s="831" t="s">
        <v>629</v>
      </c>
      <c r="B1092" s="832" t="s">
        <v>8418</v>
      </c>
      <c r="C1092" s="832" t="s">
        <v>6770</v>
      </c>
      <c r="D1092" s="832" t="s">
        <v>8425</v>
      </c>
      <c r="E1092" s="832" t="s">
        <v>8426</v>
      </c>
      <c r="F1092" s="849">
        <v>2</v>
      </c>
      <c r="G1092" s="849">
        <v>1236</v>
      </c>
      <c r="H1092" s="849">
        <v>1.9967689822294024</v>
      </c>
      <c r="I1092" s="849">
        <v>618</v>
      </c>
      <c r="J1092" s="849">
        <v>1</v>
      </c>
      <c r="K1092" s="849">
        <v>619</v>
      </c>
      <c r="L1092" s="849">
        <v>1</v>
      </c>
      <c r="M1092" s="849">
        <v>619</v>
      </c>
      <c r="N1092" s="849">
        <v>1</v>
      </c>
      <c r="O1092" s="849">
        <v>623</v>
      </c>
      <c r="P1092" s="837">
        <v>1.0064620355411955</v>
      </c>
      <c r="Q1092" s="850">
        <v>623</v>
      </c>
    </row>
    <row r="1093" spans="1:17" ht="14.4" customHeight="1" x14ac:dyDescent="0.3">
      <c r="A1093" s="831" t="s">
        <v>629</v>
      </c>
      <c r="B1093" s="832" t="s">
        <v>8418</v>
      </c>
      <c r="C1093" s="832" t="s">
        <v>6770</v>
      </c>
      <c r="D1093" s="832" t="s">
        <v>8427</v>
      </c>
      <c r="E1093" s="832" t="s">
        <v>8428</v>
      </c>
      <c r="F1093" s="849"/>
      <c r="G1093" s="849"/>
      <c r="H1093" s="849"/>
      <c r="I1093" s="849"/>
      <c r="J1093" s="849">
        <v>4</v>
      </c>
      <c r="K1093" s="849">
        <v>2612</v>
      </c>
      <c r="L1093" s="849">
        <v>1</v>
      </c>
      <c r="M1093" s="849">
        <v>653</v>
      </c>
      <c r="N1093" s="849">
        <v>1</v>
      </c>
      <c r="O1093" s="849">
        <v>658</v>
      </c>
      <c r="P1093" s="837">
        <v>0.25191424196018375</v>
      </c>
      <c r="Q1093" s="850">
        <v>658</v>
      </c>
    </row>
    <row r="1094" spans="1:17" ht="14.4" customHeight="1" x14ac:dyDescent="0.3">
      <c r="A1094" s="831" t="s">
        <v>629</v>
      </c>
      <c r="B1094" s="832" t="s">
        <v>8418</v>
      </c>
      <c r="C1094" s="832" t="s">
        <v>6770</v>
      </c>
      <c r="D1094" s="832" t="s">
        <v>8429</v>
      </c>
      <c r="E1094" s="832" t="s">
        <v>8430</v>
      </c>
      <c r="F1094" s="849"/>
      <c r="G1094" s="849"/>
      <c r="H1094" s="849"/>
      <c r="I1094" s="849"/>
      <c r="J1094" s="849">
        <v>1</v>
      </c>
      <c r="K1094" s="849">
        <v>871</v>
      </c>
      <c r="L1094" s="849">
        <v>1</v>
      </c>
      <c r="M1094" s="849">
        <v>871</v>
      </c>
      <c r="N1094" s="849"/>
      <c r="O1094" s="849"/>
      <c r="P1094" s="837"/>
      <c r="Q1094" s="850"/>
    </row>
    <row r="1095" spans="1:17" ht="14.4" customHeight="1" x14ac:dyDescent="0.3">
      <c r="A1095" s="831" t="s">
        <v>629</v>
      </c>
      <c r="B1095" s="832" t="s">
        <v>8418</v>
      </c>
      <c r="C1095" s="832" t="s">
        <v>6770</v>
      </c>
      <c r="D1095" s="832" t="s">
        <v>8431</v>
      </c>
      <c r="E1095" s="832" t="s">
        <v>8432</v>
      </c>
      <c r="F1095" s="849">
        <v>2</v>
      </c>
      <c r="G1095" s="849">
        <v>440</v>
      </c>
      <c r="H1095" s="849">
        <v>0.66666666666666663</v>
      </c>
      <c r="I1095" s="849">
        <v>220</v>
      </c>
      <c r="J1095" s="849">
        <v>3</v>
      </c>
      <c r="K1095" s="849">
        <v>660</v>
      </c>
      <c r="L1095" s="849">
        <v>1</v>
      </c>
      <c r="M1095" s="849">
        <v>220</v>
      </c>
      <c r="N1095" s="849">
        <v>1</v>
      </c>
      <c r="O1095" s="849">
        <v>222</v>
      </c>
      <c r="P1095" s="837">
        <v>0.33636363636363636</v>
      </c>
      <c r="Q1095" s="850">
        <v>222</v>
      </c>
    </row>
    <row r="1096" spans="1:17" ht="14.4" customHeight="1" x14ac:dyDescent="0.3">
      <c r="A1096" s="831" t="s">
        <v>629</v>
      </c>
      <c r="B1096" s="832" t="s">
        <v>8418</v>
      </c>
      <c r="C1096" s="832" t="s">
        <v>6770</v>
      </c>
      <c r="D1096" s="832" t="s">
        <v>8433</v>
      </c>
      <c r="E1096" s="832" t="s">
        <v>8434</v>
      </c>
      <c r="F1096" s="849"/>
      <c r="G1096" s="849"/>
      <c r="H1096" s="849"/>
      <c r="I1096" s="849"/>
      <c r="J1096" s="849">
        <v>4</v>
      </c>
      <c r="K1096" s="849">
        <v>2900</v>
      </c>
      <c r="L1096" s="849">
        <v>1</v>
      </c>
      <c r="M1096" s="849">
        <v>725</v>
      </c>
      <c r="N1096" s="849">
        <v>1</v>
      </c>
      <c r="O1096" s="849">
        <v>730</v>
      </c>
      <c r="P1096" s="837">
        <v>0.25172413793103449</v>
      </c>
      <c r="Q1096" s="850">
        <v>730</v>
      </c>
    </row>
    <row r="1097" spans="1:17" ht="14.4" customHeight="1" x14ac:dyDescent="0.3">
      <c r="A1097" s="831" t="s">
        <v>629</v>
      </c>
      <c r="B1097" s="832" t="s">
        <v>8418</v>
      </c>
      <c r="C1097" s="832" t="s">
        <v>6770</v>
      </c>
      <c r="D1097" s="832" t="s">
        <v>8435</v>
      </c>
      <c r="E1097" s="832" t="s">
        <v>8436</v>
      </c>
      <c r="F1097" s="849">
        <v>2</v>
      </c>
      <c r="G1097" s="849">
        <v>4386</v>
      </c>
      <c r="H1097" s="849"/>
      <c r="I1097" s="849">
        <v>2193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629</v>
      </c>
      <c r="B1098" s="832" t="s">
        <v>8418</v>
      </c>
      <c r="C1098" s="832" t="s">
        <v>6770</v>
      </c>
      <c r="D1098" s="832" t="s">
        <v>8437</v>
      </c>
      <c r="E1098" s="832" t="s">
        <v>8438</v>
      </c>
      <c r="F1098" s="849"/>
      <c r="G1098" s="849"/>
      <c r="H1098" s="849"/>
      <c r="I1098" s="849"/>
      <c r="J1098" s="849">
        <v>1</v>
      </c>
      <c r="K1098" s="849">
        <v>597</v>
      </c>
      <c r="L1098" s="849">
        <v>1</v>
      </c>
      <c r="M1098" s="849">
        <v>597</v>
      </c>
      <c r="N1098" s="849"/>
      <c r="O1098" s="849"/>
      <c r="P1098" s="837"/>
      <c r="Q1098" s="850"/>
    </row>
    <row r="1099" spans="1:17" ht="14.4" customHeight="1" x14ac:dyDescent="0.3">
      <c r="A1099" s="831" t="s">
        <v>629</v>
      </c>
      <c r="B1099" s="832" t="s">
        <v>8418</v>
      </c>
      <c r="C1099" s="832" t="s">
        <v>6770</v>
      </c>
      <c r="D1099" s="832" t="s">
        <v>8439</v>
      </c>
      <c r="E1099" s="832" t="s">
        <v>8440</v>
      </c>
      <c r="F1099" s="849"/>
      <c r="G1099" s="849"/>
      <c r="H1099" s="849"/>
      <c r="I1099" s="849"/>
      <c r="J1099" s="849">
        <v>1</v>
      </c>
      <c r="K1099" s="849">
        <v>318</v>
      </c>
      <c r="L1099" s="849">
        <v>1</v>
      </c>
      <c r="M1099" s="849">
        <v>318</v>
      </c>
      <c r="N1099" s="849"/>
      <c r="O1099" s="849"/>
      <c r="P1099" s="837"/>
      <c r="Q1099" s="850"/>
    </row>
    <row r="1100" spans="1:17" ht="14.4" customHeight="1" x14ac:dyDescent="0.3">
      <c r="A1100" s="831" t="s">
        <v>629</v>
      </c>
      <c r="B1100" s="832" t="s">
        <v>8441</v>
      </c>
      <c r="C1100" s="832" t="s">
        <v>6770</v>
      </c>
      <c r="D1100" s="832" t="s">
        <v>8442</v>
      </c>
      <c r="E1100" s="832" t="s">
        <v>8443</v>
      </c>
      <c r="F1100" s="849">
        <v>1</v>
      </c>
      <c r="G1100" s="849">
        <v>1593</v>
      </c>
      <c r="H1100" s="849">
        <v>0.99874608150470223</v>
      </c>
      <c r="I1100" s="849">
        <v>1593</v>
      </c>
      <c r="J1100" s="849">
        <v>1</v>
      </c>
      <c r="K1100" s="849">
        <v>1595</v>
      </c>
      <c r="L1100" s="849">
        <v>1</v>
      </c>
      <c r="M1100" s="849">
        <v>1595</v>
      </c>
      <c r="N1100" s="849"/>
      <c r="O1100" s="849"/>
      <c r="P1100" s="837"/>
      <c r="Q1100" s="850"/>
    </row>
    <row r="1101" spans="1:17" ht="14.4" customHeight="1" x14ac:dyDescent="0.3">
      <c r="A1101" s="831" t="s">
        <v>629</v>
      </c>
      <c r="B1101" s="832" t="s">
        <v>8441</v>
      </c>
      <c r="C1101" s="832" t="s">
        <v>6770</v>
      </c>
      <c r="D1101" s="832" t="s">
        <v>8304</v>
      </c>
      <c r="E1101" s="832" t="s">
        <v>8305</v>
      </c>
      <c r="F1101" s="849">
        <v>1</v>
      </c>
      <c r="G1101" s="849">
        <v>198</v>
      </c>
      <c r="H1101" s="849">
        <v>0.49748743718592964</v>
      </c>
      <c r="I1101" s="849">
        <v>198</v>
      </c>
      <c r="J1101" s="849">
        <v>2</v>
      </c>
      <c r="K1101" s="849">
        <v>398</v>
      </c>
      <c r="L1101" s="849">
        <v>1</v>
      </c>
      <c r="M1101" s="849">
        <v>199</v>
      </c>
      <c r="N1101" s="849">
        <v>4</v>
      </c>
      <c r="O1101" s="849">
        <v>800</v>
      </c>
      <c r="P1101" s="837">
        <v>2.0100502512562812</v>
      </c>
      <c r="Q1101" s="850">
        <v>200</v>
      </c>
    </row>
    <row r="1102" spans="1:17" ht="14.4" customHeight="1" x14ac:dyDescent="0.3">
      <c r="A1102" s="831" t="s">
        <v>629</v>
      </c>
      <c r="B1102" s="832" t="s">
        <v>8441</v>
      </c>
      <c r="C1102" s="832" t="s">
        <v>6770</v>
      </c>
      <c r="D1102" s="832" t="s">
        <v>8306</v>
      </c>
      <c r="E1102" s="832" t="s">
        <v>8307</v>
      </c>
      <c r="F1102" s="849">
        <v>2</v>
      </c>
      <c r="G1102" s="849">
        <v>702</v>
      </c>
      <c r="H1102" s="849"/>
      <c r="I1102" s="849">
        <v>351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629</v>
      </c>
      <c r="B1103" s="832" t="s">
        <v>8441</v>
      </c>
      <c r="C1103" s="832" t="s">
        <v>6770</v>
      </c>
      <c r="D1103" s="832" t="s">
        <v>8444</v>
      </c>
      <c r="E1103" s="832" t="s">
        <v>8445</v>
      </c>
      <c r="F1103" s="849">
        <v>1</v>
      </c>
      <c r="G1103" s="849">
        <v>323</v>
      </c>
      <c r="H1103" s="849">
        <v>0.33230452674897121</v>
      </c>
      <c r="I1103" s="849">
        <v>323</v>
      </c>
      <c r="J1103" s="849">
        <v>3</v>
      </c>
      <c r="K1103" s="849">
        <v>972</v>
      </c>
      <c r="L1103" s="849">
        <v>1</v>
      </c>
      <c r="M1103" s="849">
        <v>324</v>
      </c>
      <c r="N1103" s="849"/>
      <c r="O1103" s="849"/>
      <c r="P1103" s="837"/>
      <c r="Q1103" s="850"/>
    </row>
    <row r="1104" spans="1:17" ht="14.4" customHeight="1" x14ac:dyDescent="0.3">
      <c r="A1104" s="831" t="s">
        <v>629</v>
      </c>
      <c r="B1104" s="832" t="s">
        <v>8441</v>
      </c>
      <c r="C1104" s="832" t="s">
        <v>6770</v>
      </c>
      <c r="D1104" s="832" t="s">
        <v>8446</v>
      </c>
      <c r="E1104" s="832" t="s">
        <v>8447</v>
      </c>
      <c r="F1104" s="849">
        <v>2</v>
      </c>
      <c r="G1104" s="849">
        <v>592</v>
      </c>
      <c r="H1104" s="849">
        <v>2</v>
      </c>
      <c r="I1104" s="849">
        <v>296</v>
      </c>
      <c r="J1104" s="849">
        <v>1</v>
      </c>
      <c r="K1104" s="849">
        <v>296</v>
      </c>
      <c r="L1104" s="849">
        <v>1</v>
      </c>
      <c r="M1104" s="849">
        <v>296</v>
      </c>
      <c r="N1104" s="849"/>
      <c r="O1104" s="849"/>
      <c r="P1104" s="837"/>
      <c r="Q1104" s="850"/>
    </row>
    <row r="1105" spans="1:17" ht="14.4" customHeight="1" x14ac:dyDescent="0.3">
      <c r="A1105" s="831" t="s">
        <v>629</v>
      </c>
      <c r="B1105" s="832" t="s">
        <v>8441</v>
      </c>
      <c r="C1105" s="832" t="s">
        <v>6770</v>
      </c>
      <c r="D1105" s="832" t="s">
        <v>8448</v>
      </c>
      <c r="E1105" s="832" t="s">
        <v>8449</v>
      </c>
      <c r="F1105" s="849">
        <v>4</v>
      </c>
      <c r="G1105" s="849">
        <v>17196</v>
      </c>
      <c r="H1105" s="849">
        <v>3.9934974454249885</v>
      </c>
      <c r="I1105" s="849">
        <v>4299</v>
      </c>
      <c r="J1105" s="849">
        <v>1</v>
      </c>
      <c r="K1105" s="849">
        <v>4306</v>
      </c>
      <c r="L1105" s="849">
        <v>1</v>
      </c>
      <c r="M1105" s="849">
        <v>4306</v>
      </c>
      <c r="N1105" s="849"/>
      <c r="O1105" s="849"/>
      <c r="P1105" s="837"/>
      <c r="Q1105" s="850"/>
    </row>
    <row r="1106" spans="1:17" ht="14.4" customHeight="1" x14ac:dyDescent="0.3">
      <c r="A1106" s="831" t="s">
        <v>629</v>
      </c>
      <c r="B1106" s="832" t="s">
        <v>8441</v>
      </c>
      <c r="C1106" s="832" t="s">
        <v>6770</v>
      </c>
      <c r="D1106" s="832" t="s">
        <v>8450</v>
      </c>
      <c r="E1106" s="832" t="s">
        <v>8451</v>
      </c>
      <c r="F1106" s="849">
        <v>1</v>
      </c>
      <c r="G1106" s="849">
        <v>5492</v>
      </c>
      <c r="H1106" s="849">
        <v>0.99836393383021271</v>
      </c>
      <c r="I1106" s="849">
        <v>5492</v>
      </c>
      <c r="J1106" s="849">
        <v>1</v>
      </c>
      <c r="K1106" s="849">
        <v>5501</v>
      </c>
      <c r="L1106" s="849">
        <v>1</v>
      </c>
      <c r="M1106" s="849">
        <v>5501</v>
      </c>
      <c r="N1106" s="849">
        <v>6</v>
      </c>
      <c r="O1106" s="849">
        <v>33198</v>
      </c>
      <c r="P1106" s="837">
        <v>6.0349027449554624</v>
      </c>
      <c r="Q1106" s="850">
        <v>5533</v>
      </c>
    </row>
    <row r="1107" spans="1:17" ht="14.4" customHeight="1" x14ac:dyDescent="0.3">
      <c r="A1107" s="831" t="s">
        <v>629</v>
      </c>
      <c r="B1107" s="832" t="s">
        <v>8441</v>
      </c>
      <c r="C1107" s="832" t="s">
        <v>6770</v>
      </c>
      <c r="D1107" s="832" t="s">
        <v>8452</v>
      </c>
      <c r="E1107" s="832" t="s">
        <v>8453</v>
      </c>
      <c r="F1107" s="849">
        <v>1</v>
      </c>
      <c r="G1107" s="849">
        <v>3052</v>
      </c>
      <c r="H1107" s="849"/>
      <c r="I1107" s="849">
        <v>3052</v>
      </c>
      <c r="J1107" s="849"/>
      <c r="K1107" s="849"/>
      <c r="L1107" s="849"/>
      <c r="M1107" s="849"/>
      <c r="N1107" s="849">
        <v>1</v>
      </c>
      <c r="O1107" s="849">
        <v>3073</v>
      </c>
      <c r="P1107" s="837"/>
      <c r="Q1107" s="850">
        <v>3073</v>
      </c>
    </row>
    <row r="1108" spans="1:17" ht="14.4" customHeight="1" x14ac:dyDescent="0.3">
      <c r="A1108" s="831" t="s">
        <v>629</v>
      </c>
      <c r="B1108" s="832" t="s">
        <v>8441</v>
      </c>
      <c r="C1108" s="832" t="s">
        <v>6770</v>
      </c>
      <c r="D1108" s="832" t="s">
        <v>8454</v>
      </c>
      <c r="E1108" s="832" t="s">
        <v>8455</v>
      </c>
      <c r="F1108" s="849">
        <v>34</v>
      </c>
      <c r="G1108" s="849">
        <v>23494</v>
      </c>
      <c r="H1108" s="849">
        <v>0.80835397742912196</v>
      </c>
      <c r="I1108" s="849">
        <v>691</v>
      </c>
      <c r="J1108" s="849">
        <v>42</v>
      </c>
      <c r="K1108" s="849">
        <v>29064</v>
      </c>
      <c r="L1108" s="849">
        <v>1</v>
      </c>
      <c r="M1108" s="849">
        <v>692</v>
      </c>
      <c r="N1108" s="849">
        <v>39</v>
      </c>
      <c r="O1108" s="849">
        <v>27066</v>
      </c>
      <c r="P1108" s="837">
        <v>0.93125516102394712</v>
      </c>
      <c r="Q1108" s="850">
        <v>694</v>
      </c>
    </row>
    <row r="1109" spans="1:17" ht="14.4" customHeight="1" x14ac:dyDescent="0.3">
      <c r="A1109" s="831" t="s">
        <v>629</v>
      </c>
      <c r="B1109" s="832" t="s">
        <v>8441</v>
      </c>
      <c r="C1109" s="832" t="s">
        <v>6770</v>
      </c>
      <c r="D1109" s="832" t="s">
        <v>8456</v>
      </c>
      <c r="E1109" s="832" t="s">
        <v>8457</v>
      </c>
      <c r="F1109" s="849">
        <v>3</v>
      </c>
      <c r="G1109" s="849">
        <v>1614</v>
      </c>
      <c r="H1109" s="849">
        <v>0.99629629629629635</v>
      </c>
      <c r="I1109" s="849">
        <v>538</v>
      </c>
      <c r="J1109" s="849">
        <v>3</v>
      </c>
      <c r="K1109" s="849">
        <v>1620</v>
      </c>
      <c r="L1109" s="849">
        <v>1</v>
      </c>
      <c r="M1109" s="849">
        <v>540</v>
      </c>
      <c r="N1109" s="849"/>
      <c r="O1109" s="849"/>
      <c r="P1109" s="837"/>
      <c r="Q1109" s="850"/>
    </row>
    <row r="1110" spans="1:17" ht="14.4" customHeight="1" x14ac:dyDescent="0.3">
      <c r="A1110" s="831" t="s">
        <v>629</v>
      </c>
      <c r="B1110" s="832" t="s">
        <v>8441</v>
      </c>
      <c r="C1110" s="832" t="s">
        <v>6770</v>
      </c>
      <c r="D1110" s="832" t="s">
        <v>8458</v>
      </c>
      <c r="E1110" s="832" t="s">
        <v>8459</v>
      </c>
      <c r="F1110" s="849">
        <v>22</v>
      </c>
      <c r="G1110" s="849">
        <v>14806</v>
      </c>
      <c r="H1110" s="849">
        <v>0.78454853751589659</v>
      </c>
      <c r="I1110" s="849">
        <v>673</v>
      </c>
      <c r="J1110" s="849">
        <v>28</v>
      </c>
      <c r="K1110" s="849">
        <v>18872</v>
      </c>
      <c r="L1110" s="849">
        <v>1</v>
      </c>
      <c r="M1110" s="849">
        <v>674</v>
      </c>
      <c r="N1110" s="849">
        <v>28</v>
      </c>
      <c r="O1110" s="849">
        <v>18984</v>
      </c>
      <c r="P1110" s="837">
        <v>1.0059347181008902</v>
      </c>
      <c r="Q1110" s="850">
        <v>678</v>
      </c>
    </row>
    <row r="1111" spans="1:17" ht="14.4" customHeight="1" x14ac:dyDescent="0.3">
      <c r="A1111" s="831" t="s">
        <v>629</v>
      </c>
      <c r="B1111" s="832" t="s">
        <v>8441</v>
      </c>
      <c r="C1111" s="832" t="s">
        <v>6770</v>
      </c>
      <c r="D1111" s="832" t="s">
        <v>8460</v>
      </c>
      <c r="E1111" s="832" t="s">
        <v>8461</v>
      </c>
      <c r="F1111" s="849">
        <v>2</v>
      </c>
      <c r="G1111" s="849">
        <v>990</v>
      </c>
      <c r="H1111" s="849"/>
      <c r="I1111" s="849">
        <v>495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" customHeight="1" x14ac:dyDescent="0.3">
      <c r="A1112" s="831" t="s">
        <v>629</v>
      </c>
      <c r="B1112" s="832" t="s">
        <v>8441</v>
      </c>
      <c r="C1112" s="832" t="s">
        <v>6770</v>
      </c>
      <c r="D1112" s="832" t="s">
        <v>8462</v>
      </c>
      <c r="E1112" s="832" t="s">
        <v>8463</v>
      </c>
      <c r="F1112" s="849"/>
      <c r="G1112" s="849"/>
      <c r="H1112" s="849"/>
      <c r="I1112" s="849"/>
      <c r="J1112" s="849">
        <v>1</v>
      </c>
      <c r="K1112" s="849">
        <v>1009</v>
      </c>
      <c r="L1112" s="849">
        <v>1</v>
      </c>
      <c r="M1112" s="849">
        <v>1009</v>
      </c>
      <c r="N1112" s="849"/>
      <c r="O1112" s="849"/>
      <c r="P1112" s="837"/>
      <c r="Q1112" s="850"/>
    </row>
    <row r="1113" spans="1:17" ht="14.4" customHeight="1" x14ac:dyDescent="0.3">
      <c r="A1113" s="831" t="s">
        <v>629</v>
      </c>
      <c r="B1113" s="832" t="s">
        <v>8441</v>
      </c>
      <c r="C1113" s="832" t="s">
        <v>6770</v>
      </c>
      <c r="D1113" s="832" t="s">
        <v>8464</v>
      </c>
      <c r="E1113" s="832" t="s">
        <v>8465</v>
      </c>
      <c r="F1113" s="849">
        <v>1</v>
      </c>
      <c r="G1113" s="849">
        <v>3130</v>
      </c>
      <c r="H1113" s="849"/>
      <c r="I1113" s="849">
        <v>3130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" customHeight="1" x14ac:dyDescent="0.3">
      <c r="A1114" s="831" t="s">
        <v>629</v>
      </c>
      <c r="B1114" s="832" t="s">
        <v>8441</v>
      </c>
      <c r="C1114" s="832" t="s">
        <v>6770</v>
      </c>
      <c r="D1114" s="832" t="s">
        <v>8466</v>
      </c>
      <c r="E1114" s="832" t="s">
        <v>8467</v>
      </c>
      <c r="F1114" s="849">
        <v>3</v>
      </c>
      <c r="G1114" s="849">
        <v>19008</v>
      </c>
      <c r="H1114" s="849">
        <v>2.9966892637553206</v>
      </c>
      <c r="I1114" s="849">
        <v>6336</v>
      </c>
      <c r="J1114" s="849">
        <v>1</v>
      </c>
      <c r="K1114" s="849">
        <v>6343</v>
      </c>
      <c r="L1114" s="849">
        <v>1</v>
      </c>
      <c r="M1114" s="849">
        <v>6343</v>
      </c>
      <c r="N1114" s="849"/>
      <c r="O1114" s="849"/>
      <c r="P1114" s="837"/>
      <c r="Q1114" s="850"/>
    </row>
    <row r="1115" spans="1:17" ht="14.4" customHeight="1" x14ac:dyDescent="0.3">
      <c r="A1115" s="831" t="s">
        <v>629</v>
      </c>
      <c r="B1115" s="832" t="s">
        <v>8441</v>
      </c>
      <c r="C1115" s="832" t="s">
        <v>6770</v>
      </c>
      <c r="D1115" s="832" t="s">
        <v>8468</v>
      </c>
      <c r="E1115" s="832" t="s">
        <v>8469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1</v>
      </c>
      <c r="O1115" s="849">
        <v>2229</v>
      </c>
      <c r="P1115" s="837"/>
      <c r="Q1115" s="850">
        <v>2229</v>
      </c>
    </row>
    <row r="1116" spans="1:17" ht="14.4" customHeight="1" x14ac:dyDescent="0.3">
      <c r="A1116" s="831" t="s">
        <v>629</v>
      </c>
      <c r="B1116" s="832" t="s">
        <v>8441</v>
      </c>
      <c r="C1116" s="832" t="s">
        <v>6770</v>
      </c>
      <c r="D1116" s="832" t="s">
        <v>8470</v>
      </c>
      <c r="E1116" s="832" t="s">
        <v>8471</v>
      </c>
      <c r="F1116" s="849"/>
      <c r="G1116" s="849"/>
      <c r="H1116" s="849"/>
      <c r="I1116" s="849"/>
      <c r="J1116" s="849">
        <v>1</v>
      </c>
      <c r="K1116" s="849">
        <v>2109</v>
      </c>
      <c r="L1116" s="849">
        <v>1</v>
      </c>
      <c r="M1116" s="849">
        <v>2109</v>
      </c>
      <c r="N1116" s="849"/>
      <c r="O1116" s="849"/>
      <c r="P1116" s="837"/>
      <c r="Q1116" s="850"/>
    </row>
    <row r="1117" spans="1:17" ht="14.4" customHeight="1" x14ac:dyDescent="0.3">
      <c r="A1117" s="831" t="s">
        <v>629</v>
      </c>
      <c r="B1117" s="832" t="s">
        <v>8441</v>
      </c>
      <c r="C1117" s="832" t="s">
        <v>6770</v>
      </c>
      <c r="D1117" s="832" t="s">
        <v>8472</v>
      </c>
      <c r="E1117" s="832" t="s">
        <v>8473</v>
      </c>
      <c r="F1117" s="849">
        <v>1</v>
      </c>
      <c r="G1117" s="849">
        <v>2491</v>
      </c>
      <c r="H1117" s="849"/>
      <c r="I1117" s="849">
        <v>2491</v>
      </c>
      <c r="J1117" s="849"/>
      <c r="K1117" s="849"/>
      <c r="L1117" s="849"/>
      <c r="M1117" s="849"/>
      <c r="N1117" s="849">
        <v>1</v>
      </c>
      <c r="O1117" s="849">
        <v>2502</v>
      </c>
      <c r="P1117" s="837"/>
      <c r="Q1117" s="850">
        <v>2502</v>
      </c>
    </row>
    <row r="1118" spans="1:17" ht="14.4" customHeight="1" x14ac:dyDescent="0.3">
      <c r="A1118" s="831" t="s">
        <v>629</v>
      </c>
      <c r="B1118" s="832" t="s">
        <v>8441</v>
      </c>
      <c r="C1118" s="832" t="s">
        <v>6770</v>
      </c>
      <c r="D1118" s="832" t="s">
        <v>8474</v>
      </c>
      <c r="E1118" s="832" t="s">
        <v>8475</v>
      </c>
      <c r="F1118" s="849">
        <v>1</v>
      </c>
      <c r="G1118" s="849">
        <v>2539</v>
      </c>
      <c r="H1118" s="849">
        <v>0.99803459119496851</v>
      </c>
      <c r="I1118" s="849">
        <v>2539</v>
      </c>
      <c r="J1118" s="849">
        <v>1</v>
      </c>
      <c r="K1118" s="849">
        <v>2544</v>
      </c>
      <c r="L1118" s="849">
        <v>1</v>
      </c>
      <c r="M1118" s="849">
        <v>2544</v>
      </c>
      <c r="N1118" s="849">
        <v>1</v>
      </c>
      <c r="O1118" s="849">
        <v>2559</v>
      </c>
      <c r="P1118" s="837">
        <v>1.0058962264150944</v>
      </c>
      <c r="Q1118" s="850">
        <v>2559</v>
      </c>
    </row>
    <row r="1119" spans="1:17" ht="14.4" customHeight="1" x14ac:dyDescent="0.3">
      <c r="A1119" s="831" t="s">
        <v>629</v>
      </c>
      <c r="B1119" s="832" t="s">
        <v>8441</v>
      </c>
      <c r="C1119" s="832" t="s">
        <v>6770</v>
      </c>
      <c r="D1119" s="832" t="s">
        <v>8476</v>
      </c>
      <c r="E1119" s="832" t="s">
        <v>8477</v>
      </c>
      <c r="F1119" s="849"/>
      <c r="G1119" s="849"/>
      <c r="H1119" s="849"/>
      <c r="I1119" s="849"/>
      <c r="J1119" s="849">
        <v>3</v>
      </c>
      <c r="K1119" s="849">
        <v>12156</v>
      </c>
      <c r="L1119" s="849">
        <v>1</v>
      </c>
      <c r="M1119" s="849">
        <v>4052</v>
      </c>
      <c r="N1119" s="849">
        <v>1</v>
      </c>
      <c r="O1119" s="849">
        <v>4063</v>
      </c>
      <c r="P1119" s="837">
        <v>0.33423823626192828</v>
      </c>
      <c r="Q1119" s="850">
        <v>4063</v>
      </c>
    </row>
    <row r="1120" spans="1:17" ht="14.4" customHeight="1" x14ac:dyDescent="0.3">
      <c r="A1120" s="831" t="s">
        <v>629</v>
      </c>
      <c r="B1120" s="832" t="s">
        <v>8441</v>
      </c>
      <c r="C1120" s="832" t="s">
        <v>6770</v>
      </c>
      <c r="D1120" s="832" t="s">
        <v>8478</v>
      </c>
      <c r="E1120" s="832" t="s">
        <v>8479</v>
      </c>
      <c r="F1120" s="849"/>
      <c r="G1120" s="849"/>
      <c r="H1120" s="849"/>
      <c r="I1120" s="849"/>
      <c r="J1120" s="849">
        <v>3</v>
      </c>
      <c r="K1120" s="849">
        <v>8544</v>
      </c>
      <c r="L1120" s="849">
        <v>1</v>
      </c>
      <c r="M1120" s="849">
        <v>2848</v>
      </c>
      <c r="N1120" s="849">
        <v>1</v>
      </c>
      <c r="O1120" s="849">
        <v>2863</v>
      </c>
      <c r="P1120" s="837">
        <v>0.33508895131086142</v>
      </c>
      <c r="Q1120" s="850">
        <v>2863</v>
      </c>
    </row>
    <row r="1121" spans="1:17" ht="14.4" customHeight="1" x14ac:dyDescent="0.3">
      <c r="A1121" s="831" t="s">
        <v>629</v>
      </c>
      <c r="B1121" s="832" t="s">
        <v>8441</v>
      </c>
      <c r="C1121" s="832" t="s">
        <v>6770</v>
      </c>
      <c r="D1121" s="832" t="s">
        <v>8308</v>
      </c>
      <c r="E1121" s="832" t="s">
        <v>8309</v>
      </c>
      <c r="F1121" s="849"/>
      <c r="G1121" s="849"/>
      <c r="H1121" s="849"/>
      <c r="I1121" s="849"/>
      <c r="J1121" s="849">
        <v>2</v>
      </c>
      <c r="K1121" s="849">
        <v>7808</v>
      </c>
      <c r="L1121" s="849">
        <v>1</v>
      </c>
      <c r="M1121" s="849">
        <v>3904</v>
      </c>
      <c r="N1121" s="849"/>
      <c r="O1121" s="849"/>
      <c r="P1121" s="837"/>
      <c r="Q1121" s="850"/>
    </row>
    <row r="1122" spans="1:17" ht="14.4" customHeight="1" x14ac:dyDescent="0.3">
      <c r="A1122" s="831" t="s">
        <v>629</v>
      </c>
      <c r="B1122" s="832" t="s">
        <v>8441</v>
      </c>
      <c r="C1122" s="832" t="s">
        <v>6770</v>
      </c>
      <c r="D1122" s="832" t="s">
        <v>8480</v>
      </c>
      <c r="E1122" s="832" t="s">
        <v>8481</v>
      </c>
      <c r="F1122" s="849">
        <v>2</v>
      </c>
      <c r="G1122" s="849">
        <v>8218</v>
      </c>
      <c r="H1122" s="849"/>
      <c r="I1122" s="849">
        <v>4109</v>
      </c>
      <c r="J1122" s="849"/>
      <c r="K1122" s="849"/>
      <c r="L1122" s="849"/>
      <c r="M1122" s="849"/>
      <c r="N1122" s="849">
        <v>1</v>
      </c>
      <c r="O1122" s="849">
        <v>4137</v>
      </c>
      <c r="P1122" s="837"/>
      <c r="Q1122" s="850">
        <v>4137</v>
      </c>
    </row>
    <row r="1123" spans="1:17" ht="14.4" customHeight="1" x14ac:dyDescent="0.3">
      <c r="A1123" s="831" t="s">
        <v>629</v>
      </c>
      <c r="B1123" s="832" t="s">
        <v>8441</v>
      </c>
      <c r="C1123" s="832" t="s">
        <v>6770</v>
      </c>
      <c r="D1123" s="832" t="s">
        <v>8482</v>
      </c>
      <c r="E1123" s="832" t="s">
        <v>8483</v>
      </c>
      <c r="F1123" s="849">
        <v>10</v>
      </c>
      <c r="G1123" s="849">
        <v>82960</v>
      </c>
      <c r="H1123" s="849">
        <v>1.2477439537961736</v>
      </c>
      <c r="I1123" s="849">
        <v>8296</v>
      </c>
      <c r="J1123" s="849">
        <v>8</v>
      </c>
      <c r="K1123" s="849">
        <v>66488</v>
      </c>
      <c r="L1123" s="849">
        <v>1</v>
      </c>
      <c r="M1123" s="849">
        <v>8311</v>
      </c>
      <c r="N1123" s="849">
        <v>13</v>
      </c>
      <c r="O1123" s="849">
        <v>108654</v>
      </c>
      <c r="P1123" s="837">
        <v>1.6341896282035857</v>
      </c>
      <c r="Q1123" s="850">
        <v>8358</v>
      </c>
    </row>
    <row r="1124" spans="1:17" ht="14.4" customHeight="1" x14ac:dyDescent="0.3">
      <c r="A1124" s="831" t="s">
        <v>629</v>
      </c>
      <c r="B1124" s="832" t="s">
        <v>8441</v>
      </c>
      <c r="C1124" s="832" t="s">
        <v>6770</v>
      </c>
      <c r="D1124" s="832" t="s">
        <v>8484</v>
      </c>
      <c r="E1124" s="832" t="s">
        <v>8485</v>
      </c>
      <c r="F1124" s="849">
        <v>7</v>
      </c>
      <c r="G1124" s="849">
        <v>46228</v>
      </c>
      <c r="H1124" s="849">
        <v>6.9841365765221335</v>
      </c>
      <c r="I1124" s="849">
        <v>6604</v>
      </c>
      <c r="J1124" s="849">
        <v>1</v>
      </c>
      <c r="K1124" s="849">
        <v>6619</v>
      </c>
      <c r="L1124" s="849">
        <v>1</v>
      </c>
      <c r="M1124" s="849">
        <v>6619</v>
      </c>
      <c r="N1124" s="849">
        <v>11</v>
      </c>
      <c r="O1124" s="849">
        <v>73337</v>
      </c>
      <c r="P1124" s="837">
        <v>11.079770358060131</v>
      </c>
      <c r="Q1124" s="850">
        <v>6667</v>
      </c>
    </row>
    <row r="1125" spans="1:17" ht="14.4" customHeight="1" x14ac:dyDescent="0.3">
      <c r="A1125" s="831" t="s">
        <v>629</v>
      </c>
      <c r="B1125" s="832" t="s">
        <v>8441</v>
      </c>
      <c r="C1125" s="832" t="s">
        <v>6770</v>
      </c>
      <c r="D1125" s="832" t="s">
        <v>8486</v>
      </c>
      <c r="E1125" s="832" t="s">
        <v>8487</v>
      </c>
      <c r="F1125" s="849">
        <v>3</v>
      </c>
      <c r="G1125" s="849">
        <v>0</v>
      </c>
      <c r="H1125" s="849"/>
      <c r="I1125" s="849">
        <v>0</v>
      </c>
      <c r="J1125" s="849">
        <v>1</v>
      </c>
      <c r="K1125" s="849">
        <v>0</v>
      </c>
      <c r="L1125" s="849"/>
      <c r="M1125" s="849">
        <v>0</v>
      </c>
      <c r="N1125" s="849"/>
      <c r="O1125" s="849"/>
      <c r="P1125" s="837"/>
      <c r="Q1125" s="850"/>
    </row>
    <row r="1126" spans="1:17" ht="14.4" customHeight="1" x14ac:dyDescent="0.3">
      <c r="A1126" s="831" t="s">
        <v>629</v>
      </c>
      <c r="B1126" s="832" t="s">
        <v>8441</v>
      </c>
      <c r="C1126" s="832" t="s">
        <v>6770</v>
      </c>
      <c r="D1126" s="832" t="s">
        <v>8488</v>
      </c>
      <c r="E1126" s="832" t="s">
        <v>8489</v>
      </c>
      <c r="F1126" s="849">
        <v>1</v>
      </c>
      <c r="G1126" s="849">
        <v>0</v>
      </c>
      <c r="H1126" s="849"/>
      <c r="I1126" s="849">
        <v>0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" customHeight="1" x14ac:dyDescent="0.3">
      <c r="A1127" s="831" t="s">
        <v>629</v>
      </c>
      <c r="B1127" s="832" t="s">
        <v>8441</v>
      </c>
      <c r="C1127" s="832" t="s">
        <v>6770</v>
      </c>
      <c r="D1127" s="832" t="s">
        <v>8490</v>
      </c>
      <c r="E1127" s="832" t="s">
        <v>8491</v>
      </c>
      <c r="F1127" s="849">
        <v>1</v>
      </c>
      <c r="G1127" s="849">
        <v>260</v>
      </c>
      <c r="H1127" s="849">
        <v>0.33205619412515963</v>
      </c>
      <c r="I1127" s="849">
        <v>260</v>
      </c>
      <c r="J1127" s="849">
        <v>3</v>
      </c>
      <c r="K1127" s="849">
        <v>783</v>
      </c>
      <c r="L1127" s="849">
        <v>1</v>
      </c>
      <c r="M1127" s="849">
        <v>261</v>
      </c>
      <c r="N1127" s="849">
        <v>1</v>
      </c>
      <c r="O1127" s="849">
        <v>263</v>
      </c>
      <c r="P1127" s="837">
        <v>0.33588761174968074</v>
      </c>
      <c r="Q1127" s="850">
        <v>263</v>
      </c>
    </row>
    <row r="1128" spans="1:17" ht="14.4" customHeight="1" x14ac:dyDescent="0.3">
      <c r="A1128" s="831" t="s">
        <v>629</v>
      </c>
      <c r="B1128" s="832" t="s">
        <v>8441</v>
      </c>
      <c r="C1128" s="832" t="s">
        <v>6770</v>
      </c>
      <c r="D1128" s="832" t="s">
        <v>8312</v>
      </c>
      <c r="E1128" s="832" t="s">
        <v>8313</v>
      </c>
      <c r="F1128" s="849">
        <v>2</v>
      </c>
      <c r="G1128" s="849">
        <v>3504</v>
      </c>
      <c r="H1128" s="849">
        <v>0.66590649942987457</v>
      </c>
      <c r="I1128" s="849">
        <v>1752</v>
      </c>
      <c r="J1128" s="849">
        <v>3</v>
      </c>
      <c r="K1128" s="849">
        <v>5262</v>
      </c>
      <c r="L1128" s="849">
        <v>1</v>
      </c>
      <c r="M1128" s="849">
        <v>1754</v>
      </c>
      <c r="N1128" s="849">
        <v>4</v>
      </c>
      <c r="O1128" s="849">
        <v>7040</v>
      </c>
      <c r="P1128" s="837">
        <v>1.3378943367540859</v>
      </c>
      <c r="Q1128" s="850">
        <v>1760</v>
      </c>
    </row>
    <row r="1129" spans="1:17" ht="14.4" customHeight="1" x14ac:dyDescent="0.3">
      <c r="A1129" s="831" t="s">
        <v>629</v>
      </c>
      <c r="B1129" s="832" t="s">
        <v>8441</v>
      </c>
      <c r="C1129" s="832" t="s">
        <v>6770</v>
      </c>
      <c r="D1129" s="832" t="s">
        <v>8492</v>
      </c>
      <c r="E1129" s="832" t="s">
        <v>8493</v>
      </c>
      <c r="F1129" s="849">
        <v>1</v>
      </c>
      <c r="G1129" s="849">
        <v>592</v>
      </c>
      <c r="H1129" s="849">
        <v>0.49915682967959529</v>
      </c>
      <c r="I1129" s="849">
        <v>592</v>
      </c>
      <c r="J1129" s="849">
        <v>2</v>
      </c>
      <c r="K1129" s="849">
        <v>1186</v>
      </c>
      <c r="L1129" s="849">
        <v>1</v>
      </c>
      <c r="M1129" s="849">
        <v>593</v>
      </c>
      <c r="N1129" s="849">
        <v>2</v>
      </c>
      <c r="O1129" s="849">
        <v>1190</v>
      </c>
      <c r="P1129" s="837">
        <v>1.0033726812816188</v>
      </c>
      <c r="Q1129" s="850">
        <v>595</v>
      </c>
    </row>
    <row r="1130" spans="1:17" ht="14.4" customHeight="1" x14ac:dyDescent="0.3">
      <c r="A1130" s="831" t="s">
        <v>629</v>
      </c>
      <c r="B1130" s="832" t="s">
        <v>8441</v>
      </c>
      <c r="C1130" s="832" t="s">
        <v>6770</v>
      </c>
      <c r="D1130" s="832" t="s">
        <v>8314</v>
      </c>
      <c r="E1130" s="832" t="s">
        <v>8315</v>
      </c>
      <c r="F1130" s="849">
        <v>1</v>
      </c>
      <c r="G1130" s="849">
        <v>767</v>
      </c>
      <c r="H1130" s="849">
        <v>0.24967447916666666</v>
      </c>
      <c r="I1130" s="849">
        <v>767</v>
      </c>
      <c r="J1130" s="849">
        <v>4</v>
      </c>
      <c r="K1130" s="849">
        <v>3072</v>
      </c>
      <c r="L1130" s="849">
        <v>1</v>
      </c>
      <c r="M1130" s="849">
        <v>768</v>
      </c>
      <c r="N1130" s="849">
        <v>3</v>
      </c>
      <c r="O1130" s="849">
        <v>2310</v>
      </c>
      <c r="P1130" s="837">
        <v>0.751953125</v>
      </c>
      <c r="Q1130" s="850">
        <v>770</v>
      </c>
    </row>
    <row r="1131" spans="1:17" ht="14.4" customHeight="1" x14ac:dyDescent="0.3">
      <c r="A1131" s="831" t="s">
        <v>629</v>
      </c>
      <c r="B1131" s="832" t="s">
        <v>8441</v>
      </c>
      <c r="C1131" s="832" t="s">
        <v>6770</v>
      </c>
      <c r="D1131" s="832" t="s">
        <v>8494</v>
      </c>
      <c r="E1131" s="832" t="s">
        <v>8495</v>
      </c>
      <c r="F1131" s="849">
        <v>1</v>
      </c>
      <c r="G1131" s="849">
        <v>4402</v>
      </c>
      <c r="H1131" s="849">
        <v>0.99863883847549906</v>
      </c>
      <c r="I1131" s="849">
        <v>4402</v>
      </c>
      <c r="J1131" s="849">
        <v>1</v>
      </c>
      <c r="K1131" s="849">
        <v>4408</v>
      </c>
      <c r="L1131" s="849">
        <v>1</v>
      </c>
      <c r="M1131" s="849">
        <v>4408</v>
      </c>
      <c r="N1131" s="849"/>
      <c r="O1131" s="849"/>
      <c r="P1131" s="837"/>
      <c r="Q1131" s="850"/>
    </row>
    <row r="1132" spans="1:17" ht="14.4" customHeight="1" x14ac:dyDescent="0.3">
      <c r="A1132" s="831" t="s">
        <v>629</v>
      </c>
      <c r="B1132" s="832" t="s">
        <v>8441</v>
      </c>
      <c r="C1132" s="832" t="s">
        <v>6770</v>
      </c>
      <c r="D1132" s="832" t="s">
        <v>7894</v>
      </c>
      <c r="E1132" s="832" t="s">
        <v>7895</v>
      </c>
      <c r="F1132" s="849">
        <v>11</v>
      </c>
      <c r="G1132" s="849">
        <v>11715</v>
      </c>
      <c r="H1132" s="849">
        <v>5.4896907216494846</v>
      </c>
      <c r="I1132" s="849">
        <v>1065</v>
      </c>
      <c r="J1132" s="849">
        <v>2</v>
      </c>
      <c r="K1132" s="849">
        <v>2134</v>
      </c>
      <c r="L1132" s="849">
        <v>1</v>
      </c>
      <c r="M1132" s="849">
        <v>1067</v>
      </c>
      <c r="N1132" s="849"/>
      <c r="O1132" s="849"/>
      <c r="P1132" s="837"/>
      <c r="Q1132" s="850"/>
    </row>
    <row r="1133" spans="1:17" ht="14.4" customHeight="1" x14ac:dyDescent="0.3">
      <c r="A1133" s="831" t="s">
        <v>629</v>
      </c>
      <c r="B1133" s="832" t="s">
        <v>8441</v>
      </c>
      <c r="C1133" s="832" t="s">
        <v>6770</v>
      </c>
      <c r="D1133" s="832" t="s">
        <v>8496</v>
      </c>
      <c r="E1133" s="832" t="s">
        <v>8497</v>
      </c>
      <c r="F1133" s="849">
        <v>1</v>
      </c>
      <c r="G1133" s="849">
        <v>160</v>
      </c>
      <c r="H1133" s="849"/>
      <c r="I1133" s="849">
        <v>160</v>
      </c>
      <c r="J1133" s="849"/>
      <c r="K1133" s="849"/>
      <c r="L1133" s="849"/>
      <c r="M1133" s="849"/>
      <c r="N1133" s="849"/>
      <c r="O1133" s="849"/>
      <c r="P1133" s="837"/>
      <c r="Q1133" s="850"/>
    </row>
    <row r="1134" spans="1:17" ht="14.4" customHeight="1" x14ac:dyDescent="0.3">
      <c r="A1134" s="831" t="s">
        <v>629</v>
      </c>
      <c r="B1134" s="832" t="s">
        <v>8441</v>
      </c>
      <c r="C1134" s="832" t="s">
        <v>6770</v>
      </c>
      <c r="D1134" s="832" t="s">
        <v>8381</v>
      </c>
      <c r="E1134" s="832" t="s">
        <v>8382</v>
      </c>
      <c r="F1134" s="849"/>
      <c r="G1134" s="849"/>
      <c r="H1134" s="849"/>
      <c r="I1134" s="849"/>
      <c r="J1134" s="849">
        <v>10</v>
      </c>
      <c r="K1134" s="849">
        <v>430</v>
      </c>
      <c r="L1134" s="849">
        <v>1</v>
      </c>
      <c r="M1134" s="849">
        <v>43</v>
      </c>
      <c r="N1134" s="849">
        <v>11</v>
      </c>
      <c r="O1134" s="849">
        <v>484</v>
      </c>
      <c r="P1134" s="837">
        <v>1.1255813953488372</v>
      </c>
      <c r="Q1134" s="850">
        <v>44</v>
      </c>
    </row>
    <row r="1135" spans="1:17" ht="14.4" customHeight="1" x14ac:dyDescent="0.3">
      <c r="A1135" s="831" t="s">
        <v>629</v>
      </c>
      <c r="B1135" s="832" t="s">
        <v>8441</v>
      </c>
      <c r="C1135" s="832" t="s">
        <v>6770</v>
      </c>
      <c r="D1135" s="832" t="s">
        <v>7908</v>
      </c>
      <c r="E1135" s="832" t="s">
        <v>7909</v>
      </c>
      <c r="F1135" s="849">
        <v>12</v>
      </c>
      <c r="G1135" s="849">
        <v>3804</v>
      </c>
      <c r="H1135" s="849">
        <v>3.9874213836477987</v>
      </c>
      <c r="I1135" s="849">
        <v>317</v>
      </c>
      <c r="J1135" s="849">
        <v>3</v>
      </c>
      <c r="K1135" s="849">
        <v>954</v>
      </c>
      <c r="L1135" s="849">
        <v>1</v>
      </c>
      <c r="M1135" s="849">
        <v>318</v>
      </c>
      <c r="N1135" s="849">
        <v>12</v>
      </c>
      <c r="O1135" s="849">
        <v>3840</v>
      </c>
      <c r="P1135" s="837">
        <v>4.0251572327044025</v>
      </c>
      <c r="Q1135" s="850">
        <v>320</v>
      </c>
    </row>
    <row r="1136" spans="1:17" ht="14.4" customHeight="1" x14ac:dyDescent="0.3">
      <c r="A1136" s="831" t="s">
        <v>629</v>
      </c>
      <c r="B1136" s="832" t="s">
        <v>8441</v>
      </c>
      <c r="C1136" s="832" t="s">
        <v>6770</v>
      </c>
      <c r="D1136" s="832" t="s">
        <v>8498</v>
      </c>
      <c r="E1136" s="832" t="s">
        <v>8499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3</v>
      </c>
      <c r="O1136" s="849">
        <v>1092</v>
      </c>
      <c r="P1136" s="837"/>
      <c r="Q1136" s="850">
        <v>364</v>
      </c>
    </row>
    <row r="1137" spans="1:17" ht="14.4" customHeight="1" x14ac:dyDescent="0.3">
      <c r="A1137" s="831" t="s">
        <v>629</v>
      </c>
      <c r="B1137" s="832" t="s">
        <v>8441</v>
      </c>
      <c r="C1137" s="832" t="s">
        <v>6770</v>
      </c>
      <c r="D1137" s="832" t="s">
        <v>8500</v>
      </c>
      <c r="E1137" s="832" t="s">
        <v>8501</v>
      </c>
      <c r="F1137" s="849">
        <v>18</v>
      </c>
      <c r="G1137" s="849">
        <v>35010</v>
      </c>
      <c r="H1137" s="849">
        <v>0.51349369316515103</v>
      </c>
      <c r="I1137" s="849">
        <v>1945</v>
      </c>
      <c r="J1137" s="849">
        <v>35</v>
      </c>
      <c r="K1137" s="849">
        <v>68180</v>
      </c>
      <c r="L1137" s="849">
        <v>1</v>
      </c>
      <c r="M1137" s="849">
        <v>1948</v>
      </c>
      <c r="N1137" s="849">
        <v>28</v>
      </c>
      <c r="O1137" s="849">
        <v>54852</v>
      </c>
      <c r="P1137" s="837">
        <v>0.80451745379876793</v>
      </c>
      <c r="Q1137" s="850">
        <v>1959</v>
      </c>
    </row>
    <row r="1138" spans="1:17" ht="14.4" customHeight="1" x14ac:dyDescent="0.3">
      <c r="A1138" s="831" t="s">
        <v>629</v>
      </c>
      <c r="B1138" s="832" t="s">
        <v>8441</v>
      </c>
      <c r="C1138" s="832" t="s">
        <v>6770</v>
      </c>
      <c r="D1138" s="832" t="s">
        <v>8502</v>
      </c>
      <c r="E1138" s="832" t="s">
        <v>8503</v>
      </c>
      <c r="F1138" s="849">
        <v>1</v>
      </c>
      <c r="G1138" s="849">
        <v>2082</v>
      </c>
      <c r="H1138" s="849">
        <v>0.19980806142034549</v>
      </c>
      <c r="I1138" s="849">
        <v>2082</v>
      </c>
      <c r="J1138" s="849">
        <v>5</v>
      </c>
      <c r="K1138" s="849">
        <v>10420</v>
      </c>
      <c r="L1138" s="849">
        <v>1</v>
      </c>
      <c r="M1138" s="849">
        <v>2084</v>
      </c>
      <c r="N1138" s="849">
        <v>6</v>
      </c>
      <c r="O1138" s="849">
        <v>12558</v>
      </c>
      <c r="P1138" s="837">
        <v>1.2051823416506717</v>
      </c>
      <c r="Q1138" s="850">
        <v>2093</v>
      </c>
    </row>
    <row r="1139" spans="1:17" ht="14.4" customHeight="1" x14ac:dyDescent="0.3">
      <c r="A1139" s="831" t="s">
        <v>629</v>
      </c>
      <c r="B1139" s="832" t="s">
        <v>8441</v>
      </c>
      <c r="C1139" s="832" t="s">
        <v>6770</v>
      </c>
      <c r="D1139" s="832" t="s">
        <v>8504</v>
      </c>
      <c r="E1139" s="832" t="s">
        <v>8505</v>
      </c>
      <c r="F1139" s="849">
        <v>5</v>
      </c>
      <c r="G1139" s="849">
        <v>3550</v>
      </c>
      <c r="H1139" s="849">
        <v>0.38353500432152116</v>
      </c>
      <c r="I1139" s="849">
        <v>710</v>
      </c>
      <c r="J1139" s="849">
        <v>13</v>
      </c>
      <c r="K1139" s="849">
        <v>9256</v>
      </c>
      <c r="L1139" s="849">
        <v>1</v>
      </c>
      <c r="M1139" s="849">
        <v>712</v>
      </c>
      <c r="N1139" s="849">
        <v>14</v>
      </c>
      <c r="O1139" s="849">
        <v>10038</v>
      </c>
      <c r="P1139" s="837">
        <v>1.084485738980121</v>
      </c>
      <c r="Q1139" s="850">
        <v>717</v>
      </c>
    </row>
    <row r="1140" spans="1:17" ht="14.4" customHeight="1" x14ac:dyDescent="0.3">
      <c r="A1140" s="831" t="s">
        <v>629</v>
      </c>
      <c r="B1140" s="832" t="s">
        <v>8441</v>
      </c>
      <c r="C1140" s="832" t="s">
        <v>6770</v>
      </c>
      <c r="D1140" s="832" t="s">
        <v>8506</v>
      </c>
      <c r="E1140" s="832" t="s">
        <v>8507</v>
      </c>
      <c r="F1140" s="849">
        <v>5</v>
      </c>
      <c r="G1140" s="849">
        <v>22300</v>
      </c>
      <c r="H1140" s="849">
        <v>0.38401267414027657</v>
      </c>
      <c r="I1140" s="849">
        <v>4460</v>
      </c>
      <c r="J1140" s="849">
        <v>13</v>
      </c>
      <c r="K1140" s="849">
        <v>58071</v>
      </c>
      <c r="L1140" s="849">
        <v>1</v>
      </c>
      <c r="M1140" s="849">
        <v>4467</v>
      </c>
      <c r="N1140" s="849">
        <v>3</v>
      </c>
      <c r="O1140" s="849">
        <v>13482</v>
      </c>
      <c r="P1140" s="837">
        <v>0.2321640750116237</v>
      </c>
      <c r="Q1140" s="850">
        <v>4494</v>
      </c>
    </row>
    <row r="1141" spans="1:17" ht="14.4" customHeight="1" x14ac:dyDescent="0.3">
      <c r="A1141" s="831" t="s">
        <v>629</v>
      </c>
      <c r="B1141" s="832" t="s">
        <v>8441</v>
      </c>
      <c r="C1141" s="832" t="s">
        <v>6770</v>
      </c>
      <c r="D1141" s="832" t="s">
        <v>8316</v>
      </c>
      <c r="E1141" s="832" t="s">
        <v>8317</v>
      </c>
      <c r="F1141" s="849">
        <v>1</v>
      </c>
      <c r="G1141" s="849">
        <v>212</v>
      </c>
      <c r="H1141" s="849"/>
      <c r="I1141" s="849">
        <v>212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" customHeight="1" x14ac:dyDescent="0.3">
      <c r="A1142" s="831" t="s">
        <v>629</v>
      </c>
      <c r="B1142" s="832" t="s">
        <v>8441</v>
      </c>
      <c r="C1142" s="832" t="s">
        <v>6770</v>
      </c>
      <c r="D1142" s="832" t="s">
        <v>8508</v>
      </c>
      <c r="E1142" s="832" t="s">
        <v>8509</v>
      </c>
      <c r="F1142" s="849">
        <v>3</v>
      </c>
      <c r="G1142" s="849">
        <v>24828</v>
      </c>
      <c r="H1142" s="849"/>
      <c r="I1142" s="849">
        <v>8276</v>
      </c>
      <c r="J1142" s="849"/>
      <c r="K1142" s="849"/>
      <c r="L1142" s="849"/>
      <c r="M1142" s="849"/>
      <c r="N1142" s="849">
        <v>2</v>
      </c>
      <c r="O1142" s="849">
        <v>16720</v>
      </c>
      <c r="P1142" s="837"/>
      <c r="Q1142" s="850">
        <v>8360</v>
      </c>
    </row>
    <row r="1143" spans="1:17" ht="14.4" customHeight="1" x14ac:dyDescent="0.3">
      <c r="A1143" s="831" t="s">
        <v>629</v>
      </c>
      <c r="B1143" s="832" t="s">
        <v>8441</v>
      </c>
      <c r="C1143" s="832" t="s">
        <v>6770</v>
      </c>
      <c r="D1143" s="832" t="s">
        <v>8510</v>
      </c>
      <c r="E1143" s="832" t="s">
        <v>8511</v>
      </c>
      <c r="F1143" s="849">
        <v>9</v>
      </c>
      <c r="G1143" s="849">
        <v>4077</v>
      </c>
      <c r="H1143" s="849">
        <v>0.816379655586704</v>
      </c>
      <c r="I1143" s="849">
        <v>453</v>
      </c>
      <c r="J1143" s="849">
        <v>11</v>
      </c>
      <c r="K1143" s="849">
        <v>4994</v>
      </c>
      <c r="L1143" s="849">
        <v>1</v>
      </c>
      <c r="M1143" s="849">
        <v>454</v>
      </c>
      <c r="N1143" s="849">
        <v>13</v>
      </c>
      <c r="O1143" s="849">
        <v>5928</v>
      </c>
      <c r="P1143" s="837">
        <v>1.1870244293151782</v>
      </c>
      <c r="Q1143" s="850">
        <v>456</v>
      </c>
    </row>
    <row r="1144" spans="1:17" ht="14.4" customHeight="1" x14ac:dyDescent="0.3">
      <c r="A1144" s="831" t="s">
        <v>629</v>
      </c>
      <c r="B1144" s="832" t="s">
        <v>8441</v>
      </c>
      <c r="C1144" s="832" t="s">
        <v>6770</v>
      </c>
      <c r="D1144" s="832" t="s">
        <v>8512</v>
      </c>
      <c r="E1144" s="832" t="s">
        <v>8513</v>
      </c>
      <c r="F1144" s="849">
        <v>1</v>
      </c>
      <c r="G1144" s="849">
        <v>1386</v>
      </c>
      <c r="H1144" s="849">
        <v>0.99784017278617709</v>
      </c>
      <c r="I1144" s="849">
        <v>1386</v>
      </c>
      <c r="J1144" s="849">
        <v>1</v>
      </c>
      <c r="K1144" s="849">
        <v>1389</v>
      </c>
      <c r="L1144" s="849">
        <v>1</v>
      </c>
      <c r="M1144" s="849">
        <v>1389</v>
      </c>
      <c r="N1144" s="849">
        <v>2</v>
      </c>
      <c r="O1144" s="849">
        <v>2794</v>
      </c>
      <c r="P1144" s="837">
        <v>2.011519078473722</v>
      </c>
      <c r="Q1144" s="850">
        <v>1397</v>
      </c>
    </row>
    <row r="1145" spans="1:17" ht="14.4" customHeight="1" x14ac:dyDescent="0.3">
      <c r="A1145" s="831" t="s">
        <v>629</v>
      </c>
      <c r="B1145" s="832" t="s">
        <v>8441</v>
      </c>
      <c r="C1145" s="832" t="s">
        <v>6770</v>
      </c>
      <c r="D1145" s="832" t="s">
        <v>8514</v>
      </c>
      <c r="E1145" s="832" t="s">
        <v>8515</v>
      </c>
      <c r="F1145" s="849">
        <v>1</v>
      </c>
      <c r="G1145" s="849">
        <v>860</v>
      </c>
      <c r="H1145" s="849"/>
      <c r="I1145" s="849">
        <v>860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629</v>
      </c>
      <c r="B1146" s="832" t="s">
        <v>8441</v>
      </c>
      <c r="C1146" s="832" t="s">
        <v>6770</v>
      </c>
      <c r="D1146" s="832" t="s">
        <v>8516</v>
      </c>
      <c r="E1146" s="832" t="s">
        <v>8517</v>
      </c>
      <c r="F1146" s="849">
        <v>1</v>
      </c>
      <c r="G1146" s="849">
        <v>156</v>
      </c>
      <c r="H1146" s="849">
        <v>1</v>
      </c>
      <c r="I1146" s="849">
        <v>156</v>
      </c>
      <c r="J1146" s="849">
        <v>1</v>
      </c>
      <c r="K1146" s="849">
        <v>156</v>
      </c>
      <c r="L1146" s="849">
        <v>1</v>
      </c>
      <c r="M1146" s="849">
        <v>156</v>
      </c>
      <c r="N1146" s="849">
        <v>1</v>
      </c>
      <c r="O1146" s="849">
        <v>158</v>
      </c>
      <c r="P1146" s="837">
        <v>1.0128205128205128</v>
      </c>
      <c r="Q1146" s="850">
        <v>158</v>
      </c>
    </row>
    <row r="1147" spans="1:17" ht="14.4" customHeight="1" x14ac:dyDescent="0.3">
      <c r="A1147" s="831" t="s">
        <v>629</v>
      </c>
      <c r="B1147" s="832" t="s">
        <v>8441</v>
      </c>
      <c r="C1147" s="832" t="s">
        <v>6770</v>
      </c>
      <c r="D1147" s="832" t="s">
        <v>8518</v>
      </c>
      <c r="E1147" s="832" t="s">
        <v>8519</v>
      </c>
      <c r="F1147" s="849">
        <v>1</v>
      </c>
      <c r="G1147" s="849">
        <v>4069</v>
      </c>
      <c r="H1147" s="849">
        <v>0.49926380368098161</v>
      </c>
      <c r="I1147" s="849">
        <v>4069</v>
      </c>
      <c r="J1147" s="849">
        <v>2</v>
      </c>
      <c r="K1147" s="849">
        <v>8150</v>
      </c>
      <c r="L1147" s="849">
        <v>1</v>
      </c>
      <c r="M1147" s="849">
        <v>4075</v>
      </c>
      <c r="N1147" s="849">
        <v>1</v>
      </c>
      <c r="O1147" s="849">
        <v>4097</v>
      </c>
      <c r="P1147" s="837">
        <v>0.50269938650306745</v>
      </c>
      <c r="Q1147" s="850">
        <v>4097</v>
      </c>
    </row>
    <row r="1148" spans="1:17" ht="14.4" customHeight="1" x14ac:dyDescent="0.3">
      <c r="A1148" s="831" t="s">
        <v>629</v>
      </c>
      <c r="B1148" s="832" t="s">
        <v>8441</v>
      </c>
      <c r="C1148" s="832" t="s">
        <v>6770</v>
      </c>
      <c r="D1148" s="832" t="s">
        <v>8520</v>
      </c>
      <c r="E1148" s="832" t="s">
        <v>8521</v>
      </c>
      <c r="F1148" s="849">
        <v>1</v>
      </c>
      <c r="G1148" s="849">
        <v>5233</v>
      </c>
      <c r="H1148" s="849"/>
      <c r="I1148" s="849">
        <v>5233</v>
      </c>
      <c r="J1148" s="849"/>
      <c r="K1148" s="849"/>
      <c r="L1148" s="849"/>
      <c r="M1148" s="849"/>
      <c r="N1148" s="849">
        <v>1</v>
      </c>
      <c r="O1148" s="849">
        <v>5275</v>
      </c>
      <c r="P1148" s="837"/>
      <c r="Q1148" s="850">
        <v>5275</v>
      </c>
    </row>
    <row r="1149" spans="1:17" ht="14.4" customHeight="1" x14ac:dyDescent="0.3">
      <c r="A1149" s="831" t="s">
        <v>629</v>
      </c>
      <c r="B1149" s="832" t="s">
        <v>8441</v>
      </c>
      <c r="C1149" s="832" t="s">
        <v>6770</v>
      </c>
      <c r="D1149" s="832" t="s">
        <v>8522</v>
      </c>
      <c r="E1149" s="832" t="s">
        <v>8523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1</v>
      </c>
      <c r="O1149" s="849">
        <v>2365</v>
      </c>
      <c r="P1149" s="837"/>
      <c r="Q1149" s="850">
        <v>2365</v>
      </c>
    </row>
    <row r="1150" spans="1:17" ht="14.4" customHeight="1" x14ac:dyDescent="0.3">
      <c r="A1150" s="831" t="s">
        <v>629</v>
      </c>
      <c r="B1150" s="832" t="s">
        <v>8441</v>
      </c>
      <c r="C1150" s="832" t="s">
        <v>6770</v>
      </c>
      <c r="D1150" s="832" t="s">
        <v>8524</v>
      </c>
      <c r="E1150" s="832" t="s">
        <v>8525</v>
      </c>
      <c r="F1150" s="849"/>
      <c r="G1150" s="849"/>
      <c r="H1150" s="849"/>
      <c r="I1150" s="849"/>
      <c r="J1150" s="849">
        <v>1</v>
      </c>
      <c r="K1150" s="849">
        <v>0</v>
      </c>
      <c r="L1150" s="849"/>
      <c r="M1150" s="849">
        <v>0</v>
      </c>
      <c r="N1150" s="849"/>
      <c r="O1150" s="849"/>
      <c r="P1150" s="837"/>
      <c r="Q1150" s="850"/>
    </row>
    <row r="1151" spans="1:17" ht="14.4" customHeight="1" x14ac:dyDescent="0.3">
      <c r="A1151" s="831" t="s">
        <v>629</v>
      </c>
      <c r="B1151" s="832" t="s">
        <v>8441</v>
      </c>
      <c r="C1151" s="832" t="s">
        <v>6770</v>
      </c>
      <c r="D1151" s="832" t="s">
        <v>8526</v>
      </c>
      <c r="E1151" s="832" t="s">
        <v>8527</v>
      </c>
      <c r="F1151" s="849"/>
      <c r="G1151" s="849"/>
      <c r="H1151" s="849"/>
      <c r="I1151" s="849"/>
      <c r="J1151" s="849">
        <v>1</v>
      </c>
      <c r="K1151" s="849">
        <v>3092</v>
      </c>
      <c r="L1151" s="849">
        <v>1</v>
      </c>
      <c r="M1151" s="849">
        <v>3092</v>
      </c>
      <c r="N1151" s="849"/>
      <c r="O1151" s="849"/>
      <c r="P1151" s="837"/>
      <c r="Q1151" s="850"/>
    </row>
    <row r="1152" spans="1:17" ht="14.4" customHeight="1" x14ac:dyDescent="0.3">
      <c r="A1152" s="831" t="s">
        <v>629</v>
      </c>
      <c r="B1152" s="832" t="s">
        <v>8528</v>
      </c>
      <c r="C1152" s="832" t="s">
        <v>6770</v>
      </c>
      <c r="D1152" s="832" t="s">
        <v>8529</v>
      </c>
      <c r="E1152" s="832" t="s">
        <v>8530</v>
      </c>
      <c r="F1152" s="849">
        <v>1</v>
      </c>
      <c r="G1152" s="849">
        <v>1136</v>
      </c>
      <c r="H1152" s="849">
        <v>0.33304016417472881</v>
      </c>
      <c r="I1152" s="849">
        <v>1136</v>
      </c>
      <c r="J1152" s="849">
        <v>3</v>
      </c>
      <c r="K1152" s="849">
        <v>3411</v>
      </c>
      <c r="L1152" s="849">
        <v>1</v>
      </c>
      <c r="M1152" s="849">
        <v>1137</v>
      </c>
      <c r="N1152" s="849">
        <v>1</v>
      </c>
      <c r="O1152" s="849">
        <v>1141</v>
      </c>
      <c r="P1152" s="837">
        <v>0.33450600996775137</v>
      </c>
      <c r="Q1152" s="850">
        <v>1141</v>
      </c>
    </row>
    <row r="1153" spans="1:17" ht="14.4" customHeight="1" x14ac:dyDescent="0.3">
      <c r="A1153" s="831" t="s">
        <v>629</v>
      </c>
      <c r="B1153" s="832" t="s">
        <v>8528</v>
      </c>
      <c r="C1153" s="832" t="s">
        <v>6770</v>
      </c>
      <c r="D1153" s="832" t="s">
        <v>8531</v>
      </c>
      <c r="E1153" s="832" t="s">
        <v>8532</v>
      </c>
      <c r="F1153" s="849"/>
      <c r="G1153" s="849"/>
      <c r="H1153" s="849"/>
      <c r="I1153" s="849"/>
      <c r="J1153" s="849">
        <v>1</v>
      </c>
      <c r="K1153" s="849">
        <v>266</v>
      </c>
      <c r="L1153" s="849">
        <v>1</v>
      </c>
      <c r="M1153" s="849">
        <v>266</v>
      </c>
      <c r="N1153" s="849">
        <v>8</v>
      </c>
      <c r="O1153" s="849">
        <v>2136</v>
      </c>
      <c r="P1153" s="837">
        <v>8.0300751879699241</v>
      </c>
      <c r="Q1153" s="850">
        <v>267</v>
      </c>
    </row>
    <row r="1154" spans="1:17" ht="14.4" customHeight="1" x14ac:dyDescent="0.3">
      <c r="A1154" s="831" t="s">
        <v>629</v>
      </c>
      <c r="B1154" s="832" t="s">
        <v>8528</v>
      </c>
      <c r="C1154" s="832" t="s">
        <v>6770</v>
      </c>
      <c r="D1154" s="832" t="s">
        <v>8533</v>
      </c>
      <c r="E1154" s="832" t="s">
        <v>8534</v>
      </c>
      <c r="F1154" s="849"/>
      <c r="G1154" s="849"/>
      <c r="H1154" s="849"/>
      <c r="I1154" s="849"/>
      <c r="J1154" s="849">
        <v>3</v>
      </c>
      <c r="K1154" s="849">
        <v>849</v>
      </c>
      <c r="L1154" s="849">
        <v>1</v>
      </c>
      <c r="M1154" s="849">
        <v>283</v>
      </c>
      <c r="N1154" s="849"/>
      <c r="O1154" s="849"/>
      <c r="P1154" s="837"/>
      <c r="Q1154" s="850"/>
    </row>
    <row r="1155" spans="1:17" ht="14.4" customHeight="1" x14ac:dyDescent="0.3">
      <c r="A1155" s="831" t="s">
        <v>629</v>
      </c>
      <c r="B1155" s="832" t="s">
        <v>8528</v>
      </c>
      <c r="C1155" s="832" t="s">
        <v>6770</v>
      </c>
      <c r="D1155" s="832" t="s">
        <v>8535</v>
      </c>
      <c r="E1155" s="832" t="s">
        <v>8536</v>
      </c>
      <c r="F1155" s="849"/>
      <c r="G1155" s="849"/>
      <c r="H1155" s="849"/>
      <c r="I1155" s="849"/>
      <c r="J1155" s="849">
        <v>2</v>
      </c>
      <c r="K1155" s="849">
        <v>1604</v>
      </c>
      <c r="L1155" s="849">
        <v>1</v>
      </c>
      <c r="M1155" s="849">
        <v>802</v>
      </c>
      <c r="N1155" s="849">
        <v>1</v>
      </c>
      <c r="O1155" s="849">
        <v>808</v>
      </c>
      <c r="P1155" s="837">
        <v>0.50374064837905241</v>
      </c>
      <c r="Q1155" s="850">
        <v>808</v>
      </c>
    </row>
    <row r="1156" spans="1:17" ht="14.4" customHeight="1" x14ac:dyDescent="0.3">
      <c r="A1156" s="831" t="s">
        <v>629</v>
      </c>
      <c r="B1156" s="832" t="s">
        <v>8528</v>
      </c>
      <c r="C1156" s="832" t="s">
        <v>6770</v>
      </c>
      <c r="D1156" s="832" t="s">
        <v>8537</v>
      </c>
      <c r="E1156" s="832" t="s">
        <v>8538</v>
      </c>
      <c r="F1156" s="849">
        <v>1</v>
      </c>
      <c r="G1156" s="849">
        <v>5598</v>
      </c>
      <c r="H1156" s="849"/>
      <c r="I1156" s="849">
        <v>5598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" customHeight="1" x14ac:dyDescent="0.3">
      <c r="A1157" s="831" t="s">
        <v>8539</v>
      </c>
      <c r="B1157" s="832" t="s">
        <v>6920</v>
      </c>
      <c r="C1157" s="832" t="s">
        <v>6770</v>
      </c>
      <c r="D1157" s="832" t="s">
        <v>6931</v>
      </c>
      <c r="E1157" s="832" t="s">
        <v>6932</v>
      </c>
      <c r="F1157" s="849">
        <v>1</v>
      </c>
      <c r="G1157" s="849">
        <v>177</v>
      </c>
      <c r="H1157" s="849"/>
      <c r="I1157" s="849">
        <v>177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" customHeight="1" x14ac:dyDescent="0.3">
      <c r="A1158" s="831" t="s">
        <v>8540</v>
      </c>
      <c r="B1158" s="832" t="s">
        <v>7094</v>
      </c>
      <c r="C1158" s="832" t="s">
        <v>6770</v>
      </c>
      <c r="D1158" s="832" t="s">
        <v>6810</v>
      </c>
      <c r="E1158" s="832" t="s">
        <v>6811</v>
      </c>
      <c r="F1158" s="849">
        <v>1</v>
      </c>
      <c r="G1158" s="849">
        <v>37</v>
      </c>
      <c r="H1158" s="849"/>
      <c r="I1158" s="849">
        <v>37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7167</v>
      </c>
      <c r="B1159" s="832" t="s">
        <v>7094</v>
      </c>
      <c r="C1159" s="832" t="s">
        <v>6770</v>
      </c>
      <c r="D1159" s="832" t="s">
        <v>6888</v>
      </c>
      <c r="E1159" s="832" t="s">
        <v>6889</v>
      </c>
      <c r="F1159" s="849"/>
      <c r="G1159" s="849"/>
      <c r="H1159" s="849"/>
      <c r="I1159" s="849"/>
      <c r="J1159" s="849">
        <v>2</v>
      </c>
      <c r="K1159" s="849">
        <v>710</v>
      </c>
      <c r="L1159" s="849">
        <v>1</v>
      </c>
      <c r="M1159" s="849">
        <v>355</v>
      </c>
      <c r="N1159" s="849"/>
      <c r="O1159" s="849"/>
      <c r="P1159" s="837"/>
      <c r="Q1159" s="850"/>
    </row>
    <row r="1160" spans="1:17" ht="14.4" customHeight="1" x14ac:dyDescent="0.3">
      <c r="A1160" s="831" t="s">
        <v>8541</v>
      </c>
      <c r="B1160" s="832" t="s">
        <v>7094</v>
      </c>
      <c r="C1160" s="832" t="s">
        <v>6770</v>
      </c>
      <c r="D1160" s="832" t="s">
        <v>6925</v>
      </c>
      <c r="E1160" s="832" t="s">
        <v>6926</v>
      </c>
      <c r="F1160" s="849">
        <v>1</v>
      </c>
      <c r="G1160" s="849">
        <v>177</v>
      </c>
      <c r="H1160" s="849"/>
      <c r="I1160" s="849">
        <v>177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8541</v>
      </c>
      <c r="B1161" s="832" t="s">
        <v>7094</v>
      </c>
      <c r="C1161" s="832" t="s">
        <v>6770</v>
      </c>
      <c r="D1161" s="832" t="s">
        <v>6888</v>
      </c>
      <c r="E1161" s="832" t="s">
        <v>6889</v>
      </c>
      <c r="F1161" s="849">
        <v>2</v>
      </c>
      <c r="G1161" s="849">
        <v>710</v>
      </c>
      <c r="H1161" s="849"/>
      <c r="I1161" s="849">
        <v>355</v>
      </c>
      <c r="J1161" s="849"/>
      <c r="K1161" s="849"/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8542</v>
      </c>
      <c r="B1162" s="832" t="s">
        <v>7069</v>
      </c>
      <c r="C1162" s="832" t="s">
        <v>6770</v>
      </c>
      <c r="D1162" s="832" t="s">
        <v>6810</v>
      </c>
      <c r="E1162" s="832" t="s">
        <v>6811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1</v>
      </c>
      <c r="O1162" s="849">
        <v>38</v>
      </c>
      <c r="P1162" s="837"/>
      <c r="Q1162" s="850">
        <v>38</v>
      </c>
    </row>
    <row r="1163" spans="1:17" ht="14.4" customHeight="1" x14ac:dyDescent="0.3">
      <c r="A1163" s="831" t="s">
        <v>8543</v>
      </c>
      <c r="B1163" s="832" t="s">
        <v>7138</v>
      </c>
      <c r="C1163" s="832" t="s">
        <v>6770</v>
      </c>
      <c r="D1163" s="832" t="s">
        <v>7157</v>
      </c>
      <c r="E1163" s="832" t="s">
        <v>7158</v>
      </c>
      <c r="F1163" s="849"/>
      <c r="G1163" s="849"/>
      <c r="H1163" s="849"/>
      <c r="I1163" s="849"/>
      <c r="J1163" s="849">
        <v>1</v>
      </c>
      <c r="K1163" s="849">
        <v>178</v>
      </c>
      <c r="L1163" s="849">
        <v>1</v>
      </c>
      <c r="M1163" s="849">
        <v>178</v>
      </c>
      <c r="N1163" s="849"/>
      <c r="O1163" s="849"/>
      <c r="P1163" s="837"/>
      <c r="Q1163" s="850"/>
    </row>
    <row r="1164" spans="1:17" ht="14.4" customHeight="1" x14ac:dyDescent="0.3">
      <c r="A1164" s="831" t="s">
        <v>8544</v>
      </c>
      <c r="B1164" s="832" t="s">
        <v>7094</v>
      </c>
      <c r="C1164" s="832" t="s">
        <v>6770</v>
      </c>
      <c r="D1164" s="832" t="s">
        <v>6888</v>
      </c>
      <c r="E1164" s="832" t="s">
        <v>6889</v>
      </c>
      <c r="F1164" s="849">
        <v>11</v>
      </c>
      <c r="G1164" s="849">
        <v>3905</v>
      </c>
      <c r="H1164" s="849">
        <v>1.5714285714285714</v>
      </c>
      <c r="I1164" s="849">
        <v>355</v>
      </c>
      <c r="J1164" s="849">
        <v>7</v>
      </c>
      <c r="K1164" s="849">
        <v>2485</v>
      </c>
      <c r="L1164" s="849">
        <v>1</v>
      </c>
      <c r="M1164" s="849">
        <v>355</v>
      </c>
      <c r="N1164" s="849">
        <v>3</v>
      </c>
      <c r="O1164" s="849">
        <v>1074</v>
      </c>
      <c r="P1164" s="837">
        <v>0.43219315895372235</v>
      </c>
      <c r="Q1164" s="850">
        <v>358</v>
      </c>
    </row>
    <row r="1165" spans="1:17" ht="14.4" customHeight="1" thickBot="1" x14ac:dyDescent="0.35">
      <c r="A1165" s="839" t="s">
        <v>8544</v>
      </c>
      <c r="B1165" s="840" t="s">
        <v>7094</v>
      </c>
      <c r="C1165" s="840" t="s">
        <v>6770</v>
      </c>
      <c r="D1165" s="840" t="s">
        <v>7113</v>
      </c>
      <c r="E1165" s="840" t="s">
        <v>7114</v>
      </c>
      <c r="F1165" s="851">
        <v>2</v>
      </c>
      <c r="G1165" s="851">
        <v>1402</v>
      </c>
      <c r="H1165" s="851"/>
      <c r="I1165" s="851">
        <v>701</v>
      </c>
      <c r="J1165" s="851"/>
      <c r="K1165" s="851"/>
      <c r="L1165" s="851"/>
      <c r="M1165" s="851"/>
      <c r="N1165" s="851"/>
      <c r="O1165" s="851"/>
      <c r="P1165" s="845"/>
      <c r="Q1165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402.30500000000001</v>
      </c>
      <c r="C5" s="114">
        <v>383.779</v>
      </c>
      <c r="D5" s="114">
        <v>449.04300000000001</v>
      </c>
      <c r="E5" s="424">
        <f>IF(OR(D5=0,B5=0),"",D5/B5)</f>
        <v>1.1161755384596264</v>
      </c>
      <c r="F5" s="129">
        <f>IF(OR(D5=0,C5=0),"",D5/C5)</f>
        <v>1.1700562042217006</v>
      </c>
      <c r="G5" s="130">
        <v>492</v>
      </c>
      <c r="H5" s="114">
        <v>483</v>
      </c>
      <c r="I5" s="114">
        <v>504</v>
      </c>
      <c r="J5" s="424">
        <f>IF(OR(I5=0,G5=0),"",I5/G5)</f>
        <v>1.024390243902439</v>
      </c>
      <c r="K5" s="131">
        <f>IF(OR(I5=0,H5=0),"",I5/H5)</f>
        <v>1.0434782608695652</v>
      </c>
      <c r="L5" s="121"/>
      <c r="M5" s="121"/>
      <c r="N5" s="7">
        <f>D5-C5</f>
        <v>65.26400000000001</v>
      </c>
      <c r="O5" s="8">
        <f>I5-H5</f>
        <v>21</v>
      </c>
      <c r="P5" s="7">
        <f>D5-B5</f>
        <v>46.738</v>
      </c>
      <c r="Q5" s="8">
        <f>I5-G5</f>
        <v>12</v>
      </c>
    </row>
    <row r="6" spans="1:17" ht="14.4" hidden="1" customHeight="1" outlineLevel="1" x14ac:dyDescent="0.3">
      <c r="A6" s="441" t="s">
        <v>168</v>
      </c>
      <c r="B6" s="120">
        <v>172.75800000000001</v>
      </c>
      <c r="C6" s="113">
        <v>158.53299999999999</v>
      </c>
      <c r="D6" s="113">
        <v>115.05500000000001</v>
      </c>
      <c r="E6" s="424">
        <f t="shared" ref="E6:E12" si="0">IF(OR(D6=0,B6=0),"",D6/B6)</f>
        <v>0.66598941872445849</v>
      </c>
      <c r="F6" s="129">
        <f t="shared" ref="F6:F12" si="1">IF(OR(D6=0,C6=0),"",D6/C6)</f>
        <v>0.72574795153059624</v>
      </c>
      <c r="G6" s="133">
        <v>218</v>
      </c>
      <c r="H6" s="113">
        <v>171</v>
      </c>
      <c r="I6" s="113">
        <v>183</v>
      </c>
      <c r="J6" s="425">
        <f t="shared" ref="J6:J12" si="2">IF(OR(I6=0,G6=0),"",I6/G6)</f>
        <v>0.83944954128440363</v>
      </c>
      <c r="K6" s="134">
        <f t="shared" ref="K6:K12" si="3">IF(OR(I6=0,H6=0),"",I6/H6)</f>
        <v>1.0701754385964912</v>
      </c>
      <c r="L6" s="121"/>
      <c r="M6" s="121"/>
      <c r="N6" s="5">
        <f t="shared" ref="N6:N13" si="4">D6-C6</f>
        <v>-43.47799999999998</v>
      </c>
      <c r="O6" s="6">
        <f t="shared" ref="O6:O13" si="5">I6-H6</f>
        <v>12</v>
      </c>
      <c r="P6" s="5">
        <f t="shared" ref="P6:P13" si="6">D6-B6</f>
        <v>-57.703000000000003</v>
      </c>
      <c r="Q6" s="6">
        <f t="shared" ref="Q6:Q13" si="7">I6-G6</f>
        <v>-35</v>
      </c>
    </row>
    <row r="7" spans="1:17" ht="14.4" hidden="1" customHeight="1" outlineLevel="1" x14ac:dyDescent="0.3">
      <c r="A7" s="441" t="s">
        <v>169</v>
      </c>
      <c r="B7" s="120">
        <v>624.82299999999998</v>
      </c>
      <c r="C7" s="113">
        <v>699.44899999999996</v>
      </c>
      <c r="D7" s="113">
        <v>686.26599999999996</v>
      </c>
      <c r="E7" s="424">
        <f t="shared" si="0"/>
        <v>1.0983366489389794</v>
      </c>
      <c r="F7" s="129">
        <f t="shared" si="1"/>
        <v>0.98115230703024814</v>
      </c>
      <c r="G7" s="133">
        <v>810</v>
      </c>
      <c r="H7" s="113">
        <v>837</v>
      </c>
      <c r="I7" s="113">
        <v>852</v>
      </c>
      <c r="J7" s="425">
        <f t="shared" si="2"/>
        <v>1.0518518518518518</v>
      </c>
      <c r="K7" s="134">
        <f t="shared" si="3"/>
        <v>1.0179211469534051</v>
      </c>
      <c r="L7" s="121"/>
      <c r="M7" s="121"/>
      <c r="N7" s="5">
        <f t="shared" si="4"/>
        <v>-13.182999999999993</v>
      </c>
      <c r="O7" s="6">
        <f t="shared" si="5"/>
        <v>15</v>
      </c>
      <c r="P7" s="5">
        <f t="shared" si="6"/>
        <v>61.442999999999984</v>
      </c>
      <c r="Q7" s="6">
        <f t="shared" si="7"/>
        <v>42</v>
      </c>
    </row>
    <row r="8" spans="1:17" ht="14.4" hidden="1" customHeight="1" outlineLevel="1" x14ac:dyDescent="0.3">
      <c r="A8" s="441" t="s">
        <v>170</v>
      </c>
      <c r="B8" s="120">
        <v>41.628</v>
      </c>
      <c r="C8" s="113">
        <v>29.510999999999999</v>
      </c>
      <c r="D8" s="113">
        <v>63.331000000000003</v>
      </c>
      <c r="E8" s="424">
        <f t="shared" si="0"/>
        <v>1.521355818199289</v>
      </c>
      <c r="F8" s="129">
        <f t="shared" si="1"/>
        <v>2.1460133509538819</v>
      </c>
      <c r="G8" s="133">
        <v>52</v>
      </c>
      <c r="H8" s="113">
        <v>52</v>
      </c>
      <c r="I8" s="113">
        <v>76</v>
      </c>
      <c r="J8" s="425">
        <f t="shared" si="2"/>
        <v>1.4615384615384615</v>
      </c>
      <c r="K8" s="134">
        <f t="shared" si="3"/>
        <v>1.4615384615384615</v>
      </c>
      <c r="L8" s="121"/>
      <c r="M8" s="121"/>
      <c r="N8" s="5">
        <f t="shared" si="4"/>
        <v>33.820000000000007</v>
      </c>
      <c r="O8" s="6">
        <f t="shared" si="5"/>
        <v>24</v>
      </c>
      <c r="P8" s="5">
        <f t="shared" si="6"/>
        <v>21.703000000000003</v>
      </c>
      <c r="Q8" s="6">
        <f t="shared" si="7"/>
        <v>24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173.149</v>
      </c>
      <c r="C10" s="113">
        <v>166.036</v>
      </c>
      <c r="D10" s="113">
        <v>199.786</v>
      </c>
      <c r="E10" s="424">
        <f t="shared" si="0"/>
        <v>1.1538386014357576</v>
      </c>
      <c r="F10" s="129">
        <f t="shared" si="1"/>
        <v>1.2032691705413283</v>
      </c>
      <c r="G10" s="133">
        <v>256</v>
      </c>
      <c r="H10" s="113">
        <v>250</v>
      </c>
      <c r="I10" s="113">
        <v>231</v>
      </c>
      <c r="J10" s="425">
        <f t="shared" si="2"/>
        <v>0.90234375</v>
      </c>
      <c r="K10" s="134">
        <f t="shared" si="3"/>
        <v>0.92400000000000004</v>
      </c>
      <c r="L10" s="121"/>
      <c r="M10" s="121"/>
      <c r="N10" s="5">
        <f t="shared" si="4"/>
        <v>33.75</v>
      </c>
      <c r="O10" s="6">
        <f t="shared" si="5"/>
        <v>-19</v>
      </c>
      <c r="P10" s="5">
        <f t="shared" si="6"/>
        <v>26.637</v>
      </c>
      <c r="Q10" s="6">
        <f t="shared" si="7"/>
        <v>-25</v>
      </c>
    </row>
    <row r="11" spans="1:17" ht="14.4" hidden="1" customHeight="1" outlineLevel="1" x14ac:dyDescent="0.3">
      <c r="A11" s="441" t="s">
        <v>173</v>
      </c>
      <c r="B11" s="120">
        <v>83.932000000000002</v>
      </c>
      <c r="C11" s="113">
        <v>81.515000000000001</v>
      </c>
      <c r="D11" s="113">
        <v>85.188000000000002</v>
      </c>
      <c r="E11" s="424">
        <f t="shared" si="0"/>
        <v>1.0149644950674355</v>
      </c>
      <c r="F11" s="129">
        <f t="shared" si="1"/>
        <v>1.0450591915598357</v>
      </c>
      <c r="G11" s="133">
        <v>89</v>
      </c>
      <c r="H11" s="113">
        <v>80</v>
      </c>
      <c r="I11" s="113">
        <v>97</v>
      </c>
      <c r="J11" s="425">
        <f t="shared" si="2"/>
        <v>1.0898876404494382</v>
      </c>
      <c r="K11" s="134">
        <f t="shared" si="3"/>
        <v>1.2124999999999999</v>
      </c>
      <c r="L11" s="121"/>
      <c r="M11" s="121"/>
      <c r="N11" s="5">
        <f t="shared" si="4"/>
        <v>3.6730000000000018</v>
      </c>
      <c r="O11" s="6">
        <f t="shared" si="5"/>
        <v>17</v>
      </c>
      <c r="P11" s="5">
        <f t="shared" si="6"/>
        <v>1.2560000000000002</v>
      </c>
      <c r="Q11" s="6">
        <f t="shared" si="7"/>
        <v>8</v>
      </c>
    </row>
    <row r="12" spans="1:17" ht="14.4" hidden="1" customHeight="1" outlineLevel="1" thickBot="1" x14ac:dyDescent="0.35">
      <c r="A12" s="442" t="s">
        <v>208</v>
      </c>
      <c r="B12" s="238">
        <v>8.0890000000000004</v>
      </c>
      <c r="C12" s="239">
        <v>2.806</v>
      </c>
      <c r="D12" s="239">
        <v>0.67400000000000004</v>
      </c>
      <c r="E12" s="424">
        <f t="shared" si="0"/>
        <v>8.3323031277042894E-2</v>
      </c>
      <c r="F12" s="129">
        <f t="shared" si="1"/>
        <v>0.24019957234497508</v>
      </c>
      <c r="G12" s="241">
        <v>15</v>
      </c>
      <c r="H12" s="239">
        <v>5</v>
      </c>
      <c r="I12" s="239">
        <v>1</v>
      </c>
      <c r="J12" s="426">
        <f t="shared" si="2"/>
        <v>6.6666666666666666E-2</v>
      </c>
      <c r="K12" s="242">
        <f t="shared" si="3"/>
        <v>0.2</v>
      </c>
      <c r="L12" s="121"/>
      <c r="M12" s="121"/>
      <c r="N12" s="243">
        <f t="shared" si="4"/>
        <v>-2.1320000000000001</v>
      </c>
      <c r="O12" s="244">
        <f t="shared" si="5"/>
        <v>-4</v>
      </c>
      <c r="P12" s="243">
        <f t="shared" si="6"/>
        <v>-7.415</v>
      </c>
      <c r="Q12" s="244">
        <f t="shared" si="7"/>
        <v>-14</v>
      </c>
    </row>
    <row r="13" spans="1:17" ht="14.4" customHeight="1" collapsed="1" thickBot="1" x14ac:dyDescent="0.35">
      <c r="A13" s="117" t="s">
        <v>3</v>
      </c>
      <c r="B13" s="115">
        <f>SUM(B5:B12)</f>
        <v>1506.684</v>
      </c>
      <c r="C13" s="116">
        <f>SUM(C5:C12)</f>
        <v>1521.6290000000001</v>
      </c>
      <c r="D13" s="116">
        <f>SUM(D5:D12)</f>
        <v>1599.3430000000001</v>
      </c>
      <c r="E13" s="420">
        <f>IF(OR(D13=0,B13=0),0,D13/B13)</f>
        <v>1.0614986287768371</v>
      </c>
      <c r="F13" s="135">
        <f>IF(OR(D13=0,C13=0),0,D13/C13)</f>
        <v>1.0510728962184606</v>
      </c>
      <c r="G13" s="136">
        <f>SUM(G5:G12)</f>
        <v>1932</v>
      </c>
      <c r="H13" s="116">
        <f>SUM(H5:H12)</f>
        <v>1878</v>
      </c>
      <c r="I13" s="116">
        <f>SUM(I5:I12)</f>
        <v>1944</v>
      </c>
      <c r="J13" s="420">
        <f>IF(OR(I13=0,G13=0),0,I13/G13)</f>
        <v>1.0062111801242235</v>
      </c>
      <c r="K13" s="137">
        <f>IF(OR(I13=0,H13=0),0,I13/H13)</f>
        <v>1.035143769968051</v>
      </c>
      <c r="L13" s="121"/>
      <c r="M13" s="121"/>
      <c r="N13" s="127">
        <f t="shared" si="4"/>
        <v>77.713999999999942</v>
      </c>
      <c r="O13" s="138">
        <f t="shared" si="5"/>
        <v>66</v>
      </c>
      <c r="P13" s="127">
        <f t="shared" si="6"/>
        <v>92.659000000000106</v>
      </c>
      <c r="Q13" s="138">
        <f t="shared" si="7"/>
        <v>12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398.61399999999998</v>
      </c>
      <c r="C18" s="114">
        <v>377.11799999999999</v>
      </c>
      <c r="D18" s="114">
        <v>441.49299999999999</v>
      </c>
      <c r="E18" s="424">
        <f>IF(OR(D18=0,B18=0),"",D18/B18)</f>
        <v>1.1075702308498949</v>
      </c>
      <c r="F18" s="129">
        <f>IF(OR(D18=0,C18=0),"",D18/C18)</f>
        <v>1.1707025387279313</v>
      </c>
      <c r="G18" s="119">
        <v>484</v>
      </c>
      <c r="H18" s="114">
        <v>468</v>
      </c>
      <c r="I18" s="114">
        <v>493</v>
      </c>
      <c r="J18" s="424">
        <f>IF(OR(I18=0,G18=0),"",I18/G18)</f>
        <v>1.0185950413223142</v>
      </c>
      <c r="K18" s="131">
        <f>IF(OR(I18=0,H18=0),"",I18/H18)</f>
        <v>1.0534188034188035</v>
      </c>
      <c r="L18" s="645">
        <v>0.91871999999999998</v>
      </c>
      <c r="M18" s="646"/>
      <c r="N18" s="145">
        <f t="shared" ref="N18:N26" si="8">D18-C18</f>
        <v>64.375</v>
      </c>
      <c r="O18" s="146">
        <f t="shared" ref="O18:O26" si="9">I18-H18</f>
        <v>25</v>
      </c>
      <c r="P18" s="145">
        <f t="shared" ref="P18:P26" si="10">D18-B18</f>
        <v>42.879000000000019</v>
      </c>
      <c r="Q18" s="146">
        <f t="shared" ref="Q18:Q26" si="11">I18-G18</f>
        <v>9</v>
      </c>
    </row>
    <row r="19" spans="1:17" ht="14.4" hidden="1" customHeight="1" outlineLevel="1" x14ac:dyDescent="0.3">
      <c r="A19" s="441" t="s">
        <v>168</v>
      </c>
      <c r="B19" s="120">
        <v>170.44499999999999</v>
      </c>
      <c r="C19" s="113">
        <v>158.24199999999999</v>
      </c>
      <c r="D19" s="113">
        <v>114.764</v>
      </c>
      <c r="E19" s="425">
        <f t="shared" ref="E19:E25" si="12">IF(OR(D19=0,B19=0),"",D19/B19)</f>
        <v>0.67331983924433103</v>
      </c>
      <c r="F19" s="132">
        <f t="shared" ref="F19:F25" si="13">IF(OR(D19=0,C19=0),"",D19/C19)</f>
        <v>0.72524361421114503</v>
      </c>
      <c r="G19" s="120">
        <v>212</v>
      </c>
      <c r="H19" s="113">
        <v>170</v>
      </c>
      <c r="I19" s="113">
        <v>182</v>
      </c>
      <c r="J19" s="425">
        <f t="shared" ref="J19:J25" si="14">IF(OR(I19=0,G19=0),"",I19/G19)</f>
        <v>0.85849056603773588</v>
      </c>
      <c r="K19" s="134">
        <f t="shared" ref="K19:K25" si="15">IF(OR(I19=0,H19=0),"",I19/H19)</f>
        <v>1.0705882352941176</v>
      </c>
      <c r="L19" s="645">
        <v>0.99456</v>
      </c>
      <c r="M19" s="646"/>
      <c r="N19" s="147">
        <f t="shared" si="8"/>
        <v>-43.477999999999994</v>
      </c>
      <c r="O19" s="148">
        <f t="shared" si="9"/>
        <v>12</v>
      </c>
      <c r="P19" s="147">
        <f t="shared" si="10"/>
        <v>-55.680999999999997</v>
      </c>
      <c r="Q19" s="148">
        <f t="shared" si="11"/>
        <v>-30</v>
      </c>
    </row>
    <row r="20" spans="1:17" ht="14.4" hidden="1" customHeight="1" outlineLevel="1" x14ac:dyDescent="0.3">
      <c r="A20" s="441" t="s">
        <v>169</v>
      </c>
      <c r="B20" s="120">
        <v>611.99300000000005</v>
      </c>
      <c r="C20" s="113">
        <v>691.02300000000002</v>
      </c>
      <c r="D20" s="113">
        <v>674.19500000000005</v>
      </c>
      <c r="E20" s="425">
        <f t="shared" si="12"/>
        <v>1.101638417432879</v>
      </c>
      <c r="F20" s="132">
        <f t="shared" si="13"/>
        <v>0.97564769913591887</v>
      </c>
      <c r="G20" s="120">
        <v>800</v>
      </c>
      <c r="H20" s="113">
        <v>818</v>
      </c>
      <c r="I20" s="113">
        <v>839</v>
      </c>
      <c r="J20" s="425">
        <f t="shared" si="14"/>
        <v>1.0487500000000001</v>
      </c>
      <c r="K20" s="134">
        <f t="shared" si="15"/>
        <v>1.0256723716381417</v>
      </c>
      <c r="L20" s="645">
        <v>0.96671999999999991</v>
      </c>
      <c r="M20" s="646"/>
      <c r="N20" s="147">
        <f t="shared" si="8"/>
        <v>-16.827999999999975</v>
      </c>
      <c r="O20" s="148">
        <f t="shared" si="9"/>
        <v>21</v>
      </c>
      <c r="P20" s="147">
        <f t="shared" si="10"/>
        <v>62.201999999999998</v>
      </c>
      <c r="Q20" s="148">
        <f t="shared" si="11"/>
        <v>39</v>
      </c>
    </row>
    <row r="21" spans="1:17" ht="14.4" hidden="1" customHeight="1" outlineLevel="1" x14ac:dyDescent="0.3">
      <c r="A21" s="441" t="s">
        <v>170</v>
      </c>
      <c r="B21" s="120">
        <v>41.628</v>
      </c>
      <c r="C21" s="113">
        <v>29.510999999999999</v>
      </c>
      <c r="D21" s="113">
        <v>62.761000000000003</v>
      </c>
      <c r="E21" s="425">
        <f t="shared" si="12"/>
        <v>1.5076631113673489</v>
      </c>
      <c r="F21" s="132">
        <f t="shared" si="13"/>
        <v>2.126698519196232</v>
      </c>
      <c r="G21" s="120">
        <v>52</v>
      </c>
      <c r="H21" s="113">
        <v>52</v>
      </c>
      <c r="I21" s="113">
        <v>75</v>
      </c>
      <c r="J21" s="425">
        <f t="shared" si="14"/>
        <v>1.4423076923076923</v>
      </c>
      <c r="K21" s="134">
        <f t="shared" si="15"/>
        <v>1.4423076923076923</v>
      </c>
      <c r="L21" s="645">
        <v>1.11744</v>
      </c>
      <c r="M21" s="646"/>
      <c r="N21" s="147">
        <f t="shared" si="8"/>
        <v>33.25</v>
      </c>
      <c r="O21" s="148">
        <f t="shared" si="9"/>
        <v>23</v>
      </c>
      <c r="P21" s="147">
        <f t="shared" si="10"/>
        <v>21.133000000000003</v>
      </c>
      <c r="Q21" s="148">
        <f t="shared" si="11"/>
        <v>23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170.78</v>
      </c>
      <c r="C23" s="113">
        <v>162.29599999999999</v>
      </c>
      <c r="D23" s="113">
        <v>199.18899999999999</v>
      </c>
      <c r="E23" s="425">
        <f t="shared" si="12"/>
        <v>1.1663485185618925</v>
      </c>
      <c r="F23" s="132">
        <f t="shared" si="13"/>
        <v>1.2273192192044167</v>
      </c>
      <c r="G23" s="120">
        <v>248</v>
      </c>
      <c r="H23" s="113">
        <v>241</v>
      </c>
      <c r="I23" s="113">
        <v>230</v>
      </c>
      <c r="J23" s="425">
        <f t="shared" si="14"/>
        <v>0.92741935483870963</v>
      </c>
      <c r="K23" s="134">
        <f t="shared" si="15"/>
        <v>0.9543568464730291</v>
      </c>
      <c r="L23" s="645">
        <v>0.98495999999999995</v>
      </c>
      <c r="M23" s="646"/>
      <c r="N23" s="147">
        <f t="shared" si="8"/>
        <v>36.893000000000001</v>
      </c>
      <c r="O23" s="148">
        <f t="shared" si="9"/>
        <v>-11</v>
      </c>
      <c r="P23" s="147">
        <f t="shared" si="10"/>
        <v>28.408999999999992</v>
      </c>
      <c r="Q23" s="148">
        <f t="shared" si="11"/>
        <v>-18</v>
      </c>
    </row>
    <row r="24" spans="1:17" ht="14.4" hidden="1" customHeight="1" outlineLevel="1" x14ac:dyDescent="0.3">
      <c r="A24" s="441" t="s">
        <v>173</v>
      </c>
      <c r="B24" s="120">
        <v>83.058999999999997</v>
      </c>
      <c r="C24" s="113">
        <v>80.353999999999999</v>
      </c>
      <c r="D24" s="113">
        <v>84.8</v>
      </c>
      <c r="E24" s="425">
        <f t="shared" si="12"/>
        <v>1.0209610036239301</v>
      </c>
      <c r="F24" s="132">
        <f t="shared" si="13"/>
        <v>1.055330164024193</v>
      </c>
      <c r="G24" s="120">
        <v>86</v>
      </c>
      <c r="H24" s="113">
        <v>77</v>
      </c>
      <c r="I24" s="113">
        <v>96</v>
      </c>
      <c r="J24" s="425">
        <f t="shared" si="14"/>
        <v>1.1162790697674418</v>
      </c>
      <c r="K24" s="134">
        <f t="shared" si="15"/>
        <v>1.2467532467532467</v>
      </c>
      <c r="L24" s="645">
        <v>1.0147199999999998</v>
      </c>
      <c r="M24" s="646"/>
      <c r="N24" s="147">
        <f t="shared" si="8"/>
        <v>4.445999999999998</v>
      </c>
      <c r="O24" s="148">
        <f t="shared" si="9"/>
        <v>19</v>
      </c>
      <c r="P24" s="147">
        <f t="shared" si="10"/>
        <v>1.7409999999999997</v>
      </c>
      <c r="Q24" s="148">
        <f t="shared" si="11"/>
        <v>10</v>
      </c>
    </row>
    <row r="25" spans="1:17" ht="14.4" hidden="1" customHeight="1" outlineLevel="1" thickBot="1" x14ac:dyDescent="0.35">
      <c r="A25" s="442" t="s">
        <v>208</v>
      </c>
      <c r="B25" s="238">
        <v>8.0890000000000004</v>
      </c>
      <c r="C25" s="239">
        <v>2.806</v>
      </c>
      <c r="D25" s="239">
        <v>0.67400000000000004</v>
      </c>
      <c r="E25" s="426">
        <f t="shared" si="12"/>
        <v>8.3323031277042894E-2</v>
      </c>
      <c r="F25" s="240">
        <f t="shared" si="13"/>
        <v>0.24019957234497508</v>
      </c>
      <c r="G25" s="238">
        <v>15</v>
      </c>
      <c r="H25" s="239">
        <v>5</v>
      </c>
      <c r="I25" s="239">
        <v>1</v>
      </c>
      <c r="J25" s="426">
        <f t="shared" si="14"/>
        <v>6.6666666666666666E-2</v>
      </c>
      <c r="K25" s="242">
        <f t="shared" si="15"/>
        <v>0.2</v>
      </c>
      <c r="L25" s="356"/>
      <c r="M25" s="357"/>
      <c r="N25" s="245">
        <f t="shared" si="8"/>
        <v>-2.1320000000000001</v>
      </c>
      <c r="O25" s="246">
        <f t="shared" si="9"/>
        <v>-4</v>
      </c>
      <c r="P25" s="245">
        <f t="shared" si="10"/>
        <v>-7.415</v>
      </c>
      <c r="Q25" s="246">
        <f t="shared" si="11"/>
        <v>-14</v>
      </c>
    </row>
    <row r="26" spans="1:17" ht="14.4" customHeight="1" collapsed="1" thickBot="1" x14ac:dyDescent="0.35">
      <c r="A26" s="445" t="s">
        <v>3</v>
      </c>
      <c r="B26" s="149">
        <f>SUM(B18:B25)</f>
        <v>1484.6079999999999</v>
      </c>
      <c r="C26" s="150">
        <f>SUM(C18:C25)</f>
        <v>1501.3500000000001</v>
      </c>
      <c r="D26" s="150">
        <f>SUM(D18:D25)</f>
        <v>1577.876</v>
      </c>
      <c r="E26" s="421">
        <f>IF(OR(D26=0,B26=0),0,D26/B26)</f>
        <v>1.0628233176703885</v>
      </c>
      <c r="F26" s="151">
        <f>IF(OR(D26=0,C26=0),0,D26/C26)</f>
        <v>1.050971459020215</v>
      </c>
      <c r="G26" s="149">
        <f>SUM(G18:G25)</f>
        <v>1897</v>
      </c>
      <c r="H26" s="150">
        <f>SUM(H18:H25)</f>
        <v>1831</v>
      </c>
      <c r="I26" s="150">
        <f>SUM(I18:I25)</f>
        <v>1916</v>
      </c>
      <c r="J26" s="421">
        <f>IF(OR(I26=0,G26=0),0,I26/G26)</f>
        <v>1.0100158144438587</v>
      </c>
      <c r="K26" s="152">
        <f>IF(OR(I26=0,H26=0),0,I26/H26)</f>
        <v>1.0464227198252321</v>
      </c>
      <c r="L26" s="121"/>
      <c r="M26" s="121"/>
      <c r="N26" s="143">
        <f t="shared" si="8"/>
        <v>76.52599999999984</v>
      </c>
      <c r="O26" s="153">
        <f t="shared" si="9"/>
        <v>85</v>
      </c>
      <c r="P26" s="143">
        <f t="shared" si="10"/>
        <v>93.268000000000029</v>
      </c>
      <c r="Q26" s="153">
        <f t="shared" si="11"/>
        <v>19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3.6909999999999998</v>
      </c>
      <c r="C44" s="114">
        <v>6.6609999999999996</v>
      </c>
      <c r="D44" s="114">
        <v>7.55</v>
      </c>
      <c r="E44" s="424">
        <f>IF(OR(D44=0,B44=0),"",D44/B44)</f>
        <v>2.0455161202926035</v>
      </c>
      <c r="F44" s="129">
        <f>IF(OR(D44=0,C44=0),"",D44/C44)</f>
        <v>1.1334634439273383</v>
      </c>
      <c r="G44" s="130">
        <v>8</v>
      </c>
      <c r="H44" s="114">
        <v>15</v>
      </c>
      <c r="I44" s="114">
        <v>11</v>
      </c>
      <c r="J44" s="424">
        <f>IF(OR(I44=0,G44=0),"",I44/G44)</f>
        <v>1.375</v>
      </c>
      <c r="K44" s="131">
        <f>IF(OR(I44=0,H44=0),"",I44/H44)</f>
        <v>0.73333333333333328</v>
      </c>
      <c r="L44" s="155"/>
      <c r="M44" s="155"/>
      <c r="N44" s="145">
        <f t="shared" ref="N44:N52" si="24">D44-C44</f>
        <v>0.88900000000000023</v>
      </c>
      <c r="O44" s="146">
        <f t="shared" ref="O44:O52" si="25">I44-H44</f>
        <v>-4</v>
      </c>
      <c r="P44" s="145">
        <f t="shared" ref="P44:P52" si="26">D44-B44</f>
        <v>3.859</v>
      </c>
      <c r="Q44" s="146">
        <f t="shared" ref="Q44:Q52" si="27">I44-G44</f>
        <v>3</v>
      </c>
    </row>
    <row r="45" spans="1:17" ht="14.4" hidden="1" customHeight="1" outlineLevel="1" x14ac:dyDescent="0.3">
      <c r="A45" s="441" t="s">
        <v>168</v>
      </c>
      <c r="B45" s="120">
        <v>2.3130000000000002</v>
      </c>
      <c r="C45" s="113">
        <v>0.29099999999999998</v>
      </c>
      <c r="D45" s="113">
        <v>0.29099999999999998</v>
      </c>
      <c r="E45" s="425">
        <f t="shared" ref="E45:E51" si="28">IF(OR(D45=0,B45=0),"",D45/B45)</f>
        <v>0.12581063553826197</v>
      </c>
      <c r="F45" s="132">
        <f t="shared" ref="F45:F51" si="29">IF(OR(D45=0,C45=0),"",D45/C45)</f>
        <v>1</v>
      </c>
      <c r="G45" s="133">
        <v>6</v>
      </c>
      <c r="H45" s="113">
        <v>1</v>
      </c>
      <c r="I45" s="113">
        <v>1</v>
      </c>
      <c r="J45" s="425">
        <f t="shared" ref="J45:J51" si="30">IF(OR(I45=0,G45=0),"",I45/G45)</f>
        <v>0.16666666666666666</v>
      </c>
      <c r="K45" s="134">
        <f t="shared" ref="K45:K51" si="31">IF(OR(I45=0,H45=0),"",I45/H45)</f>
        <v>1</v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-2.0220000000000002</v>
      </c>
      <c r="Q45" s="148">
        <f t="shared" si="27"/>
        <v>-5</v>
      </c>
    </row>
    <row r="46" spans="1:17" ht="14.4" hidden="1" customHeight="1" outlineLevel="1" x14ac:dyDescent="0.3">
      <c r="A46" s="441" t="s">
        <v>169</v>
      </c>
      <c r="B46" s="120">
        <v>12.83</v>
      </c>
      <c r="C46" s="113">
        <v>8.4260000000000002</v>
      </c>
      <c r="D46" s="113">
        <v>12.071</v>
      </c>
      <c r="E46" s="425">
        <f t="shared" si="28"/>
        <v>0.94084177708495709</v>
      </c>
      <c r="F46" s="132">
        <f t="shared" si="29"/>
        <v>1.4325896036078802</v>
      </c>
      <c r="G46" s="133">
        <v>10</v>
      </c>
      <c r="H46" s="113">
        <v>19</v>
      </c>
      <c r="I46" s="113">
        <v>13</v>
      </c>
      <c r="J46" s="425">
        <f t="shared" si="30"/>
        <v>1.3</v>
      </c>
      <c r="K46" s="134">
        <f t="shared" si="31"/>
        <v>0.68421052631578949</v>
      </c>
      <c r="L46" s="155"/>
      <c r="M46" s="155"/>
      <c r="N46" s="147">
        <f t="shared" si="24"/>
        <v>3.6449999999999996</v>
      </c>
      <c r="O46" s="148">
        <f t="shared" si="25"/>
        <v>-6</v>
      </c>
      <c r="P46" s="147">
        <f t="shared" si="26"/>
        <v>-0.75900000000000034</v>
      </c>
      <c r="Q46" s="148">
        <f t="shared" si="27"/>
        <v>3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0.56999999999999995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1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0.56999999999999995</v>
      </c>
      <c r="O47" s="148">
        <f t="shared" si="25"/>
        <v>1</v>
      </c>
      <c r="P47" s="147">
        <f t="shared" si="26"/>
        <v>0.56999999999999995</v>
      </c>
      <c r="Q47" s="148">
        <f t="shared" si="27"/>
        <v>1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2.3690000000000002</v>
      </c>
      <c r="C49" s="113">
        <v>3.74</v>
      </c>
      <c r="D49" s="113">
        <v>0.59699999999999998</v>
      </c>
      <c r="E49" s="425">
        <f t="shared" si="28"/>
        <v>0.2520050654284508</v>
      </c>
      <c r="F49" s="132">
        <f t="shared" si="29"/>
        <v>0.15962566844919784</v>
      </c>
      <c r="G49" s="133">
        <v>8</v>
      </c>
      <c r="H49" s="113">
        <v>9</v>
      </c>
      <c r="I49" s="113">
        <v>1</v>
      </c>
      <c r="J49" s="425">
        <f t="shared" si="30"/>
        <v>0.125</v>
      </c>
      <c r="K49" s="134">
        <f t="shared" si="31"/>
        <v>0.1111111111111111</v>
      </c>
      <c r="L49" s="155"/>
      <c r="M49" s="155"/>
      <c r="N49" s="147">
        <f t="shared" si="24"/>
        <v>-3.1430000000000002</v>
      </c>
      <c r="O49" s="148">
        <f t="shared" si="25"/>
        <v>-8</v>
      </c>
      <c r="P49" s="147">
        <f t="shared" si="26"/>
        <v>-1.7720000000000002</v>
      </c>
      <c r="Q49" s="148">
        <f t="shared" si="27"/>
        <v>-7</v>
      </c>
    </row>
    <row r="50" spans="1:17" ht="14.4" hidden="1" customHeight="1" outlineLevel="1" x14ac:dyDescent="0.3">
      <c r="A50" s="441" t="s">
        <v>173</v>
      </c>
      <c r="B50" s="120">
        <v>0.873</v>
      </c>
      <c r="C50" s="113">
        <v>1.161</v>
      </c>
      <c r="D50" s="113">
        <v>0.38800000000000001</v>
      </c>
      <c r="E50" s="425">
        <f t="shared" si="28"/>
        <v>0.44444444444444448</v>
      </c>
      <c r="F50" s="132">
        <f t="shared" si="29"/>
        <v>0.33419465977605511</v>
      </c>
      <c r="G50" s="133">
        <v>3</v>
      </c>
      <c r="H50" s="113">
        <v>3</v>
      </c>
      <c r="I50" s="113">
        <v>1</v>
      </c>
      <c r="J50" s="425">
        <f t="shared" si="30"/>
        <v>0.33333333333333331</v>
      </c>
      <c r="K50" s="134">
        <f t="shared" si="31"/>
        <v>0.33333333333333331</v>
      </c>
      <c r="L50" s="155"/>
      <c r="M50" s="155"/>
      <c r="N50" s="147">
        <f t="shared" si="24"/>
        <v>-0.77300000000000002</v>
      </c>
      <c r="O50" s="148">
        <f t="shared" si="25"/>
        <v>-2</v>
      </c>
      <c r="P50" s="147">
        <f t="shared" si="26"/>
        <v>-0.48499999999999999</v>
      </c>
      <c r="Q50" s="148">
        <f t="shared" si="27"/>
        <v>-2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22.076000000000001</v>
      </c>
      <c r="C52" s="411">
        <f>SUM(C44:C51)</f>
        <v>20.279000000000003</v>
      </c>
      <c r="D52" s="411">
        <f>SUM(D44:D51)</f>
        <v>21.467000000000002</v>
      </c>
      <c r="E52" s="423">
        <f>IF(OR(D52=0,B52=0),0,D52/B52)</f>
        <v>0.97241348070302602</v>
      </c>
      <c r="F52" s="412">
        <f>IF(OR(D52=0,C52=0),0,D52/C52)</f>
        <v>1.0585827703535677</v>
      </c>
      <c r="G52" s="413">
        <f>SUM(G44:G51)</f>
        <v>35</v>
      </c>
      <c r="H52" s="411">
        <f>SUM(H44:H51)</f>
        <v>47</v>
      </c>
      <c r="I52" s="411">
        <f>SUM(I44:I51)</f>
        <v>28</v>
      </c>
      <c r="J52" s="423">
        <f>IF(OR(I52=0,G52=0),0,I52/G52)</f>
        <v>0.8</v>
      </c>
      <c r="K52" s="414">
        <f>IF(OR(I52=0,H52=0),0,I52/H52)</f>
        <v>0.5957446808510638</v>
      </c>
      <c r="L52" s="155"/>
      <c r="M52" s="155"/>
      <c r="N52" s="415">
        <f t="shared" si="24"/>
        <v>1.1879999999999988</v>
      </c>
      <c r="O52" s="416">
        <f t="shared" si="25"/>
        <v>-19</v>
      </c>
      <c r="P52" s="415">
        <f t="shared" si="26"/>
        <v>-0.60899999999999821</v>
      </c>
      <c r="Q52" s="416">
        <f t="shared" si="27"/>
        <v>-7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1799</v>
      </c>
      <c r="C33" s="199">
        <v>1692</v>
      </c>
      <c r="D33" s="84">
        <f>IF(C33="","",C33-B33)</f>
        <v>-107</v>
      </c>
      <c r="E33" s="85">
        <f>IF(C33="","",C33/B33)</f>
        <v>0.94052251250694829</v>
      </c>
      <c r="F33" s="86">
        <v>338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4023</v>
      </c>
      <c r="C34" s="200">
        <v>3838</v>
      </c>
      <c r="D34" s="87">
        <f t="shared" ref="D34:D45" si="0">IF(C34="","",C34-B34)</f>
        <v>-185</v>
      </c>
      <c r="E34" s="88">
        <f t="shared" ref="E34:E45" si="1">IF(C34="","",C34/B34)</f>
        <v>0.95401441710166546</v>
      </c>
      <c r="F34" s="89">
        <v>755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6310</v>
      </c>
      <c r="C35" s="200">
        <v>6080</v>
      </c>
      <c r="D35" s="87">
        <f t="shared" si="0"/>
        <v>-230</v>
      </c>
      <c r="E35" s="88">
        <f t="shared" si="1"/>
        <v>0.96354992076069734</v>
      </c>
      <c r="F35" s="89">
        <v>1240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8074</v>
      </c>
      <c r="C36" s="200">
        <v>7725</v>
      </c>
      <c r="D36" s="87">
        <f t="shared" si="0"/>
        <v>-349</v>
      </c>
      <c r="E36" s="88">
        <f t="shared" si="1"/>
        <v>0.95677483279663111</v>
      </c>
      <c r="F36" s="89">
        <v>1525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10164</v>
      </c>
      <c r="C37" s="200">
        <v>9540</v>
      </c>
      <c r="D37" s="87">
        <f t="shared" si="0"/>
        <v>-624</v>
      </c>
      <c r="E37" s="88">
        <f t="shared" si="1"/>
        <v>0.93860684769775682</v>
      </c>
      <c r="F37" s="89">
        <v>1775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9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9282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8546</v>
      </c>
      <c r="B5" s="950"/>
      <c r="C5" s="951"/>
      <c r="D5" s="952"/>
      <c r="E5" s="953">
        <v>1</v>
      </c>
      <c r="F5" s="954">
        <v>13.49</v>
      </c>
      <c r="G5" s="955">
        <v>17</v>
      </c>
      <c r="H5" s="956"/>
      <c r="I5" s="957"/>
      <c r="J5" s="958"/>
      <c r="K5" s="959">
        <v>13.49</v>
      </c>
      <c r="L5" s="956">
        <v>11</v>
      </c>
      <c r="M5" s="956">
        <v>72</v>
      </c>
      <c r="N5" s="960">
        <v>24</v>
      </c>
      <c r="O5" s="956" t="s">
        <v>8547</v>
      </c>
      <c r="P5" s="961" t="s">
        <v>8548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-13.49</v>
      </c>
      <c r="U5" s="990" t="s">
        <v>631</v>
      </c>
      <c r="V5" s="950" t="s">
        <v>631</v>
      </c>
      <c r="W5" s="950" t="s">
        <v>631</v>
      </c>
      <c r="X5" s="991" t="s">
        <v>631</v>
      </c>
      <c r="Y5" s="992"/>
    </row>
    <row r="6" spans="1:25" ht="14.4" customHeight="1" x14ac:dyDescent="0.3">
      <c r="A6" s="948" t="s">
        <v>8549</v>
      </c>
      <c r="B6" s="934"/>
      <c r="C6" s="935"/>
      <c r="D6" s="932"/>
      <c r="E6" s="936">
        <v>1</v>
      </c>
      <c r="F6" s="937">
        <v>13.49</v>
      </c>
      <c r="G6" s="920">
        <v>14</v>
      </c>
      <c r="H6" s="938"/>
      <c r="I6" s="939"/>
      <c r="J6" s="921"/>
      <c r="K6" s="940">
        <v>13.49</v>
      </c>
      <c r="L6" s="938">
        <v>11</v>
      </c>
      <c r="M6" s="938">
        <v>72</v>
      </c>
      <c r="N6" s="941">
        <v>24</v>
      </c>
      <c r="O6" s="938" t="s">
        <v>8547</v>
      </c>
      <c r="P6" s="942" t="s">
        <v>8550</v>
      </c>
      <c r="Q6" s="943">
        <f t="shared" ref="Q6:R69" si="0">H6-B6</f>
        <v>0</v>
      </c>
      <c r="R6" s="979">
        <f t="shared" si="0"/>
        <v>0</v>
      </c>
      <c r="S6" s="943">
        <f t="shared" ref="S6:S69" si="1">H6-E6</f>
        <v>-1</v>
      </c>
      <c r="T6" s="979">
        <f t="shared" ref="T6:T69" si="2">I6-F6</f>
        <v>-13.49</v>
      </c>
      <c r="U6" s="989" t="s">
        <v>631</v>
      </c>
      <c r="V6" s="934" t="s">
        <v>631</v>
      </c>
      <c r="W6" s="934" t="s">
        <v>631</v>
      </c>
      <c r="X6" s="987" t="s">
        <v>631</v>
      </c>
      <c r="Y6" s="985"/>
    </row>
    <row r="7" spans="1:25" ht="14.4" customHeight="1" x14ac:dyDescent="0.3">
      <c r="A7" s="948" t="s">
        <v>8551</v>
      </c>
      <c r="B7" s="934">
        <v>1</v>
      </c>
      <c r="C7" s="935">
        <v>13.87</v>
      </c>
      <c r="D7" s="932">
        <v>16</v>
      </c>
      <c r="E7" s="936">
        <v>4</v>
      </c>
      <c r="F7" s="937">
        <v>55.47</v>
      </c>
      <c r="G7" s="920">
        <v>28.8</v>
      </c>
      <c r="H7" s="938">
        <v>3</v>
      </c>
      <c r="I7" s="939">
        <v>41.6</v>
      </c>
      <c r="J7" s="922">
        <v>31.7</v>
      </c>
      <c r="K7" s="940">
        <v>13.87</v>
      </c>
      <c r="L7" s="938">
        <v>11</v>
      </c>
      <c r="M7" s="938">
        <v>72</v>
      </c>
      <c r="N7" s="941">
        <v>24</v>
      </c>
      <c r="O7" s="938" t="s">
        <v>8547</v>
      </c>
      <c r="P7" s="942" t="s">
        <v>8552</v>
      </c>
      <c r="Q7" s="943">
        <f t="shared" si="0"/>
        <v>2</v>
      </c>
      <c r="R7" s="979">
        <f t="shared" si="0"/>
        <v>27.730000000000004</v>
      </c>
      <c r="S7" s="943">
        <f t="shared" si="1"/>
        <v>-1</v>
      </c>
      <c r="T7" s="979">
        <f t="shared" si="2"/>
        <v>-13.869999999999997</v>
      </c>
      <c r="U7" s="989">
        <v>72</v>
      </c>
      <c r="V7" s="934">
        <v>95.1</v>
      </c>
      <c r="W7" s="934">
        <v>23.099999999999994</v>
      </c>
      <c r="X7" s="987">
        <v>1.3208333333333333</v>
      </c>
      <c r="Y7" s="985">
        <v>25</v>
      </c>
    </row>
    <row r="8" spans="1:25" ht="14.4" customHeight="1" x14ac:dyDescent="0.3">
      <c r="A8" s="947" t="s">
        <v>8553</v>
      </c>
      <c r="B8" s="928"/>
      <c r="C8" s="929"/>
      <c r="D8" s="930"/>
      <c r="E8" s="933">
        <v>1</v>
      </c>
      <c r="F8" s="915">
        <v>7.09</v>
      </c>
      <c r="G8" s="916">
        <v>17</v>
      </c>
      <c r="H8" s="911"/>
      <c r="I8" s="912"/>
      <c r="J8" s="913"/>
      <c r="K8" s="917">
        <v>7.09</v>
      </c>
      <c r="L8" s="914">
        <v>5</v>
      </c>
      <c r="M8" s="914">
        <v>45</v>
      </c>
      <c r="N8" s="918">
        <v>15</v>
      </c>
      <c r="O8" s="914" t="s">
        <v>8547</v>
      </c>
      <c r="P8" s="931" t="s">
        <v>8554</v>
      </c>
      <c r="Q8" s="919">
        <f t="shared" si="0"/>
        <v>0</v>
      </c>
      <c r="R8" s="980">
        <f t="shared" si="0"/>
        <v>0</v>
      </c>
      <c r="S8" s="919">
        <f t="shared" si="1"/>
        <v>-1</v>
      </c>
      <c r="T8" s="980">
        <f t="shared" si="2"/>
        <v>-7.09</v>
      </c>
      <c r="U8" s="988" t="s">
        <v>631</v>
      </c>
      <c r="V8" s="928" t="s">
        <v>631</v>
      </c>
      <c r="W8" s="928" t="s">
        <v>631</v>
      </c>
      <c r="X8" s="986" t="s">
        <v>631</v>
      </c>
      <c r="Y8" s="984"/>
    </row>
    <row r="9" spans="1:25" ht="14.4" customHeight="1" x14ac:dyDescent="0.3">
      <c r="A9" s="948" t="s">
        <v>8555</v>
      </c>
      <c r="B9" s="934"/>
      <c r="C9" s="935"/>
      <c r="D9" s="932"/>
      <c r="E9" s="944">
        <v>1</v>
      </c>
      <c r="F9" s="939">
        <v>7.09</v>
      </c>
      <c r="G9" s="921">
        <v>9</v>
      </c>
      <c r="H9" s="936"/>
      <c r="I9" s="937"/>
      <c r="J9" s="920"/>
      <c r="K9" s="940">
        <v>7.09</v>
      </c>
      <c r="L9" s="938">
        <v>5</v>
      </c>
      <c r="M9" s="938">
        <v>45</v>
      </c>
      <c r="N9" s="941">
        <v>15</v>
      </c>
      <c r="O9" s="938" t="s">
        <v>8547</v>
      </c>
      <c r="P9" s="942" t="s">
        <v>8556</v>
      </c>
      <c r="Q9" s="943">
        <f t="shared" si="0"/>
        <v>0</v>
      </c>
      <c r="R9" s="979">
        <f t="shared" si="0"/>
        <v>0</v>
      </c>
      <c r="S9" s="943">
        <f t="shared" si="1"/>
        <v>-1</v>
      </c>
      <c r="T9" s="979">
        <f t="shared" si="2"/>
        <v>-7.09</v>
      </c>
      <c r="U9" s="989" t="s">
        <v>631</v>
      </c>
      <c r="V9" s="934" t="s">
        <v>631</v>
      </c>
      <c r="W9" s="934" t="s">
        <v>631</v>
      </c>
      <c r="X9" s="987" t="s">
        <v>631</v>
      </c>
      <c r="Y9" s="985"/>
    </row>
    <row r="10" spans="1:25" ht="14.4" customHeight="1" x14ac:dyDescent="0.3">
      <c r="A10" s="948" t="s">
        <v>8557</v>
      </c>
      <c r="B10" s="934">
        <v>1</v>
      </c>
      <c r="C10" s="935">
        <v>7.77</v>
      </c>
      <c r="D10" s="932">
        <v>18</v>
      </c>
      <c r="E10" s="944">
        <v>2</v>
      </c>
      <c r="F10" s="939">
        <v>15.54</v>
      </c>
      <c r="G10" s="921">
        <v>20.5</v>
      </c>
      <c r="H10" s="936">
        <v>7</v>
      </c>
      <c r="I10" s="937">
        <v>61.91</v>
      </c>
      <c r="J10" s="922">
        <v>27.6</v>
      </c>
      <c r="K10" s="940">
        <v>7.77</v>
      </c>
      <c r="L10" s="938">
        <v>5</v>
      </c>
      <c r="M10" s="938">
        <v>45</v>
      </c>
      <c r="N10" s="941">
        <v>15</v>
      </c>
      <c r="O10" s="938" t="s">
        <v>8547</v>
      </c>
      <c r="P10" s="942" t="s">
        <v>8558</v>
      </c>
      <c r="Q10" s="943">
        <f t="shared" si="0"/>
        <v>6</v>
      </c>
      <c r="R10" s="979">
        <f t="shared" si="0"/>
        <v>54.14</v>
      </c>
      <c r="S10" s="943">
        <f t="shared" si="1"/>
        <v>5</v>
      </c>
      <c r="T10" s="979">
        <f t="shared" si="2"/>
        <v>46.37</v>
      </c>
      <c r="U10" s="989">
        <v>105</v>
      </c>
      <c r="V10" s="934">
        <v>193.20000000000002</v>
      </c>
      <c r="W10" s="934">
        <v>88.200000000000017</v>
      </c>
      <c r="X10" s="987">
        <v>1.84</v>
      </c>
      <c r="Y10" s="985">
        <v>94</v>
      </c>
    </row>
    <row r="11" spans="1:25" ht="14.4" customHeight="1" x14ac:dyDescent="0.3">
      <c r="A11" s="947" t="s">
        <v>8559</v>
      </c>
      <c r="B11" s="928"/>
      <c r="C11" s="929"/>
      <c r="D11" s="930"/>
      <c r="E11" s="933">
        <v>1</v>
      </c>
      <c r="F11" s="915">
        <v>77.239999999999995</v>
      </c>
      <c r="G11" s="916">
        <v>126</v>
      </c>
      <c r="H11" s="911">
        <v>1</v>
      </c>
      <c r="I11" s="912">
        <v>77.09</v>
      </c>
      <c r="J11" s="913">
        <v>92</v>
      </c>
      <c r="K11" s="917">
        <v>81.209999999999994</v>
      </c>
      <c r="L11" s="914">
        <v>75</v>
      </c>
      <c r="M11" s="914">
        <v>372</v>
      </c>
      <c r="N11" s="918">
        <v>124</v>
      </c>
      <c r="O11" s="914" t="s">
        <v>8547</v>
      </c>
      <c r="P11" s="931" t="s">
        <v>8560</v>
      </c>
      <c r="Q11" s="919">
        <f t="shared" si="0"/>
        <v>1</v>
      </c>
      <c r="R11" s="980">
        <f t="shared" si="0"/>
        <v>77.09</v>
      </c>
      <c r="S11" s="919">
        <f t="shared" si="1"/>
        <v>0</v>
      </c>
      <c r="T11" s="980">
        <f t="shared" si="2"/>
        <v>-0.14999999999999147</v>
      </c>
      <c r="U11" s="988">
        <v>124</v>
      </c>
      <c r="V11" s="928">
        <v>92</v>
      </c>
      <c r="W11" s="928">
        <v>-32</v>
      </c>
      <c r="X11" s="986">
        <v>0.74193548387096775</v>
      </c>
      <c r="Y11" s="984"/>
    </row>
    <row r="12" spans="1:25" ht="14.4" customHeight="1" x14ac:dyDescent="0.3">
      <c r="A12" s="947" t="s">
        <v>8561</v>
      </c>
      <c r="B12" s="923">
        <v>1</v>
      </c>
      <c r="C12" s="924">
        <v>49.72</v>
      </c>
      <c r="D12" s="925">
        <v>102</v>
      </c>
      <c r="E12" s="933"/>
      <c r="F12" s="915"/>
      <c r="G12" s="916"/>
      <c r="H12" s="914"/>
      <c r="I12" s="915"/>
      <c r="J12" s="916"/>
      <c r="K12" s="917">
        <v>52.63</v>
      </c>
      <c r="L12" s="914">
        <v>43</v>
      </c>
      <c r="M12" s="914">
        <v>225</v>
      </c>
      <c r="N12" s="918">
        <v>75</v>
      </c>
      <c r="O12" s="914" t="s">
        <v>8547</v>
      </c>
      <c r="P12" s="931" t="s">
        <v>8562</v>
      </c>
      <c r="Q12" s="919">
        <f t="shared" si="0"/>
        <v>-1</v>
      </c>
      <c r="R12" s="980">
        <f t="shared" si="0"/>
        <v>-49.72</v>
      </c>
      <c r="S12" s="919">
        <f t="shared" si="1"/>
        <v>0</v>
      </c>
      <c r="T12" s="980">
        <f t="shared" si="2"/>
        <v>0</v>
      </c>
      <c r="U12" s="988" t="s">
        <v>631</v>
      </c>
      <c r="V12" s="928" t="s">
        <v>631</v>
      </c>
      <c r="W12" s="928" t="s">
        <v>631</v>
      </c>
      <c r="X12" s="986" t="s">
        <v>631</v>
      </c>
      <c r="Y12" s="984"/>
    </row>
    <row r="13" spans="1:25" ht="14.4" customHeight="1" x14ac:dyDescent="0.3">
      <c r="A13" s="947" t="s">
        <v>8563</v>
      </c>
      <c r="B13" s="928"/>
      <c r="C13" s="929"/>
      <c r="D13" s="930"/>
      <c r="E13" s="933"/>
      <c r="F13" s="915"/>
      <c r="G13" s="916"/>
      <c r="H13" s="911">
        <v>2</v>
      </c>
      <c r="I13" s="912">
        <v>65.17</v>
      </c>
      <c r="J13" s="926">
        <v>49.5</v>
      </c>
      <c r="K13" s="917">
        <v>33.15</v>
      </c>
      <c r="L13" s="914">
        <v>22</v>
      </c>
      <c r="M13" s="914">
        <v>135</v>
      </c>
      <c r="N13" s="918">
        <v>45</v>
      </c>
      <c r="O13" s="914" t="s">
        <v>8547</v>
      </c>
      <c r="P13" s="931" t="s">
        <v>8564</v>
      </c>
      <c r="Q13" s="919">
        <f t="shared" si="0"/>
        <v>2</v>
      </c>
      <c r="R13" s="980">
        <f t="shared" si="0"/>
        <v>65.17</v>
      </c>
      <c r="S13" s="919">
        <f t="shared" si="1"/>
        <v>2</v>
      </c>
      <c r="T13" s="980">
        <f t="shared" si="2"/>
        <v>65.17</v>
      </c>
      <c r="U13" s="988">
        <v>90</v>
      </c>
      <c r="V13" s="928">
        <v>99</v>
      </c>
      <c r="W13" s="928">
        <v>9</v>
      </c>
      <c r="X13" s="986">
        <v>1.1000000000000001</v>
      </c>
      <c r="Y13" s="984">
        <v>9</v>
      </c>
    </row>
    <row r="14" spans="1:25" ht="14.4" customHeight="1" x14ac:dyDescent="0.3">
      <c r="A14" s="947" t="s">
        <v>8565</v>
      </c>
      <c r="B14" s="923">
        <v>1</v>
      </c>
      <c r="C14" s="924">
        <v>22.92</v>
      </c>
      <c r="D14" s="925">
        <v>28</v>
      </c>
      <c r="E14" s="933"/>
      <c r="F14" s="915"/>
      <c r="G14" s="916"/>
      <c r="H14" s="914"/>
      <c r="I14" s="915"/>
      <c r="J14" s="916"/>
      <c r="K14" s="917">
        <v>22.92</v>
      </c>
      <c r="L14" s="914">
        <v>22</v>
      </c>
      <c r="M14" s="914">
        <v>117</v>
      </c>
      <c r="N14" s="918">
        <v>39</v>
      </c>
      <c r="O14" s="914" t="s">
        <v>8547</v>
      </c>
      <c r="P14" s="931" t="s">
        <v>8566</v>
      </c>
      <c r="Q14" s="919">
        <f t="shared" si="0"/>
        <v>-1</v>
      </c>
      <c r="R14" s="980">
        <f t="shared" si="0"/>
        <v>-22.92</v>
      </c>
      <c r="S14" s="919">
        <f t="shared" si="1"/>
        <v>0</v>
      </c>
      <c r="T14" s="980">
        <f t="shared" si="2"/>
        <v>0</v>
      </c>
      <c r="U14" s="988" t="s">
        <v>631</v>
      </c>
      <c r="V14" s="928" t="s">
        <v>631</v>
      </c>
      <c r="W14" s="928" t="s">
        <v>631</v>
      </c>
      <c r="X14" s="986" t="s">
        <v>631</v>
      </c>
      <c r="Y14" s="984"/>
    </row>
    <row r="15" spans="1:25" ht="14.4" customHeight="1" x14ac:dyDescent="0.3">
      <c r="A15" s="947" t="s">
        <v>8567</v>
      </c>
      <c r="B15" s="928">
        <v>1</v>
      </c>
      <c r="C15" s="929">
        <v>18.809999999999999</v>
      </c>
      <c r="D15" s="930">
        <v>25</v>
      </c>
      <c r="E15" s="933"/>
      <c r="F15" s="915"/>
      <c r="G15" s="916"/>
      <c r="H15" s="911"/>
      <c r="I15" s="912"/>
      <c r="J15" s="913"/>
      <c r="K15" s="917">
        <v>20.05</v>
      </c>
      <c r="L15" s="914">
        <v>11</v>
      </c>
      <c r="M15" s="914">
        <v>90</v>
      </c>
      <c r="N15" s="918">
        <v>30</v>
      </c>
      <c r="O15" s="914" t="s">
        <v>8547</v>
      </c>
      <c r="P15" s="931" t="s">
        <v>8568</v>
      </c>
      <c r="Q15" s="919">
        <f t="shared" si="0"/>
        <v>-1</v>
      </c>
      <c r="R15" s="980">
        <f t="shared" si="0"/>
        <v>-18.809999999999999</v>
      </c>
      <c r="S15" s="919">
        <f t="shared" si="1"/>
        <v>0</v>
      </c>
      <c r="T15" s="980">
        <f t="shared" si="2"/>
        <v>0</v>
      </c>
      <c r="U15" s="988" t="s">
        <v>631</v>
      </c>
      <c r="V15" s="928" t="s">
        <v>631</v>
      </c>
      <c r="W15" s="928" t="s">
        <v>631</v>
      </c>
      <c r="X15" s="986" t="s">
        <v>631</v>
      </c>
      <c r="Y15" s="984"/>
    </row>
    <row r="16" spans="1:25" ht="14.4" customHeight="1" x14ac:dyDescent="0.3">
      <c r="A16" s="948" t="s">
        <v>8569</v>
      </c>
      <c r="B16" s="934"/>
      <c r="C16" s="935"/>
      <c r="D16" s="932"/>
      <c r="E16" s="944">
        <v>1</v>
      </c>
      <c r="F16" s="939">
        <v>20.34</v>
      </c>
      <c r="G16" s="921">
        <v>28</v>
      </c>
      <c r="H16" s="936">
        <v>1</v>
      </c>
      <c r="I16" s="937">
        <v>20.34</v>
      </c>
      <c r="J16" s="922">
        <v>69</v>
      </c>
      <c r="K16" s="940">
        <v>20.34</v>
      </c>
      <c r="L16" s="938">
        <v>11</v>
      </c>
      <c r="M16" s="938">
        <v>87</v>
      </c>
      <c r="N16" s="941">
        <v>29</v>
      </c>
      <c r="O16" s="938" t="s">
        <v>8547</v>
      </c>
      <c r="P16" s="942" t="s">
        <v>8568</v>
      </c>
      <c r="Q16" s="943">
        <f t="shared" si="0"/>
        <v>1</v>
      </c>
      <c r="R16" s="979">
        <f t="shared" si="0"/>
        <v>20.34</v>
      </c>
      <c r="S16" s="943">
        <f t="shared" si="1"/>
        <v>0</v>
      </c>
      <c r="T16" s="979">
        <f t="shared" si="2"/>
        <v>0</v>
      </c>
      <c r="U16" s="989">
        <v>29</v>
      </c>
      <c r="V16" s="934">
        <v>69</v>
      </c>
      <c r="W16" s="934">
        <v>40</v>
      </c>
      <c r="X16" s="987">
        <v>2.3793103448275863</v>
      </c>
      <c r="Y16" s="985">
        <v>40</v>
      </c>
    </row>
    <row r="17" spans="1:25" ht="14.4" customHeight="1" x14ac:dyDescent="0.3">
      <c r="A17" s="947" t="s">
        <v>8570</v>
      </c>
      <c r="B17" s="928"/>
      <c r="C17" s="929"/>
      <c r="D17" s="930"/>
      <c r="E17" s="933"/>
      <c r="F17" s="915"/>
      <c r="G17" s="916"/>
      <c r="H17" s="911">
        <v>2</v>
      </c>
      <c r="I17" s="912">
        <v>25.3</v>
      </c>
      <c r="J17" s="926">
        <v>31</v>
      </c>
      <c r="K17" s="917">
        <v>12.65</v>
      </c>
      <c r="L17" s="914">
        <v>5</v>
      </c>
      <c r="M17" s="914">
        <v>60</v>
      </c>
      <c r="N17" s="918">
        <v>20</v>
      </c>
      <c r="O17" s="914" t="s">
        <v>8547</v>
      </c>
      <c r="P17" s="931" t="s">
        <v>8571</v>
      </c>
      <c r="Q17" s="919">
        <f t="shared" si="0"/>
        <v>2</v>
      </c>
      <c r="R17" s="980">
        <f t="shared" si="0"/>
        <v>25.3</v>
      </c>
      <c r="S17" s="919">
        <f t="shared" si="1"/>
        <v>2</v>
      </c>
      <c r="T17" s="980">
        <f t="shared" si="2"/>
        <v>25.3</v>
      </c>
      <c r="U17" s="988">
        <v>40</v>
      </c>
      <c r="V17" s="928">
        <v>62</v>
      </c>
      <c r="W17" s="928">
        <v>22</v>
      </c>
      <c r="X17" s="986">
        <v>1.55</v>
      </c>
      <c r="Y17" s="984">
        <v>31</v>
      </c>
    </row>
    <row r="18" spans="1:25" ht="14.4" customHeight="1" x14ac:dyDescent="0.3">
      <c r="A18" s="947" t="s">
        <v>8572</v>
      </c>
      <c r="B18" s="928">
        <v>5</v>
      </c>
      <c r="C18" s="929">
        <v>16.739999999999998</v>
      </c>
      <c r="D18" s="930">
        <v>14.2</v>
      </c>
      <c r="E18" s="911">
        <v>10</v>
      </c>
      <c r="F18" s="912">
        <v>35.01</v>
      </c>
      <c r="G18" s="913">
        <v>6.5</v>
      </c>
      <c r="H18" s="914">
        <v>8</v>
      </c>
      <c r="I18" s="915">
        <v>27.2</v>
      </c>
      <c r="J18" s="916">
        <v>6.4</v>
      </c>
      <c r="K18" s="917">
        <v>3.29</v>
      </c>
      <c r="L18" s="914">
        <v>3</v>
      </c>
      <c r="M18" s="914">
        <v>30</v>
      </c>
      <c r="N18" s="918">
        <v>10</v>
      </c>
      <c r="O18" s="914" t="s">
        <v>8547</v>
      </c>
      <c r="P18" s="931" t="s">
        <v>8573</v>
      </c>
      <c r="Q18" s="919">
        <f t="shared" si="0"/>
        <v>3</v>
      </c>
      <c r="R18" s="980">
        <f t="shared" si="0"/>
        <v>10.46</v>
      </c>
      <c r="S18" s="919">
        <f t="shared" si="1"/>
        <v>-2</v>
      </c>
      <c r="T18" s="980">
        <f t="shared" si="2"/>
        <v>-7.8099999999999987</v>
      </c>
      <c r="U18" s="988">
        <v>80</v>
      </c>
      <c r="V18" s="928">
        <v>51.2</v>
      </c>
      <c r="W18" s="928">
        <v>-28.799999999999997</v>
      </c>
      <c r="X18" s="986">
        <v>0.64</v>
      </c>
      <c r="Y18" s="984">
        <v>2</v>
      </c>
    </row>
    <row r="19" spans="1:25" ht="14.4" customHeight="1" x14ac:dyDescent="0.3">
      <c r="A19" s="948" t="s">
        <v>8574</v>
      </c>
      <c r="B19" s="934">
        <v>3</v>
      </c>
      <c r="C19" s="935">
        <v>14.11</v>
      </c>
      <c r="D19" s="932">
        <v>6.7</v>
      </c>
      <c r="E19" s="936">
        <v>1</v>
      </c>
      <c r="F19" s="937">
        <v>4.5999999999999996</v>
      </c>
      <c r="G19" s="920">
        <v>27</v>
      </c>
      <c r="H19" s="938"/>
      <c r="I19" s="939"/>
      <c r="J19" s="921"/>
      <c r="K19" s="940">
        <v>4.5999999999999996</v>
      </c>
      <c r="L19" s="938">
        <v>4</v>
      </c>
      <c r="M19" s="938">
        <v>39</v>
      </c>
      <c r="N19" s="941">
        <v>13</v>
      </c>
      <c r="O19" s="938" t="s">
        <v>8547</v>
      </c>
      <c r="P19" s="942" t="s">
        <v>8575</v>
      </c>
      <c r="Q19" s="943">
        <f t="shared" si="0"/>
        <v>-3</v>
      </c>
      <c r="R19" s="979">
        <f t="shared" si="0"/>
        <v>-14.11</v>
      </c>
      <c r="S19" s="943">
        <f t="shared" si="1"/>
        <v>-1</v>
      </c>
      <c r="T19" s="979">
        <f t="shared" si="2"/>
        <v>-4.5999999999999996</v>
      </c>
      <c r="U19" s="989" t="s">
        <v>631</v>
      </c>
      <c r="V19" s="934" t="s">
        <v>631</v>
      </c>
      <c r="W19" s="934" t="s">
        <v>631</v>
      </c>
      <c r="X19" s="987" t="s">
        <v>631</v>
      </c>
      <c r="Y19" s="985"/>
    </row>
    <row r="20" spans="1:25" ht="14.4" customHeight="1" x14ac:dyDescent="0.3">
      <c r="A20" s="948" t="s">
        <v>8576</v>
      </c>
      <c r="B20" s="934">
        <v>3</v>
      </c>
      <c r="C20" s="935">
        <v>19.489999999999998</v>
      </c>
      <c r="D20" s="932">
        <v>24</v>
      </c>
      <c r="E20" s="936"/>
      <c r="F20" s="937"/>
      <c r="G20" s="920"/>
      <c r="H20" s="938"/>
      <c r="I20" s="939"/>
      <c r="J20" s="921"/>
      <c r="K20" s="940">
        <v>6.5</v>
      </c>
      <c r="L20" s="938">
        <v>4</v>
      </c>
      <c r="M20" s="938">
        <v>39</v>
      </c>
      <c r="N20" s="941">
        <v>13</v>
      </c>
      <c r="O20" s="938" t="s">
        <v>8547</v>
      </c>
      <c r="P20" s="942" t="s">
        <v>8577</v>
      </c>
      <c r="Q20" s="943">
        <f t="shared" si="0"/>
        <v>-3</v>
      </c>
      <c r="R20" s="979">
        <f t="shared" si="0"/>
        <v>-19.489999999999998</v>
      </c>
      <c r="S20" s="943">
        <f t="shared" si="1"/>
        <v>0</v>
      </c>
      <c r="T20" s="979">
        <f t="shared" si="2"/>
        <v>0</v>
      </c>
      <c r="U20" s="989" t="s">
        <v>631</v>
      </c>
      <c r="V20" s="934" t="s">
        <v>631</v>
      </c>
      <c r="W20" s="934" t="s">
        <v>631</v>
      </c>
      <c r="X20" s="987" t="s">
        <v>631</v>
      </c>
      <c r="Y20" s="985"/>
    </row>
    <row r="21" spans="1:25" ht="14.4" customHeight="1" x14ac:dyDescent="0.3">
      <c r="A21" s="947" t="s">
        <v>8578</v>
      </c>
      <c r="B21" s="928"/>
      <c r="C21" s="929"/>
      <c r="D21" s="930"/>
      <c r="E21" s="933"/>
      <c r="F21" s="915"/>
      <c r="G21" s="916"/>
      <c r="H21" s="911">
        <v>2</v>
      </c>
      <c r="I21" s="912">
        <v>4.92</v>
      </c>
      <c r="J21" s="913">
        <v>5.5</v>
      </c>
      <c r="K21" s="917">
        <v>2.46</v>
      </c>
      <c r="L21" s="914">
        <v>3</v>
      </c>
      <c r="M21" s="914">
        <v>27</v>
      </c>
      <c r="N21" s="918">
        <v>9</v>
      </c>
      <c r="O21" s="914" t="s">
        <v>8547</v>
      </c>
      <c r="P21" s="931" t="s">
        <v>8579</v>
      </c>
      <c r="Q21" s="919">
        <f t="shared" si="0"/>
        <v>2</v>
      </c>
      <c r="R21" s="980">
        <f t="shared" si="0"/>
        <v>4.92</v>
      </c>
      <c r="S21" s="919">
        <f t="shared" si="1"/>
        <v>2</v>
      </c>
      <c r="T21" s="980">
        <f t="shared" si="2"/>
        <v>4.92</v>
      </c>
      <c r="U21" s="988">
        <v>18</v>
      </c>
      <c r="V21" s="928">
        <v>11</v>
      </c>
      <c r="W21" s="928">
        <v>-7</v>
      </c>
      <c r="X21" s="986">
        <v>0.61111111111111116</v>
      </c>
      <c r="Y21" s="984"/>
    </row>
    <row r="22" spans="1:25" ht="14.4" customHeight="1" x14ac:dyDescent="0.3">
      <c r="A22" s="947" t="s">
        <v>8580</v>
      </c>
      <c r="B22" s="928"/>
      <c r="C22" s="929"/>
      <c r="D22" s="930"/>
      <c r="E22" s="933"/>
      <c r="F22" s="915"/>
      <c r="G22" s="916"/>
      <c r="H22" s="911">
        <v>1</v>
      </c>
      <c r="I22" s="912">
        <v>0.45</v>
      </c>
      <c r="J22" s="926">
        <v>4</v>
      </c>
      <c r="K22" s="917">
        <v>0.45</v>
      </c>
      <c r="L22" s="914">
        <v>1</v>
      </c>
      <c r="M22" s="914">
        <v>9</v>
      </c>
      <c r="N22" s="918">
        <v>3</v>
      </c>
      <c r="O22" s="914" t="s">
        <v>8547</v>
      </c>
      <c r="P22" s="931" t="s">
        <v>8581</v>
      </c>
      <c r="Q22" s="919">
        <f t="shared" si="0"/>
        <v>1</v>
      </c>
      <c r="R22" s="980">
        <f t="shared" si="0"/>
        <v>0.45</v>
      </c>
      <c r="S22" s="919">
        <f t="shared" si="1"/>
        <v>1</v>
      </c>
      <c r="T22" s="980">
        <f t="shared" si="2"/>
        <v>0.45</v>
      </c>
      <c r="U22" s="988">
        <v>3</v>
      </c>
      <c r="V22" s="928">
        <v>4</v>
      </c>
      <c r="W22" s="928">
        <v>1</v>
      </c>
      <c r="X22" s="986">
        <v>1.3333333333333333</v>
      </c>
      <c r="Y22" s="984">
        <v>1</v>
      </c>
    </row>
    <row r="23" spans="1:25" ht="14.4" customHeight="1" x14ac:dyDescent="0.3">
      <c r="A23" s="947" t="s">
        <v>8582</v>
      </c>
      <c r="B23" s="923">
        <v>3</v>
      </c>
      <c r="C23" s="924">
        <v>3.73</v>
      </c>
      <c r="D23" s="925">
        <v>4.3</v>
      </c>
      <c r="E23" s="933">
        <v>1</v>
      </c>
      <c r="F23" s="915">
        <v>1.24</v>
      </c>
      <c r="G23" s="916">
        <v>4</v>
      </c>
      <c r="H23" s="914">
        <v>2</v>
      </c>
      <c r="I23" s="915">
        <v>2.4900000000000002</v>
      </c>
      <c r="J23" s="916">
        <v>5.5</v>
      </c>
      <c r="K23" s="917">
        <v>1.24</v>
      </c>
      <c r="L23" s="914">
        <v>2</v>
      </c>
      <c r="M23" s="914">
        <v>18</v>
      </c>
      <c r="N23" s="918">
        <v>6</v>
      </c>
      <c r="O23" s="914" t="s">
        <v>8547</v>
      </c>
      <c r="P23" s="931" t="s">
        <v>8583</v>
      </c>
      <c r="Q23" s="919">
        <f t="shared" si="0"/>
        <v>-1</v>
      </c>
      <c r="R23" s="980">
        <f t="shared" si="0"/>
        <v>-1.2399999999999998</v>
      </c>
      <c r="S23" s="919">
        <f t="shared" si="1"/>
        <v>1</v>
      </c>
      <c r="T23" s="980">
        <f t="shared" si="2"/>
        <v>1.2500000000000002</v>
      </c>
      <c r="U23" s="988">
        <v>12</v>
      </c>
      <c r="V23" s="928">
        <v>11</v>
      </c>
      <c r="W23" s="928">
        <v>-1</v>
      </c>
      <c r="X23" s="986">
        <v>0.91666666666666663</v>
      </c>
      <c r="Y23" s="984">
        <v>1</v>
      </c>
    </row>
    <row r="24" spans="1:25" ht="14.4" customHeight="1" x14ac:dyDescent="0.3">
      <c r="A24" s="947" t="s">
        <v>8584</v>
      </c>
      <c r="B24" s="923">
        <v>1</v>
      </c>
      <c r="C24" s="924">
        <v>3.99</v>
      </c>
      <c r="D24" s="925">
        <v>5</v>
      </c>
      <c r="E24" s="933"/>
      <c r="F24" s="915"/>
      <c r="G24" s="916"/>
      <c r="H24" s="914"/>
      <c r="I24" s="915"/>
      <c r="J24" s="916"/>
      <c r="K24" s="917">
        <v>3.99</v>
      </c>
      <c r="L24" s="914">
        <v>2</v>
      </c>
      <c r="M24" s="914">
        <v>18</v>
      </c>
      <c r="N24" s="918">
        <v>6</v>
      </c>
      <c r="O24" s="914" t="s">
        <v>8547</v>
      </c>
      <c r="P24" s="931" t="s">
        <v>8585</v>
      </c>
      <c r="Q24" s="919">
        <f t="shared" si="0"/>
        <v>-1</v>
      </c>
      <c r="R24" s="980">
        <f t="shared" si="0"/>
        <v>-3.99</v>
      </c>
      <c r="S24" s="919">
        <f t="shared" si="1"/>
        <v>0</v>
      </c>
      <c r="T24" s="980">
        <f t="shared" si="2"/>
        <v>0</v>
      </c>
      <c r="U24" s="988" t="s">
        <v>631</v>
      </c>
      <c r="V24" s="928" t="s">
        <v>631</v>
      </c>
      <c r="W24" s="928" t="s">
        <v>631</v>
      </c>
      <c r="X24" s="986" t="s">
        <v>631</v>
      </c>
      <c r="Y24" s="984"/>
    </row>
    <row r="25" spans="1:25" ht="14.4" customHeight="1" x14ac:dyDescent="0.3">
      <c r="A25" s="947" t="s">
        <v>8586</v>
      </c>
      <c r="B25" s="928"/>
      <c r="C25" s="929"/>
      <c r="D25" s="930"/>
      <c r="E25" s="933"/>
      <c r="F25" s="915"/>
      <c r="G25" s="916"/>
      <c r="H25" s="911">
        <v>1</v>
      </c>
      <c r="I25" s="912">
        <v>0.62</v>
      </c>
      <c r="J25" s="913">
        <v>3</v>
      </c>
      <c r="K25" s="917">
        <v>0.62</v>
      </c>
      <c r="L25" s="914">
        <v>2</v>
      </c>
      <c r="M25" s="914">
        <v>18</v>
      </c>
      <c r="N25" s="918">
        <v>6</v>
      </c>
      <c r="O25" s="914" t="s">
        <v>8547</v>
      </c>
      <c r="P25" s="931" t="s">
        <v>8587</v>
      </c>
      <c r="Q25" s="919">
        <f t="shared" si="0"/>
        <v>1</v>
      </c>
      <c r="R25" s="980">
        <f t="shared" si="0"/>
        <v>0.62</v>
      </c>
      <c r="S25" s="919">
        <f t="shared" si="1"/>
        <v>1</v>
      </c>
      <c r="T25" s="980">
        <f t="shared" si="2"/>
        <v>0.62</v>
      </c>
      <c r="U25" s="988">
        <v>6</v>
      </c>
      <c r="V25" s="928">
        <v>3</v>
      </c>
      <c r="W25" s="928">
        <v>-3</v>
      </c>
      <c r="X25" s="986">
        <v>0.5</v>
      </c>
      <c r="Y25" s="984"/>
    </row>
    <row r="26" spans="1:25" ht="14.4" customHeight="1" x14ac:dyDescent="0.3">
      <c r="A26" s="948" t="s">
        <v>8588</v>
      </c>
      <c r="B26" s="934">
        <v>1</v>
      </c>
      <c r="C26" s="935">
        <v>1.57</v>
      </c>
      <c r="D26" s="932">
        <v>7</v>
      </c>
      <c r="E26" s="944">
        <v>1</v>
      </c>
      <c r="F26" s="939">
        <v>1.0900000000000001</v>
      </c>
      <c r="G26" s="921">
        <v>9</v>
      </c>
      <c r="H26" s="936">
        <v>1</v>
      </c>
      <c r="I26" s="937">
        <v>1.0900000000000001</v>
      </c>
      <c r="J26" s="922">
        <v>14</v>
      </c>
      <c r="K26" s="940">
        <v>1.0900000000000001</v>
      </c>
      <c r="L26" s="938">
        <v>3</v>
      </c>
      <c r="M26" s="938">
        <v>27</v>
      </c>
      <c r="N26" s="941">
        <v>9</v>
      </c>
      <c r="O26" s="938" t="s">
        <v>8547</v>
      </c>
      <c r="P26" s="942" t="s">
        <v>8589</v>
      </c>
      <c r="Q26" s="943">
        <f t="shared" si="0"/>
        <v>0</v>
      </c>
      <c r="R26" s="979">
        <f t="shared" si="0"/>
        <v>-0.48</v>
      </c>
      <c r="S26" s="943">
        <f t="shared" si="1"/>
        <v>0</v>
      </c>
      <c r="T26" s="979">
        <f t="shared" si="2"/>
        <v>0</v>
      </c>
      <c r="U26" s="989">
        <v>9</v>
      </c>
      <c r="V26" s="934">
        <v>14</v>
      </c>
      <c r="W26" s="934">
        <v>5</v>
      </c>
      <c r="X26" s="987">
        <v>1.5555555555555556</v>
      </c>
      <c r="Y26" s="985">
        <v>5</v>
      </c>
    </row>
    <row r="27" spans="1:25" ht="14.4" customHeight="1" x14ac:dyDescent="0.3">
      <c r="A27" s="947" t="s">
        <v>8590</v>
      </c>
      <c r="B27" s="928">
        <v>4</v>
      </c>
      <c r="C27" s="929">
        <v>2.42</v>
      </c>
      <c r="D27" s="930">
        <v>4.3</v>
      </c>
      <c r="E27" s="911">
        <v>5</v>
      </c>
      <c r="F27" s="912">
        <v>2.76</v>
      </c>
      <c r="G27" s="913">
        <v>3.6</v>
      </c>
      <c r="H27" s="914">
        <v>1</v>
      </c>
      <c r="I27" s="915">
        <v>0.61</v>
      </c>
      <c r="J27" s="916">
        <v>2</v>
      </c>
      <c r="K27" s="917">
        <v>0.61</v>
      </c>
      <c r="L27" s="914">
        <v>2</v>
      </c>
      <c r="M27" s="914">
        <v>18</v>
      </c>
      <c r="N27" s="918">
        <v>6</v>
      </c>
      <c r="O27" s="914" t="s">
        <v>8547</v>
      </c>
      <c r="P27" s="931" t="s">
        <v>8591</v>
      </c>
      <c r="Q27" s="919">
        <f t="shared" si="0"/>
        <v>-3</v>
      </c>
      <c r="R27" s="980">
        <f t="shared" si="0"/>
        <v>-1.81</v>
      </c>
      <c r="S27" s="919">
        <f t="shared" si="1"/>
        <v>-4</v>
      </c>
      <c r="T27" s="980">
        <f t="shared" si="2"/>
        <v>-2.15</v>
      </c>
      <c r="U27" s="988">
        <v>6</v>
      </c>
      <c r="V27" s="928">
        <v>2</v>
      </c>
      <c r="W27" s="928">
        <v>-4</v>
      </c>
      <c r="X27" s="986">
        <v>0.33333333333333331</v>
      </c>
      <c r="Y27" s="984"/>
    </row>
    <row r="28" spans="1:25" ht="14.4" customHeight="1" x14ac:dyDescent="0.3">
      <c r="A28" s="948" t="s">
        <v>8592</v>
      </c>
      <c r="B28" s="934">
        <v>2</v>
      </c>
      <c r="C28" s="935">
        <v>1.47</v>
      </c>
      <c r="D28" s="932">
        <v>3.5</v>
      </c>
      <c r="E28" s="936">
        <v>1</v>
      </c>
      <c r="F28" s="937">
        <v>0.74</v>
      </c>
      <c r="G28" s="920">
        <v>4</v>
      </c>
      <c r="H28" s="938">
        <v>1</v>
      </c>
      <c r="I28" s="939">
        <v>0.74</v>
      </c>
      <c r="J28" s="922">
        <v>9</v>
      </c>
      <c r="K28" s="940">
        <v>0.74</v>
      </c>
      <c r="L28" s="938">
        <v>3</v>
      </c>
      <c r="M28" s="938">
        <v>24</v>
      </c>
      <c r="N28" s="941">
        <v>8</v>
      </c>
      <c r="O28" s="938" t="s">
        <v>8547</v>
      </c>
      <c r="P28" s="942" t="s">
        <v>8591</v>
      </c>
      <c r="Q28" s="943">
        <f t="shared" si="0"/>
        <v>-1</v>
      </c>
      <c r="R28" s="979">
        <f t="shared" si="0"/>
        <v>-0.73</v>
      </c>
      <c r="S28" s="943">
        <f t="shared" si="1"/>
        <v>0</v>
      </c>
      <c r="T28" s="979">
        <f t="shared" si="2"/>
        <v>0</v>
      </c>
      <c r="U28" s="989">
        <v>8</v>
      </c>
      <c r="V28" s="934">
        <v>9</v>
      </c>
      <c r="W28" s="934">
        <v>1</v>
      </c>
      <c r="X28" s="987">
        <v>1.125</v>
      </c>
      <c r="Y28" s="985">
        <v>1</v>
      </c>
    </row>
    <row r="29" spans="1:25" ht="14.4" customHeight="1" x14ac:dyDescent="0.3">
      <c r="A29" s="947" t="s">
        <v>8593</v>
      </c>
      <c r="B29" s="923">
        <v>3</v>
      </c>
      <c r="C29" s="924">
        <v>1.29</v>
      </c>
      <c r="D29" s="925">
        <v>3</v>
      </c>
      <c r="E29" s="933"/>
      <c r="F29" s="915"/>
      <c r="G29" s="916"/>
      <c r="H29" s="914"/>
      <c r="I29" s="915"/>
      <c r="J29" s="916"/>
      <c r="K29" s="917">
        <v>0.43</v>
      </c>
      <c r="L29" s="914">
        <v>1</v>
      </c>
      <c r="M29" s="914">
        <v>12</v>
      </c>
      <c r="N29" s="918">
        <v>4</v>
      </c>
      <c r="O29" s="914" t="s">
        <v>8547</v>
      </c>
      <c r="P29" s="931" t="s">
        <v>8594</v>
      </c>
      <c r="Q29" s="919">
        <f t="shared" si="0"/>
        <v>-3</v>
      </c>
      <c r="R29" s="980">
        <f t="shared" si="0"/>
        <v>-1.29</v>
      </c>
      <c r="S29" s="919">
        <f t="shared" si="1"/>
        <v>0</v>
      </c>
      <c r="T29" s="980">
        <f t="shared" si="2"/>
        <v>0</v>
      </c>
      <c r="U29" s="988" t="s">
        <v>631</v>
      </c>
      <c r="V29" s="928" t="s">
        <v>631</v>
      </c>
      <c r="W29" s="928" t="s">
        <v>631</v>
      </c>
      <c r="X29" s="986" t="s">
        <v>631</v>
      </c>
      <c r="Y29" s="984"/>
    </row>
    <row r="30" spans="1:25" ht="14.4" customHeight="1" x14ac:dyDescent="0.3">
      <c r="A30" s="947" t="s">
        <v>8595</v>
      </c>
      <c r="B30" s="928"/>
      <c r="C30" s="929"/>
      <c r="D30" s="930"/>
      <c r="E30" s="933"/>
      <c r="F30" s="915"/>
      <c r="G30" s="916"/>
      <c r="H30" s="911">
        <v>1</v>
      </c>
      <c r="I30" s="912">
        <v>0.66</v>
      </c>
      <c r="J30" s="926">
        <v>19</v>
      </c>
      <c r="K30" s="917">
        <v>0.66</v>
      </c>
      <c r="L30" s="914">
        <v>3</v>
      </c>
      <c r="M30" s="914">
        <v>24</v>
      </c>
      <c r="N30" s="918">
        <v>8</v>
      </c>
      <c r="O30" s="914" t="s">
        <v>8547</v>
      </c>
      <c r="P30" s="931" t="s">
        <v>8596</v>
      </c>
      <c r="Q30" s="919">
        <f t="shared" si="0"/>
        <v>1</v>
      </c>
      <c r="R30" s="980">
        <f t="shared" si="0"/>
        <v>0.66</v>
      </c>
      <c r="S30" s="919">
        <f t="shared" si="1"/>
        <v>1</v>
      </c>
      <c r="T30" s="980">
        <f t="shared" si="2"/>
        <v>0.66</v>
      </c>
      <c r="U30" s="988">
        <v>8</v>
      </c>
      <c r="V30" s="928">
        <v>19</v>
      </c>
      <c r="W30" s="928">
        <v>11</v>
      </c>
      <c r="X30" s="986">
        <v>2.375</v>
      </c>
      <c r="Y30" s="984">
        <v>11</v>
      </c>
    </row>
    <row r="31" spans="1:25" ht="14.4" customHeight="1" x14ac:dyDescent="0.3">
      <c r="A31" s="947" t="s">
        <v>8597</v>
      </c>
      <c r="B31" s="923">
        <v>8</v>
      </c>
      <c r="C31" s="924">
        <v>3.96</v>
      </c>
      <c r="D31" s="925">
        <v>4.4000000000000004</v>
      </c>
      <c r="E31" s="933">
        <v>4</v>
      </c>
      <c r="F31" s="915">
        <v>1.98</v>
      </c>
      <c r="G31" s="916">
        <v>4</v>
      </c>
      <c r="H31" s="914">
        <v>7</v>
      </c>
      <c r="I31" s="915">
        <v>3.47</v>
      </c>
      <c r="J31" s="926">
        <v>6.9</v>
      </c>
      <c r="K31" s="917">
        <v>0.5</v>
      </c>
      <c r="L31" s="914">
        <v>2</v>
      </c>
      <c r="M31" s="914">
        <v>18</v>
      </c>
      <c r="N31" s="918">
        <v>6</v>
      </c>
      <c r="O31" s="914" t="s">
        <v>8547</v>
      </c>
      <c r="P31" s="931" t="s">
        <v>8598</v>
      </c>
      <c r="Q31" s="919">
        <f t="shared" si="0"/>
        <v>-1</v>
      </c>
      <c r="R31" s="980">
        <f t="shared" si="0"/>
        <v>-0.48999999999999977</v>
      </c>
      <c r="S31" s="919">
        <f t="shared" si="1"/>
        <v>3</v>
      </c>
      <c r="T31" s="980">
        <f t="shared" si="2"/>
        <v>1.4900000000000002</v>
      </c>
      <c r="U31" s="988">
        <v>42</v>
      </c>
      <c r="V31" s="928">
        <v>48.300000000000004</v>
      </c>
      <c r="W31" s="928">
        <v>6.3000000000000043</v>
      </c>
      <c r="X31" s="986">
        <v>1.1500000000000001</v>
      </c>
      <c r="Y31" s="984">
        <v>13</v>
      </c>
    </row>
    <row r="32" spans="1:25" ht="14.4" customHeight="1" x14ac:dyDescent="0.3">
      <c r="A32" s="948" t="s">
        <v>8599</v>
      </c>
      <c r="B32" s="945">
        <v>2</v>
      </c>
      <c r="C32" s="946">
        <v>1.1599999999999999</v>
      </c>
      <c r="D32" s="927">
        <v>6.5</v>
      </c>
      <c r="E32" s="944"/>
      <c r="F32" s="939"/>
      <c r="G32" s="921"/>
      <c r="H32" s="938"/>
      <c r="I32" s="939"/>
      <c r="J32" s="921"/>
      <c r="K32" s="940">
        <v>0.57999999999999996</v>
      </c>
      <c r="L32" s="938">
        <v>2</v>
      </c>
      <c r="M32" s="938">
        <v>21</v>
      </c>
      <c r="N32" s="941">
        <v>7</v>
      </c>
      <c r="O32" s="938" t="s">
        <v>8547</v>
      </c>
      <c r="P32" s="942" t="s">
        <v>8600</v>
      </c>
      <c r="Q32" s="943">
        <f t="shared" si="0"/>
        <v>-2</v>
      </c>
      <c r="R32" s="979">
        <f t="shared" si="0"/>
        <v>-1.1599999999999999</v>
      </c>
      <c r="S32" s="943">
        <f t="shared" si="1"/>
        <v>0</v>
      </c>
      <c r="T32" s="979">
        <f t="shared" si="2"/>
        <v>0</v>
      </c>
      <c r="U32" s="989" t="s">
        <v>631</v>
      </c>
      <c r="V32" s="934" t="s">
        <v>631</v>
      </c>
      <c r="W32" s="934" t="s">
        <v>631</v>
      </c>
      <c r="X32" s="987" t="s">
        <v>631</v>
      </c>
      <c r="Y32" s="985"/>
    </row>
    <row r="33" spans="1:25" ht="14.4" customHeight="1" x14ac:dyDescent="0.3">
      <c r="A33" s="947" t="s">
        <v>8601</v>
      </c>
      <c r="B33" s="928">
        <v>1</v>
      </c>
      <c r="C33" s="929">
        <v>1.07</v>
      </c>
      <c r="D33" s="930">
        <v>21</v>
      </c>
      <c r="E33" s="933">
        <v>1</v>
      </c>
      <c r="F33" s="915">
        <v>1.07</v>
      </c>
      <c r="G33" s="916">
        <v>8</v>
      </c>
      <c r="H33" s="911"/>
      <c r="I33" s="912"/>
      <c r="J33" s="913"/>
      <c r="K33" s="917">
        <v>1.07</v>
      </c>
      <c r="L33" s="914">
        <v>3</v>
      </c>
      <c r="M33" s="914">
        <v>24</v>
      </c>
      <c r="N33" s="918">
        <v>8</v>
      </c>
      <c r="O33" s="914" t="s">
        <v>8547</v>
      </c>
      <c r="P33" s="931" t="s">
        <v>8602</v>
      </c>
      <c r="Q33" s="919">
        <f t="shared" si="0"/>
        <v>-1</v>
      </c>
      <c r="R33" s="980">
        <f t="shared" si="0"/>
        <v>-1.07</v>
      </c>
      <c r="S33" s="919">
        <f t="shared" si="1"/>
        <v>-1</v>
      </c>
      <c r="T33" s="980">
        <f t="shared" si="2"/>
        <v>-1.07</v>
      </c>
      <c r="U33" s="988" t="s">
        <v>631</v>
      </c>
      <c r="V33" s="928" t="s">
        <v>631</v>
      </c>
      <c r="W33" s="928" t="s">
        <v>631</v>
      </c>
      <c r="X33" s="986" t="s">
        <v>631</v>
      </c>
      <c r="Y33" s="984"/>
    </row>
    <row r="34" spans="1:25" ht="14.4" customHeight="1" x14ac:dyDescent="0.3">
      <c r="A34" s="948" t="s">
        <v>8603</v>
      </c>
      <c r="B34" s="934"/>
      <c r="C34" s="935"/>
      <c r="D34" s="932"/>
      <c r="E34" s="944">
        <v>1</v>
      </c>
      <c r="F34" s="939">
        <v>2.4300000000000002</v>
      </c>
      <c r="G34" s="921">
        <v>17</v>
      </c>
      <c r="H34" s="936">
        <v>2</v>
      </c>
      <c r="I34" s="937">
        <v>4.8499999999999996</v>
      </c>
      <c r="J34" s="922">
        <v>18.5</v>
      </c>
      <c r="K34" s="940">
        <v>2.4300000000000002</v>
      </c>
      <c r="L34" s="938">
        <v>5</v>
      </c>
      <c r="M34" s="938">
        <v>42</v>
      </c>
      <c r="N34" s="941">
        <v>14</v>
      </c>
      <c r="O34" s="938" t="s">
        <v>8547</v>
      </c>
      <c r="P34" s="942" t="s">
        <v>8604</v>
      </c>
      <c r="Q34" s="943">
        <f t="shared" si="0"/>
        <v>2</v>
      </c>
      <c r="R34" s="979">
        <f t="shared" si="0"/>
        <v>4.8499999999999996</v>
      </c>
      <c r="S34" s="943">
        <f t="shared" si="1"/>
        <v>1</v>
      </c>
      <c r="T34" s="979">
        <f t="shared" si="2"/>
        <v>2.4199999999999995</v>
      </c>
      <c r="U34" s="989">
        <v>28</v>
      </c>
      <c r="V34" s="934">
        <v>37</v>
      </c>
      <c r="W34" s="934">
        <v>9</v>
      </c>
      <c r="X34" s="987">
        <v>1.3214285714285714</v>
      </c>
      <c r="Y34" s="985">
        <v>9</v>
      </c>
    </row>
    <row r="35" spans="1:25" ht="14.4" customHeight="1" x14ac:dyDescent="0.3">
      <c r="A35" s="948" t="s">
        <v>8605</v>
      </c>
      <c r="B35" s="934"/>
      <c r="C35" s="935"/>
      <c r="D35" s="932"/>
      <c r="E35" s="944"/>
      <c r="F35" s="939"/>
      <c r="G35" s="921"/>
      <c r="H35" s="936">
        <v>1</v>
      </c>
      <c r="I35" s="937">
        <v>3.28</v>
      </c>
      <c r="J35" s="920">
        <v>13</v>
      </c>
      <c r="K35" s="940">
        <v>3.28</v>
      </c>
      <c r="L35" s="938">
        <v>4</v>
      </c>
      <c r="M35" s="938">
        <v>39</v>
      </c>
      <c r="N35" s="941">
        <v>13</v>
      </c>
      <c r="O35" s="938" t="s">
        <v>8547</v>
      </c>
      <c r="P35" s="942" t="s">
        <v>8606</v>
      </c>
      <c r="Q35" s="943">
        <f t="shared" si="0"/>
        <v>1</v>
      </c>
      <c r="R35" s="979">
        <f t="shared" si="0"/>
        <v>3.28</v>
      </c>
      <c r="S35" s="943">
        <f t="shared" si="1"/>
        <v>1</v>
      </c>
      <c r="T35" s="979">
        <f t="shared" si="2"/>
        <v>3.28</v>
      </c>
      <c r="U35" s="989">
        <v>13</v>
      </c>
      <c r="V35" s="934">
        <v>13</v>
      </c>
      <c r="W35" s="934">
        <v>0</v>
      </c>
      <c r="X35" s="987">
        <v>1</v>
      </c>
      <c r="Y35" s="985"/>
    </row>
    <row r="36" spans="1:25" ht="14.4" customHeight="1" x14ac:dyDescent="0.3">
      <c r="A36" s="947" t="s">
        <v>8607</v>
      </c>
      <c r="B36" s="928">
        <v>1</v>
      </c>
      <c r="C36" s="929">
        <v>0.98</v>
      </c>
      <c r="D36" s="930">
        <v>8</v>
      </c>
      <c r="E36" s="911">
        <v>2</v>
      </c>
      <c r="F36" s="912">
        <v>6.34</v>
      </c>
      <c r="G36" s="913">
        <v>27</v>
      </c>
      <c r="H36" s="914">
        <v>1</v>
      </c>
      <c r="I36" s="915">
        <v>0.98</v>
      </c>
      <c r="J36" s="926">
        <v>9</v>
      </c>
      <c r="K36" s="917">
        <v>0.98</v>
      </c>
      <c r="L36" s="914">
        <v>2</v>
      </c>
      <c r="M36" s="914">
        <v>21</v>
      </c>
      <c r="N36" s="918">
        <v>7</v>
      </c>
      <c r="O36" s="914" t="s">
        <v>8547</v>
      </c>
      <c r="P36" s="931" t="s">
        <v>8608</v>
      </c>
      <c r="Q36" s="919">
        <f t="shared" si="0"/>
        <v>0</v>
      </c>
      <c r="R36" s="980">
        <f t="shared" si="0"/>
        <v>0</v>
      </c>
      <c r="S36" s="919">
        <f t="shared" si="1"/>
        <v>-1</v>
      </c>
      <c r="T36" s="980">
        <f t="shared" si="2"/>
        <v>-5.3599999999999994</v>
      </c>
      <c r="U36" s="988">
        <v>7</v>
      </c>
      <c r="V36" s="928">
        <v>9</v>
      </c>
      <c r="W36" s="928">
        <v>2</v>
      </c>
      <c r="X36" s="986">
        <v>1.2857142857142858</v>
      </c>
      <c r="Y36" s="984">
        <v>2</v>
      </c>
    </row>
    <row r="37" spans="1:25" ht="14.4" customHeight="1" x14ac:dyDescent="0.3">
      <c r="A37" s="948" t="s">
        <v>8609</v>
      </c>
      <c r="B37" s="934"/>
      <c r="C37" s="935"/>
      <c r="D37" s="932"/>
      <c r="E37" s="936">
        <v>1</v>
      </c>
      <c r="F37" s="937">
        <v>1.39</v>
      </c>
      <c r="G37" s="920">
        <v>20</v>
      </c>
      <c r="H37" s="938"/>
      <c r="I37" s="939"/>
      <c r="J37" s="921"/>
      <c r="K37" s="940">
        <v>1.39</v>
      </c>
      <c r="L37" s="938">
        <v>4</v>
      </c>
      <c r="M37" s="938">
        <v>33</v>
      </c>
      <c r="N37" s="941">
        <v>11</v>
      </c>
      <c r="O37" s="938" t="s">
        <v>8547</v>
      </c>
      <c r="P37" s="942" t="s">
        <v>8608</v>
      </c>
      <c r="Q37" s="943">
        <f t="shared" si="0"/>
        <v>0</v>
      </c>
      <c r="R37" s="979">
        <f t="shared" si="0"/>
        <v>0</v>
      </c>
      <c r="S37" s="943">
        <f t="shared" si="1"/>
        <v>-1</v>
      </c>
      <c r="T37" s="979">
        <f t="shared" si="2"/>
        <v>-1.39</v>
      </c>
      <c r="U37" s="989" t="s">
        <v>631</v>
      </c>
      <c r="V37" s="934" t="s">
        <v>631</v>
      </c>
      <c r="W37" s="934" t="s">
        <v>631</v>
      </c>
      <c r="X37" s="987" t="s">
        <v>631</v>
      </c>
      <c r="Y37" s="985"/>
    </row>
    <row r="38" spans="1:25" ht="14.4" customHeight="1" x14ac:dyDescent="0.3">
      <c r="A38" s="947" t="s">
        <v>8610</v>
      </c>
      <c r="B38" s="923">
        <v>3</v>
      </c>
      <c r="C38" s="924">
        <v>1.46</v>
      </c>
      <c r="D38" s="925">
        <v>5</v>
      </c>
      <c r="E38" s="933"/>
      <c r="F38" s="915"/>
      <c r="G38" s="916"/>
      <c r="H38" s="914"/>
      <c r="I38" s="915"/>
      <c r="J38" s="916"/>
      <c r="K38" s="917">
        <v>0.49</v>
      </c>
      <c r="L38" s="914">
        <v>1</v>
      </c>
      <c r="M38" s="914">
        <v>12</v>
      </c>
      <c r="N38" s="918">
        <v>4</v>
      </c>
      <c r="O38" s="914" t="s">
        <v>8547</v>
      </c>
      <c r="P38" s="931" t="s">
        <v>8611</v>
      </c>
      <c r="Q38" s="919">
        <f t="shared" si="0"/>
        <v>-3</v>
      </c>
      <c r="R38" s="980">
        <f t="shared" si="0"/>
        <v>-1.46</v>
      </c>
      <c r="S38" s="919">
        <f t="shared" si="1"/>
        <v>0</v>
      </c>
      <c r="T38" s="980">
        <f t="shared" si="2"/>
        <v>0</v>
      </c>
      <c r="U38" s="988" t="s">
        <v>631</v>
      </c>
      <c r="V38" s="928" t="s">
        <v>631</v>
      </c>
      <c r="W38" s="928" t="s">
        <v>631</v>
      </c>
      <c r="X38" s="986" t="s">
        <v>631</v>
      </c>
      <c r="Y38" s="984"/>
    </row>
    <row r="39" spans="1:25" ht="14.4" customHeight="1" x14ac:dyDescent="0.3">
      <c r="A39" s="948" t="s">
        <v>8612</v>
      </c>
      <c r="B39" s="945">
        <v>1</v>
      </c>
      <c r="C39" s="946">
        <v>0.65</v>
      </c>
      <c r="D39" s="927">
        <v>12</v>
      </c>
      <c r="E39" s="944"/>
      <c r="F39" s="939"/>
      <c r="G39" s="921"/>
      <c r="H39" s="938"/>
      <c r="I39" s="939"/>
      <c r="J39" s="921"/>
      <c r="K39" s="940">
        <v>0.65</v>
      </c>
      <c r="L39" s="938">
        <v>2</v>
      </c>
      <c r="M39" s="938">
        <v>18</v>
      </c>
      <c r="N39" s="941">
        <v>6</v>
      </c>
      <c r="O39" s="938" t="s">
        <v>8547</v>
      </c>
      <c r="P39" s="942" t="s">
        <v>8613</v>
      </c>
      <c r="Q39" s="943">
        <f t="shared" si="0"/>
        <v>-1</v>
      </c>
      <c r="R39" s="979">
        <f t="shared" si="0"/>
        <v>-0.65</v>
      </c>
      <c r="S39" s="943">
        <f t="shared" si="1"/>
        <v>0</v>
      </c>
      <c r="T39" s="979">
        <f t="shared" si="2"/>
        <v>0</v>
      </c>
      <c r="U39" s="989" t="s">
        <v>631</v>
      </c>
      <c r="V39" s="934" t="s">
        <v>631</v>
      </c>
      <c r="W39" s="934" t="s">
        <v>631</v>
      </c>
      <c r="X39" s="987" t="s">
        <v>631</v>
      </c>
      <c r="Y39" s="985"/>
    </row>
    <row r="40" spans="1:25" ht="14.4" customHeight="1" x14ac:dyDescent="0.3">
      <c r="A40" s="948" t="s">
        <v>8614</v>
      </c>
      <c r="B40" s="945"/>
      <c r="C40" s="946"/>
      <c r="D40" s="927"/>
      <c r="E40" s="944"/>
      <c r="F40" s="939"/>
      <c r="G40" s="921"/>
      <c r="H40" s="938">
        <v>1</v>
      </c>
      <c r="I40" s="939">
        <v>1.24</v>
      </c>
      <c r="J40" s="921">
        <v>4</v>
      </c>
      <c r="K40" s="940">
        <v>1.24</v>
      </c>
      <c r="L40" s="938">
        <v>3</v>
      </c>
      <c r="M40" s="938">
        <v>24</v>
      </c>
      <c r="N40" s="941">
        <v>8</v>
      </c>
      <c r="O40" s="938" t="s">
        <v>8547</v>
      </c>
      <c r="P40" s="942" t="s">
        <v>8615</v>
      </c>
      <c r="Q40" s="943">
        <f t="shared" si="0"/>
        <v>1</v>
      </c>
      <c r="R40" s="979">
        <f t="shared" si="0"/>
        <v>1.24</v>
      </c>
      <c r="S40" s="943">
        <f t="shared" si="1"/>
        <v>1</v>
      </c>
      <c r="T40" s="979">
        <f t="shared" si="2"/>
        <v>1.24</v>
      </c>
      <c r="U40" s="989">
        <v>8</v>
      </c>
      <c r="V40" s="934">
        <v>4</v>
      </c>
      <c r="W40" s="934">
        <v>-4</v>
      </c>
      <c r="X40" s="987">
        <v>0.5</v>
      </c>
      <c r="Y40" s="985"/>
    </row>
    <row r="41" spans="1:25" ht="14.4" customHeight="1" x14ac:dyDescent="0.3">
      <c r="A41" s="947" t="s">
        <v>8616</v>
      </c>
      <c r="B41" s="923">
        <v>43</v>
      </c>
      <c r="C41" s="924">
        <v>23.31</v>
      </c>
      <c r="D41" s="925">
        <v>4.8</v>
      </c>
      <c r="E41" s="933">
        <v>31</v>
      </c>
      <c r="F41" s="915">
        <v>15.64</v>
      </c>
      <c r="G41" s="916">
        <v>4.0999999999999996</v>
      </c>
      <c r="H41" s="914">
        <v>33</v>
      </c>
      <c r="I41" s="915">
        <v>16.32</v>
      </c>
      <c r="J41" s="916">
        <v>3.9</v>
      </c>
      <c r="K41" s="917">
        <v>0.49</v>
      </c>
      <c r="L41" s="914">
        <v>1</v>
      </c>
      <c r="M41" s="914">
        <v>12</v>
      </c>
      <c r="N41" s="918">
        <v>4</v>
      </c>
      <c r="O41" s="914" t="s">
        <v>8547</v>
      </c>
      <c r="P41" s="931" t="s">
        <v>8617</v>
      </c>
      <c r="Q41" s="919">
        <f t="shared" si="0"/>
        <v>-10</v>
      </c>
      <c r="R41" s="980">
        <f t="shared" si="0"/>
        <v>-6.9899999999999984</v>
      </c>
      <c r="S41" s="919">
        <f t="shared" si="1"/>
        <v>2</v>
      </c>
      <c r="T41" s="980">
        <f t="shared" si="2"/>
        <v>0.67999999999999972</v>
      </c>
      <c r="U41" s="988">
        <v>132</v>
      </c>
      <c r="V41" s="928">
        <v>128.69999999999999</v>
      </c>
      <c r="W41" s="928">
        <v>-3.3000000000000114</v>
      </c>
      <c r="X41" s="986">
        <v>0.97499999999999987</v>
      </c>
      <c r="Y41" s="984">
        <v>19</v>
      </c>
    </row>
    <row r="42" spans="1:25" ht="14.4" customHeight="1" x14ac:dyDescent="0.3">
      <c r="A42" s="948" t="s">
        <v>8618</v>
      </c>
      <c r="B42" s="945">
        <v>1</v>
      </c>
      <c r="C42" s="946">
        <v>0.64</v>
      </c>
      <c r="D42" s="927">
        <v>4</v>
      </c>
      <c r="E42" s="944">
        <v>5</v>
      </c>
      <c r="F42" s="939">
        <v>3.21</v>
      </c>
      <c r="G42" s="921">
        <v>4.5999999999999996</v>
      </c>
      <c r="H42" s="938">
        <v>3</v>
      </c>
      <c r="I42" s="939">
        <v>1.93</v>
      </c>
      <c r="J42" s="922">
        <v>5.3</v>
      </c>
      <c r="K42" s="940">
        <v>0.64</v>
      </c>
      <c r="L42" s="938">
        <v>2</v>
      </c>
      <c r="M42" s="938">
        <v>15</v>
      </c>
      <c r="N42" s="941">
        <v>5</v>
      </c>
      <c r="O42" s="938" t="s">
        <v>8547</v>
      </c>
      <c r="P42" s="942" t="s">
        <v>8619</v>
      </c>
      <c r="Q42" s="943">
        <f t="shared" si="0"/>
        <v>2</v>
      </c>
      <c r="R42" s="979">
        <f t="shared" si="0"/>
        <v>1.29</v>
      </c>
      <c r="S42" s="943">
        <f t="shared" si="1"/>
        <v>-2</v>
      </c>
      <c r="T42" s="979">
        <f t="shared" si="2"/>
        <v>-1.28</v>
      </c>
      <c r="U42" s="989">
        <v>15</v>
      </c>
      <c r="V42" s="934">
        <v>15.899999999999999</v>
      </c>
      <c r="W42" s="934">
        <v>0.89999999999999858</v>
      </c>
      <c r="X42" s="987">
        <v>1.0599999999999998</v>
      </c>
      <c r="Y42" s="985">
        <v>4</v>
      </c>
    </row>
    <row r="43" spans="1:25" ht="14.4" customHeight="1" x14ac:dyDescent="0.3">
      <c r="A43" s="948" t="s">
        <v>8620</v>
      </c>
      <c r="B43" s="945">
        <v>5</v>
      </c>
      <c r="C43" s="946">
        <v>5.79</v>
      </c>
      <c r="D43" s="927">
        <v>4.5999999999999996</v>
      </c>
      <c r="E43" s="944">
        <v>1</v>
      </c>
      <c r="F43" s="939">
        <v>1.1599999999999999</v>
      </c>
      <c r="G43" s="921">
        <v>3</v>
      </c>
      <c r="H43" s="938">
        <v>1</v>
      </c>
      <c r="I43" s="939">
        <v>1.1599999999999999</v>
      </c>
      <c r="J43" s="921">
        <v>4</v>
      </c>
      <c r="K43" s="940">
        <v>1.1599999999999999</v>
      </c>
      <c r="L43" s="938">
        <v>2</v>
      </c>
      <c r="M43" s="938">
        <v>21</v>
      </c>
      <c r="N43" s="941">
        <v>7</v>
      </c>
      <c r="O43" s="938" t="s">
        <v>8547</v>
      </c>
      <c r="P43" s="942" t="s">
        <v>8621</v>
      </c>
      <c r="Q43" s="943">
        <f t="shared" si="0"/>
        <v>-4</v>
      </c>
      <c r="R43" s="979">
        <f t="shared" si="0"/>
        <v>-4.63</v>
      </c>
      <c r="S43" s="943">
        <f t="shared" si="1"/>
        <v>0</v>
      </c>
      <c r="T43" s="979">
        <f t="shared" si="2"/>
        <v>0</v>
      </c>
      <c r="U43" s="989">
        <v>7</v>
      </c>
      <c r="V43" s="934">
        <v>4</v>
      </c>
      <c r="W43" s="934">
        <v>-3</v>
      </c>
      <c r="X43" s="987">
        <v>0.5714285714285714</v>
      </c>
      <c r="Y43" s="985"/>
    </row>
    <row r="44" spans="1:25" ht="14.4" customHeight="1" x14ac:dyDescent="0.3">
      <c r="A44" s="947" t="s">
        <v>8622</v>
      </c>
      <c r="B44" s="928">
        <v>6</v>
      </c>
      <c r="C44" s="929">
        <v>2.48</v>
      </c>
      <c r="D44" s="930">
        <v>3.8</v>
      </c>
      <c r="E44" s="911">
        <v>14</v>
      </c>
      <c r="F44" s="912">
        <v>5.78</v>
      </c>
      <c r="G44" s="913">
        <v>3.1</v>
      </c>
      <c r="H44" s="914">
        <v>4</v>
      </c>
      <c r="I44" s="915">
        <v>1.65</v>
      </c>
      <c r="J44" s="916">
        <v>4</v>
      </c>
      <c r="K44" s="917">
        <v>0.41</v>
      </c>
      <c r="L44" s="914">
        <v>1</v>
      </c>
      <c r="M44" s="914">
        <v>12</v>
      </c>
      <c r="N44" s="918">
        <v>4</v>
      </c>
      <c r="O44" s="914" t="s">
        <v>8547</v>
      </c>
      <c r="P44" s="931" t="s">
        <v>8623</v>
      </c>
      <c r="Q44" s="919">
        <f t="shared" si="0"/>
        <v>-2</v>
      </c>
      <c r="R44" s="980">
        <f t="shared" si="0"/>
        <v>-0.83000000000000007</v>
      </c>
      <c r="S44" s="919">
        <f t="shared" si="1"/>
        <v>-10</v>
      </c>
      <c r="T44" s="980">
        <f t="shared" si="2"/>
        <v>-4.1300000000000008</v>
      </c>
      <c r="U44" s="988">
        <v>16</v>
      </c>
      <c r="V44" s="928">
        <v>16</v>
      </c>
      <c r="W44" s="928">
        <v>0</v>
      </c>
      <c r="X44" s="986">
        <v>1</v>
      </c>
      <c r="Y44" s="984">
        <v>3</v>
      </c>
    </row>
    <row r="45" spans="1:25" ht="14.4" customHeight="1" x14ac:dyDescent="0.3">
      <c r="A45" s="948" t="s">
        <v>8624</v>
      </c>
      <c r="B45" s="934">
        <v>1</v>
      </c>
      <c r="C45" s="935">
        <v>0.53</v>
      </c>
      <c r="D45" s="932">
        <v>2</v>
      </c>
      <c r="E45" s="936"/>
      <c r="F45" s="937"/>
      <c r="G45" s="920"/>
      <c r="H45" s="938"/>
      <c r="I45" s="939"/>
      <c r="J45" s="921"/>
      <c r="K45" s="940">
        <v>0.53</v>
      </c>
      <c r="L45" s="938">
        <v>2</v>
      </c>
      <c r="M45" s="938">
        <v>15</v>
      </c>
      <c r="N45" s="941">
        <v>5</v>
      </c>
      <c r="O45" s="938" t="s">
        <v>8547</v>
      </c>
      <c r="P45" s="942" t="s">
        <v>8625</v>
      </c>
      <c r="Q45" s="943">
        <f t="shared" si="0"/>
        <v>-1</v>
      </c>
      <c r="R45" s="979">
        <f t="shared" si="0"/>
        <v>-0.53</v>
      </c>
      <c r="S45" s="943">
        <f t="shared" si="1"/>
        <v>0</v>
      </c>
      <c r="T45" s="979">
        <f t="shared" si="2"/>
        <v>0</v>
      </c>
      <c r="U45" s="989" t="s">
        <v>631</v>
      </c>
      <c r="V45" s="934" t="s">
        <v>631</v>
      </c>
      <c r="W45" s="934" t="s">
        <v>631</v>
      </c>
      <c r="X45" s="987" t="s">
        <v>631</v>
      </c>
      <c r="Y45" s="985"/>
    </row>
    <row r="46" spans="1:25" ht="14.4" customHeight="1" x14ac:dyDescent="0.3">
      <c r="A46" s="947" t="s">
        <v>6808</v>
      </c>
      <c r="B46" s="928">
        <v>6</v>
      </c>
      <c r="C46" s="929">
        <v>4.04</v>
      </c>
      <c r="D46" s="930">
        <v>3.8</v>
      </c>
      <c r="E46" s="911">
        <v>6</v>
      </c>
      <c r="F46" s="912">
        <v>4.04</v>
      </c>
      <c r="G46" s="913">
        <v>3.2</v>
      </c>
      <c r="H46" s="914">
        <v>5</v>
      </c>
      <c r="I46" s="915">
        <v>3.37</v>
      </c>
      <c r="J46" s="916">
        <v>3</v>
      </c>
      <c r="K46" s="917">
        <v>0.67</v>
      </c>
      <c r="L46" s="914">
        <v>2</v>
      </c>
      <c r="M46" s="914">
        <v>18</v>
      </c>
      <c r="N46" s="918">
        <v>6</v>
      </c>
      <c r="O46" s="914" t="s">
        <v>8547</v>
      </c>
      <c r="P46" s="931" t="s">
        <v>8626</v>
      </c>
      <c r="Q46" s="919">
        <f t="shared" si="0"/>
        <v>-1</v>
      </c>
      <c r="R46" s="980">
        <f t="shared" si="0"/>
        <v>-0.66999999999999993</v>
      </c>
      <c r="S46" s="919">
        <f t="shared" si="1"/>
        <v>-1</v>
      </c>
      <c r="T46" s="980">
        <f t="shared" si="2"/>
        <v>-0.66999999999999993</v>
      </c>
      <c r="U46" s="988">
        <v>30</v>
      </c>
      <c r="V46" s="928">
        <v>15</v>
      </c>
      <c r="W46" s="928">
        <v>-15</v>
      </c>
      <c r="X46" s="986">
        <v>0.5</v>
      </c>
      <c r="Y46" s="984"/>
    </row>
    <row r="47" spans="1:25" ht="14.4" customHeight="1" x14ac:dyDescent="0.3">
      <c r="A47" s="948" t="s">
        <v>8627</v>
      </c>
      <c r="B47" s="934"/>
      <c r="C47" s="935"/>
      <c r="D47" s="932"/>
      <c r="E47" s="936">
        <v>1</v>
      </c>
      <c r="F47" s="937">
        <v>1.1200000000000001</v>
      </c>
      <c r="G47" s="920">
        <v>9</v>
      </c>
      <c r="H47" s="938"/>
      <c r="I47" s="939"/>
      <c r="J47" s="921"/>
      <c r="K47" s="940">
        <v>1.1200000000000001</v>
      </c>
      <c r="L47" s="938">
        <v>3</v>
      </c>
      <c r="M47" s="938">
        <v>27</v>
      </c>
      <c r="N47" s="941">
        <v>9</v>
      </c>
      <c r="O47" s="938" t="s">
        <v>8547</v>
      </c>
      <c r="P47" s="942" t="s">
        <v>8628</v>
      </c>
      <c r="Q47" s="943">
        <f t="shared" si="0"/>
        <v>0</v>
      </c>
      <c r="R47" s="979">
        <f t="shared" si="0"/>
        <v>0</v>
      </c>
      <c r="S47" s="943">
        <f t="shared" si="1"/>
        <v>-1</v>
      </c>
      <c r="T47" s="979">
        <f t="shared" si="2"/>
        <v>-1.1200000000000001</v>
      </c>
      <c r="U47" s="989" t="s">
        <v>631</v>
      </c>
      <c r="V47" s="934" t="s">
        <v>631</v>
      </c>
      <c r="W47" s="934" t="s">
        <v>631</v>
      </c>
      <c r="X47" s="987" t="s">
        <v>631</v>
      </c>
      <c r="Y47" s="985"/>
    </row>
    <row r="48" spans="1:25" ht="14.4" customHeight="1" x14ac:dyDescent="0.3">
      <c r="A48" s="947" t="s">
        <v>8629</v>
      </c>
      <c r="B48" s="928">
        <v>21</v>
      </c>
      <c r="C48" s="929">
        <v>4.7</v>
      </c>
      <c r="D48" s="930">
        <v>2.9</v>
      </c>
      <c r="E48" s="911">
        <v>23</v>
      </c>
      <c r="F48" s="912">
        <v>5.15</v>
      </c>
      <c r="G48" s="913">
        <v>3.1</v>
      </c>
      <c r="H48" s="914">
        <v>15</v>
      </c>
      <c r="I48" s="915">
        <v>3.36</v>
      </c>
      <c r="J48" s="916">
        <v>2.9</v>
      </c>
      <c r="K48" s="917">
        <v>0.22</v>
      </c>
      <c r="L48" s="914">
        <v>1</v>
      </c>
      <c r="M48" s="914">
        <v>9</v>
      </c>
      <c r="N48" s="918">
        <v>3</v>
      </c>
      <c r="O48" s="914" t="s">
        <v>8547</v>
      </c>
      <c r="P48" s="931" t="s">
        <v>8630</v>
      </c>
      <c r="Q48" s="919">
        <f t="shared" si="0"/>
        <v>-6</v>
      </c>
      <c r="R48" s="980">
        <f t="shared" si="0"/>
        <v>-1.3400000000000003</v>
      </c>
      <c r="S48" s="919">
        <f t="shared" si="1"/>
        <v>-8</v>
      </c>
      <c r="T48" s="980">
        <f t="shared" si="2"/>
        <v>-1.7900000000000005</v>
      </c>
      <c r="U48" s="988">
        <v>45</v>
      </c>
      <c r="V48" s="928">
        <v>43.5</v>
      </c>
      <c r="W48" s="928">
        <v>-1.5</v>
      </c>
      <c r="X48" s="986">
        <v>0.96666666666666667</v>
      </c>
      <c r="Y48" s="984">
        <v>6</v>
      </c>
    </row>
    <row r="49" spans="1:25" ht="14.4" customHeight="1" x14ac:dyDescent="0.3">
      <c r="A49" s="948" t="s">
        <v>8631</v>
      </c>
      <c r="B49" s="934">
        <v>1</v>
      </c>
      <c r="C49" s="935">
        <v>0.26</v>
      </c>
      <c r="D49" s="932">
        <v>3</v>
      </c>
      <c r="E49" s="936">
        <v>1</v>
      </c>
      <c r="F49" s="937">
        <v>0.25</v>
      </c>
      <c r="G49" s="920">
        <v>4</v>
      </c>
      <c r="H49" s="938">
        <v>1</v>
      </c>
      <c r="I49" s="939">
        <v>0.25</v>
      </c>
      <c r="J49" s="921">
        <v>2</v>
      </c>
      <c r="K49" s="940">
        <v>0.25</v>
      </c>
      <c r="L49" s="938">
        <v>1</v>
      </c>
      <c r="M49" s="938">
        <v>9</v>
      </c>
      <c r="N49" s="941">
        <v>3</v>
      </c>
      <c r="O49" s="938" t="s">
        <v>8547</v>
      </c>
      <c r="P49" s="942" t="s">
        <v>8632</v>
      </c>
      <c r="Q49" s="943">
        <f t="shared" si="0"/>
        <v>0</v>
      </c>
      <c r="R49" s="979">
        <f t="shared" si="0"/>
        <v>-1.0000000000000009E-2</v>
      </c>
      <c r="S49" s="943">
        <f t="shared" si="1"/>
        <v>0</v>
      </c>
      <c r="T49" s="979">
        <f t="shared" si="2"/>
        <v>0</v>
      </c>
      <c r="U49" s="989">
        <v>3</v>
      </c>
      <c r="V49" s="934">
        <v>2</v>
      </c>
      <c r="W49" s="934">
        <v>-1</v>
      </c>
      <c r="X49" s="987">
        <v>0.66666666666666663</v>
      </c>
      <c r="Y49" s="985"/>
    </row>
    <row r="50" spans="1:25" ht="14.4" customHeight="1" x14ac:dyDescent="0.3">
      <c r="A50" s="947" t="s">
        <v>8633</v>
      </c>
      <c r="B50" s="923">
        <v>6</v>
      </c>
      <c r="C50" s="924">
        <v>2.2999999999999998</v>
      </c>
      <c r="D50" s="925">
        <v>3.5</v>
      </c>
      <c r="E50" s="933">
        <v>4</v>
      </c>
      <c r="F50" s="915">
        <v>1.53</v>
      </c>
      <c r="G50" s="916">
        <v>3.3</v>
      </c>
      <c r="H50" s="914">
        <v>7</v>
      </c>
      <c r="I50" s="915">
        <v>2.69</v>
      </c>
      <c r="J50" s="916">
        <v>2.9</v>
      </c>
      <c r="K50" s="917">
        <v>0.38</v>
      </c>
      <c r="L50" s="914">
        <v>1</v>
      </c>
      <c r="M50" s="914">
        <v>9</v>
      </c>
      <c r="N50" s="918">
        <v>3</v>
      </c>
      <c r="O50" s="914" t="s">
        <v>8547</v>
      </c>
      <c r="P50" s="931" t="s">
        <v>8634</v>
      </c>
      <c r="Q50" s="919">
        <f t="shared" si="0"/>
        <v>1</v>
      </c>
      <c r="R50" s="980">
        <f t="shared" si="0"/>
        <v>0.39000000000000012</v>
      </c>
      <c r="S50" s="919">
        <f t="shared" si="1"/>
        <v>3</v>
      </c>
      <c r="T50" s="980">
        <f t="shared" si="2"/>
        <v>1.1599999999999999</v>
      </c>
      <c r="U50" s="988">
        <v>21</v>
      </c>
      <c r="V50" s="928">
        <v>20.3</v>
      </c>
      <c r="W50" s="928">
        <v>-0.69999999999999929</v>
      </c>
      <c r="X50" s="986">
        <v>0.96666666666666667</v>
      </c>
      <c r="Y50" s="984">
        <v>3</v>
      </c>
    </row>
    <row r="51" spans="1:25" ht="14.4" customHeight="1" x14ac:dyDescent="0.3">
      <c r="A51" s="948" t="s">
        <v>8635</v>
      </c>
      <c r="B51" s="945">
        <v>1</v>
      </c>
      <c r="C51" s="946">
        <v>0.53</v>
      </c>
      <c r="D51" s="927">
        <v>11</v>
      </c>
      <c r="E51" s="944"/>
      <c r="F51" s="939"/>
      <c r="G51" s="921"/>
      <c r="H51" s="938"/>
      <c r="I51" s="939"/>
      <c r="J51" s="921"/>
      <c r="K51" s="940">
        <v>0.51</v>
      </c>
      <c r="L51" s="938">
        <v>2</v>
      </c>
      <c r="M51" s="938">
        <v>18</v>
      </c>
      <c r="N51" s="941">
        <v>6</v>
      </c>
      <c r="O51" s="938" t="s">
        <v>8547</v>
      </c>
      <c r="P51" s="942" t="s">
        <v>8636</v>
      </c>
      <c r="Q51" s="943">
        <f t="shared" si="0"/>
        <v>-1</v>
      </c>
      <c r="R51" s="979">
        <f t="shared" si="0"/>
        <v>-0.53</v>
      </c>
      <c r="S51" s="943">
        <f t="shared" si="1"/>
        <v>0</v>
      </c>
      <c r="T51" s="979">
        <f t="shared" si="2"/>
        <v>0</v>
      </c>
      <c r="U51" s="989" t="s">
        <v>631</v>
      </c>
      <c r="V51" s="934" t="s">
        <v>631</v>
      </c>
      <c r="W51" s="934" t="s">
        <v>631</v>
      </c>
      <c r="X51" s="987" t="s">
        <v>631</v>
      </c>
      <c r="Y51" s="985"/>
    </row>
    <row r="52" spans="1:25" ht="14.4" customHeight="1" x14ac:dyDescent="0.3">
      <c r="A52" s="948" t="s">
        <v>8637</v>
      </c>
      <c r="B52" s="945">
        <v>1</v>
      </c>
      <c r="C52" s="946">
        <v>0.76</v>
      </c>
      <c r="D52" s="927">
        <v>3</v>
      </c>
      <c r="E52" s="944"/>
      <c r="F52" s="939"/>
      <c r="G52" s="921"/>
      <c r="H52" s="938"/>
      <c r="I52" s="939"/>
      <c r="J52" s="921"/>
      <c r="K52" s="940">
        <v>0.76</v>
      </c>
      <c r="L52" s="938">
        <v>3</v>
      </c>
      <c r="M52" s="938">
        <v>24</v>
      </c>
      <c r="N52" s="941">
        <v>8</v>
      </c>
      <c r="O52" s="938" t="s">
        <v>8547</v>
      </c>
      <c r="P52" s="942" t="s">
        <v>8638</v>
      </c>
      <c r="Q52" s="943">
        <f t="shared" si="0"/>
        <v>-1</v>
      </c>
      <c r="R52" s="979">
        <f t="shared" si="0"/>
        <v>-0.76</v>
      </c>
      <c r="S52" s="943">
        <f t="shared" si="1"/>
        <v>0</v>
      </c>
      <c r="T52" s="979">
        <f t="shared" si="2"/>
        <v>0</v>
      </c>
      <c r="U52" s="989" t="s">
        <v>631</v>
      </c>
      <c r="V52" s="934" t="s">
        <v>631</v>
      </c>
      <c r="W52" s="934" t="s">
        <v>631</v>
      </c>
      <c r="X52" s="987" t="s">
        <v>631</v>
      </c>
      <c r="Y52" s="985"/>
    </row>
    <row r="53" spans="1:25" ht="14.4" customHeight="1" x14ac:dyDescent="0.3">
      <c r="A53" s="947" t="s">
        <v>8639</v>
      </c>
      <c r="B53" s="923">
        <v>2</v>
      </c>
      <c r="C53" s="924">
        <v>2.27</v>
      </c>
      <c r="D53" s="925">
        <v>3</v>
      </c>
      <c r="E53" s="933">
        <v>1</v>
      </c>
      <c r="F53" s="915">
        <v>1.1399999999999999</v>
      </c>
      <c r="G53" s="916">
        <v>3</v>
      </c>
      <c r="H53" s="914">
        <v>1</v>
      </c>
      <c r="I53" s="915">
        <v>1.1399999999999999</v>
      </c>
      <c r="J53" s="916">
        <v>7</v>
      </c>
      <c r="K53" s="917">
        <v>1.1399999999999999</v>
      </c>
      <c r="L53" s="914">
        <v>2</v>
      </c>
      <c r="M53" s="914">
        <v>21</v>
      </c>
      <c r="N53" s="918">
        <v>7</v>
      </c>
      <c r="O53" s="914" t="s">
        <v>8547</v>
      </c>
      <c r="P53" s="931" t="s">
        <v>8640</v>
      </c>
      <c r="Q53" s="919">
        <f t="shared" si="0"/>
        <v>-1</v>
      </c>
      <c r="R53" s="980">
        <f t="shared" si="0"/>
        <v>-1.1300000000000001</v>
      </c>
      <c r="S53" s="919">
        <f t="shared" si="1"/>
        <v>0</v>
      </c>
      <c r="T53" s="980">
        <f t="shared" si="2"/>
        <v>0</v>
      </c>
      <c r="U53" s="988">
        <v>7</v>
      </c>
      <c r="V53" s="928">
        <v>7</v>
      </c>
      <c r="W53" s="928">
        <v>0</v>
      </c>
      <c r="X53" s="986">
        <v>1</v>
      </c>
      <c r="Y53" s="984"/>
    </row>
    <row r="54" spans="1:25" ht="14.4" customHeight="1" x14ac:dyDescent="0.3">
      <c r="A54" s="947" t="s">
        <v>6791</v>
      </c>
      <c r="B54" s="928">
        <v>25</v>
      </c>
      <c r="C54" s="929">
        <v>11.59</v>
      </c>
      <c r="D54" s="930">
        <v>3</v>
      </c>
      <c r="E54" s="933">
        <v>27</v>
      </c>
      <c r="F54" s="915">
        <v>12.51</v>
      </c>
      <c r="G54" s="916">
        <v>3</v>
      </c>
      <c r="H54" s="911">
        <v>32</v>
      </c>
      <c r="I54" s="912">
        <v>14.83</v>
      </c>
      <c r="J54" s="926">
        <v>3.1</v>
      </c>
      <c r="K54" s="917">
        <v>0.46</v>
      </c>
      <c r="L54" s="914">
        <v>1</v>
      </c>
      <c r="M54" s="914">
        <v>9</v>
      </c>
      <c r="N54" s="918">
        <v>3</v>
      </c>
      <c r="O54" s="914" t="s">
        <v>8547</v>
      </c>
      <c r="P54" s="931" t="s">
        <v>8641</v>
      </c>
      <c r="Q54" s="919">
        <f t="shared" si="0"/>
        <v>7</v>
      </c>
      <c r="R54" s="980">
        <f t="shared" si="0"/>
        <v>3.24</v>
      </c>
      <c r="S54" s="919">
        <f t="shared" si="1"/>
        <v>5</v>
      </c>
      <c r="T54" s="980">
        <f t="shared" si="2"/>
        <v>2.3200000000000003</v>
      </c>
      <c r="U54" s="988">
        <v>96</v>
      </c>
      <c r="V54" s="928">
        <v>99.2</v>
      </c>
      <c r="W54" s="928">
        <v>3.2000000000000028</v>
      </c>
      <c r="X54" s="986">
        <v>1.0333333333333334</v>
      </c>
      <c r="Y54" s="984">
        <v>4</v>
      </c>
    </row>
    <row r="55" spans="1:25" ht="14.4" customHeight="1" x14ac:dyDescent="0.3">
      <c r="A55" s="948" t="s">
        <v>7171</v>
      </c>
      <c r="B55" s="934"/>
      <c r="C55" s="935"/>
      <c r="D55" s="932"/>
      <c r="E55" s="944">
        <v>1</v>
      </c>
      <c r="F55" s="939">
        <v>0.68</v>
      </c>
      <c r="G55" s="921">
        <v>3</v>
      </c>
      <c r="H55" s="936"/>
      <c r="I55" s="937"/>
      <c r="J55" s="920"/>
      <c r="K55" s="940">
        <v>0.68</v>
      </c>
      <c r="L55" s="938">
        <v>2</v>
      </c>
      <c r="M55" s="938">
        <v>15</v>
      </c>
      <c r="N55" s="941">
        <v>5</v>
      </c>
      <c r="O55" s="938" t="s">
        <v>8547</v>
      </c>
      <c r="P55" s="942" t="s">
        <v>8642</v>
      </c>
      <c r="Q55" s="943">
        <f t="shared" si="0"/>
        <v>0</v>
      </c>
      <c r="R55" s="979">
        <f t="shared" si="0"/>
        <v>0</v>
      </c>
      <c r="S55" s="943">
        <f t="shared" si="1"/>
        <v>-1</v>
      </c>
      <c r="T55" s="979">
        <f t="shared" si="2"/>
        <v>-0.68</v>
      </c>
      <c r="U55" s="989" t="s">
        <v>631</v>
      </c>
      <c r="V55" s="934" t="s">
        <v>631</v>
      </c>
      <c r="W55" s="934" t="s">
        <v>631</v>
      </c>
      <c r="X55" s="987" t="s">
        <v>631</v>
      </c>
      <c r="Y55" s="985"/>
    </row>
    <row r="56" spans="1:25" ht="14.4" customHeight="1" x14ac:dyDescent="0.3">
      <c r="A56" s="947" t="s">
        <v>6803</v>
      </c>
      <c r="B56" s="928"/>
      <c r="C56" s="929"/>
      <c r="D56" s="930"/>
      <c r="E56" s="911">
        <v>1</v>
      </c>
      <c r="F56" s="912">
        <v>0.98</v>
      </c>
      <c r="G56" s="913">
        <v>5</v>
      </c>
      <c r="H56" s="914">
        <v>1</v>
      </c>
      <c r="I56" s="915">
        <v>0.98</v>
      </c>
      <c r="J56" s="916">
        <v>3</v>
      </c>
      <c r="K56" s="917">
        <v>0.98</v>
      </c>
      <c r="L56" s="914">
        <v>2</v>
      </c>
      <c r="M56" s="914">
        <v>15</v>
      </c>
      <c r="N56" s="918">
        <v>5</v>
      </c>
      <c r="O56" s="914" t="s">
        <v>8547</v>
      </c>
      <c r="P56" s="931" t="s">
        <v>8643</v>
      </c>
      <c r="Q56" s="919">
        <f t="shared" si="0"/>
        <v>1</v>
      </c>
      <c r="R56" s="980">
        <f t="shared" si="0"/>
        <v>0.98</v>
      </c>
      <c r="S56" s="919">
        <f t="shared" si="1"/>
        <v>0</v>
      </c>
      <c r="T56" s="980">
        <f t="shared" si="2"/>
        <v>0</v>
      </c>
      <c r="U56" s="988">
        <v>5</v>
      </c>
      <c r="V56" s="928">
        <v>3</v>
      </c>
      <c r="W56" s="928">
        <v>-2</v>
      </c>
      <c r="X56" s="986">
        <v>0.6</v>
      </c>
      <c r="Y56" s="984"/>
    </row>
    <row r="57" spans="1:25" ht="14.4" customHeight="1" x14ac:dyDescent="0.3">
      <c r="A57" s="948" t="s">
        <v>7169</v>
      </c>
      <c r="B57" s="934"/>
      <c r="C57" s="935"/>
      <c r="D57" s="932"/>
      <c r="E57" s="936">
        <v>1</v>
      </c>
      <c r="F57" s="937">
        <v>1.24</v>
      </c>
      <c r="G57" s="920">
        <v>3</v>
      </c>
      <c r="H57" s="938"/>
      <c r="I57" s="939"/>
      <c r="J57" s="921"/>
      <c r="K57" s="940">
        <v>1.24</v>
      </c>
      <c r="L57" s="938">
        <v>2</v>
      </c>
      <c r="M57" s="938">
        <v>15</v>
      </c>
      <c r="N57" s="941">
        <v>5</v>
      </c>
      <c r="O57" s="938" t="s">
        <v>8547</v>
      </c>
      <c r="P57" s="942" t="s">
        <v>8644</v>
      </c>
      <c r="Q57" s="943">
        <f t="shared" si="0"/>
        <v>0</v>
      </c>
      <c r="R57" s="979">
        <f t="shared" si="0"/>
        <v>0</v>
      </c>
      <c r="S57" s="943">
        <f t="shared" si="1"/>
        <v>-1</v>
      </c>
      <c r="T57" s="979">
        <f t="shared" si="2"/>
        <v>-1.24</v>
      </c>
      <c r="U57" s="989" t="s">
        <v>631</v>
      </c>
      <c r="V57" s="934" t="s">
        <v>631</v>
      </c>
      <c r="W57" s="934" t="s">
        <v>631</v>
      </c>
      <c r="X57" s="987" t="s">
        <v>631</v>
      </c>
      <c r="Y57" s="985"/>
    </row>
    <row r="58" spans="1:25" ht="14.4" customHeight="1" x14ac:dyDescent="0.3">
      <c r="A58" s="947" t="s">
        <v>8645</v>
      </c>
      <c r="B58" s="928">
        <v>1</v>
      </c>
      <c r="C58" s="929">
        <v>0.54</v>
      </c>
      <c r="D58" s="930">
        <v>5</v>
      </c>
      <c r="E58" s="933"/>
      <c r="F58" s="915"/>
      <c r="G58" s="916"/>
      <c r="H58" s="911">
        <v>1</v>
      </c>
      <c r="I58" s="912">
        <v>0.54</v>
      </c>
      <c r="J58" s="913">
        <v>2</v>
      </c>
      <c r="K58" s="917">
        <v>0.54</v>
      </c>
      <c r="L58" s="914">
        <v>2</v>
      </c>
      <c r="M58" s="914">
        <v>15</v>
      </c>
      <c r="N58" s="918">
        <v>5</v>
      </c>
      <c r="O58" s="914" t="s">
        <v>8547</v>
      </c>
      <c r="P58" s="931" t="s">
        <v>8646</v>
      </c>
      <c r="Q58" s="919">
        <f t="shared" si="0"/>
        <v>0</v>
      </c>
      <c r="R58" s="980">
        <f t="shared" si="0"/>
        <v>0</v>
      </c>
      <c r="S58" s="919">
        <f t="shared" si="1"/>
        <v>1</v>
      </c>
      <c r="T58" s="980">
        <f t="shared" si="2"/>
        <v>0.54</v>
      </c>
      <c r="U58" s="988">
        <v>5</v>
      </c>
      <c r="V58" s="928">
        <v>2</v>
      </c>
      <c r="W58" s="928">
        <v>-3</v>
      </c>
      <c r="X58" s="986">
        <v>0.4</v>
      </c>
      <c r="Y58" s="984"/>
    </row>
    <row r="59" spans="1:25" ht="14.4" customHeight="1" x14ac:dyDescent="0.3">
      <c r="A59" s="948" t="s">
        <v>8647</v>
      </c>
      <c r="B59" s="934"/>
      <c r="C59" s="935"/>
      <c r="D59" s="932"/>
      <c r="E59" s="944"/>
      <c r="F59" s="939"/>
      <c r="G59" s="921"/>
      <c r="H59" s="936">
        <v>1</v>
      </c>
      <c r="I59" s="937">
        <v>1.86</v>
      </c>
      <c r="J59" s="922">
        <v>34</v>
      </c>
      <c r="K59" s="940">
        <v>0.73</v>
      </c>
      <c r="L59" s="938">
        <v>2</v>
      </c>
      <c r="M59" s="938">
        <v>18</v>
      </c>
      <c r="N59" s="941">
        <v>6</v>
      </c>
      <c r="O59" s="938" t="s">
        <v>8547</v>
      </c>
      <c r="P59" s="942" t="s">
        <v>8648</v>
      </c>
      <c r="Q59" s="943">
        <f t="shared" si="0"/>
        <v>1</v>
      </c>
      <c r="R59" s="979">
        <f t="shared" si="0"/>
        <v>1.86</v>
      </c>
      <c r="S59" s="943">
        <f t="shared" si="1"/>
        <v>1</v>
      </c>
      <c r="T59" s="979">
        <f t="shared" si="2"/>
        <v>1.86</v>
      </c>
      <c r="U59" s="989">
        <v>6</v>
      </c>
      <c r="V59" s="934">
        <v>34</v>
      </c>
      <c r="W59" s="934">
        <v>28</v>
      </c>
      <c r="X59" s="987">
        <v>5.666666666666667</v>
      </c>
      <c r="Y59" s="985">
        <v>28</v>
      </c>
    </row>
    <row r="60" spans="1:25" ht="14.4" customHeight="1" x14ac:dyDescent="0.3">
      <c r="A60" s="947" t="s">
        <v>8649</v>
      </c>
      <c r="B60" s="923">
        <v>12</v>
      </c>
      <c r="C60" s="924">
        <v>4.12</v>
      </c>
      <c r="D60" s="925">
        <v>2.8</v>
      </c>
      <c r="E60" s="933">
        <v>8</v>
      </c>
      <c r="F60" s="915">
        <v>2.73</v>
      </c>
      <c r="G60" s="916">
        <v>3.4</v>
      </c>
      <c r="H60" s="914">
        <v>8</v>
      </c>
      <c r="I60" s="915">
        <v>2.76</v>
      </c>
      <c r="J60" s="926">
        <v>4.0999999999999996</v>
      </c>
      <c r="K60" s="917">
        <v>0.34</v>
      </c>
      <c r="L60" s="914">
        <v>1</v>
      </c>
      <c r="M60" s="914">
        <v>12</v>
      </c>
      <c r="N60" s="918">
        <v>4</v>
      </c>
      <c r="O60" s="914" t="s">
        <v>8547</v>
      </c>
      <c r="P60" s="931" t="s">
        <v>8650</v>
      </c>
      <c r="Q60" s="919">
        <f t="shared" si="0"/>
        <v>-4</v>
      </c>
      <c r="R60" s="980">
        <f t="shared" si="0"/>
        <v>-1.3600000000000003</v>
      </c>
      <c r="S60" s="919">
        <f t="shared" si="1"/>
        <v>0</v>
      </c>
      <c r="T60" s="980">
        <f t="shared" si="2"/>
        <v>2.9999999999999805E-2</v>
      </c>
      <c r="U60" s="988">
        <v>32</v>
      </c>
      <c r="V60" s="928">
        <v>32.799999999999997</v>
      </c>
      <c r="W60" s="928">
        <v>0.79999999999999716</v>
      </c>
      <c r="X60" s="986">
        <v>1.0249999999999999</v>
      </c>
      <c r="Y60" s="984">
        <v>7</v>
      </c>
    </row>
    <row r="61" spans="1:25" ht="14.4" customHeight="1" x14ac:dyDescent="0.3">
      <c r="A61" s="948" t="s">
        <v>8651</v>
      </c>
      <c r="B61" s="945">
        <v>2</v>
      </c>
      <c r="C61" s="946">
        <v>0.82</v>
      </c>
      <c r="D61" s="927">
        <v>4.5</v>
      </c>
      <c r="E61" s="944"/>
      <c r="F61" s="939"/>
      <c r="G61" s="921"/>
      <c r="H61" s="938"/>
      <c r="I61" s="939"/>
      <c r="J61" s="921"/>
      <c r="K61" s="940">
        <v>0.41</v>
      </c>
      <c r="L61" s="938">
        <v>1</v>
      </c>
      <c r="M61" s="938">
        <v>12</v>
      </c>
      <c r="N61" s="941">
        <v>4</v>
      </c>
      <c r="O61" s="938" t="s">
        <v>8547</v>
      </c>
      <c r="P61" s="942" t="s">
        <v>8652</v>
      </c>
      <c r="Q61" s="943">
        <f t="shared" si="0"/>
        <v>-2</v>
      </c>
      <c r="R61" s="979">
        <f t="shared" si="0"/>
        <v>-0.82</v>
      </c>
      <c r="S61" s="943">
        <f t="shared" si="1"/>
        <v>0</v>
      </c>
      <c r="T61" s="979">
        <f t="shared" si="2"/>
        <v>0</v>
      </c>
      <c r="U61" s="989" t="s">
        <v>631</v>
      </c>
      <c r="V61" s="934" t="s">
        <v>631</v>
      </c>
      <c r="W61" s="934" t="s">
        <v>631</v>
      </c>
      <c r="X61" s="987" t="s">
        <v>631</v>
      </c>
      <c r="Y61" s="985"/>
    </row>
    <row r="62" spans="1:25" ht="14.4" customHeight="1" x14ac:dyDescent="0.3">
      <c r="A62" s="947" t="s">
        <v>8653</v>
      </c>
      <c r="B62" s="928"/>
      <c r="C62" s="929"/>
      <c r="D62" s="930"/>
      <c r="E62" s="933"/>
      <c r="F62" s="915"/>
      <c r="G62" s="916"/>
      <c r="H62" s="911">
        <v>1</v>
      </c>
      <c r="I62" s="912">
        <v>2.19</v>
      </c>
      <c r="J62" s="913">
        <v>7</v>
      </c>
      <c r="K62" s="917">
        <v>2.19</v>
      </c>
      <c r="L62" s="914">
        <v>3</v>
      </c>
      <c r="M62" s="914">
        <v>27</v>
      </c>
      <c r="N62" s="918">
        <v>9</v>
      </c>
      <c r="O62" s="914" t="s">
        <v>8547</v>
      </c>
      <c r="P62" s="931" t="s">
        <v>8654</v>
      </c>
      <c r="Q62" s="919">
        <f t="shared" si="0"/>
        <v>1</v>
      </c>
      <c r="R62" s="980">
        <f t="shared" si="0"/>
        <v>2.19</v>
      </c>
      <c r="S62" s="919">
        <f t="shared" si="1"/>
        <v>1</v>
      </c>
      <c r="T62" s="980">
        <f t="shared" si="2"/>
        <v>2.19</v>
      </c>
      <c r="U62" s="988">
        <v>9</v>
      </c>
      <c r="V62" s="928">
        <v>7</v>
      </c>
      <c r="W62" s="928">
        <v>-2</v>
      </c>
      <c r="X62" s="986">
        <v>0.77777777777777779</v>
      </c>
      <c r="Y62" s="984"/>
    </row>
    <row r="63" spans="1:25" ht="14.4" customHeight="1" x14ac:dyDescent="0.3">
      <c r="A63" s="947" t="s">
        <v>8655</v>
      </c>
      <c r="B63" s="928"/>
      <c r="C63" s="929"/>
      <c r="D63" s="930"/>
      <c r="E63" s="911">
        <v>1</v>
      </c>
      <c r="F63" s="912">
        <v>2.95</v>
      </c>
      <c r="G63" s="913">
        <v>3</v>
      </c>
      <c r="H63" s="914"/>
      <c r="I63" s="915"/>
      <c r="J63" s="916"/>
      <c r="K63" s="917">
        <v>2.95</v>
      </c>
      <c r="L63" s="914">
        <v>2</v>
      </c>
      <c r="M63" s="914">
        <v>18</v>
      </c>
      <c r="N63" s="918">
        <v>6</v>
      </c>
      <c r="O63" s="914" t="s">
        <v>8547</v>
      </c>
      <c r="P63" s="931" t="s">
        <v>8656</v>
      </c>
      <c r="Q63" s="919">
        <f t="shared" si="0"/>
        <v>0</v>
      </c>
      <c r="R63" s="980">
        <f t="shared" si="0"/>
        <v>0</v>
      </c>
      <c r="S63" s="919">
        <f t="shared" si="1"/>
        <v>-1</v>
      </c>
      <c r="T63" s="980">
        <f t="shared" si="2"/>
        <v>-2.95</v>
      </c>
      <c r="U63" s="988" t="s">
        <v>631</v>
      </c>
      <c r="V63" s="928" t="s">
        <v>631</v>
      </c>
      <c r="W63" s="928" t="s">
        <v>631</v>
      </c>
      <c r="X63" s="986" t="s">
        <v>631</v>
      </c>
      <c r="Y63" s="984"/>
    </row>
    <row r="64" spans="1:25" ht="14.4" customHeight="1" x14ac:dyDescent="0.3">
      <c r="A64" s="947" t="s">
        <v>8657</v>
      </c>
      <c r="B64" s="923">
        <v>3</v>
      </c>
      <c r="C64" s="924">
        <v>4.09</v>
      </c>
      <c r="D64" s="925">
        <v>4</v>
      </c>
      <c r="E64" s="933">
        <v>1</v>
      </c>
      <c r="F64" s="915">
        <v>1.36</v>
      </c>
      <c r="G64" s="916">
        <v>4</v>
      </c>
      <c r="H64" s="914">
        <v>2</v>
      </c>
      <c r="I64" s="915">
        <v>2.73</v>
      </c>
      <c r="J64" s="916">
        <v>3</v>
      </c>
      <c r="K64" s="917">
        <v>1.36</v>
      </c>
      <c r="L64" s="914">
        <v>2</v>
      </c>
      <c r="M64" s="914">
        <v>15</v>
      </c>
      <c r="N64" s="918">
        <v>5</v>
      </c>
      <c r="O64" s="914" t="s">
        <v>8547</v>
      </c>
      <c r="P64" s="931" t="s">
        <v>8658</v>
      </c>
      <c r="Q64" s="919">
        <f t="shared" si="0"/>
        <v>-1</v>
      </c>
      <c r="R64" s="980">
        <f t="shared" si="0"/>
        <v>-1.3599999999999999</v>
      </c>
      <c r="S64" s="919">
        <f t="shared" si="1"/>
        <v>1</v>
      </c>
      <c r="T64" s="980">
        <f t="shared" si="2"/>
        <v>1.3699999999999999</v>
      </c>
      <c r="U64" s="988">
        <v>10</v>
      </c>
      <c r="V64" s="928">
        <v>6</v>
      </c>
      <c r="W64" s="928">
        <v>-4</v>
      </c>
      <c r="X64" s="986">
        <v>0.6</v>
      </c>
      <c r="Y64" s="984"/>
    </row>
    <row r="65" spans="1:25" ht="14.4" customHeight="1" x14ac:dyDescent="0.3">
      <c r="A65" s="947" t="s">
        <v>8659</v>
      </c>
      <c r="B65" s="923">
        <v>16</v>
      </c>
      <c r="C65" s="924">
        <v>20.9</v>
      </c>
      <c r="D65" s="925">
        <v>5.8</v>
      </c>
      <c r="E65" s="933">
        <v>10</v>
      </c>
      <c r="F65" s="915">
        <v>13.09</v>
      </c>
      <c r="G65" s="916">
        <v>4.2</v>
      </c>
      <c r="H65" s="914">
        <v>9</v>
      </c>
      <c r="I65" s="915">
        <v>11.73</v>
      </c>
      <c r="J65" s="916">
        <v>5</v>
      </c>
      <c r="K65" s="917">
        <v>1.3</v>
      </c>
      <c r="L65" s="914">
        <v>2</v>
      </c>
      <c r="M65" s="914">
        <v>18</v>
      </c>
      <c r="N65" s="918">
        <v>6</v>
      </c>
      <c r="O65" s="914" t="s">
        <v>8547</v>
      </c>
      <c r="P65" s="931" t="s">
        <v>8660</v>
      </c>
      <c r="Q65" s="919">
        <f t="shared" si="0"/>
        <v>-7</v>
      </c>
      <c r="R65" s="980">
        <f t="shared" si="0"/>
        <v>-9.1699999999999982</v>
      </c>
      <c r="S65" s="919">
        <f t="shared" si="1"/>
        <v>-1</v>
      </c>
      <c r="T65" s="980">
        <f t="shared" si="2"/>
        <v>-1.3599999999999994</v>
      </c>
      <c r="U65" s="988">
        <v>54</v>
      </c>
      <c r="V65" s="928">
        <v>45</v>
      </c>
      <c r="W65" s="928">
        <v>-9</v>
      </c>
      <c r="X65" s="986">
        <v>0.83333333333333337</v>
      </c>
      <c r="Y65" s="984">
        <v>6</v>
      </c>
    </row>
    <row r="66" spans="1:25" ht="14.4" customHeight="1" x14ac:dyDescent="0.3">
      <c r="A66" s="948" t="s">
        <v>8661</v>
      </c>
      <c r="B66" s="945"/>
      <c r="C66" s="946"/>
      <c r="D66" s="927"/>
      <c r="E66" s="944"/>
      <c r="F66" s="939"/>
      <c r="G66" s="921"/>
      <c r="H66" s="938">
        <v>1</v>
      </c>
      <c r="I66" s="939">
        <v>1.6</v>
      </c>
      <c r="J66" s="922">
        <v>9</v>
      </c>
      <c r="K66" s="940">
        <v>1.6</v>
      </c>
      <c r="L66" s="938">
        <v>2</v>
      </c>
      <c r="M66" s="938">
        <v>18</v>
      </c>
      <c r="N66" s="941">
        <v>6</v>
      </c>
      <c r="O66" s="938" t="s">
        <v>8547</v>
      </c>
      <c r="P66" s="942" t="s">
        <v>8662</v>
      </c>
      <c r="Q66" s="943">
        <f t="shared" si="0"/>
        <v>1</v>
      </c>
      <c r="R66" s="979">
        <f t="shared" si="0"/>
        <v>1.6</v>
      </c>
      <c r="S66" s="943">
        <f t="shared" si="1"/>
        <v>1</v>
      </c>
      <c r="T66" s="979">
        <f t="shared" si="2"/>
        <v>1.6</v>
      </c>
      <c r="U66" s="989">
        <v>6</v>
      </c>
      <c r="V66" s="934">
        <v>9</v>
      </c>
      <c r="W66" s="934">
        <v>3</v>
      </c>
      <c r="X66" s="987">
        <v>1.5</v>
      </c>
      <c r="Y66" s="985">
        <v>3</v>
      </c>
    </row>
    <row r="67" spans="1:25" ht="14.4" customHeight="1" x14ac:dyDescent="0.3">
      <c r="A67" s="948" t="s">
        <v>8663</v>
      </c>
      <c r="B67" s="945">
        <v>1</v>
      </c>
      <c r="C67" s="946">
        <v>1.65</v>
      </c>
      <c r="D67" s="927">
        <v>10</v>
      </c>
      <c r="E67" s="944"/>
      <c r="F67" s="939"/>
      <c r="G67" s="921"/>
      <c r="H67" s="938"/>
      <c r="I67" s="939"/>
      <c r="J67" s="921"/>
      <c r="K67" s="940">
        <v>1.65</v>
      </c>
      <c r="L67" s="938">
        <v>2</v>
      </c>
      <c r="M67" s="938">
        <v>18</v>
      </c>
      <c r="N67" s="941">
        <v>6</v>
      </c>
      <c r="O67" s="938" t="s">
        <v>8547</v>
      </c>
      <c r="P67" s="942" t="s">
        <v>8664</v>
      </c>
      <c r="Q67" s="943">
        <f t="shared" si="0"/>
        <v>-1</v>
      </c>
      <c r="R67" s="979">
        <f t="shared" si="0"/>
        <v>-1.65</v>
      </c>
      <c r="S67" s="943">
        <f t="shared" si="1"/>
        <v>0</v>
      </c>
      <c r="T67" s="979">
        <f t="shared" si="2"/>
        <v>0</v>
      </c>
      <c r="U67" s="989" t="s">
        <v>631</v>
      </c>
      <c r="V67" s="934" t="s">
        <v>631</v>
      </c>
      <c r="W67" s="934" t="s">
        <v>631</v>
      </c>
      <c r="X67" s="987" t="s">
        <v>631</v>
      </c>
      <c r="Y67" s="985"/>
    </row>
    <row r="68" spans="1:25" ht="14.4" customHeight="1" x14ac:dyDescent="0.3">
      <c r="A68" s="947" t="s">
        <v>8665</v>
      </c>
      <c r="B68" s="928"/>
      <c r="C68" s="929"/>
      <c r="D68" s="930"/>
      <c r="E68" s="933">
        <v>1</v>
      </c>
      <c r="F68" s="915">
        <v>1.0900000000000001</v>
      </c>
      <c r="G68" s="916">
        <v>7</v>
      </c>
      <c r="H68" s="911">
        <v>1</v>
      </c>
      <c r="I68" s="912">
        <v>1.0900000000000001</v>
      </c>
      <c r="J68" s="913">
        <v>2</v>
      </c>
      <c r="K68" s="917">
        <v>1.0900000000000001</v>
      </c>
      <c r="L68" s="914">
        <v>2</v>
      </c>
      <c r="M68" s="914">
        <v>18</v>
      </c>
      <c r="N68" s="918">
        <v>6</v>
      </c>
      <c r="O68" s="914" t="s">
        <v>8547</v>
      </c>
      <c r="P68" s="931" t="s">
        <v>8666</v>
      </c>
      <c r="Q68" s="919">
        <f t="shared" si="0"/>
        <v>1</v>
      </c>
      <c r="R68" s="980">
        <f t="shared" si="0"/>
        <v>1.0900000000000001</v>
      </c>
      <c r="S68" s="919">
        <f t="shared" si="1"/>
        <v>0</v>
      </c>
      <c r="T68" s="980">
        <f t="shared" si="2"/>
        <v>0</v>
      </c>
      <c r="U68" s="988">
        <v>6</v>
      </c>
      <c r="V68" s="928">
        <v>2</v>
      </c>
      <c r="W68" s="928">
        <v>-4</v>
      </c>
      <c r="X68" s="986">
        <v>0.33333333333333331</v>
      </c>
      <c r="Y68" s="984"/>
    </row>
    <row r="69" spans="1:25" ht="14.4" customHeight="1" x14ac:dyDescent="0.3">
      <c r="A69" s="947" t="s">
        <v>8667</v>
      </c>
      <c r="B69" s="923">
        <v>181</v>
      </c>
      <c r="C69" s="924">
        <v>83.83</v>
      </c>
      <c r="D69" s="925">
        <v>3.3</v>
      </c>
      <c r="E69" s="933">
        <v>172</v>
      </c>
      <c r="F69" s="915">
        <v>79.58</v>
      </c>
      <c r="G69" s="916">
        <v>3.3</v>
      </c>
      <c r="H69" s="914">
        <v>161</v>
      </c>
      <c r="I69" s="915">
        <v>74.67</v>
      </c>
      <c r="J69" s="926">
        <v>3.4</v>
      </c>
      <c r="K69" s="917">
        <v>0.46</v>
      </c>
      <c r="L69" s="914">
        <v>1</v>
      </c>
      <c r="M69" s="914">
        <v>9</v>
      </c>
      <c r="N69" s="918">
        <v>3</v>
      </c>
      <c r="O69" s="914" t="s">
        <v>8547</v>
      </c>
      <c r="P69" s="931" t="s">
        <v>8668</v>
      </c>
      <c r="Q69" s="919">
        <f t="shared" si="0"/>
        <v>-20</v>
      </c>
      <c r="R69" s="980">
        <f t="shared" si="0"/>
        <v>-9.1599999999999966</v>
      </c>
      <c r="S69" s="919">
        <f t="shared" si="1"/>
        <v>-11</v>
      </c>
      <c r="T69" s="980">
        <f t="shared" si="2"/>
        <v>-4.9099999999999966</v>
      </c>
      <c r="U69" s="988">
        <v>483</v>
      </c>
      <c r="V69" s="928">
        <v>547.4</v>
      </c>
      <c r="W69" s="928">
        <v>64.399999999999977</v>
      </c>
      <c r="X69" s="986">
        <v>1.1333333333333333</v>
      </c>
      <c r="Y69" s="984">
        <v>64</v>
      </c>
    </row>
    <row r="70" spans="1:25" ht="14.4" customHeight="1" x14ac:dyDescent="0.3">
      <c r="A70" s="948" t="s">
        <v>8669</v>
      </c>
      <c r="B70" s="945">
        <v>1</v>
      </c>
      <c r="C70" s="946">
        <v>0.57999999999999996</v>
      </c>
      <c r="D70" s="927">
        <v>5</v>
      </c>
      <c r="E70" s="944">
        <v>5</v>
      </c>
      <c r="F70" s="939">
        <v>2.88</v>
      </c>
      <c r="G70" s="921">
        <v>3.4</v>
      </c>
      <c r="H70" s="938"/>
      <c r="I70" s="939"/>
      <c r="J70" s="921"/>
      <c r="K70" s="940">
        <v>0.57999999999999996</v>
      </c>
      <c r="L70" s="938">
        <v>1</v>
      </c>
      <c r="M70" s="938">
        <v>12</v>
      </c>
      <c r="N70" s="941">
        <v>4</v>
      </c>
      <c r="O70" s="938" t="s">
        <v>8547</v>
      </c>
      <c r="P70" s="942" t="s">
        <v>8670</v>
      </c>
      <c r="Q70" s="943">
        <f t="shared" ref="Q70:R133" si="3">H70-B70</f>
        <v>-1</v>
      </c>
      <c r="R70" s="979">
        <f t="shared" si="3"/>
        <v>-0.57999999999999996</v>
      </c>
      <c r="S70" s="943">
        <f t="shared" ref="S70:S133" si="4">H70-E70</f>
        <v>-5</v>
      </c>
      <c r="T70" s="979">
        <f t="shared" ref="T70:T133" si="5">I70-F70</f>
        <v>-2.88</v>
      </c>
      <c r="U70" s="989" t="s">
        <v>631</v>
      </c>
      <c r="V70" s="934" t="s">
        <v>631</v>
      </c>
      <c r="W70" s="934" t="s">
        <v>631</v>
      </c>
      <c r="X70" s="987" t="s">
        <v>631</v>
      </c>
      <c r="Y70" s="985"/>
    </row>
    <row r="71" spans="1:25" ht="14.4" customHeight="1" x14ac:dyDescent="0.3">
      <c r="A71" s="948" t="s">
        <v>8671</v>
      </c>
      <c r="B71" s="945">
        <v>1</v>
      </c>
      <c r="C71" s="946">
        <v>1.18</v>
      </c>
      <c r="D71" s="927">
        <v>17</v>
      </c>
      <c r="E71" s="944">
        <v>3</v>
      </c>
      <c r="F71" s="939">
        <v>1.92</v>
      </c>
      <c r="G71" s="921">
        <v>5.7</v>
      </c>
      <c r="H71" s="938">
        <v>1</v>
      </c>
      <c r="I71" s="939">
        <v>0.92</v>
      </c>
      <c r="J71" s="922">
        <v>8</v>
      </c>
      <c r="K71" s="940">
        <v>0.64</v>
      </c>
      <c r="L71" s="938">
        <v>1</v>
      </c>
      <c r="M71" s="938">
        <v>12</v>
      </c>
      <c r="N71" s="941">
        <v>4</v>
      </c>
      <c r="O71" s="938" t="s">
        <v>8547</v>
      </c>
      <c r="P71" s="942" t="s">
        <v>8672</v>
      </c>
      <c r="Q71" s="943">
        <f t="shared" si="3"/>
        <v>0</v>
      </c>
      <c r="R71" s="979">
        <f t="shared" si="3"/>
        <v>-0.2599999999999999</v>
      </c>
      <c r="S71" s="943">
        <f t="shared" si="4"/>
        <v>-2</v>
      </c>
      <c r="T71" s="979">
        <f t="shared" si="5"/>
        <v>-0.99999999999999989</v>
      </c>
      <c r="U71" s="989">
        <v>4</v>
      </c>
      <c r="V71" s="934">
        <v>8</v>
      </c>
      <c r="W71" s="934">
        <v>4</v>
      </c>
      <c r="X71" s="987">
        <v>2</v>
      </c>
      <c r="Y71" s="985">
        <v>4</v>
      </c>
    </row>
    <row r="72" spans="1:25" ht="14.4" customHeight="1" x14ac:dyDescent="0.3">
      <c r="A72" s="947" t="s">
        <v>8673</v>
      </c>
      <c r="B72" s="928">
        <v>29</v>
      </c>
      <c r="C72" s="929">
        <v>16.510000000000002</v>
      </c>
      <c r="D72" s="930">
        <v>3.2</v>
      </c>
      <c r="E72" s="933">
        <v>24</v>
      </c>
      <c r="F72" s="915">
        <v>13.66</v>
      </c>
      <c r="G72" s="916">
        <v>2.9</v>
      </c>
      <c r="H72" s="911">
        <v>30</v>
      </c>
      <c r="I72" s="912">
        <v>17.18</v>
      </c>
      <c r="J72" s="913">
        <v>3.1</v>
      </c>
      <c r="K72" s="917">
        <v>0.56999999999999995</v>
      </c>
      <c r="L72" s="914">
        <v>1</v>
      </c>
      <c r="M72" s="914">
        <v>12</v>
      </c>
      <c r="N72" s="918">
        <v>4</v>
      </c>
      <c r="O72" s="914" t="s">
        <v>8547</v>
      </c>
      <c r="P72" s="931" t="s">
        <v>8674</v>
      </c>
      <c r="Q72" s="919">
        <f t="shared" si="3"/>
        <v>1</v>
      </c>
      <c r="R72" s="980">
        <f t="shared" si="3"/>
        <v>0.66999999999999815</v>
      </c>
      <c r="S72" s="919">
        <f t="shared" si="4"/>
        <v>6</v>
      </c>
      <c r="T72" s="980">
        <f t="shared" si="5"/>
        <v>3.5199999999999996</v>
      </c>
      <c r="U72" s="988">
        <v>120</v>
      </c>
      <c r="V72" s="928">
        <v>93</v>
      </c>
      <c r="W72" s="928">
        <v>-27</v>
      </c>
      <c r="X72" s="986">
        <v>0.77500000000000002</v>
      </c>
      <c r="Y72" s="984"/>
    </row>
    <row r="73" spans="1:25" ht="14.4" customHeight="1" x14ac:dyDescent="0.3">
      <c r="A73" s="948" t="s">
        <v>8675</v>
      </c>
      <c r="B73" s="934">
        <v>1</v>
      </c>
      <c r="C73" s="935">
        <v>0.82</v>
      </c>
      <c r="D73" s="932">
        <v>5</v>
      </c>
      <c r="E73" s="944">
        <v>2</v>
      </c>
      <c r="F73" s="939">
        <v>1.65</v>
      </c>
      <c r="G73" s="921">
        <v>8</v>
      </c>
      <c r="H73" s="936"/>
      <c r="I73" s="937"/>
      <c r="J73" s="920"/>
      <c r="K73" s="940">
        <v>0.82</v>
      </c>
      <c r="L73" s="938">
        <v>2</v>
      </c>
      <c r="M73" s="938">
        <v>18</v>
      </c>
      <c r="N73" s="941">
        <v>6</v>
      </c>
      <c r="O73" s="938" t="s">
        <v>8547</v>
      </c>
      <c r="P73" s="942" t="s">
        <v>8674</v>
      </c>
      <c r="Q73" s="943">
        <f t="shared" si="3"/>
        <v>-1</v>
      </c>
      <c r="R73" s="979">
        <f t="shared" si="3"/>
        <v>-0.82</v>
      </c>
      <c r="S73" s="943">
        <f t="shared" si="4"/>
        <v>-2</v>
      </c>
      <c r="T73" s="979">
        <f t="shared" si="5"/>
        <v>-1.65</v>
      </c>
      <c r="U73" s="989" t="s">
        <v>631</v>
      </c>
      <c r="V73" s="934" t="s">
        <v>631</v>
      </c>
      <c r="W73" s="934" t="s">
        <v>631</v>
      </c>
      <c r="X73" s="987" t="s">
        <v>631</v>
      </c>
      <c r="Y73" s="985"/>
    </row>
    <row r="74" spans="1:25" ht="14.4" customHeight="1" x14ac:dyDescent="0.3">
      <c r="A74" s="947" t="s">
        <v>8676</v>
      </c>
      <c r="B74" s="928">
        <v>2</v>
      </c>
      <c r="C74" s="929">
        <v>0.86</v>
      </c>
      <c r="D74" s="930">
        <v>5</v>
      </c>
      <c r="E74" s="933">
        <v>2</v>
      </c>
      <c r="F74" s="915">
        <v>0.86</v>
      </c>
      <c r="G74" s="916">
        <v>2.5</v>
      </c>
      <c r="H74" s="911">
        <v>3</v>
      </c>
      <c r="I74" s="912">
        <v>1.29</v>
      </c>
      <c r="J74" s="913">
        <v>4.3</v>
      </c>
      <c r="K74" s="917">
        <v>0.43</v>
      </c>
      <c r="L74" s="914">
        <v>2</v>
      </c>
      <c r="M74" s="914">
        <v>15</v>
      </c>
      <c r="N74" s="918">
        <v>5</v>
      </c>
      <c r="O74" s="914" t="s">
        <v>8547</v>
      </c>
      <c r="P74" s="931" t="s">
        <v>8677</v>
      </c>
      <c r="Q74" s="919">
        <f t="shared" si="3"/>
        <v>1</v>
      </c>
      <c r="R74" s="980">
        <f t="shared" si="3"/>
        <v>0.43000000000000005</v>
      </c>
      <c r="S74" s="919">
        <f t="shared" si="4"/>
        <v>1</v>
      </c>
      <c r="T74" s="980">
        <f t="shared" si="5"/>
        <v>0.43000000000000005</v>
      </c>
      <c r="U74" s="988">
        <v>15</v>
      </c>
      <c r="V74" s="928">
        <v>12.899999999999999</v>
      </c>
      <c r="W74" s="928">
        <v>-2.1000000000000014</v>
      </c>
      <c r="X74" s="986">
        <v>0.85999999999999988</v>
      </c>
      <c r="Y74" s="984">
        <v>4</v>
      </c>
    </row>
    <row r="75" spans="1:25" ht="14.4" customHeight="1" x14ac:dyDescent="0.3">
      <c r="A75" s="947" t="s">
        <v>8678</v>
      </c>
      <c r="B75" s="928">
        <v>40</v>
      </c>
      <c r="C75" s="929">
        <v>13.02</v>
      </c>
      <c r="D75" s="930">
        <v>4.3</v>
      </c>
      <c r="E75" s="911">
        <v>52</v>
      </c>
      <c r="F75" s="912">
        <v>16.87</v>
      </c>
      <c r="G75" s="913">
        <v>3.7</v>
      </c>
      <c r="H75" s="914">
        <v>39</v>
      </c>
      <c r="I75" s="915">
        <v>12.68</v>
      </c>
      <c r="J75" s="916">
        <v>3.3</v>
      </c>
      <c r="K75" s="917">
        <v>0.32</v>
      </c>
      <c r="L75" s="914">
        <v>1</v>
      </c>
      <c r="M75" s="914">
        <v>12</v>
      </c>
      <c r="N75" s="918">
        <v>4</v>
      </c>
      <c r="O75" s="914" t="s">
        <v>8547</v>
      </c>
      <c r="P75" s="931" t="s">
        <v>8679</v>
      </c>
      <c r="Q75" s="919">
        <f t="shared" si="3"/>
        <v>-1</v>
      </c>
      <c r="R75" s="980">
        <f t="shared" si="3"/>
        <v>-0.33999999999999986</v>
      </c>
      <c r="S75" s="919">
        <f t="shared" si="4"/>
        <v>-13</v>
      </c>
      <c r="T75" s="980">
        <f t="shared" si="5"/>
        <v>-4.1900000000000013</v>
      </c>
      <c r="U75" s="988">
        <v>156</v>
      </c>
      <c r="V75" s="928">
        <v>128.69999999999999</v>
      </c>
      <c r="W75" s="928">
        <v>-27.300000000000011</v>
      </c>
      <c r="X75" s="986">
        <v>0.82499999999999996</v>
      </c>
      <c r="Y75" s="984">
        <v>9</v>
      </c>
    </row>
    <row r="76" spans="1:25" ht="14.4" customHeight="1" x14ac:dyDescent="0.3">
      <c r="A76" s="948" t="s">
        <v>8680</v>
      </c>
      <c r="B76" s="934">
        <v>12</v>
      </c>
      <c r="C76" s="935">
        <v>5.47</v>
      </c>
      <c r="D76" s="932">
        <v>4.8</v>
      </c>
      <c r="E76" s="936">
        <v>18</v>
      </c>
      <c r="F76" s="937">
        <v>9.06</v>
      </c>
      <c r="G76" s="920">
        <v>5.7</v>
      </c>
      <c r="H76" s="938">
        <v>8</v>
      </c>
      <c r="I76" s="939">
        <v>3.56</v>
      </c>
      <c r="J76" s="921">
        <v>5</v>
      </c>
      <c r="K76" s="940">
        <v>0.45</v>
      </c>
      <c r="L76" s="938">
        <v>2</v>
      </c>
      <c r="M76" s="938">
        <v>15</v>
      </c>
      <c r="N76" s="941">
        <v>5</v>
      </c>
      <c r="O76" s="938" t="s">
        <v>8547</v>
      </c>
      <c r="P76" s="942" t="s">
        <v>8679</v>
      </c>
      <c r="Q76" s="943">
        <f t="shared" si="3"/>
        <v>-4</v>
      </c>
      <c r="R76" s="979">
        <f t="shared" si="3"/>
        <v>-1.9099999999999997</v>
      </c>
      <c r="S76" s="943">
        <f t="shared" si="4"/>
        <v>-10</v>
      </c>
      <c r="T76" s="979">
        <f t="shared" si="5"/>
        <v>-5.5</v>
      </c>
      <c r="U76" s="989">
        <v>40</v>
      </c>
      <c r="V76" s="934">
        <v>40</v>
      </c>
      <c r="W76" s="934">
        <v>0</v>
      </c>
      <c r="X76" s="987">
        <v>1</v>
      </c>
      <c r="Y76" s="985">
        <v>5</v>
      </c>
    </row>
    <row r="77" spans="1:25" ht="14.4" customHeight="1" x14ac:dyDescent="0.3">
      <c r="A77" s="948" t="s">
        <v>8681</v>
      </c>
      <c r="B77" s="934">
        <v>4</v>
      </c>
      <c r="C77" s="935">
        <v>2.33</v>
      </c>
      <c r="D77" s="932">
        <v>6</v>
      </c>
      <c r="E77" s="936">
        <v>4</v>
      </c>
      <c r="F77" s="937">
        <v>2.33</v>
      </c>
      <c r="G77" s="920">
        <v>4.5</v>
      </c>
      <c r="H77" s="938">
        <v>1</v>
      </c>
      <c r="I77" s="939">
        <v>0.57999999999999996</v>
      </c>
      <c r="J77" s="921">
        <v>5</v>
      </c>
      <c r="K77" s="940">
        <v>0.57999999999999996</v>
      </c>
      <c r="L77" s="938">
        <v>2</v>
      </c>
      <c r="M77" s="938">
        <v>18</v>
      </c>
      <c r="N77" s="941">
        <v>6</v>
      </c>
      <c r="O77" s="938" t="s">
        <v>8547</v>
      </c>
      <c r="P77" s="942" t="s">
        <v>8679</v>
      </c>
      <c r="Q77" s="943">
        <f t="shared" si="3"/>
        <v>-3</v>
      </c>
      <c r="R77" s="979">
        <f t="shared" si="3"/>
        <v>-1.75</v>
      </c>
      <c r="S77" s="943">
        <f t="shared" si="4"/>
        <v>-3</v>
      </c>
      <c r="T77" s="979">
        <f t="shared" si="5"/>
        <v>-1.75</v>
      </c>
      <c r="U77" s="989">
        <v>6</v>
      </c>
      <c r="V77" s="934">
        <v>5</v>
      </c>
      <c r="W77" s="934">
        <v>-1</v>
      </c>
      <c r="X77" s="987">
        <v>0.83333333333333337</v>
      </c>
      <c r="Y77" s="985"/>
    </row>
    <row r="78" spans="1:25" ht="14.4" customHeight="1" x14ac:dyDescent="0.3">
      <c r="A78" s="947" t="s">
        <v>8682</v>
      </c>
      <c r="B78" s="928">
        <v>14</v>
      </c>
      <c r="C78" s="929">
        <v>13.96</v>
      </c>
      <c r="D78" s="930">
        <v>2.7</v>
      </c>
      <c r="E78" s="933">
        <v>20</v>
      </c>
      <c r="F78" s="915">
        <v>19.940000000000001</v>
      </c>
      <c r="G78" s="916">
        <v>3.1</v>
      </c>
      <c r="H78" s="911">
        <v>26</v>
      </c>
      <c r="I78" s="912">
        <v>25.93</v>
      </c>
      <c r="J78" s="913">
        <v>3.4</v>
      </c>
      <c r="K78" s="917">
        <v>1</v>
      </c>
      <c r="L78" s="914">
        <v>1</v>
      </c>
      <c r="M78" s="914">
        <v>12</v>
      </c>
      <c r="N78" s="918">
        <v>4</v>
      </c>
      <c r="O78" s="914" t="s">
        <v>8547</v>
      </c>
      <c r="P78" s="931" t="s">
        <v>8683</v>
      </c>
      <c r="Q78" s="919">
        <f t="shared" si="3"/>
        <v>12</v>
      </c>
      <c r="R78" s="980">
        <f t="shared" si="3"/>
        <v>11.969999999999999</v>
      </c>
      <c r="S78" s="919">
        <f t="shared" si="4"/>
        <v>6</v>
      </c>
      <c r="T78" s="980">
        <f t="shared" si="5"/>
        <v>5.9899999999999984</v>
      </c>
      <c r="U78" s="988">
        <v>104</v>
      </c>
      <c r="V78" s="928">
        <v>88.399999999999991</v>
      </c>
      <c r="W78" s="928">
        <v>-15.600000000000009</v>
      </c>
      <c r="X78" s="986">
        <v>0.84999999999999987</v>
      </c>
      <c r="Y78" s="984">
        <v>10</v>
      </c>
    </row>
    <row r="79" spans="1:25" ht="14.4" customHeight="1" x14ac:dyDescent="0.3">
      <c r="A79" s="948" t="s">
        <v>8684</v>
      </c>
      <c r="B79" s="934">
        <v>2</v>
      </c>
      <c r="C79" s="935">
        <v>2.0099999999999998</v>
      </c>
      <c r="D79" s="932">
        <v>3</v>
      </c>
      <c r="E79" s="944"/>
      <c r="F79" s="939"/>
      <c r="G79" s="921"/>
      <c r="H79" s="936">
        <v>5</v>
      </c>
      <c r="I79" s="937">
        <v>5.0199999999999996</v>
      </c>
      <c r="J79" s="920">
        <v>2.6</v>
      </c>
      <c r="K79" s="940">
        <v>1</v>
      </c>
      <c r="L79" s="938">
        <v>1</v>
      </c>
      <c r="M79" s="938">
        <v>12</v>
      </c>
      <c r="N79" s="941">
        <v>4</v>
      </c>
      <c r="O79" s="938" t="s">
        <v>8547</v>
      </c>
      <c r="P79" s="942" t="s">
        <v>8685</v>
      </c>
      <c r="Q79" s="943">
        <f t="shared" si="3"/>
        <v>3</v>
      </c>
      <c r="R79" s="979">
        <f t="shared" si="3"/>
        <v>3.01</v>
      </c>
      <c r="S79" s="943">
        <f t="shared" si="4"/>
        <v>5</v>
      </c>
      <c r="T79" s="979">
        <f t="shared" si="5"/>
        <v>5.0199999999999996</v>
      </c>
      <c r="U79" s="989">
        <v>20</v>
      </c>
      <c r="V79" s="934">
        <v>13</v>
      </c>
      <c r="W79" s="934">
        <v>-7</v>
      </c>
      <c r="X79" s="987">
        <v>0.65</v>
      </c>
      <c r="Y79" s="985"/>
    </row>
    <row r="80" spans="1:25" ht="14.4" customHeight="1" x14ac:dyDescent="0.3">
      <c r="A80" s="948" t="s">
        <v>8686</v>
      </c>
      <c r="B80" s="934">
        <v>2</v>
      </c>
      <c r="C80" s="935">
        <v>5.26</v>
      </c>
      <c r="D80" s="932">
        <v>7</v>
      </c>
      <c r="E80" s="944">
        <v>1</v>
      </c>
      <c r="F80" s="939">
        <v>1.49</v>
      </c>
      <c r="G80" s="921">
        <v>4</v>
      </c>
      <c r="H80" s="936"/>
      <c r="I80" s="937"/>
      <c r="J80" s="920"/>
      <c r="K80" s="940">
        <v>1.49</v>
      </c>
      <c r="L80" s="938">
        <v>2</v>
      </c>
      <c r="M80" s="938">
        <v>18</v>
      </c>
      <c r="N80" s="941">
        <v>6</v>
      </c>
      <c r="O80" s="938" t="s">
        <v>8547</v>
      </c>
      <c r="P80" s="942" t="s">
        <v>8687</v>
      </c>
      <c r="Q80" s="943">
        <f t="shared" si="3"/>
        <v>-2</v>
      </c>
      <c r="R80" s="979">
        <f t="shared" si="3"/>
        <v>-5.26</v>
      </c>
      <c r="S80" s="943">
        <f t="shared" si="4"/>
        <v>-1</v>
      </c>
      <c r="T80" s="979">
        <f t="shared" si="5"/>
        <v>-1.49</v>
      </c>
      <c r="U80" s="989" t="s">
        <v>631</v>
      </c>
      <c r="V80" s="934" t="s">
        <v>631</v>
      </c>
      <c r="W80" s="934" t="s">
        <v>631</v>
      </c>
      <c r="X80" s="987" t="s">
        <v>631</v>
      </c>
      <c r="Y80" s="985"/>
    </row>
    <row r="81" spans="1:25" ht="14.4" customHeight="1" x14ac:dyDescent="0.3">
      <c r="A81" s="947" t="s">
        <v>8688</v>
      </c>
      <c r="B81" s="928">
        <v>9</v>
      </c>
      <c r="C81" s="929">
        <v>3.23</v>
      </c>
      <c r="D81" s="930">
        <v>2.4</v>
      </c>
      <c r="E81" s="911">
        <v>14</v>
      </c>
      <c r="F81" s="912">
        <v>4.9800000000000004</v>
      </c>
      <c r="G81" s="913">
        <v>2.1</v>
      </c>
      <c r="H81" s="914">
        <v>8</v>
      </c>
      <c r="I81" s="915">
        <v>2.83</v>
      </c>
      <c r="J81" s="916">
        <v>3.1</v>
      </c>
      <c r="K81" s="917">
        <v>0.35</v>
      </c>
      <c r="L81" s="914">
        <v>1</v>
      </c>
      <c r="M81" s="914">
        <v>12</v>
      </c>
      <c r="N81" s="918">
        <v>4</v>
      </c>
      <c r="O81" s="914" t="s">
        <v>8547</v>
      </c>
      <c r="P81" s="931" t="s">
        <v>8689</v>
      </c>
      <c r="Q81" s="919">
        <f t="shared" si="3"/>
        <v>-1</v>
      </c>
      <c r="R81" s="980">
        <f t="shared" si="3"/>
        <v>-0.39999999999999991</v>
      </c>
      <c r="S81" s="919">
        <f t="shared" si="4"/>
        <v>-6</v>
      </c>
      <c r="T81" s="980">
        <f t="shared" si="5"/>
        <v>-2.1500000000000004</v>
      </c>
      <c r="U81" s="988">
        <v>32</v>
      </c>
      <c r="V81" s="928">
        <v>24.8</v>
      </c>
      <c r="W81" s="928">
        <v>-7.1999999999999993</v>
      </c>
      <c r="X81" s="986">
        <v>0.77500000000000002</v>
      </c>
      <c r="Y81" s="984">
        <v>1</v>
      </c>
    </row>
    <row r="82" spans="1:25" ht="14.4" customHeight="1" x14ac:dyDescent="0.3">
      <c r="A82" s="948" t="s">
        <v>8690</v>
      </c>
      <c r="B82" s="934">
        <v>1</v>
      </c>
      <c r="C82" s="935">
        <v>0.42</v>
      </c>
      <c r="D82" s="932">
        <v>3</v>
      </c>
      <c r="E82" s="936">
        <v>2</v>
      </c>
      <c r="F82" s="937">
        <v>0.87</v>
      </c>
      <c r="G82" s="920">
        <v>7</v>
      </c>
      <c r="H82" s="938">
        <v>2</v>
      </c>
      <c r="I82" s="939">
        <v>0.63</v>
      </c>
      <c r="J82" s="921">
        <v>1.5</v>
      </c>
      <c r="K82" s="940">
        <v>0.42</v>
      </c>
      <c r="L82" s="938">
        <v>2</v>
      </c>
      <c r="M82" s="938">
        <v>18</v>
      </c>
      <c r="N82" s="941">
        <v>6</v>
      </c>
      <c r="O82" s="938" t="s">
        <v>8547</v>
      </c>
      <c r="P82" s="942" t="s">
        <v>8691</v>
      </c>
      <c r="Q82" s="943">
        <f t="shared" si="3"/>
        <v>1</v>
      </c>
      <c r="R82" s="979">
        <f t="shared" si="3"/>
        <v>0.21000000000000002</v>
      </c>
      <c r="S82" s="943">
        <f t="shared" si="4"/>
        <v>0</v>
      </c>
      <c r="T82" s="979">
        <f t="shared" si="5"/>
        <v>-0.24</v>
      </c>
      <c r="U82" s="989">
        <v>12</v>
      </c>
      <c r="V82" s="934">
        <v>3</v>
      </c>
      <c r="W82" s="934">
        <v>-9</v>
      </c>
      <c r="X82" s="987">
        <v>0.25</v>
      </c>
      <c r="Y82" s="985"/>
    </row>
    <row r="83" spans="1:25" ht="14.4" customHeight="1" x14ac:dyDescent="0.3">
      <c r="A83" s="948" t="s">
        <v>8692</v>
      </c>
      <c r="B83" s="934"/>
      <c r="C83" s="935"/>
      <c r="D83" s="932"/>
      <c r="E83" s="936">
        <v>2</v>
      </c>
      <c r="F83" s="937">
        <v>0.83</v>
      </c>
      <c r="G83" s="920">
        <v>1.5</v>
      </c>
      <c r="H83" s="938">
        <v>1</v>
      </c>
      <c r="I83" s="939">
        <v>0.55000000000000004</v>
      </c>
      <c r="J83" s="921">
        <v>4</v>
      </c>
      <c r="K83" s="940">
        <v>0.55000000000000004</v>
      </c>
      <c r="L83" s="938">
        <v>2</v>
      </c>
      <c r="M83" s="938">
        <v>18</v>
      </c>
      <c r="N83" s="941">
        <v>6</v>
      </c>
      <c r="O83" s="938" t="s">
        <v>8547</v>
      </c>
      <c r="P83" s="942" t="s">
        <v>8693</v>
      </c>
      <c r="Q83" s="943">
        <f t="shared" si="3"/>
        <v>1</v>
      </c>
      <c r="R83" s="979">
        <f t="shared" si="3"/>
        <v>0.55000000000000004</v>
      </c>
      <c r="S83" s="943">
        <f t="shared" si="4"/>
        <v>-1</v>
      </c>
      <c r="T83" s="979">
        <f t="shared" si="5"/>
        <v>-0.27999999999999992</v>
      </c>
      <c r="U83" s="989">
        <v>6</v>
      </c>
      <c r="V83" s="934">
        <v>4</v>
      </c>
      <c r="W83" s="934">
        <v>-2</v>
      </c>
      <c r="X83" s="987">
        <v>0.66666666666666663</v>
      </c>
      <c r="Y83" s="985"/>
    </row>
    <row r="84" spans="1:25" ht="14.4" customHeight="1" x14ac:dyDescent="0.3">
      <c r="A84" s="947" t="s">
        <v>8694</v>
      </c>
      <c r="B84" s="928">
        <v>1</v>
      </c>
      <c r="C84" s="929">
        <v>3.33</v>
      </c>
      <c r="D84" s="930">
        <v>20</v>
      </c>
      <c r="E84" s="933"/>
      <c r="F84" s="915"/>
      <c r="G84" s="916"/>
      <c r="H84" s="911">
        <v>1</v>
      </c>
      <c r="I84" s="912">
        <v>3.31</v>
      </c>
      <c r="J84" s="926">
        <v>18</v>
      </c>
      <c r="K84" s="917">
        <v>3.31</v>
      </c>
      <c r="L84" s="914">
        <v>3</v>
      </c>
      <c r="M84" s="914">
        <v>30</v>
      </c>
      <c r="N84" s="918">
        <v>10</v>
      </c>
      <c r="O84" s="914" t="s">
        <v>8547</v>
      </c>
      <c r="P84" s="931" t="s">
        <v>8695</v>
      </c>
      <c r="Q84" s="919">
        <f t="shared" si="3"/>
        <v>0</v>
      </c>
      <c r="R84" s="980">
        <f t="shared" si="3"/>
        <v>-2.0000000000000018E-2</v>
      </c>
      <c r="S84" s="919">
        <f t="shared" si="4"/>
        <v>1</v>
      </c>
      <c r="T84" s="980">
        <f t="shared" si="5"/>
        <v>3.31</v>
      </c>
      <c r="U84" s="988">
        <v>10</v>
      </c>
      <c r="V84" s="928">
        <v>18</v>
      </c>
      <c r="W84" s="928">
        <v>8</v>
      </c>
      <c r="X84" s="986">
        <v>1.8</v>
      </c>
      <c r="Y84" s="984">
        <v>8</v>
      </c>
    </row>
    <row r="85" spans="1:25" ht="14.4" customHeight="1" x14ac:dyDescent="0.3">
      <c r="A85" s="947" t="s">
        <v>8696</v>
      </c>
      <c r="B85" s="928"/>
      <c r="C85" s="929"/>
      <c r="D85" s="930"/>
      <c r="E85" s="911">
        <v>1</v>
      </c>
      <c r="F85" s="912">
        <v>2.88</v>
      </c>
      <c r="G85" s="913">
        <v>10</v>
      </c>
      <c r="H85" s="914"/>
      <c r="I85" s="915"/>
      <c r="J85" s="916"/>
      <c r="K85" s="917">
        <v>2.88</v>
      </c>
      <c r="L85" s="914">
        <v>3</v>
      </c>
      <c r="M85" s="914">
        <v>27</v>
      </c>
      <c r="N85" s="918">
        <v>9</v>
      </c>
      <c r="O85" s="914" t="s">
        <v>8547</v>
      </c>
      <c r="P85" s="931" t="s">
        <v>8697</v>
      </c>
      <c r="Q85" s="919">
        <f t="shared" si="3"/>
        <v>0</v>
      </c>
      <c r="R85" s="980">
        <f t="shared" si="3"/>
        <v>0</v>
      </c>
      <c r="S85" s="919">
        <f t="shared" si="4"/>
        <v>-1</v>
      </c>
      <c r="T85" s="980">
        <f t="shared" si="5"/>
        <v>-2.88</v>
      </c>
      <c r="U85" s="988" t="s">
        <v>631</v>
      </c>
      <c r="V85" s="928" t="s">
        <v>631</v>
      </c>
      <c r="W85" s="928" t="s">
        <v>631</v>
      </c>
      <c r="X85" s="986" t="s">
        <v>631</v>
      </c>
      <c r="Y85" s="984"/>
    </row>
    <row r="86" spans="1:25" ht="14.4" customHeight="1" x14ac:dyDescent="0.3">
      <c r="A86" s="948" t="s">
        <v>8698</v>
      </c>
      <c r="B86" s="934">
        <v>1</v>
      </c>
      <c r="C86" s="935">
        <v>4.4000000000000004</v>
      </c>
      <c r="D86" s="932">
        <v>15</v>
      </c>
      <c r="E86" s="936"/>
      <c r="F86" s="937"/>
      <c r="G86" s="920"/>
      <c r="H86" s="938"/>
      <c r="I86" s="939"/>
      <c r="J86" s="921"/>
      <c r="K86" s="940">
        <v>4.4000000000000004</v>
      </c>
      <c r="L86" s="938">
        <v>5</v>
      </c>
      <c r="M86" s="938">
        <v>42</v>
      </c>
      <c r="N86" s="941">
        <v>14</v>
      </c>
      <c r="O86" s="938" t="s">
        <v>8547</v>
      </c>
      <c r="P86" s="942" t="s">
        <v>8699</v>
      </c>
      <c r="Q86" s="943">
        <f t="shared" si="3"/>
        <v>-1</v>
      </c>
      <c r="R86" s="979">
        <f t="shared" si="3"/>
        <v>-4.4000000000000004</v>
      </c>
      <c r="S86" s="943">
        <f t="shared" si="4"/>
        <v>0</v>
      </c>
      <c r="T86" s="979">
        <f t="shared" si="5"/>
        <v>0</v>
      </c>
      <c r="U86" s="989" t="s">
        <v>631</v>
      </c>
      <c r="V86" s="934" t="s">
        <v>631</v>
      </c>
      <c r="W86" s="934" t="s">
        <v>631</v>
      </c>
      <c r="X86" s="987" t="s">
        <v>631</v>
      </c>
      <c r="Y86" s="985"/>
    </row>
    <row r="87" spans="1:25" ht="14.4" customHeight="1" x14ac:dyDescent="0.3">
      <c r="A87" s="947" t="s">
        <v>8700</v>
      </c>
      <c r="B87" s="928"/>
      <c r="C87" s="929"/>
      <c r="D87" s="930"/>
      <c r="E87" s="933"/>
      <c r="F87" s="915"/>
      <c r="G87" s="916"/>
      <c r="H87" s="911">
        <v>1</v>
      </c>
      <c r="I87" s="912">
        <v>1.19</v>
      </c>
      <c r="J87" s="926">
        <v>8</v>
      </c>
      <c r="K87" s="917">
        <v>0.84</v>
      </c>
      <c r="L87" s="914">
        <v>2</v>
      </c>
      <c r="M87" s="914">
        <v>18</v>
      </c>
      <c r="N87" s="918">
        <v>6</v>
      </c>
      <c r="O87" s="914" t="s">
        <v>8547</v>
      </c>
      <c r="P87" s="931" t="s">
        <v>8701</v>
      </c>
      <c r="Q87" s="919">
        <f t="shared" si="3"/>
        <v>1</v>
      </c>
      <c r="R87" s="980">
        <f t="shared" si="3"/>
        <v>1.19</v>
      </c>
      <c r="S87" s="919">
        <f t="shared" si="4"/>
        <v>1</v>
      </c>
      <c r="T87" s="980">
        <f t="shared" si="5"/>
        <v>1.19</v>
      </c>
      <c r="U87" s="988">
        <v>6</v>
      </c>
      <c r="V87" s="928">
        <v>8</v>
      </c>
      <c r="W87" s="928">
        <v>2</v>
      </c>
      <c r="X87" s="986">
        <v>1.3333333333333333</v>
      </c>
      <c r="Y87" s="984">
        <v>2</v>
      </c>
    </row>
    <row r="88" spans="1:25" ht="14.4" customHeight="1" x14ac:dyDescent="0.3">
      <c r="A88" s="947" t="s">
        <v>8702</v>
      </c>
      <c r="B88" s="923">
        <v>4</v>
      </c>
      <c r="C88" s="924">
        <v>4.66</v>
      </c>
      <c r="D88" s="925">
        <v>11.3</v>
      </c>
      <c r="E88" s="933">
        <v>1</v>
      </c>
      <c r="F88" s="915">
        <v>1.23</v>
      </c>
      <c r="G88" s="916">
        <v>13</v>
      </c>
      <c r="H88" s="914">
        <v>3</v>
      </c>
      <c r="I88" s="915">
        <v>2.91</v>
      </c>
      <c r="J88" s="916">
        <v>6.3</v>
      </c>
      <c r="K88" s="917">
        <v>1.23</v>
      </c>
      <c r="L88" s="914">
        <v>4</v>
      </c>
      <c r="M88" s="914">
        <v>33</v>
      </c>
      <c r="N88" s="918">
        <v>11</v>
      </c>
      <c r="O88" s="914" t="s">
        <v>8547</v>
      </c>
      <c r="P88" s="931" t="s">
        <v>8703</v>
      </c>
      <c r="Q88" s="919">
        <f t="shared" si="3"/>
        <v>-1</v>
      </c>
      <c r="R88" s="980">
        <f t="shared" si="3"/>
        <v>-1.75</v>
      </c>
      <c r="S88" s="919">
        <f t="shared" si="4"/>
        <v>2</v>
      </c>
      <c r="T88" s="980">
        <f t="shared" si="5"/>
        <v>1.6800000000000002</v>
      </c>
      <c r="U88" s="988">
        <v>33</v>
      </c>
      <c r="V88" s="928">
        <v>18.899999999999999</v>
      </c>
      <c r="W88" s="928">
        <v>-14.100000000000001</v>
      </c>
      <c r="X88" s="986">
        <v>0.57272727272727264</v>
      </c>
      <c r="Y88" s="984">
        <v>3</v>
      </c>
    </row>
    <row r="89" spans="1:25" ht="14.4" customHeight="1" x14ac:dyDescent="0.3">
      <c r="A89" s="948" t="s">
        <v>8704</v>
      </c>
      <c r="B89" s="945"/>
      <c r="C89" s="946"/>
      <c r="D89" s="927"/>
      <c r="E89" s="944">
        <v>1</v>
      </c>
      <c r="F89" s="939">
        <v>1.87</v>
      </c>
      <c r="G89" s="921">
        <v>4</v>
      </c>
      <c r="H89" s="938">
        <v>1</v>
      </c>
      <c r="I89" s="939">
        <v>1.87</v>
      </c>
      <c r="J89" s="922">
        <v>15</v>
      </c>
      <c r="K89" s="940">
        <v>1.87</v>
      </c>
      <c r="L89" s="938">
        <v>4</v>
      </c>
      <c r="M89" s="938">
        <v>33</v>
      </c>
      <c r="N89" s="941">
        <v>11</v>
      </c>
      <c r="O89" s="938" t="s">
        <v>8547</v>
      </c>
      <c r="P89" s="942" t="s">
        <v>8705</v>
      </c>
      <c r="Q89" s="943">
        <f t="shared" si="3"/>
        <v>1</v>
      </c>
      <c r="R89" s="979">
        <f t="shared" si="3"/>
        <v>1.87</v>
      </c>
      <c r="S89" s="943">
        <f t="shared" si="4"/>
        <v>0</v>
      </c>
      <c r="T89" s="979">
        <f t="shared" si="5"/>
        <v>0</v>
      </c>
      <c r="U89" s="989">
        <v>11</v>
      </c>
      <c r="V89" s="934">
        <v>15</v>
      </c>
      <c r="W89" s="934">
        <v>4</v>
      </c>
      <c r="X89" s="987">
        <v>1.3636363636363635</v>
      </c>
      <c r="Y89" s="985">
        <v>4</v>
      </c>
    </row>
    <row r="90" spans="1:25" ht="14.4" customHeight="1" x14ac:dyDescent="0.3">
      <c r="A90" s="948" t="s">
        <v>8706</v>
      </c>
      <c r="B90" s="945">
        <v>5</v>
      </c>
      <c r="C90" s="946">
        <v>10.79</v>
      </c>
      <c r="D90" s="927">
        <v>14</v>
      </c>
      <c r="E90" s="944">
        <v>3</v>
      </c>
      <c r="F90" s="939">
        <v>6.47</v>
      </c>
      <c r="G90" s="921">
        <v>14.7</v>
      </c>
      <c r="H90" s="938">
        <v>4</v>
      </c>
      <c r="I90" s="939">
        <v>8.6300000000000008</v>
      </c>
      <c r="J90" s="922">
        <v>15.8</v>
      </c>
      <c r="K90" s="940">
        <v>2.16</v>
      </c>
      <c r="L90" s="938">
        <v>3</v>
      </c>
      <c r="M90" s="938">
        <v>30</v>
      </c>
      <c r="N90" s="941">
        <v>10</v>
      </c>
      <c r="O90" s="938" t="s">
        <v>8547</v>
      </c>
      <c r="P90" s="942" t="s">
        <v>8707</v>
      </c>
      <c r="Q90" s="943">
        <f t="shared" si="3"/>
        <v>-1</v>
      </c>
      <c r="R90" s="979">
        <f t="shared" si="3"/>
        <v>-2.1599999999999984</v>
      </c>
      <c r="S90" s="943">
        <f t="shared" si="4"/>
        <v>1</v>
      </c>
      <c r="T90" s="979">
        <f t="shared" si="5"/>
        <v>2.160000000000001</v>
      </c>
      <c r="U90" s="989">
        <v>40</v>
      </c>
      <c r="V90" s="934">
        <v>63.2</v>
      </c>
      <c r="W90" s="934">
        <v>23.200000000000003</v>
      </c>
      <c r="X90" s="987">
        <v>1.58</v>
      </c>
      <c r="Y90" s="985">
        <v>30</v>
      </c>
    </row>
    <row r="91" spans="1:25" ht="14.4" customHeight="1" x14ac:dyDescent="0.3">
      <c r="A91" s="947" t="s">
        <v>8708</v>
      </c>
      <c r="B91" s="928">
        <v>3</v>
      </c>
      <c r="C91" s="929">
        <v>5.13</v>
      </c>
      <c r="D91" s="930">
        <v>11</v>
      </c>
      <c r="E91" s="933"/>
      <c r="F91" s="915"/>
      <c r="G91" s="916"/>
      <c r="H91" s="911">
        <v>4</v>
      </c>
      <c r="I91" s="912">
        <v>8.26</v>
      </c>
      <c r="J91" s="926">
        <v>20.8</v>
      </c>
      <c r="K91" s="917">
        <v>1.67</v>
      </c>
      <c r="L91" s="914">
        <v>3</v>
      </c>
      <c r="M91" s="914">
        <v>27</v>
      </c>
      <c r="N91" s="918">
        <v>9</v>
      </c>
      <c r="O91" s="914" t="s">
        <v>8547</v>
      </c>
      <c r="P91" s="931" t="s">
        <v>8709</v>
      </c>
      <c r="Q91" s="919">
        <f t="shared" si="3"/>
        <v>1</v>
      </c>
      <c r="R91" s="980">
        <f t="shared" si="3"/>
        <v>3.13</v>
      </c>
      <c r="S91" s="919">
        <f t="shared" si="4"/>
        <v>4</v>
      </c>
      <c r="T91" s="980">
        <f t="shared" si="5"/>
        <v>8.26</v>
      </c>
      <c r="U91" s="988">
        <v>36</v>
      </c>
      <c r="V91" s="928">
        <v>83.2</v>
      </c>
      <c r="W91" s="928">
        <v>47.2</v>
      </c>
      <c r="X91" s="986">
        <v>2.3111111111111113</v>
      </c>
      <c r="Y91" s="984">
        <v>50</v>
      </c>
    </row>
    <row r="92" spans="1:25" ht="14.4" customHeight="1" x14ac:dyDescent="0.3">
      <c r="A92" s="947" t="s">
        <v>8710</v>
      </c>
      <c r="B92" s="928"/>
      <c r="C92" s="929"/>
      <c r="D92" s="930"/>
      <c r="E92" s="933"/>
      <c r="F92" s="915"/>
      <c r="G92" s="916"/>
      <c r="H92" s="911">
        <v>1</v>
      </c>
      <c r="I92" s="912">
        <v>0.73</v>
      </c>
      <c r="J92" s="926">
        <v>13</v>
      </c>
      <c r="K92" s="917">
        <v>0.73</v>
      </c>
      <c r="L92" s="914">
        <v>3</v>
      </c>
      <c r="M92" s="914">
        <v>24</v>
      </c>
      <c r="N92" s="918">
        <v>8</v>
      </c>
      <c r="O92" s="914" t="s">
        <v>8547</v>
      </c>
      <c r="P92" s="931" t="s">
        <v>8711</v>
      </c>
      <c r="Q92" s="919">
        <f t="shared" si="3"/>
        <v>1</v>
      </c>
      <c r="R92" s="980">
        <f t="shared" si="3"/>
        <v>0.73</v>
      </c>
      <c r="S92" s="919">
        <f t="shared" si="4"/>
        <v>1</v>
      </c>
      <c r="T92" s="980">
        <f t="shared" si="5"/>
        <v>0.73</v>
      </c>
      <c r="U92" s="988">
        <v>8</v>
      </c>
      <c r="V92" s="928">
        <v>13</v>
      </c>
      <c r="W92" s="928">
        <v>5</v>
      </c>
      <c r="X92" s="986">
        <v>1.625</v>
      </c>
      <c r="Y92" s="984">
        <v>5</v>
      </c>
    </row>
    <row r="93" spans="1:25" ht="14.4" customHeight="1" x14ac:dyDescent="0.3">
      <c r="A93" s="948" t="s">
        <v>8712</v>
      </c>
      <c r="B93" s="934"/>
      <c r="C93" s="935"/>
      <c r="D93" s="932"/>
      <c r="E93" s="944"/>
      <c r="F93" s="939"/>
      <c r="G93" s="921"/>
      <c r="H93" s="936">
        <v>1</v>
      </c>
      <c r="I93" s="937">
        <v>0.83</v>
      </c>
      <c r="J93" s="922">
        <v>12</v>
      </c>
      <c r="K93" s="940">
        <v>0.83</v>
      </c>
      <c r="L93" s="938">
        <v>3</v>
      </c>
      <c r="M93" s="938">
        <v>27</v>
      </c>
      <c r="N93" s="941">
        <v>9</v>
      </c>
      <c r="O93" s="938" t="s">
        <v>8547</v>
      </c>
      <c r="P93" s="942" t="s">
        <v>8713</v>
      </c>
      <c r="Q93" s="943">
        <f t="shared" si="3"/>
        <v>1</v>
      </c>
      <c r="R93" s="979">
        <f t="shared" si="3"/>
        <v>0.83</v>
      </c>
      <c r="S93" s="943">
        <f t="shared" si="4"/>
        <v>1</v>
      </c>
      <c r="T93" s="979">
        <f t="shared" si="5"/>
        <v>0.83</v>
      </c>
      <c r="U93" s="989">
        <v>9</v>
      </c>
      <c r="V93" s="934">
        <v>12</v>
      </c>
      <c r="W93" s="934">
        <v>3</v>
      </c>
      <c r="X93" s="987">
        <v>1.3333333333333333</v>
      </c>
      <c r="Y93" s="985">
        <v>3</v>
      </c>
    </row>
    <row r="94" spans="1:25" ht="14.4" customHeight="1" x14ac:dyDescent="0.3">
      <c r="A94" s="947" t="s">
        <v>8714</v>
      </c>
      <c r="B94" s="928"/>
      <c r="C94" s="929"/>
      <c r="D94" s="930"/>
      <c r="E94" s="933"/>
      <c r="F94" s="915"/>
      <c r="G94" s="916"/>
      <c r="H94" s="911">
        <v>1</v>
      </c>
      <c r="I94" s="912">
        <v>0.36</v>
      </c>
      <c r="J94" s="913">
        <v>2</v>
      </c>
      <c r="K94" s="917">
        <v>0.36</v>
      </c>
      <c r="L94" s="914">
        <v>2</v>
      </c>
      <c r="M94" s="914">
        <v>15</v>
      </c>
      <c r="N94" s="918">
        <v>5</v>
      </c>
      <c r="O94" s="914" t="s">
        <v>8547</v>
      </c>
      <c r="P94" s="931" t="s">
        <v>8715</v>
      </c>
      <c r="Q94" s="919">
        <f t="shared" si="3"/>
        <v>1</v>
      </c>
      <c r="R94" s="980">
        <f t="shared" si="3"/>
        <v>0.36</v>
      </c>
      <c r="S94" s="919">
        <f t="shared" si="4"/>
        <v>1</v>
      </c>
      <c r="T94" s="980">
        <f t="shared" si="5"/>
        <v>0.36</v>
      </c>
      <c r="U94" s="988">
        <v>5</v>
      </c>
      <c r="V94" s="928">
        <v>2</v>
      </c>
      <c r="W94" s="928">
        <v>-3</v>
      </c>
      <c r="X94" s="986">
        <v>0.4</v>
      </c>
      <c r="Y94" s="984"/>
    </row>
    <row r="95" spans="1:25" ht="14.4" customHeight="1" x14ac:dyDescent="0.3">
      <c r="A95" s="947" t="s">
        <v>8716</v>
      </c>
      <c r="B95" s="928">
        <v>1</v>
      </c>
      <c r="C95" s="929">
        <v>0.73</v>
      </c>
      <c r="D95" s="930">
        <v>7</v>
      </c>
      <c r="E95" s="933">
        <v>1</v>
      </c>
      <c r="F95" s="915">
        <v>0.73</v>
      </c>
      <c r="G95" s="916">
        <v>3</v>
      </c>
      <c r="H95" s="911">
        <v>4</v>
      </c>
      <c r="I95" s="912">
        <v>2.78</v>
      </c>
      <c r="J95" s="913">
        <v>6.3</v>
      </c>
      <c r="K95" s="917">
        <v>0.73</v>
      </c>
      <c r="L95" s="914">
        <v>3</v>
      </c>
      <c r="M95" s="914">
        <v>30</v>
      </c>
      <c r="N95" s="918">
        <v>10</v>
      </c>
      <c r="O95" s="914" t="s">
        <v>8547</v>
      </c>
      <c r="P95" s="931" t="s">
        <v>8717</v>
      </c>
      <c r="Q95" s="919">
        <f t="shared" si="3"/>
        <v>3</v>
      </c>
      <c r="R95" s="980">
        <f t="shared" si="3"/>
        <v>2.0499999999999998</v>
      </c>
      <c r="S95" s="919">
        <f t="shared" si="4"/>
        <v>3</v>
      </c>
      <c r="T95" s="980">
        <f t="shared" si="5"/>
        <v>2.0499999999999998</v>
      </c>
      <c r="U95" s="988">
        <v>40</v>
      </c>
      <c r="V95" s="928">
        <v>25.2</v>
      </c>
      <c r="W95" s="928">
        <v>-14.8</v>
      </c>
      <c r="X95" s="986">
        <v>0.63</v>
      </c>
      <c r="Y95" s="984">
        <v>2</v>
      </c>
    </row>
    <row r="96" spans="1:25" ht="14.4" customHeight="1" x14ac:dyDescent="0.3">
      <c r="A96" s="948" t="s">
        <v>8718</v>
      </c>
      <c r="B96" s="934">
        <v>1</v>
      </c>
      <c r="C96" s="935">
        <v>0.96</v>
      </c>
      <c r="D96" s="932">
        <v>7</v>
      </c>
      <c r="E96" s="944"/>
      <c r="F96" s="939"/>
      <c r="G96" s="921"/>
      <c r="H96" s="936">
        <v>4</v>
      </c>
      <c r="I96" s="937">
        <v>3.84</v>
      </c>
      <c r="J96" s="920">
        <v>10</v>
      </c>
      <c r="K96" s="940">
        <v>0.96</v>
      </c>
      <c r="L96" s="938">
        <v>4</v>
      </c>
      <c r="M96" s="938">
        <v>36</v>
      </c>
      <c r="N96" s="941">
        <v>12</v>
      </c>
      <c r="O96" s="938" t="s">
        <v>8547</v>
      </c>
      <c r="P96" s="942" t="s">
        <v>8719</v>
      </c>
      <c r="Q96" s="943">
        <f t="shared" si="3"/>
        <v>3</v>
      </c>
      <c r="R96" s="979">
        <f t="shared" si="3"/>
        <v>2.88</v>
      </c>
      <c r="S96" s="943">
        <f t="shared" si="4"/>
        <v>4</v>
      </c>
      <c r="T96" s="979">
        <f t="shared" si="5"/>
        <v>3.84</v>
      </c>
      <c r="U96" s="989">
        <v>48</v>
      </c>
      <c r="V96" s="934">
        <v>40</v>
      </c>
      <c r="W96" s="934">
        <v>-8</v>
      </c>
      <c r="X96" s="987">
        <v>0.83333333333333337</v>
      </c>
      <c r="Y96" s="985">
        <v>6</v>
      </c>
    </row>
    <row r="97" spans="1:25" ht="14.4" customHeight="1" x14ac:dyDescent="0.3">
      <c r="A97" s="948" t="s">
        <v>8720</v>
      </c>
      <c r="B97" s="934"/>
      <c r="C97" s="935"/>
      <c r="D97" s="932"/>
      <c r="E97" s="944"/>
      <c r="F97" s="939"/>
      <c r="G97" s="921"/>
      <c r="H97" s="936">
        <v>2</v>
      </c>
      <c r="I97" s="937">
        <v>3.11</v>
      </c>
      <c r="J97" s="922">
        <v>17</v>
      </c>
      <c r="K97" s="940">
        <v>1.55</v>
      </c>
      <c r="L97" s="938">
        <v>5</v>
      </c>
      <c r="M97" s="938">
        <v>42</v>
      </c>
      <c r="N97" s="941">
        <v>14</v>
      </c>
      <c r="O97" s="938" t="s">
        <v>8547</v>
      </c>
      <c r="P97" s="942" t="s">
        <v>8721</v>
      </c>
      <c r="Q97" s="943">
        <f t="shared" si="3"/>
        <v>2</v>
      </c>
      <c r="R97" s="979">
        <f t="shared" si="3"/>
        <v>3.11</v>
      </c>
      <c r="S97" s="943">
        <f t="shared" si="4"/>
        <v>2</v>
      </c>
      <c r="T97" s="979">
        <f t="shared" si="5"/>
        <v>3.11</v>
      </c>
      <c r="U97" s="989">
        <v>28</v>
      </c>
      <c r="V97" s="934">
        <v>34</v>
      </c>
      <c r="W97" s="934">
        <v>6</v>
      </c>
      <c r="X97" s="987">
        <v>1.2142857142857142</v>
      </c>
      <c r="Y97" s="985">
        <v>6</v>
      </c>
    </row>
    <row r="98" spans="1:25" ht="14.4" customHeight="1" x14ac:dyDescent="0.3">
      <c r="A98" s="947" t="s">
        <v>8722</v>
      </c>
      <c r="B98" s="923">
        <v>58</v>
      </c>
      <c r="C98" s="924">
        <v>33.450000000000003</v>
      </c>
      <c r="D98" s="925">
        <v>5.6</v>
      </c>
      <c r="E98" s="933">
        <v>34</v>
      </c>
      <c r="F98" s="915">
        <v>19.670000000000002</v>
      </c>
      <c r="G98" s="916">
        <v>5.5</v>
      </c>
      <c r="H98" s="914">
        <v>23</v>
      </c>
      <c r="I98" s="915">
        <v>13.26</v>
      </c>
      <c r="J98" s="916">
        <v>5.0999999999999996</v>
      </c>
      <c r="K98" s="917">
        <v>0.57999999999999996</v>
      </c>
      <c r="L98" s="914">
        <v>2</v>
      </c>
      <c r="M98" s="914">
        <v>21</v>
      </c>
      <c r="N98" s="918">
        <v>7</v>
      </c>
      <c r="O98" s="914" t="s">
        <v>8547</v>
      </c>
      <c r="P98" s="931" t="s">
        <v>8723</v>
      </c>
      <c r="Q98" s="919">
        <f t="shared" si="3"/>
        <v>-35</v>
      </c>
      <c r="R98" s="980">
        <f t="shared" si="3"/>
        <v>-20.190000000000005</v>
      </c>
      <c r="S98" s="919">
        <f t="shared" si="4"/>
        <v>-11</v>
      </c>
      <c r="T98" s="980">
        <f t="shared" si="5"/>
        <v>-6.4100000000000019</v>
      </c>
      <c r="U98" s="988">
        <v>161</v>
      </c>
      <c r="V98" s="928">
        <v>117.3</v>
      </c>
      <c r="W98" s="928">
        <v>-43.7</v>
      </c>
      <c r="X98" s="986">
        <v>0.72857142857142854</v>
      </c>
      <c r="Y98" s="984">
        <v>7</v>
      </c>
    </row>
    <row r="99" spans="1:25" ht="14.4" customHeight="1" x14ac:dyDescent="0.3">
      <c r="A99" s="948" t="s">
        <v>8724</v>
      </c>
      <c r="B99" s="945">
        <v>11</v>
      </c>
      <c r="C99" s="946">
        <v>8.0399999999999991</v>
      </c>
      <c r="D99" s="927">
        <v>5.9</v>
      </c>
      <c r="E99" s="944">
        <v>6</v>
      </c>
      <c r="F99" s="939">
        <v>4.3899999999999997</v>
      </c>
      <c r="G99" s="921">
        <v>8.5</v>
      </c>
      <c r="H99" s="938">
        <v>8</v>
      </c>
      <c r="I99" s="939">
        <v>5.85</v>
      </c>
      <c r="J99" s="922">
        <v>11.1</v>
      </c>
      <c r="K99" s="940">
        <v>0.73</v>
      </c>
      <c r="L99" s="938">
        <v>3</v>
      </c>
      <c r="M99" s="938">
        <v>30</v>
      </c>
      <c r="N99" s="941">
        <v>10</v>
      </c>
      <c r="O99" s="938" t="s">
        <v>8547</v>
      </c>
      <c r="P99" s="942" t="s">
        <v>8725</v>
      </c>
      <c r="Q99" s="943">
        <f t="shared" si="3"/>
        <v>-3</v>
      </c>
      <c r="R99" s="979">
        <f t="shared" si="3"/>
        <v>-2.1899999999999995</v>
      </c>
      <c r="S99" s="943">
        <f t="shared" si="4"/>
        <v>2</v>
      </c>
      <c r="T99" s="979">
        <f t="shared" si="5"/>
        <v>1.46</v>
      </c>
      <c r="U99" s="989">
        <v>80</v>
      </c>
      <c r="V99" s="934">
        <v>88.8</v>
      </c>
      <c r="W99" s="934">
        <v>8.7999999999999972</v>
      </c>
      <c r="X99" s="987">
        <v>1.1099999999999999</v>
      </c>
      <c r="Y99" s="985">
        <v>21</v>
      </c>
    </row>
    <row r="100" spans="1:25" ht="14.4" customHeight="1" x14ac:dyDescent="0.3">
      <c r="A100" s="948" t="s">
        <v>8726</v>
      </c>
      <c r="B100" s="945">
        <v>5</v>
      </c>
      <c r="C100" s="946">
        <v>5.77</v>
      </c>
      <c r="D100" s="927">
        <v>15</v>
      </c>
      <c r="E100" s="944">
        <v>2</v>
      </c>
      <c r="F100" s="939">
        <v>2.13</v>
      </c>
      <c r="G100" s="921">
        <v>12</v>
      </c>
      <c r="H100" s="938">
        <v>6</v>
      </c>
      <c r="I100" s="939">
        <v>6.35</v>
      </c>
      <c r="J100" s="921">
        <v>7</v>
      </c>
      <c r="K100" s="940">
        <v>1.06</v>
      </c>
      <c r="L100" s="938">
        <v>4</v>
      </c>
      <c r="M100" s="938">
        <v>33</v>
      </c>
      <c r="N100" s="941">
        <v>11</v>
      </c>
      <c r="O100" s="938" t="s">
        <v>8547</v>
      </c>
      <c r="P100" s="942" t="s">
        <v>8727</v>
      </c>
      <c r="Q100" s="943">
        <f t="shared" si="3"/>
        <v>1</v>
      </c>
      <c r="R100" s="979">
        <f t="shared" si="3"/>
        <v>0.58000000000000007</v>
      </c>
      <c r="S100" s="943">
        <f t="shared" si="4"/>
        <v>4</v>
      </c>
      <c r="T100" s="979">
        <f t="shared" si="5"/>
        <v>4.22</v>
      </c>
      <c r="U100" s="989">
        <v>66</v>
      </c>
      <c r="V100" s="934">
        <v>42</v>
      </c>
      <c r="W100" s="934">
        <v>-24</v>
      </c>
      <c r="X100" s="987">
        <v>0.63636363636363635</v>
      </c>
      <c r="Y100" s="985"/>
    </row>
    <row r="101" spans="1:25" ht="14.4" customHeight="1" x14ac:dyDescent="0.3">
      <c r="A101" s="947" t="s">
        <v>8728</v>
      </c>
      <c r="B101" s="928"/>
      <c r="C101" s="929"/>
      <c r="D101" s="930"/>
      <c r="E101" s="933">
        <v>2</v>
      </c>
      <c r="F101" s="915">
        <v>0.91</v>
      </c>
      <c r="G101" s="916">
        <v>2.5</v>
      </c>
      <c r="H101" s="911">
        <v>2</v>
      </c>
      <c r="I101" s="912">
        <v>0.91</v>
      </c>
      <c r="J101" s="913">
        <v>2.5</v>
      </c>
      <c r="K101" s="917">
        <v>0.45</v>
      </c>
      <c r="L101" s="914">
        <v>2</v>
      </c>
      <c r="M101" s="914">
        <v>21</v>
      </c>
      <c r="N101" s="918">
        <v>7</v>
      </c>
      <c r="O101" s="914" t="s">
        <v>8547</v>
      </c>
      <c r="P101" s="931" t="s">
        <v>8729</v>
      </c>
      <c r="Q101" s="919">
        <f t="shared" si="3"/>
        <v>2</v>
      </c>
      <c r="R101" s="980">
        <f t="shared" si="3"/>
        <v>0.91</v>
      </c>
      <c r="S101" s="919">
        <f t="shared" si="4"/>
        <v>0</v>
      </c>
      <c r="T101" s="980">
        <f t="shared" si="5"/>
        <v>0</v>
      </c>
      <c r="U101" s="988">
        <v>14</v>
      </c>
      <c r="V101" s="928">
        <v>5</v>
      </c>
      <c r="W101" s="928">
        <v>-9</v>
      </c>
      <c r="X101" s="986">
        <v>0.35714285714285715</v>
      </c>
      <c r="Y101" s="984"/>
    </row>
    <row r="102" spans="1:25" ht="14.4" customHeight="1" x14ac:dyDescent="0.3">
      <c r="A102" s="948" t="s">
        <v>8730</v>
      </c>
      <c r="B102" s="934"/>
      <c r="C102" s="935"/>
      <c r="D102" s="932"/>
      <c r="E102" s="944"/>
      <c r="F102" s="939"/>
      <c r="G102" s="921"/>
      <c r="H102" s="936">
        <v>1</v>
      </c>
      <c r="I102" s="937">
        <v>0.6</v>
      </c>
      <c r="J102" s="920">
        <v>3</v>
      </c>
      <c r="K102" s="940">
        <v>0.6</v>
      </c>
      <c r="L102" s="938">
        <v>3</v>
      </c>
      <c r="M102" s="938">
        <v>27</v>
      </c>
      <c r="N102" s="941">
        <v>9</v>
      </c>
      <c r="O102" s="938" t="s">
        <v>8547</v>
      </c>
      <c r="P102" s="942" t="s">
        <v>8731</v>
      </c>
      <c r="Q102" s="943">
        <f t="shared" si="3"/>
        <v>1</v>
      </c>
      <c r="R102" s="979">
        <f t="shared" si="3"/>
        <v>0.6</v>
      </c>
      <c r="S102" s="943">
        <f t="shared" si="4"/>
        <v>1</v>
      </c>
      <c r="T102" s="979">
        <f t="shared" si="5"/>
        <v>0.6</v>
      </c>
      <c r="U102" s="989">
        <v>9</v>
      </c>
      <c r="V102" s="934">
        <v>3</v>
      </c>
      <c r="W102" s="934">
        <v>-6</v>
      </c>
      <c r="X102" s="987">
        <v>0.33333333333333331</v>
      </c>
      <c r="Y102" s="985"/>
    </row>
    <row r="103" spans="1:25" ht="14.4" customHeight="1" x14ac:dyDescent="0.3">
      <c r="A103" s="947" t="s">
        <v>8732</v>
      </c>
      <c r="B103" s="928">
        <v>5</v>
      </c>
      <c r="C103" s="929">
        <v>1.99</v>
      </c>
      <c r="D103" s="930">
        <v>5.8</v>
      </c>
      <c r="E103" s="933">
        <v>8</v>
      </c>
      <c r="F103" s="915">
        <v>3.18</v>
      </c>
      <c r="G103" s="916">
        <v>4</v>
      </c>
      <c r="H103" s="911">
        <v>8</v>
      </c>
      <c r="I103" s="912">
        <v>3.18</v>
      </c>
      <c r="J103" s="926">
        <v>5.8</v>
      </c>
      <c r="K103" s="917">
        <v>0.4</v>
      </c>
      <c r="L103" s="914">
        <v>2</v>
      </c>
      <c r="M103" s="914">
        <v>15</v>
      </c>
      <c r="N103" s="918">
        <v>5</v>
      </c>
      <c r="O103" s="914" t="s">
        <v>8547</v>
      </c>
      <c r="P103" s="931" t="s">
        <v>8733</v>
      </c>
      <c r="Q103" s="919">
        <f t="shared" si="3"/>
        <v>3</v>
      </c>
      <c r="R103" s="980">
        <f t="shared" si="3"/>
        <v>1.1900000000000002</v>
      </c>
      <c r="S103" s="919">
        <f t="shared" si="4"/>
        <v>0</v>
      </c>
      <c r="T103" s="980">
        <f t="shared" si="5"/>
        <v>0</v>
      </c>
      <c r="U103" s="988">
        <v>40</v>
      </c>
      <c r="V103" s="928">
        <v>46.4</v>
      </c>
      <c r="W103" s="928">
        <v>6.3999999999999986</v>
      </c>
      <c r="X103" s="986">
        <v>1.1599999999999999</v>
      </c>
      <c r="Y103" s="984">
        <v>6</v>
      </c>
    </row>
    <row r="104" spans="1:25" ht="14.4" customHeight="1" x14ac:dyDescent="0.3">
      <c r="A104" s="948" t="s">
        <v>8734</v>
      </c>
      <c r="B104" s="934"/>
      <c r="C104" s="935"/>
      <c r="D104" s="932"/>
      <c r="E104" s="944"/>
      <c r="F104" s="939"/>
      <c r="G104" s="921"/>
      <c r="H104" s="936">
        <v>4</v>
      </c>
      <c r="I104" s="937">
        <v>2.2000000000000002</v>
      </c>
      <c r="J104" s="920">
        <v>4.3</v>
      </c>
      <c r="K104" s="940">
        <v>0.55000000000000004</v>
      </c>
      <c r="L104" s="938">
        <v>2</v>
      </c>
      <c r="M104" s="938">
        <v>21</v>
      </c>
      <c r="N104" s="941">
        <v>7</v>
      </c>
      <c r="O104" s="938" t="s">
        <v>8547</v>
      </c>
      <c r="P104" s="942" t="s">
        <v>8735</v>
      </c>
      <c r="Q104" s="943">
        <f t="shared" si="3"/>
        <v>4</v>
      </c>
      <c r="R104" s="979">
        <f t="shared" si="3"/>
        <v>2.2000000000000002</v>
      </c>
      <c r="S104" s="943">
        <f t="shared" si="4"/>
        <v>4</v>
      </c>
      <c r="T104" s="979">
        <f t="shared" si="5"/>
        <v>2.2000000000000002</v>
      </c>
      <c r="U104" s="989">
        <v>28</v>
      </c>
      <c r="V104" s="934">
        <v>17.2</v>
      </c>
      <c r="W104" s="934">
        <v>-10.8</v>
      </c>
      <c r="X104" s="987">
        <v>0.61428571428571421</v>
      </c>
      <c r="Y104" s="985"/>
    </row>
    <row r="105" spans="1:25" ht="14.4" customHeight="1" x14ac:dyDescent="0.3">
      <c r="A105" s="948" t="s">
        <v>8736</v>
      </c>
      <c r="B105" s="934">
        <v>2</v>
      </c>
      <c r="C105" s="935">
        <v>1.63</v>
      </c>
      <c r="D105" s="932">
        <v>7.5</v>
      </c>
      <c r="E105" s="944"/>
      <c r="F105" s="939"/>
      <c r="G105" s="921"/>
      <c r="H105" s="936">
        <v>2</v>
      </c>
      <c r="I105" s="937">
        <v>1.63</v>
      </c>
      <c r="J105" s="920">
        <v>7</v>
      </c>
      <c r="K105" s="940">
        <v>0.81</v>
      </c>
      <c r="L105" s="938">
        <v>3</v>
      </c>
      <c r="M105" s="938">
        <v>24</v>
      </c>
      <c r="N105" s="941">
        <v>8</v>
      </c>
      <c r="O105" s="938" t="s">
        <v>8547</v>
      </c>
      <c r="P105" s="942" t="s">
        <v>8737</v>
      </c>
      <c r="Q105" s="943">
        <f t="shared" si="3"/>
        <v>0</v>
      </c>
      <c r="R105" s="979">
        <f t="shared" si="3"/>
        <v>0</v>
      </c>
      <c r="S105" s="943">
        <f t="shared" si="4"/>
        <v>2</v>
      </c>
      <c r="T105" s="979">
        <f t="shared" si="5"/>
        <v>1.63</v>
      </c>
      <c r="U105" s="989">
        <v>16</v>
      </c>
      <c r="V105" s="934">
        <v>14</v>
      </c>
      <c r="W105" s="934">
        <v>-2</v>
      </c>
      <c r="X105" s="987">
        <v>0.875</v>
      </c>
      <c r="Y105" s="985">
        <v>1</v>
      </c>
    </row>
    <row r="106" spans="1:25" ht="14.4" customHeight="1" x14ac:dyDescent="0.3">
      <c r="A106" s="947" t="s">
        <v>8738</v>
      </c>
      <c r="B106" s="928">
        <v>1</v>
      </c>
      <c r="C106" s="929">
        <v>0.73</v>
      </c>
      <c r="D106" s="930">
        <v>12</v>
      </c>
      <c r="E106" s="933"/>
      <c r="F106" s="915"/>
      <c r="G106" s="916"/>
      <c r="H106" s="911">
        <v>6</v>
      </c>
      <c r="I106" s="912">
        <v>4.4000000000000004</v>
      </c>
      <c r="J106" s="913">
        <v>4.7</v>
      </c>
      <c r="K106" s="917">
        <v>0.73</v>
      </c>
      <c r="L106" s="914">
        <v>2</v>
      </c>
      <c r="M106" s="914">
        <v>21</v>
      </c>
      <c r="N106" s="918">
        <v>7</v>
      </c>
      <c r="O106" s="914" t="s">
        <v>8547</v>
      </c>
      <c r="P106" s="931" t="s">
        <v>8739</v>
      </c>
      <c r="Q106" s="919">
        <f t="shared" si="3"/>
        <v>5</v>
      </c>
      <c r="R106" s="980">
        <f t="shared" si="3"/>
        <v>3.6700000000000004</v>
      </c>
      <c r="S106" s="919">
        <f t="shared" si="4"/>
        <v>6</v>
      </c>
      <c r="T106" s="980">
        <f t="shared" si="5"/>
        <v>4.4000000000000004</v>
      </c>
      <c r="U106" s="988">
        <v>42</v>
      </c>
      <c r="V106" s="928">
        <v>28.200000000000003</v>
      </c>
      <c r="W106" s="928">
        <v>-13.799999999999997</v>
      </c>
      <c r="X106" s="986">
        <v>0.67142857142857149</v>
      </c>
      <c r="Y106" s="984">
        <v>2</v>
      </c>
    </row>
    <row r="107" spans="1:25" ht="14.4" customHeight="1" x14ac:dyDescent="0.3">
      <c r="A107" s="948" t="s">
        <v>8740</v>
      </c>
      <c r="B107" s="934"/>
      <c r="C107" s="935"/>
      <c r="D107" s="932"/>
      <c r="E107" s="944">
        <v>2</v>
      </c>
      <c r="F107" s="939">
        <v>2.59</v>
      </c>
      <c r="G107" s="921">
        <v>15</v>
      </c>
      <c r="H107" s="936"/>
      <c r="I107" s="937"/>
      <c r="J107" s="920"/>
      <c r="K107" s="940">
        <v>1.3</v>
      </c>
      <c r="L107" s="938">
        <v>4</v>
      </c>
      <c r="M107" s="938">
        <v>33</v>
      </c>
      <c r="N107" s="941">
        <v>11</v>
      </c>
      <c r="O107" s="938" t="s">
        <v>8547</v>
      </c>
      <c r="P107" s="942" t="s">
        <v>8741</v>
      </c>
      <c r="Q107" s="943">
        <f t="shared" si="3"/>
        <v>0</v>
      </c>
      <c r="R107" s="979">
        <f t="shared" si="3"/>
        <v>0</v>
      </c>
      <c r="S107" s="943">
        <f t="shared" si="4"/>
        <v>-2</v>
      </c>
      <c r="T107" s="979">
        <f t="shared" si="5"/>
        <v>-2.59</v>
      </c>
      <c r="U107" s="989" t="s">
        <v>631</v>
      </c>
      <c r="V107" s="934" t="s">
        <v>631</v>
      </c>
      <c r="W107" s="934" t="s">
        <v>631</v>
      </c>
      <c r="X107" s="987" t="s">
        <v>631</v>
      </c>
      <c r="Y107" s="985"/>
    </row>
    <row r="108" spans="1:25" ht="14.4" customHeight="1" x14ac:dyDescent="0.3">
      <c r="A108" s="947" t="s">
        <v>8742</v>
      </c>
      <c r="B108" s="923">
        <v>52</v>
      </c>
      <c r="C108" s="924">
        <v>22.06</v>
      </c>
      <c r="D108" s="925">
        <v>4.4000000000000004</v>
      </c>
      <c r="E108" s="933">
        <v>54</v>
      </c>
      <c r="F108" s="915">
        <v>22.98</v>
      </c>
      <c r="G108" s="916">
        <v>3.9</v>
      </c>
      <c r="H108" s="914">
        <v>32</v>
      </c>
      <c r="I108" s="915">
        <v>13.35</v>
      </c>
      <c r="J108" s="916">
        <v>3.9</v>
      </c>
      <c r="K108" s="917">
        <v>0.42</v>
      </c>
      <c r="L108" s="914">
        <v>2</v>
      </c>
      <c r="M108" s="914">
        <v>15</v>
      </c>
      <c r="N108" s="918">
        <v>5</v>
      </c>
      <c r="O108" s="914" t="s">
        <v>8547</v>
      </c>
      <c r="P108" s="931" t="s">
        <v>8743</v>
      </c>
      <c r="Q108" s="919">
        <f t="shared" si="3"/>
        <v>-20</v>
      </c>
      <c r="R108" s="980">
        <f t="shared" si="3"/>
        <v>-8.7099999999999991</v>
      </c>
      <c r="S108" s="919">
        <f t="shared" si="4"/>
        <v>-22</v>
      </c>
      <c r="T108" s="980">
        <f t="shared" si="5"/>
        <v>-9.6300000000000008</v>
      </c>
      <c r="U108" s="988">
        <v>160</v>
      </c>
      <c r="V108" s="928">
        <v>124.8</v>
      </c>
      <c r="W108" s="928">
        <v>-35.200000000000003</v>
      </c>
      <c r="X108" s="986">
        <v>0.78</v>
      </c>
      <c r="Y108" s="984">
        <v>9</v>
      </c>
    </row>
    <row r="109" spans="1:25" ht="14.4" customHeight="1" x14ac:dyDescent="0.3">
      <c r="A109" s="948" t="s">
        <v>8744</v>
      </c>
      <c r="B109" s="945">
        <v>9</v>
      </c>
      <c r="C109" s="946">
        <v>5.03</v>
      </c>
      <c r="D109" s="927">
        <v>5.7</v>
      </c>
      <c r="E109" s="944">
        <v>4</v>
      </c>
      <c r="F109" s="939">
        <v>2.87</v>
      </c>
      <c r="G109" s="921">
        <v>9.8000000000000007</v>
      </c>
      <c r="H109" s="938">
        <v>6</v>
      </c>
      <c r="I109" s="939">
        <v>3.73</v>
      </c>
      <c r="J109" s="922">
        <v>11</v>
      </c>
      <c r="K109" s="940">
        <v>0.56000000000000005</v>
      </c>
      <c r="L109" s="938">
        <v>2</v>
      </c>
      <c r="M109" s="938">
        <v>21</v>
      </c>
      <c r="N109" s="941">
        <v>7</v>
      </c>
      <c r="O109" s="938" t="s">
        <v>8547</v>
      </c>
      <c r="P109" s="942" t="s">
        <v>8745</v>
      </c>
      <c r="Q109" s="943">
        <f t="shared" si="3"/>
        <v>-3</v>
      </c>
      <c r="R109" s="979">
        <f t="shared" si="3"/>
        <v>-1.3000000000000003</v>
      </c>
      <c r="S109" s="943">
        <f t="shared" si="4"/>
        <v>2</v>
      </c>
      <c r="T109" s="979">
        <f t="shared" si="5"/>
        <v>0.85999999999999988</v>
      </c>
      <c r="U109" s="989">
        <v>42</v>
      </c>
      <c r="V109" s="934">
        <v>66</v>
      </c>
      <c r="W109" s="934">
        <v>24</v>
      </c>
      <c r="X109" s="987">
        <v>1.5714285714285714</v>
      </c>
      <c r="Y109" s="985">
        <v>40</v>
      </c>
    </row>
    <row r="110" spans="1:25" ht="14.4" customHeight="1" x14ac:dyDescent="0.3">
      <c r="A110" s="948" t="s">
        <v>8746</v>
      </c>
      <c r="B110" s="945">
        <v>5</v>
      </c>
      <c r="C110" s="946">
        <v>4.0999999999999996</v>
      </c>
      <c r="D110" s="927">
        <v>8.8000000000000007</v>
      </c>
      <c r="E110" s="944">
        <v>2</v>
      </c>
      <c r="F110" s="939">
        <v>1.39</v>
      </c>
      <c r="G110" s="921">
        <v>4</v>
      </c>
      <c r="H110" s="938">
        <v>6</v>
      </c>
      <c r="I110" s="939">
        <v>4.66</v>
      </c>
      <c r="J110" s="921">
        <v>5.5</v>
      </c>
      <c r="K110" s="940">
        <v>0.82</v>
      </c>
      <c r="L110" s="938">
        <v>3</v>
      </c>
      <c r="M110" s="938">
        <v>24</v>
      </c>
      <c r="N110" s="941">
        <v>8</v>
      </c>
      <c r="O110" s="938" t="s">
        <v>8547</v>
      </c>
      <c r="P110" s="942" t="s">
        <v>8747</v>
      </c>
      <c r="Q110" s="943">
        <f t="shared" si="3"/>
        <v>1</v>
      </c>
      <c r="R110" s="979">
        <f t="shared" si="3"/>
        <v>0.5600000000000005</v>
      </c>
      <c r="S110" s="943">
        <f t="shared" si="4"/>
        <v>4</v>
      </c>
      <c r="T110" s="979">
        <f t="shared" si="5"/>
        <v>3.2700000000000005</v>
      </c>
      <c r="U110" s="989">
        <v>48</v>
      </c>
      <c r="V110" s="934">
        <v>33</v>
      </c>
      <c r="W110" s="934">
        <v>-15</v>
      </c>
      <c r="X110" s="987">
        <v>0.6875</v>
      </c>
      <c r="Y110" s="985">
        <v>7</v>
      </c>
    </row>
    <row r="111" spans="1:25" ht="14.4" customHeight="1" x14ac:dyDescent="0.3">
      <c r="A111" s="947" t="s">
        <v>8748</v>
      </c>
      <c r="B111" s="928">
        <v>2</v>
      </c>
      <c r="C111" s="929">
        <v>4.24</v>
      </c>
      <c r="D111" s="930">
        <v>3.5</v>
      </c>
      <c r="E111" s="933">
        <v>1</v>
      </c>
      <c r="F111" s="915">
        <v>2.12</v>
      </c>
      <c r="G111" s="916">
        <v>5</v>
      </c>
      <c r="H111" s="911">
        <v>3</v>
      </c>
      <c r="I111" s="912">
        <v>6.37</v>
      </c>
      <c r="J111" s="913">
        <v>4</v>
      </c>
      <c r="K111" s="917">
        <v>2.12</v>
      </c>
      <c r="L111" s="914">
        <v>3</v>
      </c>
      <c r="M111" s="914">
        <v>24</v>
      </c>
      <c r="N111" s="918">
        <v>8</v>
      </c>
      <c r="O111" s="914" t="s">
        <v>8547</v>
      </c>
      <c r="P111" s="931" t="s">
        <v>8749</v>
      </c>
      <c r="Q111" s="919">
        <f t="shared" si="3"/>
        <v>1</v>
      </c>
      <c r="R111" s="980">
        <f t="shared" si="3"/>
        <v>2.13</v>
      </c>
      <c r="S111" s="919">
        <f t="shared" si="4"/>
        <v>2</v>
      </c>
      <c r="T111" s="980">
        <f t="shared" si="5"/>
        <v>4.25</v>
      </c>
      <c r="U111" s="988">
        <v>24</v>
      </c>
      <c r="V111" s="928">
        <v>12</v>
      </c>
      <c r="W111" s="928">
        <v>-12</v>
      </c>
      <c r="X111" s="986">
        <v>0.5</v>
      </c>
      <c r="Y111" s="984"/>
    </row>
    <row r="112" spans="1:25" ht="14.4" customHeight="1" x14ac:dyDescent="0.3">
      <c r="A112" s="947" t="s">
        <v>8750</v>
      </c>
      <c r="B112" s="928">
        <v>1</v>
      </c>
      <c r="C112" s="929">
        <v>0.85</v>
      </c>
      <c r="D112" s="930">
        <v>5</v>
      </c>
      <c r="E112" s="933">
        <v>1</v>
      </c>
      <c r="F112" s="915">
        <v>0.85</v>
      </c>
      <c r="G112" s="916">
        <v>3</v>
      </c>
      <c r="H112" s="911"/>
      <c r="I112" s="912"/>
      <c r="J112" s="913"/>
      <c r="K112" s="917">
        <v>0.85</v>
      </c>
      <c r="L112" s="914">
        <v>3</v>
      </c>
      <c r="M112" s="914">
        <v>27</v>
      </c>
      <c r="N112" s="918">
        <v>9</v>
      </c>
      <c r="O112" s="914" t="s">
        <v>8547</v>
      </c>
      <c r="P112" s="931" t="s">
        <v>8751</v>
      </c>
      <c r="Q112" s="919">
        <f t="shared" si="3"/>
        <v>-1</v>
      </c>
      <c r="R112" s="980">
        <f t="shared" si="3"/>
        <v>-0.85</v>
      </c>
      <c r="S112" s="919">
        <f t="shared" si="4"/>
        <v>-1</v>
      </c>
      <c r="T112" s="980">
        <f t="shared" si="5"/>
        <v>-0.85</v>
      </c>
      <c r="U112" s="988" t="s">
        <v>631</v>
      </c>
      <c r="V112" s="928" t="s">
        <v>631</v>
      </c>
      <c r="W112" s="928" t="s">
        <v>631</v>
      </c>
      <c r="X112" s="986" t="s">
        <v>631</v>
      </c>
      <c r="Y112" s="984"/>
    </row>
    <row r="113" spans="1:25" ht="14.4" customHeight="1" x14ac:dyDescent="0.3">
      <c r="A113" s="948" t="s">
        <v>8752</v>
      </c>
      <c r="B113" s="934"/>
      <c r="C113" s="935"/>
      <c r="D113" s="932"/>
      <c r="E113" s="944"/>
      <c r="F113" s="939"/>
      <c r="G113" s="921"/>
      <c r="H113" s="936">
        <v>1</v>
      </c>
      <c r="I113" s="937">
        <v>2.5299999999999998</v>
      </c>
      <c r="J113" s="920">
        <v>7</v>
      </c>
      <c r="K113" s="940">
        <v>2.5299999999999998</v>
      </c>
      <c r="L113" s="938">
        <v>6</v>
      </c>
      <c r="M113" s="938">
        <v>54</v>
      </c>
      <c r="N113" s="941">
        <v>18</v>
      </c>
      <c r="O113" s="938" t="s">
        <v>8547</v>
      </c>
      <c r="P113" s="942" t="s">
        <v>8753</v>
      </c>
      <c r="Q113" s="943">
        <f t="shared" si="3"/>
        <v>1</v>
      </c>
      <c r="R113" s="979">
        <f t="shared" si="3"/>
        <v>2.5299999999999998</v>
      </c>
      <c r="S113" s="943">
        <f t="shared" si="4"/>
        <v>1</v>
      </c>
      <c r="T113" s="979">
        <f t="shared" si="5"/>
        <v>2.5299999999999998</v>
      </c>
      <c r="U113" s="989">
        <v>18</v>
      </c>
      <c r="V113" s="934">
        <v>7</v>
      </c>
      <c r="W113" s="934">
        <v>-11</v>
      </c>
      <c r="X113" s="987">
        <v>0.3888888888888889</v>
      </c>
      <c r="Y113" s="985"/>
    </row>
    <row r="114" spans="1:25" ht="14.4" customHeight="1" x14ac:dyDescent="0.3">
      <c r="A114" s="947" t="s">
        <v>8754</v>
      </c>
      <c r="B114" s="928"/>
      <c r="C114" s="929"/>
      <c r="D114" s="930"/>
      <c r="E114" s="933"/>
      <c r="F114" s="915"/>
      <c r="G114" s="916"/>
      <c r="H114" s="911">
        <v>1</v>
      </c>
      <c r="I114" s="912">
        <v>0.43</v>
      </c>
      <c r="J114" s="926">
        <v>12</v>
      </c>
      <c r="K114" s="917">
        <v>0.43</v>
      </c>
      <c r="L114" s="914">
        <v>2</v>
      </c>
      <c r="M114" s="914">
        <v>21</v>
      </c>
      <c r="N114" s="918">
        <v>7</v>
      </c>
      <c r="O114" s="914" t="s">
        <v>8547</v>
      </c>
      <c r="P114" s="931" t="s">
        <v>8755</v>
      </c>
      <c r="Q114" s="919">
        <f t="shared" si="3"/>
        <v>1</v>
      </c>
      <c r="R114" s="980">
        <f t="shared" si="3"/>
        <v>0.43</v>
      </c>
      <c r="S114" s="919">
        <f t="shared" si="4"/>
        <v>1</v>
      </c>
      <c r="T114" s="980">
        <f t="shared" si="5"/>
        <v>0.43</v>
      </c>
      <c r="U114" s="988">
        <v>7</v>
      </c>
      <c r="V114" s="928">
        <v>12</v>
      </c>
      <c r="W114" s="928">
        <v>5</v>
      </c>
      <c r="X114" s="986">
        <v>1.7142857142857142</v>
      </c>
      <c r="Y114" s="984">
        <v>5</v>
      </c>
    </row>
    <row r="115" spans="1:25" ht="14.4" customHeight="1" x14ac:dyDescent="0.3">
      <c r="A115" s="947" t="s">
        <v>8756</v>
      </c>
      <c r="B115" s="928">
        <v>1</v>
      </c>
      <c r="C115" s="929">
        <v>1.45</v>
      </c>
      <c r="D115" s="930">
        <v>6</v>
      </c>
      <c r="E115" s="933"/>
      <c r="F115" s="915"/>
      <c r="G115" s="916"/>
      <c r="H115" s="911">
        <v>1</v>
      </c>
      <c r="I115" s="912">
        <v>0.4</v>
      </c>
      <c r="J115" s="913">
        <v>1</v>
      </c>
      <c r="K115" s="917">
        <v>1.45</v>
      </c>
      <c r="L115" s="914">
        <v>4</v>
      </c>
      <c r="M115" s="914">
        <v>33</v>
      </c>
      <c r="N115" s="918">
        <v>11</v>
      </c>
      <c r="O115" s="914" t="s">
        <v>8547</v>
      </c>
      <c r="P115" s="931" t="s">
        <v>8757</v>
      </c>
      <c r="Q115" s="919">
        <f t="shared" si="3"/>
        <v>0</v>
      </c>
      <c r="R115" s="980">
        <f t="shared" si="3"/>
        <v>-1.0499999999999998</v>
      </c>
      <c r="S115" s="919">
        <f t="shared" si="4"/>
        <v>1</v>
      </c>
      <c r="T115" s="980">
        <f t="shared" si="5"/>
        <v>0.4</v>
      </c>
      <c r="U115" s="988">
        <v>11</v>
      </c>
      <c r="V115" s="928">
        <v>1</v>
      </c>
      <c r="W115" s="928">
        <v>-10</v>
      </c>
      <c r="X115" s="986">
        <v>9.0909090909090912E-2</v>
      </c>
      <c r="Y115" s="984"/>
    </row>
    <row r="116" spans="1:25" ht="14.4" customHeight="1" x14ac:dyDescent="0.3">
      <c r="A116" s="947" t="s">
        <v>8758</v>
      </c>
      <c r="B116" s="928">
        <v>1</v>
      </c>
      <c r="C116" s="929">
        <v>0.42</v>
      </c>
      <c r="D116" s="930">
        <v>2</v>
      </c>
      <c r="E116" s="933">
        <v>2</v>
      </c>
      <c r="F116" s="915">
        <v>0.84</v>
      </c>
      <c r="G116" s="916">
        <v>7.5</v>
      </c>
      <c r="H116" s="911">
        <v>2</v>
      </c>
      <c r="I116" s="912">
        <v>0.84</v>
      </c>
      <c r="J116" s="913">
        <v>3</v>
      </c>
      <c r="K116" s="917">
        <v>0.42</v>
      </c>
      <c r="L116" s="914">
        <v>2</v>
      </c>
      <c r="M116" s="914">
        <v>18</v>
      </c>
      <c r="N116" s="918">
        <v>6</v>
      </c>
      <c r="O116" s="914" t="s">
        <v>8547</v>
      </c>
      <c r="P116" s="931" t="s">
        <v>8759</v>
      </c>
      <c r="Q116" s="919">
        <f t="shared" si="3"/>
        <v>1</v>
      </c>
      <c r="R116" s="980">
        <f t="shared" si="3"/>
        <v>0.42</v>
      </c>
      <c r="S116" s="919">
        <f t="shared" si="4"/>
        <v>0</v>
      </c>
      <c r="T116" s="980">
        <f t="shared" si="5"/>
        <v>0</v>
      </c>
      <c r="U116" s="988">
        <v>12</v>
      </c>
      <c r="V116" s="928">
        <v>6</v>
      </c>
      <c r="W116" s="928">
        <v>-6</v>
      </c>
      <c r="X116" s="986">
        <v>0.5</v>
      </c>
      <c r="Y116" s="984"/>
    </row>
    <row r="117" spans="1:25" ht="14.4" customHeight="1" x14ac:dyDescent="0.3">
      <c r="A117" s="947" t="s">
        <v>8760</v>
      </c>
      <c r="B117" s="928"/>
      <c r="C117" s="929"/>
      <c r="D117" s="930"/>
      <c r="E117" s="911">
        <v>6</v>
      </c>
      <c r="F117" s="912">
        <v>1.81</v>
      </c>
      <c r="G117" s="913">
        <v>3.7</v>
      </c>
      <c r="H117" s="914">
        <v>3</v>
      </c>
      <c r="I117" s="915">
        <v>0.9</v>
      </c>
      <c r="J117" s="916">
        <v>3.3</v>
      </c>
      <c r="K117" s="917">
        <v>0.3</v>
      </c>
      <c r="L117" s="914">
        <v>1</v>
      </c>
      <c r="M117" s="914">
        <v>12</v>
      </c>
      <c r="N117" s="918">
        <v>4</v>
      </c>
      <c r="O117" s="914" t="s">
        <v>8547</v>
      </c>
      <c r="P117" s="931" t="s">
        <v>8761</v>
      </c>
      <c r="Q117" s="919">
        <f t="shared" si="3"/>
        <v>3</v>
      </c>
      <c r="R117" s="980">
        <f t="shared" si="3"/>
        <v>0.9</v>
      </c>
      <c r="S117" s="919">
        <f t="shared" si="4"/>
        <v>-3</v>
      </c>
      <c r="T117" s="980">
        <f t="shared" si="5"/>
        <v>-0.91</v>
      </c>
      <c r="U117" s="988">
        <v>12</v>
      </c>
      <c r="V117" s="928">
        <v>9.8999999999999986</v>
      </c>
      <c r="W117" s="928">
        <v>-2.1000000000000014</v>
      </c>
      <c r="X117" s="986">
        <v>0.82499999999999984</v>
      </c>
      <c r="Y117" s="984">
        <v>1</v>
      </c>
    </row>
    <row r="118" spans="1:25" ht="14.4" customHeight="1" x14ac:dyDescent="0.3">
      <c r="A118" s="948" t="s">
        <v>8762</v>
      </c>
      <c r="B118" s="934"/>
      <c r="C118" s="935"/>
      <c r="D118" s="932"/>
      <c r="E118" s="936"/>
      <c r="F118" s="937"/>
      <c r="G118" s="920"/>
      <c r="H118" s="938">
        <v>1</v>
      </c>
      <c r="I118" s="939">
        <v>0.37</v>
      </c>
      <c r="J118" s="921">
        <v>2</v>
      </c>
      <c r="K118" s="940">
        <v>0.37</v>
      </c>
      <c r="L118" s="938">
        <v>2</v>
      </c>
      <c r="M118" s="938">
        <v>15</v>
      </c>
      <c r="N118" s="941">
        <v>5</v>
      </c>
      <c r="O118" s="938" t="s">
        <v>8547</v>
      </c>
      <c r="P118" s="942" t="s">
        <v>8763</v>
      </c>
      <c r="Q118" s="943">
        <f t="shared" si="3"/>
        <v>1</v>
      </c>
      <c r="R118" s="979">
        <f t="shared" si="3"/>
        <v>0.37</v>
      </c>
      <c r="S118" s="943">
        <f t="shared" si="4"/>
        <v>1</v>
      </c>
      <c r="T118" s="979">
        <f t="shared" si="5"/>
        <v>0.37</v>
      </c>
      <c r="U118" s="989">
        <v>5</v>
      </c>
      <c r="V118" s="934">
        <v>2</v>
      </c>
      <c r="W118" s="934">
        <v>-3</v>
      </c>
      <c r="X118" s="987">
        <v>0.4</v>
      </c>
      <c r="Y118" s="985"/>
    </row>
    <row r="119" spans="1:25" ht="14.4" customHeight="1" x14ac:dyDescent="0.3">
      <c r="A119" s="947" t="s">
        <v>8764</v>
      </c>
      <c r="B119" s="928"/>
      <c r="C119" s="929"/>
      <c r="D119" s="930"/>
      <c r="E119" s="911">
        <v>1</v>
      </c>
      <c r="F119" s="912">
        <v>0.53</v>
      </c>
      <c r="G119" s="913">
        <v>3</v>
      </c>
      <c r="H119" s="914"/>
      <c r="I119" s="915"/>
      <c r="J119" s="916"/>
      <c r="K119" s="917">
        <v>0.53</v>
      </c>
      <c r="L119" s="914">
        <v>2</v>
      </c>
      <c r="M119" s="914">
        <v>21</v>
      </c>
      <c r="N119" s="918">
        <v>7</v>
      </c>
      <c r="O119" s="914" t="s">
        <v>8547</v>
      </c>
      <c r="P119" s="931" t="s">
        <v>8765</v>
      </c>
      <c r="Q119" s="919">
        <f t="shared" si="3"/>
        <v>0</v>
      </c>
      <c r="R119" s="980">
        <f t="shared" si="3"/>
        <v>0</v>
      </c>
      <c r="S119" s="919">
        <f t="shared" si="4"/>
        <v>-1</v>
      </c>
      <c r="T119" s="980">
        <f t="shared" si="5"/>
        <v>-0.53</v>
      </c>
      <c r="U119" s="988" t="s">
        <v>631</v>
      </c>
      <c r="V119" s="928" t="s">
        <v>631</v>
      </c>
      <c r="W119" s="928" t="s">
        <v>631</v>
      </c>
      <c r="X119" s="986" t="s">
        <v>631</v>
      </c>
      <c r="Y119" s="984"/>
    </row>
    <row r="120" spans="1:25" ht="14.4" customHeight="1" x14ac:dyDescent="0.3">
      <c r="A120" s="947" t="s">
        <v>8766</v>
      </c>
      <c r="B120" s="928">
        <v>1</v>
      </c>
      <c r="C120" s="929">
        <v>0.37</v>
      </c>
      <c r="D120" s="930">
        <v>3</v>
      </c>
      <c r="E120" s="933">
        <v>1</v>
      </c>
      <c r="F120" s="915">
        <v>0.37</v>
      </c>
      <c r="G120" s="916">
        <v>2</v>
      </c>
      <c r="H120" s="911">
        <v>4</v>
      </c>
      <c r="I120" s="912">
        <v>1.46</v>
      </c>
      <c r="J120" s="913">
        <v>3</v>
      </c>
      <c r="K120" s="917">
        <v>0.37</v>
      </c>
      <c r="L120" s="914">
        <v>1</v>
      </c>
      <c r="M120" s="914">
        <v>12</v>
      </c>
      <c r="N120" s="918">
        <v>4</v>
      </c>
      <c r="O120" s="914" t="s">
        <v>8547</v>
      </c>
      <c r="P120" s="931" t="s">
        <v>8767</v>
      </c>
      <c r="Q120" s="919">
        <f t="shared" si="3"/>
        <v>3</v>
      </c>
      <c r="R120" s="980">
        <f t="shared" si="3"/>
        <v>1.0899999999999999</v>
      </c>
      <c r="S120" s="919">
        <f t="shared" si="4"/>
        <v>3</v>
      </c>
      <c r="T120" s="980">
        <f t="shared" si="5"/>
        <v>1.0899999999999999</v>
      </c>
      <c r="U120" s="988">
        <v>16</v>
      </c>
      <c r="V120" s="928">
        <v>12</v>
      </c>
      <c r="W120" s="928">
        <v>-4</v>
      </c>
      <c r="X120" s="986">
        <v>0.75</v>
      </c>
      <c r="Y120" s="984">
        <v>1</v>
      </c>
    </row>
    <row r="121" spans="1:25" ht="14.4" customHeight="1" x14ac:dyDescent="0.3">
      <c r="A121" s="947" t="s">
        <v>8768</v>
      </c>
      <c r="B121" s="928">
        <v>1</v>
      </c>
      <c r="C121" s="929">
        <v>0.32</v>
      </c>
      <c r="D121" s="930">
        <v>5</v>
      </c>
      <c r="E121" s="933"/>
      <c r="F121" s="915"/>
      <c r="G121" s="916"/>
      <c r="H121" s="911">
        <v>1</v>
      </c>
      <c r="I121" s="912">
        <v>0.32</v>
      </c>
      <c r="J121" s="913">
        <v>4</v>
      </c>
      <c r="K121" s="917">
        <v>0.32</v>
      </c>
      <c r="L121" s="914">
        <v>1</v>
      </c>
      <c r="M121" s="914">
        <v>12</v>
      </c>
      <c r="N121" s="918">
        <v>4</v>
      </c>
      <c r="O121" s="914" t="s">
        <v>8547</v>
      </c>
      <c r="P121" s="931" t="s">
        <v>8769</v>
      </c>
      <c r="Q121" s="919">
        <f t="shared" si="3"/>
        <v>0</v>
      </c>
      <c r="R121" s="980">
        <f t="shared" si="3"/>
        <v>0</v>
      </c>
      <c r="S121" s="919">
        <f t="shared" si="4"/>
        <v>1</v>
      </c>
      <c r="T121" s="980">
        <f t="shared" si="5"/>
        <v>0.32</v>
      </c>
      <c r="U121" s="988">
        <v>4</v>
      </c>
      <c r="V121" s="928">
        <v>4</v>
      </c>
      <c r="W121" s="928">
        <v>0</v>
      </c>
      <c r="X121" s="986">
        <v>1</v>
      </c>
      <c r="Y121" s="984"/>
    </row>
    <row r="122" spans="1:25" ht="14.4" customHeight="1" x14ac:dyDescent="0.3">
      <c r="A122" s="947" t="s">
        <v>8770</v>
      </c>
      <c r="B122" s="928">
        <v>9</v>
      </c>
      <c r="C122" s="929">
        <v>3.18</v>
      </c>
      <c r="D122" s="930">
        <v>2.2999999999999998</v>
      </c>
      <c r="E122" s="933">
        <v>18</v>
      </c>
      <c r="F122" s="915">
        <v>6.36</v>
      </c>
      <c r="G122" s="916">
        <v>3.4</v>
      </c>
      <c r="H122" s="911">
        <v>16</v>
      </c>
      <c r="I122" s="912">
        <v>5.65</v>
      </c>
      <c r="J122" s="913">
        <v>2.8</v>
      </c>
      <c r="K122" s="917">
        <v>0.35</v>
      </c>
      <c r="L122" s="914">
        <v>1</v>
      </c>
      <c r="M122" s="914">
        <v>12</v>
      </c>
      <c r="N122" s="918">
        <v>4</v>
      </c>
      <c r="O122" s="914" t="s">
        <v>8547</v>
      </c>
      <c r="P122" s="931" t="s">
        <v>8771</v>
      </c>
      <c r="Q122" s="919">
        <f t="shared" si="3"/>
        <v>7</v>
      </c>
      <c r="R122" s="980">
        <f t="shared" si="3"/>
        <v>2.4700000000000002</v>
      </c>
      <c r="S122" s="919">
        <f t="shared" si="4"/>
        <v>-2</v>
      </c>
      <c r="T122" s="980">
        <f t="shared" si="5"/>
        <v>-0.71</v>
      </c>
      <c r="U122" s="988">
        <v>64</v>
      </c>
      <c r="V122" s="928">
        <v>44.8</v>
      </c>
      <c r="W122" s="928">
        <v>-19.200000000000003</v>
      </c>
      <c r="X122" s="986">
        <v>0.7</v>
      </c>
      <c r="Y122" s="984">
        <v>2</v>
      </c>
    </row>
    <row r="123" spans="1:25" ht="14.4" customHeight="1" x14ac:dyDescent="0.3">
      <c r="A123" s="948" t="s">
        <v>8772</v>
      </c>
      <c r="B123" s="934">
        <v>2</v>
      </c>
      <c r="C123" s="935">
        <v>0.89</v>
      </c>
      <c r="D123" s="932">
        <v>4</v>
      </c>
      <c r="E123" s="944">
        <v>1</v>
      </c>
      <c r="F123" s="939">
        <v>0.45</v>
      </c>
      <c r="G123" s="921">
        <v>3</v>
      </c>
      <c r="H123" s="936">
        <v>3</v>
      </c>
      <c r="I123" s="937">
        <v>1.34</v>
      </c>
      <c r="J123" s="920">
        <v>4.7</v>
      </c>
      <c r="K123" s="940">
        <v>0.45</v>
      </c>
      <c r="L123" s="938">
        <v>2</v>
      </c>
      <c r="M123" s="938">
        <v>15</v>
      </c>
      <c r="N123" s="941">
        <v>5</v>
      </c>
      <c r="O123" s="938" t="s">
        <v>8547</v>
      </c>
      <c r="P123" s="942" t="s">
        <v>8773</v>
      </c>
      <c r="Q123" s="943">
        <f t="shared" si="3"/>
        <v>1</v>
      </c>
      <c r="R123" s="979">
        <f t="shared" si="3"/>
        <v>0.45000000000000007</v>
      </c>
      <c r="S123" s="943">
        <f t="shared" si="4"/>
        <v>2</v>
      </c>
      <c r="T123" s="979">
        <f t="shared" si="5"/>
        <v>0.89000000000000012</v>
      </c>
      <c r="U123" s="989">
        <v>15</v>
      </c>
      <c r="V123" s="934">
        <v>14.100000000000001</v>
      </c>
      <c r="W123" s="934">
        <v>-0.89999999999999858</v>
      </c>
      <c r="X123" s="987">
        <v>0.94000000000000006</v>
      </c>
      <c r="Y123" s="985">
        <v>1</v>
      </c>
    </row>
    <row r="124" spans="1:25" ht="14.4" customHeight="1" x14ac:dyDescent="0.3">
      <c r="A124" s="947" t="s">
        <v>8774</v>
      </c>
      <c r="B124" s="923">
        <v>10</v>
      </c>
      <c r="C124" s="924">
        <v>3.21</v>
      </c>
      <c r="D124" s="925">
        <v>3.4</v>
      </c>
      <c r="E124" s="933">
        <v>5</v>
      </c>
      <c r="F124" s="915">
        <v>1.6</v>
      </c>
      <c r="G124" s="916">
        <v>2.6</v>
      </c>
      <c r="H124" s="914">
        <v>7</v>
      </c>
      <c r="I124" s="915">
        <v>2.2400000000000002</v>
      </c>
      <c r="J124" s="916">
        <v>4</v>
      </c>
      <c r="K124" s="917">
        <v>0.32</v>
      </c>
      <c r="L124" s="914">
        <v>1</v>
      </c>
      <c r="M124" s="914">
        <v>12</v>
      </c>
      <c r="N124" s="918">
        <v>4</v>
      </c>
      <c r="O124" s="914" t="s">
        <v>8547</v>
      </c>
      <c r="P124" s="931" t="s">
        <v>8775</v>
      </c>
      <c r="Q124" s="919">
        <f t="shared" si="3"/>
        <v>-3</v>
      </c>
      <c r="R124" s="980">
        <f t="shared" si="3"/>
        <v>-0.96999999999999975</v>
      </c>
      <c r="S124" s="919">
        <f t="shared" si="4"/>
        <v>2</v>
      </c>
      <c r="T124" s="980">
        <f t="shared" si="5"/>
        <v>0.64000000000000012</v>
      </c>
      <c r="U124" s="988">
        <v>28</v>
      </c>
      <c r="V124" s="928">
        <v>28</v>
      </c>
      <c r="W124" s="928">
        <v>0</v>
      </c>
      <c r="X124" s="986">
        <v>1</v>
      </c>
      <c r="Y124" s="984">
        <v>4</v>
      </c>
    </row>
    <row r="125" spans="1:25" ht="14.4" customHeight="1" x14ac:dyDescent="0.3">
      <c r="A125" s="948" t="s">
        <v>8776</v>
      </c>
      <c r="B125" s="945">
        <v>1</v>
      </c>
      <c r="C125" s="946">
        <v>0.45</v>
      </c>
      <c r="D125" s="927">
        <v>3</v>
      </c>
      <c r="E125" s="944"/>
      <c r="F125" s="939"/>
      <c r="G125" s="921"/>
      <c r="H125" s="938">
        <v>1</v>
      </c>
      <c r="I125" s="939">
        <v>0.45</v>
      </c>
      <c r="J125" s="922">
        <v>8</v>
      </c>
      <c r="K125" s="940">
        <v>0.45</v>
      </c>
      <c r="L125" s="938">
        <v>2</v>
      </c>
      <c r="M125" s="938">
        <v>18</v>
      </c>
      <c r="N125" s="941">
        <v>6</v>
      </c>
      <c r="O125" s="938" t="s">
        <v>8547</v>
      </c>
      <c r="P125" s="942" t="s">
        <v>8777</v>
      </c>
      <c r="Q125" s="943">
        <f t="shared" si="3"/>
        <v>0</v>
      </c>
      <c r="R125" s="979">
        <f t="shared" si="3"/>
        <v>0</v>
      </c>
      <c r="S125" s="943">
        <f t="shared" si="4"/>
        <v>1</v>
      </c>
      <c r="T125" s="979">
        <f t="shared" si="5"/>
        <v>0.45</v>
      </c>
      <c r="U125" s="989">
        <v>6</v>
      </c>
      <c r="V125" s="934">
        <v>8</v>
      </c>
      <c r="W125" s="934">
        <v>2</v>
      </c>
      <c r="X125" s="987">
        <v>1.3333333333333333</v>
      </c>
      <c r="Y125" s="985">
        <v>2</v>
      </c>
    </row>
    <row r="126" spans="1:25" ht="14.4" customHeight="1" x14ac:dyDescent="0.3">
      <c r="A126" s="948" t="s">
        <v>8778</v>
      </c>
      <c r="B126" s="945"/>
      <c r="C126" s="946"/>
      <c r="D126" s="927"/>
      <c r="E126" s="944"/>
      <c r="F126" s="939"/>
      <c r="G126" s="921"/>
      <c r="H126" s="938">
        <v>1</v>
      </c>
      <c r="I126" s="939">
        <v>0.78</v>
      </c>
      <c r="J126" s="921">
        <v>8</v>
      </c>
      <c r="K126" s="940">
        <v>0.78</v>
      </c>
      <c r="L126" s="938">
        <v>3</v>
      </c>
      <c r="M126" s="938">
        <v>24</v>
      </c>
      <c r="N126" s="941">
        <v>8</v>
      </c>
      <c r="O126" s="938" t="s">
        <v>8547</v>
      </c>
      <c r="P126" s="942" t="s">
        <v>8779</v>
      </c>
      <c r="Q126" s="943">
        <f t="shared" si="3"/>
        <v>1</v>
      </c>
      <c r="R126" s="979">
        <f t="shared" si="3"/>
        <v>0.78</v>
      </c>
      <c r="S126" s="943">
        <f t="shared" si="4"/>
        <v>1</v>
      </c>
      <c r="T126" s="979">
        <f t="shared" si="5"/>
        <v>0.78</v>
      </c>
      <c r="U126" s="989">
        <v>8</v>
      </c>
      <c r="V126" s="934">
        <v>8</v>
      </c>
      <c r="W126" s="934">
        <v>0</v>
      </c>
      <c r="X126" s="987">
        <v>1</v>
      </c>
      <c r="Y126" s="985"/>
    </row>
    <row r="127" spans="1:25" ht="14.4" customHeight="1" x14ac:dyDescent="0.3">
      <c r="A127" s="947" t="s">
        <v>8780</v>
      </c>
      <c r="B127" s="928">
        <v>4</v>
      </c>
      <c r="C127" s="929">
        <v>13.17</v>
      </c>
      <c r="D127" s="930">
        <v>16.5</v>
      </c>
      <c r="E127" s="911">
        <v>4</v>
      </c>
      <c r="F127" s="912">
        <v>13.17</v>
      </c>
      <c r="G127" s="913">
        <v>13</v>
      </c>
      <c r="H127" s="914"/>
      <c r="I127" s="915"/>
      <c r="J127" s="916"/>
      <c r="K127" s="917">
        <v>3.29</v>
      </c>
      <c r="L127" s="914">
        <v>4</v>
      </c>
      <c r="M127" s="914">
        <v>36</v>
      </c>
      <c r="N127" s="918">
        <v>12</v>
      </c>
      <c r="O127" s="914" t="s">
        <v>8547</v>
      </c>
      <c r="P127" s="931" t="s">
        <v>8781</v>
      </c>
      <c r="Q127" s="919">
        <f t="shared" si="3"/>
        <v>-4</v>
      </c>
      <c r="R127" s="980">
        <f t="shared" si="3"/>
        <v>-13.17</v>
      </c>
      <c r="S127" s="919">
        <f t="shared" si="4"/>
        <v>-4</v>
      </c>
      <c r="T127" s="980">
        <f t="shared" si="5"/>
        <v>-13.17</v>
      </c>
      <c r="U127" s="988" t="s">
        <v>631</v>
      </c>
      <c r="V127" s="928" t="s">
        <v>631</v>
      </c>
      <c r="W127" s="928" t="s">
        <v>631</v>
      </c>
      <c r="X127" s="986" t="s">
        <v>631</v>
      </c>
      <c r="Y127" s="984"/>
    </row>
    <row r="128" spans="1:25" ht="14.4" customHeight="1" x14ac:dyDescent="0.3">
      <c r="A128" s="948" t="s">
        <v>8782</v>
      </c>
      <c r="B128" s="934"/>
      <c r="C128" s="935"/>
      <c r="D128" s="932"/>
      <c r="E128" s="936">
        <v>1</v>
      </c>
      <c r="F128" s="937">
        <v>4.09</v>
      </c>
      <c r="G128" s="920">
        <v>23</v>
      </c>
      <c r="H128" s="938">
        <v>1</v>
      </c>
      <c r="I128" s="939">
        <v>4.09</v>
      </c>
      <c r="J128" s="921">
        <v>13</v>
      </c>
      <c r="K128" s="940">
        <v>4.09</v>
      </c>
      <c r="L128" s="938">
        <v>5</v>
      </c>
      <c r="M128" s="938">
        <v>45</v>
      </c>
      <c r="N128" s="941">
        <v>15</v>
      </c>
      <c r="O128" s="938" t="s">
        <v>8547</v>
      </c>
      <c r="P128" s="942" t="s">
        <v>8783</v>
      </c>
      <c r="Q128" s="943">
        <f t="shared" si="3"/>
        <v>1</v>
      </c>
      <c r="R128" s="979">
        <f t="shared" si="3"/>
        <v>4.09</v>
      </c>
      <c r="S128" s="943">
        <f t="shared" si="4"/>
        <v>0</v>
      </c>
      <c r="T128" s="979">
        <f t="shared" si="5"/>
        <v>0</v>
      </c>
      <c r="U128" s="989">
        <v>15</v>
      </c>
      <c r="V128" s="934">
        <v>13</v>
      </c>
      <c r="W128" s="934">
        <v>-2</v>
      </c>
      <c r="X128" s="987">
        <v>0.8666666666666667</v>
      </c>
      <c r="Y128" s="985"/>
    </row>
    <row r="129" spans="1:25" ht="14.4" customHeight="1" x14ac:dyDescent="0.3">
      <c r="A129" s="948" t="s">
        <v>8784</v>
      </c>
      <c r="B129" s="934"/>
      <c r="C129" s="935"/>
      <c r="D129" s="932"/>
      <c r="E129" s="936">
        <v>2</v>
      </c>
      <c r="F129" s="937">
        <v>12.73</v>
      </c>
      <c r="G129" s="920">
        <v>23.5</v>
      </c>
      <c r="H129" s="938">
        <v>4</v>
      </c>
      <c r="I129" s="939">
        <v>25.46</v>
      </c>
      <c r="J129" s="922">
        <v>33</v>
      </c>
      <c r="K129" s="940">
        <v>6.37</v>
      </c>
      <c r="L129" s="938">
        <v>7</v>
      </c>
      <c r="M129" s="938">
        <v>60</v>
      </c>
      <c r="N129" s="941">
        <v>20</v>
      </c>
      <c r="O129" s="938" t="s">
        <v>8547</v>
      </c>
      <c r="P129" s="942" t="s">
        <v>8785</v>
      </c>
      <c r="Q129" s="943">
        <f t="shared" si="3"/>
        <v>4</v>
      </c>
      <c r="R129" s="979">
        <f t="shared" si="3"/>
        <v>25.46</v>
      </c>
      <c r="S129" s="943">
        <f t="shared" si="4"/>
        <v>2</v>
      </c>
      <c r="T129" s="979">
        <f t="shared" si="5"/>
        <v>12.73</v>
      </c>
      <c r="U129" s="989">
        <v>80</v>
      </c>
      <c r="V129" s="934">
        <v>132</v>
      </c>
      <c r="W129" s="934">
        <v>52</v>
      </c>
      <c r="X129" s="987">
        <v>1.65</v>
      </c>
      <c r="Y129" s="985">
        <v>54</v>
      </c>
    </row>
    <row r="130" spans="1:25" ht="14.4" customHeight="1" x14ac:dyDescent="0.3">
      <c r="A130" s="947" t="s">
        <v>8786</v>
      </c>
      <c r="B130" s="928">
        <v>2</v>
      </c>
      <c r="C130" s="929">
        <v>6.03</v>
      </c>
      <c r="D130" s="930">
        <v>13.5</v>
      </c>
      <c r="E130" s="933">
        <v>3</v>
      </c>
      <c r="F130" s="915">
        <v>9.0399999999999991</v>
      </c>
      <c r="G130" s="916">
        <v>9.3000000000000007</v>
      </c>
      <c r="H130" s="911">
        <v>9</v>
      </c>
      <c r="I130" s="912">
        <v>27.79</v>
      </c>
      <c r="J130" s="926">
        <v>11.1</v>
      </c>
      <c r="K130" s="917">
        <v>3.01</v>
      </c>
      <c r="L130" s="914">
        <v>4</v>
      </c>
      <c r="M130" s="914">
        <v>33</v>
      </c>
      <c r="N130" s="918">
        <v>11</v>
      </c>
      <c r="O130" s="914" t="s">
        <v>8547</v>
      </c>
      <c r="P130" s="931" t="s">
        <v>8787</v>
      </c>
      <c r="Q130" s="919">
        <f t="shared" si="3"/>
        <v>7</v>
      </c>
      <c r="R130" s="980">
        <f t="shared" si="3"/>
        <v>21.759999999999998</v>
      </c>
      <c r="S130" s="919">
        <f t="shared" si="4"/>
        <v>6</v>
      </c>
      <c r="T130" s="980">
        <f t="shared" si="5"/>
        <v>18.75</v>
      </c>
      <c r="U130" s="988">
        <v>99</v>
      </c>
      <c r="V130" s="928">
        <v>99.899999999999991</v>
      </c>
      <c r="W130" s="928">
        <v>0.89999999999999147</v>
      </c>
      <c r="X130" s="986">
        <v>1.009090909090909</v>
      </c>
      <c r="Y130" s="984">
        <v>31</v>
      </c>
    </row>
    <row r="131" spans="1:25" ht="14.4" customHeight="1" x14ac:dyDescent="0.3">
      <c r="A131" s="948" t="s">
        <v>8788</v>
      </c>
      <c r="B131" s="934">
        <v>2</v>
      </c>
      <c r="C131" s="935">
        <v>9.2899999999999991</v>
      </c>
      <c r="D131" s="932">
        <v>11</v>
      </c>
      <c r="E131" s="944">
        <v>3</v>
      </c>
      <c r="F131" s="939">
        <v>13.94</v>
      </c>
      <c r="G131" s="921">
        <v>8</v>
      </c>
      <c r="H131" s="936">
        <v>4</v>
      </c>
      <c r="I131" s="937">
        <v>18.579999999999998</v>
      </c>
      <c r="J131" s="920">
        <v>11</v>
      </c>
      <c r="K131" s="940">
        <v>4.6500000000000004</v>
      </c>
      <c r="L131" s="938">
        <v>5</v>
      </c>
      <c r="M131" s="938">
        <v>45</v>
      </c>
      <c r="N131" s="941">
        <v>15</v>
      </c>
      <c r="O131" s="938" t="s">
        <v>8547</v>
      </c>
      <c r="P131" s="942" t="s">
        <v>8789</v>
      </c>
      <c r="Q131" s="943">
        <f t="shared" si="3"/>
        <v>2</v>
      </c>
      <c r="R131" s="979">
        <f t="shared" si="3"/>
        <v>9.2899999999999991</v>
      </c>
      <c r="S131" s="943">
        <f t="shared" si="4"/>
        <v>1</v>
      </c>
      <c r="T131" s="979">
        <f t="shared" si="5"/>
        <v>4.6399999999999988</v>
      </c>
      <c r="U131" s="989">
        <v>60</v>
      </c>
      <c r="V131" s="934">
        <v>44</v>
      </c>
      <c r="W131" s="934">
        <v>-16</v>
      </c>
      <c r="X131" s="987">
        <v>0.73333333333333328</v>
      </c>
      <c r="Y131" s="985">
        <v>9</v>
      </c>
    </row>
    <row r="132" spans="1:25" ht="14.4" customHeight="1" x14ac:dyDescent="0.3">
      <c r="A132" s="947" t="s">
        <v>8790</v>
      </c>
      <c r="B132" s="928"/>
      <c r="C132" s="929"/>
      <c r="D132" s="930"/>
      <c r="E132" s="911">
        <v>4</v>
      </c>
      <c r="F132" s="912">
        <v>6.57</v>
      </c>
      <c r="G132" s="913">
        <v>9.5</v>
      </c>
      <c r="H132" s="914">
        <v>2</v>
      </c>
      <c r="I132" s="915">
        <v>3.28</v>
      </c>
      <c r="J132" s="916">
        <v>7.5</v>
      </c>
      <c r="K132" s="917">
        <v>1.64</v>
      </c>
      <c r="L132" s="914">
        <v>3</v>
      </c>
      <c r="M132" s="914">
        <v>27</v>
      </c>
      <c r="N132" s="918">
        <v>9</v>
      </c>
      <c r="O132" s="914" t="s">
        <v>8547</v>
      </c>
      <c r="P132" s="931" t="s">
        <v>8791</v>
      </c>
      <c r="Q132" s="919">
        <f t="shared" si="3"/>
        <v>2</v>
      </c>
      <c r="R132" s="980">
        <f t="shared" si="3"/>
        <v>3.28</v>
      </c>
      <c r="S132" s="919">
        <f t="shared" si="4"/>
        <v>-2</v>
      </c>
      <c r="T132" s="980">
        <f t="shared" si="5"/>
        <v>-3.2900000000000005</v>
      </c>
      <c r="U132" s="988">
        <v>18</v>
      </c>
      <c r="V132" s="928">
        <v>15</v>
      </c>
      <c r="W132" s="928">
        <v>-3</v>
      </c>
      <c r="X132" s="986">
        <v>0.83333333333333337</v>
      </c>
      <c r="Y132" s="984">
        <v>1</v>
      </c>
    </row>
    <row r="133" spans="1:25" ht="14.4" customHeight="1" x14ac:dyDescent="0.3">
      <c r="A133" s="948" t="s">
        <v>8792</v>
      </c>
      <c r="B133" s="934">
        <v>2</v>
      </c>
      <c r="C133" s="935">
        <v>5.1100000000000003</v>
      </c>
      <c r="D133" s="932">
        <v>11</v>
      </c>
      <c r="E133" s="936">
        <v>3</v>
      </c>
      <c r="F133" s="937">
        <v>7.66</v>
      </c>
      <c r="G133" s="920">
        <v>13.3</v>
      </c>
      <c r="H133" s="938"/>
      <c r="I133" s="939"/>
      <c r="J133" s="921"/>
      <c r="K133" s="940">
        <v>2.5499999999999998</v>
      </c>
      <c r="L133" s="938">
        <v>4</v>
      </c>
      <c r="M133" s="938">
        <v>36</v>
      </c>
      <c r="N133" s="941">
        <v>12</v>
      </c>
      <c r="O133" s="938" t="s">
        <v>8547</v>
      </c>
      <c r="P133" s="942" t="s">
        <v>8793</v>
      </c>
      <c r="Q133" s="943">
        <f t="shared" si="3"/>
        <v>-2</v>
      </c>
      <c r="R133" s="979">
        <f t="shared" si="3"/>
        <v>-5.1100000000000003</v>
      </c>
      <c r="S133" s="943">
        <f t="shared" si="4"/>
        <v>-3</v>
      </c>
      <c r="T133" s="979">
        <f t="shared" si="5"/>
        <v>-7.66</v>
      </c>
      <c r="U133" s="989" t="s">
        <v>631</v>
      </c>
      <c r="V133" s="934" t="s">
        <v>631</v>
      </c>
      <c r="W133" s="934" t="s">
        <v>631</v>
      </c>
      <c r="X133" s="987" t="s">
        <v>631</v>
      </c>
      <c r="Y133" s="985"/>
    </row>
    <row r="134" spans="1:25" ht="14.4" customHeight="1" x14ac:dyDescent="0.3">
      <c r="A134" s="948" t="s">
        <v>8794</v>
      </c>
      <c r="B134" s="934">
        <v>1</v>
      </c>
      <c r="C134" s="935">
        <v>4.2</v>
      </c>
      <c r="D134" s="932">
        <v>8</v>
      </c>
      <c r="E134" s="936">
        <v>1</v>
      </c>
      <c r="F134" s="937">
        <v>4.6500000000000004</v>
      </c>
      <c r="G134" s="920">
        <v>47</v>
      </c>
      <c r="H134" s="938"/>
      <c r="I134" s="939"/>
      <c r="J134" s="921"/>
      <c r="K134" s="940">
        <v>4.2</v>
      </c>
      <c r="L134" s="938">
        <v>5</v>
      </c>
      <c r="M134" s="938">
        <v>45</v>
      </c>
      <c r="N134" s="941">
        <v>15</v>
      </c>
      <c r="O134" s="938" t="s">
        <v>8547</v>
      </c>
      <c r="P134" s="942" t="s">
        <v>8795</v>
      </c>
      <c r="Q134" s="943">
        <f t="shared" ref="Q134:R197" si="6">H134-B134</f>
        <v>-1</v>
      </c>
      <c r="R134" s="979">
        <f t="shared" si="6"/>
        <v>-4.2</v>
      </c>
      <c r="S134" s="943">
        <f t="shared" ref="S134:S197" si="7">H134-E134</f>
        <v>-1</v>
      </c>
      <c r="T134" s="979">
        <f t="shared" ref="T134:T197" si="8">I134-F134</f>
        <v>-4.6500000000000004</v>
      </c>
      <c r="U134" s="989" t="s">
        <v>631</v>
      </c>
      <c r="V134" s="934" t="s">
        <v>631</v>
      </c>
      <c r="W134" s="934" t="s">
        <v>631</v>
      </c>
      <c r="X134" s="987" t="s">
        <v>631</v>
      </c>
      <c r="Y134" s="985"/>
    </row>
    <row r="135" spans="1:25" ht="14.4" customHeight="1" x14ac:dyDescent="0.3">
      <c r="A135" s="947" t="s">
        <v>8796</v>
      </c>
      <c r="B135" s="928">
        <v>2</v>
      </c>
      <c r="C135" s="929">
        <v>2.0699999999999998</v>
      </c>
      <c r="D135" s="930">
        <v>5.5</v>
      </c>
      <c r="E135" s="933"/>
      <c r="F135" s="915"/>
      <c r="G135" s="916"/>
      <c r="H135" s="911">
        <v>4</v>
      </c>
      <c r="I135" s="912">
        <v>4.1500000000000004</v>
      </c>
      <c r="J135" s="926">
        <v>5.5</v>
      </c>
      <c r="K135" s="917">
        <v>1.04</v>
      </c>
      <c r="L135" s="914">
        <v>2</v>
      </c>
      <c r="M135" s="914">
        <v>15</v>
      </c>
      <c r="N135" s="918">
        <v>5</v>
      </c>
      <c r="O135" s="914" t="s">
        <v>8547</v>
      </c>
      <c r="P135" s="931" t="s">
        <v>8797</v>
      </c>
      <c r="Q135" s="919">
        <f t="shared" si="6"/>
        <v>2</v>
      </c>
      <c r="R135" s="980">
        <f t="shared" si="6"/>
        <v>2.0800000000000005</v>
      </c>
      <c r="S135" s="919">
        <f t="shared" si="7"/>
        <v>4</v>
      </c>
      <c r="T135" s="980">
        <f t="shared" si="8"/>
        <v>4.1500000000000004</v>
      </c>
      <c r="U135" s="988">
        <v>20</v>
      </c>
      <c r="V135" s="928">
        <v>22</v>
      </c>
      <c r="W135" s="928">
        <v>2</v>
      </c>
      <c r="X135" s="986">
        <v>1.1000000000000001</v>
      </c>
      <c r="Y135" s="984">
        <v>2</v>
      </c>
    </row>
    <row r="136" spans="1:25" ht="14.4" customHeight="1" x14ac:dyDescent="0.3">
      <c r="A136" s="948" t="s">
        <v>8798</v>
      </c>
      <c r="B136" s="934"/>
      <c r="C136" s="935"/>
      <c r="D136" s="932"/>
      <c r="E136" s="944">
        <v>1</v>
      </c>
      <c r="F136" s="939">
        <v>1.19</v>
      </c>
      <c r="G136" s="921">
        <v>6</v>
      </c>
      <c r="H136" s="936"/>
      <c r="I136" s="937"/>
      <c r="J136" s="920"/>
      <c r="K136" s="940">
        <v>1.19</v>
      </c>
      <c r="L136" s="938">
        <v>2</v>
      </c>
      <c r="M136" s="938">
        <v>18</v>
      </c>
      <c r="N136" s="941">
        <v>6</v>
      </c>
      <c r="O136" s="938" t="s">
        <v>8547</v>
      </c>
      <c r="P136" s="942" t="s">
        <v>8799</v>
      </c>
      <c r="Q136" s="943">
        <f t="shared" si="6"/>
        <v>0</v>
      </c>
      <c r="R136" s="979">
        <f t="shared" si="6"/>
        <v>0</v>
      </c>
      <c r="S136" s="943">
        <f t="shared" si="7"/>
        <v>-1</v>
      </c>
      <c r="T136" s="979">
        <f t="shared" si="8"/>
        <v>-1.19</v>
      </c>
      <c r="U136" s="989" t="s">
        <v>631</v>
      </c>
      <c r="V136" s="934" t="s">
        <v>631</v>
      </c>
      <c r="W136" s="934" t="s">
        <v>631</v>
      </c>
      <c r="X136" s="987" t="s">
        <v>631</v>
      </c>
      <c r="Y136" s="985"/>
    </row>
    <row r="137" spans="1:25" ht="14.4" customHeight="1" x14ac:dyDescent="0.3">
      <c r="A137" s="948" t="s">
        <v>8800</v>
      </c>
      <c r="B137" s="934"/>
      <c r="C137" s="935"/>
      <c r="D137" s="932"/>
      <c r="E137" s="944">
        <v>1</v>
      </c>
      <c r="F137" s="939">
        <v>1.56</v>
      </c>
      <c r="G137" s="921">
        <v>6</v>
      </c>
      <c r="H137" s="936"/>
      <c r="I137" s="937"/>
      <c r="J137" s="920"/>
      <c r="K137" s="940">
        <v>1.56</v>
      </c>
      <c r="L137" s="938">
        <v>2</v>
      </c>
      <c r="M137" s="938">
        <v>21</v>
      </c>
      <c r="N137" s="941">
        <v>7</v>
      </c>
      <c r="O137" s="938" t="s">
        <v>8547</v>
      </c>
      <c r="P137" s="942" t="s">
        <v>8801</v>
      </c>
      <c r="Q137" s="943">
        <f t="shared" si="6"/>
        <v>0</v>
      </c>
      <c r="R137" s="979">
        <f t="shared" si="6"/>
        <v>0</v>
      </c>
      <c r="S137" s="943">
        <f t="shared" si="7"/>
        <v>-1</v>
      </c>
      <c r="T137" s="979">
        <f t="shared" si="8"/>
        <v>-1.56</v>
      </c>
      <c r="U137" s="989" t="s">
        <v>631</v>
      </c>
      <c r="V137" s="934" t="s">
        <v>631</v>
      </c>
      <c r="W137" s="934" t="s">
        <v>631</v>
      </c>
      <c r="X137" s="987" t="s">
        <v>631</v>
      </c>
      <c r="Y137" s="985"/>
    </row>
    <row r="138" spans="1:25" ht="14.4" customHeight="1" x14ac:dyDescent="0.3">
      <c r="A138" s="947" t="s">
        <v>8802</v>
      </c>
      <c r="B138" s="923">
        <v>44</v>
      </c>
      <c r="C138" s="924">
        <v>43.06</v>
      </c>
      <c r="D138" s="925">
        <v>5</v>
      </c>
      <c r="E138" s="933">
        <v>32</v>
      </c>
      <c r="F138" s="915">
        <v>31.44</v>
      </c>
      <c r="G138" s="916">
        <v>5.0999999999999996</v>
      </c>
      <c r="H138" s="914">
        <v>32</v>
      </c>
      <c r="I138" s="915">
        <v>31.32</v>
      </c>
      <c r="J138" s="916">
        <v>4.9000000000000004</v>
      </c>
      <c r="K138" s="917">
        <v>0.98</v>
      </c>
      <c r="L138" s="914">
        <v>2</v>
      </c>
      <c r="M138" s="914">
        <v>15</v>
      </c>
      <c r="N138" s="918">
        <v>5</v>
      </c>
      <c r="O138" s="914" t="s">
        <v>8547</v>
      </c>
      <c r="P138" s="931" t="s">
        <v>8803</v>
      </c>
      <c r="Q138" s="919">
        <f t="shared" si="6"/>
        <v>-12</v>
      </c>
      <c r="R138" s="980">
        <f t="shared" si="6"/>
        <v>-11.740000000000002</v>
      </c>
      <c r="S138" s="919">
        <f t="shared" si="7"/>
        <v>0</v>
      </c>
      <c r="T138" s="980">
        <f t="shared" si="8"/>
        <v>-0.12000000000000099</v>
      </c>
      <c r="U138" s="988">
        <v>160</v>
      </c>
      <c r="V138" s="928">
        <v>156.80000000000001</v>
      </c>
      <c r="W138" s="928">
        <v>-3.1999999999999886</v>
      </c>
      <c r="X138" s="986">
        <v>0.98000000000000009</v>
      </c>
      <c r="Y138" s="984">
        <v>6</v>
      </c>
    </row>
    <row r="139" spans="1:25" ht="14.4" customHeight="1" x14ac:dyDescent="0.3">
      <c r="A139" s="948" t="s">
        <v>8804</v>
      </c>
      <c r="B139" s="945">
        <v>4</v>
      </c>
      <c r="C139" s="946">
        <v>5.09</v>
      </c>
      <c r="D139" s="927">
        <v>5.5</v>
      </c>
      <c r="E139" s="944">
        <v>5</v>
      </c>
      <c r="F139" s="939">
        <v>6.36</v>
      </c>
      <c r="G139" s="921">
        <v>8.1999999999999993</v>
      </c>
      <c r="H139" s="938">
        <v>3</v>
      </c>
      <c r="I139" s="939">
        <v>3.81</v>
      </c>
      <c r="J139" s="921">
        <v>6</v>
      </c>
      <c r="K139" s="940">
        <v>1.27</v>
      </c>
      <c r="L139" s="938">
        <v>2</v>
      </c>
      <c r="M139" s="938">
        <v>21</v>
      </c>
      <c r="N139" s="941">
        <v>7</v>
      </c>
      <c r="O139" s="938" t="s">
        <v>8547</v>
      </c>
      <c r="P139" s="942" t="s">
        <v>8805</v>
      </c>
      <c r="Q139" s="943">
        <f t="shared" si="6"/>
        <v>-1</v>
      </c>
      <c r="R139" s="979">
        <f t="shared" si="6"/>
        <v>-1.2799999999999998</v>
      </c>
      <c r="S139" s="943">
        <f t="shared" si="7"/>
        <v>-2</v>
      </c>
      <c r="T139" s="979">
        <f t="shared" si="8"/>
        <v>-2.5500000000000003</v>
      </c>
      <c r="U139" s="989">
        <v>21</v>
      </c>
      <c r="V139" s="934">
        <v>18</v>
      </c>
      <c r="W139" s="934">
        <v>-3</v>
      </c>
      <c r="X139" s="987">
        <v>0.8571428571428571</v>
      </c>
      <c r="Y139" s="985"/>
    </row>
    <row r="140" spans="1:25" ht="14.4" customHeight="1" x14ac:dyDescent="0.3">
      <c r="A140" s="948" t="s">
        <v>8806</v>
      </c>
      <c r="B140" s="945">
        <v>1</v>
      </c>
      <c r="C140" s="946">
        <v>1.63</v>
      </c>
      <c r="D140" s="927">
        <v>8</v>
      </c>
      <c r="E140" s="944">
        <v>1</v>
      </c>
      <c r="F140" s="939">
        <v>1.63</v>
      </c>
      <c r="G140" s="921">
        <v>5</v>
      </c>
      <c r="H140" s="938"/>
      <c r="I140" s="939"/>
      <c r="J140" s="921"/>
      <c r="K140" s="940">
        <v>1.63</v>
      </c>
      <c r="L140" s="938">
        <v>3</v>
      </c>
      <c r="M140" s="938">
        <v>24</v>
      </c>
      <c r="N140" s="941">
        <v>8</v>
      </c>
      <c r="O140" s="938" t="s">
        <v>8547</v>
      </c>
      <c r="P140" s="942" t="s">
        <v>8807</v>
      </c>
      <c r="Q140" s="943">
        <f t="shared" si="6"/>
        <v>-1</v>
      </c>
      <c r="R140" s="979">
        <f t="shared" si="6"/>
        <v>-1.63</v>
      </c>
      <c r="S140" s="943">
        <f t="shared" si="7"/>
        <v>-1</v>
      </c>
      <c r="T140" s="979">
        <f t="shared" si="8"/>
        <v>-1.63</v>
      </c>
      <c r="U140" s="989" t="s">
        <v>631</v>
      </c>
      <c r="V140" s="934" t="s">
        <v>631</v>
      </c>
      <c r="W140" s="934" t="s">
        <v>631</v>
      </c>
      <c r="X140" s="987" t="s">
        <v>631</v>
      </c>
      <c r="Y140" s="985"/>
    </row>
    <row r="141" spans="1:25" ht="14.4" customHeight="1" x14ac:dyDescent="0.3">
      <c r="A141" s="947" t="s">
        <v>8808</v>
      </c>
      <c r="B141" s="928">
        <v>1</v>
      </c>
      <c r="C141" s="929">
        <v>1.1399999999999999</v>
      </c>
      <c r="D141" s="930">
        <v>4</v>
      </c>
      <c r="E141" s="911">
        <v>6</v>
      </c>
      <c r="F141" s="912">
        <v>6.83</v>
      </c>
      <c r="G141" s="913">
        <v>4</v>
      </c>
      <c r="H141" s="914">
        <v>1</v>
      </c>
      <c r="I141" s="915">
        <v>1.1399999999999999</v>
      </c>
      <c r="J141" s="916">
        <v>3</v>
      </c>
      <c r="K141" s="917">
        <v>1.1399999999999999</v>
      </c>
      <c r="L141" s="914">
        <v>1</v>
      </c>
      <c r="M141" s="914">
        <v>12</v>
      </c>
      <c r="N141" s="918">
        <v>4</v>
      </c>
      <c r="O141" s="914" t="s">
        <v>8547</v>
      </c>
      <c r="P141" s="931" t="s">
        <v>8809</v>
      </c>
      <c r="Q141" s="919">
        <f t="shared" si="6"/>
        <v>0</v>
      </c>
      <c r="R141" s="980">
        <f t="shared" si="6"/>
        <v>0</v>
      </c>
      <c r="S141" s="919">
        <f t="shared" si="7"/>
        <v>-5</v>
      </c>
      <c r="T141" s="980">
        <f t="shared" si="8"/>
        <v>-5.69</v>
      </c>
      <c r="U141" s="988">
        <v>4</v>
      </c>
      <c r="V141" s="928">
        <v>3</v>
      </c>
      <c r="W141" s="928">
        <v>-1</v>
      </c>
      <c r="X141" s="986">
        <v>0.75</v>
      </c>
      <c r="Y141" s="984"/>
    </row>
    <row r="142" spans="1:25" ht="14.4" customHeight="1" x14ac:dyDescent="0.3">
      <c r="A142" s="947" t="s">
        <v>8810</v>
      </c>
      <c r="B142" s="923">
        <v>3</v>
      </c>
      <c r="C142" s="924">
        <v>6.07</v>
      </c>
      <c r="D142" s="925">
        <v>6</v>
      </c>
      <c r="E142" s="933"/>
      <c r="F142" s="915"/>
      <c r="G142" s="916"/>
      <c r="H142" s="914">
        <v>1</v>
      </c>
      <c r="I142" s="915">
        <v>2.02</v>
      </c>
      <c r="J142" s="926">
        <v>13</v>
      </c>
      <c r="K142" s="917">
        <v>2.02</v>
      </c>
      <c r="L142" s="914">
        <v>2</v>
      </c>
      <c r="M142" s="914">
        <v>18</v>
      </c>
      <c r="N142" s="918">
        <v>6</v>
      </c>
      <c r="O142" s="914" t="s">
        <v>8547</v>
      </c>
      <c r="P142" s="931" t="s">
        <v>8811</v>
      </c>
      <c r="Q142" s="919">
        <f t="shared" si="6"/>
        <v>-2</v>
      </c>
      <c r="R142" s="980">
        <f t="shared" si="6"/>
        <v>-4.0500000000000007</v>
      </c>
      <c r="S142" s="919">
        <f t="shared" si="7"/>
        <v>1</v>
      </c>
      <c r="T142" s="980">
        <f t="shared" si="8"/>
        <v>2.02</v>
      </c>
      <c r="U142" s="988">
        <v>6</v>
      </c>
      <c r="V142" s="928">
        <v>13</v>
      </c>
      <c r="W142" s="928">
        <v>7</v>
      </c>
      <c r="X142" s="986">
        <v>2.1666666666666665</v>
      </c>
      <c r="Y142" s="984">
        <v>7</v>
      </c>
    </row>
    <row r="143" spans="1:25" ht="14.4" customHeight="1" x14ac:dyDescent="0.3">
      <c r="A143" s="947" t="s">
        <v>8812</v>
      </c>
      <c r="B143" s="928">
        <v>74</v>
      </c>
      <c r="C143" s="929">
        <v>48.6</v>
      </c>
      <c r="D143" s="930">
        <v>3.3</v>
      </c>
      <c r="E143" s="933">
        <v>63</v>
      </c>
      <c r="F143" s="915">
        <v>41.37</v>
      </c>
      <c r="G143" s="916">
        <v>3.1</v>
      </c>
      <c r="H143" s="911">
        <v>88</v>
      </c>
      <c r="I143" s="912">
        <v>57.78</v>
      </c>
      <c r="J143" s="913">
        <v>3.3</v>
      </c>
      <c r="K143" s="917">
        <v>0.66</v>
      </c>
      <c r="L143" s="914">
        <v>1</v>
      </c>
      <c r="M143" s="914">
        <v>12</v>
      </c>
      <c r="N143" s="918">
        <v>4</v>
      </c>
      <c r="O143" s="914" t="s">
        <v>8547</v>
      </c>
      <c r="P143" s="931" t="s">
        <v>8813</v>
      </c>
      <c r="Q143" s="919">
        <f t="shared" si="6"/>
        <v>14</v>
      </c>
      <c r="R143" s="980">
        <f t="shared" si="6"/>
        <v>9.18</v>
      </c>
      <c r="S143" s="919">
        <f t="shared" si="7"/>
        <v>25</v>
      </c>
      <c r="T143" s="980">
        <f t="shared" si="8"/>
        <v>16.410000000000004</v>
      </c>
      <c r="U143" s="988">
        <v>352</v>
      </c>
      <c r="V143" s="928">
        <v>290.39999999999998</v>
      </c>
      <c r="W143" s="928">
        <v>-61.600000000000023</v>
      </c>
      <c r="X143" s="986">
        <v>0.82499999999999996</v>
      </c>
      <c r="Y143" s="984">
        <v>11</v>
      </c>
    </row>
    <row r="144" spans="1:25" ht="14.4" customHeight="1" x14ac:dyDescent="0.3">
      <c r="A144" s="948" t="s">
        <v>8814</v>
      </c>
      <c r="B144" s="934"/>
      <c r="C144" s="935"/>
      <c r="D144" s="932"/>
      <c r="E144" s="944">
        <v>5</v>
      </c>
      <c r="F144" s="939">
        <v>4.78</v>
      </c>
      <c r="G144" s="921">
        <v>7</v>
      </c>
      <c r="H144" s="936">
        <v>1</v>
      </c>
      <c r="I144" s="937">
        <v>0.96</v>
      </c>
      <c r="J144" s="920">
        <v>4</v>
      </c>
      <c r="K144" s="940">
        <v>0.96</v>
      </c>
      <c r="L144" s="938">
        <v>2</v>
      </c>
      <c r="M144" s="938">
        <v>18</v>
      </c>
      <c r="N144" s="941">
        <v>6</v>
      </c>
      <c r="O144" s="938" t="s">
        <v>8547</v>
      </c>
      <c r="P144" s="942" t="s">
        <v>8813</v>
      </c>
      <c r="Q144" s="943">
        <f t="shared" si="6"/>
        <v>1</v>
      </c>
      <c r="R144" s="979">
        <f t="shared" si="6"/>
        <v>0.96</v>
      </c>
      <c r="S144" s="943">
        <f t="shared" si="7"/>
        <v>-4</v>
      </c>
      <c r="T144" s="979">
        <f t="shared" si="8"/>
        <v>-3.8200000000000003</v>
      </c>
      <c r="U144" s="989">
        <v>6</v>
      </c>
      <c r="V144" s="934">
        <v>4</v>
      </c>
      <c r="W144" s="934">
        <v>-2</v>
      </c>
      <c r="X144" s="987">
        <v>0.66666666666666663</v>
      </c>
      <c r="Y144" s="985"/>
    </row>
    <row r="145" spans="1:25" ht="14.4" customHeight="1" x14ac:dyDescent="0.3">
      <c r="A145" s="948" t="s">
        <v>8815</v>
      </c>
      <c r="B145" s="934">
        <v>1</v>
      </c>
      <c r="C145" s="935">
        <v>1.5</v>
      </c>
      <c r="D145" s="932">
        <v>5</v>
      </c>
      <c r="E145" s="944"/>
      <c r="F145" s="939"/>
      <c r="G145" s="921"/>
      <c r="H145" s="936"/>
      <c r="I145" s="937"/>
      <c r="J145" s="920"/>
      <c r="K145" s="940">
        <v>1.5</v>
      </c>
      <c r="L145" s="938">
        <v>3</v>
      </c>
      <c r="M145" s="938">
        <v>27</v>
      </c>
      <c r="N145" s="941">
        <v>9</v>
      </c>
      <c r="O145" s="938" t="s">
        <v>8547</v>
      </c>
      <c r="P145" s="942" t="s">
        <v>8813</v>
      </c>
      <c r="Q145" s="943">
        <f t="shared" si="6"/>
        <v>-1</v>
      </c>
      <c r="R145" s="979">
        <f t="shared" si="6"/>
        <v>-1.5</v>
      </c>
      <c r="S145" s="943">
        <f t="shared" si="7"/>
        <v>0</v>
      </c>
      <c r="T145" s="979">
        <f t="shared" si="8"/>
        <v>0</v>
      </c>
      <c r="U145" s="989" t="s">
        <v>631</v>
      </c>
      <c r="V145" s="934" t="s">
        <v>631</v>
      </c>
      <c r="W145" s="934" t="s">
        <v>631</v>
      </c>
      <c r="X145" s="987" t="s">
        <v>631</v>
      </c>
      <c r="Y145" s="985"/>
    </row>
    <row r="146" spans="1:25" ht="14.4" customHeight="1" x14ac:dyDescent="0.3">
      <c r="A146" s="947" t="s">
        <v>8816</v>
      </c>
      <c r="B146" s="928">
        <v>1</v>
      </c>
      <c r="C146" s="929">
        <v>0.75</v>
      </c>
      <c r="D146" s="930">
        <v>15</v>
      </c>
      <c r="E146" s="933">
        <v>3</v>
      </c>
      <c r="F146" s="915">
        <v>1.58</v>
      </c>
      <c r="G146" s="916">
        <v>8.3000000000000007</v>
      </c>
      <c r="H146" s="911">
        <v>3</v>
      </c>
      <c r="I146" s="912">
        <v>1.58</v>
      </c>
      <c r="J146" s="926">
        <v>4.7</v>
      </c>
      <c r="K146" s="917">
        <v>0.53</v>
      </c>
      <c r="L146" s="914">
        <v>1</v>
      </c>
      <c r="M146" s="914">
        <v>12</v>
      </c>
      <c r="N146" s="918">
        <v>4</v>
      </c>
      <c r="O146" s="914" t="s">
        <v>8547</v>
      </c>
      <c r="P146" s="931" t="s">
        <v>8817</v>
      </c>
      <c r="Q146" s="919">
        <f t="shared" si="6"/>
        <v>2</v>
      </c>
      <c r="R146" s="980">
        <f t="shared" si="6"/>
        <v>0.83000000000000007</v>
      </c>
      <c r="S146" s="919">
        <f t="shared" si="7"/>
        <v>0</v>
      </c>
      <c r="T146" s="980">
        <f t="shared" si="8"/>
        <v>0</v>
      </c>
      <c r="U146" s="988">
        <v>12</v>
      </c>
      <c r="V146" s="928">
        <v>14.100000000000001</v>
      </c>
      <c r="W146" s="928">
        <v>2.1000000000000014</v>
      </c>
      <c r="X146" s="986">
        <v>1.175</v>
      </c>
      <c r="Y146" s="984">
        <v>3</v>
      </c>
    </row>
    <row r="147" spans="1:25" ht="14.4" customHeight="1" x14ac:dyDescent="0.3">
      <c r="A147" s="948" t="s">
        <v>8818</v>
      </c>
      <c r="B147" s="934"/>
      <c r="C147" s="935"/>
      <c r="D147" s="932"/>
      <c r="E147" s="944"/>
      <c r="F147" s="939"/>
      <c r="G147" s="921"/>
      <c r="H147" s="936">
        <v>2</v>
      </c>
      <c r="I147" s="937">
        <v>1.47</v>
      </c>
      <c r="J147" s="922">
        <v>6.5</v>
      </c>
      <c r="K147" s="940">
        <v>0.73</v>
      </c>
      <c r="L147" s="938">
        <v>2</v>
      </c>
      <c r="M147" s="938">
        <v>18</v>
      </c>
      <c r="N147" s="941">
        <v>6</v>
      </c>
      <c r="O147" s="938" t="s">
        <v>8547</v>
      </c>
      <c r="P147" s="942" t="s">
        <v>8819</v>
      </c>
      <c r="Q147" s="943">
        <f t="shared" si="6"/>
        <v>2</v>
      </c>
      <c r="R147" s="979">
        <f t="shared" si="6"/>
        <v>1.47</v>
      </c>
      <c r="S147" s="943">
        <f t="shared" si="7"/>
        <v>2</v>
      </c>
      <c r="T147" s="979">
        <f t="shared" si="8"/>
        <v>1.47</v>
      </c>
      <c r="U147" s="989">
        <v>12</v>
      </c>
      <c r="V147" s="934">
        <v>13</v>
      </c>
      <c r="W147" s="934">
        <v>1</v>
      </c>
      <c r="X147" s="987">
        <v>1.0833333333333333</v>
      </c>
      <c r="Y147" s="985">
        <v>2</v>
      </c>
    </row>
    <row r="148" spans="1:25" ht="14.4" customHeight="1" x14ac:dyDescent="0.3">
      <c r="A148" s="948" t="s">
        <v>8820</v>
      </c>
      <c r="B148" s="934">
        <v>1</v>
      </c>
      <c r="C148" s="935">
        <v>0.95</v>
      </c>
      <c r="D148" s="932">
        <v>8</v>
      </c>
      <c r="E148" s="944"/>
      <c r="F148" s="939"/>
      <c r="G148" s="921"/>
      <c r="H148" s="936"/>
      <c r="I148" s="937"/>
      <c r="J148" s="920"/>
      <c r="K148" s="940">
        <v>0.95</v>
      </c>
      <c r="L148" s="938">
        <v>2</v>
      </c>
      <c r="M148" s="938">
        <v>18</v>
      </c>
      <c r="N148" s="941">
        <v>6</v>
      </c>
      <c r="O148" s="938" t="s">
        <v>8547</v>
      </c>
      <c r="P148" s="942" t="s">
        <v>8821</v>
      </c>
      <c r="Q148" s="943">
        <f t="shared" si="6"/>
        <v>-1</v>
      </c>
      <c r="R148" s="979">
        <f t="shared" si="6"/>
        <v>-0.95</v>
      </c>
      <c r="S148" s="943">
        <f t="shared" si="7"/>
        <v>0</v>
      </c>
      <c r="T148" s="979">
        <f t="shared" si="8"/>
        <v>0</v>
      </c>
      <c r="U148" s="989" t="s">
        <v>631</v>
      </c>
      <c r="V148" s="934" t="s">
        <v>631</v>
      </c>
      <c r="W148" s="934" t="s">
        <v>631</v>
      </c>
      <c r="X148" s="987" t="s">
        <v>631</v>
      </c>
      <c r="Y148" s="985"/>
    </row>
    <row r="149" spans="1:25" ht="14.4" customHeight="1" x14ac:dyDescent="0.3">
      <c r="A149" s="947" t="s">
        <v>8822</v>
      </c>
      <c r="B149" s="923">
        <v>2</v>
      </c>
      <c r="C149" s="924">
        <v>2.0099999999999998</v>
      </c>
      <c r="D149" s="925">
        <v>4.5</v>
      </c>
      <c r="E149" s="933"/>
      <c r="F149" s="915"/>
      <c r="G149" s="916"/>
      <c r="H149" s="914">
        <v>1</v>
      </c>
      <c r="I149" s="915">
        <v>1</v>
      </c>
      <c r="J149" s="916">
        <v>3</v>
      </c>
      <c r="K149" s="917">
        <v>1</v>
      </c>
      <c r="L149" s="914">
        <v>2</v>
      </c>
      <c r="M149" s="914">
        <v>18</v>
      </c>
      <c r="N149" s="918">
        <v>6</v>
      </c>
      <c r="O149" s="914" t="s">
        <v>8547</v>
      </c>
      <c r="P149" s="931" t="s">
        <v>8823</v>
      </c>
      <c r="Q149" s="919">
        <f t="shared" si="6"/>
        <v>-1</v>
      </c>
      <c r="R149" s="980">
        <f t="shared" si="6"/>
        <v>-1.0099999999999998</v>
      </c>
      <c r="S149" s="919">
        <f t="shared" si="7"/>
        <v>1</v>
      </c>
      <c r="T149" s="980">
        <f t="shared" si="8"/>
        <v>1</v>
      </c>
      <c r="U149" s="988">
        <v>6</v>
      </c>
      <c r="V149" s="928">
        <v>3</v>
      </c>
      <c r="W149" s="928">
        <v>-3</v>
      </c>
      <c r="X149" s="986">
        <v>0.5</v>
      </c>
      <c r="Y149" s="984"/>
    </row>
    <row r="150" spans="1:25" ht="14.4" customHeight="1" x14ac:dyDescent="0.3">
      <c r="A150" s="948" t="s">
        <v>8824</v>
      </c>
      <c r="B150" s="945">
        <v>2</v>
      </c>
      <c r="C150" s="946">
        <v>3.44</v>
      </c>
      <c r="D150" s="927">
        <v>6.5</v>
      </c>
      <c r="E150" s="944">
        <v>1</v>
      </c>
      <c r="F150" s="939">
        <v>1.72</v>
      </c>
      <c r="G150" s="921">
        <v>8</v>
      </c>
      <c r="H150" s="938">
        <v>1</v>
      </c>
      <c r="I150" s="939">
        <v>1.72</v>
      </c>
      <c r="J150" s="921">
        <v>3</v>
      </c>
      <c r="K150" s="940">
        <v>1.72</v>
      </c>
      <c r="L150" s="938">
        <v>3</v>
      </c>
      <c r="M150" s="938">
        <v>27</v>
      </c>
      <c r="N150" s="941">
        <v>9</v>
      </c>
      <c r="O150" s="938" t="s">
        <v>8547</v>
      </c>
      <c r="P150" s="942" t="s">
        <v>8825</v>
      </c>
      <c r="Q150" s="943">
        <f t="shared" si="6"/>
        <v>-1</v>
      </c>
      <c r="R150" s="979">
        <f t="shared" si="6"/>
        <v>-1.72</v>
      </c>
      <c r="S150" s="943">
        <f t="shared" si="7"/>
        <v>0</v>
      </c>
      <c r="T150" s="979">
        <f t="shared" si="8"/>
        <v>0</v>
      </c>
      <c r="U150" s="989">
        <v>9</v>
      </c>
      <c r="V150" s="934">
        <v>3</v>
      </c>
      <c r="W150" s="934">
        <v>-6</v>
      </c>
      <c r="X150" s="987">
        <v>0.33333333333333331</v>
      </c>
      <c r="Y150" s="985"/>
    </row>
    <row r="151" spans="1:25" ht="14.4" customHeight="1" x14ac:dyDescent="0.3">
      <c r="A151" s="947" t="s">
        <v>8826</v>
      </c>
      <c r="B151" s="928">
        <v>2</v>
      </c>
      <c r="C151" s="929">
        <v>2.29</v>
      </c>
      <c r="D151" s="930">
        <v>7</v>
      </c>
      <c r="E151" s="933">
        <v>3</v>
      </c>
      <c r="F151" s="915">
        <v>3.44</v>
      </c>
      <c r="G151" s="916">
        <v>7.3</v>
      </c>
      <c r="H151" s="911">
        <v>2</v>
      </c>
      <c r="I151" s="912">
        <v>2.29</v>
      </c>
      <c r="J151" s="913">
        <v>6</v>
      </c>
      <c r="K151" s="917">
        <v>1.1499999999999999</v>
      </c>
      <c r="L151" s="914">
        <v>2</v>
      </c>
      <c r="M151" s="914">
        <v>18</v>
      </c>
      <c r="N151" s="918">
        <v>6</v>
      </c>
      <c r="O151" s="914" t="s">
        <v>8547</v>
      </c>
      <c r="P151" s="931" t="s">
        <v>8827</v>
      </c>
      <c r="Q151" s="919">
        <f t="shared" si="6"/>
        <v>0</v>
      </c>
      <c r="R151" s="980">
        <f t="shared" si="6"/>
        <v>0</v>
      </c>
      <c r="S151" s="919">
        <f t="shared" si="7"/>
        <v>-1</v>
      </c>
      <c r="T151" s="980">
        <f t="shared" si="8"/>
        <v>-1.1499999999999999</v>
      </c>
      <c r="U151" s="988">
        <v>12</v>
      </c>
      <c r="V151" s="928">
        <v>12</v>
      </c>
      <c r="W151" s="928">
        <v>0</v>
      </c>
      <c r="X151" s="986">
        <v>1</v>
      </c>
      <c r="Y151" s="984">
        <v>1</v>
      </c>
    </row>
    <row r="152" spans="1:25" ht="14.4" customHeight="1" x14ac:dyDescent="0.3">
      <c r="A152" s="948" t="s">
        <v>8828</v>
      </c>
      <c r="B152" s="934">
        <v>1</v>
      </c>
      <c r="C152" s="935">
        <v>1.66</v>
      </c>
      <c r="D152" s="932">
        <v>6</v>
      </c>
      <c r="E152" s="944">
        <v>1</v>
      </c>
      <c r="F152" s="939">
        <v>1.66</v>
      </c>
      <c r="G152" s="921">
        <v>10</v>
      </c>
      <c r="H152" s="936">
        <v>1</v>
      </c>
      <c r="I152" s="937">
        <v>1.66</v>
      </c>
      <c r="J152" s="922">
        <v>11</v>
      </c>
      <c r="K152" s="940">
        <v>1.66</v>
      </c>
      <c r="L152" s="938">
        <v>3</v>
      </c>
      <c r="M152" s="938">
        <v>27</v>
      </c>
      <c r="N152" s="941">
        <v>9</v>
      </c>
      <c r="O152" s="938" t="s">
        <v>8547</v>
      </c>
      <c r="P152" s="942" t="s">
        <v>8829</v>
      </c>
      <c r="Q152" s="943">
        <f t="shared" si="6"/>
        <v>0</v>
      </c>
      <c r="R152" s="979">
        <f t="shared" si="6"/>
        <v>0</v>
      </c>
      <c r="S152" s="943">
        <f t="shared" si="7"/>
        <v>0</v>
      </c>
      <c r="T152" s="979">
        <f t="shared" si="8"/>
        <v>0</v>
      </c>
      <c r="U152" s="989">
        <v>9</v>
      </c>
      <c r="V152" s="934">
        <v>11</v>
      </c>
      <c r="W152" s="934">
        <v>2</v>
      </c>
      <c r="X152" s="987">
        <v>1.2222222222222223</v>
      </c>
      <c r="Y152" s="985">
        <v>2</v>
      </c>
    </row>
    <row r="153" spans="1:25" ht="14.4" customHeight="1" x14ac:dyDescent="0.3">
      <c r="A153" s="948" t="s">
        <v>8830</v>
      </c>
      <c r="B153" s="934"/>
      <c r="C153" s="935"/>
      <c r="D153" s="932"/>
      <c r="E153" s="944"/>
      <c r="F153" s="939"/>
      <c r="G153" s="921"/>
      <c r="H153" s="936">
        <v>1</v>
      </c>
      <c r="I153" s="937">
        <v>2.5499999999999998</v>
      </c>
      <c r="J153" s="922">
        <v>17</v>
      </c>
      <c r="K153" s="940">
        <v>2.5499999999999998</v>
      </c>
      <c r="L153" s="938">
        <v>4</v>
      </c>
      <c r="M153" s="938">
        <v>36</v>
      </c>
      <c r="N153" s="941">
        <v>12</v>
      </c>
      <c r="O153" s="938" t="s">
        <v>8547</v>
      </c>
      <c r="P153" s="942" t="s">
        <v>8831</v>
      </c>
      <c r="Q153" s="943">
        <f t="shared" si="6"/>
        <v>1</v>
      </c>
      <c r="R153" s="979">
        <f t="shared" si="6"/>
        <v>2.5499999999999998</v>
      </c>
      <c r="S153" s="943">
        <f t="shared" si="7"/>
        <v>1</v>
      </c>
      <c r="T153" s="979">
        <f t="shared" si="8"/>
        <v>2.5499999999999998</v>
      </c>
      <c r="U153" s="989">
        <v>12</v>
      </c>
      <c r="V153" s="934">
        <v>17</v>
      </c>
      <c r="W153" s="934">
        <v>5</v>
      </c>
      <c r="X153" s="987">
        <v>1.4166666666666667</v>
      </c>
      <c r="Y153" s="985">
        <v>5</v>
      </c>
    </row>
    <row r="154" spans="1:25" ht="14.4" customHeight="1" x14ac:dyDescent="0.3">
      <c r="A154" s="947" t="s">
        <v>8832</v>
      </c>
      <c r="B154" s="928">
        <v>2</v>
      </c>
      <c r="C154" s="929">
        <v>0.77</v>
      </c>
      <c r="D154" s="930">
        <v>3</v>
      </c>
      <c r="E154" s="933">
        <v>2</v>
      </c>
      <c r="F154" s="915">
        <v>0.79</v>
      </c>
      <c r="G154" s="916">
        <v>2.5</v>
      </c>
      <c r="H154" s="911">
        <v>10</v>
      </c>
      <c r="I154" s="912">
        <v>3.87</v>
      </c>
      <c r="J154" s="913">
        <v>4.4000000000000004</v>
      </c>
      <c r="K154" s="917">
        <v>0.39</v>
      </c>
      <c r="L154" s="914">
        <v>2</v>
      </c>
      <c r="M154" s="914">
        <v>15</v>
      </c>
      <c r="N154" s="918">
        <v>5</v>
      </c>
      <c r="O154" s="914" t="s">
        <v>8547</v>
      </c>
      <c r="P154" s="931" t="s">
        <v>8833</v>
      </c>
      <c r="Q154" s="919">
        <f t="shared" si="6"/>
        <v>8</v>
      </c>
      <c r="R154" s="980">
        <f t="shared" si="6"/>
        <v>3.1</v>
      </c>
      <c r="S154" s="919">
        <f t="shared" si="7"/>
        <v>8</v>
      </c>
      <c r="T154" s="980">
        <f t="shared" si="8"/>
        <v>3.08</v>
      </c>
      <c r="U154" s="988">
        <v>50</v>
      </c>
      <c r="V154" s="928">
        <v>44</v>
      </c>
      <c r="W154" s="928">
        <v>-6</v>
      </c>
      <c r="X154" s="986">
        <v>0.88</v>
      </c>
      <c r="Y154" s="984">
        <v>4</v>
      </c>
    </row>
    <row r="155" spans="1:25" ht="14.4" customHeight="1" x14ac:dyDescent="0.3">
      <c r="A155" s="948" t="s">
        <v>8834</v>
      </c>
      <c r="B155" s="934"/>
      <c r="C155" s="935"/>
      <c r="D155" s="932"/>
      <c r="E155" s="944">
        <v>1</v>
      </c>
      <c r="F155" s="939">
        <v>0.59</v>
      </c>
      <c r="G155" s="921">
        <v>12</v>
      </c>
      <c r="H155" s="936"/>
      <c r="I155" s="937"/>
      <c r="J155" s="920"/>
      <c r="K155" s="940">
        <v>0.59</v>
      </c>
      <c r="L155" s="938">
        <v>2</v>
      </c>
      <c r="M155" s="938">
        <v>21</v>
      </c>
      <c r="N155" s="941">
        <v>7</v>
      </c>
      <c r="O155" s="938" t="s">
        <v>8547</v>
      </c>
      <c r="P155" s="942" t="s">
        <v>8835</v>
      </c>
      <c r="Q155" s="943">
        <f t="shared" si="6"/>
        <v>0</v>
      </c>
      <c r="R155" s="979">
        <f t="shared" si="6"/>
        <v>0</v>
      </c>
      <c r="S155" s="943">
        <f t="shared" si="7"/>
        <v>-1</v>
      </c>
      <c r="T155" s="979">
        <f t="shared" si="8"/>
        <v>-0.59</v>
      </c>
      <c r="U155" s="989" t="s">
        <v>631</v>
      </c>
      <c r="V155" s="934" t="s">
        <v>631</v>
      </c>
      <c r="W155" s="934" t="s">
        <v>631</v>
      </c>
      <c r="X155" s="987" t="s">
        <v>631</v>
      </c>
      <c r="Y155" s="985"/>
    </row>
    <row r="156" spans="1:25" ht="14.4" customHeight="1" x14ac:dyDescent="0.3">
      <c r="A156" s="948" t="s">
        <v>8836</v>
      </c>
      <c r="B156" s="934"/>
      <c r="C156" s="935"/>
      <c r="D156" s="932"/>
      <c r="E156" s="944"/>
      <c r="F156" s="939"/>
      <c r="G156" s="921"/>
      <c r="H156" s="936">
        <v>1</v>
      </c>
      <c r="I156" s="937">
        <v>1.1200000000000001</v>
      </c>
      <c r="J156" s="920">
        <v>4</v>
      </c>
      <c r="K156" s="940">
        <v>1.1200000000000001</v>
      </c>
      <c r="L156" s="938">
        <v>3</v>
      </c>
      <c r="M156" s="938">
        <v>27</v>
      </c>
      <c r="N156" s="941">
        <v>9</v>
      </c>
      <c r="O156" s="938" t="s">
        <v>8547</v>
      </c>
      <c r="P156" s="942" t="s">
        <v>8837</v>
      </c>
      <c r="Q156" s="943">
        <f t="shared" si="6"/>
        <v>1</v>
      </c>
      <c r="R156" s="979">
        <f t="shared" si="6"/>
        <v>1.1200000000000001</v>
      </c>
      <c r="S156" s="943">
        <f t="shared" si="7"/>
        <v>1</v>
      </c>
      <c r="T156" s="979">
        <f t="shared" si="8"/>
        <v>1.1200000000000001</v>
      </c>
      <c r="U156" s="989">
        <v>9</v>
      </c>
      <c r="V156" s="934">
        <v>4</v>
      </c>
      <c r="W156" s="934">
        <v>-5</v>
      </c>
      <c r="X156" s="987">
        <v>0.44444444444444442</v>
      </c>
      <c r="Y156" s="985"/>
    </row>
    <row r="157" spans="1:25" ht="14.4" customHeight="1" x14ac:dyDescent="0.3">
      <c r="A157" s="947" t="s">
        <v>8838</v>
      </c>
      <c r="B157" s="928">
        <v>7</v>
      </c>
      <c r="C157" s="929">
        <v>2.81</v>
      </c>
      <c r="D157" s="930">
        <v>2.6</v>
      </c>
      <c r="E157" s="933">
        <v>15</v>
      </c>
      <c r="F157" s="915">
        <v>6.01</v>
      </c>
      <c r="G157" s="916">
        <v>2.9</v>
      </c>
      <c r="H157" s="911">
        <v>16</v>
      </c>
      <c r="I157" s="912">
        <v>7.12</v>
      </c>
      <c r="J157" s="913">
        <v>3.4</v>
      </c>
      <c r="K157" s="917">
        <v>0.4</v>
      </c>
      <c r="L157" s="914">
        <v>1</v>
      </c>
      <c r="M157" s="914">
        <v>12</v>
      </c>
      <c r="N157" s="918">
        <v>4</v>
      </c>
      <c r="O157" s="914" t="s">
        <v>8547</v>
      </c>
      <c r="P157" s="931" t="s">
        <v>8839</v>
      </c>
      <c r="Q157" s="919">
        <f t="shared" si="6"/>
        <v>9</v>
      </c>
      <c r="R157" s="980">
        <f t="shared" si="6"/>
        <v>4.3100000000000005</v>
      </c>
      <c r="S157" s="919">
        <f t="shared" si="7"/>
        <v>1</v>
      </c>
      <c r="T157" s="980">
        <f t="shared" si="8"/>
        <v>1.1100000000000003</v>
      </c>
      <c r="U157" s="988">
        <v>64</v>
      </c>
      <c r="V157" s="928">
        <v>54.4</v>
      </c>
      <c r="W157" s="928">
        <v>-9.6000000000000014</v>
      </c>
      <c r="X157" s="986">
        <v>0.85</v>
      </c>
      <c r="Y157" s="984">
        <v>3</v>
      </c>
    </row>
    <row r="158" spans="1:25" ht="14.4" customHeight="1" x14ac:dyDescent="0.3">
      <c r="A158" s="948" t="s">
        <v>8840</v>
      </c>
      <c r="B158" s="934">
        <v>1</v>
      </c>
      <c r="C158" s="935">
        <v>0.6</v>
      </c>
      <c r="D158" s="932">
        <v>4</v>
      </c>
      <c r="E158" s="944">
        <v>2</v>
      </c>
      <c r="F158" s="939">
        <v>1.2</v>
      </c>
      <c r="G158" s="921">
        <v>2</v>
      </c>
      <c r="H158" s="936">
        <v>4</v>
      </c>
      <c r="I158" s="937">
        <v>2.5299999999999998</v>
      </c>
      <c r="J158" s="920">
        <v>4.3</v>
      </c>
      <c r="K158" s="940">
        <v>0.6</v>
      </c>
      <c r="L158" s="938">
        <v>2</v>
      </c>
      <c r="M158" s="938">
        <v>18</v>
      </c>
      <c r="N158" s="941">
        <v>6</v>
      </c>
      <c r="O158" s="938" t="s">
        <v>8547</v>
      </c>
      <c r="P158" s="942" t="s">
        <v>8841</v>
      </c>
      <c r="Q158" s="943">
        <f t="shared" si="6"/>
        <v>3</v>
      </c>
      <c r="R158" s="979">
        <f t="shared" si="6"/>
        <v>1.9299999999999997</v>
      </c>
      <c r="S158" s="943">
        <f t="shared" si="7"/>
        <v>2</v>
      </c>
      <c r="T158" s="979">
        <f t="shared" si="8"/>
        <v>1.3299999999999998</v>
      </c>
      <c r="U158" s="989">
        <v>24</v>
      </c>
      <c r="V158" s="934">
        <v>17.2</v>
      </c>
      <c r="W158" s="934">
        <v>-6.8000000000000007</v>
      </c>
      <c r="X158" s="987">
        <v>0.71666666666666667</v>
      </c>
      <c r="Y158" s="985">
        <v>2</v>
      </c>
    </row>
    <row r="159" spans="1:25" ht="14.4" customHeight="1" x14ac:dyDescent="0.3">
      <c r="A159" s="948" t="s">
        <v>8842</v>
      </c>
      <c r="B159" s="934">
        <v>1</v>
      </c>
      <c r="C159" s="935">
        <v>1.0900000000000001</v>
      </c>
      <c r="D159" s="932">
        <v>4</v>
      </c>
      <c r="E159" s="944"/>
      <c r="F159" s="939"/>
      <c r="G159" s="921"/>
      <c r="H159" s="936">
        <v>3</v>
      </c>
      <c r="I159" s="937">
        <v>3.28</v>
      </c>
      <c r="J159" s="920">
        <v>6</v>
      </c>
      <c r="K159" s="940">
        <v>1.0900000000000001</v>
      </c>
      <c r="L159" s="938">
        <v>3</v>
      </c>
      <c r="M159" s="938">
        <v>24</v>
      </c>
      <c r="N159" s="941">
        <v>8</v>
      </c>
      <c r="O159" s="938" t="s">
        <v>8547</v>
      </c>
      <c r="P159" s="942" t="s">
        <v>8843</v>
      </c>
      <c r="Q159" s="943">
        <f t="shared" si="6"/>
        <v>2</v>
      </c>
      <c r="R159" s="979">
        <f t="shared" si="6"/>
        <v>2.1899999999999995</v>
      </c>
      <c r="S159" s="943">
        <f t="shared" si="7"/>
        <v>3</v>
      </c>
      <c r="T159" s="979">
        <f t="shared" si="8"/>
        <v>3.28</v>
      </c>
      <c r="U159" s="989">
        <v>24</v>
      </c>
      <c r="V159" s="934">
        <v>18</v>
      </c>
      <c r="W159" s="934">
        <v>-6</v>
      </c>
      <c r="X159" s="987">
        <v>0.75</v>
      </c>
      <c r="Y159" s="985">
        <v>1</v>
      </c>
    </row>
    <row r="160" spans="1:25" ht="14.4" customHeight="1" x14ac:dyDescent="0.3">
      <c r="A160" s="947" t="s">
        <v>8844</v>
      </c>
      <c r="B160" s="928">
        <v>24</v>
      </c>
      <c r="C160" s="929">
        <v>9.3699999999999992</v>
      </c>
      <c r="D160" s="930">
        <v>3.5</v>
      </c>
      <c r="E160" s="933">
        <v>24</v>
      </c>
      <c r="F160" s="915">
        <v>11.29</v>
      </c>
      <c r="G160" s="916">
        <v>6.4</v>
      </c>
      <c r="H160" s="911">
        <v>29</v>
      </c>
      <c r="I160" s="912">
        <v>11.3</v>
      </c>
      <c r="J160" s="913">
        <v>3</v>
      </c>
      <c r="K160" s="917">
        <v>0.39</v>
      </c>
      <c r="L160" s="914">
        <v>2</v>
      </c>
      <c r="M160" s="914">
        <v>15</v>
      </c>
      <c r="N160" s="918">
        <v>5</v>
      </c>
      <c r="O160" s="914" t="s">
        <v>8547</v>
      </c>
      <c r="P160" s="931" t="s">
        <v>8845</v>
      </c>
      <c r="Q160" s="919">
        <f t="shared" si="6"/>
        <v>5</v>
      </c>
      <c r="R160" s="980">
        <f t="shared" si="6"/>
        <v>1.9300000000000015</v>
      </c>
      <c r="S160" s="919">
        <f t="shared" si="7"/>
        <v>5</v>
      </c>
      <c r="T160" s="980">
        <f t="shared" si="8"/>
        <v>1.0000000000001563E-2</v>
      </c>
      <c r="U160" s="988">
        <v>145</v>
      </c>
      <c r="V160" s="928">
        <v>87</v>
      </c>
      <c r="W160" s="928">
        <v>-58</v>
      </c>
      <c r="X160" s="986">
        <v>0.6</v>
      </c>
      <c r="Y160" s="984">
        <v>9</v>
      </c>
    </row>
    <row r="161" spans="1:25" ht="14.4" customHeight="1" x14ac:dyDescent="0.3">
      <c r="A161" s="948" t="s">
        <v>8846</v>
      </c>
      <c r="B161" s="934">
        <v>2</v>
      </c>
      <c r="C161" s="935">
        <v>1.1599999999999999</v>
      </c>
      <c r="D161" s="932">
        <v>2.5</v>
      </c>
      <c r="E161" s="944">
        <v>1</v>
      </c>
      <c r="F161" s="939">
        <v>0.57999999999999996</v>
      </c>
      <c r="G161" s="921">
        <v>10</v>
      </c>
      <c r="H161" s="936">
        <v>3</v>
      </c>
      <c r="I161" s="937">
        <v>3.56</v>
      </c>
      <c r="J161" s="922">
        <v>25</v>
      </c>
      <c r="K161" s="940">
        <v>0.57999999999999996</v>
      </c>
      <c r="L161" s="938">
        <v>2</v>
      </c>
      <c r="M161" s="938">
        <v>21</v>
      </c>
      <c r="N161" s="941">
        <v>7</v>
      </c>
      <c r="O161" s="938" t="s">
        <v>8547</v>
      </c>
      <c r="P161" s="942" t="s">
        <v>8845</v>
      </c>
      <c r="Q161" s="943">
        <f t="shared" si="6"/>
        <v>1</v>
      </c>
      <c r="R161" s="979">
        <f t="shared" si="6"/>
        <v>2.4000000000000004</v>
      </c>
      <c r="S161" s="943">
        <f t="shared" si="7"/>
        <v>2</v>
      </c>
      <c r="T161" s="979">
        <f t="shared" si="8"/>
        <v>2.98</v>
      </c>
      <c r="U161" s="989">
        <v>21</v>
      </c>
      <c r="V161" s="934">
        <v>75</v>
      </c>
      <c r="W161" s="934">
        <v>54</v>
      </c>
      <c r="X161" s="987">
        <v>3.5714285714285716</v>
      </c>
      <c r="Y161" s="985">
        <v>54</v>
      </c>
    </row>
    <row r="162" spans="1:25" ht="14.4" customHeight="1" x14ac:dyDescent="0.3">
      <c r="A162" s="948" t="s">
        <v>8847</v>
      </c>
      <c r="B162" s="934">
        <v>1</v>
      </c>
      <c r="C162" s="935">
        <v>0.8</v>
      </c>
      <c r="D162" s="932">
        <v>22</v>
      </c>
      <c r="E162" s="944"/>
      <c r="F162" s="939"/>
      <c r="G162" s="921"/>
      <c r="H162" s="936">
        <v>1</v>
      </c>
      <c r="I162" s="937">
        <v>1.18</v>
      </c>
      <c r="J162" s="922">
        <v>30</v>
      </c>
      <c r="K162" s="940">
        <v>0.8</v>
      </c>
      <c r="L162" s="938">
        <v>3</v>
      </c>
      <c r="M162" s="938">
        <v>24</v>
      </c>
      <c r="N162" s="941">
        <v>8</v>
      </c>
      <c r="O162" s="938" t="s">
        <v>8547</v>
      </c>
      <c r="P162" s="942" t="s">
        <v>8845</v>
      </c>
      <c r="Q162" s="943">
        <f t="shared" si="6"/>
        <v>0</v>
      </c>
      <c r="R162" s="979">
        <f t="shared" si="6"/>
        <v>0.37999999999999989</v>
      </c>
      <c r="S162" s="943">
        <f t="shared" si="7"/>
        <v>1</v>
      </c>
      <c r="T162" s="979">
        <f t="shared" si="8"/>
        <v>1.18</v>
      </c>
      <c r="U162" s="989">
        <v>8</v>
      </c>
      <c r="V162" s="934">
        <v>30</v>
      </c>
      <c r="W162" s="934">
        <v>22</v>
      </c>
      <c r="X162" s="987">
        <v>3.75</v>
      </c>
      <c r="Y162" s="985">
        <v>22</v>
      </c>
    </row>
    <row r="163" spans="1:25" ht="14.4" customHeight="1" x14ac:dyDescent="0.3">
      <c r="A163" s="947" t="s">
        <v>8848</v>
      </c>
      <c r="B163" s="928">
        <v>6</v>
      </c>
      <c r="C163" s="929">
        <v>3.26</v>
      </c>
      <c r="D163" s="930">
        <v>4.3</v>
      </c>
      <c r="E163" s="933">
        <v>5</v>
      </c>
      <c r="F163" s="915">
        <v>1.9</v>
      </c>
      <c r="G163" s="916">
        <v>2.6</v>
      </c>
      <c r="H163" s="911">
        <v>15</v>
      </c>
      <c r="I163" s="912">
        <v>5.82</v>
      </c>
      <c r="J163" s="913">
        <v>3</v>
      </c>
      <c r="K163" s="917">
        <v>0.38</v>
      </c>
      <c r="L163" s="914">
        <v>2</v>
      </c>
      <c r="M163" s="914">
        <v>15</v>
      </c>
      <c r="N163" s="918">
        <v>5</v>
      </c>
      <c r="O163" s="914" t="s">
        <v>8547</v>
      </c>
      <c r="P163" s="931" t="s">
        <v>8849</v>
      </c>
      <c r="Q163" s="919">
        <f t="shared" si="6"/>
        <v>9</v>
      </c>
      <c r="R163" s="980">
        <f t="shared" si="6"/>
        <v>2.5600000000000005</v>
      </c>
      <c r="S163" s="919">
        <f t="shared" si="7"/>
        <v>10</v>
      </c>
      <c r="T163" s="980">
        <f t="shared" si="8"/>
        <v>3.9200000000000004</v>
      </c>
      <c r="U163" s="988">
        <v>75</v>
      </c>
      <c r="V163" s="928">
        <v>45</v>
      </c>
      <c r="W163" s="928">
        <v>-30</v>
      </c>
      <c r="X163" s="986">
        <v>0.6</v>
      </c>
      <c r="Y163" s="984">
        <v>3</v>
      </c>
    </row>
    <row r="164" spans="1:25" ht="14.4" customHeight="1" x14ac:dyDescent="0.3">
      <c r="A164" s="948" t="s">
        <v>8850</v>
      </c>
      <c r="B164" s="934">
        <v>4</v>
      </c>
      <c r="C164" s="935">
        <v>2.2000000000000002</v>
      </c>
      <c r="D164" s="932">
        <v>4</v>
      </c>
      <c r="E164" s="944"/>
      <c r="F164" s="939"/>
      <c r="G164" s="921"/>
      <c r="H164" s="936">
        <v>4</v>
      </c>
      <c r="I164" s="937">
        <v>2.19</v>
      </c>
      <c r="J164" s="920">
        <v>3.5</v>
      </c>
      <c r="K164" s="940">
        <v>0.55000000000000004</v>
      </c>
      <c r="L164" s="938">
        <v>2</v>
      </c>
      <c r="M164" s="938">
        <v>18</v>
      </c>
      <c r="N164" s="941">
        <v>6</v>
      </c>
      <c r="O164" s="938" t="s">
        <v>8547</v>
      </c>
      <c r="P164" s="942" t="s">
        <v>8851</v>
      </c>
      <c r="Q164" s="943">
        <f t="shared" si="6"/>
        <v>0</v>
      </c>
      <c r="R164" s="979">
        <f t="shared" si="6"/>
        <v>-1.0000000000000231E-2</v>
      </c>
      <c r="S164" s="943">
        <f t="shared" si="7"/>
        <v>4</v>
      </c>
      <c r="T164" s="979">
        <f t="shared" si="8"/>
        <v>2.19</v>
      </c>
      <c r="U164" s="989">
        <v>24</v>
      </c>
      <c r="V164" s="934">
        <v>14</v>
      </c>
      <c r="W164" s="934">
        <v>-10</v>
      </c>
      <c r="X164" s="987">
        <v>0.58333333333333337</v>
      </c>
      <c r="Y164" s="985"/>
    </row>
    <row r="165" spans="1:25" ht="14.4" customHeight="1" x14ac:dyDescent="0.3">
      <c r="A165" s="948" t="s">
        <v>8852</v>
      </c>
      <c r="B165" s="934"/>
      <c r="C165" s="935"/>
      <c r="D165" s="932"/>
      <c r="E165" s="944"/>
      <c r="F165" s="939"/>
      <c r="G165" s="921"/>
      <c r="H165" s="936">
        <v>1</v>
      </c>
      <c r="I165" s="937">
        <v>1.05</v>
      </c>
      <c r="J165" s="922">
        <v>11</v>
      </c>
      <c r="K165" s="940">
        <v>1.05</v>
      </c>
      <c r="L165" s="938">
        <v>3</v>
      </c>
      <c r="M165" s="938">
        <v>27</v>
      </c>
      <c r="N165" s="941">
        <v>9</v>
      </c>
      <c r="O165" s="938" t="s">
        <v>8547</v>
      </c>
      <c r="P165" s="942" t="s">
        <v>8853</v>
      </c>
      <c r="Q165" s="943">
        <f t="shared" si="6"/>
        <v>1</v>
      </c>
      <c r="R165" s="979">
        <f t="shared" si="6"/>
        <v>1.05</v>
      </c>
      <c r="S165" s="943">
        <f t="shared" si="7"/>
        <v>1</v>
      </c>
      <c r="T165" s="979">
        <f t="shared" si="8"/>
        <v>1.05</v>
      </c>
      <c r="U165" s="989">
        <v>9</v>
      </c>
      <c r="V165" s="934">
        <v>11</v>
      </c>
      <c r="W165" s="934">
        <v>2</v>
      </c>
      <c r="X165" s="987">
        <v>1.2222222222222223</v>
      </c>
      <c r="Y165" s="985">
        <v>2</v>
      </c>
    </row>
    <row r="166" spans="1:25" ht="14.4" customHeight="1" x14ac:dyDescent="0.3">
      <c r="A166" s="947" t="s">
        <v>8854</v>
      </c>
      <c r="B166" s="928"/>
      <c r="C166" s="929"/>
      <c r="D166" s="930"/>
      <c r="E166" s="933"/>
      <c r="F166" s="915"/>
      <c r="G166" s="916"/>
      <c r="H166" s="911">
        <v>1</v>
      </c>
      <c r="I166" s="912">
        <v>0.87</v>
      </c>
      <c r="J166" s="926">
        <v>20</v>
      </c>
      <c r="K166" s="917">
        <v>0.87</v>
      </c>
      <c r="L166" s="914">
        <v>3</v>
      </c>
      <c r="M166" s="914">
        <v>30</v>
      </c>
      <c r="N166" s="918">
        <v>10</v>
      </c>
      <c r="O166" s="914" t="s">
        <v>8547</v>
      </c>
      <c r="P166" s="931" t="s">
        <v>8855</v>
      </c>
      <c r="Q166" s="919">
        <f t="shared" si="6"/>
        <v>1</v>
      </c>
      <c r="R166" s="980">
        <f t="shared" si="6"/>
        <v>0.87</v>
      </c>
      <c r="S166" s="919">
        <f t="shared" si="7"/>
        <v>1</v>
      </c>
      <c r="T166" s="980">
        <f t="shared" si="8"/>
        <v>0.87</v>
      </c>
      <c r="U166" s="988">
        <v>10</v>
      </c>
      <c r="V166" s="928">
        <v>20</v>
      </c>
      <c r="W166" s="928">
        <v>10</v>
      </c>
      <c r="X166" s="986">
        <v>2</v>
      </c>
      <c r="Y166" s="984">
        <v>10</v>
      </c>
    </row>
    <row r="167" spans="1:25" ht="14.4" customHeight="1" x14ac:dyDescent="0.3">
      <c r="A167" s="947" t="s">
        <v>8856</v>
      </c>
      <c r="B167" s="923">
        <v>63</v>
      </c>
      <c r="C167" s="924">
        <v>17.77</v>
      </c>
      <c r="D167" s="925">
        <v>3.2</v>
      </c>
      <c r="E167" s="933">
        <v>53</v>
      </c>
      <c r="F167" s="915">
        <v>14.88</v>
      </c>
      <c r="G167" s="916">
        <v>3.5</v>
      </c>
      <c r="H167" s="914">
        <v>47</v>
      </c>
      <c r="I167" s="915">
        <v>13.2</v>
      </c>
      <c r="J167" s="916">
        <v>3.2</v>
      </c>
      <c r="K167" s="917">
        <v>0.28000000000000003</v>
      </c>
      <c r="L167" s="914">
        <v>1</v>
      </c>
      <c r="M167" s="914">
        <v>12</v>
      </c>
      <c r="N167" s="918">
        <v>4</v>
      </c>
      <c r="O167" s="914" t="s">
        <v>8547</v>
      </c>
      <c r="P167" s="931" t="s">
        <v>8857</v>
      </c>
      <c r="Q167" s="919">
        <f t="shared" si="6"/>
        <v>-16</v>
      </c>
      <c r="R167" s="980">
        <f t="shared" si="6"/>
        <v>-4.57</v>
      </c>
      <c r="S167" s="919">
        <f t="shared" si="7"/>
        <v>-6</v>
      </c>
      <c r="T167" s="980">
        <f t="shared" si="8"/>
        <v>-1.6800000000000015</v>
      </c>
      <c r="U167" s="988">
        <v>188</v>
      </c>
      <c r="V167" s="928">
        <v>150.4</v>
      </c>
      <c r="W167" s="928">
        <v>-37.599999999999994</v>
      </c>
      <c r="X167" s="986">
        <v>0.8</v>
      </c>
      <c r="Y167" s="984">
        <v>9</v>
      </c>
    </row>
    <row r="168" spans="1:25" ht="14.4" customHeight="1" x14ac:dyDescent="0.3">
      <c r="A168" s="948" t="s">
        <v>8858</v>
      </c>
      <c r="B168" s="945">
        <v>6</v>
      </c>
      <c r="C168" s="946">
        <v>2.7</v>
      </c>
      <c r="D168" s="927">
        <v>7.7</v>
      </c>
      <c r="E168" s="944">
        <v>8</v>
      </c>
      <c r="F168" s="939">
        <v>3.56</v>
      </c>
      <c r="G168" s="921">
        <v>9.1</v>
      </c>
      <c r="H168" s="938">
        <v>6</v>
      </c>
      <c r="I168" s="939">
        <v>2.34</v>
      </c>
      <c r="J168" s="921">
        <v>5</v>
      </c>
      <c r="K168" s="940">
        <v>0.39</v>
      </c>
      <c r="L168" s="938">
        <v>2</v>
      </c>
      <c r="M168" s="938">
        <v>15</v>
      </c>
      <c r="N168" s="941">
        <v>5</v>
      </c>
      <c r="O168" s="938" t="s">
        <v>8547</v>
      </c>
      <c r="P168" s="942" t="s">
        <v>8859</v>
      </c>
      <c r="Q168" s="943">
        <f t="shared" si="6"/>
        <v>0</v>
      </c>
      <c r="R168" s="979">
        <f t="shared" si="6"/>
        <v>-0.36000000000000032</v>
      </c>
      <c r="S168" s="943">
        <f t="shared" si="7"/>
        <v>-2</v>
      </c>
      <c r="T168" s="979">
        <f t="shared" si="8"/>
        <v>-1.2200000000000002</v>
      </c>
      <c r="U168" s="989">
        <v>30</v>
      </c>
      <c r="V168" s="934">
        <v>30</v>
      </c>
      <c r="W168" s="934">
        <v>0</v>
      </c>
      <c r="X168" s="987">
        <v>1</v>
      </c>
      <c r="Y168" s="985">
        <v>5</v>
      </c>
    </row>
    <row r="169" spans="1:25" ht="14.4" customHeight="1" x14ac:dyDescent="0.3">
      <c r="A169" s="948" t="s">
        <v>8860</v>
      </c>
      <c r="B169" s="945"/>
      <c r="C169" s="946"/>
      <c r="D169" s="927"/>
      <c r="E169" s="944">
        <v>2</v>
      </c>
      <c r="F169" s="939">
        <v>1.1299999999999999</v>
      </c>
      <c r="G169" s="921">
        <v>10.5</v>
      </c>
      <c r="H169" s="938">
        <v>2</v>
      </c>
      <c r="I169" s="939">
        <v>1.1299999999999999</v>
      </c>
      <c r="J169" s="921">
        <v>3</v>
      </c>
      <c r="K169" s="940">
        <v>0.56000000000000005</v>
      </c>
      <c r="L169" s="938">
        <v>2</v>
      </c>
      <c r="M169" s="938">
        <v>18</v>
      </c>
      <c r="N169" s="941">
        <v>6</v>
      </c>
      <c r="O169" s="938" t="s">
        <v>8547</v>
      </c>
      <c r="P169" s="942" t="s">
        <v>8861</v>
      </c>
      <c r="Q169" s="943">
        <f t="shared" si="6"/>
        <v>2</v>
      </c>
      <c r="R169" s="979">
        <f t="shared" si="6"/>
        <v>1.1299999999999999</v>
      </c>
      <c r="S169" s="943">
        <f t="shared" si="7"/>
        <v>0</v>
      </c>
      <c r="T169" s="979">
        <f t="shared" si="8"/>
        <v>0</v>
      </c>
      <c r="U169" s="989">
        <v>12</v>
      </c>
      <c r="V169" s="934">
        <v>6</v>
      </c>
      <c r="W169" s="934">
        <v>-6</v>
      </c>
      <c r="X169" s="987">
        <v>0.5</v>
      </c>
      <c r="Y169" s="985"/>
    </row>
    <row r="170" spans="1:25" ht="14.4" customHeight="1" x14ac:dyDescent="0.3">
      <c r="A170" s="947" t="s">
        <v>8862</v>
      </c>
      <c r="B170" s="928">
        <v>59</v>
      </c>
      <c r="C170" s="929">
        <v>18.45</v>
      </c>
      <c r="D170" s="930">
        <v>3.7</v>
      </c>
      <c r="E170" s="933">
        <v>60</v>
      </c>
      <c r="F170" s="915">
        <v>18.59</v>
      </c>
      <c r="G170" s="916">
        <v>3</v>
      </c>
      <c r="H170" s="911">
        <v>65</v>
      </c>
      <c r="I170" s="912">
        <v>20.25</v>
      </c>
      <c r="J170" s="913">
        <v>2.9</v>
      </c>
      <c r="K170" s="917">
        <v>0.31</v>
      </c>
      <c r="L170" s="914">
        <v>1</v>
      </c>
      <c r="M170" s="914">
        <v>12</v>
      </c>
      <c r="N170" s="918">
        <v>4</v>
      </c>
      <c r="O170" s="914" t="s">
        <v>8547</v>
      </c>
      <c r="P170" s="931" t="s">
        <v>8863</v>
      </c>
      <c r="Q170" s="919">
        <f t="shared" si="6"/>
        <v>6</v>
      </c>
      <c r="R170" s="980">
        <f t="shared" si="6"/>
        <v>1.8000000000000007</v>
      </c>
      <c r="S170" s="919">
        <f t="shared" si="7"/>
        <v>5</v>
      </c>
      <c r="T170" s="980">
        <f t="shared" si="8"/>
        <v>1.6600000000000001</v>
      </c>
      <c r="U170" s="988">
        <v>260</v>
      </c>
      <c r="V170" s="928">
        <v>188.5</v>
      </c>
      <c r="W170" s="928">
        <v>-71.5</v>
      </c>
      <c r="X170" s="986">
        <v>0.72499999999999998</v>
      </c>
      <c r="Y170" s="984">
        <v>10</v>
      </c>
    </row>
    <row r="171" spans="1:25" ht="14.4" customHeight="1" x14ac:dyDescent="0.3">
      <c r="A171" s="948" t="s">
        <v>8864</v>
      </c>
      <c r="B171" s="934">
        <v>6</v>
      </c>
      <c r="C171" s="935">
        <v>2.77</v>
      </c>
      <c r="D171" s="932">
        <v>6.2</v>
      </c>
      <c r="E171" s="944">
        <v>4</v>
      </c>
      <c r="F171" s="939">
        <v>1.86</v>
      </c>
      <c r="G171" s="921">
        <v>6.3</v>
      </c>
      <c r="H171" s="936">
        <v>6</v>
      </c>
      <c r="I171" s="937">
        <v>2.77</v>
      </c>
      <c r="J171" s="922">
        <v>5.5</v>
      </c>
      <c r="K171" s="940">
        <v>0.46</v>
      </c>
      <c r="L171" s="938">
        <v>2</v>
      </c>
      <c r="M171" s="938">
        <v>15</v>
      </c>
      <c r="N171" s="941">
        <v>5</v>
      </c>
      <c r="O171" s="938" t="s">
        <v>8547</v>
      </c>
      <c r="P171" s="942" t="s">
        <v>8865</v>
      </c>
      <c r="Q171" s="943">
        <f t="shared" si="6"/>
        <v>0</v>
      </c>
      <c r="R171" s="979">
        <f t="shared" si="6"/>
        <v>0</v>
      </c>
      <c r="S171" s="943">
        <f t="shared" si="7"/>
        <v>2</v>
      </c>
      <c r="T171" s="979">
        <f t="shared" si="8"/>
        <v>0.90999999999999992</v>
      </c>
      <c r="U171" s="989">
        <v>30</v>
      </c>
      <c r="V171" s="934">
        <v>33</v>
      </c>
      <c r="W171" s="934">
        <v>3</v>
      </c>
      <c r="X171" s="987">
        <v>1.1000000000000001</v>
      </c>
      <c r="Y171" s="985">
        <v>8</v>
      </c>
    </row>
    <row r="172" spans="1:25" ht="14.4" customHeight="1" x14ac:dyDescent="0.3">
      <c r="A172" s="948" t="s">
        <v>8866</v>
      </c>
      <c r="B172" s="934">
        <v>2</v>
      </c>
      <c r="C172" s="935">
        <v>1.71</v>
      </c>
      <c r="D172" s="932">
        <v>13</v>
      </c>
      <c r="E172" s="944">
        <v>1</v>
      </c>
      <c r="F172" s="939">
        <v>0.32</v>
      </c>
      <c r="G172" s="921">
        <v>1</v>
      </c>
      <c r="H172" s="936">
        <v>4</v>
      </c>
      <c r="I172" s="937">
        <v>3.42</v>
      </c>
      <c r="J172" s="920">
        <v>8.3000000000000007</v>
      </c>
      <c r="K172" s="940">
        <v>0.86</v>
      </c>
      <c r="L172" s="938">
        <v>3</v>
      </c>
      <c r="M172" s="938">
        <v>27</v>
      </c>
      <c r="N172" s="941">
        <v>9</v>
      </c>
      <c r="O172" s="938" t="s">
        <v>8547</v>
      </c>
      <c r="P172" s="942" t="s">
        <v>8867</v>
      </c>
      <c r="Q172" s="943">
        <f t="shared" si="6"/>
        <v>2</v>
      </c>
      <c r="R172" s="979">
        <f t="shared" si="6"/>
        <v>1.71</v>
      </c>
      <c r="S172" s="943">
        <f t="shared" si="7"/>
        <v>3</v>
      </c>
      <c r="T172" s="979">
        <f t="shared" si="8"/>
        <v>3.1</v>
      </c>
      <c r="U172" s="989">
        <v>36</v>
      </c>
      <c r="V172" s="934">
        <v>33.200000000000003</v>
      </c>
      <c r="W172" s="934">
        <v>-2.7999999999999972</v>
      </c>
      <c r="X172" s="987">
        <v>0.92222222222222228</v>
      </c>
      <c r="Y172" s="985">
        <v>7</v>
      </c>
    </row>
    <row r="173" spans="1:25" ht="14.4" customHeight="1" x14ac:dyDescent="0.3">
      <c r="A173" s="947" t="s">
        <v>8868</v>
      </c>
      <c r="B173" s="928"/>
      <c r="C173" s="929"/>
      <c r="D173" s="930"/>
      <c r="E173" s="911">
        <v>1</v>
      </c>
      <c r="F173" s="912">
        <v>5.74</v>
      </c>
      <c r="G173" s="913">
        <v>29</v>
      </c>
      <c r="H173" s="914"/>
      <c r="I173" s="915"/>
      <c r="J173" s="916"/>
      <c r="K173" s="917">
        <v>5.74</v>
      </c>
      <c r="L173" s="914">
        <v>7</v>
      </c>
      <c r="M173" s="914">
        <v>63</v>
      </c>
      <c r="N173" s="918">
        <v>21</v>
      </c>
      <c r="O173" s="914" t="s">
        <v>8547</v>
      </c>
      <c r="P173" s="931" t="s">
        <v>8869</v>
      </c>
      <c r="Q173" s="919">
        <f t="shared" si="6"/>
        <v>0</v>
      </c>
      <c r="R173" s="980">
        <f t="shared" si="6"/>
        <v>0</v>
      </c>
      <c r="S173" s="919">
        <f t="shared" si="7"/>
        <v>-1</v>
      </c>
      <c r="T173" s="980">
        <f t="shared" si="8"/>
        <v>-5.74</v>
      </c>
      <c r="U173" s="988" t="s">
        <v>631</v>
      </c>
      <c r="V173" s="928" t="s">
        <v>631</v>
      </c>
      <c r="W173" s="928" t="s">
        <v>631</v>
      </c>
      <c r="X173" s="986" t="s">
        <v>631</v>
      </c>
      <c r="Y173" s="984"/>
    </row>
    <row r="174" spans="1:25" ht="14.4" customHeight="1" x14ac:dyDescent="0.3">
      <c r="A174" s="947" t="s">
        <v>8870</v>
      </c>
      <c r="B174" s="928"/>
      <c r="C174" s="929"/>
      <c r="D174" s="930"/>
      <c r="E174" s="911">
        <v>1</v>
      </c>
      <c r="F174" s="912">
        <v>1.52</v>
      </c>
      <c r="G174" s="913">
        <v>6</v>
      </c>
      <c r="H174" s="914"/>
      <c r="I174" s="915"/>
      <c r="J174" s="916"/>
      <c r="K174" s="917">
        <v>1.52</v>
      </c>
      <c r="L174" s="914">
        <v>3</v>
      </c>
      <c r="M174" s="914">
        <v>27</v>
      </c>
      <c r="N174" s="918">
        <v>9</v>
      </c>
      <c r="O174" s="914" t="s">
        <v>8547</v>
      </c>
      <c r="P174" s="931" t="s">
        <v>8871</v>
      </c>
      <c r="Q174" s="919">
        <f t="shared" si="6"/>
        <v>0</v>
      </c>
      <c r="R174" s="980">
        <f t="shared" si="6"/>
        <v>0</v>
      </c>
      <c r="S174" s="919">
        <f t="shared" si="7"/>
        <v>-1</v>
      </c>
      <c r="T174" s="980">
        <f t="shared" si="8"/>
        <v>-1.52</v>
      </c>
      <c r="U174" s="988" t="s">
        <v>631</v>
      </c>
      <c r="V174" s="928" t="s">
        <v>631</v>
      </c>
      <c r="W174" s="928" t="s">
        <v>631</v>
      </c>
      <c r="X174" s="986" t="s">
        <v>631</v>
      </c>
      <c r="Y174" s="984"/>
    </row>
    <row r="175" spans="1:25" ht="14.4" customHeight="1" x14ac:dyDescent="0.3">
      <c r="A175" s="947" t="s">
        <v>8872</v>
      </c>
      <c r="B175" s="923">
        <v>8</v>
      </c>
      <c r="C175" s="924">
        <v>9.7899999999999991</v>
      </c>
      <c r="D175" s="925">
        <v>6.5</v>
      </c>
      <c r="E175" s="933">
        <v>4</v>
      </c>
      <c r="F175" s="915">
        <v>5</v>
      </c>
      <c r="G175" s="916">
        <v>9</v>
      </c>
      <c r="H175" s="914">
        <v>4</v>
      </c>
      <c r="I175" s="915">
        <v>4.9000000000000004</v>
      </c>
      <c r="J175" s="926">
        <v>5.8</v>
      </c>
      <c r="K175" s="917">
        <v>1.22</v>
      </c>
      <c r="L175" s="914">
        <v>2</v>
      </c>
      <c r="M175" s="914">
        <v>15</v>
      </c>
      <c r="N175" s="918">
        <v>5</v>
      </c>
      <c r="O175" s="914" t="s">
        <v>8547</v>
      </c>
      <c r="P175" s="931" t="s">
        <v>8873</v>
      </c>
      <c r="Q175" s="919">
        <f t="shared" si="6"/>
        <v>-4</v>
      </c>
      <c r="R175" s="980">
        <f t="shared" si="6"/>
        <v>-4.8899999999999988</v>
      </c>
      <c r="S175" s="919">
        <f t="shared" si="7"/>
        <v>0</v>
      </c>
      <c r="T175" s="980">
        <f t="shared" si="8"/>
        <v>-9.9999999999999645E-2</v>
      </c>
      <c r="U175" s="988">
        <v>20</v>
      </c>
      <c r="V175" s="928">
        <v>23.2</v>
      </c>
      <c r="W175" s="928">
        <v>3.1999999999999993</v>
      </c>
      <c r="X175" s="986">
        <v>1.1599999999999999</v>
      </c>
      <c r="Y175" s="984">
        <v>3</v>
      </c>
    </row>
    <row r="176" spans="1:25" ht="14.4" customHeight="1" x14ac:dyDescent="0.3">
      <c r="A176" s="948" t="s">
        <v>8874</v>
      </c>
      <c r="B176" s="945">
        <v>2</v>
      </c>
      <c r="C176" s="946">
        <v>2.88</v>
      </c>
      <c r="D176" s="927">
        <v>11</v>
      </c>
      <c r="E176" s="944">
        <v>1</v>
      </c>
      <c r="F176" s="939">
        <v>1.44</v>
      </c>
      <c r="G176" s="921">
        <v>8</v>
      </c>
      <c r="H176" s="938">
        <v>1</v>
      </c>
      <c r="I176" s="939">
        <v>1.44</v>
      </c>
      <c r="J176" s="921">
        <v>7</v>
      </c>
      <c r="K176" s="940">
        <v>1.44</v>
      </c>
      <c r="L176" s="938">
        <v>2</v>
      </c>
      <c r="M176" s="938">
        <v>21</v>
      </c>
      <c r="N176" s="941">
        <v>7</v>
      </c>
      <c r="O176" s="938" t="s">
        <v>8547</v>
      </c>
      <c r="P176" s="942" t="s">
        <v>8875</v>
      </c>
      <c r="Q176" s="943">
        <f t="shared" si="6"/>
        <v>-1</v>
      </c>
      <c r="R176" s="979">
        <f t="shared" si="6"/>
        <v>-1.44</v>
      </c>
      <c r="S176" s="943">
        <f t="shared" si="7"/>
        <v>0</v>
      </c>
      <c r="T176" s="979">
        <f t="shared" si="8"/>
        <v>0</v>
      </c>
      <c r="U176" s="989">
        <v>7</v>
      </c>
      <c r="V176" s="934">
        <v>7</v>
      </c>
      <c r="W176" s="934">
        <v>0</v>
      </c>
      <c r="X176" s="987">
        <v>1</v>
      </c>
      <c r="Y176" s="985"/>
    </row>
    <row r="177" spans="1:25" ht="14.4" customHeight="1" x14ac:dyDescent="0.3">
      <c r="A177" s="947" t="s">
        <v>8876</v>
      </c>
      <c r="B177" s="923">
        <v>1</v>
      </c>
      <c r="C177" s="924">
        <v>0.63</v>
      </c>
      <c r="D177" s="925">
        <v>16</v>
      </c>
      <c r="E177" s="933">
        <v>1</v>
      </c>
      <c r="F177" s="915">
        <v>0.63</v>
      </c>
      <c r="G177" s="916">
        <v>11</v>
      </c>
      <c r="H177" s="914">
        <v>1</v>
      </c>
      <c r="I177" s="915">
        <v>0.63</v>
      </c>
      <c r="J177" s="926">
        <v>11</v>
      </c>
      <c r="K177" s="917">
        <v>0.63</v>
      </c>
      <c r="L177" s="914">
        <v>2</v>
      </c>
      <c r="M177" s="914">
        <v>21</v>
      </c>
      <c r="N177" s="918">
        <v>7</v>
      </c>
      <c r="O177" s="914" t="s">
        <v>8547</v>
      </c>
      <c r="P177" s="931" t="s">
        <v>8877</v>
      </c>
      <c r="Q177" s="919">
        <f t="shared" si="6"/>
        <v>0</v>
      </c>
      <c r="R177" s="980">
        <f t="shared" si="6"/>
        <v>0</v>
      </c>
      <c r="S177" s="919">
        <f t="shared" si="7"/>
        <v>0</v>
      </c>
      <c r="T177" s="980">
        <f t="shared" si="8"/>
        <v>0</v>
      </c>
      <c r="U177" s="988">
        <v>7</v>
      </c>
      <c r="V177" s="928">
        <v>11</v>
      </c>
      <c r="W177" s="928">
        <v>4</v>
      </c>
      <c r="X177" s="986">
        <v>1.5714285714285714</v>
      </c>
      <c r="Y177" s="984">
        <v>4</v>
      </c>
    </row>
    <row r="178" spans="1:25" ht="14.4" customHeight="1" x14ac:dyDescent="0.3">
      <c r="A178" s="948" t="s">
        <v>8878</v>
      </c>
      <c r="B178" s="945">
        <v>2</v>
      </c>
      <c r="C178" s="946">
        <v>2.0299999999999998</v>
      </c>
      <c r="D178" s="927">
        <v>12.5</v>
      </c>
      <c r="E178" s="944">
        <v>1</v>
      </c>
      <c r="F178" s="939">
        <v>0.89</v>
      </c>
      <c r="G178" s="921">
        <v>9</v>
      </c>
      <c r="H178" s="938">
        <v>1</v>
      </c>
      <c r="I178" s="939">
        <v>0.89</v>
      </c>
      <c r="J178" s="921">
        <v>5</v>
      </c>
      <c r="K178" s="940">
        <v>0.89</v>
      </c>
      <c r="L178" s="938">
        <v>3</v>
      </c>
      <c r="M178" s="938">
        <v>27</v>
      </c>
      <c r="N178" s="941">
        <v>9</v>
      </c>
      <c r="O178" s="938" t="s">
        <v>8547</v>
      </c>
      <c r="P178" s="942" t="s">
        <v>8879</v>
      </c>
      <c r="Q178" s="943">
        <f t="shared" si="6"/>
        <v>-1</v>
      </c>
      <c r="R178" s="979">
        <f t="shared" si="6"/>
        <v>-1.1399999999999997</v>
      </c>
      <c r="S178" s="943">
        <f t="shared" si="7"/>
        <v>0</v>
      </c>
      <c r="T178" s="979">
        <f t="shared" si="8"/>
        <v>0</v>
      </c>
      <c r="U178" s="989">
        <v>9</v>
      </c>
      <c r="V178" s="934">
        <v>5</v>
      </c>
      <c r="W178" s="934">
        <v>-4</v>
      </c>
      <c r="X178" s="987">
        <v>0.55555555555555558</v>
      </c>
      <c r="Y178" s="985"/>
    </row>
    <row r="179" spans="1:25" ht="14.4" customHeight="1" x14ac:dyDescent="0.3">
      <c r="A179" s="948" t="s">
        <v>8880</v>
      </c>
      <c r="B179" s="945">
        <v>1</v>
      </c>
      <c r="C179" s="946">
        <v>2.68</v>
      </c>
      <c r="D179" s="927">
        <v>41</v>
      </c>
      <c r="E179" s="944"/>
      <c r="F179" s="939"/>
      <c r="G179" s="921"/>
      <c r="H179" s="938">
        <v>1</v>
      </c>
      <c r="I179" s="939">
        <v>1.83</v>
      </c>
      <c r="J179" s="921">
        <v>4</v>
      </c>
      <c r="K179" s="940">
        <v>2.25</v>
      </c>
      <c r="L179" s="938">
        <v>5</v>
      </c>
      <c r="M179" s="938">
        <v>42</v>
      </c>
      <c r="N179" s="941">
        <v>14</v>
      </c>
      <c r="O179" s="938" t="s">
        <v>8547</v>
      </c>
      <c r="P179" s="942" t="s">
        <v>8881</v>
      </c>
      <c r="Q179" s="943">
        <f t="shared" si="6"/>
        <v>0</v>
      </c>
      <c r="R179" s="979">
        <f t="shared" si="6"/>
        <v>-0.85000000000000009</v>
      </c>
      <c r="S179" s="943">
        <f t="shared" si="7"/>
        <v>1</v>
      </c>
      <c r="T179" s="979">
        <f t="shared" si="8"/>
        <v>1.83</v>
      </c>
      <c r="U179" s="989">
        <v>14</v>
      </c>
      <c r="V179" s="934">
        <v>4</v>
      </c>
      <c r="W179" s="934">
        <v>-10</v>
      </c>
      <c r="X179" s="987">
        <v>0.2857142857142857</v>
      </c>
      <c r="Y179" s="985"/>
    </row>
    <row r="180" spans="1:25" ht="14.4" customHeight="1" x14ac:dyDescent="0.3">
      <c r="A180" s="947" t="s">
        <v>8882</v>
      </c>
      <c r="B180" s="923">
        <v>14</v>
      </c>
      <c r="C180" s="924">
        <v>6.23</v>
      </c>
      <c r="D180" s="925">
        <v>4.5</v>
      </c>
      <c r="E180" s="933">
        <v>10</v>
      </c>
      <c r="F180" s="915">
        <v>4.37</v>
      </c>
      <c r="G180" s="916">
        <v>4.0999999999999996</v>
      </c>
      <c r="H180" s="914">
        <v>9</v>
      </c>
      <c r="I180" s="915">
        <v>3.93</v>
      </c>
      <c r="J180" s="916">
        <v>4.0999999999999996</v>
      </c>
      <c r="K180" s="917">
        <v>0.44</v>
      </c>
      <c r="L180" s="914">
        <v>2</v>
      </c>
      <c r="M180" s="914">
        <v>18</v>
      </c>
      <c r="N180" s="918">
        <v>6</v>
      </c>
      <c r="O180" s="914" t="s">
        <v>8547</v>
      </c>
      <c r="P180" s="931" t="s">
        <v>8883</v>
      </c>
      <c r="Q180" s="919">
        <f t="shared" si="6"/>
        <v>-5</v>
      </c>
      <c r="R180" s="980">
        <f t="shared" si="6"/>
        <v>-2.3000000000000003</v>
      </c>
      <c r="S180" s="919">
        <f t="shared" si="7"/>
        <v>-1</v>
      </c>
      <c r="T180" s="980">
        <f t="shared" si="8"/>
        <v>-0.43999999999999995</v>
      </c>
      <c r="U180" s="988">
        <v>54</v>
      </c>
      <c r="V180" s="928">
        <v>36.9</v>
      </c>
      <c r="W180" s="928">
        <v>-17.100000000000001</v>
      </c>
      <c r="X180" s="986">
        <v>0.68333333333333335</v>
      </c>
      <c r="Y180" s="984">
        <v>2</v>
      </c>
    </row>
    <row r="181" spans="1:25" ht="14.4" customHeight="1" x14ac:dyDescent="0.3">
      <c r="A181" s="948" t="s">
        <v>8884</v>
      </c>
      <c r="B181" s="945">
        <v>1</v>
      </c>
      <c r="C181" s="946">
        <v>0.65</v>
      </c>
      <c r="D181" s="927">
        <v>8</v>
      </c>
      <c r="E181" s="944">
        <v>3</v>
      </c>
      <c r="F181" s="939">
        <v>1.74</v>
      </c>
      <c r="G181" s="921">
        <v>4.3</v>
      </c>
      <c r="H181" s="938">
        <v>1</v>
      </c>
      <c r="I181" s="939">
        <v>0.65</v>
      </c>
      <c r="J181" s="921">
        <v>3</v>
      </c>
      <c r="K181" s="940">
        <v>0.65</v>
      </c>
      <c r="L181" s="938">
        <v>3</v>
      </c>
      <c r="M181" s="938">
        <v>24</v>
      </c>
      <c r="N181" s="941">
        <v>8</v>
      </c>
      <c r="O181" s="938" t="s">
        <v>8547</v>
      </c>
      <c r="P181" s="942" t="s">
        <v>8883</v>
      </c>
      <c r="Q181" s="943">
        <f t="shared" si="6"/>
        <v>0</v>
      </c>
      <c r="R181" s="979">
        <f t="shared" si="6"/>
        <v>0</v>
      </c>
      <c r="S181" s="943">
        <f t="shared" si="7"/>
        <v>-2</v>
      </c>
      <c r="T181" s="979">
        <f t="shared" si="8"/>
        <v>-1.0899999999999999</v>
      </c>
      <c r="U181" s="989">
        <v>8</v>
      </c>
      <c r="V181" s="934">
        <v>3</v>
      </c>
      <c r="W181" s="934">
        <v>-5</v>
      </c>
      <c r="X181" s="987">
        <v>0.375</v>
      </c>
      <c r="Y181" s="985"/>
    </row>
    <row r="182" spans="1:25" ht="14.4" customHeight="1" x14ac:dyDescent="0.3">
      <c r="A182" s="948" t="s">
        <v>8885</v>
      </c>
      <c r="B182" s="945">
        <v>4</v>
      </c>
      <c r="C182" s="946">
        <v>3.76</v>
      </c>
      <c r="D182" s="927">
        <v>7.5</v>
      </c>
      <c r="E182" s="944">
        <v>1</v>
      </c>
      <c r="F182" s="939">
        <v>0.81</v>
      </c>
      <c r="G182" s="921">
        <v>3</v>
      </c>
      <c r="H182" s="938">
        <v>1</v>
      </c>
      <c r="I182" s="939">
        <v>1.06</v>
      </c>
      <c r="J182" s="922">
        <v>29</v>
      </c>
      <c r="K182" s="940">
        <v>1.06</v>
      </c>
      <c r="L182" s="938">
        <v>4</v>
      </c>
      <c r="M182" s="938">
        <v>33</v>
      </c>
      <c r="N182" s="941">
        <v>11</v>
      </c>
      <c r="O182" s="938" t="s">
        <v>8547</v>
      </c>
      <c r="P182" s="942" t="s">
        <v>8883</v>
      </c>
      <c r="Q182" s="943">
        <f t="shared" si="6"/>
        <v>-3</v>
      </c>
      <c r="R182" s="979">
        <f t="shared" si="6"/>
        <v>-2.6999999999999997</v>
      </c>
      <c r="S182" s="943">
        <f t="shared" si="7"/>
        <v>0</v>
      </c>
      <c r="T182" s="979">
        <f t="shared" si="8"/>
        <v>0.25</v>
      </c>
      <c r="U182" s="989">
        <v>11</v>
      </c>
      <c r="V182" s="934">
        <v>29</v>
      </c>
      <c r="W182" s="934">
        <v>18</v>
      </c>
      <c r="X182" s="987">
        <v>2.6363636363636362</v>
      </c>
      <c r="Y182" s="985">
        <v>18</v>
      </c>
    </row>
    <row r="183" spans="1:25" ht="14.4" customHeight="1" x14ac:dyDescent="0.3">
      <c r="A183" s="947" t="s">
        <v>8886</v>
      </c>
      <c r="B183" s="928">
        <v>1</v>
      </c>
      <c r="C183" s="929">
        <v>0.47</v>
      </c>
      <c r="D183" s="930">
        <v>6</v>
      </c>
      <c r="E183" s="933">
        <v>2</v>
      </c>
      <c r="F183" s="915">
        <v>1.1399999999999999</v>
      </c>
      <c r="G183" s="916">
        <v>10.5</v>
      </c>
      <c r="H183" s="911">
        <v>4</v>
      </c>
      <c r="I183" s="912">
        <v>2.79</v>
      </c>
      <c r="J183" s="926">
        <v>9.8000000000000007</v>
      </c>
      <c r="K183" s="917">
        <v>0.47</v>
      </c>
      <c r="L183" s="914">
        <v>2</v>
      </c>
      <c r="M183" s="914">
        <v>15</v>
      </c>
      <c r="N183" s="918">
        <v>5</v>
      </c>
      <c r="O183" s="914" t="s">
        <v>8547</v>
      </c>
      <c r="P183" s="931" t="s">
        <v>8887</v>
      </c>
      <c r="Q183" s="919">
        <f t="shared" si="6"/>
        <v>3</v>
      </c>
      <c r="R183" s="980">
        <f t="shared" si="6"/>
        <v>2.3200000000000003</v>
      </c>
      <c r="S183" s="919">
        <f t="shared" si="7"/>
        <v>2</v>
      </c>
      <c r="T183" s="980">
        <f t="shared" si="8"/>
        <v>1.6500000000000001</v>
      </c>
      <c r="U183" s="988">
        <v>20</v>
      </c>
      <c r="V183" s="928">
        <v>39.200000000000003</v>
      </c>
      <c r="W183" s="928">
        <v>19.200000000000003</v>
      </c>
      <c r="X183" s="986">
        <v>1.9600000000000002</v>
      </c>
      <c r="Y183" s="984">
        <v>21</v>
      </c>
    </row>
    <row r="184" spans="1:25" ht="14.4" customHeight="1" x14ac:dyDescent="0.3">
      <c r="A184" s="948" t="s">
        <v>8888</v>
      </c>
      <c r="B184" s="934"/>
      <c r="C184" s="935"/>
      <c r="D184" s="932"/>
      <c r="E184" s="944">
        <v>1</v>
      </c>
      <c r="F184" s="939">
        <v>0.66</v>
      </c>
      <c r="G184" s="921">
        <v>5</v>
      </c>
      <c r="H184" s="936">
        <v>2</v>
      </c>
      <c r="I184" s="937">
        <v>1.4</v>
      </c>
      <c r="J184" s="922">
        <v>10</v>
      </c>
      <c r="K184" s="940">
        <v>0.66</v>
      </c>
      <c r="L184" s="938">
        <v>3</v>
      </c>
      <c r="M184" s="938">
        <v>24</v>
      </c>
      <c r="N184" s="941">
        <v>8</v>
      </c>
      <c r="O184" s="938" t="s">
        <v>8547</v>
      </c>
      <c r="P184" s="942" t="s">
        <v>8889</v>
      </c>
      <c r="Q184" s="943">
        <f t="shared" si="6"/>
        <v>2</v>
      </c>
      <c r="R184" s="979">
        <f t="shared" si="6"/>
        <v>1.4</v>
      </c>
      <c r="S184" s="943">
        <f t="shared" si="7"/>
        <v>1</v>
      </c>
      <c r="T184" s="979">
        <f t="shared" si="8"/>
        <v>0.73999999999999988</v>
      </c>
      <c r="U184" s="989">
        <v>16</v>
      </c>
      <c r="V184" s="934">
        <v>20</v>
      </c>
      <c r="W184" s="934">
        <v>4</v>
      </c>
      <c r="X184" s="987">
        <v>1.25</v>
      </c>
      <c r="Y184" s="985">
        <v>7</v>
      </c>
    </row>
    <row r="185" spans="1:25" ht="14.4" customHeight="1" x14ac:dyDescent="0.3">
      <c r="A185" s="947" t="s">
        <v>8890</v>
      </c>
      <c r="B185" s="928"/>
      <c r="C185" s="929"/>
      <c r="D185" s="930"/>
      <c r="E185" s="933"/>
      <c r="F185" s="915"/>
      <c r="G185" s="916"/>
      <c r="H185" s="911">
        <v>1</v>
      </c>
      <c r="I185" s="912">
        <v>4.99</v>
      </c>
      <c r="J185" s="913">
        <v>5</v>
      </c>
      <c r="K185" s="917">
        <v>4.99</v>
      </c>
      <c r="L185" s="914">
        <v>3</v>
      </c>
      <c r="M185" s="914">
        <v>27</v>
      </c>
      <c r="N185" s="918">
        <v>9</v>
      </c>
      <c r="O185" s="914" t="s">
        <v>8547</v>
      </c>
      <c r="P185" s="931" t="s">
        <v>8891</v>
      </c>
      <c r="Q185" s="919">
        <f t="shared" si="6"/>
        <v>1</v>
      </c>
      <c r="R185" s="980">
        <f t="shared" si="6"/>
        <v>4.99</v>
      </c>
      <c r="S185" s="919">
        <f t="shared" si="7"/>
        <v>1</v>
      </c>
      <c r="T185" s="980">
        <f t="shared" si="8"/>
        <v>4.99</v>
      </c>
      <c r="U185" s="988">
        <v>9</v>
      </c>
      <c r="V185" s="928">
        <v>5</v>
      </c>
      <c r="W185" s="928">
        <v>-4</v>
      </c>
      <c r="X185" s="986">
        <v>0.55555555555555558</v>
      </c>
      <c r="Y185" s="984"/>
    </row>
    <row r="186" spans="1:25" ht="14.4" customHeight="1" x14ac:dyDescent="0.3">
      <c r="A186" s="948" t="s">
        <v>8892</v>
      </c>
      <c r="B186" s="934"/>
      <c r="C186" s="935"/>
      <c r="D186" s="932"/>
      <c r="E186" s="944"/>
      <c r="F186" s="939"/>
      <c r="G186" s="921"/>
      <c r="H186" s="936">
        <v>1</v>
      </c>
      <c r="I186" s="937">
        <v>5.18</v>
      </c>
      <c r="J186" s="920">
        <v>9</v>
      </c>
      <c r="K186" s="940">
        <v>5.18</v>
      </c>
      <c r="L186" s="938">
        <v>3</v>
      </c>
      <c r="M186" s="938">
        <v>27</v>
      </c>
      <c r="N186" s="941">
        <v>9</v>
      </c>
      <c r="O186" s="938" t="s">
        <v>8547</v>
      </c>
      <c r="P186" s="942" t="s">
        <v>8893</v>
      </c>
      <c r="Q186" s="943">
        <f t="shared" si="6"/>
        <v>1</v>
      </c>
      <c r="R186" s="979">
        <f t="shared" si="6"/>
        <v>5.18</v>
      </c>
      <c r="S186" s="943">
        <f t="shared" si="7"/>
        <v>1</v>
      </c>
      <c r="T186" s="979">
        <f t="shared" si="8"/>
        <v>5.18</v>
      </c>
      <c r="U186" s="989">
        <v>9</v>
      </c>
      <c r="V186" s="934">
        <v>9</v>
      </c>
      <c r="W186" s="934">
        <v>0</v>
      </c>
      <c r="X186" s="987">
        <v>1</v>
      </c>
      <c r="Y186" s="985"/>
    </row>
    <row r="187" spans="1:25" ht="14.4" customHeight="1" x14ac:dyDescent="0.3">
      <c r="A187" s="948" t="s">
        <v>8894</v>
      </c>
      <c r="B187" s="934">
        <v>1</v>
      </c>
      <c r="C187" s="935">
        <v>7.41</v>
      </c>
      <c r="D187" s="932">
        <v>11</v>
      </c>
      <c r="E187" s="944"/>
      <c r="F187" s="939"/>
      <c r="G187" s="921"/>
      <c r="H187" s="936"/>
      <c r="I187" s="937"/>
      <c r="J187" s="920"/>
      <c r="K187" s="940">
        <v>7.41</v>
      </c>
      <c r="L187" s="938">
        <v>5</v>
      </c>
      <c r="M187" s="938">
        <v>45</v>
      </c>
      <c r="N187" s="941">
        <v>15</v>
      </c>
      <c r="O187" s="938" t="s">
        <v>8547</v>
      </c>
      <c r="P187" s="942" t="s">
        <v>8895</v>
      </c>
      <c r="Q187" s="943">
        <f t="shared" si="6"/>
        <v>-1</v>
      </c>
      <c r="R187" s="979">
        <f t="shared" si="6"/>
        <v>-7.41</v>
      </c>
      <c r="S187" s="943">
        <f t="shared" si="7"/>
        <v>0</v>
      </c>
      <c r="T187" s="979">
        <f t="shared" si="8"/>
        <v>0</v>
      </c>
      <c r="U187" s="989" t="s">
        <v>631</v>
      </c>
      <c r="V187" s="934" t="s">
        <v>631</v>
      </c>
      <c r="W187" s="934" t="s">
        <v>631</v>
      </c>
      <c r="X187" s="987" t="s">
        <v>631</v>
      </c>
      <c r="Y187" s="985"/>
    </row>
    <row r="188" spans="1:25" ht="14.4" customHeight="1" x14ac:dyDescent="0.3">
      <c r="A188" s="947" t="s">
        <v>8896</v>
      </c>
      <c r="B188" s="928">
        <v>2</v>
      </c>
      <c r="C188" s="929">
        <v>4.76</v>
      </c>
      <c r="D188" s="930">
        <v>13.5</v>
      </c>
      <c r="E188" s="911">
        <v>5</v>
      </c>
      <c r="F188" s="912">
        <v>11.89</v>
      </c>
      <c r="G188" s="913">
        <v>8.8000000000000007</v>
      </c>
      <c r="H188" s="914">
        <v>1</v>
      </c>
      <c r="I188" s="915">
        <v>1.41</v>
      </c>
      <c r="J188" s="916">
        <v>2</v>
      </c>
      <c r="K188" s="917">
        <v>2.38</v>
      </c>
      <c r="L188" s="914">
        <v>4</v>
      </c>
      <c r="M188" s="914">
        <v>33</v>
      </c>
      <c r="N188" s="918">
        <v>11</v>
      </c>
      <c r="O188" s="914" t="s">
        <v>8547</v>
      </c>
      <c r="P188" s="931" t="s">
        <v>8897</v>
      </c>
      <c r="Q188" s="919">
        <f t="shared" si="6"/>
        <v>-1</v>
      </c>
      <c r="R188" s="980">
        <f t="shared" si="6"/>
        <v>-3.3499999999999996</v>
      </c>
      <c r="S188" s="919">
        <f t="shared" si="7"/>
        <v>-4</v>
      </c>
      <c r="T188" s="980">
        <f t="shared" si="8"/>
        <v>-10.48</v>
      </c>
      <c r="U188" s="988">
        <v>11</v>
      </c>
      <c r="V188" s="928">
        <v>2</v>
      </c>
      <c r="W188" s="928">
        <v>-9</v>
      </c>
      <c r="X188" s="986">
        <v>0.18181818181818182</v>
      </c>
      <c r="Y188" s="984"/>
    </row>
    <row r="189" spans="1:25" ht="14.4" customHeight="1" x14ac:dyDescent="0.3">
      <c r="A189" s="948" t="s">
        <v>8898</v>
      </c>
      <c r="B189" s="934"/>
      <c r="C189" s="935"/>
      <c r="D189" s="932"/>
      <c r="E189" s="936">
        <v>1</v>
      </c>
      <c r="F189" s="937">
        <v>3.7</v>
      </c>
      <c r="G189" s="920">
        <v>41</v>
      </c>
      <c r="H189" s="938"/>
      <c r="I189" s="939"/>
      <c r="J189" s="921"/>
      <c r="K189" s="940">
        <v>3.7</v>
      </c>
      <c r="L189" s="938">
        <v>6</v>
      </c>
      <c r="M189" s="938">
        <v>51</v>
      </c>
      <c r="N189" s="941">
        <v>17</v>
      </c>
      <c r="O189" s="938" t="s">
        <v>8547</v>
      </c>
      <c r="P189" s="942" t="s">
        <v>8897</v>
      </c>
      <c r="Q189" s="943">
        <f t="shared" si="6"/>
        <v>0</v>
      </c>
      <c r="R189" s="979">
        <f t="shared" si="6"/>
        <v>0</v>
      </c>
      <c r="S189" s="943">
        <f t="shared" si="7"/>
        <v>-1</v>
      </c>
      <c r="T189" s="979">
        <f t="shared" si="8"/>
        <v>-3.7</v>
      </c>
      <c r="U189" s="989" t="s">
        <v>631</v>
      </c>
      <c r="V189" s="934" t="s">
        <v>631</v>
      </c>
      <c r="W189" s="934" t="s">
        <v>631</v>
      </c>
      <c r="X189" s="987" t="s">
        <v>631</v>
      </c>
      <c r="Y189" s="985"/>
    </row>
    <row r="190" spans="1:25" ht="14.4" customHeight="1" x14ac:dyDescent="0.3">
      <c r="A190" s="947" t="s">
        <v>8899</v>
      </c>
      <c r="B190" s="928">
        <v>2</v>
      </c>
      <c r="C190" s="929">
        <v>1.57</v>
      </c>
      <c r="D190" s="930">
        <v>3</v>
      </c>
      <c r="E190" s="933">
        <v>2</v>
      </c>
      <c r="F190" s="915">
        <v>1.57</v>
      </c>
      <c r="G190" s="916">
        <v>3</v>
      </c>
      <c r="H190" s="911">
        <v>3</v>
      </c>
      <c r="I190" s="912">
        <v>2.4500000000000002</v>
      </c>
      <c r="J190" s="913">
        <v>4.7</v>
      </c>
      <c r="K190" s="917">
        <v>0.79</v>
      </c>
      <c r="L190" s="914">
        <v>2</v>
      </c>
      <c r="M190" s="914">
        <v>15</v>
      </c>
      <c r="N190" s="918">
        <v>5</v>
      </c>
      <c r="O190" s="914" t="s">
        <v>8547</v>
      </c>
      <c r="P190" s="931" t="s">
        <v>8900</v>
      </c>
      <c r="Q190" s="919">
        <f t="shared" si="6"/>
        <v>1</v>
      </c>
      <c r="R190" s="980">
        <f t="shared" si="6"/>
        <v>0.88000000000000012</v>
      </c>
      <c r="S190" s="919">
        <f t="shared" si="7"/>
        <v>1</v>
      </c>
      <c r="T190" s="980">
        <f t="shared" si="8"/>
        <v>0.88000000000000012</v>
      </c>
      <c r="U190" s="988">
        <v>15</v>
      </c>
      <c r="V190" s="928">
        <v>14.100000000000001</v>
      </c>
      <c r="W190" s="928">
        <v>-0.89999999999999858</v>
      </c>
      <c r="X190" s="986">
        <v>0.94000000000000006</v>
      </c>
      <c r="Y190" s="984">
        <v>2</v>
      </c>
    </row>
    <row r="191" spans="1:25" ht="14.4" customHeight="1" x14ac:dyDescent="0.3">
      <c r="A191" s="948" t="s">
        <v>8901</v>
      </c>
      <c r="B191" s="934"/>
      <c r="C191" s="935"/>
      <c r="D191" s="932"/>
      <c r="E191" s="944">
        <v>1</v>
      </c>
      <c r="F191" s="939">
        <v>1.1599999999999999</v>
      </c>
      <c r="G191" s="921">
        <v>3</v>
      </c>
      <c r="H191" s="936"/>
      <c r="I191" s="937"/>
      <c r="J191" s="920"/>
      <c r="K191" s="940">
        <v>1.84</v>
      </c>
      <c r="L191" s="938">
        <v>5</v>
      </c>
      <c r="M191" s="938">
        <v>42</v>
      </c>
      <c r="N191" s="941">
        <v>14</v>
      </c>
      <c r="O191" s="938" t="s">
        <v>8547</v>
      </c>
      <c r="P191" s="942" t="s">
        <v>8900</v>
      </c>
      <c r="Q191" s="943">
        <f t="shared" si="6"/>
        <v>0</v>
      </c>
      <c r="R191" s="979">
        <f t="shared" si="6"/>
        <v>0</v>
      </c>
      <c r="S191" s="943">
        <f t="shared" si="7"/>
        <v>-1</v>
      </c>
      <c r="T191" s="979">
        <f t="shared" si="8"/>
        <v>-1.1599999999999999</v>
      </c>
      <c r="U191" s="989" t="s">
        <v>631</v>
      </c>
      <c r="V191" s="934" t="s">
        <v>631</v>
      </c>
      <c r="W191" s="934" t="s">
        <v>631</v>
      </c>
      <c r="X191" s="987" t="s">
        <v>631</v>
      </c>
      <c r="Y191" s="985"/>
    </row>
    <row r="192" spans="1:25" ht="14.4" customHeight="1" x14ac:dyDescent="0.3">
      <c r="A192" s="947" t="s">
        <v>8902</v>
      </c>
      <c r="B192" s="928">
        <v>1</v>
      </c>
      <c r="C192" s="929">
        <v>1.68</v>
      </c>
      <c r="D192" s="930">
        <v>7</v>
      </c>
      <c r="E192" s="933"/>
      <c r="F192" s="915"/>
      <c r="G192" s="916"/>
      <c r="H192" s="911">
        <v>2</v>
      </c>
      <c r="I192" s="912">
        <v>2.83</v>
      </c>
      <c r="J192" s="913">
        <v>3</v>
      </c>
      <c r="K192" s="917">
        <v>1.68</v>
      </c>
      <c r="L192" s="914">
        <v>3</v>
      </c>
      <c r="M192" s="914">
        <v>24</v>
      </c>
      <c r="N192" s="918">
        <v>8</v>
      </c>
      <c r="O192" s="914" t="s">
        <v>8547</v>
      </c>
      <c r="P192" s="931" t="s">
        <v>8903</v>
      </c>
      <c r="Q192" s="919">
        <f t="shared" si="6"/>
        <v>1</v>
      </c>
      <c r="R192" s="980">
        <f t="shared" si="6"/>
        <v>1.1500000000000001</v>
      </c>
      <c r="S192" s="919">
        <f t="shared" si="7"/>
        <v>2</v>
      </c>
      <c r="T192" s="980">
        <f t="shared" si="8"/>
        <v>2.83</v>
      </c>
      <c r="U192" s="988">
        <v>16</v>
      </c>
      <c r="V192" s="928">
        <v>6</v>
      </c>
      <c r="W192" s="928">
        <v>-10</v>
      </c>
      <c r="X192" s="986">
        <v>0.375</v>
      </c>
      <c r="Y192" s="984"/>
    </row>
    <row r="193" spans="1:25" ht="14.4" customHeight="1" x14ac:dyDescent="0.3">
      <c r="A193" s="947" t="s">
        <v>8904</v>
      </c>
      <c r="B193" s="928">
        <v>13</v>
      </c>
      <c r="C193" s="929">
        <v>15.87</v>
      </c>
      <c r="D193" s="930">
        <v>4.2</v>
      </c>
      <c r="E193" s="933">
        <v>7</v>
      </c>
      <c r="F193" s="915">
        <v>8.84</v>
      </c>
      <c r="G193" s="916">
        <v>4.3</v>
      </c>
      <c r="H193" s="911">
        <v>13</v>
      </c>
      <c r="I193" s="912">
        <v>16</v>
      </c>
      <c r="J193" s="913">
        <v>3.5</v>
      </c>
      <c r="K193" s="917">
        <v>1.22</v>
      </c>
      <c r="L193" s="914">
        <v>2</v>
      </c>
      <c r="M193" s="914">
        <v>18</v>
      </c>
      <c r="N193" s="918">
        <v>6</v>
      </c>
      <c r="O193" s="914" t="s">
        <v>8547</v>
      </c>
      <c r="P193" s="931" t="s">
        <v>8905</v>
      </c>
      <c r="Q193" s="919">
        <f t="shared" si="6"/>
        <v>0</v>
      </c>
      <c r="R193" s="980">
        <f t="shared" si="6"/>
        <v>0.13000000000000078</v>
      </c>
      <c r="S193" s="919">
        <f t="shared" si="7"/>
        <v>6</v>
      </c>
      <c r="T193" s="980">
        <f t="shared" si="8"/>
        <v>7.16</v>
      </c>
      <c r="U193" s="988">
        <v>78</v>
      </c>
      <c r="V193" s="928">
        <v>45.5</v>
      </c>
      <c r="W193" s="928">
        <v>-32.5</v>
      </c>
      <c r="X193" s="986">
        <v>0.58333333333333337</v>
      </c>
      <c r="Y193" s="984">
        <v>1</v>
      </c>
    </row>
    <row r="194" spans="1:25" ht="14.4" customHeight="1" x14ac:dyDescent="0.3">
      <c r="A194" s="947" t="s">
        <v>8906</v>
      </c>
      <c r="B194" s="928">
        <v>10</v>
      </c>
      <c r="C194" s="929">
        <v>3.8</v>
      </c>
      <c r="D194" s="930">
        <v>3</v>
      </c>
      <c r="E194" s="933">
        <v>16</v>
      </c>
      <c r="F194" s="915">
        <v>6.08</v>
      </c>
      <c r="G194" s="916">
        <v>2.8</v>
      </c>
      <c r="H194" s="911">
        <v>20</v>
      </c>
      <c r="I194" s="912">
        <v>8.66</v>
      </c>
      <c r="J194" s="926">
        <v>3.8</v>
      </c>
      <c r="K194" s="917">
        <v>0.38</v>
      </c>
      <c r="L194" s="914">
        <v>1</v>
      </c>
      <c r="M194" s="914">
        <v>9</v>
      </c>
      <c r="N194" s="918">
        <v>3</v>
      </c>
      <c r="O194" s="914" t="s">
        <v>8547</v>
      </c>
      <c r="P194" s="931" t="s">
        <v>8907</v>
      </c>
      <c r="Q194" s="919">
        <f t="shared" si="6"/>
        <v>10</v>
      </c>
      <c r="R194" s="980">
        <f t="shared" si="6"/>
        <v>4.8600000000000003</v>
      </c>
      <c r="S194" s="919">
        <f t="shared" si="7"/>
        <v>4</v>
      </c>
      <c r="T194" s="980">
        <f t="shared" si="8"/>
        <v>2.58</v>
      </c>
      <c r="U194" s="988">
        <v>60</v>
      </c>
      <c r="V194" s="928">
        <v>76</v>
      </c>
      <c r="W194" s="928">
        <v>16</v>
      </c>
      <c r="X194" s="986">
        <v>1.2666666666666666</v>
      </c>
      <c r="Y194" s="984">
        <v>22</v>
      </c>
    </row>
    <row r="195" spans="1:25" ht="14.4" customHeight="1" x14ac:dyDescent="0.3">
      <c r="A195" s="948" t="s">
        <v>8908</v>
      </c>
      <c r="B195" s="934">
        <v>1</v>
      </c>
      <c r="C195" s="935">
        <v>0.47</v>
      </c>
      <c r="D195" s="932">
        <v>4</v>
      </c>
      <c r="E195" s="944"/>
      <c r="F195" s="939"/>
      <c r="G195" s="921"/>
      <c r="H195" s="936">
        <v>1</v>
      </c>
      <c r="I195" s="937">
        <v>1.79</v>
      </c>
      <c r="J195" s="922">
        <v>31</v>
      </c>
      <c r="K195" s="940">
        <v>0.47</v>
      </c>
      <c r="L195" s="938">
        <v>1</v>
      </c>
      <c r="M195" s="938">
        <v>12</v>
      </c>
      <c r="N195" s="941">
        <v>4</v>
      </c>
      <c r="O195" s="938" t="s">
        <v>8547</v>
      </c>
      <c r="P195" s="942" t="s">
        <v>8909</v>
      </c>
      <c r="Q195" s="943">
        <f t="shared" si="6"/>
        <v>0</v>
      </c>
      <c r="R195" s="979">
        <f t="shared" si="6"/>
        <v>1.32</v>
      </c>
      <c r="S195" s="943">
        <f t="shared" si="7"/>
        <v>1</v>
      </c>
      <c r="T195" s="979">
        <f t="shared" si="8"/>
        <v>1.79</v>
      </c>
      <c r="U195" s="989">
        <v>4</v>
      </c>
      <c r="V195" s="934">
        <v>31</v>
      </c>
      <c r="W195" s="934">
        <v>27</v>
      </c>
      <c r="X195" s="987">
        <v>7.75</v>
      </c>
      <c r="Y195" s="985">
        <v>27</v>
      </c>
    </row>
    <row r="196" spans="1:25" ht="14.4" customHeight="1" x14ac:dyDescent="0.3">
      <c r="A196" s="947" t="s">
        <v>8910</v>
      </c>
      <c r="B196" s="928">
        <v>2</v>
      </c>
      <c r="C196" s="929">
        <v>1.49</v>
      </c>
      <c r="D196" s="930">
        <v>4</v>
      </c>
      <c r="E196" s="933">
        <v>3</v>
      </c>
      <c r="F196" s="915">
        <v>2.23</v>
      </c>
      <c r="G196" s="916">
        <v>3.3</v>
      </c>
      <c r="H196" s="911">
        <v>6</v>
      </c>
      <c r="I196" s="912">
        <v>4.46</v>
      </c>
      <c r="J196" s="913">
        <v>3.7</v>
      </c>
      <c r="K196" s="917">
        <v>0.74</v>
      </c>
      <c r="L196" s="914">
        <v>1</v>
      </c>
      <c r="M196" s="914">
        <v>12</v>
      </c>
      <c r="N196" s="918">
        <v>4</v>
      </c>
      <c r="O196" s="914" t="s">
        <v>8547</v>
      </c>
      <c r="P196" s="931" t="s">
        <v>8911</v>
      </c>
      <c r="Q196" s="919">
        <f t="shared" si="6"/>
        <v>4</v>
      </c>
      <c r="R196" s="980">
        <f t="shared" si="6"/>
        <v>2.9699999999999998</v>
      </c>
      <c r="S196" s="919">
        <f t="shared" si="7"/>
        <v>3</v>
      </c>
      <c r="T196" s="980">
        <f t="shared" si="8"/>
        <v>2.23</v>
      </c>
      <c r="U196" s="988">
        <v>24</v>
      </c>
      <c r="V196" s="928">
        <v>22.200000000000003</v>
      </c>
      <c r="W196" s="928">
        <v>-1.7999999999999972</v>
      </c>
      <c r="X196" s="986">
        <v>0.92500000000000016</v>
      </c>
      <c r="Y196" s="984"/>
    </row>
    <row r="197" spans="1:25" ht="14.4" customHeight="1" x14ac:dyDescent="0.3">
      <c r="A197" s="947" t="s">
        <v>8912</v>
      </c>
      <c r="B197" s="928">
        <v>4</v>
      </c>
      <c r="C197" s="929">
        <v>2.46</v>
      </c>
      <c r="D197" s="930">
        <v>3.3</v>
      </c>
      <c r="E197" s="933">
        <v>3</v>
      </c>
      <c r="F197" s="915">
        <v>1.85</v>
      </c>
      <c r="G197" s="916">
        <v>3.7</v>
      </c>
      <c r="H197" s="911">
        <v>5</v>
      </c>
      <c r="I197" s="912">
        <v>3.08</v>
      </c>
      <c r="J197" s="926">
        <v>5.2</v>
      </c>
      <c r="K197" s="917">
        <v>0.62</v>
      </c>
      <c r="L197" s="914">
        <v>1</v>
      </c>
      <c r="M197" s="914">
        <v>12</v>
      </c>
      <c r="N197" s="918">
        <v>4</v>
      </c>
      <c r="O197" s="914" t="s">
        <v>8547</v>
      </c>
      <c r="P197" s="931" t="s">
        <v>8913</v>
      </c>
      <c r="Q197" s="919">
        <f t="shared" si="6"/>
        <v>1</v>
      </c>
      <c r="R197" s="980">
        <f t="shared" si="6"/>
        <v>0.62000000000000011</v>
      </c>
      <c r="S197" s="919">
        <f t="shared" si="7"/>
        <v>2</v>
      </c>
      <c r="T197" s="980">
        <f t="shared" si="8"/>
        <v>1.23</v>
      </c>
      <c r="U197" s="988">
        <v>20</v>
      </c>
      <c r="V197" s="928">
        <v>26</v>
      </c>
      <c r="W197" s="928">
        <v>6</v>
      </c>
      <c r="X197" s="986">
        <v>1.3</v>
      </c>
      <c r="Y197" s="984">
        <v>6</v>
      </c>
    </row>
    <row r="198" spans="1:25" ht="14.4" customHeight="1" x14ac:dyDescent="0.3">
      <c r="A198" s="947" t="s">
        <v>8914</v>
      </c>
      <c r="B198" s="928">
        <v>34</v>
      </c>
      <c r="C198" s="929">
        <v>30.29</v>
      </c>
      <c r="D198" s="930">
        <v>2.6</v>
      </c>
      <c r="E198" s="911">
        <v>42</v>
      </c>
      <c r="F198" s="912">
        <v>37.61</v>
      </c>
      <c r="G198" s="913">
        <v>2.2000000000000002</v>
      </c>
      <c r="H198" s="914">
        <v>32</v>
      </c>
      <c r="I198" s="915">
        <v>28.51</v>
      </c>
      <c r="J198" s="916">
        <v>2.2999999999999998</v>
      </c>
      <c r="K198" s="917">
        <v>0.89</v>
      </c>
      <c r="L198" s="914">
        <v>1</v>
      </c>
      <c r="M198" s="914">
        <v>12</v>
      </c>
      <c r="N198" s="918">
        <v>4</v>
      </c>
      <c r="O198" s="914" t="s">
        <v>8547</v>
      </c>
      <c r="P198" s="931" t="s">
        <v>8915</v>
      </c>
      <c r="Q198" s="919">
        <f t="shared" ref="Q198:R200" si="9">H198-B198</f>
        <v>-2</v>
      </c>
      <c r="R198" s="980">
        <f t="shared" si="9"/>
        <v>-1.7799999999999976</v>
      </c>
      <c r="S198" s="919">
        <f t="shared" ref="S198:S261" si="10">H198-E198</f>
        <v>-10</v>
      </c>
      <c r="T198" s="980">
        <f t="shared" ref="T198:T261" si="11">I198-F198</f>
        <v>-9.0999999999999979</v>
      </c>
      <c r="U198" s="988">
        <v>128</v>
      </c>
      <c r="V198" s="928">
        <v>73.599999999999994</v>
      </c>
      <c r="W198" s="928">
        <v>-54.400000000000006</v>
      </c>
      <c r="X198" s="986">
        <v>0.57499999999999996</v>
      </c>
      <c r="Y198" s="984"/>
    </row>
    <row r="199" spans="1:25" ht="14.4" customHeight="1" x14ac:dyDescent="0.3">
      <c r="A199" s="948" t="s">
        <v>8916</v>
      </c>
      <c r="B199" s="934">
        <v>2</v>
      </c>
      <c r="C199" s="935">
        <v>2.73</v>
      </c>
      <c r="D199" s="932">
        <v>2</v>
      </c>
      <c r="E199" s="936">
        <v>1</v>
      </c>
      <c r="F199" s="937">
        <v>1.37</v>
      </c>
      <c r="G199" s="920">
        <v>2</v>
      </c>
      <c r="H199" s="938"/>
      <c r="I199" s="939"/>
      <c r="J199" s="921"/>
      <c r="K199" s="940">
        <v>1.37</v>
      </c>
      <c r="L199" s="938">
        <v>2</v>
      </c>
      <c r="M199" s="938">
        <v>21</v>
      </c>
      <c r="N199" s="941">
        <v>7</v>
      </c>
      <c r="O199" s="938" t="s">
        <v>8547</v>
      </c>
      <c r="P199" s="942" t="s">
        <v>8917</v>
      </c>
      <c r="Q199" s="943">
        <f t="shared" si="9"/>
        <v>-2</v>
      </c>
      <c r="R199" s="979">
        <f t="shared" si="9"/>
        <v>-2.73</v>
      </c>
      <c r="S199" s="943">
        <f t="shared" si="10"/>
        <v>-1</v>
      </c>
      <c r="T199" s="979">
        <f t="shared" si="11"/>
        <v>-1.37</v>
      </c>
      <c r="U199" s="989" t="s">
        <v>631</v>
      </c>
      <c r="V199" s="934" t="s">
        <v>631</v>
      </c>
      <c r="W199" s="934" t="s">
        <v>631</v>
      </c>
      <c r="X199" s="987" t="s">
        <v>631</v>
      </c>
      <c r="Y199" s="985"/>
    </row>
    <row r="200" spans="1:25" ht="14.4" customHeight="1" x14ac:dyDescent="0.3">
      <c r="A200" s="947" t="s">
        <v>8918</v>
      </c>
      <c r="B200" s="928"/>
      <c r="C200" s="929"/>
      <c r="D200" s="930"/>
      <c r="E200" s="911">
        <v>9</v>
      </c>
      <c r="F200" s="912">
        <v>4.84</v>
      </c>
      <c r="G200" s="913">
        <v>3</v>
      </c>
      <c r="H200" s="914">
        <v>2</v>
      </c>
      <c r="I200" s="915">
        <v>1.08</v>
      </c>
      <c r="J200" s="916">
        <v>3.5</v>
      </c>
      <c r="K200" s="917">
        <v>0.54</v>
      </c>
      <c r="L200" s="914">
        <v>1</v>
      </c>
      <c r="M200" s="914">
        <v>12</v>
      </c>
      <c r="N200" s="918">
        <v>4</v>
      </c>
      <c r="O200" s="914" t="s">
        <v>8547</v>
      </c>
      <c r="P200" s="931" t="s">
        <v>8919</v>
      </c>
      <c r="Q200" s="919">
        <f t="shared" si="9"/>
        <v>2</v>
      </c>
      <c r="R200" s="980">
        <f t="shared" si="9"/>
        <v>1.08</v>
      </c>
      <c r="S200" s="919">
        <f t="shared" si="10"/>
        <v>-7</v>
      </c>
      <c r="T200" s="980">
        <f t="shared" si="11"/>
        <v>-3.76</v>
      </c>
      <c r="U200" s="988">
        <v>8</v>
      </c>
      <c r="V200" s="928">
        <v>7</v>
      </c>
      <c r="W200" s="928">
        <v>-1</v>
      </c>
      <c r="X200" s="986">
        <v>0.875</v>
      </c>
      <c r="Y200" s="984"/>
    </row>
    <row r="201" spans="1:25" ht="14.4" customHeight="1" x14ac:dyDescent="0.3">
      <c r="A201" s="947" t="s">
        <v>8920</v>
      </c>
      <c r="B201" s="928">
        <v>3</v>
      </c>
      <c r="C201" s="929">
        <v>1.83</v>
      </c>
      <c r="D201" s="930">
        <v>3</v>
      </c>
      <c r="E201" s="911">
        <v>7</v>
      </c>
      <c r="F201" s="912">
        <v>4.2699999999999996</v>
      </c>
      <c r="G201" s="913">
        <v>3</v>
      </c>
      <c r="H201" s="914">
        <v>3</v>
      </c>
      <c r="I201" s="915">
        <v>1.91</v>
      </c>
      <c r="J201" s="916">
        <v>3</v>
      </c>
      <c r="K201" s="917">
        <v>0.61</v>
      </c>
      <c r="L201" s="914">
        <v>1</v>
      </c>
      <c r="M201" s="914">
        <v>12</v>
      </c>
      <c r="N201" s="918">
        <v>4</v>
      </c>
      <c r="O201" s="914" t="s">
        <v>8547</v>
      </c>
      <c r="P201" s="931" t="s">
        <v>8921</v>
      </c>
      <c r="Q201" s="919"/>
      <c r="R201" s="981"/>
      <c r="S201" s="919">
        <f t="shared" si="10"/>
        <v>-4</v>
      </c>
      <c r="T201" s="981">
        <f t="shared" si="11"/>
        <v>-2.3599999999999994</v>
      </c>
      <c r="U201" s="988"/>
      <c r="V201" s="928"/>
      <c r="W201" s="928"/>
      <c r="X201" s="986"/>
      <c r="Y201" s="984"/>
    </row>
    <row r="202" spans="1:25" ht="14.4" customHeight="1" x14ac:dyDescent="0.3">
      <c r="A202" s="948" t="s">
        <v>8922</v>
      </c>
      <c r="B202" s="934">
        <v>1</v>
      </c>
      <c r="C202" s="935">
        <v>1.25</v>
      </c>
      <c r="D202" s="932">
        <v>10</v>
      </c>
      <c r="E202" s="936"/>
      <c r="F202" s="937"/>
      <c r="G202" s="920"/>
      <c r="H202" s="938"/>
      <c r="I202" s="939"/>
      <c r="J202" s="921"/>
      <c r="K202" s="940">
        <v>1.25</v>
      </c>
      <c r="L202" s="938">
        <v>3</v>
      </c>
      <c r="M202" s="938">
        <v>27</v>
      </c>
      <c r="N202" s="941">
        <v>9</v>
      </c>
      <c r="O202" s="938" t="s">
        <v>8547</v>
      </c>
      <c r="P202" s="942" t="s">
        <v>8921</v>
      </c>
      <c r="Q202" s="943"/>
      <c r="R202" s="982"/>
      <c r="S202" s="943">
        <f t="shared" si="10"/>
        <v>0</v>
      </c>
      <c r="T202" s="982">
        <f t="shared" si="11"/>
        <v>0</v>
      </c>
      <c r="U202" s="989"/>
      <c r="V202" s="934"/>
      <c r="W202" s="934"/>
      <c r="X202" s="987"/>
      <c r="Y202" s="985"/>
    </row>
    <row r="203" spans="1:25" ht="14.4" customHeight="1" x14ac:dyDescent="0.3">
      <c r="A203" s="947" t="s">
        <v>8923</v>
      </c>
      <c r="B203" s="928">
        <v>2</v>
      </c>
      <c r="C203" s="929">
        <v>1.39</v>
      </c>
      <c r="D203" s="930">
        <v>3.5</v>
      </c>
      <c r="E203" s="933"/>
      <c r="F203" s="915"/>
      <c r="G203" s="916"/>
      <c r="H203" s="911">
        <v>2</v>
      </c>
      <c r="I203" s="912">
        <v>1.2</v>
      </c>
      <c r="J203" s="913">
        <v>3</v>
      </c>
      <c r="K203" s="917">
        <v>0.6</v>
      </c>
      <c r="L203" s="914">
        <v>1</v>
      </c>
      <c r="M203" s="914">
        <v>9</v>
      </c>
      <c r="N203" s="918">
        <v>3</v>
      </c>
      <c r="O203" s="914" t="s">
        <v>8547</v>
      </c>
      <c r="P203" s="931" t="s">
        <v>8924</v>
      </c>
      <c r="Q203" s="919"/>
      <c r="R203" s="981"/>
      <c r="S203" s="919">
        <f t="shared" si="10"/>
        <v>2</v>
      </c>
      <c r="T203" s="981">
        <f t="shared" si="11"/>
        <v>1.2</v>
      </c>
      <c r="U203" s="988"/>
      <c r="V203" s="928"/>
      <c r="W203" s="928"/>
      <c r="X203" s="986"/>
      <c r="Y203" s="984"/>
    </row>
    <row r="204" spans="1:25" ht="14.4" customHeight="1" x14ac:dyDescent="0.3">
      <c r="A204" s="947" t="s">
        <v>8925</v>
      </c>
      <c r="B204" s="928"/>
      <c r="C204" s="929"/>
      <c r="D204" s="930"/>
      <c r="E204" s="933">
        <v>1</v>
      </c>
      <c r="F204" s="915">
        <v>0.49</v>
      </c>
      <c r="G204" s="916">
        <v>3</v>
      </c>
      <c r="H204" s="911">
        <v>1</v>
      </c>
      <c r="I204" s="912">
        <v>0.49</v>
      </c>
      <c r="J204" s="913">
        <v>4</v>
      </c>
      <c r="K204" s="917">
        <v>0.49</v>
      </c>
      <c r="L204" s="914">
        <v>2</v>
      </c>
      <c r="M204" s="914">
        <v>21</v>
      </c>
      <c r="N204" s="918">
        <v>7</v>
      </c>
      <c r="O204" s="914" t="s">
        <v>8547</v>
      </c>
      <c r="P204" s="931" t="s">
        <v>8926</v>
      </c>
      <c r="Q204" s="919"/>
      <c r="R204" s="981"/>
      <c r="S204" s="919">
        <f t="shared" si="10"/>
        <v>0</v>
      </c>
      <c r="T204" s="981">
        <f t="shared" si="11"/>
        <v>0</v>
      </c>
      <c r="U204" s="988"/>
      <c r="V204" s="928"/>
      <c r="W204" s="928"/>
      <c r="X204" s="986"/>
      <c r="Y204" s="984"/>
    </row>
    <row r="205" spans="1:25" ht="14.4" customHeight="1" x14ac:dyDescent="0.3">
      <c r="A205" s="947" t="s">
        <v>8927</v>
      </c>
      <c r="B205" s="928"/>
      <c r="C205" s="929"/>
      <c r="D205" s="930"/>
      <c r="E205" s="933"/>
      <c r="F205" s="915"/>
      <c r="G205" s="916"/>
      <c r="H205" s="911">
        <v>1</v>
      </c>
      <c r="I205" s="912">
        <v>0.47</v>
      </c>
      <c r="J205" s="913">
        <v>2</v>
      </c>
      <c r="K205" s="917">
        <v>0.47</v>
      </c>
      <c r="L205" s="914">
        <v>2</v>
      </c>
      <c r="M205" s="914">
        <v>21</v>
      </c>
      <c r="N205" s="918">
        <v>7</v>
      </c>
      <c r="O205" s="914" t="s">
        <v>8547</v>
      </c>
      <c r="P205" s="931" t="s">
        <v>8928</v>
      </c>
      <c r="Q205" s="919"/>
      <c r="R205" s="981"/>
      <c r="S205" s="919">
        <f t="shared" si="10"/>
        <v>1</v>
      </c>
      <c r="T205" s="981">
        <f t="shared" si="11"/>
        <v>0.47</v>
      </c>
      <c r="U205" s="988"/>
      <c r="V205" s="928"/>
      <c r="W205" s="928"/>
      <c r="X205" s="986"/>
      <c r="Y205" s="984"/>
    </row>
    <row r="206" spans="1:25" ht="14.4" customHeight="1" x14ac:dyDescent="0.3">
      <c r="A206" s="947" t="s">
        <v>8929</v>
      </c>
      <c r="B206" s="928">
        <v>20</v>
      </c>
      <c r="C206" s="929">
        <v>6.57</v>
      </c>
      <c r="D206" s="930">
        <v>2.2999999999999998</v>
      </c>
      <c r="E206" s="911">
        <v>19</v>
      </c>
      <c r="F206" s="912">
        <v>6.13</v>
      </c>
      <c r="G206" s="913">
        <v>2.6</v>
      </c>
      <c r="H206" s="914">
        <v>18</v>
      </c>
      <c r="I206" s="915">
        <v>5.8</v>
      </c>
      <c r="J206" s="916">
        <v>2.2000000000000002</v>
      </c>
      <c r="K206" s="917">
        <v>0.32</v>
      </c>
      <c r="L206" s="914">
        <v>1</v>
      </c>
      <c r="M206" s="914">
        <v>9</v>
      </c>
      <c r="N206" s="918">
        <v>3</v>
      </c>
      <c r="O206" s="914" t="s">
        <v>8547</v>
      </c>
      <c r="P206" s="931" t="s">
        <v>8930</v>
      </c>
      <c r="Q206" s="919"/>
      <c r="R206" s="981"/>
      <c r="S206" s="919">
        <f t="shared" si="10"/>
        <v>-1</v>
      </c>
      <c r="T206" s="981">
        <f t="shared" si="11"/>
        <v>-0.33000000000000007</v>
      </c>
      <c r="U206" s="988"/>
      <c r="V206" s="928"/>
      <c r="W206" s="928"/>
      <c r="X206" s="986"/>
      <c r="Y206" s="984"/>
    </row>
    <row r="207" spans="1:25" ht="14.4" customHeight="1" x14ac:dyDescent="0.3">
      <c r="A207" s="948" t="s">
        <v>8931</v>
      </c>
      <c r="B207" s="934"/>
      <c r="C207" s="935"/>
      <c r="D207" s="932"/>
      <c r="E207" s="936">
        <v>1</v>
      </c>
      <c r="F207" s="937">
        <v>0.42</v>
      </c>
      <c r="G207" s="920">
        <v>2</v>
      </c>
      <c r="H207" s="938"/>
      <c r="I207" s="939"/>
      <c r="J207" s="921"/>
      <c r="K207" s="940">
        <v>0.42</v>
      </c>
      <c r="L207" s="938">
        <v>2</v>
      </c>
      <c r="M207" s="938">
        <v>15</v>
      </c>
      <c r="N207" s="941">
        <v>5</v>
      </c>
      <c r="O207" s="938" t="s">
        <v>8547</v>
      </c>
      <c r="P207" s="942" t="s">
        <v>8932</v>
      </c>
      <c r="Q207" s="943"/>
      <c r="R207" s="982"/>
      <c r="S207" s="943">
        <f t="shared" si="10"/>
        <v>-1</v>
      </c>
      <c r="T207" s="982">
        <f t="shared" si="11"/>
        <v>-0.42</v>
      </c>
      <c r="U207" s="989"/>
      <c r="V207" s="934"/>
      <c r="W207" s="934"/>
      <c r="X207" s="987"/>
      <c r="Y207" s="985"/>
    </row>
    <row r="208" spans="1:25" ht="14.4" customHeight="1" x14ac:dyDescent="0.3">
      <c r="A208" s="947" t="s">
        <v>8933</v>
      </c>
      <c r="B208" s="928"/>
      <c r="C208" s="929"/>
      <c r="D208" s="930"/>
      <c r="E208" s="933"/>
      <c r="F208" s="915"/>
      <c r="G208" s="916"/>
      <c r="H208" s="911">
        <v>1</v>
      </c>
      <c r="I208" s="912">
        <v>0.56999999999999995</v>
      </c>
      <c r="J208" s="913">
        <v>5</v>
      </c>
      <c r="K208" s="917">
        <v>0.56999999999999995</v>
      </c>
      <c r="L208" s="914">
        <v>2</v>
      </c>
      <c r="M208" s="914">
        <v>21</v>
      </c>
      <c r="N208" s="918">
        <v>7</v>
      </c>
      <c r="O208" s="914" t="s">
        <v>8547</v>
      </c>
      <c r="P208" s="931" t="s">
        <v>8934</v>
      </c>
      <c r="Q208" s="919"/>
      <c r="R208" s="981"/>
      <c r="S208" s="919">
        <f t="shared" si="10"/>
        <v>1</v>
      </c>
      <c r="T208" s="981">
        <f t="shared" si="11"/>
        <v>0.56999999999999995</v>
      </c>
      <c r="U208" s="988"/>
      <c r="V208" s="928"/>
      <c r="W208" s="928"/>
      <c r="X208" s="986"/>
      <c r="Y208" s="984"/>
    </row>
    <row r="209" spans="1:25" ht="14.4" customHeight="1" x14ac:dyDescent="0.3">
      <c r="A209" s="948" t="s">
        <v>8935</v>
      </c>
      <c r="B209" s="934">
        <v>1</v>
      </c>
      <c r="C209" s="935">
        <v>1.02</v>
      </c>
      <c r="D209" s="932">
        <v>23</v>
      </c>
      <c r="E209" s="944"/>
      <c r="F209" s="939"/>
      <c r="G209" s="921"/>
      <c r="H209" s="936"/>
      <c r="I209" s="937"/>
      <c r="J209" s="920"/>
      <c r="K209" s="940">
        <v>1.02</v>
      </c>
      <c r="L209" s="938">
        <v>3</v>
      </c>
      <c r="M209" s="938">
        <v>30</v>
      </c>
      <c r="N209" s="941">
        <v>10</v>
      </c>
      <c r="O209" s="938" t="s">
        <v>8547</v>
      </c>
      <c r="P209" s="942" t="s">
        <v>8934</v>
      </c>
      <c r="Q209" s="943"/>
      <c r="R209" s="982"/>
      <c r="S209" s="943">
        <f t="shared" si="10"/>
        <v>0</v>
      </c>
      <c r="T209" s="982">
        <f t="shared" si="11"/>
        <v>0</v>
      </c>
      <c r="U209" s="989"/>
      <c r="V209" s="934"/>
      <c r="W209" s="934"/>
      <c r="X209" s="987"/>
      <c r="Y209" s="985"/>
    </row>
    <row r="210" spans="1:25" ht="14.4" customHeight="1" x14ac:dyDescent="0.3">
      <c r="A210" s="947" t="s">
        <v>8936</v>
      </c>
      <c r="B210" s="928"/>
      <c r="C210" s="929"/>
      <c r="D210" s="930"/>
      <c r="E210" s="933"/>
      <c r="F210" s="915"/>
      <c r="G210" s="916"/>
      <c r="H210" s="911">
        <v>1</v>
      </c>
      <c r="I210" s="912">
        <v>0.82</v>
      </c>
      <c r="J210" s="913">
        <v>6</v>
      </c>
      <c r="K210" s="917">
        <v>0.82</v>
      </c>
      <c r="L210" s="914">
        <v>3</v>
      </c>
      <c r="M210" s="914">
        <v>30</v>
      </c>
      <c r="N210" s="918">
        <v>10</v>
      </c>
      <c r="O210" s="914" t="s">
        <v>8547</v>
      </c>
      <c r="P210" s="931" t="s">
        <v>8937</v>
      </c>
      <c r="Q210" s="919"/>
      <c r="R210" s="981"/>
      <c r="S210" s="919">
        <f t="shared" si="10"/>
        <v>1</v>
      </c>
      <c r="T210" s="981">
        <f t="shared" si="11"/>
        <v>0.82</v>
      </c>
      <c r="U210" s="988"/>
      <c r="V210" s="928"/>
      <c r="W210" s="928"/>
      <c r="X210" s="986"/>
      <c r="Y210" s="984"/>
    </row>
    <row r="211" spans="1:25" ht="14.4" customHeight="1" x14ac:dyDescent="0.3">
      <c r="A211" s="948" t="s">
        <v>8938</v>
      </c>
      <c r="B211" s="934"/>
      <c r="C211" s="935"/>
      <c r="D211" s="932"/>
      <c r="E211" s="944">
        <v>1</v>
      </c>
      <c r="F211" s="939">
        <v>1.1100000000000001</v>
      </c>
      <c r="G211" s="921">
        <v>7</v>
      </c>
      <c r="H211" s="936">
        <v>1</v>
      </c>
      <c r="I211" s="937">
        <v>1.1100000000000001</v>
      </c>
      <c r="J211" s="920">
        <v>5</v>
      </c>
      <c r="K211" s="940">
        <v>1.1100000000000001</v>
      </c>
      <c r="L211" s="938">
        <v>4</v>
      </c>
      <c r="M211" s="938">
        <v>36</v>
      </c>
      <c r="N211" s="941">
        <v>12</v>
      </c>
      <c r="O211" s="938" t="s">
        <v>8547</v>
      </c>
      <c r="P211" s="942" t="s">
        <v>8939</v>
      </c>
      <c r="Q211" s="943"/>
      <c r="R211" s="982"/>
      <c r="S211" s="943">
        <f t="shared" si="10"/>
        <v>0</v>
      </c>
      <c r="T211" s="982">
        <f t="shared" si="11"/>
        <v>0</v>
      </c>
      <c r="U211" s="989"/>
      <c r="V211" s="934"/>
      <c r="W211" s="934"/>
      <c r="X211" s="987"/>
      <c r="Y211" s="985"/>
    </row>
    <row r="212" spans="1:25" ht="14.4" customHeight="1" x14ac:dyDescent="0.3">
      <c r="A212" s="947" t="s">
        <v>8940</v>
      </c>
      <c r="B212" s="928">
        <v>1</v>
      </c>
      <c r="C212" s="929">
        <v>0.56000000000000005</v>
      </c>
      <c r="D212" s="930">
        <v>3</v>
      </c>
      <c r="E212" s="911">
        <v>6</v>
      </c>
      <c r="F212" s="912">
        <v>4.5999999999999996</v>
      </c>
      <c r="G212" s="913">
        <v>6.8</v>
      </c>
      <c r="H212" s="914">
        <v>3</v>
      </c>
      <c r="I212" s="915">
        <v>1.92</v>
      </c>
      <c r="J212" s="926">
        <v>14.3</v>
      </c>
      <c r="K212" s="917">
        <v>0.56000000000000005</v>
      </c>
      <c r="L212" s="914">
        <v>2</v>
      </c>
      <c r="M212" s="914">
        <v>21</v>
      </c>
      <c r="N212" s="918">
        <v>7</v>
      </c>
      <c r="O212" s="914" t="s">
        <v>8547</v>
      </c>
      <c r="P212" s="931" t="s">
        <v>8941</v>
      </c>
      <c r="Q212" s="919"/>
      <c r="R212" s="981"/>
      <c r="S212" s="919">
        <f t="shared" si="10"/>
        <v>-3</v>
      </c>
      <c r="T212" s="981">
        <f t="shared" si="11"/>
        <v>-2.6799999999999997</v>
      </c>
      <c r="U212" s="988"/>
      <c r="V212" s="928"/>
      <c r="W212" s="928"/>
      <c r="X212" s="986"/>
      <c r="Y212" s="984">
        <v>24</v>
      </c>
    </row>
    <row r="213" spans="1:25" ht="14.4" customHeight="1" x14ac:dyDescent="0.3">
      <c r="A213" s="948" t="s">
        <v>8942</v>
      </c>
      <c r="B213" s="934">
        <v>1</v>
      </c>
      <c r="C213" s="935">
        <v>0.78</v>
      </c>
      <c r="D213" s="932">
        <v>3</v>
      </c>
      <c r="E213" s="936">
        <v>2</v>
      </c>
      <c r="F213" s="937">
        <v>2.41</v>
      </c>
      <c r="G213" s="920">
        <v>4.5</v>
      </c>
      <c r="H213" s="938"/>
      <c r="I213" s="939"/>
      <c r="J213" s="921"/>
      <c r="K213" s="940">
        <v>0.78</v>
      </c>
      <c r="L213" s="938">
        <v>3</v>
      </c>
      <c r="M213" s="938">
        <v>27</v>
      </c>
      <c r="N213" s="941">
        <v>9</v>
      </c>
      <c r="O213" s="938" t="s">
        <v>8547</v>
      </c>
      <c r="P213" s="942" t="s">
        <v>8943</v>
      </c>
      <c r="Q213" s="943"/>
      <c r="R213" s="982"/>
      <c r="S213" s="943">
        <f t="shared" si="10"/>
        <v>-2</v>
      </c>
      <c r="T213" s="982">
        <f t="shared" si="11"/>
        <v>-2.41</v>
      </c>
      <c r="U213" s="989"/>
      <c r="V213" s="934"/>
      <c r="W213" s="934"/>
      <c r="X213" s="987"/>
      <c r="Y213" s="985"/>
    </row>
    <row r="214" spans="1:25" ht="14.4" customHeight="1" x14ac:dyDescent="0.3">
      <c r="A214" s="948" t="s">
        <v>8944</v>
      </c>
      <c r="B214" s="934"/>
      <c r="C214" s="935"/>
      <c r="D214" s="932"/>
      <c r="E214" s="936">
        <v>1</v>
      </c>
      <c r="F214" s="937">
        <v>0.98</v>
      </c>
      <c r="G214" s="920">
        <v>3</v>
      </c>
      <c r="H214" s="938"/>
      <c r="I214" s="939"/>
      <c r="J214" s="921"/>
      <c r="K214" s="940">
        <v>0.98</v>
      </c>
      <c r="L214" s="938">
        <v>3</v>
      </c>
      <c r="M214" s="938">
        <v>27</v>
      </c>
      <c r="N214" s="941">
        <v>9</v>
      </c>
      <c r="O214" s="938" t="s">
        <v>8547</v>
      </c>
      <c r="P214" s="942" t="s">
        <v>8945</v>
      </c>
      <c r="Q214" s="943"/>
      <c r="R214" s="982"/>
      <c r="S214" s="943">
        <f t="shared" si="10"/>
        <v>-1</v>
      </c>
      <c r="T214" s="982">
        <f t="shared" si="11"/>
        <v>-0.98</v>
      </c>
      <c r="U214" s="989"/>
      <c r="V214" s="934"/>
      <c r="W214" s="934"/>
      <c r="X214" s="987"/>
      <c r="Y214" s="985"/>
    </row>
    <row r="215" spans="1:25" ht="14.4" customHeight="1" x14ac:dyDescent="0.3">
      <c r="A215" s="947" t="s">
        <v>8946</v>
      </c>
      <c r="B215" s="928">
        <v>5</v>
      </c>
      <c r="C215" s="929">
        <v>2.14</v>
      </c>
      <c r="D215" s="930">
        <v>3</v>
      </c>
      <c r="E215" s="933">
        <v>4</v>
      </c>
      <c r="F215" s="915">
        <v>1.71</v>
      </c>
      <c r="G215" s="916">
        <v>3.8</v>
      </c>
      <c r="H215" s="911">
        <v>6</v>
      </c>
      <c r="I215" s="912">
        <v>2.56</v>
      </c>
      <c r="J215" s="913">
        <v>4.5</v>
      </c>
      <c r="K215" s="917">
        <v>0.43</v>
      </c>
      <c r="L215" s="914">
        <v>2</v>
      </c>
      <c r="M215" s="914">
        <v>18</v>
      </c>
      <c r="N215" s="918">
        <v>6</v>
      </c>
      <c r="O215" s="914" t="s">
        <v>8547</v>
      </c>
      <c r="P215" s="931" t="s">
        <v>8947</v>
      </c>
      <c r="Q215" s="919"/>
      <c r="R215" s="981"/>
      <c r="S215" s="919">
        <f t="shared" si="10"/>
        <v>2</v>
      </c>
      <c r="T215" s="981">
        <f t="shared" si="11"/>
        <v>0.85000000000000009</v>
      </c>
      <c r="U215" s="988"/>
      <c r="V215" s="928"/>
      <c r="W215" s="928"/>
      <c r="X215" s="986"/>
      <c r="Y215" s="984">
        <v>2</v>
      </c>
    </row>
    <row r="216" spans="1:25" ht="14.4" customHeight="1" x14ac:dyDescent="0.3">
      <c r="A216" s="948" t="s">
        <v>8948</v>
      </c>
      <c r="B216" s="934"/>
      <c r="C216" s="935"/>
      <c r="D216" s="932"/>
      <c r="E216" s="944">
        <v>1</v>
      </c>
      <c r="F216" s="939">
        <v>0.5</v>
      </c>
      <c r="G216" s="921">
        <v>2</v>
      </c>
      <c r="H216" s="936"/>
      <c r="I216" s="937"/>
      <c r="J216" s="920"/>
      <c r="K216" s="940">
        <v>0.5</v>
      </c>
      <c r="L216" s="938">
        <v>2</v>
      </c>
      <c r="M216" s="938">
        <v>21</v>
      </c>
      <c r="N216" s="941">
        <v>7</v>
      </c>
      <c r="O216" s="938" t="s">
        <v>8547</v>
      </c>
      <c r="P216" s="942" t="s">
        <v>8949</v>
      </c>
      <c r="Q216" s="943"/>
      <c r="R216" s="982"/>
      <c r="S216" s="943">
        <f t="shared" si="10"/>
        <v>-1</v>
      </c>
      <c r="T216" s="982">
        <f t="shared" si="11"/>
        <v>-0.5</v>
      </c>
      <c r="U216" s="989"/>
      <c r="V216" s="934"/>
      <c r="W216" s="934"/>
      <c r="X216" s="987"/>
      <c r="Y216" s="985"/>
    </row>
    <row r="217" spans="1:25" ht="14.4" customHeight="1" x14ac:dyDescent="0.3">
      <c r="A217" s="947" t="s">
        <v>8950</v>
      </c>
      <c r="B217" s="928">
        <v>1</v>
      </c>
      <c r="C217" s="929">
        <v>0.42</v>
      </c>
      <c r="D217" s="930">
        <v>8</v>
      </c>
      <c r="E217" s="911">
        <v>5</v>
      </c>
      <c r="F217" s="912">
        <v>2.2200000000000002</v>
      </c>
      <c r="G217" s="913">
        <v>5.8</v>
      </c>
      <c r="H217" s="914">
        <v>2</v>
      </c>
      <c r="I217" s="915">
        <v>0.84</v>
      </c>
      <c r="J217" s="926">
        <v>9</v>
      </c>
      <c r="K217" s="917">
        <v>0.42</v>
      </c>
      <c r="L217" s="914">
        <v>2</v>
      </c>
      <c r="M217" s="914">
        <v>18</v>
      </c>
      <c r="N217" s="918">
        <v>6</v>
      </c>
      <c r="O217" s="914" t="s">
        <v>8547</v>
      </c>
      <c r="P217" s="931" t="s">
        <v>8951</v>
      </c>
      <c r="Q217" s="919"/>
      <c r="R217" s="981"/>
      <c r="S217" s="919">
        <f t="shared" si="10"/>
        <v>-3</v>
      </c>
      <c r="T217" s="981">
        <f t="shared" si="11"/>
        <v>-1.3800000000000003</v>
      </c>
      <c r="U217" s="988"/>
      <c r="V217" s="928"/>
      <c r="W217" s="928"/>
      <c r="X217" s="986"/>
      <c r="Y217" s="984">
        <v>9</v>
      </c>
    </row>
    <row r="218" spans="1:25" ht="14.4" customHeight="1" x14ac:dyDescent="0.3">
      <c r="A218" s="948" t="s">
        <v>8952</v>
      </c>
      <c r="B218" s="934"/>
      <c r="C218" s="935"/>
      <c r="D218" s="932"/>
      <c r="E218" s="936">
        <v>1</v>
      </c>
      <c r="F218" s="937">
        <v>0.52</v>
      </c>
      <c r="G218" s="920">
        <v>5</v>
      </c>
      <c r="H218" s="938">
        <v>1</v>
      </c>
      <c r="I218" s="939">
        <v>0.52</v>
      </c>
      <c r="J218" s="921">
        <v>4</v>
      </c>
      <c r="K218" s="940">
        <v>0.52</v>
      </c>
      <c r="L218" s="938">
        <v>3</v>
      </c>
      <c r="M218" s="938">
        <v>24</v>
      </c>
      <c r="N218" s="941">
        <v>8</v>
      </c>
      <c r="O218" s="938" t="s">
        <v>8547</v>
      </c>
      <c r="P218" s="942" t="s">
        <v>8953</v>
      </c>
      <c r="Q218" s="943"/>
      <c r="R218" s="982"/>
      <c r="S218" s="943">
        <f t="shared" si="10"/>
        <v>0</v>
      </c>
      <c r="T218" s="982">
        <f t="shared" si="11"/>
        <v>0</v>
      </c>
      <c r="U218" s="989"/>
      <c r="V218" s="934"/>
      <c r="W218" s="934"/>
      <c r="X218" s="987"/>
      <c r="Y218" s="985"/>
    </row>
    <row r="219" spans="1:25" ht="14.4" customHeight="1" x14ac:dyDescent="0.3">
      <c r="A219" s="947" t="s">
        <v>8954</v>
      </c>
      <c r="B219" s="928">
        <v>2</v>
      </c>
      <c r="C219" s="929">
        <v>0.7</v>
      </c>
      <c r="D219" s="930">
        <v>3</v>
      </c>
      <c r="E219" s="933">
        <v>2</v>
      </c>
      <c r="F219" s="915">
        <v>0.7</v>
      </c>
      <c r="G219" s="916">
        <v>6.5</v>
      </c>
      <c r="H219" s="911">
        <v>6</v>
      </c>
      <c r="I219" s="912">
        <v>2.09</v>
      </c>
      <c r="J219" s="913">
        <v>3.3</v>
      </c>
      <c r="K219" s="917">
        <v>0.35</v>
      </c>
      <c r="L219" s="914">
        <v>1</v>
      </c>
      <c r="M219" s="914">
        <v>12</v>
      </c>
      <c r="N219" s="918">
        <v>4</v>
      </c>
      <c r="O219" s="914" t="s">
        <v>8547</v>
      </c>
      <c r="P219" s="931" t="s">
        <v>8955</v>
      </c>
      <c r="Q219" s="919"/>
      <c r="R219" s="981"/>
      <c r="S219" s="919">
        <f t="shared" si="10"/>
        <v>4</v>
      </c>
      <c r="T219" s="981">
        <f t="shared" si="11"/>
        <v>1.39</v>
      </c>
      <c r="U219" s="988"/>
      <c r="V219" s="928"/>
      <c r="W219" s="928"/>
      <c r="X219" s="986"/>
      <c r="Y219" s="984">
        <v>2</v>
      </c>
    </row>
    <row r="220" spans="1:25" ht="14.4" customHeight="1" x14ac:dyDescent="0.3">
      <c r="A220" s="948" t="s">
        <v>8956</v>
      </c>
      <c r="B220" s="934">
        <v>2</v>
      </c>
      <c r="C220" s="935">
        <v>0.98</v>
      </c>
      <c r="D220" s="932">
        <v>6</v>
      </c>
      <c r="E220" s="944"/>
      <c r="F220" s="939"/>
      <c r="G220" s="921"/>
      <c r="H220" s="936">
        <v>1</v>
      </c>
      <c r="I220" s="937">
        <v>0.49</v>
      </c>
      <c r="J220" s="922">
        <v>7</v>
      </c>
      <c r="K220" s="940">
        <v>0.49</v>
      </c>
      <c r="L220" s="938">
        <v>2</v>
      </c>
      <c r="M220" s="938">
        <v>18</v>
      </c>
      <c r="N220" s="941">
        <v>6</v>
      </c>
      <c r="O220" s="938" t="s">
        <v>8547</v>
      </c>
      <c r="P220" s="942" t="s">
        <v>8955</v>
      </c>
      <c r="Q220" s="943"/>
      <c r="R220" s="982"/>
      <c r="S220" s="943">
        <f t="shared" si="10"/>
        <v>1</v>
      </c>
      <c r="T220" s="982">
        <f t="shared" si="11"/>
        <v>0.49</v>
      </c>
      <c r="U220" s="989"/>
      <c r="V220" s="934"/>
      <c r="W220" s="934"/>
      <c r="X220" s="987"/>
      <c r="Y220" s="985">
        <v>1</v>
      </c>
    </row>
    <row r="221" spans="1:25" ht="14.4" customHeight="1" x14ac:dyDescent="0.3">
      <c r="A221" s="948" t="s">
        <v>8957</v>
      </c>
      <c r="B221" s="934">
        <v>1</v>
      </c>
      <c r="C221" s="935">
        <v>0.54</v>
      </c>
      <c r="D221" s="932">
        <v>5</v>
      </c>
      <c r="E221" s="944"/>
      <c r="F221" s="939"/>
      <c r="G221" s="921"/>
      <c r="H221" s="936"/>
      <c r="I221" s="937"/>
      <c r="J221" s="920"/>
      <c r="K221" s="940">
        <v>0.54</v>
      </c>
      <c r="L221" s="938">
        <v>2</v>
      </c>
      <c r="M221" s="938">
        <v>21</v>
      </c>
      <c r="N221" s="941">
        <v>7</v>
      </c>
      <c r="O221" s="938" t="s">
        <v>8547</v>
      </c>
      <c r="P221" s="942" t="s">
        <v>8955</v>
      </c>
      <c r="Q221" s="943"/>
      <c r="R221" s="982"/>
      <c r="S221" s="943">
        <f t="shared" si="10"/>
        <v>0</v>
      </c>
      <c r="T221" s="982">
        <f t="shared" si="11"/>
        <v>0</v>
      </c>
      <c r="U221" s="989"/>
      <c r="V221" s="934"/>
      <c r="W221" s="934"/>
      <c r="X221" s="987"/>
      <c r="Y221" s="985"/>
    </row>
    <row r="222" spans="1:25" ht="14.4" customHeight="1" x14ac:dyDescent="0.3">
      <c r="A222" s="947" t="s">
        <v>8958</v>
      </c>
      <c r="B222" s="923">
        <v>6</v>
      </c>
      <c r="C222" s="924">
        <v>1.83</v>
      </c>
      <c r="D222" s="925">
        <v>2.8</v>
      </c>
      <c r="E222" s="933">
        <v>4</v>
      </c>
      <c r="F222" s="915">
        <v>1.49</v>
      </c>
      <c r="G222" s="916">
        <v>7.8</v>
      </c>
      <c r="H222" s="914">
        <v>6</v>
      </c>
      <c r="I222" s="915">
        <v>1.92</v>
      </c>
      <c r="J222" s="926">
        <v>4.3</v>
      </c>
      <c r="K222" s="917">
        <v>0.3</v>
      </c>
      <c r="L222" s="914">
        <v>1</v>
      </c>
      <c r="M222" s="914">
        <v>12</v>
      </c>
      <c r="N222" s="918">
        <v>4</v>
      </c>
      <c r="O222" s="914" t="s">
        <v>8547</v>
      </c>
      <c r="P222" s="931" t="s">
        <v>8959</v>
      </c>
      <c r="Q222" s="919"/>
      <c r="R222" s="981"/>
      <c r="S222" s="919">
        <f t="shared" si="10"/>
        <v>2</v>
      </c>
      <c r="T222" s="981">
        <f t="shared" si="11"/>
        <v>0.42999999999999994</v>
      </c>
      <c r="U222" s="988"/>
      <c r="V222" s="928"/>
      <c r="W222" s="928"/>
      <c r="X222" s="986"/>
      <c r="Y222" s="984">
        <v>5</v>
      </c>
    </row>
    <row r="223" spans="1:25" ht="14.4" customHeight="1" x14ac:dyDescent="0.3">
      <c r="A223" s="948" t="s">
        <v>8960</v>
      </c>
      <c r="B223" s="945">
        <v>2</v>
      </c>
      <c r="C223" s="946">
        <v>1.1499999999999999</v>
      </c>
      <c r="D223" s="927">
        <v>3.5</v>
      </c>
      <c r="E223" s="944">
        <v>1</v>
      </c>
      <c r="F223" s="939">
        <v>1.64</v>
      </c>
      <c r="G223" s="921">
        <v>44</v>
      </c>
      <c r="H223" s="938"/>
      <c r="I223" s="939"/>
      <c r="J223" s="921"/>
      <c r="K223" s="940">
        <v>0.68</v>
      </c>
      <c r="L223" s="938">
        <v>3</v>
      </c>
      <c r="M223" s="938">
        <v>24</v>
      </c>
      <c r="N223" s="941">
        <v>8</v>
      </c>
      <c r="O223" s="938" t="s">
        <v>8547</v>
      </c>
      <c r="P223" s="942" t="s">
        <v>8961</v>
      </c>
      <c r="Q223" s="943"/>
      <c r="R223" s="982"/>
      <c r="S223" s="943">
        <f t="shared" si="10"/>
        <v>-1</v>
      </c>
      <c r="T223" s="982">
        <f t="shared" si="11"/>
        <v>-1.64</v>
      </c>
      <c r="U223" s="989"/>
      <c r="V223" s="934"/>
      <c r="W223" s="934"/>
      <c r="X223" s="987"/>
      <c r="Y223" s="985"/>
    </row>
    <row r="224" spans="1:25" ht="14.4" customHeight="1" x14ac:dyDescent="0.3">
      <c r="A224" s="947" t="s">
        <v>8962</v>
      </c>
      <c r="B224" s="928">
        <v>9</v>
      </c>
      <c r="C224" s="929">
        <v>12.26</v>
      </c>
      <c r="D224" s="930">
        <v>10.9</v>
      </c>
      <c r="E224" s="933">
        <v>9</v>
      </c>
      <c r="F224" s="915">
        <v>6.86</v>
      </c>
      <c r="G224" s="916">
        <v>5.0999999999999996</v>
      </c>
      <c r="H224" s="911">
        <v>15</v>
      </c>
      <c r="I224" s="912">
        <v>11.72</v>
      </c>
      <c r="J224" s="913">
        <v>4</v>
      </c>
      <c r="K224" s="917">
        <v>0.74</v>
      </c>
      <c r="L224" s="914">
        <v>2</v>
      </c>
      <c r="M224" s="914">
        <v>15</v>
      </c>
      <c r="N224" s="918">
        <v>5</v>
      </c>
      <c r="O224" s="914" t="s">
        <v>8547</v>
      </c>
      <c r="P224" s="931" t="s">
        <v>8963</v>
      </c>
      <c r="Q224" s="919"/>
      <c r="R224" s="981"/>
      <c r="S224" s="919">
        <f t="shared" si="10"/>
        <v>6</v>
      </c>
      <c r="T224" s="981">
        <f t="shared" si="11"/>
        <v>4.8600000000000003</v>
      </c>
      <c r="U224" s="988"/>
      <c r="V224" s="928"/>
      <c r="W224" s="928"/>
      <c r="X224" s="986"/>
      <c r="Y224" s="984">
        <v>7</v>
      </c>
    </row>
    <row r="225" spans="1:25" ht="14.4" customHeight="1" x14ac:dyDescent="0.3">
      <c r="A225" s="948" t="s">
        <v>8964</v>
      </c>
      <c r="B225" s="934"/>
      <c r="C225" s="935"/>
      <c r="D225" s="932"/>
      <c r="E225" s="944"/>
      <c r="F225" s="939"/>
      <c r="G225" s="921"/>
      <c r="H225" s="936">
        <v>1</v>
      </c>
      <c r="I225" s="937">
        <v>1.37</v>
      </c>
      <c r="J225" s="922">
        <v>35</v>
      </c>
      <c r="K225" s="940">
        <v>1.24</v>
      </c>
      <c r="L225" s="938">
        <v>4</v>
      </c>
      <c r="M225" s="938">
        <v>33</v>
      </c>
      <c r="N225" s="941">
        <v>11</v>
      </c>
      <c r="O225" s="938" t="s">
        <v>8547</v>
      </c>
      <c r="P225" s="942" t="s">
        <v>8965</v>
      </c>
      <c r="Q225" s="943"/>
      <c r="R225" s="982"/>
      <c r="S225" s="943">
        <f t="shared" si="10"/>
        <v>1</v>
      </c>
      <c r="T225" s="982">
        <f t="shared" si="11"/>
        <v>1.37</v>
      </c>
      <c r="U225" s="989"/>
      <c r="V225" s="934"/>
      <c r="W225" s="934"/>
      <c r="X225" s="987"/>
      <c r="Y225" s="985">
        <v>24</v>
      </c>
    </row>
    <row r="226" spans="1:25" ht="14.4" customHeight="1" x14ac:dyDescent="0.3">
      <c r="A226" s="947" t="s">
        <v>8966</v>
      </c>
      <c r="B226" s="923">
        <v>3</v>
      </c>
      <c r="C226" s="924">
        <v>2.8</v>
      </c>
      <c r="D226" s="925">
        <v>2.7</v>
      </c>
      <c r="E226" s="933">
        <v>1</v>
      </c>
      <c r="F226" s="915">
        <v>0.93</v>
      </c>
      <c r="G226" s="916">
        <v>3</v>
      </c>
      <c r="H226" s="914">
        <v>1</v>
      </c>
      <c r="I226" s="915">
        <v>0.93</v>
      </c>
      <c r="J226" s="916">
        <v>3</v>
      </c>
      <c r="K226" s="917">
        <v>0.93</v>
      </c>
      <c r="L226" s="914">
        <v>2</v>
      </c>
      <c r="M226" s="914">
        <v>15</v>
      </c>
      <c r="N226" s="918">
        <v>5</v>
      </c>
      <c r="O226" s="914" t="s">
        <v>8547</v>
      </c>
      <c r="P226" s="931" t="s">
        <v>8967</v>
      </c>
      <c r="Q226" s="919"/>
      <c r="R226" s="981"/>
      <c r="S226" s="919">
        <f t="shared" si="10"/>
        <v>0</v>
      </c>
      <c r="T226" s="981">
        <f t="shared" si="11"/>
        <v>0</v>
      </c>
      <c r="U226" s="988"/>
      <c r="V226" s="928"/>
      <c r="W226" s="928"/>
      <c r="X226" s="986"/>
      <c r="Y226" s="984"/>
    </row>
    <row r="227" spans="1:25" ht="14.4" customHeight="1" x14ac:dyDescent="0.3">
      <c r="A227" s="947" t="s">
        <v>8968</v>
      </c>
      <c r="B227" s="928">
        <v>13</v>
      </c>
      <c r="C227" s="929">
        <v>5.85</v>
      </c>
      <c r="D227" s="930">
        <v>4.2</v>
      </c>
      <c r="E227" s="933">
        <v>10</v>
      </c>
      <c r="F227" s="915">
        <v>4.49</v>
      </c>
      <c r="G227" s="916">
        <v>3.6</v>
      </c>
      <c r="H227" s="911">
        <v>14</v>
      </c>
      <c r="I227" s="912">
        <v>6.28</v>
      </c>
      <c r="J227" s="913">
        <v>3.3</v>
      </c>
      <c r="K227" s="917">
        <v>0.45</v>
      </c>
      <c r="L227" s="914">
        <v>1</v>
      </c>
      <c r="M227" s="914">
        <v>12</v>
      </c>
      <c r="N227" s="918">
        <v>4</v>
      </c>
      <c r="O227" s="914" t="s">
        <v>8547</v>
      </c>
      <c r="P227" s="931" t="s">
        <v>8969</v>
      </c>
      <c r="Q227" s="919"/>
      <c r="R227" s="981"/>
      <c r="S227" s="919">
        <f t="shared" si="10"/>
        <v>4</v>
      </c>
      <c r="T227" s="981">
        <f t="shared" si="11"/>
        <v>1.79</v>
      </c>
      <c r="U227" s="988"/>
      <c r="V227" s="928"/>
      <c r="W227" s="928"/>
      <c r="X227" s="986"/>
      <c r="Y227" s="984">
        <v>4</v>
      </c>
    </row>
    <row r="228" spans="1:25" ht="14.4" customHeight="1" x14ac:dyDescent="0.3">
      <c r="A228" s="948" t="s">
        <v>8970</v>
      </c>
      <c r="B228" s="934">
        <v>1</v>
      </c>
      <c r="C228" s="935">
        <v>1.17</v>
      </c>
      <c r="D228" s="932">
        <v>14</v>
      </c>
      <c r="E228" s="944">
        <v>1</v>
      </c>
      <c r="F228" s="939">
        <v>0.72</v>
      </c>
      <c r="G228" s="921">
        <v>8</v>
      </c>
      <c r="H228" s="936"/>
      <c r="I228" s="937"/>
      <c r="J228" s="920"/>
      <c r="K228" s="940">
        <v>0.72</v>
      </c>
      <c r="L228" s="938">
        <v>3</v>
      </c>
      <c r="M228" s="938">
        <v>24</v>
      </c>
      <c r="N228" s="941">
        <v>8</v>
      </c>
      <c r="O228" s="938" t="s">
        <v>8547</v>
      </c>
      <c r="P228" s="942" t="s">
        <v>8969</v>
      </c>
      <c r="Q228" s="943"/>
      <c r="R228" s="982"/>
      <c r="S228" s="943">
        <f t="shared" si="10"/>
        <v>-1</v>
      </c>
      <c r="T228" s="982">
        <f t="shared" si="11"/>
        <v>-0.72</v>
      </c>
      <c r="U228" s="989"/>
      <c r="V228" s="934"/>
      <c r="W228" s="934"/>
      <c r="X228" s="987"/>
      <c r="Y228" s="985"/>
    </row>
    <row r="229" spans="1:25" ht="14.4" customHeight="1" x14ac:dyDescent="0.3">
      <c r="A229" s="947" t="s">
        <v>8971</v>
      </c>
      <c r="B229" s="928">
        <v>1</v>
      </c>
      <c r="C229" s="929">
        <v>0.54</v>
      </c>
      <c r="D229" s="930">
        <v>4</v>
      </c>
      <c r="E229" s="933">
        <v>1</v>
      </c>
      <c r="F229" s="915">
        <v>0.54</v>
      </c>
      <c r="G229" s="916">
        <v>6</v>
      </c>
      <c r="H229" s="911">
        <v>1</v>
      </c>
      <c r="I229" s="912">
        <v>0.54</v>
      </c>
      <c r="J229" s="913">
        <v>7</v>
      </c>
      <c r="K229" s="917">
        <v>0.54</v>
      </c>
      <c r="L229" s="914">
        <v>3</v>
      </c>
      <c r="M229" s="914">
        <v>27</v>
      </c>
      <c r="N229" s="918">
        <v>9</v>
      </c>
      <c r="O229" s="914" t="s">
        <v>8547</v>
      </c>
      <c r="P229" s="931" t="s">
        <v>8972</v>
      </c>
      <c r="Q229" s="919"/>
      <c r="R229" s="981"/>
      <c r="S229" s="919">
        <f t="shared" si="10"/>
        <v>0</v>
      </c>
      <c r="T229" s="981">
        <f t="shared" si="11"/>
        <v>0</v>
      </c>
      <c r="U229" s="988"/>
      <c r="V229" s="928"/>
      <c r="W229" s="928"/>
      <c r="X229" s="986"/>
      <c r="Y229" s="984"/>
    </row>
    <row r="230" spans="1:25" ht="14.4" customHeight="1" x14ac:dyDescent="0.3">
      <c r="A230" s="947" t="s">
        <v>8973</v>
      </c>
      <c r="B230" s="923">
        <v>5</v>
      </c>
      <c r="C230" s="924">
        <v>2.4300000000000002</v>
      </c>
      <c r="D230" s="925">
        <v>5.2</v>
      </c>
      <c r="E230" s="933"/>
      <c r="F230" s="915"/>
      <c r="G230" s="916"/>
      <c r="H230" s="914">
        <v>4</v>
      </c>
      <c r="I230" s="915">
        <v>1.95</v>
      </c>
      <c r="J230" s="916">
        <v>3.8</v>
      </c>
      <c r="K230" s="917">
        <v>0.49</v>
      </c>
      <c r="L230" s="914">
        <v>2</v>
      </c>
      <c r="M230" s="914">
        <v>21</v>
      </c>
      <c r="N230" s="918">
        <v>7</v>
      </c>
      <c r="O230" s="914" t="s">
        <v>8547</v>
      </c>
      <c r="P230" s="931" t="s">
        <v>8974</v>
      </c>
      <c r="Q230" s="919"/>
      <c r="R230" s="981"/>
      <c r="S230" s="919">
        <f t="shared" si="10"/>
        <v>4</v>
      </c>
      <c r="T230" s="981">
        <f t="shared" si="11"/>
        <v>1.95</v>
      </c>
      <c r="U230" s="988"/>
      <c r="V230" s="928"/>
      <c r="W230" s="928"/>
      <c r="X230" s="986"/>
      <c r="Y230" s="984"/>
    </row>
    <row r="231" spans="1:25" ht="14.4" customHeight="1" x14ac:dyDescent="0.3">
      <c r="A231" s="948" t="s">
        <v>8975</v>
      </c>
      <c r="B231" s="945">
        <v>1</v>
      </c>
      <c r="C231" s="946">
        <v>0.65</v>
      </c>
      <c r="D231" s="927">
        <v>5</v>
      </c>
      <c r="E231" s="944">
        <v>1</v>
      </c>
      <c r="F231" s="939">
        <v>0.65</v>
      </c>
      <c r="G231" s="921">
        <v>6</v>
      </c>
      <c r="H231" s="938">
        <v>1</v>
      </c>
      <c r="I231" s="939">
        <v>0.65</v>
      </c>
      <c r="J231" s="922">
        <v>11</v>
      </c>
      <c r="K231" s="940">
        <v>0.65</v>
      </c>
      <c r="L231" s="938">
        <v>3</v>
      </c>
      <c r="M231" s="938">
        <v>30</v>
      </c>
      <c r="N231" s="941">
        <v>10</v>
      </c>
      <c r="O231" s="938" t="s">
        <v>8547</v>
      </c>
      <c r="P231" s="942" t="s">
        <v>8976</v>
      </c>
      <c r="Q231" s="943"/>
      <c r="R231" s="982"/>
      <c r="S231" s="943">
        <f t="shared" si="10"/>
        <v>0</v>
      </c>
      <c r="T231" s="982">
        <f t="shared" si="11"/>
        <v>0</v>
      </c>
      <c r="U231" s="989"/>
      <c r="V231" s="934"/>
      <c r="W231" s="934"/>
      <c r="X231" s="987"/>
      <c r="Y231" s="985">
        <v>1</v>
      </c>
    </row>
    <row r="232" spans="1:25" ht="14.4" customHeight="1" x14ac:dyDescent="0.3">
      <c r="A232" s="947" t="s">
        <v>8977</v>
      </c>
      <c r="B232" s="928">
        <v>53</v>
      </c>
      <c r="C232" s="929">
        <v>13.02</v>
      </c>
      <c r="D232" s="930">
        <v>2.4</v>
      </c>
      <c r="E232" s="933">
        <v>52</v>
      </c>
      <c r="F232" s="915">
        <v>12.79</v>
      </c>
      <c r="G232" s="916">
        <v>2.4</v>
      </c>
      <c r="H232" s="911">
        <v>54</v>
      </c>
      <c r="I232" s="912">
        <v>13.27</v>
      </c>
      <c r="J232" s="913">
        <v>2.4</v>
      </c>
      <c r="K232" s="917">
        <v>0.25</v>
      </c>
      <c r="L232" s="914">
        <v>1</v>
      </c>
      <c r="M232" s="914">
        <v>9</v>
      </c>
      <c r="N232" s="918">
        <v>3</v>
      </c>
      <c r="O232" s="914" t="s">
        <v>8547</v>
      </c>
      <c r="P232" s="931" t="s">
        <v>8978</v>
      </c>
      <c r="Q232" s="919"/>
      <c r="R232" s="981"/>
      <c r="S232" s="919">
        <f t="shared" si="10"/>
        <v>2</v>
      </c>
      <c r="T232" s="981">
        <f t="shared" si="11"/>
        <v>0.48000000000000043</v>
      </c>
      <c r="U232" s="988"/>
      <c r="V232" s="928"/>
      <c r="W232" s="928"/>
      <c r="X232" s="986"/>
      <c r="Y232" s="984">
        <v>4</v>
      </c>
    </row>
    <row r="233" spans="1:25" ht="14.4" customHeight="1" x14ac:dyDescent="0.3">
      <c r="A233" s="948" t="s">
        <v>8979</v>
      </c>
      <c r="B233" s="934">
        <v>2</v>
      </c>
      <c r="C233" s="935">
        <v>0.62</v>
      </c>
      <c r="D233" s="932">
        <v>8.5</v>
      </c>
      <c r="E233" s="944">
        <v>2</v>
      </c>
      <c r="F233" s="939">
        <v>0.64</v>
      </c>
      <c r="G233" s="921">
        <v>3</v>
      </c>
      <c r="H233" s="936">
        <v>1</v>
      </c>
      <c r="I233" s="937">
        <v>0.31</v>
      </c>
      <c r="J233" s="920">
        <v>3</v>
      </c>
      <c r="K233" s="940">
        <v>0.31</v>
      </c>
      <c r="L233" s="938">
        <v>1</v>
      </c>
      <c r="M233" s="938">
        <v>12</v>
      </c>
      <c r="N233" s="941">
        <v>4</v>
      </c>
      <c r="O233" s="938" t="s">
        <v>8547</v>
      </c>
      <c r="P233" s="942" t="s">
        <v>8980</v>
      </c>
      <c r="Q233" s="943"/>
      <c r="R233" s="982"/>
      <c r="S233" s="943">
        <f t="shared" si="10"/>
        <v>-1</v>
      </c>
      <c r="T233" s="982">
        <f t="shared" si="11"/>
        <v>-0.33</v>
      </c>
      <c r="U233" s="989"/>
      <c r="V233" s="934"/>
      <c r="W233" s="934"/>
      <c r="X233" s="987"/>
      <c r="Y233" s="985"/>
    </row>
    <row r="234" spans="1:25" ht="14.4" customHeight="1" x14ac:dyDescent="0.3">
      <c r="A234" s="948" t="s">
        <v>8981</v>
      </c>
      <c r="B234" s="934"/>
      <c r="C234" s="935"/>
      <c r="D234" s="932"/>
      <c r="E234" s="944">
        <v>1</v>
      </c>
      <c r="F234" s="939">
        <v>0.62</v>
      </c>
      <c r="G234" s="921">
        <v>2</v>
      </c>
      <c r="H234" s="936">
        <v>2</v>
      </c>
      <c r="I234" s="937">
        <v>1.24</v>
      </c>
      <c r="J234" s="920">
        <v>5.5</v>
      </c>
      <c r="K234" s="940">
        <v>0.62</v>
      </c>
      <c r="L234" s="938">
        <v>2</v>
      </c>
      <c r="M234" s="938">
        <v>21</v>
      </c>
      <c r="N234" s="941">
        <v>7</v>
      </c>
      <c r="O234" s="938" t="s">
        <v>8547</v>
      </c>
      <c r="P234" s="942" t="s">
        <v>8982</v>
      </c>
      <c r="Q234" s="943"/>
      <c r="R234" s="982"/>
      <c r="S234" s="943">
        <f t="shared" si="10"/>
        <v>1</v>
      </c>
      <c r="T234" s="982">
        <f t="shared" si="11"/>
        <v>0.62</v>
      </c>
      <c r="U234" s="989"/>
      <c r="V234" s="934"/>
      <c r="W234" s="934"/>
      <c r="X234" s="987"/>
      <c r="Y234" s="985">
        <v>2</v>
      </c>
    </row>
    <row r="235" spans="1:25" ht="14.4" customHeight="1" x14ac:dyDescent="0.3">
      <c r="A235" s="947" t="s">
        <v>8983</v>
      </c>
      <c r="B235" s="923">
        <v>7</v>
      </c>
      <c r="C235" s="924">
        <v>2.41</v>
      </c>
      <c r="D235" s="925">
        <v>2.9</v>
      </c>
      <c r="E235" s="933">
        <v>2</v>
      </c>
      <c r="F235" s="915">
        <v>0.71</v>
      </c>
      <c r="G235" s="916">
        <v>5</v>
      </c>
      <c r="H235" s="914">
        <v>5</v>
      </c>
      <c r="I235" s="915">
        <v>1.72</v>
      </c>
      <c r="J235" s="916">
        <v>3.8</v>
      </c>
      <c r="K235" s="917">
        <v>0.34</v>
      </c>
      <c r="L235" s="914">
        <v>2</v>
      </c>
      <c r="M235" s="914">
        <v>15</v>
      </c>
      <c r="N235" s="918">
        <v>5</v>
      </c>
      <c r="O235" s="914" t="s">
        <v>8547</v>
      </c>
      <c r="P235" s="931" t="s">
        <v>8984</v>
      </c>
      <c r="Q235" s="919"/>
      <c r="R235" s="981"/>
      <c r="S235" s="919">
        <f t="shared" si="10"/>
        <v>3</v>
      </c>
      <c r="T235" s="981">
        <f t="shared" si="11"/>
        <v>1.01</v>
      </c>
      <c r="U235" s="988"/>
      <c r="V235" s="928"/>
      <c r="W235" s="928"/>
      <c r="X235" s="986"/>
      <c r="Y235" s="984"/>
    </row>
    <row r="236" spans="1:25" ht="14.4" customHeight="1" x14ac:dyDescent="0.3">
      <c r="A236" s="948" t="s">
        <v>8985</v>
      </c>
      <c r="B236" s="945">
        <v>1</v>
      </c>
      <c r="C236" s="946">
        <v>0.48</v>
      </c>
      <c r="D236" s="927">
        <v>5</v>
      </c>
      <c r="E236" s="944">
        <v>1</v>
      </c>
      <c r="F236" s="939">
        <v>0.48</v>
      </c>
      <c r="G236" s="921">
        <v>7</v>
      </c>
      <c r="H236" s="938">
        <v>2</v>
      </c>
      <c r="I236" s="939">
        <v>0.96</v>
      </c>
      <c r="J236" s="922">
        <v>8.5</v>
      </c>
      <c r="K236" s="940">
        <v>0.48</v>
      </c>
      <c r="L236" s="938">
        <v>3</v>
      </c>
      <c r="M236" s="938">
        <v>24</v>
      </c>
      <c r="N236" s="941">
        <v>8</v>
      </c>
      <c r="O236" s="938" t="s">
        <v>8547</v>
      </c>
      <c r="P236" s="942" t="s">
        <v>8986</v>
      </c>
      <c r="Q236" s="943"/>
      <c r="R236" s="982"/>
      <c r="S236" s="943">
        <f t="shared" si="10"/>
        <v>1</v>
      </c>
      <c r="T236" s="982">
        <f t="shared" si="11"/>
        <v>0.48</v>
      </c>
      <c r="U236" s="989"/>
      <c r="V236" s="934"/>
      <c r="W236" s="934"/>
      <c r="X236" s="987"/>
      <c r="Y236" s="985">
        <v>1</v>
      </c>
    </row>
    <row r="237" spans="1:25" ht="14.4" customHeight="1" x14ac:dyDescent="0.3">
      <c r="A237" s="947" t="s">
        <v>8987</v>
      </c>
      <c r="B237" s="928"/>
      <c r="C237" s="929"/>
      <c r="D237" s="930"/>
      <c r="E237" s="911"/>
      <c r="F237" s="912"/>
      <c r="G237" s="913"/>
      <c r="H237" s="914">
        <v>1</v>
      </c>
      <c r="I237" s="915">
        <v>2.67</v>
      </c>
      <c r="J237" s="916">
        <v>8</v>
      </c>
      <c r="K237" s="917">
        <v>2.67</v>
      </c>
      <c r="L237" s="914">
        <v>3</v>
      </c>
      <c r="M237" s="914">
        <v>27</v>
      </c>
      <c r="N237" s="918">
        <v>9</v>
      </c>
      <c r="O237" s="914" t="s">
        <v>8547</v>
      </c>
      <c r="P237" s="931" t="s">
        <v>8988</v>
      </c>
      <c r="Q237" s="919"/>
      <c r="R237" s="981"/>
      <c r="S237" s="919">
        <f t="shared" si="10"/>
        <v>1</v>
      </c>
      <c r="T237" s="981">
        <f t="shared" si="11"/>
        <v>2.67</v>
      </c>
      <c r="U237" s="988"/>
      <c r="V237" s="928"/>
      <c r="W237" s="928"/>
      <c r="X237" s="986"/>
      <c r="Y237" s="984"/>
    </row>
    <row r="238" spans="1:25" ht="14.4" customHeight="1" x14ac:dyDescent="0.3">
      <c r="A238" s="948" t="s">
        <v>8989</v>
      </c>
      <c r="B238" s="934"/>
      <c r="C238" s="935"/>
      <c r="D238" s="932"/>
      <c r="E238" s="936">
        <v>2</v>
      </c>
      <c r="F238" s="937">
        <v>6.18</v>
      </c>
      <c r="G238" s="920">
        <v>11.5</v>
      </c>
      <c r="H238" s="938"/>
      <c r="I238" s="939"/>
      <c r="J238" s="921"/>
      <c r="K238" s="940">
        <v>3.09</v>
      </c>
      <c r="L238" s="938">
        <v>3</v>
      </c>
      <c r="M238" s="938">
        <v>30</v>
      </c>
      <c r="N238" s="941">
        <v>10</v>
      </c>
      <c r="O238" s="938" t="s">
        <v>8547</v>
      </c>
      <c r="P238" s="942" t="s">
        <v>8990</v>
      </c>
      <c r="Q238" s="943"/>
      <c r="R238" s="982"/>
      <c r="S238" s="943">
        <f t="shared" si="10"/>
        <v>-2</v>
      </c>
      <c r="T238" s="982">
        <f t="shared" si="11"/>
        <v>-6.18</v>
      </c>
      <c r="U238" s="989"/>
      <c r="V238" s="934"/>
      <c r="W238" s="934"/>
      <c r="X238" s="987"/>
      <c r="Y238" s="985"/>
    </row>
    <row r="239" spans="1:25" ht="14.4" customHeight="1" x14ac:dyDescent="0.3">
      <c r="A239" s="947" t="s">
        <v>8991</v>
      </c>
      <c r="B239" s="923">
        <v>3</v>
      </c>
      <c r="C239" s="924">
        <v>3.91</v>
      </c>
      <c r="D239" s="925">
        <v>6.3</v>
      </c>
      <c r="E239" s="933"/>
      <c r="F239" s="915"/>
      <c r="G239" s="916"/>
      <c r="H239" s="914">
        <v>1</v>
      </c>
      <c r="I239" s="915">
        <v>1.3</v>
      </c>
      <c r="J239" s="926">
        <v>9</v>
      </c>
      <c r="K239" s="917">
        <v>1.3</v>
      </c>
      <c r="L239" s="914">
        <v>2</v>
      </c>
      <c r="M239" s="914">
        <v>18</v>
      </c>
      <c r="N239" s="918">
        <v>6</v>
      </c>
      <c r="O239" s="914" t="s">
        <v>8547</v>
      </c>
      <c r="P239" s="931" t="s">
        <v>8992</v>
      </c>
      <c r="Q239" s="919"/>
      <c r="R239" s="981"/>
      <c r="S239" s="919">
        <f t="shared" si="10"/>
        <v>1</v>
      </c>
      <c r="T239" s="981">
        <f t="shared" si="11"/>
        <v>1.3</v>
      </c>
      <c r="U239" s="988"/>
      <c r="V239" s="928"/>
      <c r="W239" s="928"/>
      <c r="X239" s="986"/>
      <c r="Y239" s="984">
        <v>3</v>
      </c>
    </row>
    <row r="240" spans="1:25" ht="14.4" customHeight="1" x14ac:dyDescent="0.3">
      <c r="A240" s="947" t="s">
        <v>8993</v>
      </c>
      <c r="B240" s="928"/>
      <c r="C240" s="929"/>
      <c r="D240" s="930"/>
      <c r="E240" s="933"/>
      <c r="F240" s="915"/>
      <c r="G240" s="916"/>
      <c r="H240" s="911">
        <v>1</v>
      </c>
      <c r="I240" s="912">
        <v>2.0499999999999998</v>
      </c>
      <c r="J240" s="926">
        <v>16</v>
      </c>
      <c r="K240" s="917">
        <v>1.56</v>
      </c>
      <c r="L240" s="914">
        <v>2</v>
      </c>
      <c r="M240" s="914">
        <v>21</v>
      </c>
      <c r="N240" s="918">
        <v>7</v>
      </c>
      <c r="O240" s="914" t="s">
        <v>8547</v>
      </c>
      <c r="P240" s="931" t="s">
        <v>8994</v>
      </c>
      <c r="Q240" s="919"/>
      <c r="R240" s="981"/>
      <c r="S240" s="919">
        <f t="shared" si="10"/>
        <v>1</v>
      </c>
      <c r="T240" s="981">
        <f t="shared" si="11"/>
        <v>2.0499999999999998</v>
      </c>
      <c r="U240" s="988"/>
      <c r="V240" s="928"/>
      <c r="W240" s="928"/>
      <c r="X240" s="986"/>
      <c r="Y240" s="984">
        <v>9</v>
      </c>
    </row>
    <row r="241" spans="1:25" ht="14.4" customHeight="1" x14ac:dyDescent="0.3">
      <c r="A241" s="947" t="s">
        <v>8995</v>
      </c>
      <c r="B241" s="928">
        <v>27</v>
      </c>
      <c r="C241" s="929">
        <v>10.59</v>
      </c>
      <c r="D241" s="930">
        <v>6</v>
      </c>
      <c r="E241" s="933">
        <v>27</v>
      </c>
      <c r="F241" s="915">
        <v>10.37</v>
      </c>
      <c r="G241" s="916">
        <v>5.4</v>
      </c>
      <c r="H241" s="911">
        <v>38</v>
      </c>
      <c r="I241" s="912">
        <v>14.72</v>
      </c>
      <c r="J241" s="926">
        <v>6.1</v>
      </c>
      <c r="K241" s="917">
        <v>0.38</v>
      </c>
      <c r="L241" s="914">
        <v>2</v>
      </c>
      <c r="M241" s="914">
        <v>15</v>
      </c>
      <c r="N241" s="918">
        <v>5</v>
      </c>
      <c r="O241" s="914" t="s">
        <v>8547</v>
      </c>
      <c r="P241" s="931" t="s">
        <v>8996</v>
      </c>
      <c r="Q241" s="919"/>
      <c r="R241" s="981"/>
      <c r="S241" s="919">
        <f t="shared" si="10"/>
        <v>11</v>
      </c>
      <c r="T241" s="981">
        <f t="shared" si="11"/>
        <v>4.3500000000000014</v>
      </c>
      <c r="U241" s="988"/>
      <c r="V241" s="928"/>
      <c r="W241" s="928"/>
      <c r="X241" s="986"/>
      <c r="Y241" s="984">
        <v>82</v>
      </c>
    </row>
    <row r="242" spans="1:25" ht="14.4" customHeight="1" x14ac:dyDescent="0.3">
      <c r="A242" s="948" t="s">
        <v>8997</v>
      </c>
      <c r="B242" s="934">
        <v>3</v>
      </c>
      <c r="C242" s="935">
        <v>1.58</v>
      </c>
      <c r="D242" s="932">
        <v>5</v>
      </c>
      <c r="E242" s="944">
        <v>5</v>
      </c>
      <c r="F242" s="939">
        <v>2.63</v>
      </c>
      <c r="G242" s="921">
        <v>5</v>
      </c>
      <c r="H242" s="936">
        <v>4</v>
      </c>
      <c r="I242" s="937">
        <v>2.11</v>
      </c>
      <c r="J242" s="920">
        <v>5.8</v>
      </c>
      <c r="K242" s="940">
        <v>0.53</v>
      </c>
      <c r="L242" s="938">
        <v>3</v>
      </c>
      <c r="M242" s="938">
        <v>24</v>
      </c>
      <c r="N242" s="941">
        <v>8</v>
      </c>
      <c r="O242" s="938" t="s">
        <v>8547</v>
      </c>
      <c r="P242" s="942" t="s">
        <v>8998</v>
      </c>
      <c r="Q242" s="943"/>
      <c r="R242" s="982"/>
      <c r="S242" s="943">
        <f t="shared" si="10"/>
        <v>-1</v>
      </c>
      <c r="T242" s="982">
        <f t="shared" si="11"/>
        <v>-0.52</v>
      </c>
      <c r="U242" s="989"/>
      <c r="V242" s="934"/>
      <c r="W242" s="934"/>
      <c r="X242" s="987"/>
      <c r="Y242" s="985"/>
    </row>
    <row r="243" spans="1:25" ht="14.4" customHeight="1" x14ac:dyDescent="0.3">
      <c r="A243" s="948" t="s">
        <v>8999</v>
      </c>
      <c r="B243" s="934"/>
      <c r="C243" s="935"/>
      <c r="D243" s="932"/>
      <c r="E243" s="944"/>
      <c r="F243" s="939"/>
      <c r="G243" s="921"/>
      <c r="H243" s="936">
        <v>2</v>
      </c>
      <c r="I243" s="937">
        <v>1.81</v>
      </c>
      <c r="J243" s="920">
        <v>6</v>
      </c>
      <c r="K243" s="940">
        <v>0.91</v>
      </c>
      <c r="L243" s="938">
        <v>3</v>
      </c>
      <c r="M243" s="938">
        <v>30</v>
      </c>
      <c r="N243" s="941">
        <v>10</v>
      </c>
      <c r="O243" s="938" t="s">
        <v>8547</v>
      </c>
      <c r="P243" s="942" t="s">
        <v>9000</v>
      </c>
      <c r="Q243" s="943"/>
      <c r="R243" s="982"/>
      <c r="S243" s="943">
        <f t="shared" si="10"/>
        <v>2</v>
      </c>
      <c r="T243" s="982">
        <f t="shared" si="11"/>
        <v>1.81</v>
      </c>
      <c r="U243" s="989"/>
      <c r="V243" s="934"/>
      <c r="W243" s="934"/>
      <c r="X243" s="987"/>
      <c r="Y243" s="985"/>
    </row>
    <row r="244" spans="1:25" ht="14.4" customHeight="1" x14ac:dyDescent="0.3">
      <c r="A244" s="947" t="s">
        <v>9001</v>
      </c>
      <c r="B244" s="928">
        <v>31</v>
      </c>
      <c r="C244" s="929">
        <v>11.72</v>
      </c>
      <c r="D244" s="930">
        <v>3.4</v>
      </c>
      <c r="E244" s="933">
        <v>30</v>
      </c>
      <c r="F244" s="915">
        <v>11.33</v>
      </c>
      <c r="G244" s="916">
        <v>3.5</v>
      </c>
      <c r="H244" s="911">
        <v>21</v>
      </c>
      <c r="I244" s="912">
        <v>7.93</v>
      </c>
      <c r="J244" s="913">
        <v>3.3</v>
      </c>
      <c r="K244" s="917">
        <v>0.38</v>
      </c>
      <c r="L244" s="914">
        <v>2</v>
      </c>
      <c r="M244" s="914">
        <v>15</v>
      </c>
      <c r="N244" s="918">
        <v>5</v>
      </c>
      <c r="O244" s="914" t="s">
        <v>8547</v>
      </c>
      <c r="P244" s="931" t="s">
        <v>9002</v>
      </c>
      <c r="Q244" s="919"/>
      <c r="R244" s="981"/>
      <c r="S244" s="919">
        <f t="shared" si="10"/>
        <v>-9</v>
      </c>
      <c r="T244" s="981">
        <f t="shared" si="11"/>
        <v>-3.4000000000000004</v>
      </c>
      <c r="U244" s="988"/>
      <c r="V244" s="928"/>
      <c r="W244" s="928"/>
      <c r="X244" s="986"/>
      <c r="Y244" s="984">
        <v>4</v>
      </c>
    </row>
    <row r="245" spans="1:25" ht="14.4" customHeight="1" x14ac:dyDescent="0.3">
      <c r="A245" s="948" t="s">
        <v>9003</v>
      </c>
      <c r="B245" s="934">
        <v>62</v>
      </c>
      <c r="C245" s="935">
        <v>26.26</v>
      </c>
      <c r="D245" s="932">
        <v>4.3</v>
      </c>
      <c r="E245" s="944">
        <v>57</v>
      </c>
      <c r="F245" s="939">
        <v>24.01</v>
      </c>
      <c r="G245" s="921">
        <v>3.8</v>
      </c>
      <c r="H245" s="936">
        <v>83</v>
      </c>
      <c r="I245" s="937">
        <v>34.96</v>
      </c>
      <c r="J245" s="920">
        <v>3.8</v>
      </c>
      <c r="K245" s="940">
        <v>0.42</v>
      </c>
      <c r="L245" s="938">
        <v>2</v>
      </c>
      <c r="M245" s="938">
        <v>15</v>
      </c>
      <c r="N245" s="941">
        <v>5</v>
      </c>
      <c r="O245" s="938" t="s">
        <v>8547</v>
      </c>
      <c r="P245" s="942" t="s">
        <v>9004</v>
      </c>
      <c r="Q245" s="943"/>
      <c r="R245" s="982"/>
      <c r="S245" s="943">
        <f t="shared" si="10"/>
        <v>26</v>
      </c>
      <c r="T245" s="982">
        <f t="shared" si="11"/>
        <v>10.95</v>
      </c>
      <c r="U245" s="989"/>
      <c r="V245" s="934"/>
      <c r="W245" s="934"/>
      <c r="X245" s="987"/>
      <c r="Y245" s="985">
        <v>13</v>
      </c>
    </row>
    <row r="246" spans="1:25" ht="14.4" customHeight="1" x14ac:dyDescent="0.3">
      <c r="A246" s="948" t="s">
        <v>9005</v>
      </c>
      <c r="B246" s="934">
        <v>3</v>
      </c>
      <c r="C246" s="935">
        <v>1.93</v>
      </c>
      <c r="D246" s="932">
        <v>5.7</v>
      </c>
      <c r="E246" s="944">
        <v>3</v>
      </c>
      <c r="F246" s="939">
        <v>1.93</v>
      </c>
      <c r="G246" s="921">
        <v>4.3</v>
      </c>
      <c r="H246" s="936">
        <v>5</v>
      </c>
      <c r="I246" s="937">
        <v>2.9</v>
      </c>
      <c r="J246" s="920">
        <v>3.6</v>
      </c>
      <c r="K246" s="940">
        <v>0.64</v>
      </c>
      <c r="L246" s="938">
        <v>2</v>
      </c>
      <c r="M246" s="938">
        <v>21</v>
      </c>
      <c r="N246" s="941">
        <v>7</v>
      </c>
      <c r="O246" s="938" t="s">
        <v>8547</v>
      </c>
      <c r="P246" s="942" t="s">
        <v>9006</v>
      </c>
      <c r="Q246" s="943"/>
      <c r="R246" s="982"/>
      <c r="S246" s="943">
        <f t="shared" si="10"/>
        <v>2</v>
      </c>
      <c r="T246" s="982">
        <f t="shared" si="11"/>
        <v>0.97</v>
      </c>
      <c r="U246" s="989"/>
      <c r="V246" s="934"/>
      <c r="W246" s="934"/>
      <c r="X246" s="987"/>
      <c r="Y246" s="985"/>
    </row>
    <row r="247" spans="1:25" ht="14.4" customHeight="1" x14ac:dyDescent="0.3">
      <c r="A247" s="947" t="s">
        <v>9007</v>
      </c>
      <c r="B247" s="928">
        <v>3</v>
      </c>
      <c r="C247" s="929">
        <v>1.3</v>
      </c>
      <c r="D247" s="930">
        <v>4.3</v>
      </c>
      <c r="E247" s="911">
        <v>6</v>
      </c>
      <c r="F247" s="912">
        <v>4.3499999999999996</v>
      </c>
      <c r="G247" s="913">
        <v>12.5</v>
      </c>
      <c r="H247" s="914"/>
      <c r="I247" s="915"/>
      <c r="J247" s="916"/>
      <c r="K247" s="917">
        <v>0.43</v>
      </c>
      <c r="L247" s="914">
        <v>2</v>
      </c>
      <c r="M247" s="914">
        <v>15</v>
      </c>
      <c r="N247" s="918">
        <v>5</v>
      </c>
      <c r="O247" s="914" t="s">
        <v>8547</v>
      </c>
      <c r="P247" s="931" t="s">
        <v>9008</v>
      </c>
      <c r="Q247" s="919"/>
      <c r="R247" s="981"/>
      <c r="S247" s="919">
        <f t="shared" si="10"/>
        <v>-6</v>
      </c>
      <c r="T247" s="981">
        <f t="shared" si="11"/>
        <v>-4.3499999999999996</v>
      </c>
      <c r="U247" s="988"/>
      <c r="V247" s="928"/>
      <c r="W247" s="928"/>
      <c r="X247" s="986"/>
      <c r="Y247" s="984"/>
    </row>
    <row r="248" spans="1:25" ht="14.4" customHeight="1" x14ac:dyDescent="0.3">
      <c r="A248" s="948" t="s">
        <v>9009</v>
      </c>
      <c r="B248" s="934">
        <v>1</v>
      </c>
      <c r="C248" s="935">
        <v>0.56000000000000005</v>
      </c>
      <c r="D248" s="932">
        <v>7</v>
      </c>
      <c r="E248" s="936"/>
      <c r="F248" s="937"/>
      <c r="G248" s="920"/>
      <c r="H248" s="938"/>
      <c r="I248" s="939"/>
      <c r="J248" s="921"/>
      <c r="K248" s="940">
        <v>0.56000000000000005</v>
      </c>
      <c r="L248" s="938">
        <v>2</v>
      </c>
      <c r="M248" s="938">
        <v>15</v>
      </c>
      <c r="N248" s="941">
        <v>5</v>
      </c>
      <c r="O248" s="938" t="s">
        <v>8547</v>
      </c>
      <c r="P248" s="942" t="s">
        <v>9010</v>
      </c>
      <c r="Q248" s="943"/>
      <c r="R248" s="982"/>
      <c r="S248" s="943">
        <f t="shared" si="10"/>
        <v>0</v>
      </c>
      <c r="T248" s="982">
        <f t="shared" si="11"/>
        <v>0</v>
      </c>
      <c r="U248" s="989"/>
      <c r="V248" s="934"/>
      <c r="W248" s="934"/>
      <c r="X248" s="987"/>
      <c r="Y248" s="985"/>
    </row>
    <row r="249" spans="1:25" ht="14.4" customHeight="1" x14ac:dyDescent="0.3">
      <c r="A249" s="948" t="s">
        <v>9011</v>
      </c>
      <c r="B249" s="934"/>
      <c r="C249" s="935"/>
      <c r="D249" s="932"/>
      <c r="E249" s="936">
        <v>1</v>
      </c>
      <c r="F249" s="937">
        <v>0.89</v>
      </c>
      <c r="G249" s="920">
        <v>18</v>
      </c>
      <c r="H249" s="938"/>
      <c r="I249" s="939"/>
      <c r="J249" s="921"/>
      <c r="K249" s="940">
        <v>0.75</v>
      </c>
      <c r="L249" s="938">
        <v>2</v>
      </c>
      <c r="M249" s="938">
        <v>21</v>
      </c>
      <c r="N249" s="941">
        <v>7</v>
      </c>
      <c r="O249" s="938" t="s">
        <v>8547</v>
      </c>
      <c r="P249" s="942" t="s">
        <v>9012</v>
      </c>
      <c r="Q249" s="943"/>
      <c r="R249" s="982"/>
      <c r="S249" s="943">
        <f t="shared" si="10"/>
        <v>-1</v>
      </c>
      <c r="T249" s="982">
        <f t="shared" si="11"/>
        <v>-0.89</v>
      </c>
      <c r="U249" s="989"/>
      <c r="V249" s="934"/>
      <c r="W249" s="934"/>
      <c r="X249" s="987"/>
      <c r="Y249" s="985"/>
    </row>
    <row r="250" spans="1:25" ht="14.4" customHeight="1" x14ac:dyDescent="0.3">
      <c r="A250" s="947" t="s">
        <v>9013</v>
      </c>
      <c r="B250" s="928">
        <v>6</v>
      </c>
      <c r="C250" s="929">
        <v>1.93</v>
      </c>
      <c r="D250" s="930">
        <v>2.7</v>
      </c>
      <c r="E250" s="911">
        <v>10</v>
      </c>
      <c r="F250" s="912">
        <v>3.24</v>
      </c>
      <c r="G250" s="913">
        <v>5.2</v>
      </c>
      <c r="H250" s="914">
        <v>7</v>
      </c>
      <c r="I250" s="915">
        <v>2.25</v>
      </c>
      <c r="J250" s="916">
        <v>2.4</v>
      </c>
      <c r="K250" s="917">
        <v>0.32</v>
      </c>
      <c r="L250" s="914">
        <v>2</v>
      </c>
      <c r="M250" s="914">
        <v>18</v>
      </c>
      <c r="N250" s="918">
        <v>6</v>
      </c>
      <c r="O250" s="914" t="s">
        <v>8547</v>
      </c>
      <c r="P250" s="931" t="s">
        <v>9014</v>
      </c>
      <c r="Q250" s="919"/>
      <c r="R250" s="981"/>
      <c r="S250" s="919">
        <f t="shared" si="10"/>
        <v>-3</v>
      </c>
      <c r="T250" s="981">
        <f t="shared" si="11"/>
        <v>-0.99000000000000021</v>
      </c>
      <c r="U250" s="988"/>
      <c r="V250" s="928"/>
      <c r="W250" s="928"/>
      <c r="X250" s="986"/>
      <c r="Y250" s="984"/>
    </row>
    <row r="251" spans="1:25" ht="14.4" customHeight="1" x14ac:dyDescent="0.3">
      <c r="A251" s="948" t="s">
        <v>9015</v>
      </c>
      <c r="B251" s="934"/>
      <c r="C251" s="935"/>
      <c r="D251" s="932"/>
      <c r="E251" s="936">
        <v>1</v>
      </c>
      <c r="F251" s="937">
        <v>0.48</v>
      </c>
      <c r="G251" s="920">
        <v>5</v>
      </c>
      <c r="H251" s="938"/>
      <c r="I251" s="939"/>
      <c r="J251" s="921"/>
      <c r="K251" s="940">
        <v>0.48</v>
      </c>
      <c r="L251" s="938">
        <v>2</v>
      </c>
      <c r="M251" s="938">
        <v>21</v>
      </c>
      <c r="N251" s="941">
        <v>7</v>
      </c>
      <c r="O251" s="938" t="s">
        <v>8547</v>
      </c>
      <c r="P251" s="942" t="s">
        <v>9016</v>
      </c>
      <c r="Q251" s="943"/>
      <c r="R251" s="982"/>
      <c r="S251" s="943">
        <f t="shared" si="10"/>
        <v>-1</v>
      </c>
      <c r="T251" s="982">
        <f t="shared" si="11"/>
        <v>-0.48</v>
      </c>
      <c r="U251" s="989"/>
      <c r="V251" s="934"/>
      <c r="W251" s="934"/>
      <c r="X251" s="987"/>
      <c r="Y251" s="985"/>
    </row>
    <row r="252" spans="1:25" ht="14.4" customHeight="1" x14ac:dyDescent="0.3">
      <c r="A252" s="947" t="s">
        <v>9017</v>
      </c>
      <c r="B252" s="928">
        <v>1</v>
      </c>
      <c r="C252" s="929">
        <v>5.68</v>
      </c>
      <c r="D252" s="930">
        <v>16</v>
      </c>
      <c r="E252" s="933">
        <v>1</v>
      </c>
      <c r="F252" s="915">
        <v>5.68</v>
      </c>
      <c r="G252" s="916">
        <v>13</v>
      </c>
      <c r="H252" s="911">
        <v>2</v>
      </c>
      <c r="I252" s="912">
        <v>11.36</v>
      </c>
      <c r="J252" s="913">
        <v>15.5</v>
      </c>
      <c r="K252" s="917">
        <v>5.68</v>
      </c>
      <c r="L252" s="914">
        <v>6</v>
      </c>
      <c r="M252" s="914">
        <v>51</v>
      </c>
      <c r="N252" s="918">
        <v>17</v>
      </c>
      <c r="O252" s="914" t="s">
        <v>8547</v>
      </c>
      <c r="P252" s="931" t="s">
        <v>9018</v>
      </c>
      <c r="Q252" s="919"/>
      <c r="R252" s="981"/>
      <c r="S252" s="919">
        <f t="shared" si="10"/>
        <v>1</v>
      </c>
      <c r="T252" s="981">
        <f t="shared" si="11"/>
        <v>5.68</v>
      </c>
      <c r="U252" s="988"/>
      <c r="V252" s="928"/>
      <c r="W252" s="928"/>
      <c r="X252" s="986"/>
      <c r="Y252" s="984"/>
    </row>
    <row r="253" spans="1:25" ht="14.4" customHeight="1" x14ac:dyDescent="0.3">
      <c r="A253" s="948" t="s">
        <v>9019</v>
      </c>
      <c r="B253" s="934">
        <v>1</v>
      </c>
      <c r="C253" s="935">
        <v>7.42</v>
      </c>
      <c r="D253" s="932">
        <v>16</v>
      </c>
      <c r="E253" s="944">
        <v>1</v>
      </c>
      <c r="F253" s="939">
        <v>7.42</v>
      </c>
      <c r="G253" s="921">
        <v>17</v>
      </c>
      <c r="H253" s="936"/>
      <c r="I253" s="937"/>
      <c r="J253" s="920"/>
      <c r="K253" s="940">
        <v>7.42</v>
      </c>
      <c r="L253" s="938">
        <v>7</v>
      </c>
      <c r="M253" s="938">
        <v>60</v>
      </c>
      <c r="N253" s="941">
        <v>20</v>
      </c>
      <c r="O253" s="938" t="s">
        <v>8547</v>
      </c>
      <c r="P253" s="942" t="s">
        <v>9020</v>
      </c>
      <c r="Q253" s="943"/>
      <c r="R253" s="982"/>
      <c r="S253" s="943">
        <f t="shared" si="10"/>
        <v>-1</v>
      </c>
      <c r="T253" s="982">
        <f t="shared" si="11"/>
        <v>-7.42</v>
      </c>
      <c r="U253" s="989"/>
      <c r="V253" s="934"/>
      <c r="W253" s="934"/>
      <c r="X253" s="987"/>
      <c r="Y253" s="985"/>
    </row>
    <row r="254" spans="1:25" ht="14.4" customHeight="1" x14ac:dyDescent="0.3">
      <c r="A254" s="947" t="s">
        <v>9021</v>
      </c>
      <c r="B254" s="928">
        <v>10</v>
      </c>
      <c r="C254" s="929">
        <v>24.03</v>
      </c>
      <c r="D254" s="930">
        <v>13.5</v>
      </c>
      <c r="E254" s="911">
        <v>13</v>
      </c>
      <c r="F254" s="912">
        <v>31.24</v>
      </c>
      <c r="G254" s="913">
        <v>11.5</v>
      </c>
      <c r="H254" s="914">
        <v>18</v>
      </c>
      <c r="I254" s="915">
        <v>43.25</v>
      </c>
      <c r="J254" s="926">
        <v>13.5</v>
      </c>
      <c r="K254" s="917">
        <v>2.4</v>
      </c>
      <c r="L254" s="914">
        <v>3</v>
      </c>
      <c r="M254" s="914">
        <v>27</v>
      </c>
      <c r="N254" s="918">
        <v>9</v>
      </c>
      <c r="O254" s="914" t="s">
        <v>8547</v>
      </c>
      <c r="P254" s="931" t="s">
        <v>9022</v>
      </c>
      <c r="Q254" s="919"/>
      <c r="R254" s="981"/>
      <c r="S254" s="919">
        <f t="shared" si="10"/>
        <v>5</v>
      </c>
      <c r="T254" s="981">
        <f t="shared" si="11"/>
        <v>12.010000000000002</v>
      </c>
      <c r="U254" s="988"/>
      <c r="V254" s="928"/>
      <c r="W254" s="928"/>
      <c r="X254" s="986"/>
      <c r="Y254" s="984">
        <v>85</v>
      </c>
    </row>
    <row r="255" spans="1:25" ht="14.4" customHeight="1" x14ac:dyDescent="0.3">
      <c r="A255" s="948" t="s">
        <v>9023</v>
      </c>
      <c r="B255" s="934">
        <v>10</v>
      </c>
      <c r="C255" s="935">
        <v>29.61</v>
      </c>
      <c r="D255" s="932">
        <v>14.4</v>
      </c>
      <c r="E255" s="936">
        <v>13</v>
      </c>
      <c r="F255" s="937">
        <v>38.5</v>
      </c>
      <c r="G255" s="920">
        <v>13.5</v>
      </c>
      <c r="H255" s="938">
        <v>4</v>
      </c>
      <c r="I255" s="939">
        <v>11.84</v>
      </c>
      <c r="J255" s="922">
        <v>14</v>
      </c>
      <c r="K255" s="940">
        <v>2.96</v>
      </c>
      <c r="L255" s="938">
        <v>4</v>
      </c>
      <c r="M255" s="938">
        <v>33</v>
      </c>
      <c r="N255" s="941">
        <v>11</v>
      </c>
      <c r="O255" s="938" t="s">
        <v>8547</v>
      </c>
      <c r="P255" s="942" t="s">
        <v>9024</v>
      </c>
      <c r="Q255" s="943"/>
      <c r="R255" s="982"/>
      <c r="S255" s="943">
        <f t="shared" si="10"/>
        <v>-9</v>
      </c>
      <c r="T255" s="982">
        <f t="shared" si="11"/>
        <v>-26.66</v>
      </c>
      <c r="U255" s="989"/>
      <c r="V255" s="934"/>
      <c r="W255" s="934"/>
      <c r="X255" s="987"/>
      <c r="Y255" s="985">
        <v>13</v>
      </c>
    </row>
    <row r="256" spans="1:25" ht="14.4" customHeight="1" x14ac:dyDescent="0.3">
      <c r="A256" s="948" t="s">
        <v>9025</v>
      </c>
      <c r="B256" s="934">
        <v>1</v>
      </c>
      <c r="C256" s="935">
        <v>4.59</v>
      </c>
      <c r="D256" s="932">
        <v>15</v>
      </c>
      <c r="E256" s="936">
        <v>1</v>
      </c>
      <c r="F256" s="937">
        <v>7.38</v>
      </c>
      <c r="G256" s="920">
        <v>62</v>
      </c>
      <c r="H256" s="938">
        <v>2</v>
      </c>
      <c r="I256" s="939">
        <v>9.18</v>
      </c>
      <c r="J256" s="921">
        <v>14.5</v>
      </c>
      <c r="K256" s="940">
        <v>4.59</v>
      </c>
      <c r="L256" s="938">
        <v>5</v>
      </c>
      <c r="M256" s="938">
        <v>45</v>
      </c>
      <c r="N256" s="941">
        <v>15</v>
      </c>
      <c r="O256" s="938" t="s">
        <v>8547</v>
      </c>
      <c r="P256" s="942" t="s">
        <v>9026</v>
      </c>
      <c r="Q256" s="943"/>
      <c r="R256" s="982"/>
      <c r="S256" s="943">
        <f t="shared" si="10"/>
        <v>1</v>
      </c>
      <c r="T256" s="982">
        <f t="shared" si="11"/>
        <v>1.7999999999999998</v>
      </c>
      <c r="U256" s="989"/>
      <c r="V256" s="934"/>
      <c r="W256" s="934"/>
      <c r="X256" s="987"/>
      <c r="Y256" s="985"/>
    </row>
    <row r="257" spans="1:25" ht="14.4" customHeight="1" x14ac:dyDescent="0.3">
      <c r="A257" s="947" t="s">
        <v>9027</v>
      </c>
      <c r="B257" s="928">
        <v>1</v>
      </c>
      <c r="C257" s="929">
        <v>0.99</v>
      </c>
      <c r="D257" s="930">
        <v>5</v>
      </c>
      <c r="E257" s="933">
        <v>1</v>
      </c>
      <c r="F257" s="915">
        <v>0.99</v>
      </c>
      <c r="G257" s="916">
        <v>7</v>
      </c>
      <c r="H257" s="911">
        <v>2</v>
      </c>
      <c r="I257" s="912">
        <v>1.98</v>
      </c>
      <c r="J257" s="926">
        <v>6.5</v>
      </c>
      <c r="K257" s="917">
        <v>0.99</v>
      </c>
      <c r="L257" s="914">
        <v>1</v>
      </c>
      <c r="M257" s="914">
        <v>12</v>
      </c>
      <c r="N257" s="918">
        <v>4</v>
      </c>
      <c r="O257" s="914" t="s">
        <v>8547</v>
      </c>
      <c r="P257" s="931" t="s">
        <v>9028</v>
      </c>
      <c r="Q257" s="919"/>
      <c r="R257" s="981"/>
      <c r="S257" s="919">
        <f t="shared" si="10"/>
        <v>1</v>
      </c>
      <c r="T257" s="981">
        <f t="shared" si="11"/>
        <v>0.99</v>
      </c>
      <c r="U257" s="988"/>
      <c r="V257" s="928"/>
      <c r="W257" s="928"/>
      <c r="X257" s="986"/>
      <c r="Y257" s="984">
        <v>5</v>
      </c>
    </row>
    <row r="258" spans="1:25" ht="14.4" customHeight="1" x14ac:dyDescent="0.3">
      <c r="A258" s="948" t="s">
        <v>9029</v>
      </c>
      <c r="B258" s="934">
        <v>1</v>
      </c>
      <c r="C258" s="935">
        <v>1.2</v>
      </c>
      <c r="D258" s="932">
        <v>15</v>
      </c>
      <c r="E258" s="944"/>
      <c r="F258" s="939"/>
      <c r="G258" s="921"/>
      <c r="H258" s="936"/>
      <c r="I258" s="937"/>
      <c r="J258" s="920"/>
      <c r="K258" s="940">
        <v>1.2</v>
      </c>
      <c r="L258" s="938">
        <v>2</v>
      </c>
      <c r="M258" s="938">
        <v>18</v>
      </c>
      <c r="N258" s="941">
        <v>6</v>
      </c>
      <c r="O258" s="938" t="s">
        <v>8547</v>
      </c>
      <c r="P258" s="942" t="s">
        <v>9028</v>
      </c>
      <c r="Q258" s="943"/>
      <c r="R258" s="982"/>
      <c r="S258" s="943">
        <f t="shared" si="10"/>
        <v>0</v>
      </c>
      <c r="T258" s="982">
        <f t="shared" si="11"/>
        <v>0</v>
      </c>
      <c r="U258" s="989"/>
      <c r="V258" s="934"/>
      <c r="W258" s="934"/>
      <c r="X258" s="987"/>
      <c r="Y258" s="985"/>
    </row>
    <row r="259" spans="1:25" ht="14.4" customHeight="1" x14ac:dyDescent="0.3">
      <c r="A259" s="947" t="s">
        <v>9030</v>
      </c>
      <c r="B259" s="928">
        <v>3</v>
      </c>
      <c r="C259" s="929">
        <v>1.95</v>
      </c>
      <c r="D259" s="930">
        <v>3.7</v>
      </c>
      <c r="E259" s="933">
        <v>4</v>
      </c>
      <c r="F259" s="915">
        <v>2.6</v>
      </c>
      <c r="G259" s="916">
        <v>7</v>
      </c>
      <c r="H259" s="911">
        <v>4</v>
      </c>
      <c r="I259" s="912">
        <v>2.6</v>
      </c>
      <c r="J259" s="913">
        <v>4.3</v>
      </c>
      <c r="K259" s="917">
        <v>0.65</v>
      </c>
      <c r="L259" s="914">
        <v>2</v>
      </c>
      <c r="M259" s="914">
        <v>15</v>
      </c>
      <c r="N259" s="918">
        <v>5</v>
      </c>
      <c r="O259" s="914" t="s">
        <v>8547</v>
      </c>
      <c r="P259" s="931" t="s">
        <v>9031</v>
      </c>
      <c r="Q259" s="919"/>
      <c r="R259" s="981"/>
      <c r="S259" s="919">
        <f t="shared" si="10"/>
        <v>0</v>
      </c>
      <c r="T259" s="981">
        <f t="shared" si="11"/>
        <v>0</v>
      </c>
      <c r="U259" s="988"/>
      <c r="V259" s="928"/>
      <c r="W259" s="928"/>
      <c r="X259" s="986"/>
      <c r="Y259" s="984">
        <v>1</v>
      </c>
    </row>
    <row r="260" spans="1:25" ht="14.4" customHeight="1" x14ac:dyDescent="0.3">
      <c r="A260" s="948" t="s">
        <v>9032</v>
      </c>
      <c r="B260" s="934"/>
      <c r="C260" s="935"/>
      <c r="D260" s="932"/>
      <c r="E260" s="944">
        <v>1</v>
      </c>
      <c r="F260" s="939">
        <v>0.8</v>
      </c>
      <c r="G260" s="921">
        <v>14</v>
      </c>
      <c r="H260" s="936"/>
      <c r="I260" s="937"/>
      <c r="J260" s="920"/>
      <c r="K260" s="940">
        <v>0.8</v>
      </c>
      <c r="L260" s="938">
        <v>2</v>
      </c>
      <c r="M260" s="938">
        <v>18</v>
      </c>
      <c r="N260" s="941">
        <v>6</v>
      </c>
      <c r="O260" s="938" t="s">
        <v>8547</v>
      </c>
      <c r="P260" s="942" t="s">
        <v>9033</v>
      </c>
      <c r="Q260" s="943"/>
      <c r="R260" s="982"/>
      <c r="S260" s="943">
        <f t="shared" si="10"/>
        <v>-1</v>
      </c>
      <c r="T260" s="982">
        <f t="shared" si="11"/>
        <v>-0.8</v>
      </c>
      <c r="U260" s="989"/>
      <c r="V260" s="934"/>
      <c r="W260" s="934"/>
      <c r="X260" s="987"/>
      <c r="Y260" s="985"/>
    </row>
    <row r="261" spans="1:25" ht="14.4" customHeight="1" x14ac:dyDescent="0.3">
      <c r="A261" s="948" t="s">
        <v>9034</v>
      </c>
      <c r="B261" s="934"/>
      <c r="C261" s="935"/>
      <c r="D261" s="932"/>
      <c r="E261" s="944"/>
      <c r="F261" s="939"/>
      <c r="G261" s="921"/>
      <c r="H261" s="936">
        <v>1</v>
      </c>
      <c r="I261" s="937">
        <v>1.1100000000000001</v>
      </c>
      <c r="J261" s="922">
        <v>11</v>
      </c>
      <c r="K261" s="940">
        <v>1.04</v>
      </c>
      <c r="L261" s="938">
        <v>2</v>
      </c>
      <c r="M261" s="938">
        <v>21</v>
      </c>
      <c r="N261" s="941">
        <v>7</v>
      </c>
      <c r="O261" s="938" t="s">
        <v>8547</v>
      </c>
      <c r="P261" s="942" t="s">
        <v>9035</v>
      </c>
      <c r="Q261" s="943"/>
      <c r="R261" s="982"/>
      <c r="S261" s="943">
        <f t="shared" si="10"/>
        <v>1</v>
      </c>
      <c r="T261" s="982">
        <f t="shared" si="11"/>
        <v>1.1100000000000001</v>
      </c>
      <c r="U261" s="989"/>
      <c r="V261" s="934"/>
      <c r="W261" s="934"/>
      <c r="X261" s="987"/>
      <c r="Y261" s="985">
        <v>4</v>
      </c>
    </row>
    <row r="262" spans="1:25" ht="14.4" customHeight="1" x14ac:dyDescent="0.3">
      <c r="A262" s="947" t="s">
        <v>9036</v>
      </c>
      <c r="B262" s="923">
        <v>1</v>
      </c>
      <c r="C262" s="924">
        <v>0.55000000000000004</v>
      </c>
      <c r="D262" s="925">
        <v>3</v>
      </c>
      <c r="E262" s="933"/>
      <c r="F262" s="915"/>
      <c r="G262" s="916"/>
      <c r="H262" s="914"/>
      <c r="I262" s="915"/>
      <c r="J262" s="916"/>
      <c r="K262" s="917">
        <v>0.55000000000000004</v>
      </c>
      <c r="L262" s="914">
        <v>1</v>
      </c>
      <c r="M262" s="914">
        <v>9</v>
      </c>
      <c r="N262" s="918">
        <v>3</v>
      </c>
      <c r="O262" s="914" t="s">
        <v>8547</v>
      </c>
      <c r="P262" s="931" t="s">
        <v>9037</v>
      </c>
      <c r="Q262" s="919"/>
      <c r="R262" s="981"/>
      <c r="S262" s="919">
        <f t="shared" ref="S262:S325" si="12">H262-E262</f>
        <v>0</v>
      </c>
      <c r="T262" s="981">
        <f t="shared" ref="T262:T325" si="13">I262-F262</f>
        <v>0</v>
      </c>
      <c r="U262" s="988"/>
      <c r="V262" s="928"/>
      <c r="W262" s="928"/>
      <c r="X262" s="986"/>
      <c r="Y262" s="984"/>
    </row>
    <row r="263" spans="1:25" ht="14.4" customHeight="1" x14ac:dyDescent="0.3">
      <c r="A263" s="947" t="s">
        <v>9038</v>
      </c>
      <c r="B263" s="928"/>
      <c r="C263" s="929"/>
      <c r="D263" s="930"/>
      <c r="E263" s="911">
        <v>4</v>
      </c>
      <c r="F263" s="912">
        <v>1.84</v>
      </c>
      <c r="G263" s="913">
        <v>7.5</v>
      </c>
      <c r="H263" s="914">
        <v>1</v>
      </c>
      <c r="I263" s="915">
        <v>0.46</v>
      </c>
      <c r="J263" s="916">
        <v>4</v>
      </c>
      <c r="K263" s="917">
        <v>0.46</v>
      </c>
      <c r="L263" s="914">
        <v>2</v>
      </c>
      <c r="M263" s="914">
        <v>18</v>
      </c>
      <c r="N263" s="918">
        <v>6</v>
      </c>
      <c r="O263" s="914" t="s">
        <v>8547</v>
      </c>
      <c r="P263" s="931" t="s">
        <v>9039</v>
      </c>
      <c r="Q263" s="919"/>
      <c r="R263" s="981"/>
      <c r="S263" s="919">
        <f t="shared" si="12"/>
        <v>-3</v>
      </c>
      <c r="T263" s="981">
        <f t="shared" si="13"/>
        <v>-1.3800000000000001</v>
      </c>
      <c r="U263" s="988"/>
      <c r="V263" s="928"/>
      <c r="W263" s="928"/>
      <c r="X263" s="986"/>
      <c r="Y263" s="984"/>
    </row>
    <row r="264" spans="1:25" ht="14.4" customHeight="1" x14ac:dyDescent="0.3">
      <c r="A264" s="948" t="s">
        <v>9040</v>
      </c>
      <c r="B264" s="934">
        <v>1</v>
      </c>
      <c r="C264" s="935">
        <v>0.65</v>
      </c>
      <c r="D264" s="932">
        <v>10</v>
      </c>
      <c r="E264" s="936">
        <v>1</v>
      </c>
      <c r="F264" s="937">
        <v>0.65</v>
      </c>
      <c r="G264" s="920">
        <v>11</v>
      </c>
      <c r="H264" s="938"/>
      <c r="I264" s="939"/>
      <c r="J264" s="921"/>
      <c r="K264" s="940">
        <v>0.65</v>
      </c>
      <c r="L264" s="938">
        <v>3</v>
      </c>
      <c r="M264" s="938">
        <v>24</v>
      </c>
      <c r="N264" s="941">
        <v>8</v>
      </c>
      <c r="O264" s="938" t="s">
        <v>8547</v>
      </c>
      <c r="P264" s="942" t="s">
        <v>9039</v>
      </c>
      <c r="Q264" s="943"/>
      <c r="R264" s="982"/>
      <c r="S264" s="943">
        <f t="shared" si="12"/>
        <v>-1</v>
      </c>
      <c r="T264" s="982">
        <f t="shared" si="13"/>
        <v>-0.65</v>
      </c>
      <c r="U264" s="989"/>
      <c r="V264" s="934"/>
      <c r="W264" s="934"/>
      <c r="X264" s="987"/>
      <c r="Y264" s="985"/>
    </row>
    <row r="265" spans="1:25" ht="14.4" customHeight="1" x14ac:dyDescent="0.3">
      <c r="A265" s="947" t="s">
        <v>9041</v>
      </c>
      <c r="B265" s="928">
        <v>6</v>
      </c>
      <c r="C265" s="929">
        <v>3.06</v>
      </c>
      <c r="D265" s="930">
        <v>7.8</v>
      </c>
      <c r="E265" s="911">
        <v>9</v>
      </c>
      <c r="F265" s="912">
        <v>4.2699999999999996</v>
      </c>
      <c r="G265" s="913">
        <v>6.8</v>
      </c>
      <c r="H265" s="914">
        <v>4</v>
      </c>
      <c r="I265" s="915">
        <v>1.9</v>
      </c>
      <c r="J265" s="926">
        <v>6.5</v>
      </c>
      <c r="K265" s="917">
        <v>0.47</v>
      </c>
      <c r="L265" s="914">
        <v>2</v>
      </c>
      <c r="M265" s="914">
        <v>15</v>
      </c>
      <c r="N265" s="918">
        <v>5</v>
      </c>
      <c r="O265" s="914" t="s">
        <v>8547</v>
      </c>
      <c r="P265" s="931" t="s">
        <v>9042</v>
      </c>
      <c r="Q265" s="919"/>
      <c r="R265" s="981"/>
      <c r="S265" s="919">
        <f t="shared" si="12"/>
        <v>-5</v>
      </c>
      <c r="T265" s="981">
        <f t="shared" si="13"/>
        <v>-2.3699999999999997</v>
      </c>
      <c r="U265" s="988"/>
      <c r="V265" s="928"/>
      <c r="W265" s="928"/>
      <c r="X265" s="986"/>
      <c r="Y265" s="984">
        <v>7</v>
      </c>
    </row>
    <row r="266" spans="1:25" ht="14.4" customHeight="1" x14ac:dyDescent="0.3">
      <c r="A266" s="948" t="s">
        <v>9043</v>
      </c>
      <c r="B266" s="934"/>
      <c r="C266" s="935"/>
      <c r="D266" s="932"/>
      <c r="E266" s="936"/>
      <c r="F266" s="937"/>
      <c r="G266" s="920"/>
      <c r="H266" s="938">
        <v>2</v>
      </c>
      <c r="I266" s="939">
        <v>1.01</v>
      </c>
      <c r="J266" s="922">
        <v>8.5</v>
      </c>
      <c r="K266" s="940">
        <v>0.5</v>
      </c>
      <c r="L266" s="938">
        <v>2</v>
      </c>
      <c r="M266" s="938">
        <v>18</v>
      </c>
      <c r="N266" s="941">
        <v>6</v>
      </c>
      <c r="O266" s="938" t="s">
        <v>8547</v>
      </c>
      <c r="P266" s="942" t="s">
        <v>9044</v>
      </c>
      <c r="Q266" s="943"/>
      <c r="R266" s="982"/>
      <c r="S266" s="943">
        <f t="shared" si="12"/>
        <v>2</v>
      </c>
      <c r="T266" s="982">
        <f t="shared" si="13"/>
        <v>1.01</v>
      </c>
      <c r="U266" s="989"/>
      <c r="V266" s="934"/>
      <c r="W266" s="934"/>
      <c r="X266" s="987"/>
      <c r="Y266" s="985">
        <v>7</v>
      </c>
    </row>
    <row r="267" spans="1:25" ht="14.4" customHeight="1" x14ac:dyDescent="0.3">
      <c r="A267" s="948" t="s">
        <v>9045</v>
      </c>
      <c r="B267" s="934"/>
      <c r="C267" s="935"/>
      <c r="D267" s="932"/>
      <c r="E267" s="936">
        <v>1</v>
      </c>
      <c r="F267" s="937">
        <v>1.18</v>
      </c>
      <c r="G267" s="920">
        <v>15</v>
      </c>
      <c r="H267" s="938">
        <v>1</v>
      </c>
      <c r="I267" s="939">
        <v>1.18</v>
      </c>
      <c r="J267" s="921">
        <v>10</v>
      </c>
      <c r="K267" s="940">
        <v>1.18</v>
      </c>
      <c r="L267" s="938">
        <v>3</v>
      </c>
      <c r="M267" s="938">
        <v>30</v>
      </c>
      <c r="N267" s="941">
        <v>10</v>
      </c>
      <c r="O267" s="938" t="s">
        <v>8547</v>
      </c>
      <c r="P267" s="942" t="s">
        <v>9046</v>
      </c>
      <c r="Q267" s="943"/>
      <c r="R267" s="982"/>
      <c r="S267" s="943">
        <f t="shared" si="12"/>
        <v>0</v>
      </c>
      <c r="T267" s="982">
        <f t="shared" si="13"/>
        <v>0</v>
      </c>
      <c r="U267" s="989"/>
      <c r="V267" s="934"/>
      <c r="W267" s="934"/>
      <c r="X267" s="987"/>
      <c r="Y267" s="985"/>
    </row>
    <row r="268" spans="1:25" ht="14.4" customHeight="1" x14ac:dyDescent="0.3">
      <c r="A268" s="947" t="s">
        <v>9047</v>
      </c>
      <c r="B268" s="923">
        <v>8</v>
      </c>
      <c r="C268" s="924">
        <v>3.44</v>
      </c>
      <c r="D268" s="925">
        <v>7</v>
      </c>
      <c r="E268" s="933">
        <v>13</v>
      </c>
      <c r="F268" s="915">
        <v>5.44</v>
      </c>
      <c r="G268" s="916">
        <v>4.2</v>
      </c>
      <c r="H268" s="914">
        <v>11</v>
      </c>
      <c r="I268" s="915">
        <v>4.62</v>
      </c>
      <c r="J268" s="916">
        <v>4.7</v>
      </c>
      <c r="K268" s="917">
        <v>0.42</v>
      </c>
      <c r="L268" s="914">
        <v>2</v>
      </c>
      <c r="M268" s="914">
        <v>18</v>
      </c>
      <c r="N268" s="918">
        <v>6</v>
      </c>
      <c r="O268" s="914" t="s">
        <v>8547</v>
      </c>
      <c r="P268" s="931" t="s">
        <v>9048</v>
      </c>
      <c r="Q268" s="919"/>
      <c r="R268" s="981"/>
      <c r="S268" s="919">
        <f t="shared" si="12"/>
        <v>-2</v>
      </c>
      <c r="T268" s="981">
        <f t="shared" si="13"/>
        <v>-0.82000000000000028</v>
      </c>
      <c r="U268" s="988"/>
      <c r="V268" s="928"/>
      <c r="W268" s="928"/>
      <c r="X268" s="986"/>
      <c r="Y268" s="984">
        <v>6</v>
      </c>
    </row>
    <row r="269" spans="1:25" ht="14.4" customHeight="1" x14ac:dyDescent="0.3">
      <c r="A269" s="948" t="s">
        <v>9049</v>
      </c>
      <c r="B269" s="945">
        <v>35</v>
      </c>
      <c r="C269" s="946">
        <v>19.23</v>
      </c>
      <c r="D269" s="927">
        <v>5.5</v>
      </c>
      <c r="E269" s="944">
        <v>29</v>
      </c>
      <c r="F269" s="939">
        <v>16.07</v>
      </c>
      <c r="G269" s="921">
        <v>5.4</v>
      </c>
      <c r="H269" s="938">
        <v>29</v>
      </c>
      <c r="I269" s="939">
        <v>15.93</v>
      </c>
      <c r="J269" s="921">
        <v>6.2</v>
      </c>
      <c r="K269" s="940">
        <v>0.55000000000000004</v>
      </c>
      <c r="L269" s="938">
        <v>2</v>
      </c>
      <c r="M269" s="938">
        <v>21</v>
      </c>
      <c r="N269" s="941">
        <v>7</v>
      </c>
      <c r="O269" s="938" t="s">
        <v>8547</v>
      </c>
      <c r="P269" s="942" t="s">
        <v>9050</v>
      </c>
      <c r="Q269" s="943"/>
      <c r="R269" s="982"/>
      <c r="S269" s="943">
        <f t="shared" si="12"/>
        <v>0</v>
      </c>
      <c r="T269" s="982">
        <f t="shared" si="13"/>
        <v>-0.14000000000000057</v>
      </c>
      <c r="U269" s="989"/>
      <c r="V269" s="934"/>
      <c r="W269" s="934"/>
      <c r="X269" s="987"/>
      <c r="Y269" s="985">
        <v>17</v>
      </c>
    </row>
    <row r="270" spans="1:25" ht="14.4" customHeight="1" x14ac:dyDescent="0.3">
      <c r="A270" s="948" t="s">
        <v>9051</v>
      </c>
      <c r="B270" s="945">
        <v>3</v>
      </c>
      <c r="C270" s="946">
        <v>2.2999999999999998</v>
      </c>
      <c r="D270" s="927">
        <v>6.7</v>
      </c>
      <c r="E270" s="944">
        <v>2</v>
      </c>
      <c r="F270" s="939">
        <v>1.53</v>
      </c>
      <c r="G270" s="921">
        <v>11</v>
      </c>
      <c r="H270" s="938">
        <v>2</v>
      </c>
      <c r="I270" s="939">
        <v>1.53</v>
      </c>
      <c r="J270" s="922">
        <v>16.5</v>
      </c>
      <c r="K270" s="940">
        <v>0.77</v>
      </c>
      <c r="L270" s="938">
        <v>3</v>
      </c>
      <c r="M270" s="938">
        <v>30</v>
      </c>
      <c r="N270" s="941">
        <v>10</v>
      </c>
      <c r="O270" s="938" t="s">
        <v>8547</v>
      </c>
      <c r="P270" s="942" t="s">
        <v>9052</v>
      </c>
      <c r="Q270" s="943"/>
      <c r="R270" s="982"/>
      <c r="S270" s="943">
        <f t="shared" si="12"/>
        <v>0</v>
      </c>
      <c r="T270" s="982">
        <f t="shared" si="13"/>
        <v>0</v>
      </c>
      <c r="U270" s="989"/>
      <c r="V270" s="934"/>
      <c r="W270" s="934"/>
      <c r="X270" s="987"/>
      <c r="Y270" s="985">
        <v>15</v>
      </c>
    </row>
    <row r="271" spans="1:25" ht="14.4" customHeight="1" x14ac:dyDescent="0.3">
      <c r="A271" s="947" t="s">
        <v>9053</v>
      </c>
      <c r="B271" s="928">
        <v>2</v>
      </c>
      <c r="C271" s="929">
        <v>2.0099999999999998</v>
      </c>
      <c r="D271" s="930">
        <v>6.5</v>
      </c>
      <c r="E271" s="911">
        <v>8</v>
      </c>
      <c r="F271" s="912">
        <v>8.0299999999999994</v>
      </c>
      <c r="G271" s="913">
        <v>5</v>
      </c>
      <c r="H271" s="914">
        <v>2</v>
      </c>
      <c r="I271" s="915">
        <v>2.0099999999999998</v>
      </c>
      <c r="J271" s="926">
        <v>3.5</v>
      </c>
      <c r="K271" s="917">
        <v>1</v>
      </c>
      <c r="L271" s="914">
        <v>1</v>
      </c>
      <c r="M271" s="914">
        <v>9</v>
      </c>
      <c r="N271" s="918">
        <v>3</v>
      </c>
      <c r="O271" s="914" t="s">
        <v>8547</v>
      </c>
      <c r="P271" s="931" t="s">
        <v>9054</v>
      </c>
      <c r="Q271" s="919"/>
      <c r="R271" s="981"/>
      <c r="S271" s="919">
        <f t="shared" si="12"/>
        <v>-6</v>
      </c>
      <c r="T271" s="981">
        <f t="shared" si="13"/>
        <v>-6.02</v>
      </c>
      <c r="U271" s="988"/>
      <c r="V271" s="928"/>
      <c r="W271" s="928"/>
      <c r="X271" s="986"/>
      <c r="Y271" s="984">
        <v>1</v>
      </c>
    </row>
    <row r="272" spans="1:25" ht="14.4" customHeight="1" x14ac:dyDescent="0.3">
      <c r="A272" s="947" t="s">
        <v>9055</v>
      </c>
      <c r="B272" s="928">
        <v>1</v>
      </c>
      <c r="C272" s="929">
        <v>0.3</v>
      </c>
      <c r="D272" s="930">
        <v>3</v>
      </c>
      <c r="E272" s="933">
        <v>1</v>
      </c>
      <c r="F272" s="915">
        <v>0.3</v>
      </c>
      <c r="G272" s="916">
        <v>3</v>
      </c>
      <c r="H272" s="911">
        <v>3</v>
      </c>
      <c r="I272" s="912">
        <v>0.9</v>
      </c>
      <c r="J272" s="926">
        <v>5.7</v>
      </c>
      <c r="K272" s="917">
        <v>0.3</v>
      </c>
      <c r="L272" s="914">
        <v>1</v>
      </c>
      <c r="M272" s="914">
        <v>9</v>
      </c>
      <c r="N272" s="918">
        <v>3</v>
      </c>
      <c r="O272" s="914" t="s">
        <v>8547</v>
      </c>
      <c r="P272" s="931" t="s">
        <v>9056</v>
      </c>
      <c r="Q272" s="919"/>
      <c r="R272" s="981"/>
      <c r="S272" s="919">
        <f t="shared" si="12"/>
        <v>2</v>
      </c>
      <c r="T272" s="981">
        <f t="shared" si="13"/>
        <v>0.60000000000000009</v>
      </c>
      <c r="U272" s="988"/>
      <c r="V272" s="928"/>
      <c r="W272" s="928"/>
      <c r="X272" s="986"/>
      <c r="Y272" s="984">
        <v>8</v>
      </c>
    </row>
    <row r="273" spans="1:25" ht="14.4" customHeight="1" x14ac:dyDescent="0.3">
      <c r="A273" s="948" t="s">
        <v>9057</v>
      </c>
      <c r="B273" s="934"/>
      <c r="C273" s="935"/>
      <c r="D273" s="932"/>
      <c r="E273" s="944"/>
      <c r="F273" s="939"/>
      <c r="G273" s="921"/>
      <c r="H273" s="936">
        <v>1</v>
      </c>
      <c r="I273" s="937">
        <v>0.45</v>
      </c>
      <c r="J273" s="920">
        <v>3</v>
      </c>
      <c r="K273" s="940">
        <v>0.45</v>
      </c>
      <c r="L273" s="938">
        <v>1</v>
      </c>
      <c r="M273" s="938">
        <v>12</v>
      </c>
      <c r="N273" s="941">
        <v>4</v>
      </c>
      <c r="O273" s="938" t="s">
        <v>8547</v>
      </c>
      <c r="P273" s="942" t="s">
        <v>9058</v>
      </c>
      <c r="Q273" s="943"/>
      <c r="R273" s="982"/>
      <c r="S273" s="943">
        <f t="shared" si="12"/>
        <v>1</v>
      </c>
      <c r="T273" s="982">
        <f t="shared" si="13"/>
        <v>0.45</v>
      </c>
      <c r="U273" s="989"/>
      <c r="V273" s="934"/>
      <c r="W273" s="934"/>
      <c r="X273" s="987"/>
      <c r="Y273" s="985"/>
    </row>
    <row r="274" spans="1:25" ht="14.4" customHeight="1" x14ac:dyDescent="0.3">
      <c r="A274" s="948" t="s">
        <v>9059</v>
      </c>
      <c r="B274" s="934">
        <v>1</v>
      </c>
      <c r="C274" s="935">
        <v>0.74</v>
      </c>
      <c r="D274" s="932">
        <v>9</v>
      </c>
      <c r="E274" s="944"/>
      <c r="F274" s="939"/>
      <c r="G274" s="921"/>
      <c r="H274" s="936"/>
      <c r="I274" s="937"/>
      <c r="J274" s="920"/>
      <c r="K274" s="940">
        <v>0.74</v>
      </c>
      <c r="L274" s="938">
        <v>2</v>
      </c>
      <c r="M274" s="938">
        <v>21</v>
      </c>
      <c r="N274" s="941">
        <v>7</v>
      </c>
      <c r="O274" s="938" t="s">
        <v>8547</v>
      </c>
      <c r="P274" s="942" t="s">
        <v>9060</v>
      </c>
      <c r="Q274" s="943"/>
      <c r="R274" s="982"/>
      <c r="S274" s="943">
        <f t="shared" si="12"/>
        <v>0</v>
      </c>
      <c r="T274" s="982">
        <f t="shared" si="13"/>
        <v>0</v>
      </c>
      <c r="U274" s="989"/>
      <c r="V274" s="934"/>
      <c r="W274" s="934"/>
      <c r="X274" s="987"/>
      <c r="Y274" s="985"/>
    </row>
    <row r="275" spans="1:25" ht="14.4" customHeight="1" x14ac:dyDescent="0.3">
      <c r="A275" s="947" t="s">
        <v>9061</v>
      </c>
      <c r="B275" s="923">
        <v>10</v>
      </c>
      <c r="C275" s="924">
        <v>3.22</v>
      </c>
      <c r="D275" s="925">
        <v>5.8</v>
      </c>
      <c r="E275" s="933">
        <v>6</v>
      </c>
      <c r="F275" s="915">
        <v>1.96</v>
      </c>
      <c r="G275" s="916">
        <v>5</v>
      </c>
      <c r="H275" s="914">
        <v>1</v>
      </c>
      <c r="I275" s="915">
        <v>0.32</v>
      </c>
      <c r="J275" s="916">
        <v>4</v>
      </c>
      <c r="K275" s="917">
        <v>0.32</v>
      </c>
      <c r="L275" s="914">
        <v>1</v>
      </c>
      <c r="M275" s="914">
        <v>12</v>
      </c>
      <c r="N275" s="918">
        <v>4</v>
      </c>
      <c r="O275" s="914" t="s">
        <v>8547</v>
      </c>
      <c r="P275" s="931" t="s">
        <v>9062</v>
      </c>
      <c r="Q275" s="919"/>
      <c r="R275" s="981"/>
      <c r="S275" s="919">
        <f t="shared" si="12"/>
        <v>-5</v>
      </c>
      <c r="T275" s="981">
        <f t="shared" si="13"/>
        <v>-1.64</v>
      </c>
      <c r="U275" s="988"/>
      <c r="V275" s="928"/>
      <c r="W275" s="928"/>
      <c r="X275" s="986"/>
      <c r="Y275" s="984"/>
    </row>
    <row r="276" spans="1:25" ht="14.4" customHeight="1" x14ac:dyDescent="0.3">
      <c r="A276" s="948" t="s">
        <v>9063</v>
      </c>
      <c r="B276" s="945">
        <v>1</v>
      </c>
      <c r="C276" s="946">
        <v>0.4</v>
      </c>
      <c r="D276" s="927">
        <v>3</v>
      </c>
      <c r="E276" s="944">
        <v>1</v>
      </c>
      <c r="F276" s="939">
        <v>0.4</v>
      </c>
      <c r="G276" s="921">
        <v>3</v>
      </c>
      <c r="H276" s="938">
        <v>2</v>
      </c>
      <c r="I276" s="939">
        <v>0.79</v>
      </c>
      <c r="J276" s="921">
        <v>4</v>
      </c>
      <c r="K276" s="940">
        <v>0.4</v>
      </c>
      <c r="L276" s="938">
        <v>2</v>
      </c>
      <c r="M276" s="938">
        <v>15</v>
      </c>
      <c r="N276" s="941">
        <v>5</v>
      </c>
      <c r="O276" s="938" t="s">
        <v>8547</v>
      </c>
      <c r="P276" s="942" t="s">
        <v>9064</v>
      </c>
      <c r="Q276" s="943"/>
      <c r="R276" s="982"/>
      <c r="S276" s="943">
        <f t="shared" si="12"/>
        <v>1</v>
      </c>
      <c r="T276" s="982">
        <f t="shared" si="13"/>
        <v>0.39</v>
      </c>
      <c r="U276" s="989"/>
      <c r="V276" s="934"/>
      <c r="W276" s="934"/>
      <c r="X276" s="987"/>
      <c r="Y276" s="985"/>
    </row>
    <row r="277" spans="1:25" ht="14.4" customHeight="1" x14ac:dyDescent="0.3">
      <c r="A277" s="947" t="s">
        <v>9065</v>
      </c>
      <c r="B277" s="923">
        <v>19</v>
      </c>
      <c r="C277" s="924">
        <v>5.91</v>
      </c>
      <c r="D277" s="925">
        <v>3.4</v>
      </c>
      <c r="E277" s="933">
        <v>9</v>
      </c>
      <c r="F277" s="915">
        <v>3.33</v>
      </c>
      <c r="G277" s="916">
        <v>4.7</v>
      </c>
      <c r="H277" s="914">
        <v>18</v>
      </c>
      <c r="I277" s="915">
        <v>5.59</v>
      </c>
      <c r="J277" s="916">
        <v>2.9</v>
      </c>
      <c r="K277" s="917">
        <v>0.31</v>
      </c>
      <c r="L277" s="914">
        <v>1</v>
      </c>
      <c r="M277" s="914">
        <v>9</v>
      </c>
      <c r="N277" s="918">
        <v>3</v>
      </c>
      <c r="O277" s="914" t="s">
        <v>8547</v>
      </c>
      <c r="P277" s="931" t="s">
        <v>9066</v>
      </c>
      <c r="Q277" s="919"/>
      <c r="R277" s="981"/>
      <c r="S277" s="919">
        <f t="shared" si="12"/>
        <v>9</v>
      </c>
      <c r="T277" s="981">
        <f t="shared" si="13"/>
        <v>2.2599999999999998</v>
      </c>
      <c r="U277" s="988"/>
      <c r="V277" s="928"/>
      <c r="W277" s="928"/>
      <c r="X277" s="986"/>
      <c r="Y277" s="984">
        <v>2</v>
      </c>
    </row>
    <row r="278" spans="1:25" ht="14.4" customHeight="1" x14ac:dyDescent="0.3">
      <c r="A278" s="948" t="s">
        <v>9067</v>
      </c>
      <c r="B278" s="945">
        <v>7</v>
      </c>
      <c r="C278" s="946">
        <v>3.24</v>
      </c>
      <c r="D278" s="927">
        <v>3.4</v>
      </c>
      <c r="E278" s="944">
        <v>6</v>
      </c>
      <c r="F278" s="939">
        <v>2.78</v>
      </c>
      <c r="G278" s="921">
        <v>3.7</v>
      </c>
      <c r="H278" s="938">
        <v>5</v>
      </c>
      <c r="I278" s="939">
        <v>2.4700000000000002</v>
      </c>
      <c r="J278" s="922">
        <v>7.4</v>
      </c>
      <c r="K278" s="940">
        <v>0.46</v>
      </c>
      <c r="L278" s="938">
        <v>2</v>
      </c>
      <c r="M278" s="938">
        <v>15</v>
      </c>
      <c r="N278" s="941">
        <v>5</v>
      </c>
      <c r="O278" s="938" t="s">
        <v>8547</v>
      </c>
      <c r="P278" s="942" t="s">
        <v>9068</v>
      </c>
      <c r="Q278" s="943"/>
      <c r="R278" s="982"/>
      <c r="S278" s="943">
        <f t="shared" si="12"/>
        <v>-1</v>
      </c>
      <c r="T278" s="982">
        <f t="shared" si="13"/>
        <v>-0.30999999999999961</v>
      </c>
      <c r="U278" s="989"/>
      <c r="V278" s="934"/>
      <c r="W278" s="934"/>
      <c r="X278" s="987"/>
      <c r="Y278" s="985">
        <v>14</v>
      </c>
    </row>
    <row r="279" spans="1:25" ht="14.4" customHeight="1" x14ac:dyDescent="0.3">
      <c r="A279" s="948" t="s">
        <v>9069</v>
      </c>
      <c r="B279" s="945">
        <v>1</v>
      </c>
      <c r="C279" s="946">
        <v>0.77</v>
      </c>
      <c r="D279" s="927">
        <v>14</v>
      </c>
      <c r="E279" s="944"/>
      <c r="F279" s="939"/>
      <c r="G279" s="921"/>
      <c r="H279" s="938"/>
      <c r="I279" s="939"/>
      <c r="J279" s="921"/>
      <c r="K279" s="940">
        <v>0.77</v>
      </c>
      <c r="L279" s="938">
        <v>3</v>
      </c>
      <c r="M279" s="938">
        <v>24</v>
      </c>
      <c r="N279" s="941">
        <v>8</v>
      </c>
      <c r="O279" s="938" t="s">
        <v>8547</v>
      </c>
      <c r="P279" s="942" t="s">
        <v>9070</v>
      </c>
      <c r="Q279" s="943"/>
      <c r="R279" s="982"/>
      <c r="S279" s="943">
        <f t="shared" si="12"/>
        <v>0</v>
      </c>
      <c r="T279" s="982">
        <f t="shared" si="13"/>
        <v>0</v>
      </c>
      <c r="U279" s="989"/>
      <c r="V279" s="934"/>
      <c r="W279" s="934"/>
      <c r="X279" s="987"/>
      <c r="Y279" s="985"/>
    </row>
    <row r="280" spans="1:25" ht="14.4" customHeight="1" x14ac:dyDescent="0.3">
      <c r="A280" s="947" t="s">
        <v>9071</v>
      </c>
      <c r="B280" s="923">
        <v>6</v>
      </c>
      <c r="C280" s="924">
        <v>3.83</v>
      </c>
      <c r="D280" s="925">
        <v>8.6999999999999993</v>
      </c>
      <c r="E280" s="933"/>
      <c r="F280" s="915"/>
      <c r="G280" s="916"/>
      <c r="H280" s="914">
        <v>3</v>
      </c>
      <c r="I280" s="915">
        <v>1.61</v>
      </c>
      <c r="J280" s="926">
        <v>9.3000000000000007</v>
      </c>
      <c r="K280" s="917">
        <v>0.53</v>
      </c>
      <c r="L280" s="914">
        <v>1</v>
      </c>
      <c r="M280" s="914">
        <v>12</v>
      </c>
      <c r="N280" s="918">
        <v>4</v>
      </c>
      <c r="O280" s="914" t="s">
        <v>8547</v>
      </c>
      <c r="P280" s="931" t="s">
        <v>9072</v>
      </c>
      <c r="Q280" s="919"/>
      <c r="R280" s="981"/>
      <c r="S280" s="919">
        <f t="shared" si="12"/>
        <v>3</v>
      </c>
      <c r="T280" s="981">
        <f t="shared" si="13"/>
        <v>1.61</v>
      </c>
      <c r="U280" s="988"/>
      <c r="V280" s="928"/>
      <c r="W280" s="928"/>
      <c r="X280" s="986"/>
      <c r="Y280" s="984">
        <v>16</v>
      </c>
    </row>
    <row r="281" spans="1:25" ht="14.4" customHeight="1" x14ac:dyDescent="0.3">
      <c r="A281" s="948" t="s">
        <v>9073</v>
      </c>
      <c r="B281" s="945"/>
      <c r="C281" s="946"/>
      <c r="D281" s="927"/>
      <c r="E281" s="944">
        <v>1</v>
      </c>
      <c r="F281" s="939">
        <v>0.88</v>
      </c>
      <c r="G281" s="921">
        <v>7</v>
      </c>
      <c r="H281" s="938"/>
      <c r="I281" s="939"/>
      <c r="J281" s="921"/>
      <c r="K281" s="940">
        <v>0.88</v>
      </c>
      <c r="L281" s="938">
        <v>2</v>
      </c>
      <c r="M281" s="938">
        <v>21</v>
      </c>
      <c r="N281" s="941">
        <v>7</v>
      </c>
      <c r="O281" s="938" t="s">
        <v>8547</v>
      </c>
      <c r="P281" s="942" t="s">
        <v>9074</v>
      </c>
      <c r="Q281" s="943"/>
      <c r="R281" s="982"/>
      <c r="S281" s="943">
        <f t="shared" si="12"/>
        <v>-1</v>
      </c>
      <c r="T281" s="982">
        <f t="shared" si="13"/>
        <v>-0.88</v>
      </c>
      <c r="U281" s="989"/>
      <c r="V281" s="934"/>
      <c r="W281" s="934"/>
      <c r="X281" s="987"/>
      <c r="Y281" s="985"/>
    </row>
    <row r="282" spans="1:25" ht="14.4" customHeight="1" x14ac:dyDescent="0.3">
      <c r="A282" s="947" t="s">
        <v>9075</v>
      </c>
      <c r="B282" s="928">
        <v>51</v>
      </c>
      <c r="C282" s="929">
        <v>27.63</v>
      </c>
      <c r="D282" s="930">
        <v>3.1</v>
      </c>
      <c r="E282" s="911">
        <v>78</v>
      </c>
      <c r="F282" s="912">
        <v>41.93</v>
      </c>
      <c r="G282" s="913">
        <v>3.2</v>
      </c>
      <c r="H282" s="914">
        <v>72</v>
      </c>
      <c r="I282" s="915">
        <v>38.35</v>
      </c>
      <c r="J282" s="916">
        <v>3.1</v>
      </c>
      <c r="K282" s="917">
        <v>0.53</v>
      </c>
      <c r="L282" s="914">
        <v>1</v>
      </c>
      <c r="M282" s="914">
        <v>12</v>
      </c>
      <c r="N282" s="918">
        <v>4</v>
      </c>
      <c r="O282" s="914" t="s">
        <v>8547</v>
      </c>
      <c r="P282" s="931" t="s">
        <v>9076</v>
      </c>
      <c r="Q282" s="919"/>
      <c r="R282" s="981"/>
      <c r="S282" s="919">
        <f t="shared" si="12"/>
        <v>-6</v>
      </c>
      <c r="T282" s="981">
        <f t="shared" si="13"/>
        <v>-3.5799999999999983</v>
      </c>
      <c r="U282" s="988"/>
      <c r="V282" s="928"/>
      <c r="W282" s="928"/>
      <c r="X282" s="986"/>
      <c r="Y282" s="984">
        <v>4</v>
      </c>
    </row>
    <row r="283" spans="1:25" ht="14.4" customHeight="1" x14ac:dyDescent="0.3">
      <c r="A283" s="948" t="s">
        <v>9077</v>
      </c>
      <c r="B283" s="934">
        <v>1</v>
      </c>
      <c r="C283" s="935">
        <v>0.75</v>
      </c>
      <c r="D283" s="932">
        <v>6</v>
      </c>
      <c r="E283" s="936">
        <v>1</v>
      </c>
      <c r="F283" s="937">
        <v>0.75</v>
      </c>
      <c r="G283" s="920">
        <v>12</v>
      </c>
      <c r="H283" s="938">
        <v>1</v>
      </c>
      <c r="I283" s="939">
        <v>0.75</v>
      </c>
      <c r="J283" s="921">
        <v>6</v>
      </c>
      <c r="K283" s="940">
        <v>0.75</v>
      </c>
      <c r="L283" s="938">
        <v>2</v>
      </c>
      <c r="M283" s="938">
        <v>18</v>
      </c>
      <c r="N283" s="941">
        <v>6</v>
      </c>
      <c r="O283" s="938" t="s">
        <v>8547</v>
      </c>
      <c r="P283" s="942" t="s">
        <v>9078</v>
      </c>
      <c r="Q283" s="943"/>
      <c r="R283" s="982"/>
      <c r="S283" s="943">
        <f t="shared" si="12"/>
        <v>0</v>
      </c>
      <c r="T283" s="982">
        <f t="shared" si="13"/>
        <v>0</v>
      </c>
      <c r="U283" s="989"/>
      <c r="V283" s="934"/>
      <c r="W283" s="934"/>
      <c r="X283" s="987"/>
      <c r="Y283" s="985"/>
    </row>
    <row r="284" spans="1:25" ht="14.4" customHeight="1" x14ac:dyDescent="0.3">
      <c r="A284" s="947" t="s">
        <v>9079</v>
      </c>
      <c r="B284" s="928">
        <v>33</v>
      </c>
      <c r="C284" s="929">
        <v>12.01</v>
      </c>
      <c r="D284" s="930">
        <v>3</v>
      </c>
      <c r="E284" s="911">
        <v>41</v>
      </c>
      <c r="F284" s="912">
        <v>14.92</v>
      </c>
      <c r="G284" s="913">
        <v>3.2</v>
      </c>
      <c r="H284" s="914">
        <v>40</v>
      </c>
      <c r="I284" s="915">
        <v>14.56</v>
      </c>
      <c r="J284" s="926">
        <v>3.2</v>
      </c>
      <c r="K284" s="917">
        <v>0.36</v>
      </c>
      <c r="L284" s="914">
        <v>1</v>
      </c>
      <c r="M284" s="914">
        <v>9</v>
      </c>
      <c r="N284" s="918">
        <v>3</v>
      </c>
      <c r="O284" s="914" t="s">
        <v>8547</v>
      </c>
      <c r="P284" s="931" t="s">
        <v>9080</v>
      </c>
      <c r="Q284" s="919"/>
      <c r="R284" s="981"/>
      <c r="S284" s="919">
        <f t="shared" si="12"/>
        <v>-1</v>
      </c>
      <c r="T284" s="981">
        <f t="shared" si="13"/>
        <v>-0.35999999999999943</v>
      </c>
      <c r="U284" s="988"/>
      <c r="V284" s="928"/>
      <c r="W284" s="928"/>
      <c r="X284" s="986"/>
      <c r="Y284" s="984">
        <v>7</v>
      </c>
    </row>
    <row r="285" spans="1:25" ht="14.4" customHeight="1" x14ac:dyDescent="0.3">
      <c r="A285" s="948" t="s">
        <v>9081</v>
      </c>
      <c r="B285" s="934"/>
      <c r="C285" s="935"/>
      <c r="D285" s="932"/>
      <c r="E285" s="936">
        <v>1</v>
      </c>
      <c r="F285" s="937">
        <v>0.41</v>
      </c>
      <c r="G285" s="920">
        <v>5</v>
      </c>
      <c r="H285" s="938"/>
      <c r="I285" s="939"/>
      <c r="J285" s="921"/>
      <c r="K285" s="940">
        <v>0.41</v>
      </c>
      <c r="L285" s="938">
        <v>1</v>
      </c>
      <c r="M285" s="938">
        <v>12</v>
      </c>
      <c r="N285" s="941">
        <v>4</v>
      </c>
      <c r="O285" s="938" t="s">
        <v>8547</v>
      </c>
      <c r="P285" s="942" t="s">
        <v>9082</v>
      </c>
      <c r="Q285" s="943"/>
      <c r="R285" s="982"/>
      <c r="S285" s="943">
        <f t="shared" si="12"/>
        <v>-1</v>
      </c>
      <c r="T285" s="982">
        <f t="shared" si="13"/>
        <v>-0.41</v>
      </c>
      <c r="U285" s="989"/>
      <c r="V285" s="934"/>
      <c r="W285" s="934"/>
      <c r="X285" s="987"/>
      <c r="Y285" s="985"/>
    </row>
    <row r="286" spans="1:25" ht="14.4" customHeight="1" x14ac:dyDescent="0.3">
      <c r="A286" s="947" t="s">
        <v>9083</v>
      </c>
      <c r="B286" s="928">
        <v>5</v>
      </c>
      <c r="C286" s="929">
        <v>3.55</v>
      </c>
      <c r="D286" s="930">
        <v>3.4</v>
      </c>
      <c r="E286" s="933">
        <v>8</v>
      </c>
      <c r="F286" s="915">
        <v>5.68</v>
      </c>
      <c r="G286" s="916">
        <v>3.5</v>
      </c>
      <c r="H286" s="911">
        <v>9</v>
      </c>
      <c r="I286" s="912">
        <v>6.38</v>
      </c>
      <c r="J286" s="913">
        <v>3</v>
      </c>
      <c r="K286" s="917">
        <v>0.71</v>
      </c>
      <c r="L286" s="914">
        <v>1</v>
      </c>
      <c r="M286" s="914">
        <v>12</v>
      </c>
      <c r="N286" s="918">
        <v>4</v>
      </c>
      <c r="O286" s="914" t="s">
        <v>8547</v>
      </c>
      <c r="P286" s="931" t="s">
        <v>9084</v>
      </c>
      <c r="Q286" s="919"/>
      <c r="R286" s="981"/>
      <c r="S286" s="919">
        <f t="shared" si="12"/>
        <v>1</v>
      </c>
      <c r="T286" s="981">
        <f t="shared" si="13"/>
        <v>0.70000000000000018</v>
      </c>
      <c r="U286" s="988"/>
      <c r="V286" s="928"/>
      <c r="W286" s="928"/>
      <c r="X286" s="986"/>
      <c r="Y286" s="984"/>
    </row>
    <row r="287" spans="1:25" ht="14.4" customHeight="1" x14ac:dyDescent="0.3">
      <c r="A287" s="947" t="s">
        <v>9085</v>
      </c>
      <c r="B287" s="928">
        <v>9</v>
      </c>
      <c r="C287" s="929">
        <v>2.3199999999999998</v>
      </c>
      <c r="D287" s="930">
        <v>2.4</v>
      </c>
      <c r="E287" s="933">
        <v>5</v>
      </c>
      <c r="F287" s="915">
        <v>1.29</v>
      </c>
      <c r="G287" s="916">
        <v>4.5999999999999996</v>
      </c>
      <c r="H287" s="911">
        <v>10</v>
      </c>
      <c r="I287" s="912">
        <v>2.58</v>
      </c>
      <c r="J287" s="913">
        <v>2.9</v>
      </c>
      <c r="K287" s="917">
        <v>0.26</v>
      </c>
      <c r="L287" s="914">
        <v>1</v>
      </c>
      <c r="M287" s="914">
        <v>9</v>
      </c>
      <c r="N287" s="918">
        <v>3</v>
      </c>
      <c r="O287" s="914" t="s">
        <v>8547</v>
      </c>
      <c r="P287" s="931" t="s">
        <v>9086</v>
      </c>
      <c r="Q287" s="919"/>
      <c r="R287" s="981"/>
      <c r="S287" s="919">
        <f t="shared" si="12"/>
        <v>5</v>
      </c>
      <c r="T287" s="981">
        <f t="shared" si="13"/>
        <v>1.29</v>
      </c>
      <c r="U287" s="988"/>
      <c r="V287" s="928"/>
      <c r="W287" s="928"/>
      <c r="X287" s="986"/>
      <c r="Y287" s="984">
        <v>1</v>
      </c>
    </row>
    <row r="288" spans="1:25" ht="14.4" customHeight="1" x14ac:dyDescent="0.3">
      <c r="A288" s="948" t="s">
        <v>9087</v>
      </c>
      <c r="B288" s="934"/>
      <c r="C288" s="935"/>
      <c r="D288" s="932"/>
      <c r="E288" s="944">
        <v>2</v>
      </c>
      <c r="F288" s="939">
        <v>0.72</v>
      </c>
      <c r="G288" s="921">
        <v>3.5</v>
      </c>
      <c r="H288" s="936"/>
      <c r="I288" s="937"/>
      <c r="J288" s="920"/>
      <c r="K288" s="940">
        <v>0.36</v>
      </c>
      <c r="L288" s="938">
        <v>1</v>
      </c>
      <c r="M288" s="938">
        <v>12</v>
      </c>
      <c r="N288" s="941">
        <v>4</v>
      </c>
      <c r="O288" s="938" t="s">
        <v>8547</v>
      </c>
      <c r="P288" s="942" t="s">
        <v>9086</v>
      </c>
      <c r="Q288" s="943"/>
      <c r="R288" s="982"/>
      <c r="S288" s="943">
        <f t="shared" si="12"/>
        <v>-2</v>
      </c>
      <c r="T288" s="982">
        <f t="shared" si="13"/>
        <v>-0.72</v>
      </c>
      <c r="U288" s="989"/>
      <c r="V288" s="934"/>
      <c r="W288" s="934"/>
      <c r="X288" s="987"/>
      <c r="Y288" s="985"/>
    </row>
    <row r="289" spans="1:25" ht="14.4" customHeight="1" x14ac:dyDescent="0.3">
      <c r="A289" s="947" t="s">
        <v>9088</v>
      </c>
      <c r="B289" s="928"/>
      <c r="C289" s="929"/>
      <c r="D289" s="930"/>
      <c r="E289" s="911">
        <v>7</v>
      </c>
      <c r="F289" s="912">
        <v>9.3000000000000007</v>
      </c>
      <c r="G289" s="913">
        <v>4</v>
      </c>
      <c r="H289" s="914">
        <v>2</v>
      </c>
      <c r="I289" s="915">
        <v>2.66</v>
      </c>
      <c r="J289" s="926">
        <v>7.5</v>
      </c>
      <c r="K289" s="917">
        <v>1.33</v>
      </c>
      <c r="L289" s="914">
        <v>2</v>
      </c>
      <c r="M289" s="914">
        <v>18</v>
      </c>
      <c r="N289" s="918">
        <v>6</v>
      </c>
      <c r="O289" s="914" t="s">
        <v>8547</v>
      </c>
      <c r="P289" s="931" t="s">
        <v>9089</v>
      </c>
      <c r="Q289" s="919"/>
      <c r="R289" s="981"/>
      <c r="S289" s="919">
        <f t="shared" si="12"/>
        <v>-5</v>
      </c>
      <c r="T289" s="981">
        <f t="shared" si="13"/>
        <v>-6.6400000000000006</v>
      </c>
      <c r="U289" s="988"/>
      <c r="V289" s="928"/>
      <c r="W289" s="928"/>
      <c r="X289" s="986"/>
      <c r="Y289" s="984">
        <v>3</v>
      </c>
    </row>
    <row r="290" spans="1:25" ht="14.4" customHeight="1" x14ac:dyDescent="0.3">
      <c r="A290" s="948" t="s">
        <v>9090</v>
      </c>
      <c r="B290" s="934">
        <v>1</v>
      </c>
      <c r="C290" s="935">
        <v>1.46</v>
      </c>
      <c r="D290" s="932">
        <v>5</v>
      </c>
      <c r="E290" s="936">
        <v>1</v>
      </c>
      <c r="F290" s="937">
        <v>1.46</v>
      </c>
      <c r="G290" s="920">
        <v>4</v>
      </c>
      <c r="H290" s="938"/>
      <c r="I290" s="939"/>
      <c r="J290" s="921"/>
      <c r="K290" s="940">
        <v>1.46</v>
      </c>
      <c r="L290" s="938">
        <v>2</v>
      </c>
      <c r="M290" s="938">
        <v>21</v>
      </c>
      <c r="N290" s="941">
        <v>7</v>
      </c>
      <c r="O290" s="938" t="s">
        <v>8547</v>
      </c>
      <c r="P290" s="942" t="s">
        <v>9089</v>
      </c>
      <c r="Q290" s="943"/>
      <c r="R290" s="982"/>
      <c r="S290" s="943">
        <f t="shared" si="12"/>
        <v>-1</v>
      </c>
      <c r="T290" s="982">
        <f t="shared" si="13"/>
        <v>-1.46</v>
      </c>
      <c r="U290" s="989"/>
      <c r="V290" s="934"/>
      <c r="W290" s="934"/>
      <c r="X290" s="987"/>
      <c r="Y290" s="985"/>
    </row>
    <row r="291" spans="1:25" ht="14.4" customHeight="1" x14ac:dyDescent="0.3">
      <c r="A291" s="947" t="s">
        <v>9091</v>
      </c>
      <c r="B291" s="928">
        <v>2</v>
      </c>
      <c r="C291" s="929">
        <v>0.62</v>
      </c>
      <c r="D291" s="930">
        <v>2.5</v>
      </c>
      <c r="E291" s="933"/>
      <c r="F291" s="915"/>
      <c r="G291" s="916"/>
      <c r="H291" s="911">
        <v>2</v>
      </c>
      <c r="I291" s="912">
        <v>0.61</v>
      </c>
      <c r="J291" s="926">
        <v>3</v>
      </c>
      <c r="K291" s="917">
        <v>0.31</v>
      </c>
      <c r="L291" s="914">
        <v>1</v>
      </c>
      <c r="M291" s="914">
        <v>6</v>
      </c>
      <c r="N291" s="918">
        <v>2</v>
      </c>
      <c r="O291" s="914" t="s">
        <v>8547</v>
      </c>
      <c r="P291" s="931" t="s">
        <v>9092</v>
      </c>
      <c r="Q291" s="919"/>
      <c r="R291" s="981"/>
      <c r="S291" s="919">
        <f t="shared" si="12"/>
        <v>2</v>
      </c>
      <c r="T291" s="981">
        <f t="shared" si="13"/>
        <v>0.61</v>
      </c>
      <c r="U291" s="988"/>
      <c r="V291" s="928"/>
      <c r="W291" s="928"/>
      <c r="X291" s="986"/>
      <c r="Y291" s="984">
        <v>2</v>
      </c>
    </row>
    <row r="292" spans="1:25" ht="14.4" customHeight="1" x14ac:dyDescent="0.3">
      <c r="A292" s="947" t="s">
        <v>9093</v>
      </c>
      <c r="B292" s="923">
        <v>1</v>
      </c>
      <c r="C292" s="924">
        <v>0.85</v>
      </c>
      <c r="D292" s="925">
        <v>5</v>
      </c>
      <c r="E292" s="933"/>
      <c r="F292" s="915"/>
      <c r="G292" s="916"/>
      <c r="H292" s="914"/>
      <c r="I292" s="915"/>
      <c r="J292" s="916"/>
      <c r="K292" s="917">
        <v>0.85</v>
      </c>
      <c r="L292" s="914">
        <v>1</v>
      </c>
      <c r="M292" s="914">
        <v>12</v>
      </c>
      <c r="N292" s="918">
        <v>4</v>
      </c>
      <c r="O292" s="914" t="s">
        <v>8547</v>
      </c>
      <c r="P292" s="931" t="s">
        <v>9094</v>
      </c>
      <c r="Q292" s="919"/>
      <c r="R292" s="981"/>
      <c r="S292" s="919">
        <f t="shared" si="12"/>
        <v>0</v>
      </c>
      <c r="T292" s="981">
        <f t="shared" si="13"/>
        <v>0</v>
      </c>
      <c r="U292" s="988"/>
      <c r="V292" s="928"/>
      <c r="W292" s="928"/>
      <c r="X292" s="986"/>
      <c r="Y292" s="984"/>
    </row>
    <row r="293" spans="1:25" ht="14.4" customHeight="1" x14ac:dyDescent="0.3">
      <c r="A293" s="947" t="s">
        <v>9095</v>
      </c>
      <c r="B293" s="923">
        <v>3</v>
      </c>
      <c r="C293" s="924">
        <v>0.66</v>
      </c>
      <c r="D293" s="925">
        <v>4</v>
      </c>
      <c r="E293" s="933">
        <v>1</v>
      </c>
      <c r="F293" s="915">
        <v>0.2</v>
      </c>
      <c r="G293" s="916">
        <v>3</v>
      </c>
      <c r="H293" s="914"/>
      <c r="I293" s="915"/>
      <c r="J293" s="916"/>
      <c r="K293" s="917">
        <v>0.2</v>
      </c>
      <c r="L293" s="914">
        <v>1</v>
      </c>
      <c r="M293" s="914">
        <v>9</v>
      </c>
      <c r="N293" s="918">
        <v>3</v>
      </c>
      <c r="O293" s="914" t="s">
        <v>8547</v>
      </c>
      <c r="P293" s="931" t="s">
        <v>9096</v>
      </c>
      <c r="Q293" s="919"/>
      <c r="R293" s="981"/>
      <c r="S293" s="919">
        <f t="shared" si="12"/>
        <v>-1</v>
      </c>
      <c r="T293" s="981">
        <f t="shared" si="13"/>
        <v>-0.2</v>
      </c>
      <c r="U293" s="988"/>
      <c r="V293" s="928"/>
      <c r="W293" s="928"/>
      <c r="X293" s="986"/>
      <c r="Y293" s="984"/>
    </row>
    <row r="294" spans="1:25" ht="14.4" customHeight="1" x14ac:dyDescent="0.3">
      <c r="A294" s="948" t="s">
        <v>9097</v>
      </c>
      <c r="B294" s="945">
        <v>1</v>
      </c>
      <c r="C294" s="946">
        <v>0.3</v>
      </c>
      <c r="D294" s="927">
        <v>2</v>
      </c>
      <c r="E294" s="944"/>
      <c r="F294" s="939"/>
      <c r="G294" s="921"/>
      <c r="H294" s="938"/>
      <c r="I294" s="939"/>
      <c r="J294" s="921"/>
      <c r="K294" s="940">
        <v>0.3</v>
      </c>
      <c r="L294" s="938">
        <v>1</v>
      </c>
      <c r="M294" s="938">
        <v>12</v>
      </c>
      <c r="N294" s="941">
        <v>4</v>
      </c>
      <c r="O294" s="938" t="s">
        <v>8547</v>
      </c>
      <c r="P294" s="942" t="s">
        <v>9098</v>
      </c>
      <c r="Q294" s="943"/>
      <c r="R294" s="982"/>
      <c r="S294" s="943">
        <f t="shared" si="12"/>
        <v>0</v>
      </c>
      <c r="T294" s="982">
        <f t="shared" si="13"/>
        <v>0</v>
      </c>
      <c r="U294" s="989"/>
      <c r="V294" s="934"/>
      <c r="W294" s="934"/>
      <c r="X294" s="987"/>
      <c r="Y294" s="985"/>
    </row>
    <row r="295" spans="1:25" ht="14.4" customHeight="1" x14ac:dyDescent="0.3">
      <c r="A295" s="948" t="s">
        <v>9099</v>
      </c>
      <c r="B295" s="945">
        <v>1</v>
      </c>
      <c r="C295" s="946">
        <v>0.62</v>
      </c>
      <c r="D295" s="927">
        <v>5</v>
      </c>
      <c r="E295" s="944"/>
      <c r="F295" s="939"/>
      <c r="G295" s="921"/>
      <c r="H295" s="938"/>
      <c r="I295" s="939"/>
      <c r="J295" s="921"/>
      <c r="K295" s="940">
        <v>0.41</v>
      </c>
      <c r="L295" s="938">
        <v>1</v>
      </c>
      <c r="M295" s="938">
        <v>12</v>
      </c>
      <c r="N295" s="941">
        <v>4</v>
      </c>
      <c r="O295" s="938" t="s">
        <v>8547</v>
      </c>
      <c r="P295" s="942" t="s">
        <v>9100</v>
      </c>
      <c r="Q295" s="943"/>
      <c r="R295" s="982"/>
      <c r="S295" s="943">
        <f t="shared" si="12"/>
        <v>0</v>
      </c>
      <c r="T295" s="982">
        <f t="shared" si="13"/>
        <v>0</v>
      </c>
      <c r="U295" s="989"/>
      <c r="V295" s="934"/>
      <c r="W295" s="934"/>
      <c r="X295" s="987"/>
      <c r="Y295" s="985"/>
    </row>
    <row r="296" spans="1:25" ht="14.4" customHeight="1" x14ac:dyDescent="0.3">
      <c r="A296" s="947" t="s">
        <v>9101</v>
      </c>
      <c r="B296" s="928"/>
      <c r="C296" s="929"/>
      <c r="D296" s="930"/>
      <c r="E296" s="933"/>
      <c r="F296" s="915"/>
      <c r="G296" s="916"/>
      <c r="H296" s="911">
        <v>1</v>
      </c>
      <c r="I296" s="912">
        <v>0.27</v>
      </c>
      <c r="J296" s="913">
        <v>4</v>
      </c>
      <c r="K296" s="917">
        <v>0.27</v>
      </c>
      <c r="L296" s="914">
        <v>1</v>
      </c>
      <c r="M296" s="914">
        <v>12</v>
      </c>
      <c r="N296" s="918">
        <v>4</v>
      </c>
      <c r="O296" s="914" t="s">
        <v>8547</v>
      </c>
      <c r="P296" s="931" t="s">
        <v>9102</v>
      </c>
      <c r="Q296" s="919"/>
      <c r="R296" s="981"/>
      <c r="S296" s="919">
        <f t="shared" si="12"/>
        <v>1</v>
      </c>
      <c r="T296" s="981">
        <f t="shared" si="13"/>
        <v>0.27</v>
      </c>
      <c r="U296" s="988"/>
      <c r="V296" s="928"/>
      <c r="W296" s="928"/>
      <c r="X296" s="986"/>
      <c r="Y296" s="984"/>
    </row>
    <row r="297" spans="1:25" ht="14.4" customHeight="1" x14ac:dyDescent="0.3">
      <c r="A297" s="947" t="s">
        <v>9103</v>
      </c>
      <c r="B297" s="928"/>
      <c r="C297" s="929"/>
      <c r="D297" s="930"/>
      <c r="E297" s="933"/>
      <c r="F297" s="915"/>
      <c r="G297" s="916"/>
      <c r="H297" s="911">
        <v>1</v>
      </c>
      <c r="I297" s="912">
        <v>7.64</v>
      </c>
      <c r="J297" s="913">
        <v>15</v>
      </c>
      <c r="K297" s="917">
        <v>7.64</v>
      </c>
      <c r="L297" s="914">
        <v>9</v>
      </c>
      <c r="M297" s="914">
        <v>81</v>
      </c>
      <c r="N297" s="918">
        <v>27</v>
      </c>
      <c r="O297" s="914" t="s">
        <v>9104</v>
      </c>
      <c r="P297" s="931" t="s">
        <v>9105</v>
      </c>
      <c r="Q297" s="919"/>
      <c r="R297" s="981"/>
      <c r="S297" s="919">
        <f t="shared" si="12"/>
        <v>1</v>
      </c>
      <c r="T297" s="981">
        <f t="shared" si="13"/>
        <v>7.64</v>
      </c>
      <c r="U297" s="988"/>
      <c r="V297" s="928"/>
      <c r="W297" s="928"/>
      <c r="X297" s="986"/>
      <c r="Y297" s="984"/>
    </row>
    <row r="298" spans="1:25" ht="14.4" customHeight="1" x14ac:dyDescent="0.3">
      <c r="A298" s="947" t="s">
        <v>9106</v>
      </c>
      <c r="B298" s="928">
        <v>1</v>
      </c>
      <c r="C298" s="929">
        <v>0.57999999999999996</v>
      </c>
      <c r="D298" s="930">
        <v>6</v>
      </c>
      <c r="E298" s="933">
        <v>1</v>
      </c>
      <c r="F298" s="915">
        <v>0.57999999999999996</v>
      </c>
      <c r="G298" s="916">
        <v>12</v>
      </c>
      <c r="H298" s="911">
        <v>3</v>
      </c>
      <c r="I298" s="912">
        <v>1.74</v>
      </c>
      <c r="J298" s="913">
        <v>3.7</v>
      </c>
      <c r="K298" s="917">
        <v>0.57999999999999996</v>
      </c>
      <c r="L298" s="914">
        <v>2</v>
      </c>
      <c r="M298" s="914">
        <v>21</v>
      </c>
      <c r="N298" s="918">
        <v>7</v>
      </c>
      <c r="O298" s="914" t="s">
        <v>9104</v>
      </c>
      <c r="P298" s="931" t="s">
        <v>9107</v>
      </c>
      <c r="Q298" s="919"/>
      <c r="R298" s="981"/>
      <c r="S298" s="919">
        <f t="shared" si="12"/>
        <v>2</v>
      </c>
      <c r="T298" s="981">
        <f t="shared" si="13"/>
        <v>1.1600000000000001</v>
      </c>
      <c r="U298" s="988"/>
      <c r="V298" s="928"/>
      <c r="W298" s="928"/>
      <c r="X298" s="986"/>
      <c r="Y298" s="984"/>
    </row>
    <row r="299" spans="1:25" ht="14.4" customHeight="1" x14ac:dyDescent="0.3">
      <c r="A299" s="948" t="s">
        <v>9108</v>
      </c>
      <c r="B299" s="934"/>
      <c r="C299" s="935"/>
      <c r="D299" s="932"/>
      <c r="E299" s="944"/>
      <c r="F299" s="939"/>
      <c r="G299" s="921"/>
      <c r="H299" s="936">
        <v>1</v>
      </c>
      <c r="I299" s="937">
        <v>3.78</v>
      </c>
      <c r="J299" s="920">
        <v>10</v>
      </c>
      <c r="K299" s="940">
        <v>3.78</v>
      </c>
      <c r="L299" s="938">
        <v>6</v>
      </c>
      <c r="M299" s="938">
        <v>51</v>
      </c>
      <c r="N299" s="941">
        <v>17</v>
      </c>
      <c r="O299" s="938" t="s">
        <v>9104</v>
      </c>
      <c r="P299" s="942" t="s">
        <v>9107</v>
      </c>
      <c r="Q299" s="943"/>
      <c r="R299" s="982"/>
      <c r="S299" s="943">
        <f t="shared" si="12"/>
        <v>1</v>
      </c>
      <c r="T299" s="982">
        <f t="shared" si="13"/>
        <v>3.78</v>
      </c>
      <c r="U299" s="989"/>
      <c r="V299" s="934"/>
      <c r="W299" s="934"/>
      <c r="X299" s="987"/>
      <c r="Y299" s="985"/>
    </row>
    <row r="300" spans="1:25" ht="14.4" customHeight="1" x14ac:dyDescent="0.3">
      <c r="A300" s="947" t="s">
        <v>9109</v>
      </c>
      <c r="B300" s="923">
        <v>1</v>
      </c>
      <c r="C300" s="924">
        <v>9.5500000000000007</v>
      </c>
      <c r="D300" s="925">
        <v>65</v>
      </c>
      <c r="E300" s="933"/>
      <c r="F300" s="915"/>
      <c r="G300" s="916"/>
      <c r="H300" s="914"/>
      <c r="I300" s="915"/>
      <c r="J300" s="916"/>
      <c r="K300" s="917">
        <v>5.24</v>
      </c>
      <c r="L300" s="914">
        <v>5</v>
      </c>
      <c r="M300" s="914">
        <v>45</v>
      </c>
      <c r="N300" s="918">
        <v>15</v>
      </c>
      <c r="O300" s="914" t="s">
        <v>9104</v>
      </c>
      <c r="P300" s="931" t="s">
        <v>9110</v>
      </c>
      <c r="Q300" s="919"/>
      <c r="R300" s="981"/>
      <c r="S300" s="919">
        <f t="shared" si="12"/>
        <v>0</v>
      </c>
      <c r="T300" s="981">
        <f t="shared" si="13"/>
        <v>0</v>
      </c>
      <c r="U300" s="988"/>
      <c r="V300" s="928"/>
      <c r="W300" s="928"/>
      <c r="X300" s="986"/>
      <c r="Y300" s="984"/>
    </row>
    <row r="301" spans="1:25" ht="14.4" customHeight="1" x14ac:dyDescent="0.3">
      <c r="A301" s="947" t="s">
        <v>9111</v>
      </c>
      <c r="B301" s="928">
        <v>2</v>
      </c>
      <c r="C301" s="929">
        <v>0.78</v>
      </c>
      <c r="D301" s="930">
        <v>3.5</v>
      </c>
      <c r="E301" s="911">
        <v>1</v>
      </c>
      <c r="F301" s="912">
        <v>0.76</v>
      </c>
      <c r="G301" s="913">
        <v>21</v>
      </c>
      <c r="H301" s="914">
        <v>2</v>
      </c>
      <c r="I301" s="915">
        <v>0.78</v>
      </c>
      <c r="J301" s="916">
        <v>2.5</v>
      </c>
      <c r="K301" s="917">
        <v>0.39</v>
      </c>
      <c r="L301" s="914">
        <v>2</v>
      </c>
      <c r="M301" s="914">
        <v>15</v>
      </c>
      <c r="N301" s="918">
        <v>5</v>
      </c>
      <c r="O301" s="914" t="s">
        <v>9104</v>
      </c>
      <c r="P301" s="931" t="s">
        <v>9112</v>
      </c>
      <c r="Q301" s="919"/>
      <c r="R301" s="981"/>
      <c r="S301" s="919">
        <f t="shared" si="12"/>
        <v>1</v>
      </c>
      <c r="T301" s="981">
        <f t="shared" si="13"/>
        <v>2.0000000000000018E-2</v>
      </c>
      <c r="U301" s="988"/>
      <c r="V301" s="928"/>
      <c r="W301" s="928"/>
      <c r="X301" s="986"/>
      <c r="Y301" s="984"/>
    </row>
    <row r="302" spans="1:25" ht="14.4" customHeight="1" x14ac:dyDescent="0.3">
      <c r="A302" s="948" t="s">
        <v>9113</v>
      </c>
      <c r="B302" s="934">
        <v>1</v>
      </c>
      <c r="C302" s="935">
        <v>0.84</v>
      </c>
      <c r="D302" s="932">
        <v>9</v>
      </c>
      <c r="E302" s="936">
        <v>4</v>
      </c>
      <c r="F302" s="937">
        <v>3.91</v>
      </c>
      <c r="G302" s="920">
        <v>13</v>
      </c>
      <c r="H302" s="938"/>
      <c r="I302" s="939"/>
      <c r="J302" s="921"/>
      <c r="K302" s="940">
        <v>0.84</v>
      </c>
      <c r="L302" s="938">
        <v>2</v>
      </c>
      <c r="M302" s="938">
        <v>21</v>
      </c>
      <c r="N302" s="941">
        <v>7</v>
      </c>
      <c r="O302" s="938" t="s">
        <v>9104</v>
      </c>
      <c r="P302" s="942" t="s">
        <v>9112</v>
      </c>
      <c r="Q302" s="943"/>
      <c r="R302" s="982"/>
      <c r="S302" s="943">
        <f t="shared" si="12"/>
        <v>-4</v>
      </c>
      <c r="T302" s="982">
        <f t="shared" si="13"/>
        <v>-3.91</v>
      </c>
      <c r="U302" s="989"/>
      <c r="V302" s="934"/>
      <c r="W302" s="934"/>
      <c r="X302" s="987"/>
      <c r="Y302" s="985"/>
    </row>
    <row r="303" spans="1:25" ht="14.4" customHeight="1" x14ac:dyDescent="0.3">
      <c r="A303" s="947" t="s">
        <v>9114</v>
      </c>
      <c r="B303" s="923">
        <v>2</v>
      </c>
      <c r="C303" s="924">
        <v>1.1399999999999999</v>
      </c>
      <c r="D303" s="925">
        <v>3</v>
      </c>
      <c r="E303" s="933"/>
      <c r="F303" s="915"/>
      <c r="G303" s="916"/>
      <c r="H303" s="914">
        <v>1</v>
      </c>
      <c r="I303" s="915">
        <v>0.56999999999999995</v>
      </c>
      <c r="J303" s="916">
        <v>2</v>
      </c>
      <c r="K303" s="917">
        <v>0.56999999999999995</v>
      </c>
      <c r="L303" s="914">
        <v>2</v>
      </c>
      <c r="M303" s="914">
        <v>15</v>
      </c>
      <c r="N303" s="918">
        <v>5</v>
      </c>
      <c r="O303" s="914" t="s">
        <v>9104</v>
      </c>
      <c r="P303" s="931" t="s">
        <v>9115</v>
      </c>
      <c r="Q303" s="919"/>
      <c r="R303" s="981"/>
      <c r="S303" s="919">
        <f t="shared" si="12"/>
        <v>1</v>
      </c>
      <c r="T303" s="981">
        <f t="shared" si="13"/>
        <v>0.56999999999999995</v>
      </c>
      <c r="U303" s="988"/>
      <c r="V303" s="928"/>
      <c r="W303" s="928"/>
      <c r="X303" s="986"/>
      <c r="Y303" s="984"/>
    </row>
    <row r="304" spans="1:25" ht="14.4" customHeight="1" x14ac:dyDescent="0.3">
      <c r="A304" s="947" t="s">
        <v>9116</v>
      </c>
      <c r="B304" s="928">
        <v>1</v>
      </c>
      <c r="C304" s="929">
        <v>0.91</v>
      </c>
      <c r="D304" s="930">
        <v>5</v>
      </c>
      <c r="E304" s="911">
        <v>1</v>
      </c>
      <c r="F304" s="912">
        <v>0.91</v>
      </c>
      <c r="G304" s="913">
        <v>8</v>
      </c>
      <c r="H304" s="914"/>
      <c r="I304" s="915"/>
      <c r="J304" s="916"/>
      <c r="K304" s="917">
        <v>0.91</v>
      </c>
      <c r="L304" s="914">
        <v>3</v>
      </c>
      <c r="M304" s="914">
        <v>27</v>
      </c>
      <c r="N304" s="918">
        <v>9</v>
      </c>
      <c r="O304" s="914" t="s">
        <v>9104</v>
      </c>
      <c r="P304" s="931" t="s">
        <v>9117</v>
      </c>
      <c r="Q304" s="919"/>
      <c r="R304" s="981"/>
      <c r="S304" s="919">
        <f t="shared" si="12"/>
        <v>-1</v>
      </c>
      <c r="T304" s="981">
        <f t="shared" si="13"/>
        <v>-0.91</v>
      </c>
      <c r="U304" s="988"/>
      <c r="V304" s="928"/>
      <c r="W304" s="928"/>
      <c r="X304" s="986"/>
      <c r="Y304" s="984"/>
    </row>
    <row r="305" spans="1:25" ht="14.4" customHeight="1" x14ac:dyDescent="0.3">
      <c r="A305" s="948" t="s">
        <v>9118</v>
      </c>
      <c r="B305" s="934"/>
      <c r="C305" s="935"/>
      <c r="D305" s="932"/>
      <c r="E305" s="936">
        <v>3</v>
      </c>
      <c r="F305" s="937">
        <v>2.89</v>
      </c>
      <c r="G305" s="920">
        <v>10.7</v>
      </c>
      <c r="H305" s="938"/>
      <c r="I305" s="939"/>
      <c r="J305" s="921"/>
      <c r="K305" s="940">
        <v>0.95</v>
      </c>
      <c r="L305" s="938">
        <v>3</v>
      </c>
      <c r="M305" s="938">
        <v>27</v>
      </c>
      <c r="N305" s="941">
        <v>9</v>
      </c>
      <c r="O305" s="938" t="s">
        <v>9104</v>
      </c>
      <c r="P305" s="942" t="s">
        <v>9117</v>
      </c>
      <c r="Q305" s="943"/>
      <c r="R305" s="982"/>
      <c r="S305" s="943">
        <f t="shared" si="12"/>
        <v>-3</v>
      </c>
      <c r="T305" s="982">
        <f t="shared" si="13"/>
        <v>-2.89</v>
      </c>
      <c r="U305" s="989"/>
      <c r="V305" s="934"/>
      <c r="W305" s="934"/>
      <c r="X305" s="987"/>
      <c r="Y305" s="985"/>
    </row>
    <row r="306" spans="1:25" ht="14.4" customHeight="1" x14ac:dyDescent="0.3">
      <c r="A306" s="947" t="s">
        <v>9119</v>
      </c>
      <c r="B306" s="928">
        <v>21</v>
      </c>
      <c r="C306" s="929">
        <v>6</v>
      </c>
      <c r="D306" s="930">
        <v>4.9000000000000004</v>
      </c>
      <c r="E306" s="911">
        <v>32</v>
      </c>
      <c r="F306" s="912">
        <v>9.34</v>
      </c>
      <c r="G306" s="913">
        <v>3.9</v>
      </c>
      <c r="H306" s="914">
        <v>13</v>
      </c>
      <c r="I306" s="915">
        <v>3.81</v>
      </c>
      <c r="J306" s="926">
        <v>5.3</v>
      </c>
      <c r="K306" s="917">
        <v>0.28999999999999998</v>
      </c>
      <c r="L306" s="914">
        <v>2</v>
      </c>
      <c r="M306" s="914">
        <v>15</v>
      </c>
      <c r="N306" s="918">
        <v>5</v>
      </c>
      <c r="O306" s="914" t="s">
        <v>9104</v>
      </c>
      <c r="P306" s="931" t="s">
        <v>9120</v>
      </c>
      <c r="Q306" s="919"/>
      <c r="R306" s="981"/>
      <c r="S306" s="919">
        <f t="shared" si="12"/>
        <v>-19</v>
      </c>
      <c r="T306" s="981">
        <f t="shared" si="13"/>
        <v>-5.5299999999999994</v>
      </c>
      <c r="U306" s="988"/>
      <c r="V306" s="928"/>
      <c r="W306" s="928"/>
      <c r="X306" s="986"/>
      <c r="Y306" s="984">
        <v>16</v>
      </c>
    </row>
    <row r="307" spans="1:25" ht="14.4" customHeight="1" x14ac:dyDescent="0.3">
      <c r="A307" s="948" t="s">
        <v>9121</v>
      </c>
      <c r="B307" s="934">
        <v>6</v>
      </c>
      <c r="C307" s="935">
        <v>2.2799999999999998</v>
      </c>
      <c r="D307" s="932">
        <v>7.5</v>
      </c>
      <c r="E307" s="936">
        <v>5</v>
      </c>
      <c r="F307" s="937">
        <v>1.89</v>
      </c>
      <c r="G307" s="920">
        <v>5</v>
      </c>
      <c r="H307" s="938">
        <v>5</v>
      </c>
      <c r="I307" s="939">
        <v>1.89</v>
      </c>
      <c r="J307" s="922">
        <v>10.8</v>
      </c>
      <c r="K307" s="940">
        <v>0.38</v>
      </c>
      <c r="L307" s="938">
        <v>2</v>
      </c>
      <c r="M307" s="938">
        <v>18</v>
      </c>
      <c r="N307" s="941">
        <v>6</v>
      </c>
      <c r="O307" s="938" t="s">
        <v>9104</v>
      </c>
      <c r="P307" s="942" t="s">
        <v>9122</v>
      </c>
      <c r="Q307" s="943"/>
      <c r="R307" s="982"/>
      <c r="S307" s="943">
        <f t="shared" si="12"/>
        <v>0</v>
      </c>
      <c r="T307" s="982">
        <f t="shared" si="13"/>
        <v>0</v>
      </c>
      <c r="U307" s="989"/>
      <c r="V307" s="934"/>
      <c r="W307" s="934"/>
      <c r="X307" s="987"/>
      <c r="Y307" s="985">
        <v>24</v>
      </c>
    </row>
    <row r="308" spans="1:25" ht="14.4" customHeight="1" x14ac:dyDescent="0.3">
      <c r="A308" s="948" t="s">
        <v>9123</v>
      </c>
      <c r="B308" s="934"/>
      <c r="C308" s="935"/>
      <c r="D308" s="932"/>
      <c r="E308" s="936"/>
      <c r="F308" s="937"/>
      <c r="G308" s="920"/>
      <c r="H308" s="938">
        <v>2</v>
      </c>
      <c r="I308" s="939">
        <v>1.27</v>
      </c>
      <c r="J308" s="922">
        <v>12</v>
      </c>
      <c r="K308" s="940">
        <v>0.59</v>
      </c>
      <c r="L308" s="938">
        <v>2</v>
      </c>
      <c r="M308" s="938">
        <v>18</v>
      </c>
      <c r="N308" s="941">
        <v>6</v>
      </c>
      <c r="O308" s="938" t="s">
        <v>9104</v>
      </c>
      <c r="P308" s="942" t="s">
        <v>9122</v>
      </c>
      <c r="Q308" s="943"/>
      <c r="R308" s="982"/>
      <c r="S308" s="943">
        <f t="shared" si="12"/>
        <v>2</v>
      </c>
      <c r="T308" s="982">
        <f t="shared" si="13"/>
        <v>1.27</v>
      </c>
      <c r="U308" s="989"/>
      <c r="V308" s="934"/>
      <c r="W308" s="934"/>
      <c r="X308" s="987"/>
      <c r="Y308" s="985">
        <v>12</v>
      </c>
    </row>
    <row r="309" spans="1:25" ht="14.4" customHeight="1" x14ac:dyDescent="0.3">
      <c r="A309" s="947" t="s">
        <v>9124</v>
      </c>
      <c r="B309" s="928">
        <v>1</v>
      </c>
      <c r="C309" s="929">
        <v>0.7</v>
      </c>
      <c r="D309" s="930">
        <v>3</v>
      </c>
      <c r="E309" s="933">
        <v>1</v>
      </c>
      <c r="F309" s="915">
        <v>0.7</v>
      </c>
      <c r="G309" s="916">
        <v>7</v>
      </c>
      <c r="H309" s="911">
        <v>4</v>
      </c>
      <c r="I309" s="912">
        <v>2.79</v>
      </c>
      <c r="J309" s="926">
        <v>4.5</v>
      </c>
      <c r="K309" s="917">
        <v>0.7</v>
      </c>
      <c r="L309" s="914">
        <v>1</v>
      </c>
      <c r="M309" s="914">
        <v>12</v>
      </c>
      <c r="N309" s="918">
        <v>4</v>
      </c>
      <c r="O309" s="914" t="s">
        <v>8547</v>
      </c>
      <c r="P309" s="931" t="s">
        <v>9125</v>
      </c>
      <c r="Q309" s="919"/>
      <c r="R309" s="981"/>
      <c r="S309" s="919">
        <f t="shared" si="12"/>
        <v>3</v>
      </c>
      <c r="T309" s="981">
        <f t="shared" si="13"/>
        <v>2.09</v>
      </c>
      <c r="U309" s="988"/>
      <c r="V309" s="928"/>
      <c r="W309" s="928"/>
      <c r="X309" s="986"/>
      <c r="Y309" s="984">
        <v>3</v>
      </c>
    </row>
    <row r="310" spans="1:25" ht="14.4" customHeight="1" x14ac:dyDescent="0.3">
      <c r="A310" s="948" t="s">
        <v>9126</v>
      </c>
      <c r="B310" s="934">
        <v>2</v>
      </c>
      <c r="C310" s="935">
        <v>1.92</v>
      </c>
      <c r="D310" s="932">
        <v>10</v>
      </c>
      <c r="E310" s="944"/>
      <c r="F310" s="939"/>
      <c r="G310" s="921"/>
      <c r="H310" s="936">
        <v>1</v>
      </c>
      <c r="I310" s="937">
        <v>2.08</v>
      </c>
      <c r="J310" s="922">
        <v>30</v>
      </c>
      <c r="K310" s="940">
        <v>0.96</v>
      </c>
      <c r="L310" s="938">
        <v>2</v>
      </c>
      <c r="M310" s="938">
        <v>18</v>
      </c>
      <c r="N310" s="941">
        <v>6</v>
      </c>
      <c r="O310" s="938" t="s">
        <v>8547</v>
      </c>
      <c r="P310" s="942" t="s">
        <v>9125</v>
      </c>
      <c r="Q310" s="943"/>
      <c r="R310" s="982"/>
      <c r="S310" s="943">
        <f t="shared" si="12"/>
        <v>1</v>
      </c>
      <c r="T310" s="982">
        <f t="shared" si="13"/>
        <v>2.08</v>
      </c>
      <c r="U310" s="989"/>
      <c r="V310" s="934"/>
      <c r="W310" s="934"/>
      <c r="X310" s="987"/>
      <c r="Y310" s="985">
        <v>24</v>
      </c>
    </row>
    <row r="311" spans="1:25" ht="14.4" customHeight="1" x14ac:dyDescent="0.3">
      <c r="A311" s="947" t="s">
        <v>9127</v>
      </c>
      <c r="B311" s="928">
        <v>8</v>
      </c>
      <c r="C311" s="929">
        <v>8.16</v>
      </c>
      <c r="D311" s="930">
        <v>4.0999999999999996</v>
      </c>
      <c r="E311" s="933">
        <v>17</v>
      </c>
      <c r="F311" s="915">
        <v>22.62</v>
      </c>
      <c r="G311" s="916">
        <v>3.4</v>
      </c>
      <c r="H311" s="911">
        <v>17</v>
      </c>
      <c r="I311" s="912">
        <v>18.690000000000001</v>
      </c>
      <c r="J311" s="913">
        <v>3.1</v>
      </c>
      <c r="K311" s="917">
        <v>0.56999999999999995</v>
      </c>
      <c r="L311" s="914">
        <v>2</v>
      </c>
      <c r="M311" s="914">
        <v>18</v>
      </c>
      <c r="N311" s="918">
        <v>6</v>
      </c>
      <c r="O311" s="914" t="s">
        <v>8547</v>
      </c>
      <c r="P311" s="931" t="s">
        <v>9128</v>
      </c>
      <c r="Q311" s="919"/>
      <c r="R311" s="981"/>
      <c r="S311" s="919">
        <f t="shared" si="12"/>
        <v>0</v>
      </c>
      <c r="T311" s="981">
        <f t="shared" si="13"/>
        <v>-3.9299999999999997</v>
      </c>
      <c r="U311" s="988"/>
      <c r="V311" s="928"/>
      <c r="W311" s="928"/>
      <c r="X311" s="986"/>
      <c r="Y311" s="984"/>
    </row>
    <row r="312" spans="1:25" ht="14.4" customHeight="1" x14ac:dyDescent="0.3">
      <c r="A312" s="948" t="s">
        <v>9129</v>
      </c>
      <c r="B312" s="934">
        <v>1</v>
      </c>
      <c r="C312" s="935">
        <v>0.72</v>
      </c>
      <c r="D312" s="932">
        <v>14</v>
      </c>
      <c r="E312" s="944">
        <v>1</v>
      </c>
      <c r="F312" s="939">
        <v>0.72</v>
      </c>
      <c r="G312" s="921">
        <v>19</v>
      </c>
      <c r="H312" s="936">
        <v>1</v>
      </c>
      <c r="I312" s="937">
        <v>0.72</v>
      </c>
      <c r="J312" s="922">
        <v>15</v>
      </c>
      <c r="K312" s="940">
        <v>0.72</v>
      </c>
      <c r="L312" s="938">
        <v>3</v>
      </c>
      <c r="M312" s="938">
        <v>24</v>
      </c>
      <c r="N312" s="941">
        <v>8</v>
      </c>
      <c r="O312" s="938" t="s">
        <v>8547</v>
      </c>
      <c r="P312" s="942" t="s">
        <v>9130</v>
      </c>
      <c r="Q312" s="943"/>
      <c r="R312" s="982"/>
      <c r="S312" s="943">
        <f t="shared" si="12"/>
        <v>0</v>
      </c>
      <c r="T312" s="982">
        <f t="shared" si="13"/>
        <v>0</v>
      </c>
      <c r="U312" s="989"/>
      <c r="V312" s="934"/>
      <c r="W312" s="934"/>
      <c r="X312" s="987"/>
      <c r="Y312" s="985">
        <v>7</v>
      </c>
    </row>
    <row r="313" spans="1:25" ht="14.4" customHeight="1" x14ac:dyDescent="0.3">
      <c r="A313" s="948" t="s">
        <v>9131</v>
      </c>
      <c r="B313" s="934">
        <v>1</v>
      </c>
      <c r="C313" s="935">
        <v>1.24</v>
      </c>
      <c r="D313" s="932">
        <v>4</v>
      </c>
      <c r="E313" s="944"/>
      <c r="F313" s="939"/>
      <c r="G313" s="921"/>
      <c r="H313" s="936"/>
      <c r="I313" s="937"/>
      <c r="J313" s="920"/>
      <c r="K313" s="940">
        <v>1.24</v>
      </c>
      <c r="L313" s="938">
        <v>3</v>
      </c>
      <c r="M313" s="938">
        <v>30</v>
      </c>
      <c r="N313" s="941">
        <v>10</v>
      </c>
      <c r="O313" s="938" t="s">
        <v>8547</v>
      </c>
      <c r="P313" s="942" t="s">
        <v>9132</v>
      </c>
      <c r="Q313" s="943"/>
      <c r="R313" s="982"/>
      <c r="S313" s="943">
        <f t="shared" si="12"/>
        <v>0</v>
      </c>
      <c r="T313" s="982">
        <f t="shared" si="13"/>
        <v>0</v>
      </c>
      <c r="U313" s="989"/>
      <c r="V313" s="934"/>
      <c r="W313" s="934"/>
      <c r="X313" s="987"/>
      <c r="Y313" s="985"/>
    </row>
    <row r="314" spans="1:25" ht="14.4" customHeight="1" x14ac:dyDescent="0.3">
      <c r="A314" s="947" t="s">
        <v>9133</v>
      </c>
      <c r="B314" s="928"/>
      <c r="C314" s="929"/>
      <c r="D314" s="930"/>
      <c r="E314" s="933"/>
      <c r="F314" s="915"/>
      <c r="G314" s="916"/>
      <c r="H314" s="911">
        <v>1</v>
      </c>
      <c r="I314" s="912">
        <v>0.22</v>
      </c>
      <c r="J314" s="913">
        <v>2</v>
      </c>
      <c r="K314" s="917">
        <v>0.22</v>
      </c>
      <c r="L314" s="914">
        <v>1</v>
      </c>
      <c r="M314" s="914">
        <v>9</v>
      </c>
      <c r="N314" s="918">
        <v>3</v>
      </c>
      <c r="O314" s="914" t="s">
        <v>8547</v>
      </c>
      <c r="P314" s="931" t="s">
        <v>9134</v>
      </c>
      <c r="Q314" s="919"/>
      <c r="R314" s="981"/>
      <c r="S314" s="919">
        <f t="shared" si="12"/>
        <v>1</v>
      </c>
      <c r="T314" s="981">
        <f t="shared" si="13"/>
        <v>0.22</v>
      </c>
      <c r="U314" s="988"/>
      <c r="V314" s="928"/>
      <c r="W314" s="928"/>
      <c r="X314" s="986"/>
      <c r="Y314" s="984"/>
    </row>
    <row r="315" spans="1:25" ht="14.4" customHeight="1" x14ac:dyDescent="0.3">
      <c r="A315" s="947" t="s">
        <v>9135</v>
      </c>
      <c r="B315" s="923">
        <v>6</v>
      </c>
      <c r="C315" s="924">
        <v>3.38</v>
      </c>
      <c r="D315" s="925">
        <v>4.3</v>
      </c>
      <c r="E315" s="933">
        <v>8</v>
      </c>
      <c r="F315" s="915">
        <v>4.51</v>
      </c>
      <c r="G315" s="916">
        <v>5.5</v>
      </c>
      <c r="H315" s="914">
        <v>7</v>
      </c>
      <c r="I315" s="915">
        <v>3.95</v>
      </c>
      <c r="J315" s="916">
        <v>3.4</v>
      </c>
      <c r="K315" s="917">
        <v>0.56000000000000005</v>
      </c>
      <c r="L315" s="914">
        <v>2</v>
      </c>
      <c r="M315" s="914">
        <v>15</v>
      </c>
      <c r="N315" s="918">
        <v>5</v>
      </c>
      <c r="O315" s="914" t="s">
        <v>8547</v>
      </c>
      <c r="P315" s="931" t="s">
        <v>9136</v>
      </c>
      <c r="Q315" s="919"/>
      <c r="R315" s="981"/>
      <c r="S315" s="919">
        <f t="shared" si="12"/>
        <v>-1</v>
      </c>
      <c r="T315" s="981">
        <f t="shared" si="13"/>
        <v>-0.55999999999999961</v>
      </c>
      <c r="U315" s="988"/>
      <c r="V315" s="928"/>
      <c r="W315" s="928"/>
      <c r="X315" s="986"/>
      <c r="Y315" s="984">
        <v>2</v>
      </c>
    </row>
    <row r="316" spans="1:25" ht="14.4" customHeight="1" x14ac:dyDescent="0.3">
      <c r="A316" s="948" t="s">
        <v>9137</v>
      </c>
      <c r="B316" s="945">
        <v>3</v>
      </c>
      <c r="C316" s="946">
        <v>2.3199999999999998</v>
      </c>
      <c r="D316" s="927">
        <v>9</v>
      </c>
      <c r="E316" s="944"/>
      <c r="F316" s="939"/>
      <c r="G316" s="921"/>
      <c r="H316" s="938">
        <v>2</v>
      </c>
      <c r="I316" s="939">
        <v>1.43</v>
      </c>
      <c r="J316" s="921">
        <v>4</v>
      </c>
      <c r="K316" s="940">
        <v>0.72</v>
      </c>
      <c r="L316" s="938">
        <v>2</v>
      </c>
      <c r="M316" s="938">
        <v>21</v>
      </c>
      <c r="N316" s="941">
        <v>7</v>
      </c>
      <c r="O316" s="938" t="s">
        <v>8547</v>
      </c>
      <c r="P316" s="942" t="s">
        <v>9138</v>
      </c>
      <c r="Q316" s="943"/>
      <c r="R316" s="982"/>
      <c r="S316" s="943">
        <f t="shared" si="12"/>
        <v>2</v>
      </c>
      <c r="T316" s="982">
        <f t="shared" si="13"/>
        <v>1.43</v>
      </c>
      <c r="U316" s="989"/>
      <c r="V316" s="934"/>
      <c r="W316" s="934"/>
      <c r="X316" s="987"/>
      <c r="Y316" s="985"/>
    </row>
    <row r="317" spans="1:25" ht="14.4" customHeight="1" x14ac:dyDescent="0.3">
      <c r="A317" s="948" t="s">
        <v>9139</v>
      </c>
      <c r="B317" s="945">
        <v>1</v>
      </c>
      <c r="C317" s="946">
        <v>1.04</v>
      </c>
      <c r="D317" s="927">
        <v>3</v>
      </c>
      <c r="E317" s="944"/>
      <c r="F317" s="939"/>
      <c r="G317" s="921"/>
      <c r="H317" s="938"/>
      <c r="I317" s="939"/>
      <c r="J317" s="921"/>
      <c r="K317" s="940">
        <v>1.04</v>
      </c>
      <c r="L317" s="938">
        <v>3</v>
      </c>
      <c r="M317" s="938">
        <v>27</v>
      </c>
      <c r="N317" s="941">
        <v>9</v>
      </c>
      <c r="O317" s="938" t="s">
        <v>8547</v>
      </c>
      <c r="P317" s="942" t="s">
        <v>9140</v>
      </c>
      <c r="Q317" s="943"/>
      <c r="R317" s="982"/>
      <c r="S317" s="943">
        <f t="shared" si="12"/>
        <v>0</v>
      </c>
      <c r="T317" s="982">
        <f t="shared" si="13"/>
        <v>0</v>
      </c>
      <c r="U317" s="989"/>
      <c r="V317" s="934"/>
      <c r="W317" s="934"/>
      <c r="X317" s="987"/>
      <c r="Y317" s="985"/>
    </row>
    <row r="318" spans="1:25" ht="14.4" customHeight="1" x14ac:dyDescent="0.3">
      <c r="A318" s="947" t="s">
        <v>9141</v>
      </c>
      <c r="B318" s="923">
        <v>19</v>
      </c>
      <c r="C318" s="924">
        <v>11.81</v>
      </c>
      <c r="D318" s="925">
        <v>2</v>
      </c>
      <c r="E318" s="933">
        <v>6</v>
      </c>
      <c r="F318" s="915">
        <v>2.96</v>
      </c>
      <c r="G318" s="916">
        <v>5</v>
      </c>
      <c r="H318" s="914">
        <v>9</v>
      </c>
      <c r="I318" s="915">
        <v>4.4400000000000004</v>
      </c>
      <c r="J318" s="916">
        <v>4.4000000000000004</v>
      </c>
      <c r="K318" s="917">
        <v>0.49</v>
      </c>
      <c r="L318" s="914">
        <v>2</v>
      </c>
      <c r="M318" s="914">
        <v>15</v>
      </c>
      <c r="N318" s="918">
        <v>5</v>
      </c>
      <c r="O318" s="914" t="s">
        <v>8547</v>
      </c>
      <c r="P318" s="931" t="s">
        <v>9142</v>
      </c>
      <c r="Q318" s="919"/>
      <c r="R318" s="981"/>
      <c r="S318" s="919">
        <f t="shared" si="12"/>
        <v>3</v>
      </c>
      <c r="T318" s="981">
        <f t="shared" si="13"/>
        <v>1.4800000000000004</v>
      </c>
      <c r="U318" s="988"/>
      <c r="V318" s="928"/>
      <c r="W318" s="928"/>
      <c r="X318" s="986"/>
      <c r="Y318" s="984">
        <v>5</v>
      </c>
    </row>
    <row r="319" spans="1:25" ht="14.4" customHeight="1" x14ac:dyDescent="0.3">
      <c r="A319" s="948" t="s">
        <v>9143</v>
      </c>
      <c r="B319" s="945"/>
      <c r="C319" s="946"/>
      <c r="D319" s="927"/>
      <c r="E319" s="944"/>
      <c r="F319" s="939"/>
      <c r="G319" s="921"/>
      <c r="H319" s="938">
        <v>1</v>
      </c>
      <c r="I319" s="939">
        <v>1.07</v>
      </c>
      <c r="J319" s="921">
        <v>3</v>
      </c>
      <c r="K319" s="940">
        <v>1.07</v>
      </c>
      <c r="L319" s="938">
        <v>3</v>
      </c>
      <c r="M319" s="938">
        <v>24</v>
      </c>
      <c r="N319" s="941">
        <v>8</v>
      </c>
      <c r="O319" s="938" t="s">
        <v>8547</v>
      </c>
      <c r="P319" s="942" t="s">
        <v>9144</v>
      </c>
      <c r="Q319" s="943"/>
      <c r="R319" s="982"/>
      <c r="S319" s="943">
        <f t="shared" si="12"/>
        <v>1</v>
      </c>
      <c r="T319" s="982">
        <f t="shared" si="13"/>
        <v>1.07</v>
      </c>
      <c r="U319" s="989"/>
      <c r="V319" s="934"/>
      <c r="W319" s="934"/>
      <c r="X319" s="987"/>
      <c r="Y319" s="985"/>
    </row>
    <row r="320" spans="1:25" ht="14.4" customHeight="1" x14ac:dyDescent="0.3">
      <c r="A320" s="947" t="s">
        <v>9145</v>
      </c>
      <c r="B320" s="928">
        <v>1</v>
      </c>
      <c r="C320" s="929">
        <v>1.03</v>
      </c>
      <c r="D320" s="930">
        <v>2</v>
      </c>
      <c r="E320" s="933">
        <v>1</v>
      </c>
      <c r="F320" s="915">
        <v>1.03</v>
      </c>
      <c r="G320" s="916">
        <v>3</v>
      </c>
      <c r="H320" s="911">
        <v>1</v>
      </c>
      <c r="I320" s="912">
        <v>1.03</v>
      </c>
      <c r="J320" s="913">
        <v>2</v>
      </c>
      <c r="K320" s="917">
        <v>1.03</v>
      </c>
      <c r="L320" s="914">
        <v>2</v>
      </c>
      <c r="M320" s="914">
        <v>18</v>
      </c>
      <c r="N320" s="918">
        <v>6</v>
      </c>
      <c r="O320" s="914" t="s">
        <v>8547</v>
      </c>
      <c r="P320" s="931" t="s">
        <v>9146</v>
      </c>
      <c r="Q320" s="919"/>
      <c r="R320" s="981"/>
      <c r="S320" s="919">
        <f t="shared" si="12"/>
        <v>0</v>
      </c>
      <c r="T320" s="981">
        <f t="shared" si="13"/>
        <v>0</v>
      </c>
      <c r="U320" s="988"/>
      <c r="V320" s="928"/>
      <c r="W320" s="928"/>
      <c r="X320" s="986"/>
      <c r="Y320" s="984"/>
    </row>
    <row r="321" spans="1:25" ht="14.4" customHeight="1" x14ac:dyDescent="0.3">
      <c r="A321" s="948" t="s">
        <v>9147</v>
      </c>
      <c r="B321" s="934"/>
      <c r="C321" s="935"/>
      <c r="D321" s="932"/>
      <c r="E321" s="944"/>
      <c r="F321" s="939"/>
      <c r="G321" s="921"/>
      <c r="H321" s="936">
        <v>1</v>
      </c>
      <c r="I321" s="937">
        <v>1.73</v>
      </c>
      <c r="J321" s="920">
        <v>8</v>
      </c>
      <c r="K321" s="940">
        <v>1.73</v>
      </c>
      <c r="L321" s="938">
        <v>3</v>
      </c>
      <c r="M321" s="938">
        <v>30</v>
      </c>
      <c r="N321" s="941">
        <v>10</v>
      </c>
      <c r="O321" s="938" t="s">
        <v>8547</v>
      </c>
      <c r="P321" s="942" t="s">
        <v>9146</v>
      </c>
      <c r="Q321" s="943"/>
      <c r="R321" s="982"/>
      <c r="S321" s="943">
        <f t="shared" si="12"/>
        <v>1</v>
      </c>
      <c r="T321" s="982">
        <f t="shared" si="13"/>
        <v>1.73</v>
      </c>
      <c r="U321" s="989"/>
      <c r="V321" s="934"/>
      <c r="W321" s="934"/>
      <c r="X321" s="987"/>
      <c r="Y321" s="985"/>
    </row>
    <row r="322" spans="1:25" ht="14.4" customHeight="1" x14ac:dyDescent="0.3">
      <c r="A322" s="948" t="s">
        <v>9148</v>
      </c>
      <c r="B322" s="934">
        <v>1</v>
      </c>
      <c r="C322" s="935">
        <v>3.67</v>
      </c>
      <c r="D322" s="932">
        <v>14</v>
      </c>
      <c r="E322" s="944"/>
      <c r="F322" s="939"/>
      <c r="G322" s="921"/>
      <c r="H322" s="936"/>
      <c r="I322" s="937"/>
      <c r="J322" s="920"/>
      <c r="K322" s="940">
        <v>3.67</v>
      </c>
      <c r="L322" s="938">
        <v>6</v>
      </c>
      <c r="M322" s="938">
        <v>51</v>
      </c>
      <c r="N322" s="941">
        <v>17</v>
      </c>
      <c r="O322" s="938" t="s">
        <v>8547</v>
      </c>
      <c r="P322" s="942" t="s">
        <v>9146</v>
      </c>
      <c r="Q322" s="943"/>
      <c r="R322" s="982"/>
      <c r="S322" s="943">
        <f t="shared" si="12"/>
        <v>0</v>
      </c>
      <c r="T322" s="982">
        <f t="shared" si="13"/>
        <v>0</v>
      </c>
      <c r="U322" s="989"/>
      <c r="V322" s="934"/>
      <c r="W322" s="934"/>
      <c r="X322" s="987"/>
      <c r="Y322" s="985"/>
    </row>
    <row r="323" spans="1:25" ht="14.4" customHeight="1" x14ac:dyDescent="0.3">
      <c r="A323" s="947" t="s">
        <v>9149</v>
      </c>
      <c r="B323" s="923">
        <v>1</v>
      </c>
      <c r="C323" s="924">
        <v>9.31</v>
      </c>
      <c r="D323" s="925">
        <v>64</v>
      </c>
      <c r="E323" s="933">
        <v>4</v>
      </c>
      <c r="F323" s="915">
        <v>3.88</v>
      </c>
      <c r="G323" s="916">
        <v>3.5</v>
      </c>
      <c r="H323" s="914">
        <v>2</v>
      </c>
      <c r="I323" s="915">
        <v>1.82</v>
      </c>
      <c r="J323" s="926">
        <v>10.5</v>
      </c>
      <c r="K323" s="917">
        <v>0.91</v>
      </c>
      <c r="L323" s="914">
        <v>2</v>
      </c>
      <c r="M323" s="914">
        <v>15</v>
      </c>
      <c r="N323" s="918">
        <v>5</v>
      </c>
      <c r="O323" s="914" t="s">
        <v>8547</v>
      </c>
      <c r="P323" s="931" t="s">
        <v>9150</v>
      </c>
      <c r="Q323" s="919"/>
      <c r="R323" s="981"/>
      <c r="S323" s="919">
        <f t="shared" si="12"/>
        <v>-2</v>
      </c>
      <c r="T323" s="981">
        <f t="shared" si="13"/>
        <v>-2.0599999999999996</v>
      </c>
      <c r="U323" s="988"/>
      <c r="V323" s="928"/>
      <c r="W323" s="928"/>
      <c r="X323" s="986"/>
      <c r="Y323" s="984">
        <v>11</v>
      </c>
    </row>
    <row r="324" spans="1:25" ht="14.4" customHeight="1" x14ac:dyDescent="0.3">
      <c r="A324" s="948" t="s">
        <v>9151</v>
      </c>
      <c r="B324" s="945">
        <v>2</v>
      </c>
      <c r="C324" s="946">
        <v>1.84</v>
      </c>
      <c r="D324" s="927">
        <v>10.5</v>
      </c>
      <c r="E324" s="944"/>
      <c r="F324" s="939"/>
      <c r="G324" s="921"/>
      <c r="H324" s="938"/>
      <c r="I324" s="939"/>
      <c r="J324" s="921"/>
      <c r="K324" s="940">
        <v>0.92</v>
      </c>
      <c r="L324" s="938">
        <v>2</v>
      </c>
      <c r="M324" s="938">
        <v>18</v>
      </c>
      <c r="N324" s="941">
        <v>6</v>
      </c>
      <c r="O324" s="938" t="s">
        <v>8547</v>
      </c>
      <c r="P324" s="942" t="s">
        <v>9152</v>
      </c>
      <c r="Q324" s="943"/>
      <c r="R324" s="982"/>
      <c r="S324" s="943">
        <f t="shared" si="12"/>
        <v>0</v>
      </c>
      <c r="T324" s="982">
        <f t="shared" si="13"/>
        <v>0</v>
      </c>
      <c r="U324" s="989"/>
      <c r="V324" s="934"/>
      <c r="W324" s="934"/>
      <c r="X324" s="987"/>
      <c r="Y324" s="985"/>
    </row>
    <row r="325" spans="1:25" ht="14.4" customHeight="1" x14ac:dyDescent="0.3">
      <c r="A325" s="948" t="s">
        <v>9153</v>
      </c>
      <c r="B325" s="945">
        <v>6</v>
      </c>
      <c r="C325" s="946">
        <v>27.38</v>
      </c>
      <c r="D325" s="927">
        <v>22.3</v>
      </c>
      <c r="E325" s="944">
        <v>4</v>
      </c>
      <c r="F325" s="939">
        <v>13.12</v>
      </c>
      <c r="G325" s="921">
        <v>18</v>
      </c>
      <c r="H325" s="938">
        <v>1</v>
      </c>
      <c r="I325" s="939">
        <v>3.96</v>
      </c>
      <c r="J325" s="922">
        <v>37</v>
      </c>
      <c r="K325" s="940">
        <v>3.09</v>
      </c>
      <c r="L325" s="938">
        <v>3</v>
      </c>
      <c r="M325" s="938">
        <v>30</v>
      </c>
      <c r="N325" s="941">
        <v>10</v>
      </c>
      <c r="O325" s="938" t="s">
        <v>8547</v>
      </c>
      <c r="P325" s="942" t="s">
        <v>9154</v>
      </c>
      <c r="Q325" s="943"/>
      <c r="R325" s="982"/>
      <c r="S325" s="943">
        <f t="shared" si="12"/>
        <v>-3</v>
      </c>
      <c r="T325" s="982">
        <f t="shared" si="13"/>
        <v>-9.16</v>
      </c>
      <c r="U325" s="989"/>
      <c r="V325" s="934"/>
      <c r="W325" s="934"/>
      <c r="X325" s="987"/>
      <c r="Y325" s="985">
        <v>27</v>
      </c>
    </row>
    <row r="326" spans="1:25" ht="14.4" customHeight="1" x14ac:dyDescent="0.3">
      <c r="A326" s="947" t="s">
        <v>9155</v>
      </c>
      <c r="B326" s="923">
        <v>2</v>
      </c>
      <c r="C326" s="924">
        <v>1.32</v>
      </c>
      <c r="D326" s="925">
        <v>9</v>
      </c>
      <c r="E326" s="933"/>
      <c r="F326" s="915"/>
      <c r="G326" s="916"/>
      <c r="H326" s="914">
        <v>1</v>
      </c>
      <c r="I326" s="915">
        <v>0.99</v>
      </c>
      <c r="J326" s="916">
        <v>3</v>
      </c>
      <c r="K326" s="917">
        <v>0.66</v>
      </c>
      <c r="L326" s="914">
        <v>2</v>
      </c>
      <c r="M326" s="914">
        <v>18</v>
      </c>
      <c r="N326" s="918">
        <v>6</v>
      </c>
      <c r="O326" s="914" t="s">
        <v>8547</v>
      </c>
      <c r="P326" s="931" t="s">
        <v>9156</v>
      </c>
      <c r="Q326" s="919"/>
      <c r="R326" s="981"/>
      <c r="S326" s="919">
        <f t="shared" ref="S326:S389" si="14">H326-E326</f>
        <v>1</v>
      </c>
      <c r="T326" s="981">
        <f t="shared" ref="T326:T389" si="15">I326-F326</f>
        <v>0.99</v>
      </c>
      <c r="U326" s="988"/>
      <c r="V326" s="928"/>
      <c r="W326" s="928"/>
      <c r="X326" s="986"/>
      <c r="Y326" s="984"/>
    </row>
    <row r="327" spans="1:25" ht="14.4" customHeight="1" x14ac:dyDescent="0.3">
      <c r="A327" s="948" t="s">
        <v>9157</v>
      </c>
      <c r="B327" s="945">
        <v>2</v>
      </c>
      <c r="C327" s="946">
        <v>3.63</v>
      </c>
      <c r="D327" s="927">
        <v>20.5</v>
      </c>
      <c r="E327" s="944">
        <v>1</v>
      </c>
      <c r="F327" s="939">
        <v>0.76</v>
      </c>
      <c r="G327" s="921">
        <v>4</v>
      </c>
      <c r="H327" s="938"/>
      <c r="I327" s="939"/>
      <c r="J327" s="921"/>
      <c r="K327" s="940">
        <v>0.76</v>
      </c>
      <c r="L327" s="938">
        <v>2</v>
      </c>
      <c r="M327" s="938">
        <v>18</v>
      </c>
      <c r="N327" s="941">
        <v>6</v>
      </c>
      <c r="O327" s="938" t="s">
        <v>8547</v>
      </c>
      <c r="P327" s="942" t="s">
        <v>9158</v>
      </c>
      <c r="Q327" s="943"/>
      <c r="R327" s="982"/>
      <c r="S327" s="943">
        <f t="shared" si="14"/>
        <v>-1</v>
      </c>
      <c r="T327" s="982">
        <f t="shared" si="15"/>
        <v>-0.76</v>
      </c>
      <c r="U327" s="989"/>
      <c r="V327" s="934"/>
      <c r="W327" s="934"/>
      <c r="X327" s="987"/>
      <c r="Y327" s="985"/>
    </row>
    <row r="328" spans="1:25" ht="14.4" customHeight="1" x14ac:dyDescent="0.3">
      <c r="A328" s="948" t="s">
        <v>9159</v>
      </c>
      <c r="B328" s="945">
        <v>2</v>
      </c>
      <c r="C328" s="946">
        <v>3.65</v>
      </c>
      <c r="D328" s="927">
        <v>14.5</v>
      </c>
      <c r="E328" s="944">
        <v>1</v>
      </c>
      <c r="F328" s="939">
        <v>1.83</v>
      </c>
      <c r="G328" s="921">
        <v>6</v>
      </c>
      <c r="H328" s="938">
        <v>2</v>
      </c>
      <c r="I328" s="939">
        <v>3.65</v>
      </c>
      <c r="J328" s="921">
        <v>6</v>
      </c>
      <c r="K328" s="940">
        <v>1.83</v>
      </c>
      <c r="L328" s="938">
        <v>3</v>
      </c>
      <c r="M328" s="938">
        <v>30</v>
      </c>
      <c r="N328" s="941">
        <v>10</v>
      </c>
      <c r="O328" s="938" t="s">
        <v>8547</v>
      </c>
      <c r="P328" s="942" t="s">
        <v>9160</v>
      </c>
      <c r="Q328" s="943"/>
      <c r="R328" s="982"/>
      <c r="S328" s="943">
        <f t="shared" si="14"/>
        <v>1</v>
      </c>
      <c r="T328" s="982">
        <f t="shared" si="15"/>
        <v>1.8199999999999998</v>
      </c>
      <c r="U328" s="989"/>
      <c r="V328" s="934"/>
      <c r="W328" s="934"/>
      <c r="X328" s="987"/>
      <c r="Y328" s="985"/>
    </row>
    <row r="329" spans="1:25" ht="14.4" customHeight="1" x14ac:dyDescent="0.3">
      <c r="A329" s="947" t="s">
        <v>9161</v>
      </c>
      <c r="B329" s="928"/>
      <c r="C329" s="929"/>
      <c r="D329" s="930"/>
      <c r="E329" s="933">
        <v>3</v>
      </c>
      <c r="F329" s="915">
        <v>1.46</v>
      </c>
      <c r="G329" s="916">
        <v>3.7</v>
      </c>
      <c r="H329" s="911">
        <v>5</v>
      </c>
      <c r="I329" s="912">
        <v>2.64</v>
      </c>
      <c r="J329" s="926">
        <v>6</v>
      </c>
      <c r="K329" s="917">
        <v>0.49</v>
      </c>
      <c r="L329" s="914">
        <v>1</v>
      </c>
      <c r="M329" s="914">
        <v>12</v>
      </c>
      <c r="N329" s="918">
        <v>4</v>
      </c>
      <c r="O329" s="914" t="s">
        <v>8547</v>
      </c>
      <c r="P329" s="931" t="s">
        <v>9162</v>
      </c>
      <c r="Q329" s="919"/>
      <c r="R329" s="981"/>
      <c r="S329" s="919">
        <f t="shared" si="14"/>
        <v>2</v>
      </c>
      <c r="T329" s="981">
        <f t="shared" si="15"/>
        <v>1.1800000000000002</v>
      </c>
      <c r="U329" s="988"/>
      <c r="V329" s="928"/>
      <c r="W329" s="928"/>
      <c r="X329" s="986"/>
      <c r="Y329" s="984">
        <v>10</v>
      </c>
    </row>
    <row r="330" spans="1:25" ht="14.4" customHeight="1" x14ac:dyDescent="0.3">
      <c r="A330" s="947" t="s">
        <v>9163</v>
      </c>
      <c r="B330" s="923">
        <v>3</v>
      </c>
      <c r="C330" s="924">
        <v>1.63</v>
      </c>
      <c r="D330" s="925">
        <v>2.2999999999999998</v>
      </c>
      <c r="E330" s="933"/>
      <c r="F330" s="915"/>
      <c r="G330" s="916"/>
      <c r="H330" s="914"/>
      <c r="I330" s="915"/>
      <c r="J330" s="916"/>
      <c r="K330" s="917">
        <v>0.54</v>
      </c>
      <c r="L330" s="914">
        <v>2</v>
      </c>
      <c r="M330" s="914">
        <v>15</v>
      </c>
      <c r="N330" s="918">
        <v>5</v>
      </c>
      <c r="O330" s="914" t="s">
        <v>8547</v>
      </c>
      <c r="P330" s="931" t="s">
        <v>9164</v>
      </c>
      <c r="Q330" s="919"/>
      <c r="R330" s="981"/>
      <c r="S330" s="919">
        <f t="shared" si="14"/>
        <v>0</v>
      </c>
      <c r="T330" s="981">
        <f t="shared" si="15"/>
        <v>0</v>
      </c>
      <c r="U330" s="988"/>
      <c r="V330" s="928"/>
      <c r="W330" s="928"/>
      <c r="X330" s="986"/>
      <c r="Y330" s="984"/>
    </row>
    <row r="331" spans="1:25" ht="14.4" customHeight="1" x14ac:dyDescent="0.3">
      <c r="A331" s="948" t="s">
        <v>9165</v>
      </c>
      <c r="B331" s="945">
        <v>3</v>
      </c>
      <c r="C331" s="946">
        <v>12.39</v>
      </c>
      <c r="D331" s="927">
        <v>38.299999999999997</v>
      </c>
      <c r="E331" s="944"/>
      <c r="F331" s="939"/>
      <c r="G331" s="921"/>
      <c r="H331" s="938"/>
      <c r="I331" s="939"/>
      <c r="J331" s="921"/>
      <c r="K331" s="940">
        <v>1.05</v>
      </c>
      <c r="L331" s="938">
        <v>3</v>
      </c>
      <c r="M331" s="938">
        <v>27</v>
      </c>
      <c r="N331" s="941">
        <v>9</v>
      </c>
      <c r="O331" s="938" t="s">
        <v>8547</v>
      </c>
      <c r="P331" s="942" t="s">
        <v>9164</v>
      </c>
      <c r="Q331" s="943"/>
      <c r="R331" s="982"/>
      <c r="S331" s="943">
        <f t="shared" si="14"/>
        <v>0</v>
      </c>
      <c r="T331" s="982">
        <f t="shared" si="15"/>
        <v>0</v>
      </c>
      <c r="U331" s="989"/>
      <c r="V331" s="934"/>
      <c r="W331" s="934"/>
      <c r="X331" s="987"/>
      <c r="Y331" s="985"/>
    </row>
    <row r="332" spans="1:25" ht="14.4" customHeight="1" x14ac:dyDescent="0.3">
      <c r="A332" s="947" t="s">
        <v>9166</v>
      </c>
      <c r="B332" s="923">
        <v>22</v>
      </c>
      <c r="C332" s="924">
        <v>19.510000000000002</v>
      </c>
      <c r="D332" s="925">
        <v>3.1</v>
      </c>
      <c r="E332" s="933">
        <v>16</v>
      </c>
      <c r="F332" s="915">
        <v>19.75</v>
      </c>
      <c r="G332" s="916">
        <v>4.5999999999999996</v>
      </c>
      <c r="H332" s="914">
        <v>23</v>
      </c>
      <c r="I332" s="915">
        <v>19.89</v>
      </c>
      <c r="J332" s="916">
        <v>3.7</v>
      </c>
      <c r="K332" s="917">
        <v>0.86</v>
      </c>
      <c r="L332" s="914">
        <v>1</v>
      </c>
      <c r="M332" s="914">
        <v>12</v>
      </c>
      <c r="N332" s="918">
        <v>4</v>
      </c>
      <c r="O332" s="914" t="s">
        <v>8547</v>
      </c>
      <c r="P332" s="931" t="s">
        <v>9167</v>
      </c>
      <c r="Q332" s="919"/>
      <c r="R332" s="981"/>
      <c r="S332" s="919">
        <f t="shared" si="14"/>
        <v>7</v>
      </c>
      <c r="T332" s="981">
        <f t="shared" si="15"/>
        <v>0.14000000000000057</v>
      </c>
      <c r="U332" s="988"/>
      <c r="V332" s="928"/>
      <c r="W332" s="928"/>
      <c r="X332" s="986"/>
      <c r="Y332" s="984">
        <v>10</v>
      </c>
    </row>
    <row r="333" spans="1:25" ht="14.4" customHeight="1" x14ac:dyDescent="0.3">
      <c r="A333" s="948" t="s">
        <v>9168</v>
      </c>
      <c r="B333" s="945">
        <v>7</v>
      </c>
      <c r="C333" s="946">
        <v>12.8</v>
      </c>
      <c r="D333" s="927">
        <v>3.9</v>
      </c>
      <c r="E333" s="944">
        <v>2</v>
      </c>
      <c r="F333" s="939">
        <v>7.33</v>
      </c>
      <c r="G333" s="921">
        <v>20</v>
      </c>
      <c r="H333" s="938">
        <v>4</v>
      </c>
      <c r="I333" s="939">
        <v>7.63</v>
      </c>
      <c r="J333" s="922">
        <v>8.5</v>
      </c>
      <c r="K333" s="940">
        <v>2.02</v>
      </c>
      <c r="L333" s="938">
        <v>3</v>
      </c>
      <c r="M333" s="938">
        <v>24</v>
      </c>
      <c r="N333" s="941">
        <v>8</v>
      </c>
      <c r="O333" s="938" t="s">
        <v>8547</v>
      </c>
      <c r="P333" s="942" t="s">
        <v>9169</v>
      </c>
      <c r="Q333" s="943"/>
      <c r="R333" s="982"/>
      <c r="S333" s="943">
        <f t="shared" si="14"/>
        <v>2</v>
      </c>
      <c r="T333" s="982">
        <f t="shared" si="15"/>
        <v>0.29999999999999982</v>
      </c>
      <c r="U333" s="989"/>
      <c r="V333" s="934"/>
      <c r="W333" s="934"/>
      <c r="X333" s="987"/>
      <c r="Y333" s="985">
        <v>12</v>
      </c>
    </row>
    <row r="334" spans="1:25" ht="14.4" customHeight="1" x14ac:dyDescent="0.3">
      <c r="A334" s="948" t="s">
        <v>9170</v>
      </c>
      <c r="B334" s="945">
        <v>7</v>
      </c>
      <c r="C334" s="946">
        <v>73.53</v>
      </c>
      <c r="D334" s="927">
        <v>21.1</v>
      </c>
      <c r="E334" s="944">
        <v>4</v>
      </c>
      <c r="F334" s="939">
        <v>42.45</v>
      </c>
      <c r="G334" s="921">
        <v>32</v>
      </c>
      <c r="H334" s="938">
        <v>2</v>
      </c>
      <c r="I334" s="939">
        <v>14.9</v>
      </c>
      <c r="J334" s="921">
        <v>16</v>
      </c>
      <c r="K334" s="940">
        <v>10.61</v>
      </c>
      <c r="L334" s="938">
        <v>9</v>
      </c>
      <c r="M334" s="938">
        <v>78</v>
      </c>
      <c r="N334" s="941">
        <v>26</v>
      </c>
      <c r="O334" s="938" t="s">
        <v>8547</v>
      </c>
      <c r="P334" s="942" t="s">
        <v>9171</v>
      </c>
      <c r="Q334" s="943"/>
      <c r="R334" s="982"/>
      <c r="S334" s="943">
        <f t="shared" si="14"/>
        <v>-2</v>
      </c>
      <c r="T334" s="982">
        <f t="shared" si="15"/>
        <v>-27.550000000000004</v>
      </c>
      <c r="U334" s="989"/>
      <c r="V334" s="934"/>
      <c r="W334" s="934"/>
      <c r="X334" s="987"/>
      <c r="Y334" s="985"/>
    </row>
    <row r="335" spans="1:25" ht="14.4" customHeight="1" x14ac:dyDescent="0.3">
      <c r="A335" s="947" t="s">
        <v>9172</v>
      </c>
      <c r="B335" s="928"/>
      <c r="C335" s="929"/>
      <c r="D335" s="930"/>
      <c r="E335" s="911">
        <v>1</v>
      </c>
      <c r="F335" s="912">
        <v>14.99</v>
      </c>
      <c r="G335" s="913">
        <v>112</v>
      </c>
      <c r="H335" s="914"/>
      <c r="I335" s="915"/>
      <c r="J335" s="916"/>
      <c r="K335" s="917">
        <v>5.89</v>
      </c>
      <c r="L335" s="914">
        <v>7</v>
      </c>
      <c r="M335" s="914">
        <v>66</v>
      </c>
      <c r="N335" s="918">
        <v>22</v>
      </c>
      <c r="O335" s="914" t="s">
        <v>8547</v>
      </c>
      <c r="P335" s="931" t="s">
        <v>9173</v>
      </c>
      <c r="Q335" s="919"/>
      <c r="R335" s="981"/>
      <c r="S335" s="919">
        <f t="shared" si="14"/>
        <v>-1</v>
      </c>
      <c r="T335" s="981">
        <f t="shared" si="15"/>
        <v>-14.99</v>
      </c>
      <c r="U335" s="988"/>
      <c r="V335" s="928"/>
      <c r="W335" s="928"/>
      <c r="X335" s="986"/>
      <c r="Y335" s="984"/>
    </row>
    <row r="336" spans="1:25" ht="14.4" customHeight="1" x14ac:dyDescent="0.3">
      <c r="A336" s="947" t="s">
        <v>9174</v>
      </c>
      <c r="B336" s="923">
        <v>1</v>
      </c>
      <c r="C336" s="924">
        <v>1.1100000000000001</v>
      </c>
      <c r="D336" s="925">
        <v>3</v>
      </c>
      <c r="E336" s="933"/>
      <c r="F336" s="915"/>
      <c r="G336" s="916"/>
      <c r="H336" s="914"/>
      <c r="I336" s="915"/>
      <c r="J336" s="916"/>
      <c r="K336" s="917">
        <v>1.43</v>
      </c>
      <c r="L336" s="914">
        <v>4</v>
      </c>
      <c r="M336" s="914">
        <v>36</v>
      </c>
      <c r="N336" s="918">
        <v>12</v>
      </c>
      <c r="O336" s="914" t="s">
        <v>8547</v>
      </c>
      <c r="P336" s="931" t="s">
        <v>9175</v>
      </c>
      <c r="Q336" s="919"/>
      <c r="R336" s="981"/>
      <c r="S336" s="919">
        <f t="shared" si="14"/>
        <v>0</v>
      </c>
      <c r="T336" s="981">
        <f t="shared" si="15"/>
        <v>0</v>
      </c>
      <c r="U336" s="988"/>
      <c r="V336" s="928"/>
      <c r="W336" s="928"/>
      <c r="X336" s="986"/>
      <c r="Y336" s="984"/>
    </row>
    <row r="337" spans="1:25" ht="14.4" customHeight="1" x14ac:dyDescent="0.3">
      <c r="A337" s="947" t="s">
        <v>9176</v>
      </c>
      <c r="B337" s="923">
        <v>3</v>
      </c>
      <c r="C337" s="924">
        <v>2.83</v>
      </c>
      <c r="D337" s="925">
        <v>11</v>
      </c>
      <c r="E337" s="933"/>
      <c r="F337" s="915"/>
      <c r="G337" s="916"/>
      <c r="H337" s="914"/>
      <c r="I337" s="915"/>
      <c r="J337" s="916"/>
      <c r="K337" s="917">
        <v>0.93</v>
      </c>
      <c r="L337" s="914">
        <v>3</v>
      </c>
      <c r="M337" s="914">
        <v>27</v>
      </c>
      <c r="N337" s="918">
        <v>9</v>
      </c>
      <c r="O337" s="914" t="s">
        <v>8547</v>
      </c>
      <c r="P337" s="931" t="s">
        <v>9177</v>
      </c>
      <c r="Q337" s="919"/>
      <c r="R337" s="981"/>
      <c r="S337" s="919">
        <f t="shared" si="14"/>
        <v>0</v>
      </c>
      <c r="T337" s="981">
        <f t="shared" si="15"/>
        <v>0</v>
      </c>
      <c r="U337" s="988"/>
      <c r="V337" s="928"/>
      <c r="W337" s="928"/>
      <c r="X337" s="986"/>
      <c r="Y337" s="984"/>
    </row>
    <row r="338" spans="1:25" ht="14.4" customHeight="1" x14ac:dyDescent="0.3">
      <c r="A338" s="948" t="s">
        <v>9178</v>
      </c>
      <c r="B338" s="945">
        <v>2</v>
      </c>
      <c r="C338" s="946">
        <v>2.2400000000000002</v>
      </c>
      <c r="D338" s="927">
        <v>9</v>
      </c>
      <c r="E338" s="944">
        <v>1</v>
      </c>
      <c r="F338" s="939">
        <v>1.1100000000000001</v>
      </c>
      <c r="G338" s="921">
        <v>23</v>
      </c>
      <c r="H338" s="938"/>
      <c r="I338" s="939"/>
      <c r="J338" s="921"/>
      <c r="K338" s="940">
        <v>1.1100000000000001</v>
      </c>
      <c r="L338" s="938">
        <v>4</v>
      </c>
      <c r="M338" s="938">
        <v>33</v>
      </c>
      <c r="N338" s="941">
        <v>11</v>
      </c>
      <c r="O338" s="938" t="s">
        <v>8547</v>
      </c>
      <c r="P338" s="942" t="s">
        <v>9179</v>
      </c>
      <c r="Q338" s="943"/>
      <c r="R338" s="982"/>
      <c r="S338" s="943">
        <f t="shared" si="14"/>
        <v>-1</v>
      </c>
      <c r="T338" s="982">
        <f t="shared" si="15"/>
        <v>-1.1100000000000001</v>
      </c>
      <c r="U338" s="989"/>
      <c r="V338" s="934"/>
      <c r="W338" s="934"/>
      <c r="X338" s="987"/>
      <c r="Y338" s="985"/>
    </row>
    <row r="339" spans="1:25" ht="14.4" customHeight="1" x14ac:dyDescent="0.3">
      <c r="A339" s="948" t="s">
        <v>9180</v>
      </c>
      <c r="B339" s="945">
        <v>2</v>
      </c>
      <c r="C339" s="946">
        <v>4.04</v>
      </c>
      <c r="D339" s="927">
        <v>16</v>
      </c>
      <c r="E339" s="944">
        <v>3</v>
      </c>
      <c r="F339" s="939">
        <v>6.06</v>
      </c>
      <c r="G339" s="921">
        <v>10.3</v>
      </c>
      <c r="H339" s="938">
        <v>5</v>
      </c>
      <c r="I339" s="939">
        <v>10.1</v>
      </c>
      <c r="J339" s="921">
        <v>7.4</v>
      </c>
      <c r="K339" s="940">
        <v>2.02</v>
      </c>
      <c r="L339" s="938">
        <v>4</v>
      </c>
      <c r="M339" s="938">
        <v>39</v>
      </c>
      <c r="N339" s="941">
        <v>13</v>
      </c>
      <c r="O339" s="938" t="s">
        <v>8547</v>
      </c>
      <c r="P339" s="942" t="s">
        <v>9181</v>
      </c>
      <c r="Q339" s="943"/>
      <c r="R339" s="982"/>
      <c r="S339" s="943">
        <f t="shared" si="14"/>
        <v>2</v>
      </c>
      <c r="T339" s="982">
        <f t="shared" si="15"/>
        <v>4.04</v>
      </c>
      <c r="U339" s="989"/>
      <c r="V339" s="934"/>
      <c r="W339" s="934"/>
      <c r="X339" s="987"/>
      <c r="Y339" s="985"/>
    </row>
    <row r="340" spans="1:25" ht="14.4" customHeight="1" x14ac:dyDescent="0.3">
      <c r="A340" s="947" t="s">
        <v>9182</v>
      </c>
      <c r="B340" s="928">
        <v>4</v>
      </c>
      <c r="C340" s="929">
        <v>1.83</v>
      </c>
      <c r="D340" s="930">
        <v>6</v>
      </c>
      <c r="E340" s="911">
        <v>4</v>
      </c>
      <c r="F340" s="912">
        <v>1.6</v>
      </c>
      <c r="G340" s="913">
        <v>3</v>
      </c>
      <c r="H340" s="914">
        <v>1</v>
      </c>
      <c r="I340" s="915">
        <v>0.46</v>
      </c>
      <c r="J340" s="916">
        <v>4</v>
      </c>
      <c r="K340" s="917">
        <v>0.46</v>
      </c>
      <c r="L340" s="914">
        <v>2</v>
      </c>
      <c r="M340" s="914">
        <v>15</v>
      </c>
      <c r="N340" s="918">
        <v>5</v>
      </c>
      <c r="O340" s="914" t="s">
        <v>8547</v>
      </c>
      <c r="P340" s="931" t="s">
        <v>9183</v>
      </c>
      <c r="Q340" s="919"/>
      <c r="R340" s="981"/>
      <c r="S340" s="919">
        <f t="shared" si="14"/>
        <v>-3</v>
      </c>
      <c r="T340" s="981">
        <f t="shared" si="15"/>
        <v>-1.1400000000000001</v>
      </c>
      <c r="U340" s="988"/>
      <c r="V340" s="928"/>
      <c r="W340" s="928"/>
      <c r="X340" s="986"/>
      <c r="Y340" s="984"/>
    </row>
    <row r="341" spans="1:25" ht="14.4" customHeight="1" x14ac:dyDescent="0.3">
      <c r="A341" s="948" t="s">
        <v>9184</v>
      </c>
      <c r="B341" s="934">
        <v>2</v>
      </c>
      <c r="C341" s="935">
        <v>1.2</v>
      </c>
      <c r="D341" s="932">
        <v>5</v>
      </c>
      <c r="E341" s="936">
        <v>1</v>
      </c>
      <c r="F341" s="937">
        <v>0.6</v>
      </c>
      <c r="G341" s="920">
        <v>4</v>
      </c>
      <c r="H341" s="938">
        <v>1</v>
      </c>
      <c r="I341" s="939">
        <v>0.6</v>
      </c>
      <c r="J341" s="921">
        <v>3</v>
      </c>
      <c r="K341" s="940">
        <v>0.6</v>
      </c>
      <c r="L341" s="938">
        <v>2</v>
      </c>
      <c r="M341" s="938">
        <v>18</v>
      </c>
      <c r="N341" s="941">
        <v>6</v>
      </c>
      <c r="O341" s="938" t="s">
        <v>8547</v>
      </c>
      <c r="P341" s="942" t="s">
        <v>9185</v>
      </c>
      <c r="Q341" s="943"/>
      <c r="R341" s="982"/>
      <c r="S341" s="943">
        <f t="shared" si="14"/>
        <v>0</v>
      </c>
      <c r="T341" s="982">
        <f t="shared" si="15"/>
        <v>0</v>
      </c>
      <c r="U341" s="989"/>
      <c r="V341" s="934"/>
      <c r="W341" s="934"/>
      <c r="X341" s="987"/>
      <c r="Y341" s="985"/>
    </row>
    <row r="342" spans="1:25" ht="14.4" customHeight="1" x14ac:dyDescent="0.3">
      <c r="A342" s="948" t="s">
        <v>9186</v>
      </c>
      <c r="B342" s="934"/>
      <c r="C342" s="935"/>
      <c r="D342" s="932"/>
      <c r="E342" s="936">
        <v>1</v>
      </c>
      <c r="F342" s="937">
        <v>0.78</v>
      </c>
      <c r="G342" s="920">
        <v>3</v>
      </c>
      <c r="H342" s="938"/>
      <c r="I342" s="939"/>
      <c r="J342" s="921"/>
      <c r="K342" s="940">
        <v>0.78</v>
      </c>
      <c r="L342" s="938">
        <v>2</v>
      </c>
      <c r="M342" s="938">
        <v>21</v>
      </c>
      <c r="N342" s="941">
        <v>7</v>
      </c>
      <c r="O342" s="938" t="s">
        <v>8547</v>
      </c>
      <c r="P342" s="942" t="s">
        <v>9187</v>
      </c>
      <c r="Q342" s="943"/>
      <c r="R342" s="982"/>
      <c r="S342" s="943">
        <f t="shared" si="14"/>
        <v>-1</v>
      </c>
      <c r="T342" s="982">
        <f t="shared" si="15"/>
        <v>-0.78</v>
      </c>
      <c r="U342" s="989"/>
      <c r="V342" s="934"/>
      <c r="W342" s="934"/>
      <c r="X342" s="987"/>
      <c r="Y342" s="985"/>
    </row>
    <row r="343" spans="1:25" ht="14.4" customHeight="1" x14ac:dyDescent="0.3">
      <c r="A343" s="947" t="s">
        <v>9188</v>
      </c>
      <c r="B343" s="928">
        <v>3</v>
      </c>
      <c r="C343" s="929">
        <v>1.1499999999999999</v>
      </c>
      <c r="D343" s="930">
        <v>3.7</v>
      </c>
      <c r="E343" s="933">
        <v>6</v>
      </c>
      <c r="F343" s="915">
        <v>2.29</v>
      </c>
      <c r="G343" s="916">
        <v>3.2</v>
      </c>
      <c r="H343" s="911">
        <v>5</v>
      </c>
      <c r="I343" s="912">
        <v>1.91</v>
      </c>
      <c r="J343" s="913">
        <v>2.8</v>
      </c>
      <c r="K343" s="917">
        <v>0.38</v>
      </c>
      <c r="L343" s="914">
        <v>1</v>
      </c>
      <c r="M343" s="914">
        <v>12</v>
      </c>
      <c r="N343" s="918">
        <v>4</v>
      </c>
      <c r="O343" s="914" t="s">
        <v>8547</v>
      </c>
      <c r="P343" s="931" t="s">
        <v>9189</v>
      </c>
      <c r="Q343" s="919"/>
      <c r="R343" s="981"/>
      <c r="S343" s="919">
        <f t="shared" si="14"/>
        <v>-1</v>
      </c>
      <c r="T343" s="981">
        <f t="shared" si="15"/>
        <v>-0.38000000000000012</v>
      </c>
      <c r="U343" s="988"/>
      <c r="V343" s="928"/>
      <c r="W343" s="928"/>
      <c r="X343" s="986"/>
      <c r="Y343" s="984">
        <v>1</v>
      </c>
    </row>
    <row r="344" spans="1:25" ht="14.4" customHeight="1" x14ac:dyDescent="0.3">
      <c r="A344" s="948" t="s">
        <v>9190</v>
      </c>
      <c r="B344" s="934"/>
      <c r="C344" s="935"/>
      <c r="D344" s="932"/>
      <c r="E344" s="944">
        <v>2</v>
      </c>
      <c r="F344" s="939">
        <v>1.0900000000000001</v>
      </c>
      <c r="G344" s="921">
        <v>5.5</v>
      </c>
      <c r="H344" s="936">
        <v>4</v>
      </c>
      <c r="I344" s="937">
        <v>2.36</v>
      </c>
      <c r="J344" s="922">
        <v>9.5</v>
      </c>
      <c r="K344" s="940">
        <v>0.54</v>
      </c>
      <c r="L344" s="938">
        <v>2</v>
      </c>
      <c r="M344" s="938">
        <v>18</v>
      </c>
      <c r="N344" s="941">
        <v>6</v>
      </c>
      <c r="O344" s="938" t="s">
        <v>8547</v>
      </c>
      <c r="P344" s="942" t="s">
        <v>9191</v>
      </c>
      <c r="Q344" s="943"/>
      <c r="R344" s="982"/>
      <c r="S344" s="943">
        <f t="shared" si="14"/>
        <v>2</v>
      </c>
      <c r="T344" s="982">
        <f t="shared" si="15"/>
        <v>1.2699999999999998</v>
      </c>
      <c r="U344" s="989"/>
      <c r="V344" s="934"/>
      <c r="W344" s="934"/>
      <c r="X344" s="987"/>
      <c r="Y344" s="985">
        <v>18</v>
      </c>
    </row>
    <row r="345" spans="1:25" ht="14.4" customHeight="1" x14ac:dyDescent="0.3">
      <c r="A345" s="948" t="s">
        <v>9192</v>
      </c>
      <c r="B345" s="934">
        <v>1</v>
      </c>
      <c r="C345" s="935">
        <v>0.68</v>
      </c>
      <c r="D345" s="932">
        <v>7</v>
      </c>
      <c r="E345" s="944"/>
      <c r="F345" s="939"/>
      <c r="G345" s="921"/>
      <c r="H345" s="936"/>
      <c r="I345" s="937"/>
      <c r="J345" s="920"/>
      <c r="K345" s="940">
        <v>0.68</v>
      </c>
      <c r="L345" s="938">
        <v>2</v>
      </c>
      <c r="M345" s="938">
        <v>21</v>
      </c>
      <c r="N345" s="941">
        <v>7</v>
      </c>
      <c r="O345" s="938" t="s">
        <v>8547</v>
      </c>
      <c r="P345" s="942" t="s">
        <v>9193</v>
      </c>
      <c r="Q345" s="943"/>
      <c r="R345" s="982"/>
      <c r="S345" s="943">
        <f t="shared" si="14"/>
        <v>0</v>
      </c>
      <c r="T345" s="982">
        <f t="shared" si="15"/>
        <v>0</v>
      </c>
      <c r="U345" s="989"/>
      <c r="V345" s="934"/>
      <c r="W345" s="934"/>
      <c r="X345" s="987"/>
      <c r="Y345" s="985"/>
    </row>
    <row r="346" spans="1:25" ht="14.4" customHeight="1" x14ac:dyDescent="0.3">
      <c r="A346" s="947" t="s">
        <v>9194</v>
      </c>
      <c r="B346" s="928">
        <v>3</v>
      </c>
      <c r="C346" s="929">
        <v>1.78</v>
      </c>
      <c r="D346" s="930">
        <v>10</v>
      </c>
      <c r="E346" s="933">
        <v>1</v>
      </c>
      <c r="F346" s="915">
        <v>0.59</v>
      </c>
      <c r="G346" s="916">
        <v>4</v>
      </c>
      <c r="H346" s="911">
        <v>4</v>
      </c>
      <c r="I346" s="912">
        <v>2.37</v>
      </c>
      <c r="J346" s="926">
        <v>7.3</v>
      </c>
      <c r="K346" s="917">
        <v>0.59</v>
      </c>
      <c r="L346" s="914">
        <v>2</v>
      </c>
      <c r="M346" s="914">
        <v>21</v>
      </c>
      <c r="N346" s="918">
        <v>7</v>
      </c>
      <c r="O346" s="914" t="s">
        <v>8547</v>
      </c>
      <c r="P346" s="931" t="s">
        <v>9195</v>
      </c>
      <c r="Q346" s="919"/>
      <c r="R346" s="981"/>
      <c r="S346" s="919">
        <f t="shared" si="14"/>
        <v>3</v>
      </c>
      <c r="T346" s="981">
        <f t="shared" si="15"/>
        <v>1.7800000000000002</v>
      </c>
      <c r="U346" s="988"/>
      <c r="V346" s="928"/>
      <c r="W346" s="928"/>
      <c r="X346" s="986"/>
      <c r="Y346" s="984">
        <v>8</v>
      </c>
    </row>
    <row r="347" spans="1:25" ht="14.4" customHeight="1" x14ac:dyDescent="0.3">
      <c r="A347" s="948" t="s">
        <v>9196</v>
      </c>
      <c r="B347" s="934">
        <v>2</v>
      </c>
      <c r="C347" s="935">
        <v>1.63</v>
      </c>
      <c r="D347" s="932">
        <v>10.5</v>
      </c>
      <c r="E347" s="944"/>
      <c r="F347" s="939"/>
      <c r="G347" s="921"/>
      <c r="H347" s="936">
        <v>1</v>
      </c>
      <c r="I347" s="937">
        <v>0.82</v>
      </c>
      <c r="J347" s="920">
        <v>4</v>
      </c>
      <c r="K347" s="940">
        <v>0.82</v>
      </c>
      <c r="L347" s="938">
        <v>3</v>
      </c>
      <c r="M347" s="938">
        <v>30</v>
      </c>
      <c r="N347" s="941">
        <v>10</v>
      </c>
      <c r="O347" s="938" t="s">
        <v>8547</v>
      </c>
      <c r="P347" s="942" t="s">
        <v>9197</v>
      </c>
      <c r="Q347" s="943"/>
      <c r="R347" s="982"/>
      <c r="S347" s="943">
        <f t="shared" si="14"/>
        <v>1</v>
      </c>
      <c r="T347" s="982">
        <f t="shared" si="15"/>
        <v>0.82</v>
      </c>
      <c r="U347" s="989"/>
      <c r="V347" s="934"/>
      <c r="W347" s="934"/>
      <c r="X347" s="987"/>
      <c r="Y347" s="985"/>
    </row>
    <row r="348" spans="1:25" ht="14.4" customHeight="1" x14ac:dyDescent="0.3">
      <c r="A348" s="947" t="s">
        <v>9198</v>
      </c>
      <c r="B348" s="923">
        <v>1</v>
      </c>
      <c r="C348" s="924">
        <v>0.48</v>
      </c>
      <c r="D348" s="925">
        <v>2</v>
      </c>
      <c r="E348" s="933"/>
      <c r="F348" s="915"/>
      <c r="G348" s="916"/>
      <c r="H348" s="914"/>
      <c r="I348" s="915"/>
      <c r="J348" s="916"/>
      <c r="K348" s="917">
        <v>1.18</v>
      </c>
      <c r="L348" s="914">
        <v>5</v>
      </c>
      <c r="M348" s="914">
        <v>48</v>
      </c>
      <c r="N348" s="918">
        <v>16</v>
      </c>
      <c r="O348" s="914" t="s">
        <v>8547</v>
      </c>
      <c r="P348" s="931" t="s">
        <v>9199</v>
      </c>
      <c r="Q348" s="919"/>
      <c r="R348" s="981"/>
      <c r="S348" s="919">
        <f t="shared" si="14"/>
        <v>0</v>
      </c>
      <c r="T348" s="981">
        <f t="shared" si="15"/>
        <v>0</v>
      </c>
      <c r="U348" s="988"/>
      <c r="V348" s="928"/>
      <c r="W348" s="928"/>
      <c r="X348" s="986"/>
      <c r="Y348" s="984"/>
    </row>
    <row r="349" spans="1:25" ht="14.4" customHeight="1" x14ac:dyDescent="0.3">
      <c r="A349" s="947" t="s">
        <v>9200</v>
      </c>
      <c r="B349" s="928"/>
      <c r="C349" s="929"/>
      <c r="D349" s="930"/>
      <c r="E349" s="911">
        <v>1</v>
      </c>
      <c r="F349" s="912">
        <v>0.93</v>
      </c>
      <c r="G349" s="913">
        <v>13</v>
      </c>
      <c r="H349" s="914"/>
      <c r="I349" s="915"/>
      <c r="J349" s="916"/>
      <c r="K349" s="917">
        <v>0.93</v>
      </c>
      <c r="L349" s="914">
        <v>5</v>
      </c>
      <c r="M349" s="914">
        <v>42</v>
      </c>
      <c r="N349" s="918">
        <v>14</v>
      </c>
      <c r="O349" s="914" t="s">
        <v>8547</v>
      </c>
      <c r="P349" s="931" t="s">
        <v>9201</v>
      </c>
      <c r="Q349" s="919"/>
      <c r="R349" s="981"/>
      <c r="S349" s="919">
        <f t="shared" si="14"/>
        <v>-1</v>
      </c>
      <c r="T349" s="981">
        <f t="shared" si="15"/>
        <v>-0.93</v>
      </c>
      <c r="U349" s="988"/>
      <c r="V349" s="928"/>
      <c r="W349" s="928"/>
      <c r="X349" s="986"/>
      <c r="Y349" s="984"/>
    </row>
    <row r="350" spans="1:25" ht="14.4" customHeight="1" x14ac:dyDescent="0.3">
      <c r="A350" s="947" t="s">
        <v>9202</v>
      </c>
      <c r="B350" s="928"/>
      <c r="C350" s="929"/>
      <c r="D350" s="930"/>
      <c r="E350" s="933"/>
      <c r="F350" s="915"/>
      <c r="G350" s="916"/>
      <c r="H350" s="911">
        <v>1</v>
      </c>
      <c r="I350" s="912">
        <v>0.49</v>
      </c>
      <c r="J350" s="913">
        <v>2</v>
      </c>
      <c r="K350" s="917">
        <v>0.97</v>
      </c>
      <c r="L350" s="914">
        <v>4</v>
      </c>
      <c r="M350" s="914">
        <v>39</v>
      </c>
      <c r="N350" s="918">
        <v>13</v>
      </c>
      <c r="O350" s="914" t="s">
        <v>8547</v>
      </c>
      <c r="P350" s="931" t="s">
        <v>9203</v>
      </c>
      <c r="Q350" s="919"/>
      <c r="R350" s="981"/>
      <c r="S350" s="919">
        <f t="shared" si="14"/>
        <v>1</v>
      </c>
      <c r="T350" s="981">
        <f t="shared" si="15"/>
        <v>0.49</v>
      </c>
      <c r="U350" s="988"/>
      <c r="V350" s="928"/>
      <c r="W350" s="928"/>
      <c r="X350" s="986"/>
      <c r="Y350" s="984"/>
    </row>
    <row r="351" spans="1:25" ht="14.4" customHeight="1" x14ac:dyDescent="0.3">
      <c r="A351" s="948" t="s">
        <v>9204</v>
      </c>
      <c r="B351" s="934">
        <v>1</v>
      </c>
      <c r="C351" s="935">
        <v>0.97</v>
      </c>
      <c r="D351" s="932">
        <v>6</v>
      </c>
      <c r="E351" s="944"/>
      <c r="F351" s="939"/>
      <c r="G351" s="921"/>
      <c r="H351" s="936"/>
      <c r="I351" s="937"/>
      <c r="J351" s="920"/>
      <c r="K351" s="940">
        <v>0.97</v>
      </c>
      <c r="L351" s="938">
        <v>4</v>
      </c>
      <c r="M351" s="938">
        <v>39</v>
      </c>
      <c r="N351" s="941">
        <v>13</v>
      </c>
      <c r="O351" s="938" t="s">
        <v>8547</v>
      </c>
      <c r="P351" s="942" t="s">
        <v>9205</v>
      </c>
      <c r="Q351" s="943"/>
      <c r="R351" s="982"/>
      <c r="S351" s="943">
        <f t="shared" si="14"/>
        <v>0</v>
      </c>
      <c r="T351" s="982">
        <f t="shared" si="15"/>
        <v>0</v>
      </c>
      <c r="U351" s="989"/>
      <c r="V351" s="934"/>
      <c r="W351" s="934"/>
      <c r="X351" s="987"/>
      <c r="Y351" s="985"/>
    </row>
    <row r="352" spans="1:25" ht="14.4" customHeight="1" x14ac:dyDescent="0.3">
      <c r="A352" s="947" t="s">
        <v>9206</v>
      </c>
      <c r="B352" s="928">
        <v>5</v>
      </c>
      <c r="C352" s="929">
        <v>2.81</v>
      </c>
      <c r="D352" s="930">
        <v>6.4</v>
      </c>
      <c r="E352" s="933">
        <v>3</v>
      </c>
      <c r="F352" s="915">
        <v>1.68</v>
      </c>
      <c r="G352" s="916">
        <v>4</v>
      </c>
      <c r="H352" s="911">
        <v>6</v>
      </c>
      <c r="I352" s="912">
        <v>3.37</v>
      </c>
      <c r="J352" s="913">
        <v>4</v>
      </c>
      <c r="K352" s="917">
        <v>0.56000000000000005</v>
      </c>
      <c r="L352" s="914">
        <v>2</v>
      </c>
      <c r="M352" s="914">
        <v>21</v>
      </c>
      <c r="N352" s="918">
        <v>7</v>
      </c>
      <c r="O352" s="914" t="s">
        <v>8547</v>
      </c>
      <c r="P352" s="931" t="s">
        <v>9207</v>
      </c>
      <c r="Q352" s="919"/>
      <c r="R352" s="981"/>
      <c r="S352" s="919">
        <f t="shared" si="14"/>
        <v>3</v>
      </c>
      <c r="T352" s="981">
        <f t="shared" si="15"/>
        <v>1.6900000000000002</v>
      </c>
      <c r="U352" s="988"/>
      <c r="V352" s="928"/>
      <c r="W352" s="928"/>
      <c r="X352" s="986"/>
      <c r="Y352" s="984">
        <v>7</v>
      </c>
    </row>
    <row r="353" spans="1:25" ht="14.4" customHeight="1" x14ac:dyDescent="0.3">
      <c r="A353" s="948" t="s">
        <v>9208</v>
      </c>
      <c r="B353" s="934"/>
      <c r="C353" s="935"/>
      <c r="D353" s="932"/>
      <c r="E353" s="944">
        <v>1</v>
      </c>
      <c r="F353" s="939">
        <v>0.57999999999999996</v>
      </c>
      <c r="G353" s="921">
        <v>6</v>
      </c>
      <c r="H353" s="936">
        <v>1</v>
      </c>
      <c r="I353" s="937">
        <v>0.57999999999999996</v>
      </c>
      <c r="J353" s="922">
        <v>8</v>
      </c>
      <c r="K353" s="940">
        <v>0.57999999999999996</v>
      </c>
      <c r="L353" s="938">
        <v>2</v>
      </c>
      <c r="M353" s="938">
        <v>18</v>
      </c>
      <c r="N353" s="941">
        <v>6</v>
      </c>
      <c r="O353" s="938" t="s">
        <v>8547</v>
      </c>
      <c r="P353" s="942" t="s">
        <v>9207</v>
      </c>
      <c r="Q353" s="943"/>
      <c r="R353" s="982"/>
      <c r="S353" s="943">
        <f t="shared" si="14"/>
        <v>0</v>
      </c>
      <c r="T353" s="982">
        <f t="shared" si="15"/>
        <v>0</v>
      </c>
      <c r="U353" s="989"/>
      <c r="V353" s="934"/>
      <c r="W353" s="934"/>
      <c r="X353" s="987"/>
      <c r="Y353" s="985">
        <v>2</v>
      </c>
    </row>
    <row r="354" spans="1:25" ht="14.4" customHeight="1" x14ac:dyDescent="0.3">
      <c r="A354" s="947" t="s">
        <v>9209</v>
      </c>
      <c r="B354" s="928"/>
      <c r="C354" s="929"/>
      <c r="D354" s="930"/>
      <c r="E354" s="911">
        <v>1</v>
      </c>
      <c r="F354" s="912">
        <v>0.5</v>
      </c>
      <c r="G354" s="913">
        <v>2</v>
      </c>
      <c r="H354" s="914"/>
      <c r="I354" s="915"/>
      <c r="J354" s="916"/>
      <c r="K354" s="917">
        <v>0.75</v>
      </c>
      <c r="L354" s="914">
        <v>3</v>
      </c>
      <c r="M354" s="914">
        <v>30</v>
      </c>
      <c r="N354" s="918">
        <v>10</v>
      </c>
      <c r="O354" s="914" t="s">
        <v>8547</v>
      </c>
      <c r="P354" s="931" t="s">
        <v>9210</v>
      </c>
      <c r="Q354" s="919"/>
      <c r="R354" s="981"/>
      <c r="S354" s="919">
        <f t="shared" si="14"/>
        <v>-1</v>
      </c>
      <c r="T354" s="981">
        <f t="shared" si="15"/>
        <v>-0.5</v>
      </c>
      <c r="U354" s="988"/>
      <c r="V354" s="928"/>
      <c r="W354" s="928"/>
      <c r="X354" s="986"/>
      <c r="Y354" s="984"/>
    </row>
    <row r="355" spans="1:25" ht="14.4" customHeight="1" x14ac:dyDescent="0.3">
      <c r="A355" s="948" t="s">
        <v>9211</v>
      </c>
      <c r="B355" s="934"/>
      <c r="C355" s="935"/>
      <c r="D355" s="932"/>
      <c r="E355" s="936">
        <v>1</v>
      </c>
      <c r="F355" s="937">
        <v>0.5</v>
      </c>
      <c r="G355" s="920">
        <v>2</v>
      </c>
      <c r="H355" s="938"/>
      <c r="I355" s="939"/>
      <c r="J355" s="921"/>
      <c r="K355" s="940">
        <v>0.75</v>
      </c>
      <c r="L355" s="938">
        <v>3</v>
      </c>
      <c r="M355" s="938">
        <v>30</v>
      </c>
      <c r="N355" s="941">
        <v>10</v>
      </c>
      <c r="O355" s="938" t="s">
        <v>8547</v>
      </c>
      <c r="P355" s="942" t="s">
        <v>9212</v>
      </c>
      <c r="Q355" s="943"/>
      <c r="R355" s="982"/>
      <c r="S355" s="943">
        <f t="shared" si="14"/>
        <v>-1</v>
      </c>
      <c r="T355" s="982">
        <f t="shared" si="15"/>
        <v>-0.5</v>
      </c>
      <c r="U355" s="989"/>
      <c r="V355" s="934"/>
      <c r="W355" s="934"/>
      <c r="X355" s="987"/>
      <c r="Y355" s="985"/>
    </row>
    <row r="356" spans="1:25" ht="14.4" customHeight="1" x14ac:dyDescent="0.3">
      <c r="A356" s="948" t="s">
        <v>9213</v>
      </c>
      <c r="B356" s="934">
        <v>1</v>
      </c>
      <c r="C356" s="935">
        <v>0.84</v>
      </c>
      <c r="D356" s="932">
        <v>14</v>
      </c>
      <c r="E356" s="936"/>
      <c r="F356" s="937"/>
      <c r="G356" s="920"/>
      <c r="H356" s="938"/>
      <c r="I356" s="939"/>
      <c r="J356" s="921"/>
      <c r="K356" s="940">
        <v>0.84</v>
      </c>
      <c r="L356" s="938">
        <v>4</v>
      </c>
      <c r="M356" s="938">
        <v>36</v>
      </c>
      <c r="N356" s="941">
        <v>12</v>
      </c>
      <c r="O356" s="938" t="s">
        <v>8547</v>
      </c>
      <c r="P356" s="942" t="s">
        <v>9214</v>
      </c>
      <c r="Q356" s="943"/>
      <c r="R356" s="982"/>
      <c r="S356" s="943">
        <f t="shared" si="14"/>
        <v>0</v>
      </c>
      <c r="T356" s="982">
        <f t="shared" si="15"/>
        <v>0</v>
      </c>
      <c r="U356" s="989"/>
      <c r="V356" s="934"/>
      <c r="W356" s="934"/>
      <c r="X356" s="987"/>
      <c r="Y356" s="985"/>
    </row>
    <row r="357" spans="1:25" ht="14.4" customHeight="1" x14ac:dyDescent="0.3">
      <c r="A357" s="947" t="s">
        <v>9215</v>
      </c>
      <c r="B357" s="928">
        <v>1</v>
      </c>
      <c r="C357" s="929">
        <v>0.61</v>
      </c>
      <c r="D357" s="930">
        <v>2</v>
      </c>
      <c r="E357" s="911">
        <v>3</v>
      </c>
      <c r="F357" s="912">
        <v>2.72</v>
      </c>
      <c r="G357" s="913">
        <v>4</v>
      </c>
      <c r="H357" s="914"/>
      <c r="I357" s="915"/>
      <c r="J357" s="916"/>
      <c r="K357" s="917">
        <v>0.91</v>
      </c>
      <c r="L357" s="914">
        <v>3</v>
      </c>
      <c r="M357" s="914">
        <v>24</v>
      </c>
      <c r="N357" s="918">
        <v>8</v>
      </c>
      <c r="O357" s="914" t="s">
        <v>8547</v>
      </c>
      <c r="P357" s="931" t="s">
        <v>9216</v>
      </c>
      <c r="Q357" s="919"/>
      <c r="R357" s="981"/>
      <c r="S357" s="919">
        <f t="shared" si="14"/>
        <v>-3</v>
      </c>
      <c r="T357" s="981">
        <f t="shared" si="15"/>
        <v>-2.72</v>
      </c>
      <c r="U357" s="988"/>
      <c r="V357" s="928"/>
      <c r="W357" s="928"/>
      <c r="X357" s="986"/>
      <c r="Y357" s="984"/>
    </row>
    <row r="358" spans="1:25" ht="14.4" customHeight="1" x14ac:dyDescent="0.3">
      <c r="A358" s="948" t="s">
        <v>5445</v>
      </c>
      <c r="B358" s="934"/>
      <c r="C358" s="935"/>
      <c r="D358" s="932"/>
      <c r="E358" s="936">
        <v>1</v>
      </c>
      <c r="F358" s="937">
        <v>0.91</v>
      </c>
      <c r="G358" s="920">
        <v>4</v>
      </c>
      <c r="H358" s="938"/>
      <c r="I358" s="939"/>
      <c r="J358" s="921"/>
      <c r="K358" s="940">
        <v>0.91</v>
      </c>
      <c r="L358" s="938">
        <v>3</v>
      </c>
      <c r="M358" s="938">
        <v>24</v>
      </c>
      <c r="N358" s="941">
        <v>8</v>
      </c>
      <c r="O358" s="938" t="s">
        <v>8547</v>
      </c>
      <c r="P358" s="942" t="s">
        <v>9217</v>
      </c>
      <c r="Q358" s="943"/>
      <c r="R358" s="982"/>
      <c r="S358" s="943">
        <f t="shared" si="14"/>
        <v>-1</v>
      </c>
      <c r="T358" s="982">
        <f t="shared" si="15"/>
        <v>-0.91</v>
      </c>
      <c r="U358" s="989"/>
      <c r="V358" s="934"/>
      <c r="W358" s="934"/>
      <c r="X358" s="987"/>
      <c r="Y358" s="985"/>
    </row>
    <row r="359" spans="1:25" ht="14.4" customHeight="1" x14ac:dyDescent="0.3">
      <c r="A359" s="947" t="s">
        <v>9218</v>
      </c>
      <c r="B359" s="928">
        <v>1</v>
      </c>
      <c r="C359" s="929">
        <v>2.09</v>
      </c>
      <c r="D359" s="930">
        <v>13</v>
      </c>
      <c r="E359" s="933">
        <v>1</v>
      </c>
      <c r="F359" s="915">
        <v>2.09</v>
      </c>
      <c r="G359" s="916">
        <v>10</v>
      </c>
      <c r="H359" s="911">
        <v>4</v>
      </c>
      <c r="I359" s="912">
        <v>6.53</v>
      </c>
      <c r="J359" s="913">
        <v>8</v>
      </c>
      <c r="K359" s="917">
        <v>2.09</v>
      </c>
      <c r="L359" s="914">
        <v>8</v>
      </c>
      <c r="M359" s="914">
        <v>69</v>
      </c>
      <c r="N359" s="918">
        <v>23</v>
      </c>
      <c r="O359" s="914" t="s">
        <v>8547</v>
      </c>
      <c r="P359" s="931" t="s">
        <v>9219</v>
      </c>
      <c r="Q359" s="919"/>
      <c r="R359" s="981"/>
      <c r="S359" s="919">
        <f t="shared" si="14"/>
        <v>3</v>
      </c>
      <c r="T359" s="981">
        <f t="shared" si="15"/>
        <v>4.4400000000000004</v>
      </c>
      <c r="U359" s="988"/>
      <c r="V359" s="928"/>
      <c r="W359" s="928"/>
      <c r="X359" s="986"/>
      <c r="Y359" s="984"/>
    </row>
    <row r="360" spans="1:25" ht="14.4" customHeight="1" x14ac:dyDescent="0.3">
      <c r="A360" s="948" t="s">
        <v>9220</v>
      </c>
      <c r="B360" s="934">
        <v>1</v>
      </c>
      <c r="C360" s="935">
        <v>1.57</v>
      </c>
      <c r="D360" s="932">
        <v>6</v>
      </c>
      <c r="E360" s="944"/>
      <c r="F360" s="939"/>
      <c r="G360" s="921"/>
      <c r="H360" s="936"/>
      <c r="I360" s="937"/>
      <c r="J360" s="920"/>
      <c r="K360" s="940">
        <v>2.09</v>
      </c>
      <c r="L360" s="938">
        <v>8</v>
      </c>
      <c r="M360" s="938">
        <v>69</v>
      </c>
      <c r="N360" s="941">
        <v>23</v>
      </c>
      <c r="O360" s="938" t="s">
        <v>8547</v>
      </c>
      <c r="P360" s="942" t="s">
        <v>9221</v>
      </c>
      <c r="Q360" s="943"/>
      <c r="R360" s="982"/>
      <c r="S360" s="943">
        <f t="shared" si="14"/>
        <v>0</v>
      </c>
      <c r="T360" s="982">
        <f t="shared" si="15"/>
        <v>0</v>
      </c>
      <c r="U360" s="989"/>
      <c r="V360" s="934"/>
      <c r="W360" s="934"/>
      <c r="X360" s="987"/>
      <c r="Y360" s="985"/>
    </row>
    <row r="361" spans="1:25" ht="14.4" customHeight="1" x14ac:dyDescent="0.3">
      <c r="A361" s="947" t="s">
        <v>9222</v>
      </c>
      <c r="B361" s="928"/>
      <c r="C361" s="929"/>
      <c r="D361" s="930"/>
      <c r="E361" s="933"/>
      <c r="F361" s="915"/>
      <c r="G361" s="916"/>
      <c r="H361" s="911">
        <v>1</v>
      </c>
      <c r="I361" s="912">
        <v>0.4</v>
      </c>
      <c r="J361" s="913">
        <v>2</v>
      </c>
      <c r="K361" s="917">
        <v>0.4</v>
      </c>
      <c r="L361" s="914">
        <v>1</v>
      </c>
      <c r="M361" s="914">
        <v>9</v>
      </c>
      <c r="N361" s="918">
        <v>3</v>
      </c>
      <c r="O361" s="914" t="s">
        <v>8547</v>
      </c>
      <c r="P361" s="931" t="s">
        <v>9223</v>
      </c>
      <c r="Q361" s="919"/>
      <c r="R361" s="981"/>
      <c r="S361" s="919">
        <f t="shared" si="14"/>
        <v>1</v>
      </c>
      <c r="T361" s="981">
        <f t="shared" si="15"/>
        <v>0.4</v>
      </c>
      <c r="U361" s="988"/>
      <c r="V361" s="928"/>
      <c r="W361" s="928"/>
      <c r="X361" s="986"/>
      <c r="Y361" s="984"/>
    </row>
    <row r="362" spans="1:25" ht="14.4" customHeight="1" x14ac:dyDescent="0.3">
      <c r="A362" s="947" t="s">
        <v>9224</v>
      </c>
      <c r="B362" s="928">
        <v>5</v>
      </c>
      <c r="C362" s="929">
        <v>1.55</v>
      </c>
      <c r="D362" s="930">
        <v>2.8</v>
      </c>
      <c r="E362" s="911">
        <v>10</v>
      </c>
      <c r="F362" s="912">
        <v>3.11</v>
      </c>
      <c r="G362" s="913">
        <v>2.2000000000000002</v>
      </c>
      <c r="H362" s="914">
        <v>6</v>
      </c>
      <c r="I362" s="915">
        <v>1.86</v>
      </c>
      <c r="J362" s="916">
        <v>2.5</v>
      </c>
      <c r="K362" s="917">
        <v>0.31</v>
      </c>
      <c r="L362" s="914">
        <v>1</v>
      </c>
      <c r="M362" s="914">
        <v>9</v>
      </c>
      <c r="N362" s="918">
        <v>3</v>
      </c>
      <c r="O362" s="914" t="s">
        <v>8547</v>
      </c>
      <c r="P362" s="931" t="s">
        <v>9225</v>
      </c>
      <c r="Q362" s="919"/>
      <c r="R362" s="981"/>
      <c r="S362" s="919">
        <f t="shared" si="14"/>
        <v>-4</v>
      </c>
      <c r="T362" s="981">
        <f t="shared" si="15"/>
        <v>-1.2499999999999998</v>
      </c>
      <c r="U362" s="988"/>
      <c r="V362" s="928"/>
      <c r="W362" s="928"/>
      <c r="X362" s="986"/>
      <c r="Y362" s="984">
        <v>1</v>
      </c>
    </row>
    <row r="363" spans="1:25" ht="14.4" customHeight="1" x14ac:dyDescent="0.3">
      <c r="A363" s="948" t="s">
        <v>9226</v>
      </c>
      <c r="B363" s="934">
        <v>1</v>
      </c>
      <c r="C363" s="935">
        <v>0.39</v>
      </c>
      <c r="D363" s="932">
        <v>2</v>
      </c>
      <c r="E363" s="936"/>
      <c r="F363" s="937"/>
      <c r="G363" s="920"/>
      <c r="H363" s="938"/>
      <c r="I363" s="939"/>
      <c r="J363" s="921"/>
      <c r="K363" s="940">
        <v>0.39</v>
      </c>
      <c r="L363" s="938">
        <v>1</v>
      </c>
      <c r="M363" s="938">
        <v>12</v>
      </c>
      <c r="N363" s="941">
        <v>4</v>
      </c>
      <c r="O363" s="938" t="s">
        <v>8547</v>
      </c>
      <c r="P363" s="942" t="s">
        <v>9227</v>
      </c>
      <c r="Q363" s="943"/>
      <c r="R363" s="982"/>
      <c r="S363" s="943">
        <f t="shared" si="14"/>
        <v>0</v>
      </c>
      <c r="T363" s="982">
        <f t="shared" si="15"/>
        <v>0</v>
      </c>
      <c r="U363" s="989"/>
      <c r="V363" s="934"/>
      <c r="W363" s="934"/>
      <c r="X363" s="987"/>
      <c r="Y363" s="985"/>
    </row>
    <row r="364" spans="1:25" ht="14.4" customHeight="1" x14ac:dyDescent="0.3">
      <c r="A364" s="947" t="s">
        <v>9228</v>
      </c>
      <c r="B364" s="923">
        <v>7</v>
      </c>
      <c r="C364" s="924">
        <v>3.5</v>
      </c>
      <c r="D364" s="925">
        <v>4</v>
      </c>
      <c r="E364" s="933">
        <v>2</v>
      </c>
      <c r="F364" s="915">
        <v>1</v>
      </c>
      <c r="G364" s="916">
        <v>5</v>
      </c>
      <c r="H364" s="914">
        <v>2</v>
      </c>
      <c r="I364" s="915">
        <v>1.01</v>
      </c>
      <c r="J364" s="916">
        <v>5</v>
      </c>
      <c r="K364" s="917">
        <v>0.5</v>
      </c>
      <c r="L364" s="914">
        <v>2</v>
      </c>
      <c r="M364" s="914">
        <v>18</v>
      </c>
      <c r="N364" s="918">
        <v>6</v>
      </c>
      <c r="O364" s="914" t="s">
        <v>8547</v>
      </c>
      <c r="P364" s="931" t="s">
        <v>9229</v>
      </c>
      <c r="Q364" s="919"/>
      <c r="R364" s="981"/>
      <c r="S364" s="919">
        <f t="shared" si="14"/>
        <v>0</v>
      </c>
      <c r="T364" s="981">
        <f t="shared" si="15"/>
        <v>1.0000000000000009E-2</v>
      </c>
      <c r="U364" s="988"/>
      <c r="V364" s="928"/>
      <c r="W364" s="928"/>
      <c r="X364" s="986"/>
      <c r="Y364" s="984"/>
    </row>
    <row r="365" spans="1:25" ht="14.4" customHeight="1" x14ac:dyDescent="0.3">
      <c r="A365" s="947" t="s">
        <v>9230</v>
      </c>
      <c r="B365" s="928">
        <v>1</v>
      </c>
      <c r="C365" s="929">
        <v>0.7</v>
      </c>
      <c r="D365" s="930">
        <v>2</v>
      </c>
      <c r="E365" s="911">
        <v>1</v>
      </c>
      <c r="F365" s="912">
        <v>0.7</v>
      </c>
      <c r="G365" s="913">
        <v>2</v>
      </c>
      <c r="H365" s="914"/>
      <c r="I365" s="915"/>
      <c r="J365" s="916"/>
      <c r="K365" s="917">
        <v>0.7</v>
      </c>
      <c r="L365" s="914">
        <v>2</v>
      </c>
      <c r="M365" s="914">
        <v>15</v>
      </c>
      <c r="N365" s="918">
        <v>5</v>
      </c>
      <c r="O365" s="914" t="s">
        <v>8547</v>
      </c>
      <c r="P365" s="931" t="s">
        <v>9231</v>
      </c>
      <c r="Q365" s="919"/>
      <c r="R365" s="981"/>
      <c r="S365" s="919">
        <f t="shared" si="14"/>
        <v>-1</v>
      </c>
      <c r="T365" s="981">
        <f t="shared" si="15"/>
        <v>-0.7</v>
      </c>
      <c r="U365" s="988"/>
      <c r="V365" s="928"/>
      <c r="W365" s="928"/>
      <c r="X365" s="986"/>
      <c r="Y365" s="984"/>
    </row>
    <row r="366" spans="1:25" ht="14.4" customHeight="1" x14ac:dyDescent="0.3">
      <c r="A366" s="947" t="s">
        <v>9232</v>
      </c>
      <c r="B366" s="923">
        <v>2</v>
      </c>
      <c r="C366" s="924">
        <v>0.39</v>
      </c>
      <c r="D366" s="925">
        <v>2.5</v>
      </c>
      <c r="E366" s="933">
        <v>1</v>
      </c>
      <c r="F366" s="915">
        <v>0.2</v>
      </c>
      <c r="G366" s="916">
        <v>2</v>
      </c>
      <c r="H366" s="914">
        <v>1</v>
      </c>
      <c r="I366" s="915">
        <v>0.2</v>
      </c>
      <c r="J366" s="916">
        <v>2</v>
      </c>
      <c r="K366" s="917">
        <v>0.2</v>
      </c>
      <c r="L366" s="914">
        <v>1</v>
      </c>
      <c r="M366" s="914">
        <v>9</v>
      </c>
      <c r="N366" s="918">
        <v>3</v>
      </c>
      <c r="O366" s="914" t="s">
        <v>8547</v>
      </c>
      <c r="P366" s="931" t="s">
        <v>9233</v>
      </c>
      <c r="Q366" s="919"/>
      <c r="R366" s="981"/>
      <c r="S366" s="919">
        <f t="shared" si="14"/>
        <v>0</v>
      </c>
      <c r="T366" s="981">
        <f t="shared" si="15"/>
        <v>0</v>
      </c>
      <c r="U366" s="988"/>
      <c r="V366" s="928"/>
      <c r="W366" s="928"/>
      <c r="X366" s="986"/>
      <c r="Y366" s="984"/>
    </row>
    <row r="367" spans="1:25" ht="14.4" customHeight="1" x14ac:dyDescent="0.3">
      <c r="A367" s="947" t="s">
        <v>9234</v>
      </c>
      <c r="B367" s="923">
        <v>21</v>
      </c>
      <c r="C367" s="924">
        <v>7.04</v>
      </c>
      <c r="D367" s="925">
        <v>3</v>
      </c>
      <c r="E367" s="933">
        <v>16</v>
      </c>
      <c r="F367" s="915">
        <v>11.67</v>
      </c>
      <c r="G367" s="916">
        <v>7.3</v>
      </c>
      <c r="H367" s="914">
        <v>16</v>
      </c>
      <c r="I367" s="915">
        <v>5.39</v>
      </c>
      <c r="J367" s="926">
        <v>2.6</v>
      </c>
      <c r="K367" s="917">
        <v>0.33</v>
      </c>
      <c r="L367" s="914">
        <v>1</v>
      </c>
      <c r="M367" s="914">
        <v>6</v>
      </c>
      <c r="N367" s="918">
        <v>2</v>
      </c>
      <c r="O367" s="914" t="s">
        <v>8547</v>
      </c>
      <c r="P367" s="931" t="s">
        <v>9235</v>
      </c>
      <c r="Q367" s="919"/>
      <c r="R367" s="981"/>
      <c r="S367" s="919">
        <f t="shared" si="14"/>
        <v>0</v>
      </c>
      <c r="T367" s="981">
        <f t="shared" si="15"/>
        <v>-6.28</v>
      </c>
      <c r="U367" s="988"/>
      <c r="V367" s="928"/>
      <c r="W367" s="928"/>
      <c r="X367" s="986"/>
      <c r="Y367" s="984">
        <v>10</v>
      </c>
    </row>
    <row r="368" spans="1:25" ht="14.4" customHeight="1" x14ac:dyDescent="0.3">
      <c r="A368" s="948" t="s">
        <v>9236</v>
      </c>
      <c r="B368" s="945"/>
      <c r="C368" s="946"/>
      <c r="D368" s="927"/>
      <c r="E368" s="944">
        <v>2</v>
      </c>
      <c r="F368" s="939">
        <v>1.1200000000000001</v>
      </c>
      <c r="G368" s="921">
        <v>3</v>
      </c>
      <c r="H368" s="938">
        <v>1</v>
      </c>
      <c r="I368" s="939">
        <v>0.56000000000000005</v>
      </c>
      <c r="J368" s="921">
        <v>4</v>
      </c>
      <c r="K368" s="940">
        <v>0.56000000000000005</v>
      </c>
      <c r="L368" s="938">
        <v>2</v>
      </c>
      <c r="M368" s="938">
        <v>15</v>
      </c>
      <c r="N368" s="941">
        <v>5</v>
      </c>
      <c r="O368" s="938" t="s">
        <v>8547</v>
      </c>
      <c r="P368" s="942" t="s">
        <v>9237</v>
      </c>
      <c r="Q368" s="943"/>
      <c r="R368" s="982"/>
      <c r="S368" s="943">
        <f t="shared" si="14"/>
        <v>-1</v>
      </c>
      <c r="T368" s="982">
        <f t="shared" si="15"/>
        <v>-0.56000000000000005</v>
      </c>
      <c r="U368" s="989"/>
      <c r="V368" s="934"/>
      <c r="W368" s="934"/>
      <c r="X368" s="987"/>
      <c r="Y368" s="985"/>
    </row>
    <row r="369" spans="1:25" ht="14.4" customHeight="1" x14ac:dyDescent="0.3">
      <c r="A369" s="948" t="s">
        <v>9238</v>
      </c>
      <c r="B369" s="945"/>
      <c r="C369" s="946"/>
      <c r="D369" s="927"/>
      <c r="E369" s="944"/>
      <c r="F369" s="939"/>
      <c r="G369" s="921"/>
      <c r="H369" s="938">
        <v>1</v>
      </c>
      <c r="I369" s="939">
        <v>1.59</v>
      </c>
      <c r="J369" s="922">
        <v>12</v>
      </c>
      <c r="K369" s="940">
        <v>1.48</v>
      </c>
      <c r="L369" s="938">
        <v>2</v>
      </c>
      <c r="M369" s="938">
        <v>21</v>
      </c>
      <c r="N369" s="941">
        <v>7</v>
      </c>
      <c r="O369" s="938" t="s">
        <v>8547</v>
      </c>
      <c r="P369" s="942" t="s">
        <v>9239</v>
      </c>
      <c r="Q369" s="943"/>
      <c r="R369" s="982"/>
      <c r="S369" s="943">
        <f t="shared" si="14"/>
        <v>1</v>
      </c>
      <c r="T369" s="982">
        <f t="shared" si="15"/>
        <v>1.59</v>
      </c>
      <c r="U369" s="989"/>
      <c r="V369" s="934"/>
      <c r="W369" s="934"/>
      <c r="X369" s="987"/>
      <c r="Y369" s="985">
        <v>5</v>
      </c>
    </row>
    <row r="370" spans="1:25" ht="14.4" customHeight="1" x14ac:dyDescent="0.3">
      <c r="A370" s="947" t="s">
        <v>9240</v>
      </c>
      <c r="B370" s="928">
        <v>2</v>
      </c>
      <c r="C370" s="929">
        <v>0.77</v>
      </c>
      <c r="D370" s="930">
        <v>2.5</v>
      </c>
      <c r="E370" s="933"/>
      <c r="F370" s="915"/>
      <c r="G370" s="916"/>
      <c r="H370" s="911">
        <v>3</v>
      </c>
      <c r="I370" s="912">
        <v>1.1599999999999999</v>
      </c>
      <c r="J370" s="926">
        <v>5.3</v>
      </c>
      <c r="K370" s="917">
        <v>0.39</v>
      </c>
      <c r="L370" s="914">
        <v>2</v>
      </c>
      <c r="M370" s="914">
        <v>15</v>
      </c>
      <c r="N370" s="918">
        <v>5</v>
      </c>
      <c r="O370" s="914" t="s">
        <v>8547</v>
      </c>
      <c r="P370" s="931" t="s">
        <v>9241</v>
      </c>
      <c r="Q370" s="919"/>
      <c r="R370" s="981"/>
      <c r="S370" s="919">
        <f t="shared" si="14"/>
        <v>3</v>
      </c>
      <c r="T370" s="981">
        <f t="shared" si="15"/>
        <v>1.1599999999999999</v>
      </c>
      <c r="U370" s="988"/>
      <c r="V370" s="928"/>
      <c r="W370" s="928"/>
      <c r="X370" s="986"/>
      <c r="Y370" s="984">
        <v>5</v>
      </c>
    </row>
    <row r="371" spans="1:25" ht="14.4" customHeight="1" x14ac:dyDescent="0.3">
      <c r="A371" s="947" t="s">
        <v>9242</v>
      </c>
      <c r="B371" s="923">
        <v>5</v>
      </c>
      <c r="C371" s="924">
        <v>1.38</v>
      </c>
      <c r="D371" s="925">
        <v>2.2000000000000002</v>
      </c>
      <c r="E371" s="933"/>
      <c r="F371" s="915"/>
      <c r="G371" s="916"/>
      <c r="H371" s="914">
        <v>1</v>
      </c>
      <c r="I371" s="915">
        <v>0.28000000000000003</v>
      </c>
      <c r="J371" s="916">
        <v>2</v>
      </c>
      <c r="K371" s="917">
        <v>0.28000000000000003</v>
      </c>
      <c r="L371" s="914">
        <v>1</v>
      </c>
      <c r="M371" s="914">
        <v>9</v>
      </c>
      <c r="N371" s="918">
        <v>3</v>
      </c>
      <c r="O371" s="914" t="s">
        <v>8547</v>
      </c>
      <c r="P371" s="931" t="s">
        <v>9243</v>
      </c>
      <c r="Q371" s="919"/>
      <c r="R371" s="981"/>
      <c r="S371" s="919">
        <f t="shared" si="14"/>
        <v>1</v>
      </c>
      <c r="T371" s="981">
        <f t="shared" si="15"/>
        <v>0.28000000000000003</v>
      </c>
      <c r="U371" s="988"/>
      <c r="V371" s="928"/>
      <c r="W371" s="928"/>
      <c r="X371" s="986"/>
      <c r="Y371" s="984"/>
    </row>
    <row r="372" spans="1:25" ht="14.4" customHeight="1" x14ac:dyDescent="0.3">
      <c r="A372" s="948" t="s">
        <v>9244</v>
      </c>
      <c r="B372" s="945">
        <v>1</v>
      </c>
      <c r="C372" s="946">
        <v>1.3</v>
      </c>
      <c r="D372" s="927">
        <v>4</v>
      </c>
      <c r="E372" s="944"/>
      <c r="F372" s="939"/>
      <c r="G372" s="921"/>
      <c r="H372" s="938"/>
      <c r="I372" s="939"/>
      <c r="J372" s="921"/>
      <c r="K372" s="940">
        <v>1.3</v>
      </c>
      <c r="L372" s="938">
        <v>2</v>
      </c>
      <c r="M372" s="938">
        <v>21</v>
      </c>
      <c r="N372" s="941">
        <v>7</v>
      </c>
      <c r="O372" s="938" t="s">
        <v>8547</v>
      </c>
      <c r="P372" s="942" t="s">
        <v>9245</v>
      </c>
      <c r="Q372" s="943"/>
      <c r="R372" s="982"/>
      <c r="S372" s="943">
        <f t="shared" si="14"/>
        <v>0</v>
      </c>
      <c r="T372" s="982">
        <f t="shared" si="15"/>
        <v>0</v>
      </c>
      <c r="U372" s="989"/>
      <c r="V372" s="934"/>
      <c r="W372" s="934"/>
      <c r="X372" s="987"/>
      <c r="Y372" s="985"/>
    </row>
    <row r="373" spans="1:25" ht="14.4" customHeight="1" x14ac:dyDescent="0.3">
      <c r="A373" s="947" t="s">
        <v>9246</v>
      </c>
      <c r="B373" s="928">
        <v>1</v>
      </c>
      <c r="C373" s="929">
        <v>2.68</v>
      </c>
      <c r="D373" s="930">
        <v>15</v>
      </c>
      <c r="E373" s="911">
        <v>1</v>
      </c>
      <c r="F373" s="912">
        <v>1.8</v>
      </c>
      <c r="G373" s="913">
        <v>4</v>
      </c>
      <c r="H373" s="914"/>
      <c r="I373" s="915"/>
      <c r="J373" s="916"/>
      <c r="K373" s="917">
        <v>2.68</v>
      </c>
      <c r="L373" s="914">
        <v>6</v>
      </c>
      <c r="M373" s="914">
        <v>57</v>
      </c>
      <c r="N373" s="918">
        <v>19</v>
      </c>
      <c r="O373" s="914" t="s">
        <v>8547</v>
      </c>
      <c r="P373" s="931" t="s">
        <v>9247</v>
      </c>
      <c r="Q373" s="919"/>
      <c r="R373" s="981"/>
      <c r="S373" s="919">
        <f t="shared" si="14"/>
        <v>-1</v>
      </c>
      <c r="T373" s="981">
        <f t="shared" si="15"/>
        <v>-1.8</v>
      </c>
      <c r="U373" s="988"/>
      <c r="V373" s="928"/>
      <c r="W373" s="928"/>
      <c r="X373" s="986"/>
      <c r="Y373" s="984"/>
    </row>
    <row r="374" spans="1:25" ht="14.4" customHeight="1" x14ac:dyDescent="0.3">
      <c r="A374" s="947" t="s">
        <v>9248</v>
      </c>
      <c r="B374" s="928"/>
      <c r="C374" s="929"/>
      <c r="D374" s="930"/>
      <c r="E374" s="933"/>
      <c r="F374" s="915"/>
      <c r="G374" s="916"/>
      <c r="H374" s="911">
        <v>1</v>
      </c>
      <c r="I374" s="912">
        <v>1.48</v>
      </c>
      <c r="J374" s="913">
        <v>8</v>
      </c>
      <c r="K374" s="917">
        <v>1.48</v>
      </c>
      <c r="L374" s="914">
        <v>3</v>
      </c>
      <c r="M374" s="914">
        <v>24</v>
      </c>
      <c r="N374" s="918">
        <v>8</v>
      </c>
      <c r="O374" s="914" t="s">
        <v>8547</v>
      </c>
      <c r="P374" s="931" t="s">
        <v>9249</v>
      </c>
      <c r="Q374" s="919"/>
      <c r="R374" s="981"/>
      <c r="S374" s="919">
        <f t="shared" si="14"/>
        <v>1</v>
      </c>
      <c r="T374" s="981">
        <f t="shared" si="15"/>
        <v>1.48</v>
      </c>
      <c r="U374" s="988"/>
      <c r="V374" s="928"/>
      <c r="W374" s="928"/>
      <c r="X374" s="986"/>
      <c r="Y374" s="984"/>
    </row>
    <row r="375" spans="1:25" ht="14.4" customHeight="1" x14ac:dyDescent="0.3">
      <c r="A375" s="947" t="s">
        <v>9250</v>
      </c>
      <c r="B375" s="928"/>
      <c r="C375" s="929"/>
      <c r="D375" s="930"/>
      <c r="E375" s="933"/>
      <c r="F375" s="915"/>
      <c r="G375" s="916"/>
      <c r="H375" s="911">
        <v>2</v>
      </c>
      <c r="I375" s="912">
        <v>1.1200000000000001</v>
      </c>
      <c r="J375" s="913">
        <v>2</v>
      </c>
      <c r="K375" s="917">
        <v>0.84</v>
      </c>
      <c r="L375" s="914">
        <v>3</v>
      </c>
      <c r="M375" s="914">
        <v>27</v>
      </c>
      <c r="N375" s="918">
        <v>9</v>
      </c>
      <c r="O375" s="914" t="s">
        <v>8547</v>
      </c>
      <c r="P375" s="931" t="s">
        <v>9251</v>
      </c>
      <c r="Q375" s="919"/>
      <c r="R375" s="981"/>
      <c r="S375" s="919">
        <f t="shared" si="14"/>
        <v>2</v>
      </c>
      <c r="T375" s="981">
        <f t="shared" si="15"/>
        <v>1.1200000000000001</v>
      </c>
      <c r="U375" s="988"/>
      <c r="V375" s="928"/>
      <c r="W375" s="928"/>
      <c r="X375" s="986"/>
      <c r="Y375" s="984"/>
    </row>
    <row r="376" spans="1:25" ht="14.4" customHeight="1" x14ac:dyDescent="0.3">
      <c r="A376" s="947" t="s">
        <v>9252</v>
      </c>
      <c r="B376" s="928">
        <v>5</v>
      </c>
      <c r="C376" s="929">
        <v>2.83</v>
      </c>
      <c r="D376" s="930">
        <v>3.4</v>
      </c>
      <c r="E376" s="933">
        <v>3</v>
      </c>
      <c r="F376" s="915">
        <v>1.7</v>
      </c>
      <c r="G376" s="916">
        <v>4.3</v>
      </c>
      <c r="H376" s="911">
        <v>6</v>
      </c>
      <c r="I376" s="912">
        <v>3.46</v>
      </c>
      <c r="J376" s="926">
        <v>5.8</v>
      </c>
      <c r="K376" s="917">
        <v>0.56999999999999995</v>
      </c>
      <c r="L376" s="914">
        <v>2</v>
      </c>
      <c r="M376" s="914">
        <v>15</v>
      </c>
      <c r="N376" s="918">
        <v>5</v>
      </c>
      <c r="O376" s="914" t="s">
        <v>8547</v>
      </c>
      <c r="P376" s="931" t="s">
        <v>9253</v>
      </c>
      <c r="Q376" s="919"/>
      <c r="R376" s="981"/>
      <c r="S376" s="919">
        <f t="shared" si="14"/>
        <v>3</v>
      </c>
      <c r="T376" s="981">
        <f t="shared" si="15"/>
        <v>1.76</v>
      </c>
      <c r="U376" s="988"/>
      <c r="V376" s="928"/>
      <c r="W376" s="928"/>
      <c r="X376" s="986"/>
      <c r="Y376" s="984">
        <v>11</v>
      </c>
    </row>
    <row r="377" spans="1:25" ht="14.4" customHeight="1" x14ac:dyDescent="0.3">
      <c r="A377" s="948" t="s">
        <v>9254</v>
      </c>
      <c r="B377" s="934">
        <v>1</v>
      </c>
      <c r="C377" s="935">
        <v>1.1100000000000001</v>
      </c>
      <c r="D377" s="932">
        <v>13</v>
      </c>
      <c r="E377" s="944"/>
      <c r="F377" s="939"/>
      <c r="G377" s="921"/>
      <c r="H377" s="936"/>
      <c r="I377" s="937"/>
      <c r="J377" s="920"/>
      <c r="K377" s="940">
        <v>1.1100000000000001</v>
      </c>
      <c r="L377" s="938">
        <v>3</v>
      </c>
      <c r="M377" s="938">
        <v>30</v>
      </c>
      <c r="N377" s="941">
        <v>10</v>
      </c>
      <c r="O377" s="938" t="s">
        <v>8547</v>
      </c>
      <c r="P377" s="942" t="s">
        <v>9253</v>
      </c>
      <c r="Q377" s="943"/>
      <c r="R377" s="982"/>
      <c r="S377" s="943">
        <f t="shared" si="14"/>
        <v>0</v>
      </c>
      <c r="T377" s="982">
        <f t="shared" si="15"/>
        <v>0</v>
      </c>
      <c r="U377" s="989"/>
      <c r="V377" s="934"/>
      <c r="W377" s="934"/>
      <c r="X377" s="987"/>
      <c r="Y377" s="985"/>
    </row>
    <row r="378" spans="1:25" ht="14.4" customHeight="1" x14ac:dyDescent="0.3">
      <c r="A378" s="947" t="s">
        <v>9255</v>
      </c>
      <c r="B378" s="928">
        <v>2</v>
      </c>
      <c r="C378" s="929">
        <v>1.29</v>
      </c>
      <c r="D378" s="930">
        <v>2</v>
      </c>
      <c r="E378" s="933">
        <v>2</v>
      </c>
      <c r="F378" s="915">
        <v>1.29</v>
      </c>
      <c r="G378" s="916">
        <v>2.5</v>
      </c>
      <c r="H378" s="911">
        <v>1</v>
      </c>
      <c r="I378" s="912">
        <v>0.64</v>
      </c>
      <c r="J378" s="926">
        <v>5</v>
      </c>
      <c r="K378" s="917">
        <v>0.64</v>
      </c>
      <c r="L378" s="914">
        <v>1</v>
      </c>
      <c r="M378" s="914">
        <v>12</v>
      </c>
      <c r="N378" s="918">
        <v>4</v>
      </c>
      <c r="O378" s="914" t="s">
        <v>8547</v>
      </c>
      <c r="P378" s="931" t="s">
        <v>9256</v>
      </c>
      <c r="Q378" s="919"/>
      <c r="R378" s="981"/>
      <c r="S378" s="919">
        <f t="shared" si="14"/>
        <v>-1</v>
      </c>
      <c r="T378" s="981">
        <f t="shared" si="15"/>
        <v>-0.65</v>
      </c>
      <c r="U378" s="988"/>
      <c r="V378" s="928"/>
      <c r="W378" s="928"/>
      <c r="X378" s="986"/>
      <c r="Y378" s="984">
        <v>1</v>
      </c>
    </row>
    <row r="379" spans="1:25" ht="14.4" customHeight="1" x14ac:dyDescent="0.3">
      <c r="A379" s="948" t="s">
        <v>9257</v>
      </c>
      <c r="B379" s="934"/>
      <c r="C379" s="935"/>
      <c r="D379" s="932"/>
      <c r="E379" s="944"/>
      <c r="F379" s="939"/>
      <c r="G379" s="921"/>
      <c r="H379" s="936">
        <v>1</v>
      </c>
      <c r="I379" s="937">
        <v>0.88</v>
      </c>
      <c r="J379" s="920">
        <v>2</v>
      </c>
      <c r="K379" s="940">
        <v>0.88</v>
      </c>
      <c r="L379" s="938">
        <v>2</v>
      </c>
      <c r="M379" s="938">
        <v>18</v>
      </c>
      <c r="N379" s="941">
        <v>6</v>
      </c>
      <c r="O379" s="938" t="s">
        <v>8547</v>
      </c>
      <c r="P379" s="942" t="s">
        <v>9256</v>
      </c>
      <c r="Q379" s="943"/>
      <c r="R379" s="982"/>
      <c r="S379" s="943">
        <f t="shared" si="14"/>
        <v>1</v>
      </c>
      <c r="T379" s="982">
        <f t="shared" si="15"/>
        <v>0.88</v>
      </c>
      <c r="U379" s="989"/>
      <c r="V379" s="934"/>
      <c r="W379" s="934"/>
      <c r="X379" s="987"/>
      <c r="Y379" s="985"/>
    </row>
    <row r="380" spans="1:25" ht="14.4" customHeight="1" x14ac:dyDescent="0.3">
      <c r="A380" s="948" t="s">
        <v>9258</v>
      </c>
      <c r="B380" s="934">
        <v>3</v>
      </c>
      <c r="C380" s="935">
        <v>5.74</v>
      </c>
      <c r="D380" s="932">
        <v>10</v>
      </c>
      <c r="E380" s="944"/>
      <c r="F380" s="939"/>
      <c r="G380" s="921"/>
      <c r="H380" s="936">
        <v>3</v>
      </c>
      <c r="I380" s="937">
        <v>3.54</v>
      </c>
      <c r="J380" s="920">
        <v>2</v>
      </c>
      <c r="K380" s="940">
        <v>2.17</v>
      </c>
      <c r="L380" s="938">
        <v>4</v>
      </c>
      <c r="M380" s="938">
        <v>39</v>
      </c>
      <c r="N380" s="941">
        <v>13</v>
      </c>
      <c r="O380" s="938" t="s">
        <v>8547</v>
      </c>
      <c r="P380" s="942" t="s">
        <v>9256</v>
      </c>
      <c r="Q380" s="943"/>
      <c r="R380" s="982"/>
      <c r="S380" s="943">
        <f t="shared" si="14"/>
        <v>3</v>
      </c>
      <c r="T380" s="982">
        <f t="shared" si="15"/>
        <v>3.54</v>
      </c>
      <c r="U380" s="989"/>
      <c r="V380" s="934"/>
      <c r="W380" s="934"/>
      <c r="X380" s="987"/>
      <c r="Y380" s="985"/>
    </row>
    <row r="381" spans="1:25" ht="14.4" customHeight="1" x14ac:dyDescent="0.3">
      <c r="A381" s="947" t="s">
        <v>9259</v>
      </c>
      <c r="B381" s="928">
        <v>2</v>
      </c>
      <c r="C381" s="929">
        <v>0.62</v>
      </c>
      <c r="D381" s="930">
        <v>3.5</v>
      </c>
      <c r="E381" s="933">
        <v>1</v>
      </c>
      <c r="F381" s="915">
        <v>0.31</v>
      </c>
      <c r="G381" s="916">
        <v>3</v>
      </c>
      <c r="H381" s="911">
        <v>2</v>
      </c>
      <c r="I381" s="912">
        <v>0.62</v>
      </c>
      <c r="J381" s="926">
        <v>6.5</v>
      </c>
      <c r="K381" s="917">
        <v>0.31</v>
      </c>
      <c r="L381" s="914">
        <v>1</v>
      </c>
      <c r="M381" s="914">
        <v>12</v>
      </c>
      <c r="N381" s="918">
        <v>4</v>
      </c>
      <c r="O381" s="914" t="s">
        <v>8547</v>
      </c>
      <c r="P381" s="931" t="s">
        <v>9260</v>
      </c>
      <c r="Q381" s="919"/>
      <c r="R381" s="981"/>
      <c r="S381" s="919">
        <f t="shared" si="14"/>
        <v>1</v>
      </c>
      <c r="T381" s="981">
        <f t="shared" si="15"/>
        <v>0.31</v>
      </c>
      <c r="U381" s="988"/>
      <c r="V381" s="928"/>
      <c r="W381" s="928"/>
      <c r="X381" s="986"/>
      <c r="Y381" s="984">
        <v>5</v>
      </c>
    </row>
    <row r="382" spans="1:25" ht="14.4" customHeight="1" x14ac:dyDescent="0.3">
      <c r="A382" s="948" t="s">
        <v>9261</v>
      </c>
      <c r="B382" s="934"/>
      <c r="C382" s="935"/>
      <c r="D382" s="932"/>
      <c r="E382" s="944"/>
      <c r="F382" s="939"/>
      <c r="G382" s="921"/>
      <c r="H382" s="936">
        <v>2</v>
      </c>
      <c r="I382" s="937">
        <v>0.89</v>
      </c>
      <c r="J382" s="922">
        <v>6.5</v>
      </c>
      <c r="K382" s="940">
        <v>0.45</v>
      </c>
      <c r="L382" s="938">
        <v>2</v>
      </c>
      <c r="M382" s="938">
        <v>18</v>
      </c>
      <c r="N382" s="941">
        <v>6</v>
      </c>
      <c r="O382" s="938" t="s">
        <v>8547</v>
      </c>
      <c r="P382" s="942" t="s">
        <v>9262</v>
      </c>
      <c r="Q382" s="943"/>
      <c r="R382" s="982"/>
      <c r="S382" s="943">
        <f t="shared" si="14"/>
        <v>2</v>
      </c>
      <c r="T382" s="982">
        <f t="shared" si="15"/>
        <v>0.89</v>
      </c>
      <c r="U382" s="989"/>
      <c r="V382" s="934"/>
      <c r="W382" s="934"/>
      <c r="X382" s="987"/>
      <c r="Y382" s="985">
        <v>3</v>
      </c>
    </row>
    <row r="383" spans="1:25" ht="14.4" customHeight="1" x14ac:dyDescent="0.3">
      <c r="A383" s="947" t="s">
        <v>9263</v>
      </c>
      <c r="B383" s="928">
        <v>14</v>
      </c>
      <c r="C383" s="929">
        <v>3.6</v>
      </c>
      <c r="D383" s="930">
        <v>2.4</v>
      </c>
      <c r="E383" s="911">
        <v>17</v>
      </c>
      <c r="F383" s="912">
        <v>4.91</v>
      </c>
      <c r="G383" s="913">
        <v>2.6</v>
      </c>
      <c r="H383" s="914">
        <v>20</v>
      </c>
      <c r="I383" s="915">
        <v>6.66</v>
      </c>
      <c r="J383" s="926">
        <v>4.4000000000000004</v>
      </c>
      <c r="K383" s="917">
        <v>0.26</v>
      </c>
      <c r="L383" s="914">
        <v>1</v>
      </c>
      <c r="M383" s="914">
        <v>9</v>
      </c>
      <c r="N383" s="918">
        <v>3</v>
      </c>
      <c r="O383" s="914" t="s">
        <v>8547</v>
      </c>
      <c r="P383" s="931" t="s">
        <v>9264</v>
      </c>
      <c r="Q383" s="919"/>
      <c r="R383" s="981"/>
      <c r="S383" s="919">
        <f t="shared" si="14"/>
        <v>3</v>
      </c>
      <c r="T383" s="981">
        <f t="shared" si="15"/>
        <v>1.75</v>
      </c>
      <c r="U383" s="988"/>
      <c r="V383" s="928"/>
      <c r="W383" s="928"/>
      <c r="X383" s="986"/>
      <c r="Y383" s="984">
        <v>43</v>
      </c>
    </row>
    <row r="384" spans="1:25" ht="14.4" customHeight="1" x14ac:dyDescent="0.3">
      <c r="A384" s="948" t="s">
        <v>9265</v>
      </c>
      <c r="B384" s="934">
        <v>3</v>
      </c>
      <c r="C384" s="935">
        <v>1.07</v>
      </c>
      <c r="D384" s="932">
        <v>3.3</v>
      </c>
      <c r="E384" s="936">
        <v>6</v>
      </c>
      <c r="F384" s="937">
        <v>3.31</v>
      </c>
      <c r="G384" s="920">
        <v>9.8000000000000007</v>
      </c>
      <c r="H384" s="938">
        <v>3</v>
      </c>
      <c r="I384" s="939">
        <v>1.07</v>
      </c>
      <c r="J384" s="921">
        <v>4</v>
      </c>
      <c r="K384" s="940">
        <v>0.36</v>
      </c>
      <c r="L384" s="938">
        <v>1</v>
      </c>
      <c r="M384" s="938">
        <v>12</v>
      </c>
      <c r="N384" s="941">
        <v>4</v>
      </c>
      <c r="O384" s="938" t="s">
        <v>8547</v>
      </c>
      <c r="P384" s="942" t="s">
        <v>9266</v>
      </c>
      <c r="Q384" s="943"/>
      <c r="R384" s="982"/>
      <c r="S384" s="943">
        <f t="shared" si="14"/>
        <v>-3</v>
      </c>
      <c r="T384" s="982">
        <f t="shared" si="15"/>
        <v>-2.2400000000000002</v>
      </c>
      <c r="U384" s="989"/>
      <c r="V384" s="934"/>
      <c r="W384" s="934"/>
      <c r="X384" s="987"/>
      <c r="Y384" s="985">
        <v>1</v>
      </c>
    </row>
    <row r="385" spans="1:25" ht="14.4" customHeight="1" x14ac:dyDescent="0.3">
      <c r="A385" s="948" t="s">
        <v>9267</v>
      </c>
      <c r="B385" s="934">
        <v>1</v>
      </c>
      <c r="C385" s="935">
        <v>0.85</v>
      </c>
      <c r="D385" s="932">
        <v>7</v>
      </c>
      <c r="E385" s="936">
        <v>1</v>
      </c>
      <c r="F385" s="937">
        <v>0.59</v>
      </c>
      <c r="G385" s="920">
        <v>2</v>
      </c>
      <c r="H385" s="938"/>
      <c r="I385" s="939"/>
      <c r="J385" s="921"/>
      <c r="K385" s="940">
        <v>0.85</v>
      </c>
      <c r="L385" s="938">
        <v>3</v>
      </c>
      <c r="M385" s="938">
        <v>24</v>
      </c>
      <c r="N385" s="941">
        <v>8</v>
      </c>
      <c r="O385" s="938" t="s">
        <v>8547</v>
      </c>
      <c r="P385" s="942" t="s">
        <v>9268</v>
      </c>
      <c r="Q385" s="943"/>
      <c r="R385" s="982"/>
      <c r="S385" s="943">
        <f t="shared" si="14"/>
        <v>-1</v>
      </c>
      <c r="T385" s="982">
        <f t="shared" si="15"/>
        <v>-0.59</v>
      </c>
      <c r="U385" s="989"/>
      <c r="V385" s="934"/>
      <c r="W385" s="934"/>
      <c r="X385" s="987"/>
      <c r="Y385" s="985"/>
    </row>
    <row r="386" spans="1:25" ht="14.4" customHeight="1" x14ac:dyDescent="0.3">
      <c r="A386" s="947" t="s">
        <v>7055</v>
      </c>
      <c r="B386" s="928"/>
      <c r="C386" s="929"/>
      <c r="D386" s="930"/>
      <c r="E386" s="933"/>
      <c r="F386" s="915"/>
      <c r="G386" s="916"/>
      <c r="H386" s="911">
        <v>1</v>
      </c>
      <c r="I386" s="912">
        <v>6.6</v>
      </c>
      <c r="J386" s="913">
        <v>14</v>
      </c>
      <c r="K386" s="917">
        <v>6.6</v>
      </c>
      <c r="L386" s="914">
        <v>6</v>
      </c>
      <c r="M386" s="914">
        <v>51</v>
      </c>
      <c r="N386" s="918">
        <v>17</v>
      </c>
      <c r="O386" s="914" t="s">
        <v>8547</v>
      </c>
      <c r="P386" s="931" t="s">
        <v>9269</v>
      </c>
      <c r="Q386" s="919"/>
      <c r="R386" s="981"/>
      <c r="S386" s="919">
        <f t="shared" si="14"/>
        <v>1</v>
      </c>
      <c r="T386" s="981">
        <f t="shared" si="15"/>
        <v>6.6</v>
      </c>
      <c r="U386" s="988"/>
      <c r="V386" s="928"/>
      <c r="W386" s="928"/>
      <c r="X386" s="986"/>
      <c r="Y386" s="984"/>
    </row>
    <row r="387" spans="1:25" ht="14.4" customHeight="1" x14ac:dyDescent="0.3">
      <c r="A387" s="947" t="s">
        <v>7061</v>
      </c>
      <c r="B387" s="928"/>
      <c r="C387" s="929"/>
      <c r="D387" s="930"/>
      <c r="E387" s="933"/>
      <c r="F387" s="915"/>
      <c r="G387" s="916"/>
      <c r="H387" s="911">
        <v>1</v>
      </c>
      <c r="I387" s="912">
        <v>1.32</v>
      </c>
      <c r="J387" s="926">
        <v>14</v>
      </c>
      <c r="K387" s="917">
        <v>1.32</v>
      </c>
      <c r="L387" s="914">
        <v>4</v>
      </c>
      <c r="M387" s="914">
        <v>33</v>
      </c>
      <c r="N387" s="918">
        <v>11</v>
      </c>
      <c r="O387" s="914" t="s">
        <v>8547</v>
      </c>
      <c r="P387" s="931" t="s">
        <v>9270</v>
      </c>
      <c r="Q387" s="919"/>
      <c r="R387" s="981"/>
      <c r="S387" s="919">
        <f t="shared" si="14"/>
        <v>1</v>
      </c>
      <c r="T387" s="981">
        <f t="shared" si="15"/>
        <v>1.32</v>
      </c>
      <c r="U387" s="988"/>
      <c r="V387" s="928"/>
      <c r="W387" s="928"/>
      <c r="X387" s="986"/>
      <c r="Y387" s="984">
        <v>3</v>
      </c>
    </row>
    <row r="388" spans="1:25" ht="14.4" customHeight="1" x14ac:dyDescent="0.3">
      <c r="A388" s="947" t="s">
        <v>9271</v>
      </c>
      <c r="B388" s="923">
        <v>26</v>
      </c>
      <c r="C388" s="924">
        <v>26.07</v>
      </c>
      <c r="D388" s="925">
        <v>4.7</v>
      </c>
      <c r="E388" s="933">
        <v>18</v>
      </c>
      <c r="F388" s="915">
        <v>18.05</v>
      </c>
      <c r="G388" s="916">
        <v>3.6</v>
      </c>
      <c r="H388" s="914">
        <v>21</v>
      </c>
      <c r="I388" s="915">
        <v>21.06</v>
      </c>
      <c r="J388" s="916">
        <v>5.8</v>
      </c>
      <c r="K388" s="917">
        <v>1</v>
      </c>
      <c r="L388" s="914">
        <v>2</v>
      </c>
      <c r="M388" s="914">
        <v>18</v>
      </c>
      <c r="N388" s="918">
        <v>6</v>
      </c>
      <c r="O388" s="914" t="s">
        <v>8547</v>
      </c>
      <c r="P388" s="931" t="s">
        <v>9272</v>
      </c>
      <c r="Q388" s="919"/>
      <c r="R388" s="981"/>
      <c r="S388" s="919">
        <f t="shared" si="14"/>
        <v>3</v>
      </c>
      <c r="T388" s="981">
        <f t="shared" si="15"/>
        <v>3.009999999999998</v>
      </c>
      <c r="U388" s="988"/>
      <c r="V388" s="928"/>
      <c r="W388" s="928"/>
      <c r="X388" s="986"/>
      <c r="Y388" s="984">
        <v>25</v>
      </c>
    </row>
    <row r="389" spans="1:25" ht="14.4" customHeight="1" x14ac:dyDescent="0.3">
      <c r="A389" s="948" t="s">
        <v>9273</v>
      </c>
      <c r="B389" s="945">
        <v>1</v>
      </c>
      <c r="C389" s="946">
        <v>2.2599999999999998</v>
      </c>
      <c r="D389" s="927">
        <v>16</v>
      </c>
      <c r="E389" s="944">
        <v>2</v>
      </c>
      <c r="F389" s="939">
        <v>4.51</v>
      </c>
      <c r="G389" s="921">
        <v>7</v>
      </c>
      <c r="H389" s="938"/>
      <c r="I389" s="939"/>
      <c r="J389" s="921"/>
      <c r="K389" s="940">
        <v>2.2599999999999998</v>
      </c>
      <c r="L389" s="938">
        <v>4</v>
      </c>
      <c r="M389" s="938">
        <v>39</v>
      </c>
      <c r="N389" s="941">
        <v>13</v>
      </c>
      <c r="O389" s="938" t="s">
        <v>8547</v>
      </c>
      <c r="P389" s="942" t="s">
        <v>9274</v>
      </c>
      <c r="Q389" s="943"/>
      <c r="R389" s="982"/>
      <c r="S389" s="943">
        <f t="shared" si="14"/>
        <v>-2</v>
      </c>
      <c r="T389" s="982">
        <f t="shared" si="15"/>
        <v>-4.51</v>
      </c>
      <c r="U389" s="989"/>
      <c r="V389" s="934"/>
      <c r="W389" s="934"/>
      <c r="X389" s="987"/>
      <c r="Y389" s="985"/>
    </row>
    <row r="390" spans="1:25" ht="14.4" customHeight="1" x14ac:dyDescent="0.3">
      <c r="A390" s="948" t="s">
        <v>9275</v>
      </c>
      <c r="B390" s="945">
        <v>1</v>
      </c>
      <c r="C390" s="946">
        <v>4.42</v>
      </c>
      <c r="D390" s="927">
        <v>12</v>
      </c>
      <c r="E390" s="944">
        <v>1</v>
      </c>
      <c r="F390" s="939">
        <v>4.42</v>
      </c>
      <c r="G390" s="921">
        <v>11</v>
      </c>
      <c r="H390" s="938"/>
      <c r="I390" s="939"/>
      <c r="J390" s="921"/>
      <c r="K390" s="940">
        <v>4.42</v>
      </c>
      <c r="L390" s="938">
        <v>6</v>
      </c>
      <c r="M390" s="938">
        <v>57</v>
      </c>
      <c r="N390" s="941">
        <v>19</v>
      </c>
      <c r="O390" s="938" t="s">
        <v>8547</v>
      </c>
      <c r="P390" s="942" t="s">
        <v>9276</v>
      </c>
      <c r="Q390" s="943"/>
      <c r="R390" s="982"/>
      <c r="S390" s="943">
        <f t="shared" ref="S390:S393" si="16">H390-E390</f>
        <v>-1</v>
      </c>
      <c r="T390" s="982">
        <f t="shared" ref="T390:T393" si="17">I390-F390</f>
        <v>-4.42</v>
      </c>
      <c r="U390" s="989"/>
      <c r="V390" s="934"/>
      <c r="W390" s="934"/>
      <c r="X390" s="987"/>
      <c r="Y390" s="985"/>
    </row>
    <row r="391" spans="1:25" ht="14.4" customHeight="1" x14ac:dyDescent="0.3">
      <c r="A391" s="947" t="s">
        <v>9277</v>
      </c>
      <c r="B391" s="928">
        <v>2</v>
      </c>
      <c r="C391" s="929">
        <v>1.36</v>
      </c>
      <c r="D391" s="930">
        <v>3.5</v>
      </c>
      <c r="E391" s="933">
        <v>2</v>
      </c>
      <c r="F391" s="915">
        <v>1.53</v>
      </c>
      <c r="G391" s="916">
        <v>4.5</v>
      </c>
      <c r="H391" s="911">
        <v>3</v>
      </c>
      <c r="I391" s="912">
        <v>2.04</v>
      </c>
      <c r="J391" s="913">
        <v>3</v>
      </c>
      <c r="K391" s="917">
        <v>0.68</v>
      </c>
      <c r="L391" s="914">
        <v>2</v>
      </c>
      <c r="M391" s="914">
        <v>15</v>
      </c>
      <c r="N391" s="918">
        <v>5</v>
      </c>
      <c r="O391" s="914" t="s">
        <v>8547</v>
      </c>
      <c r="P391" s="931" t="s">
        <v>9278</v>
      </c>
      <c r="Q391" s="919"/>
      <c r="R391" s="981"/>
      <c r="S391" s="919">
        <f t="shared" si="16"/>
        <v>1</v>
      </c>
      <c r="T391" s="981">
        <f t="shared" si="17"/>
        <v>0.51</v>
      </c>
      <c r="U391" s="988"/>
      <c r="V391" s="928"/>
      <c r="W391" s="928"/>
      <c r="X391" s="986"/>
      <c r="Y391" s="984"/>
    </row>
    <row r="392" spans="1:25" ht="14.4" customHeight="1" x14ac:dyDescent="0.3">
      <c r="A392" s="948" t="s">
        <v>9279</v>
      </c>
      <c r="B392" s="934">
        <v>2</v>
      </c>
      <c r="C392" s="935">
        <v>2.31</v>
      </c>
      <c r="D392" s="932">
        <v>8</v>
      </c>
      <c r="E392" s="944"/>
      <c r="F392" s="939"/>
      <c r="G392" s="921"/>
      <c r="H392" s="936">
        <v>2</v>
      </c>
      <c r="I392" s="937">
        <v>2.2999999999999998</v>
      </c>
      <c r="J392" s="920">
        <v>6</v>
      </c>
      <c r="K392" s="940">
        <v>1.1499999999999999</v>
      </c>
      <c r="L392" s="938">
        <v>3</v>
      </c>
      <c r="M392" s="938">
        <v>27</v>
      </c>
      <c r="N392" s="941">
        <v>9</v>
      </c>
      <c r="O392" s="938" t="s">
        <v>8547</v>
      </c>
      <c r="P392" s="942" t="s">
        <v>9280</v>
      </c>
      <c r="Q392" s="943"/>
      <c r="R392" s="982"/>
      <c r="S392" s="943">
        <f t="shared" si="16"/>
        <v>2</v>
      </c>
      <c r="T392" s="982">
        <f t="shared" si="17"/>
        <v>2.2999999999999998</v>
      </c>
      <c r="U392" s="989"/>
      <c r="V392" s="934"/>
      <c r="W392" s="934"/>
      <c r="X392" s="987"/>
      <c r="Y392" s="985"/>
    </row>
    <row r="393" spans="1:25" ht="14.4" customHeight="1" thickBot="1" x14ac:dyDescent="0.35">
      <c r="A393" s="963" t="s">
        <v>9281</v>
      </c>
      <c r="B393" s="964"/>
      <c r="C393" s="965"/>
      <c r="D393" s="966"/>
      <c r="E393" s="967">
        <v>1</v>
      </c>
      <c r="F393" s="968">
        <v>2.44</v>
      </c>
      <c r="G393" s="969">
        <v>7</v>
      </c>
      <c r="H393" s="970"/>
      <c r="I393" s="971"/>
      <c r="J393" s="972"/>
      <c r="K393" s="973">
        <v>2.44</v>
      </c>
      <c r="L393" s="974">
        <v>5</v>
      </c>
      <c r="M393" s="974">
        <v>45</v>
      </c>
      <c r="N393" s="975">
        <v>15</v>
      </c>
      <c r="O393" s="974" t="s">
        <v>8547</v>
      </c>
      <c r="P393" s="976" t="s">
        <v>9280</v>
      </c>
      <c r="Q393" s="977"/>
      <c r="R393" s="983"/>
      <c r="S393" s="977">
        <f t="shared" si="16"/>
        <v>-1</v>
      </c>
      <c r="T393" s="983">
        <f t="shared" si="17"/>
        <v>-2.44</v>
      </c>
      <c r="U393" s="993"/>
      <c r="V393" s="964"/>
      <c r="W393" s="964"/>
      <c r="X393" s="994"/>
      <c r="Y393" s="99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94:Q1048576">
    <cfRule type="cellIs" dxfId="14" priority="11" stopIfTrue="1" operator="lessThan">
      <formula>0</formula>
    </cfRule>
  </conditionalFormatting>
  <conditionalFormatting sqref="W394:W1048576">
    <cfRule type="cellIs" dxfId="13" priority="10" stopIfTrue="1" operator="greaterThan">
      <formula>0</formula>
    </cfRule>
  </conditionalFormatting>
  <conditionalFormatting sqref="X394:X1048576">
    <cfRule type="cellIs" dxfId="12" priority="9" stopIfTrue="1" operator="greaterThan">
      <formula>1</formula>
    </cfRule>
  </conditionalFormatting>
  <conditionalFormatting sqref="X394:X1048576">
    <cfRule type="cellIs" dxfId="11" priority="6" stopIfTrue="1" operator="greaterThan">
      <formula>1</formula>
    </cfRule>
  </conditionalFormatting>
  <conditionalFormatting sqref="W394:W1048576">
    <cfRule type="cellIs" dxfId="10" priority="7" stopIfTrue="1" operator="greaterThan">
      <formula>0</formula>
    </cfRule>
  </conditionalFormatting>
  <conditionalFormatting sqref="Q39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93">
    <cfRule type="cellIs" dxfId="7" priority="4" stopIfTrue="1" operator="lessThan">
      <formula>0</formula>
    </cfRule>
  </conditionalFormatting>
  <conditionalFormatting sqref="X5:X393">
    <cfRule type="cellIs" dxfId="6" priority="2" stopIfTrue="1" operator="greaterThan">
      <formula>1</formula>
    </cfRule>
  </conditionalFormatting>
  <conditionalFormatting sqref="W5:W393">
    <cfRule type="cellIs" dxfId="5" priority="3" stopIfTrue="1" operator="greaterThan">
      <formula>0</formula>
    </cfRule>
  </conditionalFormatting>
  <conditionalFormatting sqref="S5:S39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8083538</v>
      </c>
      <c r="C3" s="344">
        <f t="shared" ref="C3:L3" si="0">SUBTOTAL(9,C6:C1048576)</f>
        <v>16.11062084967736</v>
      </c>
      <c r="D3" s="344">
        <f t="shared" si="0"/>
        <v>8676341.8900000006</v>
      </c>
      <c r="E3" s="344">
        <f t="shared" si="0"/>
        <v>13</v>
      </c>
      <c r="F3" s="344">
        <f t="shared" si="0"/>
        <v>8365324.4400000004</v>
      </c>
      <c r="G3" s="347">
        <f>IF(D3&lt;&gt;0,F3/D3,"")</f>
        <v>0.96415338930356509</v>
      </c>
      <c r="H3" s="343">
        <f t="shared" si="0"/>
        <v>182277.11</v>
      </c>
      <c r="I3" s="344">
        <f t="shared" si="0"/>
        <v>5.2720384230356547</v>
      </c>
      <c r="J3" s="344">
        <f t="shared" si="0"/>
        <v>56464.78</v>
      </c>
      <c r="K3" s="344">
        <f t="shared" si="0"/>
        <v>2</v>
      </c>
      <c r="L3" s="344">
        <f t="shared" si="0"/>
        <v>123193.96</v>
      </c>
      <c r="M3" s="345">
        <f>IF(J3&lt;&gt;0,L3/J3,"")</f>
        <v>2.1817841139202172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6"/>
      <c r="B5" s="997">
        <v>2015</v>
      </c>
      <c r="C5" s="998"/>
      <c r="D5" s="998">
        <v>2018</v>
      </c>
      <c r="E5" s="998"/>
      <c r="F5" s="998">
        <v>2019</v>
      </c>
      <c r="G5" s="905" t="s">
        <v>2</v>
      </c>
      <c r="H5" s="997">
        <v>2015</v>
      </c>
      <c r="I5" s="998"/>
      <c r="J5" s="998">
        <v>2018</v>
      </c>
      <c r="K5" s="998"/>
      <c r="L5" s="998">
        <v>2019</v>
      </c>
      <c r="M5" s="905" t="s">
        <v>2</v>
      </c>
    </row>
    <row r="6" spans="1:13" ht="14.4" customHeight="1" x14ac:dyDescent="0.3">
      <c r="A6" s="856" t="s">
        <v>9283</v>
      </c>
      <c r="B6" s="887">
        <v>244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2613</v>
      </c>
      <c r="B7" s="889">
        <v>6734</v>
      </c>
      <c r="C7" s="832">
        <v>1.098531810766721</v>
      </c>
      <c r="D7" s="889">
        <v>6130</v>
      </c>
      <c r="E7" s="832">
        <v>1</v>
      </c>
      <c r="F7" s="889">
        <v>4085</v>
      </c>
      <c r="G7" s="837">
        <v>0.66639477977161499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7177</v>
      </c>
      <c r="B8" s="889"/>
      <c r="C8" s="832"/>
      <c r="D8" s="889">
        <v>569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9284</v>
      </c>
      <c r="B9" s="889">
        <v>9238</v>
      </c>
      <c r="C9" s="832">
        <v>4.8646656134807795</v>
      </c>
      <c r="D9" s="889">
        <v>1899</v>
      </c>
      <c r="E9" s="832">
        <v>1</v>
      </c>
      <c r="F9" s="889">
        <v>9172</v>
      </c>
      <c r="G9" s="837">
        <v>4.8299104791995786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9285</v>
      </c>
      <c r="B10" s="889">
        <v>23039</v>
      </c>
      <c r="C10" s="832">
        <v>0.77860763771544439</v>
      </c>
      <c r="D10" s="889">
        <v>29590</v>
      </c>
      <c r="E10" s="832">
        <v>1</v>
      </c>
      <c r="F10" s="889">
        <v>13893</v>
      </c>
      <c r="G10" s="837">
        <v>0.46951672862453531</v>
      </c>
      <c r="H10" s="889">
        <v>14564.519999999999</v>
      </c>
      <c r="I10" s="832">
        <v>1.8073532477588825</v>
      </c>
      <c r="J10" s="889">
        <v>8058.48</v>
      </c>
      <c r="K10" s="832">
        <v>1</v>
      </c>
      <c r="L10" s="889">
        <v>4466.62</v>
      </c>
      <c r="M10" s="838">
        <v>0.55427574430910054</v>
      </c>
    </row>
    <row r="11" spans="1:13" ht="14.4" customHeight="1" x14ac:dyDescent="0.3">
      <c r="A11" s="857" t="s">
        <v>9286</v>
      </c>
      <c r="B11" s="889">
        <v>22256</v>
      </c>
      <c r="C11" s="832">
        <v>1.1584426400166563</v>
      </c>
      <c r="D11" s="889">
        <v>19212</v>
      </c>
      <c r="E11" s="832">
        <v>1</v>
      </c>
      <c r="F11" s="889">
        <v>93044</v>
      </c>
      <c r="G11" s="837">
        <v>4.843014782427649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9287</v>
      </c>
      <c r="B12" s="889">
        <v>926585</v>
      </c>
      <c r="C12" s="832">
        <v>0.61118693758521403</v>
      </c>
      <c r="D12" s="889">
        <v>1516041.8900000001</v>
      </c>
      <c r="E12" s="832">
        <v>1</v>
      </c>
      <c r="F12" s="889">
        <v>997695.65999999992</v>
      </c>
      <c r="G12" s="837">
        <v>0.65809240930671109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9288</v>
      </c>
      <c r="B13" s="889">
        <v>2486201</v>
      </c>
      <c r="C13" s="832">
        <v>1.035557658529352</v>
      </c>
      <c r="D13" s="889">
        <v>2400833</v>
      </c>
      <c r="E13" s="832">
        <v>1</v>
      </c>
      <c r="F13" s="889">
        <v>2229527</v>
      </c>
      <c r="G13" s="837">
        <v>0.92864726534498654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9289</v>
      </c>
      <c r="B14" s="889">
        <v>1028868</v>
      </c>
      <c r="C14" s="832">
        <v>0.8001175833815487</v>
      </c>
      <c r="D14" s="889">
        <v>1285896</v>
      </c>
      <c r="E14" s="832">
        <v>1</v>
      </c>
      <c r="F14" s="889">
        <v>1084722</v>
      </c>
      <c r="G14" s="837">
        <v>0.84355344444651825</v>
      </c>
      <c r="H14" s="889">
        <v>167712.59</v>
      </c>
      <c r="I14" s="832">
        <v>3.464685175276772</v>
      </c>
      <c r="J14" s="889">
        <v>48406.299999999996</v>
      </c>
      <c r="K14" s="832">
        <v>1</v>
      </c>
      <c r="L14" s="889">
        <v>118727.34000000001</v>
      </c>
      <c r="M14" s="838">
        <v>2.452724955222771</v>
      </c>
    </row>
    <row r="15" spans="1:13" ht="14.4" customHeight="1" x14ac:dyDescent="0.3">
      <c r="A15" s="857" t="s">
        <v>9290</v>
      </c>
      <c r="B15" s="889">
        <v>113325</v>
      </c>
      <c r="C15" s="832">
        <v>1.2278430267833926</v>
      </c>
      <c r="D15" s="889">
        <v>92296</v>
      </c>
      <c r="E15" s="832">
        <v>1</v>
      </c>
      <c r="F15" s="889">
        <v>103578</v>
      </c>
      <c r="G15" s="837">
        <v>1.1222371500390049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9291</v>
      </c>
      <c r="B16" s="889">
        <v>651641</v>
      </c>
      <c r="C16" s="832">
        <v>1.133746137572029</v>
      </c>
      <c r="D16" s="889">
        <v>574768</v>
      </c>
      <c r="E16" s="832">
        <v>1</v>
      </c>
      <c r="F16" s="889">
        <v>588507</v>
      </c>
      <c r="G16" s="837">
        <v>1.0239035576093312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9292</v>
      </c>
      <c r="B17" s="889">
        <v>2051328</v>
      </c>
      <c r="C17" s="832">
        <v>1.0192184624435072</v>
      </c>
      <c r="D17" s="889">
        <v>2012648</v>
      </c>
      <c r="E17" s="832">
        <v>1</v>
      </c>
      <c r="F17" s="889">
        <v>2223242</v>
      </c>
      <c r="G17" s="837">
        <v>1.1046352864484996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9293</v>
      </c>
      <c r="B18" s="889">
        <v>597979</v>
      </c>
      <c r="C18" s="832">
        <v>0.96566129936067102</v>
      </c>
      <c r="D18" s="889">
        <v>619243</v>
      </c>
      <c r="E18" s="832">
        <v>1</v>
      </c>
      <c r="F18" s="889">
        <v>845125</v>
      </c>
      <c r="G18" s="837">
        <v>1.3647711802959419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9294</v>
      </c>
      <c r="B19" s="891">
        <v>166100</v>
      </c>
      <c r="C19" s="840">
        <v>1.417042042042042</v>
      </c>
      <c r="D19" s="891">
        <v>117216</v>
      </c>
      <c r="E19" s="840">
        <v>1</v>
      </c>
      <c r="F19" s="891">
        <v>172733.78</v>
      </c>
      <c r="G19" s="845">
        <v>1.4736365342615343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10337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50929.19999999999</v>
      </c>
      <c r="G3" s="211">
        <f t="shared" si="0"/>
        <v>8265815.1099999994</v>
      </c>
      <c r="H3" s="212"/>
      <c r="I3" s="212"/>
      <c r="J3" s="207">
        <f t="shared" si="0"/>
        <v>49523.14</v>
      </c>
      <c r="K3" s="211">
        <f t="shared" si="0"/>
        <v>8732806.6699999999</v>
      </c>
      <c r="L3" s="212"/>
      <c r="M3" s="212"/>
      <c r="N3" s="207">
        <f t="shared" si="0"/>
        <v>48500.75</v>
      </c>
      <c r="O3" s="211">
        <f t="shared" si="0"/>
        <v>8488518.4000000004</v>
      </c>
      <c r="P3" s="177">
        <f>IF(K3=0,"",O3/K3)</f>
        <v>0.97202637373855894</v>
      </c>
      <c r="Q3" s="209">
        <f>IF(N3=0,"",O3/N3)</f>
        <v>175.01829146971954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9295</v>
      </c>
      <c r="B6" s="825" t="s">
        <v>9296</v>
      </c>
      <c r="C6" s="825" t="s">
        <v>6770</v>
      </c>
      <c r="D6" s="825" t="s">
        <v>9297</v>
      </c>
      <c r="E6" s="825" t="s">
        <v>9298</v>
      </c>
      <c r="F6" s="225">
        <v>2</v>
      </c>
      <c r="G6" s="225">
        <v>244</v>
      </c>
      <c r="H6" s="225"/>
      <c r="I6" s="225">
        <v>122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629</v>
      </c>
      <c r="B7" s="832" t="s">
        <v>8528</v>
      </c>
      <c r="C7" s="832" t="s">
        <v>6770</v>
      </c>
      <c r="D7" s="832" t="s">
        <v>8529</v>
      </c>
      <c r="E7" s="832" t="s">
        <v>8530</v>
      </c>
      <c r="F7" s="849">
        <v>1</v>
      </c>
      <c r="G7" s="849">
        <v>1136</v>
      </c>
      <c r="H7" s="849">
        <v>0.33304016417472881</v>
      </c>
      <c r="I7" s="849">
        <v>1136</v>
      </c>
      <c r="J7" s="849">
        <v>3</v>
      </c>
      <c r="K7" s="849">
        <v>3411</v>
      </c>
      <c r="L7" s="849">
        <v>1</v>
      </c>
      <c r="M7" s="849">
        <v>1137</v>
      </c>
      <c r="N7" s="849">
        <v>1</v>
      </c>
      <c r="O7" s="849">
        <v>1141</v>
      </c>
      <c r="P7" s="837">
        <v>0.33450600996775137</v>
      </c>
      <c r="Q7" s="850">
        <v>1141</v>
      </c>
    </row>
    <row r="8" spans="1:17" ht="14.4" customHeight="1" x14ac:dyDescent="0.3">
      <c r="A8" s="831" t="s">
        <v>629</v>
      </c>
      <c r="B8" s="832" t="s">
        <v>8528</v>
      </c>
      <c r="C8" s="832" t="s">
        <v>6770</v>
      </c>
      <c r="D8" s="832" t="s">
        <v>8531</v>
      </c>
      <c r="E8" s="832" t="s">
        <v>8532</v>
      </c>
      <c r="F8" s="849"/>
      <c r="G8" s="849"/>
      <c r="H8" s="849"/>
      <c r="I8" s="849"/>
      <c r="J8" s="849">
        <v>1</v>
      </c>
      <c r="K8" s="849">
        <v>266</v>
      </c>
      <c r="L8" s="849">
        <v>1</v>
      </c>
      <c r="M8" s="849">
        <v>266</v>
      </c>
      <c r="N8" s="849">
        <v>8</v>
      </c>
      <c r="O8" s="849">
        <v>2136</v>
      </c>
      <c r="P8" s="837">
        <v>8.0300751879699241</v>
      </c>
      <c r="Q8" s="850">
        <v>267</v>
      </c>
    </row>
    <row r="9" spans="1:17" ht="14.4" customHeight="1" x14ac:dyDescent="0.3">
      <c r="A9" s="831" t="s">
        <v>629</v>
      </c>
      <c r="B9" s="832" t="s">
        <v>8528</v>
      </c>
      <c r="C9" s="832" t="s">
        <v>6770</v>
      </c>
      <c r="D9" s="832" t="s">
        <v>8533</v>
      </c>
      <c r="E9" s="832" t="s">
        <v>8534</v>
      </c>
      <c r="F9" s="849"/>
      <c r="G9" s="849"/>
      <c r="H9" s="849"/>
      <c r="I9" s="849"/>
      <c r="J9" s="849">
        <v>3</v>
      </c>
      <c r="K9" s="849">
        <v>849</v>
      </c>
      <c r="L9" s="849">
        <v>1</v>
      </c>
      <c r="M9" s="849">
        <v>283</v>
      </c>
      <c r="N9" s="849"/>
      <c r="O9" s="849"/>
      <c r="P9" s="837"/>
      <c r="Q9" s="850"/>
    </row>
    <row r="10" spans="1:17" ht="14.4" customHeight="1" x14ac:dyDescent="0.3">
      <c r="A10" s="831" t="s">
        <v>629</v>
      </c>
      <c r="B10" s="832" t="s">
        <v>8528</v>
      </c>
      <c r="C10" s="832" t="s">
        <v>6770</v>
      </c>
      <c r="D10" s="832" t="s">
        <v>8535</v>
      </c>
      <c r="E10" s="832" t="s">
        <v>8536</v>
      </c>
      <c r="F10" s="849"/>
      <c r="G10" s="849"/>
      <c r="H10" s="849"/>
      <c r="I10" s="849"/>
      <c r="J10" s="849">
        <v>2</v>
      </c>
      <c r="K10" s="849">
        <v>1604</v>
      </c>
      <c r="L10" s="849">
        <v>1</v>
      </c>
      <c r="M10" s="849">
        <v>802</v>
      </c>
      <c r="N10" s="849">
        <v>1</v>
      </c>
      <c r="O10" s="849">
        <v>808</v>
      </c>
      <c r="P10" s="837">
        <v>0.50374064837905241</v>
      </c>
      <c r="Q10" s="850">
        <v>808</v>
      </c>
    </row>
    <row r="11" spans="1:17" ht="14.4" customHeight="1" x14ac:dyDescent="0.3">
      <c r="A11" s="831" t="s">
        <v>629</v>
      </c>
      <c r="B11" s="832" t="s">
        <v>8528</v>
      </c>
      <c r="C11" s="832" t="s">
        <v>6770</v>
      </c>
      <c r="D11" s="832" t="s">
        <v>8537</v>
      </c>
      <c r="E11" s="832" t="s">
        <v>8538</v>
      </c>
      <c r="F11" s="849">
        <v>1</v>
      </c>
      <c r="G11" s="849">
        <v>5598</v>
      </c>
      <c r="H11" s="849"/>
      <c r="I11" s="849">
        <v>5598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8539</v>
      </c>
      <c r="B12" s="832" t="s">
        <v>8528</v>
      </c>
      <c r="C12" s="832" t="s">
        <v>6770</v>
      </c>
      <c r="D12" s="832" t="s">
        <v>9299</v>
      </c>
      <c r="E12" s="832" t="s">
        <v>9300</v>
      </c>
      <c r="F12" s="849"/>
      <c r="G12" s="849"/>
      <c r="H12" s="849"/>
      <c r="I12" s="849"/>
      <c r="J12" s="849">
        <v>1</v>
      </c>
      <c r="K12" s="849">
        <v>569</v>
      </c>
      <c r="L12" s="849">
        <v>1</v>
      </c>
      <c r="M12" s="849">
        <v>569</v>
      </c>
      <c r="N12" s="849"/>
      <c r="O12" s="849"/>
      <c r="P12" s="837"/>
      <c r="Q12" s="850"/>
    </row>
    <row r="13" spans="1:17" ht="14.4" customHeight="1" x14ac:dyDescent="0.3">
      <c r="A13" s="831" t="s">
        <v>9301</v>
      </c>
      <c r="B13" s="832" t="s">
        <v>7031</v>
      </c>
      <c r="C13" s="832" t="s">
        <v>6770</v>
      </c>
      <c r="D13" s="832" t="s">
        <v>9302</v>
      </c>
      <c r="E13" s="832" t="s">
        <v>9303</v>
      </c>
      <c r="F13" s="849">
        <v>8</v>
      </c>
      <c r="G13" s="849">
        <v>936</v>
      </c>
      <c r="H13" s="849"/>
      <c r="I13" s="849">
        <v>117</v>
      </c>
      <c r="J13" s="849"/>
      <c r="K13" s="849"/>
      <c r="L13" s="849"/>
      <c r="M13" s="849"/>
      <c r="N13" s="849">
        <v>8</v>
      </c>
      <c r="O13" s="849">
        <v>944</v>
      </c>
      <c r="P13" s="837"/>
      <c r="Q13" s="850">
        <v>118</v>
      </c>
    </row>
    <row r="14" spans="1:17" ht="14.4" customHeight="1" x14ac:dyDescent="0.3">
      <c r="A14" s="831" t="s">
        <v>9301</v>
      </c>
      <c r="B14" s="832" t="s">
        <v>7031</v>
      </c>
      <c r="C14" s="832" t="s">
        <v>6770</v>
      </c>
      <c r="D14" s="832" t="s">
        <v>9304</v>
      </c>
      <c r="E14" s="832" t="s">
        <v>9305</v>
      </c>
      <c r="F14" s="849"/>
      <c r="G14" s="849"/>
      <c r="H14" s="849"/>
      <c r="I14" s="849"/>
      <c r="J14" s="849">
        <v>1</v>
      </c>
      <c r="K14" s="849">
        <v>137</v>
      </c>
      <c r="L14" s="849">
        <v>1</v>
      </c>
      <c r="M14" s="849">
        <v>137</v>
      </c>
      <c r="N14" s="849"/>
      <c r="O14" s="849"/>
      <c r="P14" s="837"/>
      <c r="Q14" s="850"/>
    </row>
    <row r="15" spans="1:17" ht="14.4" customHeight="1" x14ac:dyDescent="0.3">
      <c r="A15" s="831" t="s">
        <v>9301</v>
      </c>
      <c r="B15" s="832" t="s">
        <v>7031</v>
      </c>
      <c r="C15" s="832" t="s">
        <v>6770</v>
      </c>
      <c r="D15" s="832" t="s">
        <v>9306</v>
      </c>
      <c r="E15" s="832" t="s">
        <v>9307</v>
      </c>
      <c r="F15" s="849"/>
      <c r="G15" s="849"/>
      <c r="H15" s="849"/>
      <c r="I15" s="849"/>
      <c r="J15" s="849">
        <v>1</v>
      </c>
      <c r="K15" s="849">
        <v>38</v>
      </c>
      <c r="L15" s="849">
        <v>1</v>
      </c>
      <c r="M15" s="849">
        <v>38</v>
      </c>
      <c r="N15" s="849"/>
      <c r="O15" s="849"/>
      <c r="P15" s="837"/>
      <c r="Q15" s="850"/>
    </row>
    <row r="16" spans="1:17" ht="14.4" customHeight="1" x14ac:dyDescent="0.3">
      <c r="A16" s="831" t="s">
        <v>9301</v>
      </c>
      <c r="B16" s="832" t="s">
        <v>7031</v>
      </c>
      <c r="C16" s="832" t="s">
        <v>6770</v>
      </c>
      <c r="D16" s="832" t="s">
        <v>9308</v>
      </c>
      <c r="E16" s="832" t="s">
        <v>9309</v>
      </c>
      <c r="F16" s="849">
        <v>4</v>
      </c>
      <c r="G16" s="849">
        <v>2820</v>
      </c>
      <c r="H16" s="849">
        <v>3.9886845827439887</v>
      </c>
      <c r="I16" s="849">
        <v>705</v>
      </c>
      <c r="J16" s="849">
        <v>1</v>
      </c>
      <c r="K16" s="849">
        <v>707</v>
      </c>
      <c r="L16" s="849">
        <v>1</v>
      </c>
      <c r="M16" s="849">
        <v>707</v>
      </c>
      <c r="N16" s="849">
        <v>4</v>
      </c>
      <c r="O16" s="849">
        <v>2852</v>
      </c>
      <c r="P16" s="837">
        <v>4.0339462517680342</v>
      </c>
      <c r="Q16" s="850">
        <v>713</v>
      </c>
    </row>
    <row r="17" spans="1:17" ht="14.4" customHeight="1" x14ac:dyDescent="0.3">
      <c r="A17" s="831" t="s">
        <v>9301</v>
      </c>
      <c r="B17" s="832" t="s">
        <v>7031</v>
      </c>
      <c r="C17" s="832" t="s">
        <v>6770</v>
      </c>
      <c r="D17" s="832" t="s">
        <v>9310</v>
      </c>
      <c r="E17" s="832" t="s">
        <v>9311</v>
      </c>
      <c r="F17" s="849">
        <v>8</v>
      </c>
      <c r="G17" s="849">
        <v>3960</v>
      </c>
      <c r="H17" s="849">
        <v>7.9838709677419351</v>
      </c>
      <c r="I17" s="849">
        <v>495</v>
      </c>
      <c r="J17" s="849">
        <v>1</v>
      </c>
      <c r="K17" s="849">
        <v>496</v>
      </c>
      <c r="L17" s="849">
        <v>1</v>
      </c>
      <c r="M17" s="849">
        <v>496</v>
      </c>
      <c r="N17" s="849">
        <v>8</v>
      </c>
      <c r="O17" s="849">
        <v>4000</v>
      </c>
      <c r="P17" s="837">
        <v>8.064516129032258</v>
      </c>
      <c r="Q17" s="850">
        <v>500</v>
      </c>
    </row>
    <row r="18" spans="1:17" ht="14.4" customHeight="1" x14ac:dyDescent="0.3">
      <c r="A18" s="831" t="s">
        <v>9301</v>
      </c>
      <c r="B18" s="832" t="s">
        <v>7031</v>
      </c>
      <c r="C18" s="832" t="s">
        <v>6770</v>
      </c>
      <c r="D18" s="832" t="s">
        <v>9312</v>
      </c>
      <c r="E18" s="832" t="s">
        <v>9313</v>
      </c>
      <c r="F18" s="849">
        <v>4</v>
      </c>
      <c r="G18" s="849">
        <v>1012</v>
      </c>
      <c r="H18" s="849"/>
      <c r="I18" s="849">
        <v>253</v>
      </c>
      <c r="J18" s="849"/>
      <c r="K18" s="849"/>
      <c r="L18" s="849"/>
      <c r="M18" s="849"/>
      <c r="N18" s="849">
        <v>4</v>
      </c>
      <c r="O18" s="849">
        <v>1028</v>
      </c>
      <c r="P18" s="837"/>
      <c r="Q18" s="850">
        <v>257</v>
      </c>
    </row>
    <row r="19" spans="1:17" ht="14.4" customHeight="1" x14ac:dyDescent="0.3">
      <c r="A19" s="831" t="s">
        <v>9301</v>
      </c>
      <c r="B19" s="832" t="s">
        <v>7031</v>
      </c>
      <c r="C19" s="832" t="s">
        <v>6770</v>
      </c>
      <c r="D19" s="832" t="s">
        <v>9314</v>
      </c>
      <c r="E19" s="832" t="s">
        <v>9315</v>
      </c>
      <c r="F19" s="849">
        <v>6</v>
      </c>
      <c r="G19" s="849">
        <v>510</v>
      </c>
      <c r="H19" s="849">
        <v>1.4825581395348837</v>
      </c>
      <c r="I19" s="849">
        <v>85</v>
      </c>
      <c r="J19" s="849">
        <v>4</v>
      </c>
      <c r="K19" s="849">
        <v>344</v>
      </c>
      <c r="L19" s="849">
        <v>1</v>
      </c>
      <c r="M19" s="849">
        <v>86</v>
      </c>
      <c r="N19" s="849">
        <v>4</v>
      </c>
      <c r="O19" s="849">
        <v>348</v>
      </c>
      <c r="P19" s="837">
        <v>1.0116279069767442</v>
      </c>
      <c r="Q19" s="850">
        <v>87</v>
      </c>
    </row>
    <row r="20" spans="1:17" ht="14.4" customHeight="1" x14ac:dyDescent="0.3">
      <c r="A20" s="831" t="s">
        <v>9301</v>
      </c>
      <c r="B20" s="832" t="s">
        <v>7031</v>
      </c>
      <c r="C20" s="832" t="s">
        <v>6770</v>
      </c>
      <c r="D20" s="832" t="s">
        <v>9316</v>
      </c>
      <c r="E20" s="832" t="s">
        <v>9317</v>
      </c>
      <c r="F20" s="849"/>
      <c r="G20" s="849"/>
      <c r="H20" s="849"/>
      <c r="I20" s="849"/>
      <c r="J20" s="849">
        <v>1</v>
      </c>
      <c r="K20" s="849">
        <v>177</v>
      </c>
      <c r="L20" s="849">
        <v>1</v>
      </c>
      <c r="M20" s="849">
        <v>177</v>
      </c>
      <c r="N20" s="849"/>
      <c r="O20" s="849"/>
      <c r="P20" s="837"/>
      <c r="Q20" s="850"/>
    </row>
    <row r="21" spans="1:17" ht="14.4" customHeight="1" x14ac:dyDescent="0.3">
      <c r="A21" s="831" t="s">
        <v>9318</v>
      </c>
      <c r="B21" s="832" t="s">
        <v>9319</v>
      </c>
      <c r="C21" s="832" t="s">
        <v>6751</v>
      </c>
      <c r="D21" s="832" t="s">
        <v>9320</v>
      </c>
      <c r="E21" s="832" t="s">
        <v>7352</v>
      </c>
      <c r="F21" s="849">
        <v>0.3</v>
      </c>
      <c r="G21" s="849">
        <v>545.71</v>
      </c>
      <c r="H21" s="849">
        <v>6.0001099505222655</v>
      </c>
      <c r="I21" s="849">
        <v>1819.0333333333335</v>
      </c>
      <c r="J21" s="849">
        <v>0.05</v>
      </c>
      <c r="K21" s="849">
        <v>90.95</v>
      </c>
      <c r="L21" s="849">
        <v>1</v>
      </c>
      <c r="M21" s="849">
        <v>1819</v>
      </c>
      <c r="N21" s="849"/>
      <c r="O21" s="849"/>
      <c r="P21" s="837"/>
      <c r="Q21" s="850"/>
    </row>
    <row r="22" spans="1:17" ht="14.4" customHeight="1" x14ac:dyDescent="0.3">
      <c r="A22" s="831" t="s">
        <v>9318</v>
      </c>
      <c r="B22" s="832" t="s">
        <v>9319</v>
      </c>
      <c r="C22" s="832" t="s">
        <v>7001</v>
      </c>
      <c r="D22" s="832" t="s">
        <v>9321</v>
      </c>
      <c r="E22" s="832" t="s">
        <v>9322</v>
      </c>
      <c r="F22" s="849">
        <v>170</v>
      </c>
      <c r="G22" s="849">
        <v>440.3</v>
      </c>
      <c r="H22" s="849"/>
      <c r="I22" s="849">
        <v>2.59</v>
      </c>
      <c r="J22" s="849"/>
      <c r="K22" s="849"/>
      <c r="L22" s="849"/>
      <c r="M22" s="849"/>
      <c r="N22" s="849">
        <v>161</v>
      </c>
      <c r="O22" s="849">
        <v>428.26</v>
      </c>
      <c r="P22" s="837"/>
      <c r="Q22" s="850">
        <v>2.66</v>
      </c>
    </row>
    <row r="23" spans="1:17" ht="14.4" customHeight="1" x14ac:dyDescent="0.3">
      <c r="A23" s="831" t="s">
        <v>9318</v>
      </c>
      <c r="B23" s="832" t="s">
        <v>9319</v>
      </c>
      <c r="C23" s="832" t="s">
        <v>7001</v>
      </c>
      <c r="D23" s="832" t="s">
        <v>9323</v>
      </c>
      <c r="E23" s="832" t="s">
        <v>9324</v>
      </c>
      <c r="F23" s="849"/>
      <c r="G23" s="849"/>
      <c r="H23" s="849"/>
      <c r="I23" s="849"/>
      <c r="J23" s="849"/>
      <c r="K23" s="849"/>
      <c r="L23" s="849"/>
      <c r="M23" s="849"/>
      <c r="N23" s="849">
        <v>95</v>
      </c>
      <c r="O23" s="849">
        <v>698.25</v>
      </c>
      <c r="P23" s="837"/>
      <c r="Q23" s="850">
        <v>7.35</v>
      </c>
    </row>
    <row r="24" spans="1:17" ht="14.4" customHeight="1" x14ac:dyDescent="0.3">
      <c r="A24" s="831" t="s">
        <v>9318</v>
      </c>
      <c r="B24" s="832" t="s">
        <v>9319</v>
      </c>
      <c r="C24" s="832" t="s">
        <v>7001</v>
      </c>
      <c r="D24" s="832" t="s">
        <v>9325</v>
      </c>
      <c r="E24" s="832" t="s">
        <v>9326</v>
      </c>
      <c r="F24" s="849">
        <v>62</v>
      </c>
      <c r="G24" s="849">
        <v>566.68000000000006</v>
      </c>
      <c r="H24" s="849">
        <v>0.71264367816091967</v>
      </c>
      <c r="I24" s="849">
        <v>9.14</v>
      </c>
      <c r="J24" s="849">
        <v>87</v>
      </c>
      <c r="K24" s="849">
        <v>795.18</v>
      </c>
      <c r="L24" s="849">
        <v>1</v>
      </c>
      <c r="M24" s="849">
        <v>9.1399999999999988</v>
      </c>
      <c r="N24" s="849">
        <v>57</v>
      </c>
      <c r="O24" s="849">
        <v>533.52</v>
      </c>
      <c r="P24" s="837">
        <v>0.67094242812948013</v>
      </c>
      <c r="Q24" s="850">
        <v>9.36</v>
      </c>
    </row>
    <row r="25" spans="1:17" ht="14.4" customHeight="1" x14ac:dyDescent="0.3">
      <c r="A25" s="831" t="s">
        <v>9318</v>
      </c>
      <c r="B25" s="832" t="s">
        <v>9319</v>
      </c>
      <c r="C25" s="832" t="s">
        <v>7001</v>
      </c>
      <c r="D25" s="832" t="s">
        <v>9327</v>
      </c>
      <c r="E25" s="832" t="s">
        <v>9328</v>
      </c>
      <c r="F25" s="849">
        <v>139</v>
      </c>
      <c r="G25" s="849">
        <v>1421.9699999999998</v>
      </c>
      <c r="H25" s="849">
        <v>7.0324925816023729</v>
      </c>
      <c r="I25" s="849">
        <v>10.229999999999999</v>
      </c>
      <c r="J25" s="849">
        <v>20</v>
      </c>
      <c r="K25" s="849">
        <v>202.2</v>
      </c>
      <c r="L25" s="849">
        <v>1</v>
      </c>
      <c r="M25" s="849">
        <v>10.11</v>
      </c>
      <c r="N25" s="849">
        <v>96</v>
      </c>
      <c r="O25" s="849">
        <v>988.8</v>
      </c>
      <c r="P25" s="837">
        <v>4.8902077151335313</v>
      </c>
      <c r="Q25" s="850">
        <v>10.299999999999999</v>
      </c>
    </row>
    <row r="26" spans="1:17" ht="14.4" customHeight="1" x14ac:dyDescent="0.3">
      <c r="A26" s="831" t="s">
        <v>9318</v>
      </c>
      <c r="B26" s="832" t="s">
        <v>9319</v>
      </c>
      <c r="C26" s="832" t="s">
        <v>7001</v>
      </c>
      <c r="D26" s="832" t="s">
        <v>9329</v>
      </c>
      <c r="E26" s="832" t="s">
        <v>9330</v>
      </c>
      <c r="F26" s="849"/>
      <c r="G26" s="849"/>
      <c r="H26" s="849"/>
      <c r="I26" s="849"/>
      <c r="J26" s="849">
        <v>240</v>
      </c>
      <c r="K26" s="849">
        <v>5016</v>
      </c>
      <c r="L26" s="849">
        <v>1</v>
      </c>
      <c r="M26" s="849">
        <v>20.9</v>
      </c>
      <c r="N26" s="849"/>
      <c r="O26" s="849"/>
      <c r="P26" s="837"/>
      <c r="Q26" s="850"/>
    </row>
    <row r="27" spans="1:17" ht="14.4" customHeight="1" x14ac:dyDescent="0.3">
      <c r="A27" s="831" t="s">
        <v>9318</v>
      </c>
      <c r="B27" s="832" t="s">
        <v>9319</v>
      </c>
      <c r="C27" s="832" t="s">
        <v>7001</v>
      </c>
      <c r="D27" s="832" t="s">
        <v>9331</v>
      </c>
      <c r="E27" s="832" t="s">
        <v>9332</v>
      </c>
      <c r="F27" s="849">
        <v>4.3</v>
      </c>
      <c r="G27" s="849">
        <v>6613.91</v>
      </c>
      <c r="H27" s="849"/>
      <c r="I27" s="849">
        <v>1538.1186046511627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9318</v>
      </c>
      <c r="B28" s="832" t="s">
        <v>9319</v>
      </c>
      <c r="C28" s="832" t="s">
        <v>7001</v>
      </c>
      <c r="D28" s="832" t="s">
        <v>9333</v>
      </c>
      <c r="E28" s="832" t="s">
        <v>9334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1817.79</v>
      </c>
      <c r="P28" s="837"/>
      <c r="Q28" s="850">
        <v>1817.79</v>
      </c>
    </row>
    <row r="29" spans="1:17" ht="14.4" customHeight="1" x14ac:dyDescent="0.3">
      <c r="A29" s="831" t="s">
        <v>9318</v>
      </c>
      <c r="B29" s="832" t="s">
        <v>9319</v>
      </c>
      <c r="C29" s="832" t="s">
        <v>7001</v>
      </c>
      <c r="D29" s="832" t="s">
        <v>9335</v>
      </c>
      <c r="E29" s="832" t="s">
        <v>9336</v>
      </c>
      <c r="F29" s="849"/>
      <c r="G29" s="849"/>
      <c r="H29" s="849"/>
      <c r="I29" s="849"/>
      <c r="J29" s="849">
        <v>202</v>
      </c>
      <c r="K29" s="849">
        <v>757.5</v>
      </c>
      <c r="L29" s="849">
        <v>1</v>
      </c>
      <c r="M29" s="849">
        <v>3.75</v>
      </c>
      <c r="N29" s="849"/>
      <c r="O29" s="849"/>
      <c r="P29" s="837"/>
      <c r="Q29" s="850"/>
    </row>
    <row r="30" spans="1:17" ht="14.4" customHeight="1" x14ac:dyDescent="0.3">
      <c r="A30" s="831" t="s">
        <v>9318</v>
      </c>
      <c r="B30" s="832" t="s">
        <v>9319</v>
      </c>
      <c r="C30" s="832" t="s">
        <v>7001</v>
      </c>
      <c r="D30" s="832" t="s">
        <v>9337</v>
      </c>
      <c r="E30" s="832" t="s">
        <v>9338</v>
      </c>
      <c r="F30" s="849">
        <v>147</v>
      </c>
      <c r="G30" s="849">
        <v>4975.95</v>
      </c>
      <c r="H30" s="849">
        <v>4.1582334015794089</v>
      </c>
      <c r="I30" s="849">
        <v>33.85</v>
      </c>
      <c r="J30" s="849">
        <v>35</v>
      </c>
      <c r="K30" s="849">
        <v>1196.6500000000001</v>
      </c>
      <c r="L30" s="849">
        <v>1</v>
      </c>
      <c r="M30" s="849">
        <v>34.190000000000005</v>
      </c>
      <c r="N30" s="849"/>
      <c r="O30" s="849"/>
      <c r="P30" s="837"/>
      <c r="Q30" s="850"/>
    </row>
    <row r="31" spans="1:17" ht="14.4" customHeight="1" x14ac:dyDescent="0.3">
      <c r="A31" s="831" t="s">
        <v>9318</v>
      </c>
      <c r="B31" s="832" t="s">
        <v>9319</v>
      </c>
      <c r="C31" s="832" t="s">
        <v>6770</v>
      </c>
      <c r="D31" s="832" t="s">
        <v>9339</v>
      </c>
      <c r="E31" s="832" t="s">
        <v>9340</v>
      </c>
      <c r="F31" s="849">
        <v>1</v>
      </c>
      <c r="G31" s="849">
        <v>1349</v>
      </c>
      <c r="H31" s="849"/>
      <c r="I31" s="849">
        <v>1349</v>
      </c>
      <c r="J31" s="849"/>
      <c r="K31" s="849"/>
      <c r="L31" s="849"/>
      <c r="M31" s="849"/>
      <c r="N31" s="849">
        <v>2</v>
      </c>
      <c r="O31" s="849">
        <v>2714</v>
      </c>
      <c r="P31" s="837"/>
      <c r="Q31" s="850">
        <v>1357</v>
      </c>
    </row>
    <row r="32" spans="1:17" ht="14.4" customHeight="1" x14ac:dyDescent="0.3">
      <c r="A32" s="831" t="s">
        <v>9318</v>
      </c>
      <c r="B32" s="832" t="s">
        <v>9319</v>
      </c>
      <c r="C32" s="832" t="s">
        <v>6770</v>
      </c>
      <c r="D32" s="832" t="s">
        <v>9341</v>
      </c>
      <c r="E32" s="832" t="s">
        <v>9342</v>
      </c>
      <c r="F32" s="849">
        <v>2</v>
      </c>
      <c r="G32" s="849">
        <v>2862</v>
      </c>
      <c r="H32" s="849">
        <v>0.99930167597765363</v>
      </c>
      <c r="I32" s="849">
        <v>1431</v>
      </c>
      <c r="J32" s="849">
        <v>2</v>
      </c>
      <c r="K32" s="849">
        <v>2864</v>
      </c>
      <c r="L32" s="849">
        <v>1</v>
      </c>
      <c r="M32" s="849">
        <v>1432</v>
      </c>
      <c r="N32" s="849">
        <v>3</v>
      </c>
      <c r="O32" s="849">
        <v>4311</v>
      </c>
      <c r="P32" s="837">
        <v>1.5052374301675977</v>
      </c>
      <c r="Q32" s="850">
        <v>1437</v>
      </c>
    </row>
    <row r="33" spans="1:17" ht="14.4" customHeight="1" x14ac:dyDescent="0.3">
      <c r="A33" s="831" t="s">
        <v>9318</v>
      </c>
      <c r="B33" s="832" t="s">
        <v>9319</v>
      </c>
      <c r="C33" s="832" t="s">
        <v>6770</v>
      </c>
      <c r="D33" s="832" t="s">
        <v>9343</v>
      </c>
      <c r="E33" s="832" t="s">
        <v>9344</v>
      </c>
      <c r="F33" s="849">
        <v>2</v>
      </c>
      <c r="G33" s="849">
        <v>3824</v>
      </c>
      <c r="H33" s="849">
        <v>1.9979101358411704</v>
      </c>
      <c r="I33" s="849">
        <v>1912</v>
      </c>
      <c r="J33" s="849">
        <v>1</v>
      </c>
      <c r="K33" s="849">
        <v>1914</v>
      </c>
      <c r="L33" s="849">
        <v>1</v>
      </c>
      <c r="M33" s="849">
        <v>1914</v>
      </c>
      <c r="N33" s="849">
        <v>2</v>
      </c>
      <c r="O33" s="849">
        <v>3840</v>
      </c>
      <c r="P33" s="837">
        <v>2.0062695924764888</v>
      </c>
      <c r="Q33" s="850">
        <v>1920</v>
      </c>
    </row>
    <row r="34" spans="1:17" ht="14.4" customHeight="1" x14ac:dyDescent="0.3">
      <c r="A34" s="831" t="s">
        <v>9318</v>
      </c>
      <c r="B34" s="832" t="s">
        <v>9319</v>
      </c>
      <c r="C34" s="832" t="s">
        <v>6770</v>
      </c>
      <c r="D34" s="832" t="s">
        <v>9345</v>
      </c>
      <c r="E34" s="832" t="s">
        <v>9346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685</v>
      </c>
      <c r="P34" s="837"/>
      <c r="Q34" s="850">
        <v>685</v>
      </c>
    </row>
    <row r="35" spans="1:17" ht="14.4" customHeight="1" x14ac:dyDescent="0.3">
      <c r="A35" s="831" t="s">
        <v>9318</v>
      </c>
      <c r="B35" s="832" t="s">
        <v>9319</v>
      </c>
      <c r="C35" s="832" t="s">
        <v>6770</v>
      </c>
      <c r="D35" s="832" t="s">
        <v>9347</v>
      </c>
      <c r="E35" s="832" t="s">
        <v>9348</v>
      </c>
      <c r="F35" s="849"/>
      <c r="G35" s="849"/>
      <c r="H35" s="849"/>
      <c r="I35" s="849"/>
      <c r="J35" s="849">
        <v>3</v>
      </c>
      <c r="K35" s="849">
        <v>5478</v>
      </c>
      <c r="L35" s="849">
        <v>1</v>
      </c>
      <c r="M35" s="849">
        <v>1826</v>
      </c>
      <c r="N35" s="849">
        <v>1</v>
      </c>
      <c r="O35" s="849">
        <v>1831</v>
      </c>
      <c r="P35" s="837">
        <v>0.3342460752099306</v>
      </c>
      <c r="Q35" s="850">
        <v>1831</v>
      </c>
    </row>
    <row r="36" spans="1:17" ht="14.4" customHeight="1" x14ac:dyDescent="0.3">
      <c r="A36" s="831" t="s">
        <v>9318</v>
      </c>
      <c r="B36" s="832" t="s">
        <v>9319</v>
      </c>
      <c r="C36" s="832" t="s">
        <v>6770</v>
      </c>
      <c r="D36" s="832" t="s">
        <v>9349</v>
      </c>
      <c r="E36" s="832" t="s">
        <v>9350</v>
      </c>
      <c r="F36" s="849"/>
      <c r="G36" s="849"/>
      <c r="H36" s="849"/>
      <c r="I36" s="849"/>
      <c r="J36" s="849">
        <v>1</v>
      </c>
      <c r="K36" s="849">
        <v>430</v>
      </c>
      <c r="L36" s="849">
        <v>1</v>
      </c>
      <c r="M36" s="849">
        <v>430</v>
      </c>
      <c r="N36" s="849"/>
      <c r="O36" s="849"/>
      <c r="P36" s="837"/>
      <c r="Q36" s="850"/>
    </row>
    <row r="37" spans="1:17" ht="14.4" customHeight="1" x14ac:dyDescent="0.3">
      <c r="A37" s="831" t="s">
        <v>9318</v>
      </c>
      <c r="B37" s="832" t="s">
        <v>9319</v>
      </c>
      <c r="C37" s="832" t="s">
        <v>6770</v>
      </c>
      <c r="D37" s="832" t="s">
        <v>9351</v>
      </c>
      <c r="E37" s="832" t="s">
        <v>9352</v>
      </c>
      <c r="F37" s="849">
        <v>1</v>
      </c>
      <c r="G37" s="849">
        <v>14507</v>
      </c>
      <c r="H37" s="849">
        <v>0.99986215452477767</v>
      </c>
      <c r="I37" s="849">
        <v>14507</v>
      </c>
      <c r="J37" s="849">
        <v>1</v>
      </c>
      <c r="K37" s="849">
        <v>14509</v>
      </c>
      <c r="L37" s="849">
        <v>1</v>
      </c>
      <c r="M37" s="849">
        <v>14509</v>
      </c>
      <c r="N37" s="849"/>
      <c r="O37" s="849"/>
      <c r="P37" s="837"/>
      <c r="Q37" s="850"/>
    </row>
    <row r="38" spans="1:17" ht="14.4" customHeight="1" x14ac:dyDescent="0.3">
      <c r="A38" s="831" t="s">
        <v>9318</v>
      </c>
      <c r="B38" s="832" t="s">
        <v>9319</v>
      </c>
      <c r="C38" s="832" t="s">
        <v>6770</v>
      </c>
      <c r="D38" s="832" t="s">
        <v>9353</v>
      </c>
      <c r="E38" s="832" t="s">
        <v>9354</v>
      </c>
      <c r="F38" s="849"/>
      <c r="G38" s="849"/>
      <c r="H38" s="849"/>
      <c r="I38" s="849"/>
      <c r="J38" s="849">
        <v>1</v>
      </c>
      <c r="K38" s="849">
        <v>1343</v>
      </c>
      <c r="L38" s="849">
        <v>1</v>
      </c>
      <c r="M38" s="849">
        <v>1343</v>
      </c>
      <c r="N38" s="849"/>
      <c r="O38" s="849"/>
      <c r="P38" s="837"/>
      <c r="Q38" s="850"/>
    </row>
    <row r="39" spans="1:17" ht="14.4" customHeight="1" x14ac:dyDescent="0.3">
      <c r="A39" s="831" t="s">
        <v>9318</v>
      </c>
      <c r="B39" s="832" t="s">
        <v>9319</v>
      </c>
      <c r="C39" s="832" t="s">
        <v>6770</v>
      </c>
      <c r="D39" s="832" t="s">
        <v>9355</v>
      </c>
      <c r="E39" s="832" t="s">
        <v>9356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512</v>
      </c>
      <c r="P39" s="837"/>
      <c r="Q39" s="850">
        <v>512</v>
      </c>
    </row>
    <row r="40" spans="1:17" ht="14.4" customHeight="1" x14ac:dyDescent="0.3">
      <c r="A40" s="831" t="s">
        <v>9318</v>
      </c>
      <c r="B40" s="832" t="s">
        <v>9319</v>
      </c>
      <c r="C40" s="832" t="s">
        <v>6770</v>
      </c>
      <c r="D40" s="832" t="s">
        <v>9357</v>
      </c>
      <c r="E40" s="832" t="s">
        <v>9358</v>
      </c>
      <c r="F40" s="849"/>
      <c r="G40" s="849"/>
      <c r="H40" s="849"/>
      <c r="I40" s="849"/>
      <c r="J40" s="849">
        <v>1</v>
      </c>
      <c r="K40" s="849">
        <v>2333</v>
      </c>
      <c r="L40" s="849">
        <v>1</v>
      </c>
      <c r="M40" s="849">
        <v>2333</v>
      </c>
      <c r="N40" s="849"/>
      <c r="O40" s="849"/>
      <c r="P40" s="837"/>
      <c r="Q40" s="850"/>
    </row>
    <row r="41" spans="1:17" ht="14.4" customHeight="1" x14ac:dyDescent="0.3">
      <c r="A41" s="831" t="s">
        <v>9318</v>
      </c>
      <c r="B41" s="832" t="s">
        <v>9319</v>
      </c>
      <c r="C41" s="832" t="s">
        <v>6770</v>
      </c>
      <c r="D41" s="832" t="s">
        <v>9359</v>
      </c>
      <c r="E41" s="832" t="s">
        <v>9360</v>
      </c>
      <c r="F41" s="849">
        <v>1</v>
      </c>
      <c r="G41" s="849">
        <v>355</v>
      </c>
      <c r="H41" s="849"/>
      <c r="I41" s="849">
        <v>355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9318</v>
      </c>
      <c r="B42" s="832" t="s">
        <v>9319</v>
      </c>
      <c r="C42" s="832" t="s">
        <v>6770</v>
      </c>
      <c r="D42" s="832" t="s">
        <v>9361</v>
      </c>
      <c r="E42" s="832" t="s">
        <v>9362</v>
      </c>
      <c r="F42" s="849">
        <v>1</v>
      </c>
      <c r="G42" s="849">
        <v>142</v>
      </c>
      <c r="H42" s="849"/>
      <c r="I42" s="849">
        <v>142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9318</v>
      </c>
      <c r="B43" s="832" t="s">
        <v>9319</v>
      </c>
      <c r="C43" s="832" t="s">
        <v>6770</v>
      </c>
      <c r="D43" s="832" t="s">
        <v>9363</v>
      </c>
      <c r="E43" s="832" t="s">
        <v>9364</v>
      </c>
      <c r="F43" s="849"/>
      <c r="G43" s="849"/>
      <c r="H43" s="849"/>
      <c r="I43" s="849"/>
      <c r="J43" s="849">
        <v>1</v>
      </c>
      <c r="K43" s="849">
        <v>719</v>
      </c>
      <c r="L43" s="849">
        <v>1</v>
      </c>
      <c r="M43" s="849">
        <v>719</v>
      </c>
      <c r="N43" s="849"/>
      <c r="O43" s="849"/>
      <c r="P43" s="837"/>
      <c r="Q43" s="850"/>
    </row>
    <row r="44" spans="1:17" ht="14.4" customHeight="1" x14ac:dyDescent="0.3">
      <c r="A44" s="831" t="s">
        <v>9365</v>
      </c>
      <c r="B44" s="832" t="s">
        <v>9366</v>
      </c>
      <c r="C44" s="832" t="s">
        <v>6770</v>
      </c>
      <c r="D44" s="832" t="s">
        <v>9367</v>
      </c>
      <c r="E44" s="832" t="s">
        <v>9368</v>
      </c>
      <c r="F44" s="849">
        <v>4</v>
      </c>
      <c r="G44" s="849">
        <v>1260</v>
      </c>
      <c r="H44" s="849">
        <v>1.0535117056856187</v>
      </c>
      <c r="I44" s="849">
        <v>315</v>
      </c>
      <c r="J44" s="849">
        <v>4</v>
      </c>
      <c r="K44" s="849">
        <v>1196</v>
      </c>
      <c r="L44" s="849">
        <v>1</v>
      </c>
      <c r="M44" s="849">
        <v>299</v>
      </c>
      <c r="N44" s="849">
        <v>8</v>
      </c>
      <c r="O44" s="849">
        <v>2416</v>
      </c>
      <c r="P44" s="837">
        <v>2.020066889632107</v>
      </c>
      <c r="Q44" s="850">
        <v>302</v>
      </c>
    </row>
    <row r="45" spans="1:17" ht="14.4" customHeight="1" x14ac:dyDescent="0.3">
      <c r="A45" s="831" t="s">
        <v>9365</v>
      </c>
      <c r="B45" s="832" t="s">
        <v>9366</v>
      </c>
      <c r="C45" s="832" t="s">
        <v>6770</v>
      </c>
      <c r="D45" s="832" t="s">
        <v>9369</v>
      </c>
      <c r="E45" s="832" t="s">
        <v>9370</v>
      </c>
      <c r="F45" s="849"/>
      <c r="G45" s="849"/>
      <c r="H45" s="849"/>
      <c r="I45" s="849"/>
      <c r="J45" s="849">
        <v>1</v>
      </c>
      <c r="K45" s="849">
        <v>10467</v>
      </c>
      <c r="L45" s="849">
        <v>1</v>
      </c>
      <c r="M45" s="849">
        <v>10467</v>
      </c>
      <c r="N45" s="849"/>
      <c r="O45" s="849"/>
      <c r="P45" s="837"/>
      <c r="Q45" s="850"/>
    </row>
    <row r="46" spans="1:17" ht="14.4" customHeight="1" x14ac:dyDescent="0.3">
      <c r="A46" s="831" t="s">
        <v>9365</v>
      </c>
      <c r="B46" s="832" t="s">
        <v>9366</v>
      </c>
      <c r="C46" s="832" t="s">
        <v>6770</v>
      </c>
      <c r="D46" s="832" t="s">
        <v>9371</v>
      </c>
      <c r="E46" s="832" t="s">
        <v>9372</v>
      </c>
      <c r="F46" s="849">
        <v>2</v>
      </c>
      <c r="G46" s="849">
        <v>13872</v>
      </c>
      <c r="H46" s="849">
        <v>1.8375943833620347</v>
      </c>
      <c r="I46" s="849">
        <v>6936</v>
      </c>
      <c r="J46" s="849">
        <v>1</v>
      </c>
      <c r="K46" s="849">
        <v>7549</v>
      </c>
      <c r="L46" s="849">
        <v>1</v>
      </c>
      <c r="M46" s="849">
        <v>7549</v>
      </c>
      <c r="N46" s="849">
        <v>2</v>
      </c>
      <c r="O46" s="849">
        <v>15188</v>
      </c>
      <c r="P46" s="837">
        <v>2.0119221088885944</v>
      </c>
      <c r="Q46" s="850">
        <v>7594</v>
      </c>
    </row>
    <row r="47" spans="1:17" ht="14.4" customHeight="1" x14ac:dyDescent="0.3">
      <c r="A47" s="831" t="s">
        <v>9365</v>
      </c>
      <c r="B47" s="832" t="s">
        <v>9366</v>
      </c>
      <c r="C47" s="832" t="s">
        <v>6770</v>
      </c>
      <c r="D47" s="832" t="s">
        <v>9373</v>
      </c>
      <c r="E47" s="832" t="s">
        <v>9374</v>
      </c>
      <c r="F47" s="849">
        <v>2</v>
      </c>
      <c r="G47" s="849">
        <v>7124</v>
      </c>
      <c r="H47" s="849"/>
      <c r="I47" s="849">
        <v>3562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9365</v>
      </c>
      <c r="B48" s="832" t="s">
        <v>9366</v>
      </c>
      <c r="C48" s="832" t="s">
        <v>6770</v>
      </c>
      <c r="D48" s="832" t="s">
        <v>9375</v>
      </c>
      <c r="E48" s="832" t="s">
        <v>9376</v>
      </c>
      <c r="F48" s="849"/>
      <c r="G48" s="849"/>
      <c r="H48" s="849"/>
      <c r="I48" s="849"/>
      <c r="J48" s="849">
        <v>0</v>
      </c>
      <c r="K48" s="849">
        <v>0</v>
      </c>
      <c r="L48" s="849"/>
      <c r="M48" s="849"/>
      <c r="N48" s="849">
        <v>2</v>
      </c>
      <c r="O48" s="849">
        <v>2220</v>
      </c>
      <c r="P48" s="837"/>
      <c r="Q48" s="850">
        <v>1110</v>
      </c>
    </row>
    <row r="49" spans="1:17" ht="14.4" customHeight="1" x14ac:dyDescent="0.3">
      <c r="A49" s="831" t="s">
        <v>9365</v>
      </c>
      <c r="B49" s="832" t="s">
        <v>9366</v>
      </c>
      <c r="C49" s="832" t="s">
        <v>6770</v>
      </c>
      <c r="D49" s="832" t="s">
        <v>9377</v>
      </c>
      <c r="E49" s="832" t="s">
        <v>9378</v>
      </c>
      <c r="F49" s="849"/>
      <c r="G49" s="849"/>
      <c r="H49" s="849"/>
      <c r="I49" s="849"/>
      <c r="J49" s="849"/>
      <c r="K49" s="849"/>
      <c r="L49" s="849"/>
      <c r="M49" s="849"/>
      <c r="N49" s="849">
        <v>5</v>
      </c>
      <c r="O49" s="849">
        <v>37235</v>
      </c>
      <c r="P49" s="837"/>
      <c r="Q49" s="850">
        <v>7447</v>
      </c>
    </row>
    <row r="50" spans="1:17" ht="14.4" customHeight="1" x14ac:dyDescent="0.3">
      <c r="A50" s="831" t="s">
        <v>9365</v>
      </c>
      <c r="B50" s="832" t="s">
        <v>9366</v>
      </c>
      <c r="C50" s="832" t="s">
        <v>6770</v>
      </c>
      <c r="D50" s="832" t="s">
        <v>9379</v>
      </c>
      <c r="E50" s="832" t="s">
        <v>9380</v>
      </c>
      <c r="F50" s="849"/>
      <c r="G50" s="849"/>
      <c r="H50" s="849"/>
      <c r="I50" s="849"/>
      <c r="J50" s="849"/>
      <c r="K50" s="849"/>
      <c r="L50" s="849"/>
      <c r="M50" s="849"/>
      <c r="N50" s="849">
        <v>15</v>
      </c>
      <c r="O50" s="849">
        <v>35985</v>
      </c>
      <c r="P50" s="837"/>
      <c r="Q50" s="850">
        <v>2399</v>
      </c>
    </row>
    <row r="51" spans="1:17" ht="14.4" customHeight="1" x14ac:dyDescent="0.3">
      <c r="A51" s="831" t="s">
        <v>9365</v>
      </c>
      <c r="B51" s="832" t="s">
        <v>9366</v>
      </c>
      <c r="C51" s="832" t="s">
        <v>6770</v>
      </c>
      <c r="D51" s="832" t="s">
        <v>9381</v>
      </c>
      <c r="E51" s="832" t="s">
        <v>9382</v>
      </c>
      <c r="F51" s="849"/>
      <c r="G51" s="849"/>
      <c r="H51" s="849"/>
      <c r="I51" s="849"/>
      <c r="J51" s="849"/>
      <c r="K51" s="849"/>
      <c r="L51" s="849"/>
      <c r="M51" s="849"/>
      <c r="N51" s="849">
        <v>0</v>
      </c>
      <c r="O51" s="849">
        <v>0</v>
      </c>
      <c r="P51" s="837"/>
      <c r="Q51" s="850"/>
    </row>
    <row r="52" spans="1:17" ht="14.4" customHeight="1" x14ac:dyDescent="0.3">
      <c r="A52" s="831" t="s">
        <v>9383</v>
      </c>
      <c r="B52" s="832" t="s">
        <v>9366</v>
      </c>
      <c r="C52" s="832" t="s">
        <v>6770</v>
      </c>
      <c r="D52" s="832" t="s">
        <v>9367</v>
      </c>
      <c r="E52" s="832" t="s">
        <v>9368</v>
      </c>
      <c r="F52" s="849">
        <v>2</v>
      </c>
      <c r="G52" s="849">
        <v>630</v>
      </c>
      <c r="H52" s="849">
        <v>0.3511705685618729</v>
      </c>
      <c r="I52" s="849">
        <v>315</v>
      </c>
      <c r="J52" s="849">
        <v>6</v>
      </c>
      <c r="K52" s="849">
        <v>1794</v>
      </c>
      <c r="L52" s="849">
        <v>1</v>
      </c>
      <c r="M52" s="849">
        <v>299</v>
      </c>
      <c r="N52" s="849">
        <v>2</v>
      </c>
      <c r="O52" s="849">
        <v>604</v>
      </c>
      <c r="P52" s="837">
        <v>0.33667781493868448</v>
      </c>
      <c r="Q52" s="850">
        <v>302</v>
      </c>
    </row>
    <row r="53" spans="1:17" ht="14.4" customHeight="1" x14ac:dyDescent="0.3">
      <c r="A53" s="831" t="s">
        <v>9383</v>
      </c>
      <c r="B53" s="832" t="s">
        <v>9366</v>
      </c>
      <c r="C53" s="832" t="s">
        <v>6770</v>
      </c>
      <c r="D53" s="832" t="s">
        <v>9384</v>
      </c>
      <c r="E53" s="832" t="s">
        <v>9385</v>
      </c>
      <c r="F53" s="849">
        <v>9</v>
      </c>
      <c r="G53" s="849">
        <v>207</v>
      </c>
      <c r="H53" s="849"/>
      <c r="I53" s="849">
        <v>23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9383</v>
      </c>
      <c r="B54" s="832" t="s">
        <v>9366</v>
      </c>
      <c r="C54" s="832" t="s">
        <v>6770</v>
      </c>
      <c r="D54" s="832" t="s">
        <v>9386</v>
      </c>
      <c r="E54" s="832" t="s">
        <v>9387</v>
      </c>
      <c r="F54" s="849">
        <v>1</v>
      </c>
      <c r="G54" s="849">
        <v>12794</v>
      </c>
      <c r="H54" s="849"/>
      <c r="I54" s="849">
        <v>12794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9383</v>
      </c>
      <c r="B55" s="832" t="s">
        <v>9366</v>
      </c>
      <c r="C55" s="832" t="s">
        <v>6770</v>
      </c>
      <c r="D55" s="832" t="s">
        <v>9369</v>
      </c>
      <c r="E55" s="832" t="s">
        <v>9370</v>
      </c>
      <c r="F55" s="849">
        <v>27</v>
      </c>
      <c r="G55" s="849">
        <v>263574</v>
      </c>
      <c r="H55" s="849">
        <v>0.43416254039790081</v>
      </c>
      <c r="I55" s="849">
        <v>9762</v>
      </c>
      <c r="J55" s="849">
        <v>58</v>
      </c>
      <c r="K55" s="849">
        <v>607086</v>
      </c>
      <c r="L55" s="849">
        <v>1</v>
      </c>
      <c r="M55" s="849">
        <v>10467</v>
      </c>
      <c r="N55" s="849">
        <v>30</v>
      </c>
      <c r="O55" s="849">
        <v>315000</v>
      </c>
      <c r="P55" s="837">
        <v>0.51887212025973251</v>
      </c>
      <c r="Q55" s="850">
        <v>10500</v>
      </c>
    </row>
    <row r="56" spans="1:17" ht="14.4" customHeight="1" x14ac:dyDescent="0.3">
      <c r="A56" s="831" t="s">
        <v>9383</v>
      </c>
      <c r="B56" s="832" t="s">
        <v>9366</v>
      </c>
      <c r="C56" s="832" t="s">
        <v>6770</v>
      </c>
      <c r="D56" s="832" t="s">
        <v>9388</v>
      </c>
      <c r="E56" s="832" t="s">
        <v>9389</v>
      </c>
      <c r="F56" s="849">
        <v>6</v>
      </c>
      <c r="G56" s="849">
        <v>62286</v>
      </c>
      <c r="H56" s="849">
        <v>0.9109336609336609</v>
      </c>
      <c r="I56" s="849">
        <v>10381</v>
      </c>
      <c r="J56" s="849">
        <v>6</v>
      </c>
      <c r="K56" s="849">
        <v>68376</v>
      </c>
      <c r="L56" s="849">
        <v>1</v>
      </c>
      <c r="M56" s="849">
        <v>11396</v>
      </c>
      <c r="N56" s="849">
        <v>1</v>
      </c>
      <c r="O56" s="849">
        <v>11468</v>
      </c>
      <c r="P56" s="837">
        <v>0.16771966771966773</v>
      </c>
      <c r="Q56" s="850">
        <v>11468</v>
      </c>
    </row>
    <row r="57" spans="1:17" ht="14.4" customHeight="1" x14ac:dyDescent="0.3">
      <c r="A57" s="831" t="s">
        <v>9383</v>
      </c>
      <c r="B57" s="832" t="s">
        <v>9366</v>
      </c>
      <c r="C57" s="832" t="s">
        <v>6770</v>
      </c>
      <c r="D57" s="832" t="s">
        <v>9390</v>
      </c>
      <c r="E57" s="832" t="s">
        <v>9391</v>
      </c>
      <c r="F57" s="849">
        <v>2</v>
      </c>
      <c r="G57" s="849">
        <v>870</v>
      </c>
      <c r="H57" s="849"/>
      <c r="I57" s="849">
        <v>435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9383</v>
      </c>
      <c r="B58" s="832" t="s">
        <v>9366</v>
      </c>
      <c r="C58" s="832" t="s">
        <v>6770</v>
      </c>
      <c r="D58" s="832" t="s">
        <v>9392</v>
      </c>
      <c r="E58" s="832" t="s">
        <v>9393</v>
      </c>
      <c r="F58" s="849">
        <v>1</v>
      </c>
      <c r="G58" s="849">
        <v>11433</v>
      </c>
      <c r="H58" s="849">
        <v>0.3064243788695023</v>
      </c>
      <c r="I58" s="849">
        <v>11433</v>
      </c>
      <c r="J58" s="849">
        <v>3</v>
      </c>
      <c r="K58" s="849">
        <v>37311</v>
      </c>
      <c r="L58" s="849">
        <v>1</v>
      </c>
      <c r="M58" s="849">
        <v>12437</v>
      </c>
      <c r="N58" s="849">
        <v>3</v>
      </c>
      <c r="O58" s="849">
        <v>37551</v>
      </c>
      <c r="P58" s="837">
        <v>1.0064324193937444</v>
      </c>
      <c r="Q58" s="850">
        <v>12517</v>
      </c>
    </row>
    <row r="59" spans="1:17" ht="14.4" customHeight="1" x14ac:dyDescent="0.3">
      <c r="A59" s="831" t="s">
        <v>9383</v>
      </c>
      <c r="B59" s="832" t="s">
        <v>9366</v>
      </c>
      <c r="C59" s="832" t="s">
        <v>6770</v>
      </c>
      <c r="D59" s="832" t="s">
        <v>9394</v>
      </c>
      <c r="E59" s="832" t="s">
        <v>9395</v>
      </c>
      <c r="F59" s="849">
        <v>2</v>
      </c>
      <c r="G59" s="849">
        <v>784</v>
      </c>
      <c r="H59" s="849"/>
      <c r="I59" s="849">
        <v>392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9383</v>
      </c>
      <c r="B60" s="832" t="s">
        <v>9366</v>
      </c>
      <c r="C60" s="832" t="s">
        <v>6770</v>
      </c>
      <c r="D60" s="832" t="s">
        <v>9396</v>
      </c>
      <c r="E60" s="832" t="s">
        <v>9397</v>
      </c>
      <c r="F60" s="849">
        <v>2</v>
      </c>
      <c r="G60" s="849">
        <v>1968</v>
      </c>
      <c r="H60" s="849"/>
      <c r="I60" s="849">
        <v>984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9383</v>
      </c>
      <c r="B61" s="832" t="s">
        <v>9366</v>
      </c>
      <c r="C61" s="832" t="s">
        <v>6770</v>
      </c>
      <c r="D61" s="832" t="s">
        <v>9375</v>
      </c>
      <c r="E61" s="832" t="s">
        <v>9376</v>
      </c>
      <c r="F61" s="849"/>
      <c r="G61" s="849"/>
      <c r="H61" s="849"/>
      <c r="I61" s="849"/>
      <c r="J61" s="849">
        <v>9</v>
      </c>
      <c r="K61" s="849">
        <v>9963</v>
      </c>
      <c r="L61" s="849">
        <v>1</v>
      </c>
      <c r="M61" s="849">
        <v>1107</v>
      </c>
      <c r="N61" s="849">
        <v>8</v>
      </c>
      <c r="O61" s="849">
        <v>8880</v>
      </c>
      <c r="P61" s="837">
        <v>0.89129780186690755</v>
      </c>
      <c r="Q61" s="850">
        <v>1110</v>
      </c>
    </row>
    <row r="62" spans="1:17" ht="14.4" customHeight="1" x14ac:dyDescent="0.3">
      <c r="A62" s="831" t="s">
        <v>9383</v>
      </c>
      <c r="B62" s="832" t="s">
        <v>9366</v>
      </c>
      <c r="C62" s="832" t="s">
        <v>6770</v>
      </c>
      <c r="D62" s="832" t="s">
        <v>9377</v>
      </c>
      <c r="E62" s="832" t="s">
        <v>9378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7447</v>
      </c>
      <c r="P62" s="837"/>
      <c r="Q62" s="850">
        <v>7447</v>
      </c>
    </row>
    <row r="63" spans="1:17" ht="14.4" customHeight="1" x14ac:dyDescent="0.3">
      <c r="A63" s="831" t="s">
        <v>9383</v>
      </c>
      <c r="B63" s="832" t="s">
        <v>9366</v>
      </c>
      <c r="C63" s="832" t="s">
        <v>6770</v>
      </c>
      <c r="D63" s="832" t="s">
        <v>9379</v>
      </c>
      <c r="E63" s="832" t="s">
        <v>9380</v>
      </c>
      <c r="F63" s="849"/>
      <c r="G63" s="849"/>
      <c r="H63" s="849"/>
      <c r="I63" s="849"/>
      <c r="J63" s="849">
        <v>1</v>
      </c>
      <c r="K63" s="849">
        <v>2395</v>
      </c>
      <c r="L63" s="849">
        <v>1</v>
      </c>
      <c r="M63" s="849">
        <v>2395</v>
      </c>
      <c r="N63" s="849"/>
      <c r="O63" s="849"/>
      <c r="P63" s="837"/>
      <c r="Q63" s="850"/>
    </row>
    <row r="64" spans="1:17" ht="14.4" customHeight="1" x14ac:dyDescent="0.3">
      <c r="A64" s="831" t="s">
        <v>9383</v>
      </c>
      <c r="B64" s="832" t="s">
        <v>9366</v>
      </c>
      <c r="C64" s="832" t="s">
        <v>6770</v>
      </c>
      <c r="D64" s="832" t="s">
        <v>9398</v>
      </c>
      <c r="E64" s="832" t="s">
        <v>9399</v>
      </c>
      <c r="F64" s="849"/>
      <c r="G64" s="849"/>
      <c r="H64" s="849"/>
      <c r="I64" s="849"/>
      <c r="J64" s="849">
        <v>2</v>
      </c>
      <c r="K64" s="849">
        <v>3220</v>
      </c>
      <c r="L64" s="849">
        <v>1</v>
      </c>
      <c r="M64" s="849">
        <v>1610</v>
      </c>
      <c r="N64" s="849">
        <v>7</v>
      </c>
      <c r="O64" s="849">
        <v>11270</v>
      </c>
      <c r="P64" s="837">
        <v>3.5</v>
      </c>
      <c r="Q64" s="850">
        <v>1610</v>
      </c>
    </row>
    <row r="65" spans="1:17" ht="14.4" customHeight="1" x14ac:dyDescent="0.3">
      <c r="A65" s="831" t="s">
        <v>9383</v>
      </c>
      <c r="B65" s="832" t="s">
        <v>9366</v>
      </c>
      <c r="C65" s="832" t="s">
        <v>6770</v>
      </c>
      <c r="D65" s="832" t="s">
        <v>9400</v>
      </c>
      <c r="E65" s="832" t="s">
        <v>9401</v>
      </c>
      <c r="F65" s="849"/>
      <c r="G65" s="849"/>
      <c r="H65" s="849"/>
      <c r="I65" s="849"/>
      <c r="J65" s="849"/>
      <c r="K65" s="849"/>
      <c r="L65" s="849"/>
      <c r="M65" s="849"/>
      <c r="N65" s="849">
        <v>4</v>
      </c>
      <c r="O65" s="849">
        <v>6528</v>
      </c>
      <c r="P65" s="837"/>
      <c r="Q65" s="850">
        <v>1632</v>
      </c>
    </row>
    <row r="66" spans="1:17" ht="14.4" customHeight="1" x14ac:dyDescent="0.3">
      <c r="A66" s="831" t="s">
        <v>9383</v>
      </c>
      <c r="B66" s="832" t="s">
        <v>9366</v>
      </c>
      <c r="C66" s="832" t="s">
        <v>6770</v>
      </c>
      <c r="D66" s="832" t="s">
        <v>9402</v>
      </c>
      <c r="E66" s="832" t="s">
        <v>9403</v>
      </c>
      <c r="F66" s="849"/>
      <c r="G66" s="849"/>
      <c r="H66" s="849"/>
      <c r="I66" s="849"/>
      <c r="J66" s="849">
        <v>2</v>
      </c>
      <c r="K66" s="849">
        <v>3220</v>
      </c>
      <c r="L66" s="849">
        <v>1</v>
      </c>
      <c r="M66" s="849">
        <v>1610</v>
      </c>
      <c r="N66" s="849">
        <v>7</v>
      </c>
      <c r="O66" s="849">
        <v>11270</v>
      </c>
      <c r="P66" s="837">
        <v>3.5</v>
      </c>
      <c r="Q66" s="850">
        <v>1610</v>
      </c>
    </row>
    <row r="67" spans="1:17" ht="14.4" customHeight="1" x14ac:dyDescent="0.3">
      <c r="A67" s="831" t="s">
        <v>9383</v>
      </c>
      <c r="B67" s="832" t="s">
        <v>9366</v>
      </c>
      <c r="C67" s="832" t="s">
        <v>6770</v>
      </c>
      <c r="D67" s="832" t="s">
        <v>9404</v>
      </c>
      <c r="E67" s="832" t="s">
        <v>9405</v>
      </c>
      <c r="F67" s="849"/>
      <c r="G67" s="849"/>
      <c r="H67" s="849"/>
      <c r="I67" s="849"/>
      <c r="J67" s="849">
        <v>3</v>
      </c>
      <c r="K67" s="849">
        <v>119178</v>
      </c>
      <c r="L67" s="849">
        <v>1</v>
      </c>
      <c r="M67" s="849">
        <v>39726</v>
      </c>
      <c r="N67" s="849"/>
      <c r="O67" s="849"/>
      <c r="P67" s="837"/>
      <c r="Q67" s="850"/>
    </row>
    <row r="68" spans="1:17" ht="14.4" customHeight="1" x14ac:dyDescent="0.3">
      <c r="A68" s="831" t="s">
        <v>9383</v>
      </c>
      <c r="B68" s="832" t="s">
        <v>9366</v>
      </c>
      <c r="C68" s="832" t="s">
        <v>6770</v>
      </c>
      <c r="D68" s="832" t="s">
        <v>9406</v>
      </c>
      <c r="E68" s="832" t="s">
        <v>9407</v>
      </c>
      <c r="F68" s="849"/>
      <c r="G68" s="849"/>
      <c r="H68" s="849"/>
      <c r="I68" s="849"/>
      <c r="J68" s="849">
        <v>2</v>
      </c>
      <c r="K68" s="849">
        <v>2168.89</v>
      </c>
      <c r="L68" s="849">
        <v>1</v>
      </c>
      <c r="M68" s="849">
        <v>1084.4449999999999</v>
      </c>
      <c r="N68" s="849">
        <v>6</v>
      </c>
      <c r="O68" s="849">
        <v>6506.66</v>
      </c>
      <c r="P68" s="837">
        <v>2.9999953893466245</v>
      </c>
      <c r="Q68" s="850">
        <v>1084.4433333333334</v>
      </c>
    </row>
    <row r="69" spans="1:17" ht="14.4" customHeight="1" x14ac:dyDescent="0.3">
      <c r="A69" s="831" t="s">
        <v>9383</v>
      </c>
      <c r="B69" s="832" t="s">
        <v>9408</v>
      </c>
      <c r="C69" s="832" t="s">
        <v>6770</v>
      </c>
      <c r="D69" s="832" t="s">
        <v>9409</v>
      </c>
      <c r="E69" s="832" t="s">
        <v>9410</v>
      </c>
      <c r="F69" s="849">
        <v>2</v>
      </c>
      <c r="G69" s="849">
        <v>442</v>
      </c>
      <c r="H69" s="849">
        <v>0.28442728442728443</v>
      </c>
      <c r="I69" s="849">
        <v>221</v>
      </c>
      <c r="J69" s="849">
        <v>7</v>
      </c>
      <c r="K69" s="849">
        <v>1554</v>
      </c>
      <c r="L69" s="849">
        <v>1</v>
      </c>
      <c r="M69" s="849">
        <v>222</v>
      </c>
      <c r="N69" s="849">
        <v>5</v>
      </c>
      <c r="O69" s="849">
        <v>1115</v>
      </c>
      <c r="P69" s="837">
        <v>0.71750321750321755</v>
      </c>
      <c r="Q69" s="850">
        <v>223</v>
      </c>
    </row>
    <row r="70" spans="1:17" ht="14.4" customHeight="1" x14ac:dyDescent="0.3">
      <c r="A70" s="831" t="s">
        <v>9383</v>
      </c>
      <c r="B70" s="832" t="s">
        <v>9408</v>
      </c>
      <c r="C70" s="832" t="s">
        <v>6770</v>
      </c>
      <c r="D70" s="832" t="s">
        <v>9411</v>
      </c>
      <c r="E70" s="832" t="s">
        <v>9412</v>
      </c>
      <c r="F70" s="849">
        <v>3</v>
      </c>
      <c r="G70" s="849">
        <v>1524</v>
      </c>
      <c r="H70" s="849">
        <v>0.42772944148189729</v>
      </c>
      <c r="I70" s="849">
        <v>508</v>
      </c>
      <c r="J70" s="849">
        <v>7</v>
      </c>
      <c r="K70" s="849">
        <v>3563</v>
      </c>
      <c r="L70" s="849">
        <v>1</v>
      </c>
      <c r="M70" s="849">
        <v>509</v>
      </c>
      <c r="N70" s="849">
        <v>5</v>
      </c>
      <c r="O70" s="849">
        <v>2565</v>
      </c>
      <c r="P70" s="837">
        <v>0.71989896154925626</v>
      </c>
      <c r="Q70" s="850">
        <v>513</v>
      </c>
    </row>
    <row r="71" spans="1:17" ht="14.4" customHeight="1" x14ac:dyDescent="0.3">
      <c r="A71" s="831" t="s">
        <v>9383</v>
      </c>
      <c r="B71" s="832" t="s">
        <v>9408</v>
      </c>
      <c r="C71" s="832" t="s">
        <v>6770</v>
      </c>
      <c r="D71" s="832" t="s">
        <v>9413</v>
      </c>
      <c r="E71" s="832" t="s">
        <v>9414</v>
      </c>
      <c r="F71" s="849">
        <v>11</v>
      </c>
      <c r="G71" s="849">
        <v>3894</v>
      </c>
      <c r="H71" s="849">
        <v>0.7857142857142857</v>
      </c>
      <c r="I71" s="849">
        <v>354</v>
      </c>
      <c r="J71" s="849">
        <v>14</v>
      </c>
      <c r="K71" s="849">
        <v>4956</v>
      </c>
      <c r="L71" s="849">
        <v>1</v>
      </c>
      <c r="M71" s="849">
        <v>354</v>
      </c>
      <c r="N71" s="849">
        <v>32</v>
      </c>
      <c r="O71" s="849">
        <v>11360</v>
      </c>
      <c r="P71" s="837">
        <v>2.2921711057304277</v>
      </c>
      <c r="Q71" s="850">
        <v>355</v>
      </c>
    </row>
    <row r="72" spans="1:17" ht="14.4" customHeight="1" x14ac:dyDescent="0.3">
      <c r="A72" s="831" t="s">
        <v>9383</v>
      </c>
      <c r="B72" s="832" t="s">
        <v>9408</v>
      </c>
      <c r="C72" s="832" t="s">
        <v>6770</v>
      </c>
      <c r="D72" s="832" t="s">
        <v>9415</v>
      </c>
      <c r="E72" s="832" t="s">
        <v>9416</v>
      </c>
      <c r="F72" s="849">
        <v>2407</v>
      </c>
      <c r="G72" s="849">
        <v>156455</v>
      </c>
      <c r="H72" s="849">
        <v>1.1915841584158415</v>
      </c>
      <c r="I72" s="849">
        <v>65</v>
      </c>
      <c r="J72" s="849">
        <v>2020</v>
      </c>
      <c r="K72" s="849">
        <v>131300</v>
      </c>
      <c r="L72" s="849">
        <v>1</v>
      </c>
      <c r="M72" s="849">
        <v>65</v>
      </c>
      <c r="N72" s="849">
        <v>1895</v>
      </c>
      <c r="O72" s="849">
        <v>123175</v>
      </c>
      <c r="P72" s="837">
        <v>0.93811881188118806</v>
      </c>
      <c r="Q72" s="850">
        <v>65</v>
      </c>
    </row>
    <row r="73" spans="1:17" ht="14.4" customHeight="1" x14ac:dyDescent="0.3">
      <c r="A73" s="831" t="s">
        <v>9383</v>
      </c>
      <c r="B73" s="832" t="s">
        <v>9408</v>
      </c>
      <c r="C73" s="832" t="s">
        <v>6770</v>
      </c>
      <c r="D73" s="832" t="s">
        <v>9417</v>
      </c>
      <c r="E73" s="832" t="s">
        <v>9418</v>
      </c>
      <c r="F73" s="849">
        <v>10</v>
      </c>
      <c r="G73" s="849">
        <v>5450</v>
      </c>
      <c r="H73" s="849">
        <v>5</v>
      </c>
      <c r="I73" s="849">
        <v>545</v>
      </c>
      <c r="J73" s="849">
        <v>2</v>
      </c>
      <c r="K73" s="849">
        <v>1090</v>
      </c>
      <c r="L73" s="849">
        <v>1</v>
      </c>
      <c r="M73" s="849">
        <v>545</v>
      </c>
      <c r="N73" s="849">
        <v>4</v>
      </c>
      <c r="O73" s="849">
        <v>2184</v>
      </c>
      <c r="P73" s="837">
        <v>2.0036697247706421</v>
      </c>
      <c r="Q73" s="850">
        <v>546</v>
      </c>
    </row>
    <row r="74" spans="1:17" ht="14.4" customHeight="1" x14ac:dyDescent="0.3">
      <c r="A74" s="831" t="s">
        <v>9383</v>
      </c>
      <c r="B74" s="832" t="s">
        <v>9408</v>
      </c>
      <c r="C74" s="832" t="s">
        <v>6770</v>
      </c>
      <c r="D74" s="832" t="s">
        <v>9419</v>
      </c>
      <c r="E74" s="832" t="s">
        <v>9420</v>
      </c>
      <c r="F74" s="849">
        <v>29</v>
      </c>
      <c r="G74" s="849">
        <v>17168</v>
      </c>
      <c r="H74" s="849">
        <v>1.3809523809523809</v>
      </c>
      <c r="I74" s="849">
        <v>592</v>
      </c>
      <c r="J74" s="849">
        <v>21</v>
      </c>
      <c r="K74" s="849">
        <v>12432</v>
      </c>
      <c r="L74" s="849">
        <v>1</v>
      </c>
      <c r="M74" s="849">
        <v>592</v>
      </c>
      <c r="N74" s="849">
        <v>21</v>
      </c>
      <c r="O74" s="849">
        <v>12474</v>
      </c>
      <c r="P74" s="837">
        <v>1.0033783783783783</v>
      </c>
      <c r="Q74" s="850">
        <v>594</v>
      </c>
    </row>
    <row r="75" spans="1:17" ht="14.4" customHeight="1" x14ac:dyDescent="0.3">
      <c r="A75" s="831" t="s">
        <v>9383</v>
      </c>
      <c r="B75" s="832" t="s">
        <v>9408</v>
      </c>
      <c r="C75" s="832" t="s">
        <v>6770</v>
      </c>
      <c r="D75" s="832" t="s">
        <v>9421</v>
      </c>
      <c r="E75" s="832" t="s">
        <v>9422</v>
      </c>
      <c r="F75" s="849">
        <v>18</v>
      </c>
      <c r="G75" s="849">
        <v>11106</v>
      </c>
      <c r="H75" s="849">
        <v>0.94736842105263153</v>
      </c>
      <c r="I75" s="849">
        <v>617</v>
      </c>
      <c r="J75" s="849">
        <v>19</v>
      </c>
      <c r="K75" s="849">
        <v>11723</v>
      </c>
      <c r="L75" s="849">
        <v>1</v>
      </c>
      <c r="M75" s="849">
        <v>617</v>
      </c>
      <c r="N75" s="849">
        <v>16</v>
      </c>
      <c r="O75" s="849">
        <v>9888</v>
      </c>
      <c r="P75" s="837">
        <v>0.84347010150985247</v>
      </c>
      <c r="Q75" s="850">
        <v>618</v>
      </c>
    </row>
    <row r="76" spans="1:17" ht="14.4" customHeight="1" x14ac:dyDescent="0.3">
      <c r="A76" s="831" t="s">
        <v>9383</v>
      </c>
      <c r="B76" s="832" t="s">
        <v>9408</v>
      </c>
      <c r="C76" s="832" t="s">
        <v>6770</v>
      </c>
      <c r="D76" s="832" t="s">
        <v>9423</v>
      </c>
      <c r="E76" s="832" t="s">
        <v>9424</v>
      </c>
      <c r="F76" s="849">
        <v>11</v>
      </c>
      <c r="G76" s="849">
        <v>1683</v>
      </c>
      <c r="H76" s="849">
        <v>5.5</v>
      </c>
      <c r="I76" s="849">
        <v>153</v>
      </c>
      <c r="J76" s="849">
        <v>2</v>
      </c>
      <c r="K76" s="849">
        <v>306</v>
      </c>
      <c r="L76" s="849">
        <v>1</v>
      </c>
      <c r="M76" s="849">
        <v>153</v>
      </c>
      <c r="N76" s="849">
        <v>4</v>
      </c>
      <c r="O76" s="849">
        <v>616</v>
      </c>
      <c r="P76" s="837">
        <v>2.0130718954248366</v>
      </c>
      <c r="Q76" s="850">
        <v>154</v>
      </c>
    </row>
    <row r="77" spans="1:17" ht="14.4" customHeight="1" x14ac:dyDescent="0.3">
      <c r="A77" s="831" t="s">
        <v>9383</v>
      </c>
      <c r="B77" s="832" t="s">
        <v>9408</v>
      </c>
      <c r="C77" s="832" t="s">
        <v>6770</v>
      </c>
      <c r="D77" s="832" t="s">
        <v>9425</v>
      </c>
      <c r="E77" s="832" t="s">
        <v>9426</v>
      </c>
      <c r="F77" s="849"/>
      <c r="G77" s="849"/>
      <c r="H77" s="849"/>
      <c r="I77" s="849"/>
      <c r="J77" s="849">
        <v>1</v>
      </c>
      <c r="K77" s="849">
        <v>679</v>
      </c>
      <c r="L77" s="849">
        <v>1</v>
      </c>
      <c r="M77" s="849">
        <v>679</v>
      </c>
      <c r="N77" s="849"/>
      <c r="O77" s="849"/>
      <c r="P77" s="837"/>
      <c r="Q77" s="850"/>
    </row>
    <row r="78" spans="1:17" ht="14.4" customHeight="1" x14ac:dyDescent="0.3">
      <c r="A78" s="831" t="s">
        <v>9383</v>
      </c>
      <c r="B78" s="832" t="s">
        <v>9408</v>
      </c>
      <c r="C78" s="832" t="s">
        <v>6770</v>
      </c>
      <c r="D78" s="832" t="s">
        <v>9427</v>
      </c>
      <c r="E78" s="832" t="s">
        <v>9428</v>
      </c>
      <c r="F78" s="849">
        <v>32</v>
      </c>
      <c r="G78" s="849">
        <v>768</v>
      </c>
      <c r="H78" s="849">
        <v>1.2307692307692308</v>
      </c>
      <c r="I78" s="849">
        <v>24</v>
      </c>
      <c r="J78" s="849">
        <v>26</v>
      </c>
      <c r="K78" s="849">
        <v>624</v>
      </c>
      <c r="L78" s="849">
        <v>1</v>
      </c>
      <c r="M78" s="849">
        <v>24</v>
      </c>
      <c r="N78" s="849">
        <v>37</v>
      </c>
      <c r="O78" s="849">
        <v>962</v>
      </c>
      <c r="P78" s="837">
        <v>1.5416666666666667</v>
      </c>
      <c r="Q78" s="850">
        <v>26</v>
      </c>
    </row>
    <row r="79" spans="1:17" ht="14.4" customHeight="1" x14ac:dyDescent="0.3">
      <c r="A79" s="831" t="s">
        <v>9383</v>
      </c>
      <c r="B79" s="832" t="s">
        <v>9408</v>
      </c>
      <c r="C79" s="832" t="s">
        <v>6770</v>
      </c>
      <c r="D79" s="832" t="s">
        <v>9429</v>
      </c>
      <c r="E79" s="832" t="s">
        <v>9430</v>
      </c>
      <c r="F79" s="849"/>
      <c r="G79" s="849"/>
      <c r="H79" s="849"/>
      <c r="I79" s="849"/>
      <c r="J79" s="849"/>
      <c r="K79" s="849"/>
      <c r="L79" s="849"/>
      <c r="M79" s="849"/>
      <c r="N79" s="849">
        <v>2</v>
      </c>
      <c r="O79" s="849">
        <v>336</v>
      </c>
      <c r="P79" s="837"/>
      <c r="Q79" s="850">
        <v>168</v>
      </c>
    </row>
    <row r="80" spans="1:17" ht="14.4" customHeight="1" x14ac:dyDescent="0.3">
      <c r="A80" s="831" t="s">
        <v>9383</v>
      </c>
      <c r="B80" s="832" t="s">
        <v>9408</v>
      </c>
      <c r="C80" s="832" t="s">
        <v>6770</v>
      </c>
      <c r="D80" s="832" t="s">
        <v>9431</v>
      </c>
      <c r="E80" s="832" t="s">
        <v>9432</v>
      </c>
      <c r="F80" s="849">
        <v>12</v>
      </c>
      <c r="G80" s="849">
        <v>660</v>
      </c>
      <c r="H80" s="849">
        <v>0.8571428571428571</v>
      </c>
      <c r="I80" s="849">
        <v>55</v>
      </c>
      <c r="J80" s="849">
        <v>14</v>
      </c>
      <c r="K80" s="849">
        <v>770</v>
      </c>
      <c r="L80" s="849">
        <v>1</v>
      </c>
      <c r="M80" s="849">
        <v>55</v>
      </c>
      <c r="N80" s="849">
        <v>23</v>
      </c>
      <c r="O80" s="849">
        <v>1265</v>
      </c>
      <c r="P80" s="837">
        <v>1.6428571428571428</v>
      </c>
      <c r="Q80" s="850">
        <v>55</v>
      </c>
    </row>
    <row r="81" spans="1:17" ht="14.4" customHeight="1" x14ac:dyDescent="0.3">
      <c r="A81" s="831" t="s">
        <v>9383</v>
      </c>
      <c r="B81" s="832" t="s">
        <v>9408</v>
      </c>
      <c r="C81" s="832" t="s">
        <v>6770</v>
      </c>
      <c r="D81" s="832" t="s">
        <v>9433</v>
      </c>
      <c r="E81" s="832" t="s">
        <v>9434</v>
      </c>
      <c r="F81" s="849">
        <v>692</v>
      </c>
      <c r="G81" s="849">
        <v>53284</v>
      </c>
      <c r="H81" s="849">
        <v>1.0500758725341426</v>
      </c>
      <c r="I81" s="849">
        <v>77</v>
      </c>
      <c r="J81" s="849">
        <v>659</v>
      </c>
      <c r="K81" s="849">
        <v>50743</v>
      </c>
      <c r="L81" s="849">
        <v>1</v>
      </c>
      <c r="M81" s="849">
        <v>77</v>
      </c>
      <c r="N81" s="849">
        <v>546</v>
      </c>
      <c r="O81" s="849">
        <v>42588</v>
      </c>
      <c r="P81" s="837">
        <v>0.83928817767968</v>
      </c>
      <c r="Q81" s="850">
        <v>78</v>
      </c>
    </row>
    <row r="82" spans="1:17" ht="14.4" customHeight="1" x14ac:dyDescent="0.3">
      <c r="A82" s="831" t="s">
        <v>9383</v>
      </c>
      <c r="B82" s="832" t="s">
        <v>9408</v>
      </c>
      <c r="C82" s="832" t="s">
        <v>6770</v>
      </c>
      <c r="D82" s="832" t="s">
        <v>9435</v>
      </c>
      <c r="E82" s="832" t="s">
        <v>9436</v>
      </c>
      <c r="F82" s="849">
        <v>1</v>
      </c>
      <c r="G82" s="849">
        <v>1633</v>
      </c>
      <c r="H82" s="849"/>
      <c r="I82" s="849">
        <v>1633</v>
      </c>
      <c r="J82" s="849"/>
      <c r="K82" s="849"/>
      <c r="L82" s="849"/>
      <c r="M82" s="849"/>
      <c r="N82" s="849">
        <v>2</v>
      </c>
      <c r="O82" s="849">
        <v>3266</v>
      </c>
      <c r="P82" s="837"/>
      <c r="Q82" s="850">
        <v>1633</v>
      </c>
    </row>
    <row r="83" spans="1:17" ht="14.4" customHeight="1" x14ac:dyDescent="0.3">
      <c r="A83" s="831" t="s">
        <v>9383</v>
      </c>
      <c r="B83" s="832" t="s">
        <v>9408</v>
      </c>
      <c r="C83" s="832" t="s">
        <v>6770</v>
      </c>
      <c r="D83" s="832" t="s">
        <v>9437</v>
      </c>
      <c r="E83" s="832" t="s">
        <v>9438</v>
      </c>
      <c r="F83" s="849">
        <v>767</v>
      </c>
      <c r="G83" s="849">
        <v>18408</v>
      </c>
      <c r="H83" s="849">
        <v>0.98586118251928023</v>
      </c>
      <c r="I83" s="849">
        <v>24</v>
      </c>
      <c r="J83" s="849">
        <v>778</v>
      </c>
      <c r="K83" s="849">
        <v>18672</v>
      </c>
      <c r="L83" s="849">
        <v>1</v>
      </c>
      <c r="M83" s="849">
        <v>24</v>
      </c>
      <c r="N83" s="849">
        <v>733</v>
      </c>
      <c r="O83" s="849">
        <v>17592</v>
      </c>
      <c r="P83" s="837">
        <v>0.94215938303341906</v>
      </c>
      <c r="Q83" s="850">
        <v>24</v>
      </c>
    </row>
    <row r="84" spans="1:17" ht="14.4" customHeight="1" x14ac:dyDescent="0.3">
      <c r="A84" s="831" t="s">
        <v>9383</v>
      </c>
      <c r="B84" s="832" t="s">
        <v>9408</v>
      </c>
      <c r="C84" s="832" t="s">
        <v>6770</v>
      </c>
      <c r="D84" s="832" t="s">
        <v>9439</v>
      </c>
      <c r="E84" s="832" t="s">
        <v>9440</v>
      </c>
      <c r="F84" s="849">
        <v>2</v>
      </c>
      <c r="G84" s="849">
        <v>200</v>
      </c>
      <c r="H84" s="849">
        <v>0.99009900990099009</v>
      </c>
      <c r="I84" s="849">
        <v>100</v>
      </c>
      <c r="J84" s="849">
        <v>2</v>
      </c>
      <c r="K84" s="849">
        <v>202</v>
      </c>
      <c r="L84" s="849">
        <v>1</v>
      </c>
      <c r="M84" s="849">
        <v>101</v>
      </c>
      <c r="N84" s="849"/>
      <c r="O84" s="849"/>
      <c r="P84" s="837"/>
      <c r="Q84" s="850"/>
    </row>
    <row r="85" spans="1:17" ht="14.4" customHeight="1" x14ac:dyDescent="0.3">
      <c r="A85" s="831" t="s">
        <v>9383</v>
      </c>
      <c r="B85" s="832" t="s">
        <v>9408</v>
      </c>
      <c r="C85" s="832" t="s">
        <v>6770</v>
      </c>
      <c r="D85" s="832" t="s">
        <v>9441</v>
      </c>
      <c r="E85" s="832" t="s">
        <v>9442</v>
      </c>
      <c r="F85" s="849">
        <v>7</v>
      </c>
      <c r="G85" s="849">
        <v>4417</v>
      </c>
      <c r="H85" s="849">
        <v>3.5</v>
      </c>
      <c r="I85" s="849">
        <v>631</v>
      </c>
      <c r="J85" s="849">
        <v>2</v>
      </c>
      <c r="K85" s="849">
        <v>1262</v>
      </c>
      <c r="L85" s="849">
        <v>1</v>
      </c>
      <c r="M85" s="849">
        <v>631</v>
      </c>
      <c r="N85" s="849">
        <v>1</v>
      </c>
      <c r="O85" s="849">
        <v>631</v>
      </c>
      <c r="P85" s="837">
        <v>0.5</v>
      </c>
      <c r="Q85" s="850">
        <v>631</v>
      </c>
    </row>
    <row r="86" spans="1:17" ht="14.4" customHeight="1" x14ac:dyDescent="0.3">
      <c r="A86" s="831" t="s">
        <v>9383</v>
      </c>
      <c r="B86" s="832" t="s">
        <v>9408</v>
      </c>
      <c r="C86" s="832" t="s">
        <v>6770</v>
      </c>
      <c r="D86" s="832" t="s">
        <v>9443</v>
      </c>
      <c r="E86" s="832" t="s">
        <v>9444</v>
      </c>
      <c r="F86" s="849"/>
      <c r="G86" s="849"/>
      <c r="H86" s="849"/>
      <c r="I86" s="849"/>
      <c r="J86" s="849">
        <v>1</v>
      </c>
      <c r="K86" s="849">
        <v>210</v>
      </c>
      <c r="L86" s="849">
        <v>1</v>
      </c>
      <c r="M86" s="849">
        <v>210</v>
      </c>
      <c r="N86" s="849"/>
      <c r="O86" s="849"/>
      <c r="P86" s="837"/>
      <c r="Q86" s="850"/>
    </row>
    <row r="87" spans="1:17" ht="14.4" customHeight="1" x14ac:dyDescent="0.3">
      <c r="A87" s="831" t="s">
        <v>9383</v>
      </c>
      <c r="B87" s="832" t="s">
        <v>9408</v>
      </c>
      <c r="C87" s="832" t="s">
        <v>6770</v>
      </c>
      <c r="D87" s="832" t="s">
        <v>9445</v>
      </c>
      <c r="E87" s="832" t="s">
        <v>9446</v>
      </c>
      <c r="F87" s="849">
        <v>182</v>
      </c>
      <c r="G87" s="849">
        <v>12012</v>
      </c>
      <c r="H87" s="849">
        <v>1.0769230769230769</v>
      </c>
      <c r="I87" s="849">
        <v>66</v>
      </c>
      <c r="J87" s="849">
        <v>169</v>
      </c>
      <c r="K87" s="849">
        <v>11154</v>
      </c>
      <c r="L87" s="849">
        <v>1</v>
      </c>
      <c r="M87" s="849">
        <v>66</v>
      </c>
      <c r="N87" s="849">
        <v>139</v>
      </c>
      <c r="O87" s="849">
        <v>9174</v>
      </c>
      <c r="P87" s="837">
        <v>0.8224852071005917</v>
      </c>
      <c r="Q87" s="850">
        <v>66</v>
      </c>
    </row>
    <row r="88" spans="1:17" ht="14.4" customHeight="1" x14ac:dyDescent="0.3">
      <c r="A88" s="831" t="s">
        <v>9383</v>
      </c>
      <c r="B88" s="832" t="s">
        <v>9408</v>
      </c>
      <c r="C88" s="832" t="s">
        <v>6770</v>
      </c>
      <c r="D88" s="832" t="s">
        <v>9447</v>
      </c>
      <c r="E88" s="832" t="s">
        <v>9448</v>
      </c>
      <c r="F88" s="849">
        <v>2</v>
      </c>
      <c r="G88" s="849">
        <v>204</v>
      </c>
      <c r="H88" s="849"/>
      <c r="I88" s="849">
        <v>102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9383</v>
      </c>
      <c r="B89" s="832" t="s">
        <v>9408</v>
      </c>
      <c r="C89" s="832" t="s">
        <v>6770</v>
      </c>
      <c r="D89" s="832" t="s">
        <v>9449</v>
      </c>
      <c r="E89" s="832" t="s">
        <v>9450</v>
      </c>
      <c r="F89" s="849">
        <v>91</v>
      </c>
      <c r="G89" s="849">
        <v>31850</v>
      </c>
      <c r="H89" s="849">
        <v>0.23575129533678757</v>
      </c>
      <c r="I89" s="849">
        <v>350</v>
      </c>
      <c r="J89" s="849">
        <v>386</v>
      </c>
      <c r="K89" s="849">
        <v>135100</v>
      </c>
      <c r="L89" s="849">
        <v>1</v>
      </c>
      <c r="M89" s="849">
        <v>350</v>
      </c>
      <c r="N89" s="849">
        <v>250</v>
      </c>
      <c r="O89" s="849">
        <v>87750</v>
      </c>
      <c r="P89" s="837">
        <v>0.64951887490747595</v>
      </c>
      <c r="Q89" s="850">
        <v>351</v>
      </c>
    </row>
    <row r="90" spans="1:17" ht="14.4" customHeight="1" x14ac:dyDescent="0.3">
      <c r="A90" s="831" t="s">
        <v>9383</v>
      </c>
      <c r="B90" s="832" t="s">
        <v>9408</v>
      </c>
      <c r="C90" s="832" t="s">
        <v>6770</v>
      </c>
      <c r="D90" s="832" t="s">
        <v>9451</v>
      </c>
      <c r="E90" s="832" t="s">
        <v>9452</v>
      </c>
      <c r="F90" s="849">
        <v>691</v>
      </c>
      <c r="G90" s="849">
        <v>17275</v>
      </c>
      <c r="H90" s="849">
        <v>1.0058224163027656</v>
      </c>
      <c r="I90" s="849">
        <v>25</v>
      </c>
      <c r="J90" s="849">
        <v>687</v>
      </c>
      <c r="K90" s="849">
        <v>17175</v>
      </c>
      <c r="L90" s="849">
        <v>1</v>
      </c>
      <c r="M90" s="849">
        <v>25</v>
      </c>
      <c r="N90" s="849">
        <v>659</v>
      </c>
      <c r="O90" s="849">
        <v>16475</v>
      </c>
      <c r="P90" s="837">
        <v>0.95924308588064044</v>
      </c>
      <c r="Q90" s="850">
        <v>25</v>
      </c>
    </row>
    <row r="91" spans="1:17" ht="14.4" customHeight="1" x14ac:dyDescent="0.3">
      <c r="A91" s="831" t="s">
        <v>9383</v>
      </c>
      <c r="B91" s="832" t="s">
        <v>9408</v>
      </c>
      <c r="C91" s="832" t="s">
        <v>6770</v>
      </c>
      <c r="D91" s="832" t="s">
        <v>9453</v>
      </c>
      <c r="E91" s="832" t="s">
        <v>9454</v>
      </c>
      <c r="F91" s="849">
        <v>7</v>
      </c>
      <c r="G91" s="849">
        <v>5194</v>
      </c>
      <c r="H91" s="849">
        <v>0.7</v>
      </c>
      <c r="I91" s="849">
        <v>742</v>
      </c>
      <c r="J91" s="849">
        <v>10</v>
      </c>
      <c r="K91" s="849">
        <v>7420</v>
      </c>
      <c r="L91" s="849">
        <v>1</v>
      </c>
      <c r="M91" s="849">
        <v>742</v>
      </c>
      <c r="N91" s="849">
        <v>10</v>
      </c>
      <c r="O91" s="849">
        <v>7420</v>
      </c>
      <c r="P91" s="837">
        <v>1</v>
      </c>
      <c r="Q91" s="850">
        <v>742</v>
      </c>
    </row>
    <row r="92" spans="1:17" ht="14.4" customHeight="1" x14ac:dyDescent="0.3">
      <c r="A92" s="831" t="s">
        <v>9383</v>
      </c>
      <c r="B92" s="832" t="s">
        <v>9408</v>
      </c>
      <c r="C92" s="832" t="s">
        <v>6770</v>
      </c>
      <c r="D92" s="832" t="s">
        <v>9455</v>
      </c>
      <c r="E92" s="832" t="s">
        <v>9456</v>
      </c>
      <c r="F92" s="849">
        <v>228</v>
      </c>
      <c r="G92" s="849">
        <v>41268</v>
      </c>
      <c r="H92" s="849">
        <v>1.1231527093596059</v>
      </c>
      <c r="I92" s="849">
        <v>181</v>
      </c>
      <c r="J92" s="849">
        <v>203</v>
      </c>
      <c r="K92" s="849">
        <v>36743</v>
      </c>
      <c r="L92" s="849">
        <v>1</v>
      </c>
      <c r="M92" s="849">
        <v>181</v>
      </c>
      <c r="N92" s="849">
        <v>136</v>
      </c>
      <c r="O92" s="849">
        <v>24616</v>
      </c>
      <c r="P92" s="837">
        <v>0.66995073891625612</v>
      </c>
      <c r="Q92" s="850">
        <v>181</v>
      </c>
    </row>
    <row r="93" spans="1:17" ht="14.4" customHeight="1" x14ac:dyDescent="0.3">
      <c r="A93" s="831" t="s">
        <v>9383</v>
      </c>
      <c r="B93" s="832" t="s">
        <v>9408</v>
      </c>
      <c r="C93" s="832" t="s">
        <v>6770</v>
      </c>
      <c r="D93" s="832" t="s">
        <v>9457</v>
      </c>
      <c r="E93" s="832" t="s">
        <v>9458</v>
      </c>
      <c r="F93" s="849"/>
      <c r="G93" s="849"/>
      <c r="H93" s="849"/>
      <c r="I93" s="849"/>
      <c r="J93" s="849"/>
      <c r="K93" s="849"/>
      <c r="L93" s="849"/>
      <c r="M93" s="849"/>
      <c r="N93" s="849">
        <v>3</v>
      </c>
      <c r="O93" s="849">
        <v>252</v>
      </c>
      <c r="P93" s="837"/>
      <c r="Q93" s="850">
        <v>84</v>
      </c>
    </row>
    <row r="94" spans="1:17" ht="14.4" customHeight="1" x14ac:dyDescent="0.3">
      <c r="A94" s="831" t="s">
        <v>9383</v>
      </c>
      <c r="B94" s="832" t="s">
        <v>9408</v>
      </c>
      <c r="C94" s="832" t="s">
        <v>6770</v>
      </c>
      <c r="D94" s="832" t="s">
        <v>9459</v>
      </c>
      <c r="E94" s="832" t="s">
        <v>9460</v>
      </c>
      <c r="F94" s="849">
        <v>127</v>
      </c>
      <c r="G94" s="849">
        <v>32258</v>
      </c>
      <c r="H94" s="849">
        <v>0.900709219858156</v>
      </c>
      <c r="I94" s="849">
        <v>254</v>
      </c>
      <c r="J94" s="849">
        <v>141</v>
      </c>
      <c r="K94" s="849">
        <v>35814</v>
      </c>
      <c r="L94" s="849">
        <v>1</v>
      </c>
      <c r="M94" s="849">
        <v>254</v>
      </c>
      <c r="N94" s="849">
        <v>113</v>
      </c>
      <c r="O94" s="849">
        <v>28702</v>
      </c>
      <c r="P94" s="837">
        <v>0.8014184397163121</v>
      </c>
      <c r="Q94" s="850">
        <v>254</v>
      </c>
    </row>
    <row r="95" spans="1:17" ht="14.4" customHeight="1" x14ac:dyDescent="0.3">
      <c r="A95" s="831" t="s">
        <v>9383</v>
      </c>
      <c r="B95" s="832" t="s">
        <v>9408</v>
      </c>
      <c r="C95" s="832" t="s">
        <v>6770</v>
      </c>
      <c r="D95" s="832" t="s">
        <v>9461</v>
      </c>
      <c r="E95" s="832" t="s">
        <v>9462</v>
      </c>
      <c r="F95" s="849">
        <v>8</v>
      </c>
      <c r="G95" s="849">
        <v>2144</v>
      </c>
      <c r="H95" s="849">
        <v>0.8</v>
      </c>
      <c r="I95" s="849">
        <v>268</v>
      </c>
      <c r="J95" s="849">
        <v>10</v>
      </c>
      <c r="K95" s="849">
        <v>2680</v>
      </c>
      <c r="L95" s="849">
        <v>1</v>
      </c>
      <c r="M95" s="849">
        <v>268</v>
      </c>
      <c r="N95" s="849">
        <v>10</v>
      </c>
      <c r="O95" s="849">
        <v>2690</v>
      </c>
      <c r="P95" s="837">
        <v>1.0037313432835822</v>
      </c>
      <c r="Q95" s="850">
        <v>269</v>
      </c>
    </row>
    <row r="96" spans="1:17" ht="14.4" customHeight="1" x14ac:dyDescent="0.3">
      <c r="A96" s="831" t="s">
        <v>9383</v>
      </c>
      <c r="B96" s="832" t="s">
        <v>9408</v>
      </c>
      <c r="C96" s="832" t="s">
        <v>6770</v>
      </c>
      <c r="D96" s="832" t="s">
        <v>9463</v>
      </c>
      <c r="E96" s="832" t="s">
        <v>9464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12</v>
      </c>
      <c r="P96" s="837"/>
      <c r="Q96" s="850">
        <v>12</v>
      </c>
    </row>
    <row r="97" spans="1:17" ht="14.4" customHeight="1" x14ac:dyDescent="0.3">
      <c r="A97" s="831" t="s">
        <v>9383</v>
      </c>
      <c r="B97" s="832" t="s">
        <v>9408</v>
      </c>
      <c r="C97" s="832" t="s">
        <v>6770</v>
      </c>
      <c r="D97" s="832" t="s">
        <v>9465</v>
      </c>
      <c r="E97" s="832" t="s">
        <v>9466</v>
      </c>
      <c r="F97" s="849">
        <v>227</v>
      </c>
      <c r="G97" s="849">
        <v>49259</v>
      </c>
      <c r="H97" s="849">
        <v>0.9458333333333333</v>
      </c>
      <c r="I97" s="849">
        <v>217</v>
      </c>
      <c r="J97" s="849">
        <v>240</v>
      </c>
      <c r="K97" s="849">
        <v>52080</v>
      </c>
      <c r="L97" s="849">
        <v>1</v>
      </c>
      <c r="M97" s="849">
        <v>217</v>
      </c>
      <c r="N97" s="849">
        <v>156</v>
      </c>
      <c r="O97" s="849">
        <v>33852</v>
      </c>
      <c r="P97" s="837">
        <v>0.65</v>
      </c>
      <c r="Q97" s="850">
        <v>217</v>
      </c>
    </row>
    <row r="98" spans="1:17" ht="14.4" customHeight="1" x14ac:dyDescent="0.3">
      <c r="A98" s="831" t="s">
        <v>9383</v>
      </c>
      <c r="B98" s="832" t="s">
        <v>9408</v>
      </c>
      <c r="C98" s="832" t="s">
        <v>6770</v>
      </c>
      <c r="D98" s="832" t="s">
        <v>9467</v>
      </c>
      <c r="E98" s="832" t="s">
        <v>9468</v>
      </c>
      <c r="F98" s="849">
        <v>9</v>
      </c>
      <c r="G98" s="849">
        <v>333</v>
      </c>
      <c r="H98" s="849">
        <v>0.6</v>
      </c>
      <c r="I98" s="849">
        <v>37</v>
      </c>
      <c r="J98" s="849">
        <v>15</v>
      </c>
      <c r="K98" s="849">
        <v>555</v>
      </c>
      <c r="L98" s="849">
        <v>1</v>
      </c>
      <c r="M98" s="849">
        <v>37</v>
      </c>
      <c r="N98" s="849">
        <v>13</v>
      </c>
      <c r="O98" s="849">
        <v>481</v>
      </c>
      <c r="P98" s="837">
        <v>0.8666666666666667</v>
      </c>
      <c r="Q98" s="850">
        <v>37</v>
      </c>
    </row>
    <row r="99" spans="1:17" ht="14.4" customHeight="1" x14ac:dyDescent="0.3">
      <c r="A99" s="831" t="s">
        <v>9383</v>
      </c>
      <c r="B99" s="832" t="s">
        <v>9408</v>
      </c>
      <c r="C99" s="832" t="s">
        <v>6770</v>
      </c>
      <c r="D99" s="832" t="s">
        <v>9469</v>
      </c>
      <c r="E99" s="832" t="s">
        <v>9470</v>
      </c>
      <c r="F99" s="849">
        <v>19</v>
      </c>
      <c r="G99" s="849">
        <v>11248</v>
      </c>
      <c r="H99" s="849">
        <v>1</v>
      </c>
      <c r="I99" s="849">
        <v>592</v>
      </c>
      <c r="J99" s="849">
        <v>19</v>
      </c>
      <c r="K99" s="849">
        <v>11248</v>
      </c>
      <c r="L99" s="849">
        <v>1</v>
      </c>
      <c r="M99" s="849">
        <v>592</v>
      </c>
      <c r="N99" s="849">
        <v>21</v>
      </c>
      <c r="O99" s="849">
        <v>12474</v>
      </c>
      <c r="P99" s="837">
        <v>1.1089971550497866</v>
      </c>
      <c r="Q99" s="850">
        <v>594</v>
      </c>
    </row>
    <row r="100" spans="1:17" ht="14.4" customHeight="1" x14ac:dyDescent="0.3">
      <c r="A100" s="831" t="s">
        <v>9383</v>
      </c>
      <c r="B100" s="832" t="s">
        <v>9408</v>
      </c>
      <c r="C100" s="832" t="s">
        <v>6770</v>
      </c>
      <c r="D100" s="832" t="s">
        <v>9471</v>
      </c>
      <c r="E100" s="832" t="s">
        <v>9472</v>
      </c>
      <c r="F100" s="849">
        <v>2</v>
      </c>
      <c r="G100" s="849">
        <v>100</v>
      </c>
      <c r="H100" s="849">
        <v>0.66666666666666663</v>
      </c>
      <c r="I100" s="849">
        <v>50</v>
      </c>
      <c r="J100" s="849">
        <v>3</v>
      </c>
      <c r="K100" s="849">
        <v>150</v>
      </c>
      <c r="L100" s="849">
        <v>1</v>
      </c>
      <c r="M100" s="849">
        <v>50</v>
      </c>
      <c r="N100" s="849">
        <v>10</v>
      </c>
      <c r="O100" s="849">
        <v>500</v>
      </c>
      <c r="P100" s="837">
        <v>3.3333333333333335</v>
      </c>
      <c r="Q100" s="850">
        <v>50</v>
      </c>
    </row>
    <row r="101" spans="1:17" ht="14.4" customHeight="1" x14ac:dyDescent="0.3">
      <c r="A101" s="831" t="s">
        <v>9383</v>
      </c>
      <c r="B101" s="832" t="s">
        <v>9408</v>
      </c>
      <c r="C101" s="832" t="s">
        <v>6770</v>
      </c>
      <c r="D101" s="832" t="s">
        <v>9473</v>
      </c>
      <c r="E101" s="832" t="s">
        <v>9474</v>
      </c>
      <c r="F101" s="849">
        <v>16</v>
      </c>
      <c r="G101" s="849">
        <v>8752</v>
      </c>
      <c r="H101" s="849">
        <v>1.3333333333333333</v>
      </c>
      <c r="I101" s="849">
        <v>547</v>
      </c>
      <c r="J101" s="849">
        <v>12</v>
      </c>
      <c r="K101" s="849">
        <v>6564</v>
      </c>
      <c r="L101" s="849">
        <v>1</v>
      </c>
      <c r="M101" s="849">
        <v>547</v>
      </c>
      <c r="N101" s="849">
        <v>14</v>
      </c>
      <c r="O101" s="849">
        <v>7672</v>
      </c>
      <c r="P101" s="837">
        <v>1.1687995124923827</v>
      </c>
      <c r="Q101" s="850">
        <v>548</v>
      </c>
    </row>
    <row r="102" spans="1:17" ht="14.4" customHeight="1" x14ac:dyDescent="0.3">
      <c r="A102" s="831" t="s">
        <v>9383</v>
      </c>
      <c r="B102" s="832" t="s">
        <v>9408</v>
      </c>
      <c r="C102" s="832" t="s">
        <v>6770</v>
      </c>
      <c r="D102" s="832" t="s">
        <v>9475</v>
      </c>
      <c r="E102" s="832" t="s">
        <v>9476</v>
      </c>
      <c r="F102" s="849">
        <v>13</v>
      </c>
      <c r="G102" s="849">
        <v>6721</v>
      </c>
      <c r="H102" s="849">
        <v>0.40546573359073357</v>
      </c>
      <c r="I102" s="849">
        <v>517</v>
      </c>
      <c r="J102" s="849">
        <v>32</v>
      </c>
      <c r="K102" s="849">
        <v>16576</v>
      </c>
      <c r="L102" s="849">
        <v>1</v>
      </c>
      <c r="M102" s="849">
        <v>518</v>
      </c>
      <c r="N102" s="849">
        <v>16</v>
      </c>
      <c r="O102" s="849">
        <v>8336</v>
      </c>
      <c r="P102" s="837">
        <v>0.50289575289575295</v>
      </c>
      <c r="Q102" s="850">
        <v>521</v>
      </c>
    </row>
    <row r="103" spans="1:17" ht="14.4" customHeight="1" x14ac:dyDescent="0.3">
      <c r="A103" s="831" t="s">
        <v>9383</v>
      </c>
      <c r="B103" s="832" t="s">
        <v>9408</v>
      </c>
      <c r="C103" s="832" t="s">
        <v>6770</v>
      </c>
      <c r="D103" s="832" t="s">
        <v>9477</v>
      </c>
      <c r="E103" s="832" t="s">
        <v>9478</v>
      </c>
      <c r="F103" s="849">
        <v>7</v>
      </c>
      <c r="G103" s="849">
        <v>5152</v>
      </c>
      <c r="H103" s="849">
        <v>0.53846153846153844</v>
      </c>
      <c r="I103" s="849">
        <v>736</v>
      </c>
      <c r="J103" s="849">
        <v>13</v>
      </c>
      <c r="K103" s="849">
        <v>9568</v>
      </c>
      <c r="L103" s="849">
        <v>1</v>
      </c>
      <c r="M103" s="849">
        <v>736</v>
      </c>
      <c r="N103" s="849">
        <v>10</v>
      </c>
      <c r="O103" s="849">
        <v>7370</v>
      </c>
      <c r="P103" s="837">
        <v>0.77027591973244147</v>
      </c>
      <c r="Q103" s="850">
        <v>737</v>
      </c>
    </row>
    <row r="104" spans="1:17" ht="14.4" customHeight="1" x14ac:dyDescent="0.3">
      <c r="A104" s="831" t="s">
        <v>9383</v>
      </c>
      <c r="B104" s="832" t="s">
        <v>9408</v>
      </c>
      <c r="C104" s="832" t="s">
        <v>6770</v>
      </c>
      <c r="D104" s="832" t="s">
        <v>9479</v>
      </c>
      <c r="E104" s="832" t="s">
        <v>9480</v>
      </c>
      <c r="F104" s="849">
        <v>9</v>
      </c>
      <c r="G104" s="849">
        <v>2961</v>
      </c>
      <c r="H104" s="849">
        <v>0.69230769230769229</v>
      </c>
      <c r="I104" s="849">
        <v>329</v>
      </c>
      <c r="J104" s="849">
        <v>13</v>
      </c>
      <c r="K104" s="849">
        <v>4277</v>
      </c>
      <c r="L104" s="849">
        <v>1</v>
      </c>
      <c r="M104" s="849">
        <v>329</v>
      </c>
      <c r="N104" s="849">
        <v>13</v>
      </c>
      <c r="O104" s="849">
        <v>4290</v>
      </c>
      <c r="P104" s="837">
        <v>1.0030395136778116</v>
      </c>
      <c r="Q104" s="850">
        <v>330</v>
      </c>
    </row>
    <row r="105" spans="1:17" ht="14.4" customHeight="1" x14ac:dyDescent="0.3">
      <c r="A105" s="831" t="s">
        <v>9383</v>
      </c>
      <c r="B105" s="832" t="s">
        <v>9408</v>
      </c>
      <c r="C105" s="832" t="s">
        <v>6770</v>
      </c>
      <c r="D105" s="832" t="s">
        <v>9481</v>
      </c>
      <c r="E105" s="832" t="s">
        <v>9482</v>
      </c>
      <c r="F105" s="849">
        <v>8</v>
      </c>
      <c r="G105" s="849">
        <v>2768</v>
      </c>
      <c r="H105" s="849">
        <v>0.8</v>
      </c>
      <c r="I105" s="849">
        <v>346</v>
      </c>
      <c r="J105" s="849">
        <v>10</v>
      </c>
      <c r="K105" s="849">
        <v>3460</v>
      </c>
      <c r="L105" s="849">
        <v>1</v>
      </c>
      <c r="M105" s="849">
        <v>346</v>
      </c>
      <c r="N105" s="849">
        <v>10</v>
      </c>
      <c r="O105" s="849">
        <v>3470</v>
      </c>
      <c r="P105" s="837">
        <v>1.0028901734104045</v>
      </c>
      <c r="Q105" s="850">
        <v>347</v>
      </c>
    </row>
    <row r="106" spans="1:17" ht="14.4" customHeight="1" x14ac:dyDescent="0.3">
      <c r="A106" s="831" t="s">
        <v>9383</v>
      </c>
      <c r="B106" s="832" t="s">
        <v>9408</v>
      </c>
      <c r="C106" s="832" t="s">
        <v>6770</v>
      </c>
      <c r="D106" s="832" t="s">
        <v>9483</v>
      </c>
      <c r="E106" s="832" t="s">
        <v>9484</v>
      </c>
      <c r="F106" s="849">
        <v>12</v>
      </c>
      <c r="G106" s="849">
        <v>9036</v>
      </c>
      <c r="H106" s="849">
        <v>1.3333333333333333</v>
      </c>
      <c r="I106" s="849">
        <v>753</v>
      </c>
      <c r="J106" s="849">
        <v>9</v>
      </c>
      <c r="K106" s="849">
        <v>6777</v>
      </c>
      <c r="L106" s="849">
        <v>1</v>
      </c>
      <c r="M106" s="849">
        <v>753</v>
      </c>
      <c r="N106" s="849">
        <v>8</v>
      </c>
      <c r="O106" s="849">
        <v>6032</v>
      </c>
      <c r="P106" s="837">
        <v>0.89006935222074668</v>
      </c>
      <c r="Q106" s="850">
        <v>754</v>
      </c>
    </row>
    <row r="107" spans="1:17" ht="14.4" customHeight="1" x14ac:dyDescent="0.3">
      <c r="A107" s="831" t="s">
        <v>9383</v>
      </c>
      <c r="B107" s="832" t="s">
        <v>9408</v>
      </c>
      <c r="C107" s="832" t="s">
        <v>6770</v>
      </c>
      <c r="D107" s="832" t="s">
        <v>9485</v>
      </c>
      <c r="E107" s="832" t="s">
        <v>9486</v>
      </c>
      <c r="F107" s="849">
        <v>28</v>
      </c>
      <c r="G107" s="849">
        <v>6496</v>
      </c>
      <c r="H107" s="849">
        <v>0.68292682926829273</v>
      </c>
      <c r="I107" s="849">
        <v>232</v>
      </c>
      <c r="J107" s="849">
        <v>41</v>
      </c>
      <c r="K107" s="849">
        <v>9512</v>
      </c>
      <c r="L107" s="849">
        <v>1</v>
      </c>
      <c r="M107" s="849">
        <v>232</v>
      </c>
      <c r="N107" s="849">
        <v>33</v>
      </c>
      <c r="O107" s="849">
        <v>7656</v>
      </c>
      <c r="P107" s="837">
        <v>0.80487804878048785</v>
      </c>
      <c r="Q107" s="850">
        <v>232</v>
      </c>
    </row>
    <row r="108" spans="1:17" ht="14.4" customHeight="1" x14ac:dyDescent="0.3">
      <c r="A108" s="831" t="s">
        <v>9383</v>
      </c>
      <c r="B108" s="832" t="s">
        <v>9408</v>
      </c>
      <c r="C108" s="832" t="s">
        <v>6770</v>
      </c>
      <c r="D108" s="832" t="s">
        <v>9487</v>
      </c>
      <c r="E108" s="832" t="s">
        <v>9488</v>
      </c>
      <c r="F108" s="849">
        <v>6</v>
      </c>
      <c r="G108" s="849">
        <v>1398</v>
      </c>
      <c r="H108" s="849">
        <v>6</v>
      </c>
      <c r="I108" s="849">
        <v>233</v>
      </c>
      <c r="J108" s="849">
        <v>1</v>
      </c>
      <c r="K108" s="849">
        <v>233</v>
      </c>
      <c r="L108" s="849">
        <v>1</v>
      </c>
      <c r="M108" s="849">
        <v>233</v>
      </c>
      <c r="N108" s="849">
        <v>2</v>
      </c>
      <c r="O108" s="849">
        <v>468</v>
      </c>
      <c r="P108" s="837">
        <v>2.0085836909871246</v>
      </c>
      <c r="Q108" s="850">
        <v>234</v>
      </c>
    </row>
    <row r="109" spans="1:17" ht="14.4" customHeight="1" x14ac:dyDescent="0.3">
      <c r="A109" s="831" t="s">
        <v>9383</v>
      </c>
      <c r="B109" s="832" t="s">
        <v>9408</v>
      </c>
      <c r="C109" s="832" t="s">
        <v>6770</v>
      </c>
      <c r="D109" s="832" t="s">
        <v>9489</v>
      </c>
      <c r="E109" s="832" t="s">
        <v>9490</v>
      </c>
      <c r="F109" s="849">
        <v>12</v>
      </c>
      <c r="G109" s="849">
        <v>4920</v>
      </c>
      <c r="H109" s="849">
        <v>2.4</v>
      </c>
      <c r="I109" s="849">
        <v>410</v>
      </c>
      <c r="J109" s="849">
        <v>5</v>
      </c>
      <c r="K109" s="849">
        <v>2050</v>
      </c>
      <c r="L109" s="849">
        <v>1</v>
      </c>
      <c r="M109" s="849">
        <v>410</v>
      </c>
      <c r="N109" s="849">
        <v>6</v>
      </c>
      <c r="O109" s="849">
        <v>2466</v>
      </c>
      <c r="P109" s="837">
        <v>1.2029268292682926</v>
      </c>
      <c r="Q109" s="850">
        <v>411</v>
      </c>
    </row>
    <row r="110" spans="1:17" ht="14.4" customHeight="1" x14ac:dyDescent="0.3">
      <c r="A110" s="831" t="s">
        <v>9383</v>
      </c>
      <c r="B110" s="832" t="s">
        <v>9408</v>
      </c>
      <c r="C110" s="832" t="s">
        <v>6770</v>
      </c>
      <c r="D110" s="832" t="s">
        <v>9491</v>
      </c>
      <c r="E110" s="832" t="s">
        <v>9492</v>
      </c>
      <c r="F110" s="849">
        <v>11</v>
      </c>
      <c r="G110" s="849">
        <v>7172</v>
      </c>
      <c r="H110" s="849">
        <v>3.6666666666666665</v>
      </c>
      <c r="I110" s="849">
        <v>652</v>
      </c>
      <c r="J110" s="849">
        <v>3</v>
      </c>
      <c r="K110" s="849">
        <v>1956</v>
      </c>
      <c r="L110" s="849">
        <v>1</v>
      </c>
      <c r="M110" s="849">
        <v>652</v>
      </c>
      <c r="N110" s="849">
        <v>4</v>
      </c>
      <c r="O110" s="849">
        <v>2612</v>
      </c>
      <c r="P110" s="837">
        <v>1.3353783231083844</v>
      </c>
      <c r="Q110" s="850">
        <v>653</v>
      </c>
    </row>
    <row r="111" spans="1:17" ht="14.4" customHeight="1" x14ac:dyDescent="0.3">
      <c r="A111" s="831" t="s">
        <v>9383</v>
      </c>
      <c r="B111" s="832" t="s">
        <v>9408</v>
      </c>
      <c r="C111" s="832" t="s">
        <v>6770</v>
      </c>
      <c r="D111" s="832" t="s">
        <v>9493</v>
      </c>
      <c r="E111" s="832" t="s">
        <v>9494</v>
      </c>
      <c r="F111" s="849">
        <v>12</v>
      </c>
      <c r="G111" s="849">
        <v>7080</v>
      </c>
      <c r="H111" s="849">
        <v>2.4</v>
      </c>
      <c r="I111" s="849">
        <v>590</v>
      </c>
      <c r="J111" s="849">
        <v>5</v>
      </c>
      <c r="K111" s="849">
        <v>2950</v>
      </c>
      <c r="L111" s="849">
        <v>1</v>
      </c>
      <c r="M111" s="849">
        <v>590</v>
      </c>
      <c r="N111" s="849">
        <v>6</v>
      </c>
      <c r="O111" s="849">
        <v>3546</v>
      </c>
      <c r="P111" s="837">
        <v>1.2020338983050847</v>
      </c>
      <c r="Q111" s="850">
        <v>591</v>
      </c>
    </row>
    <row r="112" spans="1:17" ht="14.4" customHeight="1" x14ac:dyDescent="0.3">
      <c r="A112" s="831" t="s">
        <v>9383</v>
      </c>
      <c r="B112" s="832" t="s">
        <v>9408</v>
      </c>
      <c r="C112" s="832" t="s">
        <v>6770</v>
      </c>
      <c r="D112" s="832" t="s">
        <v>9495</v>
      </c>
      <c r="E112" s="832" t="s">
        <v>9496</v>
      </c>
      <c r="F112" s="849">
        <v>1</v>
      </c>
      <c r="G112" s="849">
        <v>420</v>
      </c>
      <c r="H112" s="849">
        <v>0.5</v>
      </c>
      <c r="I112" s="849">
        <v>420</v>
      </c>
      <c r="J112" s="849">
        <v>2</v>
      </c>
      <c r="K112" s="849">
        <v>840</v>
      </c>
      <c r="L112" s="849">
        <v>1</v>
      </c>
      <c r="M112" s="849">
        <v>420</v>
      </c>
      <c r="N112" s="849">
        <v>2</v>
      </c>
      <c r="O112" s="849">
        <v>842</v>
      </c>
      <c r="P112" s="837">
        <v>1.0023809523809524</v>
      </c>
      <c r="Q112" s="850">
        <v>421</v>
      </c>
    </row>
    <row r="113" spans="1:17" ht="14.4" customHeight="1" x14ac:dyDescent="0.3">
      <c r="A113" s="831" t="s">
        <v>9383</v>
      </c>
      <c r="B113" s="832" t="s">
        <v>9408</v>
      </c>
      <c r="C113" s="832" t="s">
        <v>6770</v>
      </c>
      <c r="D113" s="832" t="s">
        <v>9497</v>
      </c>
      <c r="E113" s="832" t="s">
        <v>9498</v>
      </c>
      <c r="F113" s="849">
        <v>2</v>
      </c>
      <c r="G113" s="849">
        <v>340</v>
      </c>
      <c r="H113" s="849">
        <v>0.99415204678362568</v>
      </c>
      <c r="I113" s="849">
        <v>170</v>
      </c>
      <c r="J113" s="849">
        <v>2</v>
      </c>
      <c r="K113" s="849">
        <v>342</v>
      </c>
      <c r="L113" s="849">
        <v>1</v>
      </c>
      <c r="M113" s="849">
        <v>171</v>
      </c>
      <c r="N113" s="849"/>
      <c r="O113" s="849"/>
      <c r="P113" s="837"/>
      <c r="Q113" s="850"/>
    </row>
    <row r="114" spans="1:17" ht="14.4" customHeight="1" x14ac:dyDescent="0.3">
      <c r="A114" s="831" t="s">
        <v>9383</v>
      </c>
      <c r="B114" s="832" t="s">
        <v>9408</v>
      </c>
      <c r="C114" s="832" t="s">
        <v>6770</v>
      </c>
      <c r="D114" s="832" t="s">
        <v>9499</v>
      </c>
      <c r="E114" s="832" t="s">
        <v>9500</v>
      </c>
      <c r="F114" s="849">
        <v>15</v>
      </c>
      <c r="G114" s="849">
        <v>11835</v>
      </c>
      <c r="H114" s="849">
        <v>0.34090909090909088</v>
      </c>
      <c r="I114" s="849">
        <v>789</v>
      </c>
      <c r="J114" s="849">
        <v>44</v>
      </c>
      <c r="K114" s="849">
        <v>34716</v>
      </c>
      <c r="L114" s="849">
        <v>1</v>
      </c>
      <c r="M114" s="849">
        <v>789</v>
      </c>
      <c r="N114" s="849">
        <v>59</v>
      </c>
      <c r="O114" s="849">
        <v>46610</v>
      </c>
      <c r="P114" s="837">
        <v>1.3426085954603064</v>
      </c>
      <c r="Q114" s="850">
        <v>790</v>
      </c>
    </row>
    <row r="115" spans="1:17" ht="14.4" customHeight="1" x14ac:dyDescent="0.3">
      <c r="A115" s="831" t="s">
        <v>9383</v>
      </c>
      <c r="B115" s="832" t="s">
        <v>9408</v>
      </c>
      <c r="C115" s="832" t="s">
        <v>6770</v>
      </c>
      <c r="D115" s="832" t="s">
        <v>9501</v>
      </c>
      <c r="E115" s="832" t="s">
        <v>9502</v>
      </c>
      <c r="F115" s="849">
        <v>9</v>
      </c>
      <c r="G115" s="849">
        <v>2016</v>
      </c>
      <c r="H115" s="849">
        <v>0.69230769230769229</v>
      </c>
      <c r="I115" s="849">
        <v>224</v>
      </c>
      <c r="J115" s="849">
        <v>13</v>
      </c>
      <c r="K115" s="849">
        <v>2912</v>
      </c>
      <c r="L115" s="849">
        <v>1</v>
      </c>
      <c r="M115" s="849">
        <v>224</v>
      </c>
      <c r="N115" s="849">
        <v>13</v>
      </c>
      <c r="O115" s="849">
        <v>2925</v>
      </c>
      <c r="P115" s="837">
        <v>1.0044642857142858</v>
      </c>
      <c r="Q115" s="850">
        <v>225</v>
      </c>
    </row>
    <row r="116" spans="1:17" ht="14.4" customHeight="1" x14ac:dyDescent="0.3">
      <c r="A116" s="831" t="s">
        <v>9383</v>
      </c>
      <c r="B116" s="832" t="s">
        <v>9408</v>
      </c>
      <c r="C116" s="832" t="s">
        <v>6770</v>
      </c>
      <c r="D116" s="832" t="s">
        <v>9503</v>
      </c>
      <c r="E116" s="832" t="s">
        <v>9504</v>
      </c>
      <c r="F116" s="849">
        <v>10</v>
      </c>
      <c r="G116" s="849">
        <v>5660</v>
      </c>
      <c r="H116" s="849">
        <v>5</v>
      </c>
      <c r="I116" s="849">
        <v>566</v>
      </c>
      <c r="J116" s="849">
        <v>2</v>
      </c>
      <c r="K116" s="849">
        <v>1132</v>
      </c>
      <c r="L116" s="849">
        <v>1</v>
      </c>
      <c r="M116" s="849">
        <v>566</v>
      </c>
      <c r="N116" s="849">
        <v>4</v>
      </c>
      <c r="O116" s="849">
        <v>2268</v>
      </c>
      <c r="P116" s="837">
        <v>2.0035335689045937</v>
      </c>
      <c r="Q116" s="850">
        <v>567</v>
      </c>
    </row>
    <row r="117" spans="1:17" ht="14.4" customHeight="1" x14ac:dyDescent="0.3">
      <c r="A117" s="831" t="s">
        <v>9383</v>
      </c>
      <c r="B117" s="832" t="s">
        <v>9408</v>
      </c>
      <c r="C117" s="832" t="s">
        <v>6770</v>
      </c>
      <c r="D117" s="832" t="s">
        <v>9505</v>
      </c>
      <c r="E117" s="832" t="s">
        <v>9506</v>
      </c>
      <c r="F117" s="849">
        <v>5</v>
      </c>
      <c r="G117" s="849">
        <v>4595</v>
      </c>
      <c r="H117" s="849">
        <v>1.25</v>
      </c>
      <c r="I117" s="849">
        <v>919</v>
      </c>
      <c r="J117" s="849">
        <v>4</v>
      </c>
      <c r="K117" s="849">
        <v>3676</v>
      </c>
      <c r="L117" s="849">
        <v>1</v>
      </c>
      <c r="M117" s="849">
        <v>919</v>
      </c>
      <c r="N117" s="849">
        <v>7</v>
      </c>
      <c r="O117" s="849">
        <v>6440</v>
      </c>
      <c r="P117" s="837">
        <v>1.7519042437431991</v>
      </c>
      <c r="Q117" s="850">
        <v>920</v>
      </c>
    </row>
    <row r="118" spans="1:17" ht="14.4" customHeight="1" x14ac:dyDescent="0.3">
      <c r="A118" s="831" t="s">
        <v>9383</v>
      </c>
      <c r="B118" s="832" t="s">
        <v>9408</v>
      </c>
      <c r="C118" s="832" t="s">
        <v>6770</v>
      </c>
      <c r="D118" s="832" t="s">
        <v>9507</v>
      </c>
      <c r="E118" s="832" t="s">
        <v>9508</v>
      </c>
      <c r="F118" s="849">
        <v>5</v>
      </c>
      <c r="G118" s="849">
        <v>4480</v>
      </c>
      <c r="H118" s="849">
        <v>1.25</v>
      </c>
      <c r="I118" s="849">
        <v>896</v>
      </c>
      <c r="J118" s="849">
        <v>4</v>
      </c>
      <c r="K118" s="849">
        <v>3584</v>
      </c>
      <c r="L118" s="849">
        <v>1</v>
      </c>
      <c r="M118" s="849">
        <v>896</v>
      </c>
      <c r="N118" s="849">
        <v>7</v>
      </c>
      <c r="O118" s="849">
        <v>6279</v>
      </c>
      <c r="P118" s="837">
        <v>1.751953125</v>
      </c>
      <c r="Q118" s="850">
        <v>897</v>
      </c>
    </row>
    <row r="119" spans="1:17" ht="14.4" customHeight="1" x14ac:dyDescent="0.3">
      <c r="A119" s="831" t="s">
        <v>9383</v>
      </c>
      <c r="B119" s="832" t="s">
        <v>9408</v>
      </c>
      <c r="C119" s="832" t="s">
        <v>6770</v>
      </c>
      <c r="D119" s="832" t="s">
        <v>9509</v>
      </c>
      <c r="E119" s="832" t="s">
        <v>9510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347</v>
      </c>
      <c r="P119" s="837"/>
      <c r="Q119" s="850">
        <v>347</v>
      </c>
    </row>
    <row r="120" spans="1:17" ht="14.4" customHeight="1" x14ac:dyDescent="0.3">
      <c r="A120" s="831" t="s">
        <v>9383</v>
      </c>
      <c r="B120" s="832" t="s">
        <v>9408</v>
      </c>
      <c r="C120" s="832" t="s">
        <v>6770</v>
      </c>
      <c r="D120" s="832" t="s">
        <v>9511</v>
      </c>
      <c r="E120" s="832" t="s">
        <v>9512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428</v>
      </c>
      <c r="P120" s="837"/>
      <c r="Q120" s="850">
        <v>428</v>
      </c>
    </row>
    <row r="121" spans="1:17" ht="14.4" customHeight="1" x14ac:dyDescent="0.3">
      <c r="A121" s="831" t="s">
        <v>9383</v>
      </c>
      <c r="B121" s="832" t="s">
        <v>9408</v>
      </c>
      <c r="C121" s="832" t="s">
        <v>6770</v>
      </c>
      <c r="D121" s="832" t="s">
        <v>9513</v>
      </c>
      <c r="E121" s="832" t="s">
        <v>9514</v>
      </c>
      <c r="F121" s="849"/>
      <c r="G121" s="849"/>
      <c r="H121" s="849"/>
      <c r="I121" s="849"/>
      <c r="J121" s="849"/>
      <c r="K121" s="849"/>
      <c r="L121" s="849"/>
      <c r="M121" s="849"/>
      <c r="N121" s="849">
        <v>33</v>
      </c>
      <c r="O121" s="849">
        <v>6699</v>
      </c>
      <c r="P121" s="837"/>
      <c r="Q121" s="850">
        <v>203</v>
      </c>
    </row>
    <row r="122" spans="1:17" ht="14.4" customHeight="1" x14ac:dyDescent="0.3">
      <c r="A122" s="831" t="s">
        <v>9515</v>
      </c>
      <c r="B122" s="832" t="s">
        <v>9516</v>
      </c>
      <c r="C122" s="832" t="s">
        <v>6770</v>
      </c>
      <c r="D122" s="832" t="s">
        <v>9517</v>
      </c>
      <c r="E122" s="832" t="s">
        <v>9518</v>
      </c>
      <c r="F122" s="849">
        <v>1002</v>
      </c>
      <c r="G122" s="849">
        <v>27054</v>
      </c>
      <c r="H122" s="849">
        <v>1.1557093425605536</v>
      </c>
      <c r="I122" s="849">
        <v>27</v>
      </c>
      <c r="J122" s="849">
        <v>867</v>
      </c>
      <c r="K122" s="849">
        <v>23409</v>
      </c>
      <c r="L122" s="849">
        <v>1</v>
      </c>
      <c r="M122" s="849">
        <v>27</v>
      </c>
      <c r="N122" s="849">
        <v>857</v>
      </c>
      <c r="O122" s="849">
        <v>23996</v>
      </c>
      <c r="P122" s="837">
        <v>1.0250758255371866</v>
      </c>
      <c r="Q122" s="850">
        <v>28</v>
      </c>
    </row>
    <row r="123" spans="1:17" ht="14.4" customHeight="1" x14ac:dyDescent="0.3">
      <c r="A123" s="831" t="s">
        <v>9515</v>
      </c>
      <c r="B123" s="832" t="s">
        <v>9516</v>
      </c>
      <c r="C123" s="832" t="s">
        <v>6770</v>
      </c>
      <c r="D123" s="832" t="s">
        <v>9519</v>
      </c>
      <c r="E123" s="832" t="s">
        <v>9520</v>
      </c>
      <c r="F123" s="849">
        <v>340</v>
      </c>
      <c r="G123" s="849">
        <v>18360</v>
      </c>
      <c r="H123" s="849">
        <v>1.0862619808306708</v>
      </c>
      <c r="I123" s="849">
        <v>54</v>
      </c>
      <c r="J123" s="849">
        <v>313</v>
      </c>
      <c r="K123" s="849">
        <v>16902</v>
      </c>
      <c r="L123" s="849">
        <v>1</v>
      </c>
      <c r="M123" s="849">
        <v>54</v>
      </c>
      <c r="N123" s="849">
        <v>302</v>
      </c>
      <c r="O123" s="849">
        <v>16308</v>
      </c>
      <c r="P123" s="837">
        <v>0.96485623003194887</v>
      </c>
      <c r="Q123" s="850">
        <v>54</v>
      </c>
    </row>
    <row r="124" spans="1:17" ht="14.4" customHeight="1" x14ac:dyDescent="0.3">
      <c r="A124" s="831" t="s">
        <v>9515</v>
      </c>
      <c r="B124" s="832" t="s">
        <v>9516</v>
      </c>
      <c r="C124" s="832" t="s">
        <v>6770</v>
      </c>
      <c r="D124" s="832" t="s">
        <v>9521</v>
      </c>
      <c r="E124" s="832" t="s">
        <v>9522</v>
      </c>
      <c r="F124" s="849">
        <v>380</v>
      </c>
      <c r="G124" s="849">
        <v>9120</v>
      </c>
      <c r="H124" s="849">
        <v>1.3240418118466899</v>
      </c>
      <c r="I124" s="849">
        <v>24</v>
      </c>
      <c r="J124" s="849">
        <v>287</v>
      </c>
      <c r="K124" s="849">
        <v>6888</v>
      </c>
      <c r="L124" s="849">
        <v>1</v>
      </c>
      <c r="M124" s="849">
        <v>24</v>
      </c>
      <c r="N124" s="849">
        <v>317</v>
      </c>
      <c r="O124" s="849">
        <v>7608</v>
      </c>
      <c r="P124" s="837">
        <v>1.1045296167247387</v>
      </c>
      <c r="Q124" s="850">
        <v>24</v>
      </c>
    </row>
    <row r="125" spans="1:17" ht="14.4" customHeight="1" x14ac:dyDescent="0.3">
      <c r="A125" s="831" t="s">
        <v>9515</v>
      </c>
      <c r="B125" s="832" t="s">
        <v>9516</v>
      </c>
      <c r="C125" s="832" t="s">
        <v>6770</v>
      </c>
      <c r="D125" s="832" t="s">
        <v>9523</v>
      </c>
      <c r="E125" s="832" t="s">
        <v>9524</v>
      </c>
      <c r="F125" s="849">
        <v>968</v>
      </c>
      <c r="G125" s="849">
        <v>26136</v>
      </c>
      <c r="H125" s="849">
        <v>1.0987514188422247</v>
      </c>
      <c r="I125" s="849">
        <v>27</v>
      </c>
      <c r="J125" s="849">
        <v>881</v>
      </c>
      <c r="K125" s="849">
        <v>23787</v>
      </c>
      <c r="L125" s="849">
        <v>1</v>
      </c>
      <c r="M125" s="849">
        <v>27</v>
      </c>
      <c r="N125" s="849">
        <v>845</v>
      </c>
      <c r="O125" s="849">
        <v>22815</v>
      </c>
      <c r="P125" s="837">
        <v>0.95913734392735528</v>
      </c>
      <c r="Q125" s="850">
        <v>27</v>
      </c>
    </row>
    <row r="126" spans="1:17" ht="14.4" customHeight="1" x14ac:dyDescent="0.3">
      <c r="A126" s="831" t="s">
        <v>9515</v>
      </c>
      <c r="B126" s="832" t="s">
        <v>9516</v>
      </c>
      <c r="C126" s="832" t="s">
        <v>6770</v>
      </c>
      <c r="D126" s="832" t="s">
        <v>9525</v>
      </c>
      <c r="E126" s="832" t="s">
        <v>9526</v>
      </c>
      <c r="F126" s="849"/>
      <c r="G126" s="849"/>
      <c r="H126" s="849"/>
      <c r="I126" s="849"/>
      <c r="J126" s="849"/>
      <c r="K126" s="849"/>
      <c r="L126" s="849"/>
      <c r="M126" s="849"/>
      <c r="N126" s="849">
        <v>5</v>
      </c>
      <c r="O126" s="849">
        <v>285</v>
      </c>
      <c r="P126" s="837"/>
      <c r="Q126" s="850">
        <v>57</v>
      </c>
    </row>
    <row r="127" spans="1:17" ht="14.4" customHeight="1" x14ac:dyDescent="0.3">
      <c r="A127" s="831" t="s">
        <v>9515</v>
      </c>
      <c r="B127" s="832" t="s">
        <v>9516</v>
      </c>
      <c r="C127" s="832" t="s">
        <v>6770</v>
      </c>
      <c r="D127" s="832" t="s">
        <v>9527</v>
      </c>
      <c r="E127" s="832" t="s">
        <v>9528</v>
      </c>
      <c r="F127" s="849">
        <v>207</v>
      </c>
      <c r="G127" s="849">
        <v>5589</v>
      </c>
      <c r="H127" s="849">
        <v>1.2034883720930232</v>
      </c>
      <c r="I127" s="849">
        <v>27</v>
      </c>
      <c r="J127" s="849">
        <v>172</v>
      </c>
      <c r="K127" s="849">
        <v>4644</v>
      </c>
      <c r="L127" s="849">
        <v>1</v>
      </c>
      <c r="M127" s="849">
        <v>27</v>
      </c>
      <c r="N127" s="849">
        <v>126</v>
      </c>
      <c r="O127" s="849">
        <v>3402</v>
      </c>
      <c r="P127" s="837">
        <v>0.73255813953488369</v>
      </c>
      <c r="Q127" s="850">
        <v>27</v>
      </c>
    </row>
    <row r="128" spans="1:17" ht="14.4" customHeight="1" x14ac:dyDescent="0.3">
      <c r="A128" s="831" t="s">
        <v>9515</v>
      </c>
      <c r="B128" s="832" t="s">
        <v>9516</v>
      </c>
      <c r="C128" s="832" t="s">
        <v>6770</v>
      </c>
      <c r="D128" s="832" t="s">
        <v>9529</v>
      </c>
      <c r="E128" s="832" t="s">
        <v>9530</v>
      </c>
      <c r="F128" s="849">
        <v>2897</v>
      </c>
      <c r="G128" s="849">
        <v>63734</v>
      </c>
      <c r="H128" s="849">
        <v>0.96792515870364182</v>
      </c>
      <c r="I128" s="849">
        <v>22</v>
      </c>
      <c r="J128" s="849">
        <v>2993</v>
      </c>
      <c r="K128" s="849">
        <v>65846</v>
      </c>
      <c r="L128" s="849">
        <v>1</v>
      </c>
      <c r="M128" s="849">
        <v>22</v>
      </c>
      <c r="N128" s="849">
        <v>3023</v>
      </c>
      <c r="O128" s="849">
        <v>69529</v>
      </c>
      <c r="P128" s="837">
        <v>1.0559335419007989</v>
      </c>
      <c r="Q128" s="850">
        <v>23</v>
      </c>
    </row>
    <row r="129" spans="1:17" ht="14.4" customHeight="1" x14ac:dyDescent="0.3">
      <c r="A129" s="831" t="s">
        <v>9515</v>
      </c>
      <c r="B129" s="832" t="s">
        <v>9516</v>
      </c>
      <c r="C129" s="832" t="s">
        <v>6770</v>
      </c>
      <c r="D129" s="832" t="s">
        <v>9531</v>
      </c>
      <c r="E129" s="832" t="s">
        <v>9532</v>
      </c>
      <c r="F129" s="849">
        <v>30</v>
      </c>
      <c r="G129" s="849">
        <v>2040</v>
      </c>
      <c r="H129" s="849">
        <v>0.78947368421052633</v>
      </c>
      <c r="I129" s="849">
        <v>68</v>
      </c>
      <c r="J129" s="849">
        <v>38</v>
      </c>
      <c r="K129" s="849">
        <v>2584</v>
      </c>
      <c r="L129" s="849">
        <v>1</v>
      </c>
      <c r="M129" s="849">
        <v>68</v>
      </c>
      <c r="N129" s="849">
        <v>36</v>
      </c>
      <c r="O129" s="849">
        <v>2484</v>
      </c>
      <c r="P129" s="837">
        <v>0.96130030959752322</v>
      </c>
      <c r="Q129" s="850">
        <v>69</v>
      </c>
    </row>
    <row r="130" spans="1:17" ht="14.4" customHeight="1" x14ac:dyDescent="0.3">
      <c r="A130" s="831" t="s">
        <v>9515</v>
      </c>
      <c r="B130" s="832" t="s">
        <v>9516</v>
      </c>
      <c r="C130" s="832" t="s">
        <v>6770</v>
      </c>
      <c r="D130" s="832" t="s">
        <v>9533</v>
      </c>
      <c r="E130" s="832" t="s">
        <v>9534</v>
      </c>
      <c r="F130" s="849">
        <v>2299</v>
      </c>
      <c r="G130" s="849">
        <v>142538</v>
      </c>
      <c r="H130" s="849">
        <v>0.94765045342126963</v>
      </c>
      <c r="I130" s="849">
        <v>62</v>
      </c>
      <c r="J130" s="849">
        <v>2426</v>
      </c>
      <c r="K130" s="849">
        <v>150412</v>
      </c>
      <c r="L130" s="849">
        <v>1</v>
      </c>
      <c r="M130" s="849">
        <v>62</v>
      </c>
      <c r="N130" s="849">
        <v>2520</v>
      </c>
      <c r="O130" s="849">
        <v>156240</v>
      </c>
      <c r="P130" s="837">
        <v>1.0387469084913439</v>
      </c>
      <c r="Q130" s="850">
        <v>62</v>
      </c>
    </row>
    <row r="131" spans="1:17" ht="14.4" customHeight="1" x14ac:dyDescent="0.3">
      <c r="A131" s="831" t="s">
        <v>9515</v>
      </c>
      <c r="B131" s="832" t="s">
        <v>9516</v>
      </c>
      <c r="C131" s="832" t="s">
        <v>6770</v>
      </c>
      <c r="D131" s="832" t="s">
        <v>9535</v>
      </c>
      <c r="E131" s="832" t="s">
        <v>9536</v>
      </c>
      <c r="F131" s="849">
        <v>5</v>
      </c>
      <c r="G131" s="849">
        <v>810</v>
      </c>
      <c r="H131" s="849">
        <v>1</v>
      </c>
      <c r="I131" s="849">
        <v>162</v>
      </c>
      <c r="J131" s="849">
        <v>5</v>
      </c>
      <c r="K131" s="849">
        <v>810</v>
      </c>
      <c r="L131" s="849">
        <v>1</v>
      </c>
      <c r="M131" s="849">
        <v>162</v>
      </c>
      <c r="N131" s="849">
        <v>3</v>
      </c>
      <c r="O131" s="849">
        <v>486</v>
      </c>
      <c r="P131" s="837">
        <v>0.6</v>
      </c>
      <c r="Q131" s="850">
        <v>162</v>
      </c>
    </row>
    <row r="132" spans="1:17" ht="14.4" customHeight="1" x14ac:dyDescent="0.3">
      <c r="A132" s="831" t="s">
        <v>9515</v>
      </c>
      <c r="B132" s="832" t="s">
        <v>9516</v>
      </c>
      <c r="C132" s="832" t="s">
        <v>6770</v>
      </c>
      <c r="D132" s="832" t="s">
        <v>9537</v>
      </c>
      <c r="E132" s="832" t="s">
        <v>9538</v>
      </c>
      <c r="F132" s="849">
        <v>5</v>
      </c>
      <c r="G132" s="849">
        <v>410</v>
      </c>
      <c r="H132" s="849">
        <v>1.25</v>
      </c>
      <c r="I132" s="849">
        <v>82</v>
      </c>
      <c r="J132" s="849">
        <v>4</v>
      </c>
      <c r="K132" s="849">
        <v>328</v>
      </c>
      <c r="L132" s="849">
        <v>1</v>
      </c>
      <c r="M132" s="849">
        <v>82</v>
      </c>
      <c r="N132" s="849">
        <v>17</v>
      </c>
      <c r="O132" s="849">
        <v>1428</v>
      </c>
      <c r="P132" s="837">
        <v>4.3536585365853657</v>
      </c>
      <c r="Q132" s="850">
        <v>84</v>
      </c>
    </row>
    <row r="133" spans="1:17" ht="14.4" customHeight="1" x14ac:dyDescent="0.3">
      <c r="A133" s="831" t="s">
        <v>9515</v>
      </c>
      <c r="B133" s="832" t="s">
        <v>9516</v>
      </c>
      <c r="C133" s="832" t="s">
        <v>6770</v>
      </c>
      <c r="D133" s="832" t="s">
        <v>9539</v>
      </c>
      <c r="E133" s="832" t="s">
        <v>9540</v>
      </c>
      <c r="F133" s="849">
        <v>89</v>
      </c>
      <c r="G133" s="849">
        <v>87932</v>
      </c>
      <c r="H133" s="849">
        <v>1.1265822784810127</v>
      </c>
      <c r="I133" s="849">
        <v>988</v>
      </c>
      <c r="J133" s="849">
        <v>79</v>
      </c>
      <c r="K133" s="849">
        <v>78052</v>
      </c>
      <c r="L133" s="849">
        <v>1</v>
      </c>
      <c r="M133" s="849">
        <v>988</v>
      </c>
      <c r="N133" s="849">
        <v>74</v>
      </c>
      <c r="O133" s="849">
        <v>73112</v>
      </c>
      <c r="P133" s="837">
        <v>0.93670886075949367</v>
      </c>
      <c r="Q133" s="850">
        <v>988</v>
      </c>
    </row>
    <row r="134" spans="1:17" ht="14.4" customHeight="1" x14ac:dyDescent="0.3">
      <c r="A134" s="831" t="s">
        <v>9515</v>
      </c>
      <c r="B134" s="832" t="s">
        <v>9516</v>
      </c>
      <c r="C134" s="832" t="s">
        <v>6770</v>
      </c>
      <c r="D134" s="832" t="s">
        <v>9541</v>
      </c>
      <c r="E134" s="832" t="s">
        <v>9542</v>
      </c>
      <c r="F134" s="849">
        <v>44</v>
      </c>
      <c r="G134" s="849">
        <v>1320</v>
      </c>
      <c r="H134" s="849">
        <v>0.86274509803921573</v>
      </c>
      <c r="I134" s="849">
        <v>30</v>
      </c>
      <c r="J134" s="849">
        <v>51</v>
      </c>
      <c r="K134" s="849">
        <v>1530</v>
      </c>
      <c r="L134" s="849">
        <v>1</v>
      </c>
      <c r="M134" s="849">
        <v>30</v>
      </c>
      <c r="N134" s="849">
        <v>9</v>
      </c>
      <c r="O134" s="849">
        <v>270</v>
      </c>
      <c r="P134" s="837">
        <v>0.17647058823529413</v>
      </c>
      <c r="Q134" s="850">
        <v>30</v>
      </c>
    </row>
    <row r="135" spans="1:17" ht="14.4" customHeight="1" x14ac:dyDescent="0.3">
      <c r="A135" s="831" t="s">
        <v>9515</v>
      </c>
      <c r="B135" s="832" t="s">
        <v>9516</v>
      </c>
      <c r="C135" s="832" t="s">
        <v>6770</v>
      </c>
      <c r="D135" s="832" t="s">
        <v>9543</v>
      </c>
      <c r="E135" s="832" t="s">
        <v>9544</v>
      </c>
      <c r="F135" s="849">
        <v>11</v>
      </c>
      <c r="G135" s="849">
        <v>19624</v>
      </c>
      <c r="H135" s="849">
        <v>0.61042677616025875</v>
      </c>
      <c r="I135" s="849">
        <v>1784</v>
      </c>
      <c r="J135" s="849">
        <v>18</v>
      </c>
      <c r="K135" s="849">
        <v>32148</v>
      </c>
      <c r="L135" s="849">
        <v>1</v>
      </c>
      <c r="M135" s="849">
        <v>1786</v>
      </c>
      <c r="N135" s="849">
        <v>13</v>
      </c>
      <c r="O135" s="849">
        <v>23322</v>
      </c>
      <c r="P135" s="837">
        <v>0.72545726017170586</v>
      </c>
      <c r="Q135" s="850">
        <v>1794</v>
      </c>
    </row>
    <row r="136" spans="1:17" ht="14.4" customHeight="1" x14ac:dyDescent="0.3">
      <c r="A136" s="831" t="s">
        <v>9515</v>
      </c>
      <c r="B136" s="832" t="s">
        <v>9516</v>
      </c>
      <c r="C136" s="832" t="s">
        <v>6770</v>
      </c>
      <c r="D136" s="832" t="s">
        <v>9545</v>
      </c>
      <c r="E136" s="832" t="s">
        <v>9546</v>
      </c>
      <c r="F136" s="849">
        <v>12</v>
      </c>
      <c r="G136" s="849">
        <v>2292</v>
      </c>
      <c r="H136" s="849">
        <v>1</v>
      </c>
      <c r="I136" s="849">
        <v>191</v>
      </c>
      <c r="J136" s="849">
        <v>12</v>
      </c>
      <c r="K136" s="849">
        <v>2292</v>
      </c>
      <c r="L136" s="849">
        <v>1</v>
      </c>
      <c r="M136" s="849">
        <v>191</v>
      </c>
      <c r="N136" s="849">
        <v>12</v>
      </c>
      <c r="O136" s="849">
        <v>2292</v>
      </c>
      <c r="P136" s="837">
        <v>1</v>
      </c>
      <c r="Q136" s="850">
        <v>191</v>
      </c>
    </row>
    <row r="137" spans="1:17" ht="14.4" customHeight="1" x14ac:dyDescent="0.3">
      <c r="A137" s="831" t="s">
        <v>9515</v>
      </c>
      <c r="B137" s="832" t="s">
        <v>9516</v>
      </c>
      <c r="C137" s="832" t="s">
        <v>6770</v>
      </c>
      <c r="D137" s="832" t="s">
        <v>9547</v>
      </c>
      <c r="E137" s="832" t="s">
        <v>9548</v>
      </c>
      <c r="F137" s="849">
        <v>3</v>
      </c>
      <c r="G137" s="849">
        <v>246</v>
      </c>
      <c r="H137" s="849">
        <v>0.33333333333333331</v>
      </c>
      <c r="I137" s="849">
        <v>82</v>
      </c>
      <c r="J137" s="849">
        <v>9</v>
      </c>
      <c r="K137" s="849">
        <v>738</v>
      </c>
      <c r="L137" s="849">
        <v>1</v>
      </c>
      <c r="M137" s="849">
        <v>82</v>
      </c>
      <c r="N137" s="849">
        <v>15</v>
      </c>
      <c r="O137" s="849">
        <v>1230</v>
      </c>
      <c r="P137" s="837">
        <v>1.6666666666666667</v>
      </c>
      <c r="Q137" s="850">
        <v>82</v>
      </c>
    </row>
    <row r="138" spans="1:17" ht="14.4" customHeight="1" x14ac:dyDescent="0.3">
      <c r="A138" s="831" t="s">
        <v>9515</v>
      </c>
      <c r="B138" s="832" t="s">
        <v>9516</v>
      </c>
      <c r="C138" s="832" t="s">
        <v>6770</v>
      </c>
      <c r="D138" s="832" t="s">
        <v>9549</v>
      </c>
      <c r="E138" s="832" t="s">
        <v>9550</v>
      </c>
      <c r="F138" s="849">
        <v>2</v>
      </c>
      <c r="G138" s="849">
        <v>528</v>
      </c>
      <c r="H138" s="849">
        <v>0.5</v>
      </c>
      <c r="I138" s="849">
        <v>264</v>
      </c>
      <c r="J138" s="849">
        <v>4</v>
      </c>
      <c r="K138" s="849">
        <v>1056</v>
      </c>
      <c r="L138" s="849">
        <v>1</v>
      </c>
      <c r="M138" s="849">
        <v>264</v>
      </c>
      <c r="N138" s="849">
        <v>2</v>
      </c>
      <c r="O138" s="849">
        <v>532</v>
      </c>
      <c r="P138" s="837">
        <v>0.50378787878787878</v>
      </c>
      <c r="Q138" s="850">
        <v>266</v>
      </c>
    </row>
    <row r="139" spans="1:17" ht="14.4" customHeight="1" x14ac:dyDescent="0.3">
      <c r="A139" s="831" t="s">
        <v>9515</v>
      </c>
      <c r="B139" s="832" t="s">
        <v>9516</v>
      </c>
      <c r="C139" s="832" t="s">
        <v>6770</v>
      </c>
      <c r="D139" s="832" t="s">
        <v>9551</v>
      </c>
      <c r="E139" s="832" t="s">
        <v>9552</v>
      </c>
      <c r="F139" s="849">
        <v>13</v>
      </c>
      <c r="G139" s="849">
        <v>3458</v>
      </c>
      <c r="H139" s="849">
        <v>0.68421052631578949</v>
      </c>
      <c r="I139" s="849">
        <v>266</v>
      </c>
      <c r="J139" s="849">
        <v>19</v>
      </c>
      <c r="K139" s="849">
        <v>5054</v>
      </c>
      <c r="L139" s="849">
        <v>1</v>
      </c>
      <c r="M139" s="849">
        <v>266</v>
      </c>
      <c r="N139" s="849">
        <v>13</v>
      </c>
      <c r="O139" s="849">
        <v>3458</v>
      </c>
      <c r="P139" s="837">
        <v>0.68421052631578949</v>
      </c>
      <c r="Q139" s="850">
        <v>266</v>
      </c>
    </row>
    <row r="140" spans="1:17" ht="14.4" customHeight="1" x14ac:dyDescent="0.3">
      <c r="A140" s="831" t="s">
        <v>9515</v>
      </c>
      <c r="B140" s="832" t="s">
        <v>9516</v>
      </c>
      <c r="C140" s="832" t="s">
        <v>6770</v>
      </c>
      <c r="D140" s="832" t="s">
        <v>9553</v>
      </c>
      <c r="E140" s="832" t="s">
        <v>9554</v>
      </c>
      <c r="F140" s="849">
        <v>14</v>
      </c>
      <c r="G140" s="849">
        <v>3220</v>
      </c>
      <c r="H140" s="849">
        <v>0.66666666666666663</v>
      </c>
      <c r="I140" s="849">
        <v>230</v>
      </c>
      <c r="J140" s="849">
        <v>21</v>
      </c>
      <c r="K140" s="849">
        <v>4830</v>
      </c>
      <c r="L140" s="849">
        <v>1</v>
      </c>
      <c r="M140" s="849">
        <v>230</v>
      </c>
      <c r="N140" s="849">
        <v>10</v>
      </c>
      <c r="O140" s="849">
        <v>2310</v>
      </c>
      <c r="P140" s="837">
        <v>0.47826086956521741</v>
      </c>
      <c r="Q140" s="850">
        <v>231</v>
      </c>
    </row>
    <row r="141" spans="1:17" ht="14.4" customHeight="1" x14ac:dyDescent="0.3">
      <c r="A141" s="831" t="s">
        <v>9515</v>
      </c>
      <c r="B141" s="832" t="s">
        <v>9516</v>
      </c>
      <c r="C141" s="832" t="s">
        <v>6770</v>
      </c>
      <c r="D141" s="832" t="s">
        <v>9555</v>
      </c>
      <c r="E141" s="832" t="s">
        <v>9556</v>
      </c>
      <c r="F141" s="849">
        <v>5</v>
      </c>
      <c r="G141" s="849">
        <v>315</v>
      </c>
      <c r="H141" s="849">
        <v>0.7142857142857143</v>
      </c>
      <c r="I141" s="849">
        <v>63</v>
      </c>
      <c r="J141" s="849">
        <v>7</v>
      </c>
      <c r="K141" s="849">
        <v>441</v>
      </c>
      <c r="L141" s="849">
        <v>1</v>
      </c>
      <c r="M141" s="849">
        <v>63</v>
      </c>
      <c r="N141" s="849">
        <v>4</v>
      </c>
      <c r="O141" s="849">
        <v>256</v>
      </c>
      <c r="P141" s="837">
        <v>0.58049886621315194</v>
      </c>
      <c r="Q141" s="850">
        <v>64</v>
      </c>
    </row>
    <row r="142" spans="1:17" ht="14.4" customHeight="1" x14ac:dyDescent="0.3">
      <c r="A142" s="831" t="s">
        <v>9515</v>
      </c>
      <c r="B142" s="832" t="s">
        <v>9516</v>
      </c>
      <c r="C142" s="832" t="s">
        <v>6770</v>
      </c>
      <c r="D142" s="832" t="s">
        <v>9557</v>
      </c>
      <c r="E142" s="832" t="s">
        <v>9558</v>
      </c>
      <c r="F142" s="849">
        <v>263</v>
      </c>
      <c r="G142" s="849">
        <v>4471</v>
      </c>
      <c r="H142" s="849">
        <v>0.92932862190812726</v>
      </c>
      <c r="I142" s="849">
        <v>17</v>
      </c>
      <c r="J142" s="849">
        <v>283</v>
      </c>
      <c r="K142" s="849">
        <v>4811</v>
      </c>
      <c r="L142" s="849">
        <v>1</v>
      </c>
      <c r="M142" s="849">
        <v>17</v>
      </c>
      <c r="N142" s="849">
        <v>295</v>
      </c>
      <c r="O142" s="849">
        <v>5015</v>
      </c>
      <c r="P142" s="837">
        <v>1.0424028268551238</v>
      </c>
      <c r="Q142" s="850">
        <v>17</v>
      </c>
    </row>
    <row r="143" spans="1:17" ht="14.4" customHeight="1" x14ac:dyDescent="0.3">
      <c r="A143" s="831" t="s">
        <v>9515</v>
      </c>
      <c r="B143" s="832" t="s">
        <v>9516</v>
      </c>
      <c r="C143" s="832" t="s">
        <v>6770</v>
      </c>
      <c r="D143" s="832" t="s">
        <v>9559</v>
      </c>
      <c r="E143" s="832" t="s">
        <v>9560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108</v>
      </c>
      <c r="P143" s="837"/>
      <c r="Q143" s="850">
        <v>108</v>
      </c>
    </row>
    <row r="144" spans="1:17" ht="14.4" customHeight="1" x14ac:dyDescent="0.3">
      <c r="A144" s="831" t="s">
        <v>9515</v>
      </c>
      <c r="B144" s="832" t="s">
        <v>9516</v>
      </c>
      <c r="C144" s="832" t="s">
        <v>6770</v>
      </c>
      <c r="D144" s="832" t="s">
        <v>9561</v>
      </c>
      <c r="E144" s="832" t="s">
        <v>9562</v>
      </c>
      <c r="F144" s="849">
        <v>8</v>
      </c>
      <c r="G144" s="849">
        <v>512</v>
      </c>
      <c r="H144" s="849">
        <v>1</v>
      </c>
      <c r="I144" s="849">
        <v>64</v>
      </c>
      <c r="J144" s="849">
        <v>8</v>
      </c>
      <c r="K144" s="849">
        <v>512</v>
      </c>
      <c r="L144" s="849">
        <v>1</v>
      </c>
      <c r="M144" s="849">
        <v>64</v>
      </c>
      <c r="N144" s="849">
        <v>2</v>
      </c>
      <c r="O144" s="849">
        <v>130</v>
      </c>
      <c r="P144" s="837">
        <v>0.25390625</v>
      </c>
      <c r="Q144" s="850">
        <v>65</v>
      </c>
    </row>
    <row r="145" spans="1:17" ht="14.4" customHeight="1" x14ac:dyDescent="0.3">
      <c r="A145" s="831" t="s">
        <v>9515</v>
      </c>
      <c r="B145" s="832" t="s">
        <v>9516</v>
      </c>
      <c r="C145" s="832" t="s">
        <v>6770</v>
      </c>
      <c r="D145" s="832" t="s">
        <v>9563</v>
      </c>
      <c r="E145" s="832" t="s">
        <v>9564</v>
      </c>
      <c r="F145" s="849">
        <v>4</v>
      </c>
      <c r="G145" s="849">
        <v>1932</v>
      </c>
      <c r="H145" s="849">
        <v>1.3333333333333333</v>
      </c>
      <c r="I145" s="849">
        <v>483</v>
      </c>
      <c r="J145" s="849">
        <v>3</v>
      </c>
      <c r="K145" s="849">
        <v>1449</v>
      </c>
      <c r="L145" s="849">
        <v>1</v>
      </c>
      <c r="M145" s="849">
        <v>483</v>
      </c>
      <c r="N145" s="849">
        <v>8</v>
      </c>
      <c r="O145" s="849">
        <v>3888</v>
      </c>
      <c r="P145" s="837">
        <v>2.6832298136645965</v>
      </c>
      <c r="Q145" s="850">
        <v>486</v>
      </c>
    </row>
    <row r="146" spans="1:17" ht="14.4" customHeight="1" x14ac:dyDescent="0.3">
      <c r="A146" s="831" t="s">
        <v>9515</v>
      </c>
      <c r="B146" s="832" t="s">
        <v>9516</v>
      </c>
      <c r="C146" s="832" t="s">
        <v>6770</v>
      </c>
      <c r="D146" s="832" t="s">
        <v>9565</v>
      </c>
      <c r="E146" s="832" t="s">
        <v>9566</v>
      </c>
      <c r="F146" s="849">
        <v>22</v>
      </c>
      <c r="G146" s="849">
        <v>1034</v>
      </c>
      <c r="H146" s="849">
        <v>0.84615384615384615</v>
      </c>
      <c r="I146" s="849">
        <v>47</v>
      </c>
      <c r="J146" s="849">
        <v>26</v>
      </c>
      <c r="K146" s="849">
        <v>1222</v>
      </c>
      <c r="L146" s="849">
        <v>1</v>
      </c>
      <c r="M146" s="849">
        <v>47</v>
      </c>
      <c r="N146" s="849">
        <v>35</v>
      </c>
      <c r="O146" s="849">
        <v>1645</v>
      </c>
      <c r="P146" s="837">
        <v>1.3461538461538463</v>
      </c>
      <c r="Q146" s="850">
        <v>47</v>
      </c>
    </row>
    <row r="147" spans="1:17" ht="14.4" customHeight="1" x14ac:dyDescent="0.3">
      <c r="A147" s="831" t="s">
        <v>9515</v>
      </c>
      <c r="B147" s="832" t="s">
        <v>9516</v>
      </c>
      <c r="C147" s="832" t="s">
        <v>6770</v>
      </c>
      <c r="D147" s="832" t="s">
        <v>9567</v>
      </c>
      <c r="E147" s="832" t="s">
        <v>9568</v>
      </c>
      <c r="F147" s="849">
        <v>18</v>
      </c>
      <c r="G147" s="849">
        <v>954</v>
      </c>
      <c r="H147" s="849">
        <v>1.2857142857142858</v>
      </c>
      <c r="I147" s="849">
        <v>53</v>
      </c>
      <c r="J147" s="849">
        <v>14</v>
      </c>
      <c r="K147" s="849">
        <v>742</v>
      </c>
      <c r="L147" s="849">
        <v>1</v>
      </c>
      <c r="M147" s="849">
        <v>53</v>
      </c>
      <c r="N147" s="849">
        <v>13</v>
      </c>
      <c r="O147" s="849">
        <v>689</v>
      </c>
      <c r="P147" s="837">
        <v>0.9285714285714286</v>
      </c>
      <c r="Q147" s="850">
        <v>53</v>
      </c>
    </row>
    <row r="148" spans="1:17" ht="14.4" customHeight="1" x14ac:dyDescent="0.3">
      <c r="A148" s="831" t="s">
        <v>9515</v>
      </c>
      <c r="B148" s="832" t="s">
        <v>9516</v>
      </c>
      <c r="C148" s="832" t="s">
        <v>6770</v>
      </c>
      <c r="D148" s="832" t="s">
        <v>9569</v>
      </c>
      <c r="E148" s="832" t="s">
        <v>9570</v>
      </c>
      <c r="F148" s="849">
        <v>49</v>
      </c>
      <c r="G148" s="849">
        <v>2940</v>
      </c>
      <c r="H148" s="849">
        <v>1.53125</v>
      </c>
      <c r="I148" s="849">
        <v>60</v>
      </c>
      <c r="J148" s="849">
        <v>32</v>
      </c>
      <c r="K148" s="849">
        <v>1920</v>
      </c>
      <c r="L148" s="849">
        <v>1</v>
      </c>
      <c r="M148" s="849">
        <v>60</v>
      </c>
      <c r="N148" s="849">
        <v>22</v>
      </c>
      <c r="O148" s="849">
        <v>1342</v>
      </c>
      <c r="P148" s="837">
        <v>0.69895833333333335</v>
      </c>
      <c r="Q148" s="850">
        <v>61</v>
      </c>
    </row>
    <row r="149" spans="1:17" ht="14.4" customHeight="1" x14ac:dyDescent="0.3">
      <c r="A149" s="831" t="s">
        <v>9515</v>
      </c>
      <c r="B149" s="832" t="s">
        <v>9516</v>
      </c>
      <c r="C149" s="832" t="s">
        <v>6770</v>
      </c>
      <c r="D149" s="832" t="s">
        <v>9571</v>
      </c>
      <c r="E149" s="832" t="s">
        <v>9572</v>
      </c>
      <c r="F149" s="849">
        <v>3</v>
      </c>
      <c r="G149" s="849">
        <v>183</v>
      </c>
      <c r="H149" s="849">
        <v>1.5</v>
      </c>
      <c r="I149" s="849">
        <v>61</v>
      </c>
      <c r="J149" s="849">
        <v>2</v>
      </c>
      <c r="K149" s="849">
        <v>122</v>
      </c>
      <c r="L149" s="849">
        <v>1</v>
      </c>
      <c r="M149" s="849">
        <v>61</v>
      </c>
      <c r="N149" s="849">
        <v>1</v>
      </c>
      <c r="O149" s="849">
        <v>61</v>
      </c>
      <c r="P149" s="837">
        <v>0.5</v>
      </c>
      <c r="Q149" s="850">
        <v>61</v>
      </c>
    </row>
    <row r="150" spans="1:17" ht="14.4" customHeight="1" x14ac:dyDescent="0.3">
      <c r="A150" s="831" t="s">
        <v>9515</v>
      </c>
      <c r="B150" s="832" t="s">
        <v>9516</v>
      </c>
      <c r="C150" s="832" t="s">
        <v>6770</v>
      </c>
      <c r="D150" s="832" t="s">
        <v>9573</v>
      </c>
      <c r="E150" s="832" t="s">
        <v>9574</v>
      </c>
      <c r="F150" s="849">
        <v>88</v>
      </c>
      <c r="G150" s="849">
        <v>1672</v>
      </c>
      <c r="H150" s="849">
        <v>1.4666666666666666</v>
      </c>
      <c r="I150" s="849">
        <v>19</v>
      </c>
      <c r="J150" s="849">
        <v>60</v>
      </c>
      <c r="K150" s="849">
        <v>1140</v>
      </c>
      <c r="L150" s="849">
        <v>1</v>
      </c>
      <c r="M150" s="849">
        <v>19</v>
      </c>
      <c r="N150" s="849">
        <v>51</v>
      </c>
      <c r="O150" s="849">
        <v>969</v>
      </c>
      <c r="P150" s="837">
        <v>0.85</v>
      </c>
      <c r="Q150" s="850">
        <v>19</v>
      </c>
    </row>
    <row r="151" spans="1:17" ht="14.4" customHeight="1" x14ac:dyDescent="0.3">
      <c r="A151" s="831" t="s">
        <v>9515</v>
      </c>
      <c r="B151" s="832" t="s">
        <v>9516</v>
      </c>
      <c r="C151" s="832" t="s">
        <v>6770</v>
      </c>
      <c r="D151" s="832" t="s">
        <v>9575</v>
      </c>
      <c r="E151" s="832" t="s">
        <v>9576</v>
      </c>
      <c r="F151" s="849">
        <v>48</v>
      </c>
      <c r="G151" s="849">
        <v>5184</v>
      </c>
      <c r="H151" s="849">
        <v>0.69565217391304346</v>
      </c>
      <c r="I151" s="849">
        <v>108</v>
      </c>
      <c r="J151" s="849">
        <v>69</v>
      </c>
      <c r="K151" s="849">
        <v>7452</v>
      </c>
      <c r="L151" s="849">
        <v>1</v>
      </c>
      <c r="M151" s="849">
        <v>108</v>
      </c>
      <c r="N151" s="849">
        <v>32</v>
      </c>
      <c r="O151" s="849">
        <v>3488</v>
      </c>
      <c r="P151" s="837">
        <v>0.46806226516371446</v>
      </c>
      <c r="Q151" s="850">
        <v>109</v>
      </c>
    </row>
    <row r="152" spans="1:17" ht="14.4" customHeight="1" x14ac:dyDescent="0.3">
      <c r="A152" s="831" t="s">
        <v>9515</v>
      </c>
      <c r="B152" s="832" t="s">
        <v>9516</v>
      </c>
      <c r="C152" s="832" t="s">
        <v>6770</v>
      </c>
      <c r="D152" s="832" t="s">
        <v>9577</v>
      </c>
      <c r="E152" s="832" t="s">
        <v>9578</v>
      </c>
      <c r="F152" s="849">
        <v>9</v>
      </c>
      <c r="G152" s="849">
        <v>13167</v>
      </c>
      <c r="H152" s="849">
        <v>0.64197952218430032</v>
      </c>
      <c r="I152" s="849">
        <v>1463</v>
      </c>
      <c r="J152" s="849">
        <v>14</v>
      </c>
      <c r="K152" s="849">
        <v>20510</v>
      </c>
      <c r="L152" s="849">
        <v>1</v>
      </c>
      <c r="M152" s="849">
        <v>1465</v>
      </c>
      <c r="N152" s="849">
        <v>23</v>
      </c>
      <c r="O152" s="849">
        <v>33810</v>
      </c>
      <c r="P152" s="837">
        <v>1.6484641638225257</v>
      </c>
      <c r="Q152" s="850">
        <v>1470</v>
      </c>
    </row>
    <row r="153" spans="1:17" ht="14.4" customHeight="1" x14ac:dyDescent="0.3">
      <c r="A153" s="831" t="s">
        <v>9515</v>
      </c>
      <c r="B153" s="832" t="s">
        <v>9516</v>
      </c>
      <c r="C153" s="832" t="s">
        <v>6770</v>
      </c>
      <c r="D153" s="832" t="s">
        <v>9579</v>
      </c>
      <c r="E153" s="832" t="s">
        <v>9580</v>
      </c>
      <c r="F153" s="849">
        <v>2</v>
      </c>
      <c r="G153" s="849">
        <v>784</v>
      </c>
      <c r="H153" s="849">
        <v>1</v>
      </c>
      <c r="I153" s="849">
        <v>392</v>
      </c>
      <c r="J153" s="849">
        <v>2</v>
      </c>
      <c r="K153" s="849">
        <v>784</v>
      </c>
      <c r="L153" s="849">
        <v>1</v>
      </c>
      <c r="M153" s="849">
        <v>392</v>
      </c>
      <c r="N153" s="849">
        <v>3</v>
      </c>
      <c r="O153" s="849">
        <v>1176</v>
      </c>
      <c r="P153" s="837">
        <v>1.5</v>
      </c>
      <c r="Q153" s="850">
        <v>392</v>
      </c>
    </row>
    <row r="154" spans="1:17" ht="14.4" customHeight="1" x14ac:dyDescent="0.3">
      <c r="A154" s="831" t="s">
        <v>9515</v>
      </c>
      <c r="B154" s="832" t="s">
        <v>9516</v>
      </c>
      <c r="C154" s="832" t="s">
        <v>6770</v>
      </c>
      <c r="D154" s="832" t="s">
        <v>9581</v>
      </c>
      <c r="E154" s="832" t="s">
        <v>9582</v>
      </c>
      <c r="F154" s="849">
        <v>7</v>
      </c>
      <c r="G154" s="849">
        <v>3248</v>
      </c>
      <c r="H154" s="849">
        <v>0.875</v>
      </c>
      <c r="I154" s="849">
        <v>464</v>
      </c>
      <c r="J154" s="849">
        <v>8</v>
      </c>
      <c r="K154" s="849">
        <v>3712</v>
      </c>
      <c r="L154" s="849">
        <v>1</v>
      </c>
      <c r="M154" s="849">
        <v>464</v>
      </c>
      <c r="N154" s="849">
        <v>2</v>
      </c>
      <c r="O154" s="849">
        <v>928</v>
      </c>
      <c r="P154" s="837">
        <v>0.25</v>
      </c>
      <c r="Q154" s="850">
        <v>464</v>
      </c>
    </row>
    <row r="155" spans="1:17" ht="14.4" customHeight="1" x14ac:dyDescent="0.3">
      <c r="A155" s="831" t="s">
        <v>9515</v>
      </c>
      <c r="B155" s="832" t="s">
        <v>9516</v>
      </c>
      <c r="C155" s="832" t="s">
        <v>6770</v>
      </c>
      <c r="D155" s="832" t="s">
        <v>9583</v>
      </c>
      <c r="E155" s="832" t="s">
        <v>9584</v>
      </c>
      <c r="F155" s="849">
        <v>61</v>
      </c>
      <c r="G155" s="849">
        <v>19093</v>
      </c>
      <c r="H155" s="849">
        <v>1.6052631578947369</v>
      </c>
      <c r="I155" s="849">
        <v>313</v>
      </c>
      <c r="J155" s="849">
        <v>38</v>
      </c>
      <c r="K155" s="849">
        <v>11894</v>
      </c>
      <c r="L155" s="849">
        <v>1</v>
      </c>
      <c r="M155" s="849">
        <v>313</v>
      </c>
      <c r="N155" s="849">
        <v>50</v>
      </c>
      <c r="O155" s="849">
        <v>15650</v>
      </c>
      <c r="P155" s="837">
        <v>1.3157894736842106</v>
      </c>
      <c r="Q155" s="850">
        <v>313</v>
      </c>
    </row>
    <row r="156" spans="1:17" ht="14.4" customHeight="1" x14ac:dyDescent="0.3">
      <c r="A156" s="831" t="s">
        <v>9515</v>
      </c>
      <c r="B156" s="832" t="s">
        <v>9516</v>
      </c>
      <c r="C156" s="832" t="s">
        <v>6770</v>
      </c>
      <c r="D156" s="832" t="s">
        <v>9585</v>
      </c>
      <c r="E156" s="832" t="s">
        <v>9586</v>
      </c>
      <c r="F156" s="849">
        <v>10</v>
      </c>
      <c r="G156" s="849">
        <v>8530</v>
      </c>
      <c r="H156" s="849">
        <v>1.6666666666666667</v>
      </c>
      <c r="I156" s="849">
        <v>853</v>
      </c>
      <c r="J156" s="849">
        <v>6</v>
      </c>
      <c r="K156" s="849">
        <v>5118</v>
      </c>
      <c r="L156" s="849">
        <v>1</v>
      </c>
      <c r="M156" s="849">
        <v>853</v>
      </c>
      <c r="N156" s="849">
        <v>11</v>
      </c>
      <c r="O156" s="849">
        <v>9394</v>
      </c>
      <c r="P156" s="837">
        <v>1.8354826103946855</v>
      </c>
      <c r="Q156" s="850">
        <v>854</v>
      </c>
    </row>
    <row r="157" spans="1:17" ht="14.4" customHeight="1" x14ac:dyDescent="0.3">
      <c r="A157" s="831" t="s">
        <v>9515</v>
      </c>
      <c r="B157" s="832" t="s">
        <v>9516</v>
      </c>
      <c r="C157" s="832" t="s">
        <v>6770</v>
      </c>
      <c r="D157" s="832" t="s">
        <v>9587</v>
      </c>
      <c r="E157" s="832" t="s">
        <v>9588</v>
      </c>
      <c r="F157" s="849">
        <v>75</v>
      </c>
      <c r="G157" s="849">
        <v>14025</v>
      </c>
      <c r="H157" s="849">
        <v>12.5</v>
      </c>
      <c r="I157" s="849">
        <v>187</v>
      </c>
      <c r="J157" s="849">
        <v>6</v>
      </c>
      <c r="K157" s="849">
        <v>1122</v>
      </c>
      <c r="L157" s="849">
        <v>1</v>
      </c>
      <c r="M157" s="849">
        <v>187</v>
      </c>
      <c r="N157" s="849">
        <v>8</v>
      </c>
      <c r="O157" s="849">
        <v>1504</v>
      </c>
      <c r="P157" s="837">
        <v>1.340463458110517</v>
      </c>
      <c r="Q157" s="850">
        <v>188</v>
      </c>
    </row>
    <row r="158" spans="1:17" ht="14.4" customHeight="1" x14ac:dyDescent="0.3">
      <c r="A158" s="831" t="s">
        <v>9515</v>
      </c>
      <c r="B158" s="832" t="s">
        <v>9516</v>
      </c>
      <c r="C158" s="832" t="s">
        <v>6770</v>
      </c>
      <c r="D158" s="832" t="s">
        <v>9589</v>
      </c>
      <c r="E158" s="832" t="s">
        <v>9590</v>
      </c>
      <c r="F158" s="849">
        <v>10</v>
      </c>
      <c r="G158" s="849">
        <v>1680</v>
      </c>
      <c r="H158" s="849">
        <v>5</v>
      </c>
      <c r="I158" s="849">
        <v>168</v>
      </c>
      <c r="J158" s="849">
        <v>2</v>
      </c>
      <c r="K158" s="849">
        <v>336</v>
      </c>
      <c r="L158" s="849">
        <v>1</v>
      </c>
      <c r="M158" s="849">
        <v>168</v>
      </c>
      <c r="N158" s="849">
        <v>5</v>
      </c>
      <c r="O158" s="849">
        <v>840</v>
      </c>
      <c r="P158" s="837">
        <v>2.5</v>
      </c>
      <c r="Q158" s="850">
        <v>168</v>
      </c>
    </row>
    <row r="159" spans="1:17" ht="14.4" customHeight="1" x14ac:dyDescent="0.3">
      <c r="A159" s="831" t="s">
        <v>9515</v>
      </c>
      <c r="B159" s="832" t="s">
        <v>9516</v>
      </c>
      <c r="C159" s="832" t="s">
        <v>6770</v>
      </c>
      <c r="D159" s="832" t="s">
        <v>9591</v>
      </c>
      <c r="E159" s="832" t="s">
        <v>9592</v>
      </c>
      <c r="F159" s="849">
        <v>13</v>
      </c>
      <c r="G159" s="849">
        <v>2171</v>
      </c>
      <c r="H159" s="849">
        <v>0.8125</v>
      </c>
      <c r="I159" s="849">
        <v>167</v>
      </c>
      <c r="J159" s="849">
        <v>16</v>
      </c>
      <c r="K159" s="849">
        <v>2672</v>
      </c>
      <c r="L159" s="849">
        <v>1</v>
      </c>
      <c r="M159" s="849">
        <v>167</v>
      </c>
      <c r="N159" s="849">
        <v>7</v>
      </c>
      <c r="O159" s="849">
        <v>1169</v>
      </c>
      <c r="P159" s="837">
        <v>0.4375</v>
      </c>
      <c r="Q159" s="850">
        <v>167</v>
      </c>
    </row>
    <row r="160" spans="1:17" ht="14.4" customHeight="1" x14ac:dyDescent="0.3">
      <c r="A160" s="831" t="s">
        <v>9515</v>
      </c>
      <c r="B160" s="832" t="s">
        <v>9516</v>
      </c>
      <c r="C160" s="832" t="s">
        <v>6770</v>
      </c>
      <c r="D160" s="832" t="s">
        <v>9593</v>
      </c>
      <c r="E160" s="832" t="s">
        <v>9594</v>
      </c>
      <c r="F160" s="849">
        <v>11</v>
      </c>
      <c r="G160" s="849">
        <v>2618</v>
      </c>
      <c r="H160" s="849">
        <v>0.7857142857142857</v>
      </c>
      <c r="I160" s="849">
        <v>238</v>
      </c>
      <c r="J160" s="849">
        <v>14</v>
      </c>
      <c r="K160" s="849">
        <v>3332</v>
      </c>
      <c r="L160" s="849">
        <v>1</v>
      </c>
      <c r="M160" s="849">
        <v>238</v>
      </c>
      <c r="N160" s="849">
        <v>5</v>
      </c>
      <c r="O160" s="849">
        <v>1195</v>
      </c>
      <c r="P160" s="837">
        <v>0.35864345738295317</v>
      </c>
      <c r="Q160" s="850">
        <v>239</v>
      </c>
    </row>
    <row r="161" spans="1:17" ht="14.4" customHeight="1" x14ac:dyDescent="0.3">
      <c r="A161" s="831" t="s">
        <v>9515</v>
      </c>
      <c r="B161" s="832" t="s">
        <v>9516</v>
      </c>
      <c r="C161" s="832" t="s">
        <v>6770</v>
      </c>
      <c r="D161" s="832" t="s">
        <v>9595</v>
      </c>
      <c r="E161" s="832" t="s">
        <v>9596</v>
      </c>
      <c r="F161" s="849">
        <v>1</v>
      </c>
      <c r="G161" s="849">
        <v>310</v>
      </c>
      <c r="H161" s="849"/>
      <c r="I161" s="849">
        <v>310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9515</v>
      </c>
      <c r="B162" s="832" t="s">
        <v>9516</v>
      </c>
      <c r="C162" s="832" t="s">
        <v>6770</v>
      </c>
      <c r="D162" s="832" t="s">
        <v>9597</v>
      </c>
      <c r="E162" s="832" t="s">
        <v>9598</v>
      </c>
      <c r="F162" s="849">
        <v>12</v>
      </c>
      <c r="G162" s="849">
        <v>4224</v>
      </c>
      <c r="H162" s="849">
        <v>1</v>
      </c>
      <c r="I162" s="849">
        <v>352</v>
      </c>
      <c r="J162" s="849">
        <v>12</v>
      </c>
      <c r="K162" s="849">
        <v>4224</v>
      </c>
      <c r="L162" s="849">
        <v>1</v>
      </c>
      <c r="M162" s="849">
        <v>352</v>
      </c>
      <c r="N162" s="849">
        <v>10</v>
      </c>
      <c r="O162" s="849">
        <v>3530</v>
      </c>
      <c r="P162" s="837">
        <v>0.83570075757575757</v>
      </c>
      <c r="Q162" s="850">
        <v>353</v>
      </c>
    </row>
    <row r="163" spans="1:17" ht="14.4" customHeight="1" x14ac:dyDescent="0.3">
      <c r="A163" s="831" t="s">
        <v>9515</v>
      </c>
      <c r="B163" s="832" t="s">
        <v>9516</v>
      </c>
      <c r="C163" s="832" t="s">
        <v>6770</v>
      </c>
      <c r="D163" s="832" t="s">
        <v>9599</v>
      </c>
      <c r="E163" s="832" t="s">
        <v>9600</v>
      </c>
      <c r="F163" s="849">
        <v>11</v>
      </c>
      <c r="G163" s="849">
        <v>3872</v>
      </c>
      <c r="H163" s="849">
        <v>0.91666666666666663</v>
      </c>
      <c r="I163" s="849">
        <v>352</v>
      </c>
      <c r="J163" s="849">
        <v>12</v>
      </c>
      <c r="K163" s="849">
        <v>4224</v>
      </c>
      <c r="L163" s="849">
        <v>1</v>
      </c>
      <c r="M163" s="849">
        <v>352</v>
      </c>
      <c r="N163" s="849">
        <v>10</v>
      </c>
      <c r="O163" s="849">
        <v>3530</v>
      </c>
      <c r="P163" s="837">
        <v>0.83570075757575757</v>
      </c>
      <c r="Q163" s="850">
        <v>353</v>
      </c>
    </row>
    <row r="164" spans="1:17" ht="14.4" customHeight="1" x14ac:dyDescent="0.3">
      <c r="A164" s="831" t="s">
        <v>9515</v>
      </c>
      <c r="B164" s="832" t="s">
        <v>9516</v>
      </c>
      <c r="C164" s="832" t="s">
        <v>6770</v>
      </c>
      <c r="D164" s="832" t="s">
        <v>9601</v>
      </c>
      <c r="E164" s="832" t="s">
        <v>9602</v>
      </c>
      <c r="F164" s="849">
        <v>14</v>
      </c>
      <c r="G164" s="849">
        <v>17108</v>
      </c>
      <c r="H164" s="849">
        <v>0.77714181884255473</v>
      </c>
      <c r="I164" s="849">
        <v>1222</v>
      </c>
      <c r="J164" s="849">
        <v>18</v>
      </c>
      <c r="K164" s="849">
        <v>22014</v>
      </c>
      <c r="L164" s="849">
        <v>1</v>
      </c>
      <c r="M164" s="849">
        <v>1223</v>
      </c>
      <c r="N164" s="849">
        <v>14</v>
      </c>
      <c r="O164" s="849">
        <v>17178</v>
      </c>
      <c r="P164" s="837">
        <v>0.78032161351866991</v>
      </c>
      <c r="Q164" s="850">
        <v>1227</v>
      </c>
    </row>
    <row r="165" spans="1:17" ht="14.4" customHeight="1" x14ac:dyDescent="0.3">
      <c r="A165" s="831" t="s">
        <v>9515</v>
      </c>
      <c r="B165" s="832" t="s">
        <v>9516</v>
      </c>
      <c r="C165" s="832" t="s">
        <v>6770</v>
      </c>
      <c r="D165" s="832" t="s">
        <v>9603</v>
      </c>
      <c r="E165" s="832" t="s">
        <v>9604</v>
      </c>
      <c r="F165" s="849">
        <v>533</v>
      </c>
      <c r="G165" s="849">
        <v>420004</v>
      </c>
      <c r="H165" s="849">
        <v>0.96557971014492749</v>
      </c>
      <c r="I165" s="849">
        <v>788</v>
      </c>
      <c r="J165" s="849">
        <v>552</v>
      </c>
      <c r="K165" s="849">
        <v>434976</v>
      </c>
      <c r="L165" s="849">
        <v>1</v>
      </c>
      <c r="M165" s="849">
        <v>788</v>
      </c>
      <c r="N165" s="849">
        <v>513</v>
      </c>
      <c r="O165" s="849">
        <v>404757</v>
      </c>
      <c r="P165" s="837">
        <v>0.93052720150077251</v>
      </c>
      <c r="Q165" s="850">
        <v>789</v>
      </c>
    </row>
    <row r="166" spans="1:17" ht="14.4" customHeight="1" x14ac:dyDescent="0.3">
      <c r="A166" s="831" t="s">
        <v>9515</v>
      </c>
      <c r="B166" s="832" t="s">
        <v>9516</v>
      </c>
      <c r="C166" s="832" t="s">
        <v>6770</v>
      </c>
      <c r="D166" s="832" t="s">
        <v>9605</v>
      </c>
      <c r="E166" s="832" t="s">
        <v>9606</v>
      </c>
      <c r="F166" s="849">
        <v>9</v>
      </c>
      <c r="G166" s="849">
        <v>5400</v>
      </c>
      <c r="H166" s="849">
        <v>0.8985024958402662</v>
      </c>
      <c r="I166" s="849">
        <v>600</v>
      </c>
      <c r="J166" s="849">
        <v>10</v>
      </c>
      <c r="K166" s="849">
        <v>6010</v>
      </c>
      <c r="L166" s="849">
        <v>1</v>
      </c>
      <c r="M166" s="849">
        <v>601</v>
      </c>
      <c r="N166" s="849">
        <v>13</v>
      </c>
      <c r="O166" s="849">
        <v>7631</v>
      </c>
      <c r="P166" s="837">
        <v>1.2697171381031613</v>
      </c>
      <c r="Q166" s="850">
        <v>587</v>
      </c>
    </row>
    <row r="167" spans="1:17" ht="14.4" customHeight="1" x14ac:dyDescent="0.3">
      <c r="A167" s="831" t="s">
        <v>9515</v>
      </c>
      <c r="B167" s="832" t="s">
        <v>9516</v>
      </c>
      <c r="C167" s="832" t="s">
        <v>6770</v>
      </c>
      <c r="D167" s="832" t="s">
        <v>9607</v>
      </c>
      <c r="E167" s="832" t="s">
        <v>9608</v>
      </c>
      <c r="F167" s="849">
        <v>22</v>
      </c>
      <c r="G167" s="849">
        <v>4158</v>
      </c>
      <c r="H167" s="849">
        <v>0.26829268292682928</v>
      </c>
      <c r="I167" s="849">
        <v>189</v>
      </c>
      <c r="J167" s="849">
        <v>82</v>
      </c>
      <c r="K167" s="849">
        <v>15498</v>
      </c>
      <c r="L167" s="849">
        <v>1</v>
      </c>
      <c r="M167" s="849">
        <v>189</v>
      </c>
      <c r="N167" s="849">
        <v>46</v>
      </c>
      <c r="O167" s="849">
        <v>8740</v>
      </c>
      <c r="P167" s="837">
        <v>0.56394373467544201</v>
      </c>
      <c r="Q167" s="850">
        <v>190</v>
      </c>
    </row>
    <row r="168" spans="1:17" ht="14.4" customHeight="1" x14ac:dyDescent="0.3">
      <c r="A168" s="831" t="s">
        <v>9515</v>
      </c>
      <c r="B168" s="832" t="s">
        <v>9516</v>
      </c>
      <c r="C168" s="832" t="s">
        <v>6770</v>
      </c>
      <c r="D168" s="832" t="s">
        <v>9609</v>
      </c>
      <c r="E168" s="832" t="s">
        <v>9610</v>
      </c>
      <c r="F168" s="849">
        <v>2</v>
      </c>
      <c r="G168" s="849">
        <v>358</v>
      </c>
      <c r="H168" s="849">
        <v>2</v>
      </c>
      <c r="I168" s="849">
        <v>179</v>
      </c>
      <c r="J168" s="849">
        <v>1</v>
      </c>
      <c r="K168" s="849">
        <v>179</v>
      </c>
      <c r="L168" s="849">
        <v>1</v>
      </c>
      <c r="M168" s="849">
        <v>179</v>
      </c>
      <c r="N168" s="849"/>
      <c r="O168" s="849"/>
      <c r="P168" s="837"/>
      <c r="Q168" s="850"/>
    </row>
    <row r="169" spans="1:17" ht="14.4" customHeight="1" x14ac:dyDescent="0.3">
      <c r="A169" s="831" t="s">
        <v>9515</v>
      </c>
      <c r="B169" s="832" t="s">
        <v>9516</v>
      </c>
      <c r="C169" s="832" t="s">
        <v>6770</v>
      </c>
      <c r="D169" s="832" t="s">
        <v>9611</v>
      </c>
      <c r="E169" s="832" t="s">
        <v>9612</v>
      </c>
      <c r="F169" s="849">
        <v>2</v>
      </c>
      <c r="G169" s="849">
        <v>728</v>
      </c>
      <c r="H169" s="849"/>
      <c r="I169" s="849">
        <v>364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9515</v>
      </c>
      <c r="B170" s="832" t="s">
        <v>9516</v>
      </c>
      <c r="C170" s="832" t="s">
        <v>6770</v>
      </c>
      <c r="D170" s="832" t="s">
        <v>9613</v>
      </c>
      <c r="E170" s="832" t="s">
        <v>9614</v>
      </c>
      <c r="F170" s="849">
        <v>114</v>
      </c>
      <c r="G170" s="849">
        <v>26106</v>
      </c>
      <c r="H170" s="849">
        <v>1.0654205607476634</v>
      </c>
      <c r="I170" s="849">
        <v>229</v>
      </c>
      <c r="J170" s="849">
        <v>107</v>
      </c>
      <c r="K170" s="849">
        <v>24503</v>
      </c>
      <c r="L170" s="849">
        <v>1</v>
      </c>
      <c r="M170" s="849">
        <v>229</v>
      </c>
      <c r="N170" s="849">
        <v>96</v>
      </c>
      <c r="O170" s="849">
        <v>21984</v>
      </c>
      <c r="P170" s="837">
        <v>0.89719626168224298</v>
      </c>
      <c r="Q170" s="850">
        <v>229</v>
      </c>
    </row>
    <row r="171" spans="1:17" ht="14.4" customHeight="1" x14ac:dyDescent="0.3">
      <c r="A171" s="831" t="s">
        <v>9515</v>
      </c>
      <c r="B171" s="832" t="s">
        <v>9516</v>
      </c>
      <c r="C171" s="832" t="s">
        <v>6770</v>
      </c>
      <c r="D171" s="832" t="s">
        <v>9615</v>
      </c>
      <c r="E171" s="832" t="s">
        <v>9616</v>
      </c>
      <c r="F171" s="849">
        <v>3</v>
      </c>
      <c r="G171" s="849">
        <v>477</v>
      </c>
      <c r="H171" s="849">
        <v>0.5</v>
      </c>
      <c r="I171" s="849">
        <v>159</v>
      </c>
      <c r="J171" s="849">
        <v>6</v>
      </c>
      <c r="K171" s="849">
        <v>954</v>
      </c>
      <c r="L171" s="849">
        <v>1</v>
      </c>
      <c r="M171" s="849">
        <v>159</v>
      </c>
      <c r="N171" s="849">
        <v>6</v>
      </c>
      <c r="O171" s="849">
        <v>960</v>
      </c>
      <c r="P171" s="837">
        <v>1.0062893081761006</v>
      </c>
      <c r="Q171" s="850">
        <v>160</v>
      </c>
    </row>
    <row r="172" spans="1:17" ht="14.4" customHeight="1" x14ac:dyDescent="0.3">
      <c r="A172" s="831" t="s">
        <v>9515</v>
      </c>
      <c r="B172" s="832" t="s">
        <v>9516</v>
      </c>
      <c r="C172" s="832" t="s">
        <v>6770</v>
      </c>
      <c r="D172" s="832" t="s">
        <v>9617</v>
      </c>
      <c r="E172" s="832" t="s">
        <v>9618</v>
      </c>
      <c r="F172" s="849">
        <v>1</v>
      </c>
      <c r="G172" s="849">
        <v>462</v>
      </c>
      <c r="H172" s="849">
        <v>0.5</v>
      </c>
      <c r="I172" s="849">
        <v>462</v>
      </c>
      <c r="J172" s="849">
        <v>2</v>
      </c>
      <c r="K172" s="849">
        <v>924</v>
      </c>
      <c r="L172" s="849">
        <v>1</v>
      </c>
      <c r="M172" s="849">
        <v>462</v>
      </c>
      <c r="N172" s="849"/>
      <c r="O172" s="849"/>
      <c r="P172" s="837"/>
      <c r="Q172" s="850"/>
    </row>
    <row r="173" spans="1:17" ht="14.4" customHeight="1" x14ac:dyDescent="0.3">
      <c r="A173" s="831" t="s">
        <v>9515</v>
      </c>
      <c r="B173" s="832" t="s">
        <v>9516</v>
      </c>
      <c r="C173" s="832" t="s">
        <v>6770</v>
      </c>
      <c r="D173" s="832" t="s">
        <v>9619</v>
      </c>
      <c r="E173" s="832" t="s">
        <v>9620</v>
      </c>
      <c r="F173" s="849">
        <v>8</v>
      </c>
      <c r="G173" s="849">
        <v>4496</v>
      </c>
      <c r="H173" s="849">
        <v>0.36363636363636365</v>
      </c>
      <c r="I173" s="849">
        <v>562</v>
      </c>
      <c r="J173" s="849">
        <v>22</v>
      </c>
      <c r="K173" s="849">
        <v>12364</v>
      </c>
      <c r="L173" s="849">
        <v>1</v>
      </c>
      <c r="M173" s="849">
        <v>562</v>
      </c>
      <c r="N173" s="849">
        <v>12</v>
      </c>
      <c r="O173" s="849">
        <v>6756</v>
      </c>
      <c r="P173" s="837">
        <v>0.54642510514396636</v>
      </c>
      <c r="Q173" s="850">
        <v>563</v>
      </c>
    </row>
    <row r="174" spans="1:17" ht="14.4" customHeight="1" x14ac:dyDescent="0.3">
      <c r="A174" s="831" t="s">
        <v>9515</v>
      </c>
      <c r="B174" s="832" t="s">
        <v>9516</v>
      </c>
      <c r="C174" s="832" t="s">
        <v>6770</v>
      </c>
      <c r="D174" s="832" t="s">
        <v>9621</v>
      </c>
      <c r="E174" s="832" t="s">
        <v>9622</v>
      </c>
      <c r="F174" s="849">
        <v>4</v>
      </c>
      <c r="G174" s="849">
        <v>688</v>
      </c>
      <c r="H174" s="849">
        <v>0.25</v>
      </c>
      <c r="I174" s="849">
        <v>172</v>
      </c>
      <c r="J174" s="849">
        <v>16</v>
      </c>
      <c r="K174" s="849">
        <v>2752</v>
      </c>
      <c r="L174" s="849">
        <v>1</v>
      </c>
      <c r="M174" s="849">
        <v>172</v>
      </c>
      <c r="N174" s="849">
        <v>10</v>
      </c>
      <c r="O174" s="849">
        <v>1730</v>
      </c>
      <c r="P174" s="837">
        <v>0.62863372093023251</v>
      </c>
      <c r="Q174" s="850">
        <v>173</v>
      </c>
    </row>
    <row r="175" spans="1:17" ht="14.4" customHeight="1" x14ac:dyDescent="0.3">
      <c r="A175" s="831" t="s">
        <v>9515</v>
      </c>
      <c r="B175" s="832" t="s">
        <v>9516</v>
      </c>
      <c r="C175" s="832" t="s">
        <v>6770</v>
      </c>
      <c r="D175" s="832" t="s">
        <v>9623</v>
      </c>
      <c r="E175" s="832" t="s">
        <v>9624</v>
      </c>
      <c r="F175" s="849">
        <v>9</v>
      </c>
      <c r="G175" s="849">
        <v>1809</v>
      </c>
      <c r="H175" s="849">
        <v>0.31034482758620691</v>
      </c>
      <c r="I175" s="849">
        <v>201</v>
      </c>
      <c r="J175" s="849">
        <v>29</v>
      </c>
      <c r="K175" s="849">
        <v>5829</v>
      </c>
      <c r="L175" s="849">
        <v>1</v>
      </c>
      <c r="M175" s="849">
        <v>201</v>
      </c>
      <c r="N175" s="849">
        <v>39</v>
      </c>
      <c r="O175" s="849">
        <v>7878</v>
      </c>
      <c r="P175" s="837">
        <v>1.3515182707153885</v>
      </c>
      <c r="Q175" s="850">
        <v>202</v>
      </c>
    </row>
    <row r="176" spans="1:17" ht="14.4" customHeight="1" x14ac:dyDescent="0.3">
      <c r="A176" s="831" t="s">
        <v>9515</v>
      </c>
      <c r="B176" s="832" t="s">
        <v>9516</v>
      </c>
      <c r="C176" s="832" t="s">
        <v>6770</v>
      </c>
      <c r="D176" s="832" t="s">
        <v>9625</v>
      </c>
      <c r="E176" s="832" t="s">
        <v>9626</v>
      </c>
      <c r="F176" s="849">
        <v>1</v>
      </c>
      <c r="G176" s="849">
        <v>133</v>
      </c>
      <c r="H176" s="849">
        <v>0.33333333333333331</v>
      </c>
      <c r="I176" s="849">
        <v>133</v>
      </c>
      <c r="J176" s="849">
        <v>3</v>
      </c>
      <c r="K176" s="849">
        <v>399</v>
      </c>
      <c r="L176" s="849">
        <v>1</v>
      </c>
      <c r="M176" s="849">
        <v>133</v>
      </c>
      <c r="N176" s="849">
        <v>4</v>
      </c>
      <c r="O176" s="849">
        <v>536</v>
      </c>
      <c r="P176" s="837">
        <v>1.3433583959899749</v>
      </c>
      <c r="Q176" s="850">
        <v>134</v>
      </c>
    </row>
    <row r="177" spans="1:17" ht="14.4" customHeight="1" x14ac:dyDescent="0.3">
      <c r="A177" s="831" t="s">
        <v>9515</v>
      </c>
      <c r="B177" s="832" t="s">
        <v>9516</v>
      </c>
      <c r="C177" s="832" t="s">
        <v>6770</v>
      </c>
      <c r="D177" s="832" t="s">
        <v>9627</v>
      </c>
      <c r="E177" s="832" t="s">
        <v>5377</v>
      </c>
      <c r="F177" s="849">
        <v>4</v>
      </c>
      <c r="G177" s="849">
        <v>716</v>
      </c>
      <c r="H177" s="849">
        <v>0.44444444444444442</v>
      </c>
      <c r="I177" s="849">
        <v>179</v>
      </c>
      <c r="J177" s="849">
        <v>9</v>
      </c>
      <c r="K177" s="849">
        <v>1611</v>
      </c>
      <c r="L177" s="849">
        <v>1</v>
      </c>
      <c r="M177" s="849">
        <v>179</v>
      </c>
      <c r="N177" s="849">
        <v>7</v>
      </c>
      <c r="O177" s="849">
        <v>1253</v>
      </c>
      <c r="P177" s="837">
        <v>0.77777777777777779</v>
      </c>
      <c r="Q177" s="850">
        <v>179</v>
      </c>
    </row>
    <row r="178" spans="1:17" ht="14.4" customHeight="1" x14ac:dyDescent="0.3">
      <c r="A178" s="831" t="s">
        <v>9515</v>
      </c>
      <c r="B178" s="832" t="s">
        <v>9516</v>
      </c>
      <c r="C178" s="832" t="s">
        <v>6770</v>
      </c>
      <c r="D178" s="832" t="s">
        <v>9628</v>
      </c>
      <c r="E178" s="832" t="s">
        <v>9629</v>
      </c>
      <c r="F178" s="849">
        <v>30</v>
      </c>
      <c r="G178" s="849">
        <v>12420</v>
      </c>
      <c r="H178" s="849">
        <v>0.967741935483871</v>
      </c>
      <c r="I178" s="849">
        <v>414</v>
      </c>
      <c r="J178" s="849">
        <v>31</v>
      </c>
      <c r="K178" s="849">
        <v>12834</v>
      </c>
      <c r="L178" s="849">
        <v>1</v>
      </c>
      <c r="M178" s="849">
        <v>414</v>
      </c>
      <c r="N178" s="849">
        <v>45</v>
      </c>
      <c r="O178" s="849">
        <v>18675</v>
      </c>
      <c r="P178" s="837">
        <v>1.4551192145862553</v>
      </c>
      <c r="Q178" s="850">
        <v>415</v>
      </c>
    </row>
    <row r="179" spans="1:17" ht="14.4" customHeight="1" x14ac:dyDescent="0.3">
      <c r="A179" s="831" t="s">
        <v>9515</v>
      </c>
      <c r="B179" s="832" t="s">
        <v>9516</v>
      </c>
      <c r="C179" s="832" t="s">
        <v>6770</v>
      </c>
      <c r="D179" s="832" t="s">
        <v>9630</v>
      </c>
      <c r="E179" s="832" t="s">
        <v>9631</v>
      </c>
      <c r="F179" s="849">
        <v>31</v>
      </c>
      <c r="G179" s="849">
        <v>12276</v>
      </c>
      <c r="H179" s="849">
        <v>1.0333333333333334</v>
      </c>
      <c r="I179" s="849">
        <v>396</v>
      </c>
      <c r="J179" s="849">
        <v>30</v>
      </c>
      <c r="K179" s="849">
        <v>11880</v>
      </c>
      <c r="L179" s="849">
        <v>1</v>
      </c>
      <c r="M179" s="849">
        <v>396</v>
      </c>
      <c r="N179" s="849">
        <v>45</v>
      </c>
      <c r="O179" s="849">
        <v>17865</v>
      </c>
      <c r="P179" s="837">
        <v>1.5037878787878789</v>
      </c>
      <c r="Q179" s="850">
        <v>397</v>
      </c>
    </row>
    <row r="180" spans="1:17" ht="14.4" customHeight="1" x14ac:dyDescent="0.3">
      <c r="A180" s="831" t="s">
        <v>9515</v>
      </c>
      <c r="B180" s="832" t="s">
        <v>9516</v>
      </c>
      <c r="C180" s="832" t="s">
        <v>6770</v>
      </c>
      <c r="D180" s="832" t="s">
        <v>9632</v>
      </c>
      <c r="E180" s="832" t="s">
        <v>9633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1152</v>
      </c>
      <c r="P180" s="837"/>
      <c r="Q180" s="850">
        <v>576</v>
      </c>
    </row>
    <row r="181" spans="1:17" ht="14.4" customHeight="1" x14ac:dyDescent="0.3">
      <c r="A181" s="831" t="s">
        <v>9515</v>
      </c>
      <c r="B181" s="832" t="s">
        <v>9516</v>
      </c>
      <c r="C181" s="832" t="s">
        <v>6770</v>
      </c>
      <c r="D181" s="832" t="s">
        <v>9634</v>
      </c>
      <c r="E181" s="832" t="s">
        <v>9635</v>
      </c>
      <c r="F181" s="849">
        <v>1</v>
      </c>
      <c r="G181" s="849">
        <v>311</v>
      </c>
      <c r="H181" s="849">
        <v>0.33333333333333331</v>
      </c>
      <c r="I181" s="849">
        <v>311</v>
      </c>
      <c r="J181" s="849">
        <v>3</v>
      </c>
      <c r="K181" s="849">
        <v>933</v>
      </c>
      <c r="L181" s="849">
        <v>1</v>
      </c>
      <c r="M181" s="849">
        <v>311</v>
      </c>
      <c r="N181" s="849">
        <v>1</v>
      </c>
      <c r="O181" s="849">
        <v>312</v>
      </c>
      <c r="P181" s="837">
        <v>0.33440514469453375</v>
      </c>
      <c r="Q181" s="850">
        <v>312</v>
      </c>
    </row>
    <row r="182" spans="1:17" ht="14.4" customHeight="1" x14ac:dyDescent="0.3">
      <c r="A182" s="831" t="s">
        <v>9515</v>
      </c>
      <c r="B182" s="832" t="s">
        <v>9516</v>
      </c>
      <c r="C182" s="832" t="s">
        <v>6770</v>
      </c>
      <c r="D182" s="832" t="s">
        <v>9636</v>
      </c>
      <c r="E182" s="832" t="s">
        <v>9637</v>
      </c>
      <c r="F182" s="849">
        <v>17</v>
      </c>
      <c r="G182" s="849">
        <v>1513</v>
      </c>
      <c r="H182" s="849">
        <v>0.32075471698113206</v>
      </c>
      <c r="I182" s="849">
        <v>89</v>
      </c>
      <c r="J182" s="849">
        <v>53</v>
      </c>
      <c r="K182" s="849">
        <v>4717</v>
      </c>
      <c r="L182" s="849">
        <v>1</v>
      </c>
      <c r="M182" s="849">
        <v>89</v>
      </c>
      <c r="N182" s="849">
        <v>12</v>
      </c>
      <c r="O182" s="849">
        <v>1068</v>
      </c>
      <c r="P182" s="837">
        <v>0.22641509433962265</v>
      </c>
      <c r="Q182" s="850">
        <v>89</v>
      </c>
    </row>
    <row r="183" spans="1:17" ht="14.4" customHeight="1" x14ac:dyDescent="0.3">
      <c r="A183" s="831" t="s">
        <v>9515</v>
      </c>
      <c r="B183" s="832" t="s">
        <v>9516</v>
      </c>
      <c r="C183" s="832" t="s">
        <v>6770</v>
      </c>
      <c r="D183" s="832" t="s">
        <v>9638</v>
      </c>
      <c r="E183" s="832" t="s">
        <v>9639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22</v>
      </c>
      <c r="P183" s="837"/>
      <c r="Q183" s="850">
        <v>22</v>
      </c>
    </row>
    <row r="184" spans="1:17" ht="14.4" customHeight="1" x14ac:dyDescent="0.3">
      <c r="A184" s="831" t="s">
        <v>9515</v>
      </c>
      <c r="B184" s="832" t="s">
        <v>9516</v>
      </c>
      <c r="C184" s="832" t="s">
        <v>6770</v>
      </c>
      <c r="D184" s="832" t="s">
        <v>9640</v>
      </c>
      <c r="E184" s="832" t="s">
        <v>9641</v>
      </c>
      <c r="F184" s="849">
        <v>3067</v>
      </c>
      <c r="G184" s="849">
        <v>92010</v>
      </c>
      <c r="H184" s="849">
        <v>0.97334179625515704</v>
      </c>
      <c r="I184" s="849">
        <v>30</v>
      </c>
      <c r="J184" s="849">
        <v>3151</v>
      </c>
      <c r="K184" s="849">
        <v>94530</v>
      </c>
      <c r="L184" s="849">
        <v>1</v>
      </c>
      <c r="M184" s="849">
        <v>30</v>
      </c>
      <c r="N184" s="849">
        <v>3145</v>
      </c>
      <c r="O184" s="849">
        <v>94350</v>
      </c>
      <c r="P184" s="837">
        <v>0.99809584258965411</v>
      </c>
      <c r="Q184" s="850">
        <v>30</v>
      </c>
    </row>
    <row r="185" spans="1:17" ht="14.4" customHeight="1" x14ac:dyDescent="0.3">
      <c r="A185" s="831" t="s">
        <v>9515</v>
      </c>
      <c r="B185" s="832" t="s">
        <v>9516</v>
      </c>
      <c r="C185" s="832" t="s">
        <v>6770</v>
      </c>
      <c r="D185" s="832" t="s">
        <v>9642</v>
      </c>
      <c r="E185" s="832" t="s">
        <v>9643</v>
      </c>
      <c r="F185" s="849">
        <v>52</v>
      </c>
      <c r="G185" s="849">
        <v>2600</v>
      </c>
      <c r="H185" s="849">
        <v>1.5294117647058822</v>
      </c>
      <c r="I185" s="849">
        <v>50</v>
      </c>
      <c r="J185" s="849">
        <v>34</v>
      </c>
      <c r="K185" s="849">
        <v>1700</v>
      </c>
      <c r="L185" s="849">
        <v>1</v>
      </c>
      <c r="M185" s="849">
        <v>50</v>
      </c>
      <c r="N185" s="849">
        <v>24</v>
      </c>
      <c r="O185" s="849">
        <v>1200</v>
      </c>
      <c r="P185" s="837">
        <v>0.70588235294117652</v>
      </c>
      <c r="Q185" s="850">
        <v>50</v>
      </c>
    </row>
    <row r="186" spans="1:17" ht="14.4" customHeight="1" x14ac:dyDescent="0.3">
      <c r="A186" s="831" t="s">
        <v>9515</v>
      </c>
      <c r="B186" s="832" t="s">
        <v>9516</v>
      </c>
      <c r="C186" s="832" t="s">
        <v>6770</v>
      </c>
      <c r="D186" s="832" t="s">
        <v>9644</v>
      </c>
      <c r="E186" s="832" t="s">
        <v>9645</v>
      </c>
      <c r="F186" s="849">
        <v>500</v>
      </c>
      <c r="G186" s="849">
        <v>6000</v>
      </c>
      <c r="H186" s="849">
        <v>0.8038585209003215</v>
      </c>
      <c r="I186" s="849">
        <v>12</v>
      </c>
      <c r="J186" s="849">
        <v>622</v>
      </c>
      <c r="K186" s="849">
        <v>7464</v>
      </c>
      <c r="L186" s="849">
        <v>1</v>
      </c>
      <c r="M186" s="849">
        <v>12</v>
      </c>
      <c r="N186" s="849">
        <v>421</v>
      </c>
      <c r="O186" s="849">
        <v>5473</v>
      </c>
      <c r="P186" s="837">
        <v>0.73325294748124326</v>
      </c>
      <c r="Q186" s="850">
        <v>13</v>
      </c>
    </row>
    <row r="187" spans="1:17" ht="14.4" customHeight="1" x14ac:dyDescent="0.3">
      <c r="A187" s="831" t="s">
        <v>9515</v>
      </c>
      <c r="B187" s="832" t="s">
        <v>9516</v>
      </c>
      <c r="C187" s="832" t="s">
        <v>6770</v>
      </c>
      <c r="D187" s="832" t="s">
        <v>9646</v>
      </c>
      <c r="E187" s="832" t="s">
        <v>9647</v>
      </c>
      <c r="F187" s="849">
        <v>96</v>
      </c>
      <c r="G187" s="849">
        <v>17568</v>
      </c>
      <c r="H187" s="849">
        <v>1.054945054945055</v>
      </c>
      <c r="I187" s="849">
        <v>183</v>
      </c>
      <c r="J187" s="849">
        <v>91</v>
      </c>
      <c r="K187" s="849">
        <v>16653</v>
      </c>
      <c r="L187" s="849">
        <v>1</v>
      </c>
      <c r="M187" s="849">
        <v>183</v>
      </c>
      <c r="N187" s="849">
        <v>91</v>
      </c>
      <c r="O187" s="849">
        <v>16744</v>
      </c>
      <c r="P187" s="837">
        <v>1.0054644808743169</v>
      </c>
      <c r="Q187" s="850">
        <v>184</v>
      </c>
    </row>
    <row r="188" spans="1:17" ht="14.4" customHeight="1" x14ac:dyDescent="0.3">
      <c r="A188" s="831" t="s">
        <v>9515</v>
      </c>
      <c r="B188" s="832" t="s">
        <v>9516</v>
      </c>
      <c r="C188" s="832" t="s">
        <v>6770</v>
      </c>
      <c r="D188" s="832" t="s">
        <v>9648</v>
      </c>
      <c r="E188" s="832" t="s">
        <v>9649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17</v>
      </c>
      <c r="P188" s="837"/>
      <c r="Q188" s="850">
        <v>17</v>
      </c>
    </row>
    <row r="189" spans="1:17" ht="14.4" customHeight="1" x14ac:dyDescent="0.3">
      <c r="A189" s="831" t="s">
        <v>9515</v>
      </c>
      <c r="B189" s="832" t="s">
        <v>9516</v>
      </c>
      <c r="C189" s="832" t="s">
        <v>6770</v>
      </c>
      <c r="D189" s="832" t="s">
        <v>9650</v>
      </c>
      <c r="E189" s="832" t="s">
        <v>9651</v>
      </c>
      <c r="F189" s="849">
        <v>12</v>
      </c>
      <c r="G189" s="849">
        <v>876</v>
      </c>
      <c r="H189" s="849">
        <v>1.0909090909090908</v>
      </c>
      <c r="I189" s="849">
        <v>73</v>
      </c>
      <c r="J189" s="849">
        <v>11</v>
      </c>
      <c r="K189" s="849">
        <v>803</v>
      </c>
      <c r="L189" s="849">
        <v>1</v>
      </c>
      <c r="M189" s="849">
        <v>73</v>
      </c>
      <c r="N189" s="849">
        <v>20</v>
      </c>
      <c r="O189" s="849">
        <v>1460</v>
      </c>
      <c r="P189" s="837">
        <v>1.8181818181818181</v>
      </c>
      <c r="Q189" s="850">
        <v>73</v>
      </c>
    </row>
    <row r="190" spans="1:17" ht="14.4" customHeight="1" x14ac:dyDescent="0.3">
      <c r="A190" s="831" t="s">
        <v>9515</v>
      </c>
      <c r="B190" s="832" t="s">
        <v>9516</v>
      </c>
      <c r="C190" s="832" t="s">
        <v>6770</v>
      </c>
      <c r="D190" s="832" t="s">
        <v>9652</v>
      </c>
      <c r="E190" s="832" t="s">
        <v>9653</v>
      </c>
      <c r="F190" s="849">
        <v>38</v>
      </c>
      <c r="G190" s="849">
        <v>6992</v>
      </c>
      <c r="H190" s="849">
        <v>2</v>
      </c>
      <c r="I190" s="849">
        <v>184</v>
      </c>
      <c r="J190" s="849">
        <v>19</v>
      </c>
      <c r="K190" s="849">
        <v>3496</v>
      </c>
      <c r="L190" s="849">
        <v>1</v>
      </c>
      <c r="M190" s="849">
        <v>184</v>
      </c>
      <c r="N190" s="849">
        <v>25</v>
      </c>
      <c r="O190" s="849">
        <v>4625</v>
      </c>
      <c r="P190" s="837">
        <v>1.3229405034324944</v>
      </c>
      <c r="Q190" s="850">
        <v>185</v>
      </c>
    </row>
    <row r="191" spans="1:17" ht="14.4" customHeight="1" x14ac:dyDescent="0.3">
      <c r="A191" s="831" t="s">
        <v>9515</v>
      </c>
      <c r="B191" s="832" t="s">
        <v>9516</v>
      </c>
      <c r="C191" s="832" t="s">
        <v>6770</v>
      </c>
      <c r="D191" s="832" t="s">
        <v>9654</v>
      </c>
      <c r="E191" s="832" t="s">
        <v>9655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15</v>
      </c>
      <c r="P191" s="837"/>
      <c r="Q191" s="850">
        <v>15</v>
      </c>
    </row>
    <row r="192" spans="1:17" ht="14.4" customHeight="1" x14ac:dyDescent="0.3">
      <c r="A192" s="831" t="s">
        <v>9515</v>
      </c>
      <c r="B192" s="832" t="s">
        <v>9516</v>
      </c>
      <c r="C192" s="832" t="s">
        <v>6770</v>
      </c>
      <c r="D192" s="832" t="s">
        <v>9656</v>
      </c>
      <c r="E192" s="832" t="s">
        <v>9657</v>
      </c>
      <c r="F192" s="849">
        <v>2129</v>
      </c>
      <c r="G192" s="849">
        <v>317221</v>
      </c>
      <c r="H192" s="849">
        <v>1.0957282552753473</v>
      </c>
      <c r="I192" s="849">
        <v>149</v>
      </c>
      <c r="J192" s="849">
        <v>1943</v>
      </c>
      <c r="K192" s="849">
        <v>289507</v>
      </c>
      <c r="L192" s="849">
        <v>1</v>
      </c>
      <c r="M192" s="849">
        <v>149</v>
      </c>
      <c r="N192" s="849">
        <v>1811</v>
      </c>
      <c r="O192" s="849">
        <v>271650</v>
      </c>
      <c r="P192" s="837">
        <v>0.93831928070823845</v>
      </c>
      <c r="Q192" s="850">
        <v>150</v>
      </c>
    </row>
    <row r="193" spans="1:17" ht="14.4" customHeight="1" x14ac:dyDescent="0.3">
      <c r="A193" s="831" t="s">
        <v>9515</v>
      </c>
      <c r="B193" s="832" t="s">
        <v>9516</v>
      </c>
      <c r="C193" s="832" t="s">
        <v>6770</v>
      </c>
      <c r="D193" s="832" t="s">
        <v>9658</v>
      </c>
      <c r="E193" s="832" t="s">
        <v>9659</v>
      </c>
      <c r="F193" s="849">
        <v>3066</v>
      </c>
      <c r="G193" s="849">
        <v>91980</v>
      </c>
      <c r="H193" s="849">
        <v>0.97457088366179279</v>
      </c>
      <c r="I193" s="849">
        <v>30</v>
      </c>
      <c r="J193" s="849">
        <v>3146</v>
      </c>
      <c r="K193" s="849">
        <v>94380</v>
      </c>
      <c r="L193" s="849">
        <v>1</v>
      </c>
      <c r="M193" s="849">
        <v>30</v>
      </c>
      <c r="N193" s="849">
        <v>3144</v>
      </c>
      <c r="O193" s="849">
        <v>94320</v>
      </c>
      <c r="P193" s="837">
        <v>0.99936427209154477</v>
      </c>
      <c r="Q193" s="850">
        <v>30</v>
      </c>
    </row>
    <row r="194" spans="1:17" ht="14.4" customHeight="1" x14ac:dyDescent="0.3">
      <c r="A194" s="831" t="s">
        <v>9515</v>
      </c>
      <c r="B194" s="832" t="s">
        <v>9516</v>
      </c>
      <c r="C194" s="832" t="s">
        <v>6770</v>
      </c>
      <c r="D194" s="832" t="s">
        <v>9660</v>
      </c>
      <c r="E194" s="832" t="s">
        <v>9661</v>
      </c>
      <c r="F194" s="849">
        <v>545</v>
      </c>
      <c r="G194" s="849">
        <v>16895</v>
      </c>
      <c r="H194" s="849">
        <v>1.101010101010101</v>
      </c>
      <c r="I194" s="849">
        <v>31</v>
      </c>
      <c r="J194" s="849">
        <v>495</v>
      </c>
      <c r="K194" s="849">
        <v>15345</v>
      </c>
      <c r="L194" s="849">
        <v>1</v>
      </c>
      <c r="M194" s="849">
        <v>31</v>
      </c>
      <c r="N194" s="849">
        <v>480</v>
      </c>
      <c r="O194" s="849">
        <v>14880</v>
      </c>
      <c r="P194" s="837">
        <v>0.96969696969696972</v>
      </c>
      <c r="Q194" s="850">
        <v>31</v>
      </c>
    </row>
    <row r="195" spans="1:17" ht="14.4" customHeight="1" x14ac:dyDescent="0.3">
      <c r="A195" s="831" t="s">
        <v>9515</v>
      </c>
      <c r="B195" s="832" t="s">
        <v>9516</v>
      </c>
      <c r="C195" s="832" t="s">
        <v>6770</v>
      </c>
      <c r="D195" s="832" t="s">
        <v>9662</v>
      </c>
      <c r="E195" s="832" t="s">
        <v>9663</v>
      </c>
      <c r="F195" s="849">
        <v>968</v>
      </c>
      <c r="G195" s="849">
        <v>26136</v>
      </c>
      <c r="H195" s="849">
        <v>1.2237673830594185</v>
      </c>
      <c r="I195" s="849">
        <v>27</v>
      </c>
      <c r="J195" s="849">
        <v>791</v>
      </c>
      <c r="K195" s="849">
        <v>21357</v>
      </c>
      <c r="L195" s="849">
        <v>1</v>
      </c>
      <c r="M195" s="849">
        <v>27</v>
      </c>
      <c r="N195" s="849">
        <v>776</v>
      </c>
      <c r="O195" s="849">
        <v>21728</v>
      </c>
      <c r="P195" s="837">
        <v>1.0173713536545395</v>
      </c>
      <c r="Q195" s="850">
        <v>28</v>
      </c>
    </row>
    <row r="196" spans="1:17" ht="14.4" customHeight="1" x14ac:dyDescent="0.3">
      <c r="A196" s="831" t="s">
        <v>9515</v>
      </c>
      <c r="B196" s="832" t="s">
        <v>9516</v>
      </c>
      <c r="C196" s="832" t="s">
        <v>6770</v>
      </c>
      <c r="D196" s="832" t="s">
        <v>9664</v>
      </c>
      <c r="E196" s="832" t="s">
        <v>9665</v>
      </c>
      <c r="F196" s="849"/>
      <c r="G196" s="849"/>
      <c r="H196" s="849"/>
      <c r="I196" s="849"/>
      <c r="J196" s="849">
        <v>1</v>
      </c>
      <c r="K196" s="849">
        <v>256</v>
      </c>
      <c r="L196" s="849">
        <v>1</v>
      </c>
      <c r="M196" s="849">
        <v>256</v>
      </c>
      <c r="N196" s="849"/>
      <c r="O196" s="849"/>
      <c r="P196" s="837"/>
      <c r="Q196" s="850"/>
    </row>
    <row r="197" spans="1:17" ht="14.4" customHeight="1" x14ac:dyDescent="0.3">
      <c r="A197" s="831" t="s">
        <v>9515</v>
      </c>
      <c r="B197" s="832" t="s">
        <v>9516</v>
      </c>
      <c r="C197" s="832" t="s">
        <v>6770</v>
      </c>
      <c r="D197" s="832" t="s">
        <v>9666</v>
      </c>
      <c r="E197" s="832" t="s">
        <v>9667</v>
      </c>
      <c r="F197" s="849">
        <v>8</v>
      </c>
      <c r="G197" s="849">
        <v>1304</v>
      </c>
      <c r="H197" s="849">
        <v>0.66666666666666663</v>
      </c>
      <c r="I197" s="849">
        <v>163</v>
      </c>
      <c r="J197" s="849">
        <v>12</v>
      </c>
      <c r="K197" s="849">
        <v>1956</v>
      </c>
      <c r="L197" s="849">
        <v>1</v>
      </c>
      <c r="M197" s="849">
        <v>163</v>
      </c>
      <c r="N197" s="849">
        <v>15</v>
      </c>
      <c r="O197" s="849">
        <v>2445</v>
      </c>
      <c r="P197" s="837">
        <v>1.25</v>
      </c>
      <c r="Q197" s="850">
        <v>163</v>
      </c>
    </row>
    <row r="198" spans="1:17" ht="14.4" customHeight="1" x14ac:dyDescent="0.3">
      <c r="A198" s="831" t="s">
        <v>9515</v>
      </c>
      <c r="B198" s="832" t="s">
        <v>9516</v>
      </c>
      <c r="C198" s="832" t="s">
        <v>6770</v>
      </c>
      <c r="D198" s="832" t="s">
        <v>9668</v>
      </c>
      <c r="E198" s="832" t="s">
        <v>9669</v>
      </c>
      <c r="F198" s="849">
        <v>158</v>
      </c>
      <c r="G198" s="849">
        <v>3476</v>
      </c>
      <c r="H198" s="849">
        <v>1.3389830508474576</v>
      </c>
      <c r="I198" s="849">
        <v>22</v>
      </c>
      <c r="J198" s="849">
        <v>118</v>
      </c>
      <c r="K198" s="849">
        <v>2596</v>
      </c>
      <c r="L198" s="849">
        <v>1</v>
      </c>
      <c r="M198" s="849">
        <v>22</v>
      </c>
      <c r="N198" s="849">
        <v>112</v>
      </c>
      <c r="O198" s="849">
        <v>2576</v>
      </c>
      <c r="P198" s="837">
        <v>0.99229583975346691</v>
      </c>
      <c r="Q198" s="850">
        <v>23</v>
      </c>
    </row>
    <row r="199" spans="1:17" ht="14.4" customHeight="1" x14ac:dyDescent="0.3">
      <c r="A199" s="831" t="s">
        <v>9515</v>
      </c>
      <c r="B199" s="832" t="s">
        <v>9516</v>
      </c>
      <c r="C199" s="832" t="s">
        <v>6770</v>
      </c>
      <c r="D199" s="832" t="s">
        <v>9670</v>
      </c>
      <c r="E199" s="832" t="s">
        <v>9671</v>
      </c>
      <c r="F199" s="849">
        <v>18</v>
      </c>
      <c r="G199" s="849">
        <v>15660</v>
      </c>
      <c r="H199" s="849">
        <v>0.69071983062808751</v>
      </c>
      <c r="I199" s="849">
        <v>870</v>
      </c>
      <c r="J199" s="849">
        <v>26</v>
      </c>
      <c r="K199" s="849">
        <v>22672</v>
      </c>
      <c r="L199" s="849">
        <v>1</v>
      </c>
      <c r="M199" s="849">
        <v>872</v>
      </c>
      <c r="N199" s="849">
        <v>22</v>
      </c>
      <c r="O199" s="849">
        <v>19316</v>
      </c>
      <c r="P199" s="837">
        <v>0.85197600564573039</v>
      </c>
      <c r="Q199" s="850">
        <v>878</v>
      </c>
    </row>
    <row r="200" spans="1:17" ht="14.4" customHeight="1" x14ac:dyDescent="0.3">
      <c r="A200" s="831" t="s">
        <v>9515</v>
      </c>
      <c r="B200" s="832" t="s">
        <v>9516</v>
      </c>
      <c r="C200" s="832" t="s">
        <v>6770</v>
      </c>
      <c r="D200" s="832" t="s">
        <v>9672</v>
      </c>
      <c r="E200" s="832" t="s">
        <v>9673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22</v>
      </c>
      <c r="P200" s="837"/>
      <c r="Q200" s="850">
        <v>22</v>
      </c>
    </row>
    <row r="201" spans="1:17" ht="14.4" customHeight="1" x14ac:dyDescent="0.3">
      <c r="A201" s="831" t="s">
        <v>9515</v>
      </c>
      <c r="B201" s="832" t="s">
        <v>9516</v>
      </c>
      <c r="C201" s="832" t="s">
        <v>6770</v>
      </c>
      <c r="D201" s="832" t="s">
        <v>9674</v>
      </c>
      <c r="E201" s="832" t="s">
        <v>9675</v>
      </c>
      <c r="F201" s="849">
        <v>1037</v>
      </c>
      <c r="G201" s="849">
        <v>25925</v>
      </c>
      <c r="H201" s="849">
        <v>1.0668724279835391</v>
      </c>
      <c r="I201" s="849">
        <v>25</v>
      </c>
      <c r="J201" s="849">
        <v>972</v>
      </c>
      <c r="K201" s="849">
        <v>24300</v>
      </c>
      <c r="L201" s="849">
        <v>1</v>
      </c>
      <c r="M201" s="849">
        <v>25</v>
      </c>
      <c r="N201" s="849">
        <v>899</v>
      </c>
      <c r="O201" s="849">
        <v>23374</v>
      </c>
      <c r="P201" s="837">
        <v>0.96189300411522638</v>
      </c>
      <c r="Q201" s="850">
        <v>26</v>
      </c>
    </row>
    <row r="202" spans="1:17" ht="14.4" customHeight="1" x14ac:dyDescent="0.3">
      <c r="A202" s="831" t="s">
        <v>9515</v>
      </c>
      <c r="B202" s="832" t="s">
        <v>9516</v>
      </c>
      <c r="C202" s="832" t="s">
        <v>6770</v>
      </c>
      <c r="D202" s="832" t="s">
        <v>9676</v>
      </c>
      <c r="E202" s="832" t="s">
        <v>9677</v>
      </c>
      <c r="F202" s="849">
        <v>219</v>
      </c>
      <c r="G202" s="849">
        <v>7227</v>
      </c>
      <c r="H202" s="849">
        <v>1.1005025125628141</v>
      </c>
      <c r="I202" s="849">
        <v>33</v>
      </c>
      <c r="J202" s="849">
        <v>199</v>
      </c>
      <c r="K202" s="849">
        <v>6567</v>
      </c>
      <c r="L202" s="849">
        <v>1</v>
      </c>
      <c r="M202" s="849">
        <v>33</v>
      </c>
      <c r="N202" s="849">
        <v>169</v>
      </c>
      <c r="O202" s="849">
        <v>5577</v>
      </c>
      <c r="P202" s="837">
        <v>0.84924623115577891</v>
      </c>
      <c r="Q202" s="850">
        <v>33</v>
      </c>
    </row>
    <row r="203" spans="1:17" ht="14.4" customHeight="1" x14ac:dyDescent="0.3">
      <c r="A203" s="831" t="s">
        <v>9515</v>
      </c>
      <c r="B203" s="832" t="s">
        <v>9516</v>
      </c>
      <c r="C203" s="832" t="s">
        <v>6770</v>
      </c>
      <c r="D203" s="832" t="s">
        <v>9678</v>
      </c>
      <c r="E203" s="832" t="s">
        <v>9679</v>
      </c>
      <c r="F203" s="849">
        <v>44</v>
      </c>
      <c r="G203" s="849">
        <v>1320</v>
      </c>
      <c r="H203" s="849">
        <v>0.95652173913043481</v>
      </c>
      <c r="I203" s="849">
        <v>30</v>
      </c>
      <c r="J203" s="849">
        <v>46</v>
      </c>
      <c r="K203" s="849">
        <v>1380</v>
      </c>
      <c r="L203" s="849">
        <v>1</v>
      </c>
      <c r="M203" s="849">
        <v>30</v>
      </c>
      <c r="N203" s="849">
        <v>38</v>
      </c>
      <c r="O203" s="849">
        <v>1140</v>
      </c>
      <c r="P203" s="837">
        <v>0.82608695652173914</v>
      </c>
      <c r="Q203" s="850">
        <v>30</v>
      </c>
    </row>
    <row r="204" spans="1:17" ht="14.4" customHeight="1" x14ac:dyDescent="0.3">
      <c r="A204" s="831" t="s">
        <v>9515</v>
      </c>
      <c r="B204" s="832" t="s">
        <v>9516</v>
      </c>
      <c r="C204" s="832" t="s">
        <v>6770</v>
      </c>
      <c r="D204" s="832" t="s">
        <v>9680</v>
      </c>
      <c r="E204" s="832" t="s">
        <v>9681</v>
      </c>
      <c r="F204" s="849">
        <v>20</v>
      </c>
      <c r="G204" s="849">
        <v>4100</v>
      </c>
      <c r="H204" s="849">
        <v>0.76923076923076927</v>
      </c>
      <c r="I204" s="849">
        <v>205</v>
      </c>
      <c r="J204" s="849">
        <v>26</v>
      </c>
      <c r="K204" s="849">
        <v>5330</v>
      </c>
      <c r="L204" s="849">
        <v>1</v>
      </c>
      <c r="M204" s="849">
        <v>205</v>
      </c>
      <c r="N204" s="849">
        <v>34</v>
      </c>
      <c r="O204" s="849">
        <v>6936</v>
      </c>
      <c r="P204" s="837">
        <v>1.3013133208255159</v>
      </c>
      <c r="Q204" s="850">
        <v>204</v>
      </c>
    </row>
    <row r="205" spans="1:17" ht="14.4" customHeight="1" x14ac:dyDescent="0.3">
      <c r="A205" s="831" t="s">
        <v>9515</v>
      </c>
      <c r="B205" s="832" t="s">
        <v>9516</v>
      </c>
      <c r="C205" s="832" t="s">
        <v>6770</v>
      </c>
      <c r="D205" s="832" t="s">
        <v>9682</v>
      </c>
      <c r="E205" s="832" t="s">
        <v>9683</v>
      </c>
      <c r="F205" s="849">
        <v>395</v>
      </c>
      <c r="G205" s="849">
        <v>10270</v>
      </c>
      <c r="H205" s="849">
        <v>1.0477453580901857</v>
      </c>
      <c r="I205" s="849">
        <v>26</v>
      </c>
      <c r="J205" s="849">
        <v>377</v>
      </c>
      <c r="K205" s="849">
        <v>9802</v>
      </c>
      <c r="L205" s="849">
        <v>1</v>
      </c>
      <c r="M205" s="849">
        <v>26</v>
      </c>
      <c r="N205" s="849">
        <v>354</v>
      </c>
      <c r="O205" s="849">
        <v>9204</v>
      </c>
      <c r="P205" s="837">
        <v>0.93899204244031831</v>
      </c>
      <c r="Q205" s="850">
        <v>26</v>
      </c>
    </row>
    <row r="206" spans="1:17" ht="14.4" customHeight="1" x14ac:dyDescent="0.3">
      <c r="A206" s="831" t="s">
        <v>9515</v>
      </c>
      <c r="B206" s="832" t="s">
        <v>9516</v>
      </c>
      <c r="C206" s="832" t="s">
        <v>6770</v>
      </c>
      <c r="D206" s="832" t="s">
        <v>9684</v>
      </c>
      <c r="E206" s="832" t="s">
        <v>9685</v>
      </c>
      <c r="F206" s="849">
        <v>341</v>
      </c>
      <c r="G206" s="849">
        <v>28644</v>
      </c>
      <c r="H206" s="849">
        <v>1.1107491856677525</v>
      </c>
      <c r="I206" s="849">
        <v>84</v>
      </c>
      <c r="J206" s="849">
        <v>307</v>
      </c>
      <c r="K206" s="849">
        <v>25788</v>
      </c>
      <c r="L206" s="849">
        <v>1</v>
      </c>
      <c r="M206" s="849">
        <v>84</v>
      </c>
      <c r="N206" s="849">
        <v>310</v>
      </c>
      <c r="O206" s="849">
        <v>26040</v>
      </c>
      <c r="P206" s="837">
        <v>1.009771986970684</v>
      </c>
      <c r="Q206" s="850">
        <v>84</v>
      </c>
    </row>
    <row r="207" spans="1:17" ht="14.4" customHeight="1" x14ac:dyDescent="0.3">
      <c r="A207" s="831" t="s">
        <v>9515</v>
      </c>
      <c r="B207" s="832" t="s">
        <v>9516</v>
      </c>
      <c r="C207" s="832" t="s">
        <v>6770</v>
      </c>
      <c r="D207" s="832" t="s">
        <v>9686</v>
      </c>
      <c r="E207" s="832" t="s">
        <v>9687</v>
      </c>
      <c r="F207" s="849">
        <v>103</v>
      </c>
      <c r="G207" s="849">
        <v>18128</v>
      </c>
      <c r="H207" s="849">
        <v>1.1444444444444444</v>
      </c>
      <c r="I207" s="849">
        <v>176</v>
      </c>
      <c r="J207" s="849">
        <v>90</v>
      </c>
      <c r="K207" s="849">
        <v>15840</v>
      </c>
      <c r="L207" s="849">
        <v>1</v>
      </c>
      <c r="M207" s="849">
        <v>176</v>
      </c>
      <c r="N207" s="849">
        <v>99</v>
      </c>
      <c r="O207" s="849">
        <v>17523</v>
      </c>
      <c r="P207" s="837">
        <v>1.10625</v>
      </c>
      <c r="Q207" s="850">
        <v>177</v>
      </c>
    </row>
    <row r="208" spans="1:17" ht="14.4" customHeight="1" x14ac:dyDescent="0.3">
      <c r="A208" s="831" t="s">
        <v>9515</v>
      </c>
      <c r="B208" s="832" t="s">
        <v>9516</v>
      </c>
      <c r="C208" s="832" t="s">
        <v>6770</v>
      </c>
      <c r="D208" s="832" t="s">
        <v>9688</v>
      </c>
      <c r="E208" s="832" t="s">
        <v>9689</v>
      </c>
      <c r="F208" s="849">
        <v>32</v>
      </c>
      <c r="G208" s="849">
        <v>8096</v>
      </c>
      <c r="H208" s="849">
        <v>1.1851851851851851</v>
      </c>
      <c r="I208" s="849">
        <v>253</v>
      </c>
      <c r="J208" s="849">
        <v>27</v>
      </c>
      <c r="K208" s="849">
        <v>6831</v>
      </c>
      <c r="L208" s="849">
        <v>1</v>
      </c>
      <c r="M208" s="849">
        <v>253</v>
      </c>
      <c r="N208" s="849">
        <v>36</v>
      </c>
      <c r="O208" s="849">
        <v>9144</v>
      </c>
      <c r="P208" s="837">
        <v>1.3386034255599473</v>
      </c>
      <c r="Q208" s="850">
        <v>254</v>
      </c>
    </row>
    <row r="209" spans="1:17" ht="14.4" customHeight="1" x14ac:dyDescent="0.3">
      <c r="A209" s="831" t="s">
        <v>9515</v>
      </c>
      <c r="B209" s="832" t="s">
        <v>9516</v>
      </c>
      <c r="C209" s="832" t="s">
        <v>6770</v>
      </c>
      <c r="D209" s="832" t="s">
        <v>9690</v>
      </c>
      <c r="E209" s="832" t="s">
        <v>9691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20</v>
      </c>
      <c r="P209" s="837"/>
      <c r="Q209" s="850">
        <v>20</v>
      </c>
    </row>
    <row r="210" spans="1:17" ht="14.4" customHeight="1" x14ac:dyDescent="0.3">
      <c r="A210" s="831" t="s">
        <v>9515</v>
      </c>
      <c r="B210" s="832" t="s">
        <v>9516</v>
      </c>
      <c r="C210" s="832" t="s">
        <v>6770</v>
      </c>
      <c r="D210" s="832" t="s">
        <v>9692</v>
      </c>
      <c r="E210" s="832" t="s">
        <v>9693</v>
      </c>
      <c r="F210" s="849">
        <v>204</v>
      </c>
      <c r="G210" s="849">
        <v>3060</v>
      </c>
      <c r="H210" s="849">
        <v>0.89082969432314407</v>
      </c>
      <c r="I210" s="849">
        <v>15</v>
      </c>
      <c r="J210" s="849">
        <v>229</v>
      </c>
      <c r="K210" s="849">
        <v>3435</v>
      </c>
      <c r="L210" s="849">
        <v>1</v>
      </c>
      <c r="M210" s="849">
        <v>15</v>
      </c>
      <c r="N210" s="849">
        <v>208</v>
      </c>
      <c r="O210" s="849">
        <v>3328</v>
      </c>
      <c r="P210" s="837">
        <v>0.96885007278020374</v>
      </c>
      <c r="Q210" s="850">
        <v>16</v>
      </c>
    </row>
    <row r="211" spans="1:17" ht="14.4" customHeight="1" x14ac:dyDescent="0.3">
      <c r="A211" s="831" t="s">
        <v>9515</v>
      </c>
      <c r="B211" s="832" t="s">
        <v>9516</v>
      </c>
      <c r="C211" s="832" t="s">
        <v>6770</v>
      </c>
      <c r="D211" s="832" t="s">
        <v>9694</v>
      </c>
      <c r="E211" s="832" t="s">
        <v>9695</v>
      </c>
      <c r="F211" s="849"/>
      <c r="G211" s="849"/>
      <c r="H211" s="849"/>
      <c r="I211" s="849"/>
      <c r="J211" s="849"/>
      <c r="K211" s="849"/>
      <c r="L211" s="849"/>
      <c r="M211" s="849"/>
      <c r="N211" s="849">
        <v>0</v>
      </c>
      <c r="O211" s="849">
        <v>0</v>
      </c>
      <c r="P211" s="837"/>
      <c r="Q211" s="850"/>
    </row>
    <row r="212" spans="1:17" ht="14.4" customHeight="1" x14ac:dyDescent="0.3">
      <c r="A212" s="831" t="s">
        <v>9515</v>
      </c>
      <c r="B212" s="832" t="s">
        <v>9516</v>
      </c>
      <c r="C212" s="832" t="s">
        <v>6770</v>
      </c>
      <c r="D212" s="832" t="s">
        <v>9696</v>
      </c>
      <c r="E212" s="832" t="s">
        <v>9697</v>
      </c>
      <c r="F212" s="849">
        <v>370</v>
      </c>
      <c r="G212" s="849">
        <v>8510</v>
      </c>
      <c r="H212" s="849">
        <v>0.96103896103896103</v>
      </c>
      <c r="I212" s="849">
        <v>23</v>
      </c>
      <c r="J212" s="849">
        <v>385</v>
      </c>
      <c r="K212" s="849">
        <v>8855</v>
      </c>
      <c r="L212" s="849">
        <v>1</v>
      </c>
      <c r="M212" s="849">
        <v>23</v>
      </c>
      <c r="N212" s="849">
        <v>380</v>
      </c>
      <c r="O212" s="849">
        <v>8740</v>
      </c>
      <c r="P212" s="837">
        <v>0.98701298701298701</v>
      </c>
      <c r="Q212" s="850">
        <v>23</v>
      </c>
    </row>
    <row r="213" spans="1:17" ht="14.4" customHeight="1" x14ac:dyDescent="0.3">
      <c r="A213" s="831" t="s">
        <v>9515</v>
      </c>
      <c r="B213" s="832" t="s">
        <v>9516</v>
      </c>
      <c r="C213" s="832" t="s">
        <v>6770</v>
      </c>
      <c r="D213" s="832" t="s">
        <v>9698</v>
      </c>
      <c r="E213" s="832" t="s">
        <v>9699</v>
      </c>
      <c r="F213" s="849">
        <v>27</v>
      </c>
      <c r="G213" s="849">
        <v>6804</v>
      </c>
      <c r="H213" s="849">
        <v>0.93103448275862066</v>
      </c>
      <c r="I213" s="849">
        <v>252</v>
      </c>
      <c r="J213" s="849">
        <v>29</v>
      </c>
      <c r="K213" s="849">
        <v>7308</v>
      </c>
      <c r="L213" s="849">
        <v>1</v>
      </c>
      <c r="M213" s="849">
        <v>252</v>
      </c>
      <c r="N213" s="849">
        <v>32</v>
      </c>
      <c r="O213" s="849">
        <v>8096</v>
      </c>
      <c r="P213" s="837">
        <v>1.1078270388615217</v>
      </c>
      <c r="Q213" s="850">
        <v>253</v>
      </c>
    </row>
    <row r="214" spans="1:17" ht="14.4" customHeight="1" x14ac:dyDescent="0.3">
      <c r="A214" s="831" t="s">
        <v>9515</v>
      </c>
      <c r="B214" s="832" t="s">
        <v>9516</v>
      </c>
      <c r="C214" s="832" t="s">
        <v>6770</v>
      </c>
      <c r="D214" s="832" t="s">
        <v>9700</v>
      </c>
      <c r="E214" s="832" t="s">
        <v>9701</v>
      </c>
      <c r="F214" s="849">
        <v>196</v>
      </c>
      <c r="G214" s="849">
        <v>7252</v>
      </c>
      <c r="H214" s="849">
        <v>1.187878787878788</v>
      </c>
      <c r="I214" s="849">
        <v>37</v>
      </c>
      <c r="J214" s="849">
        <v>165</v>
      </c>
      <c r="K214" s="849">
        <v>6105</v>
      </c>
      <c r="L214" s="849">
        <v>1</v>
      </c>
      <c r="M214" s="849">
        <v>37</v>
      </c>
      <c r="N214" s="849">
        <v>174</v>
      </c>
      <c r="O214" s="849">
        <v>6438</v>
      </c>
      <c r="P214" s="837">
        <v>1.0545454545454545</v>
      </c>
      <c r="Q214" s="850">
        <v>37</v>
      </c>
    </row>
    <row r="215" spans="1:17" ht="14.4" customHeight="1" x14ac:dyDescent="0.3">
      <c r="A215" s="831" t="s">
        <v>9515</v>
      </c>
      <c r="B215" s="832" t="s">
        <v>9516</v>
      </c>
      <c r="C215" s="832" t="s">
        <v>6770</v>
      </c>
      <c r="D215" s="832" t="s">
        <v>9702</v>
      </c>
      <c r="E215" s="832" t="s">
        <v>9703</v>
      </c>
      <c r="F215" s="849">
        <v>2610</v>
      </c>
      <c r="G215" s="849">
        <v>60030</v>
      </c>
      <c r="H215" s="849">
        <v>0.96738324684951815</v>
      </c>
      <c r="I215" s="849">
        <v>23</v>
      </c>
      <c r="J215" s="849">
        <v>2698</v>
      </c>
      <c r="K215" s="849">
        <v>62054</v>
      </c>
      <c r="L215" s="849">
        <v>1</v>
      </c>
      <c r="M215" s="849">
        <v>23</v>
      </c>
      <c r="N215" s="849">
        <v>2758</v>
      </c>
      <c r="O215" s="849">
        <v>63434</v>
      </c>
      <c r="P215" s="837">
        <v>1.0222386953298739</v>
      </c>
      <c r="Q215" s="850">
        <v>23</v>
      </c>
    </row>
    <row r="216" spans="1:17" ht="14.4" customHeight="1" x14ac:dyDescent="0.3">
      <c r="A216" s="831" t="s">
        <v>9515</v>
      </c>
      <c r="B216" s="832" t="s">
        <v>9516</v>
      </c>
      <c r="C216" s="832" t="s">
        <v>6770</v>
      </c>
      <c r="D216" s="832" t="s">
        <v>9704</v>
      </c>
      <c r="E216" s="832" t="s">
        <v>9705</v>
      </c>
      <c r="F216" s="849">
        <v>1</v>
      </c>
      <c r="G216" s="849">
        <v>400</v>
      </c>
      <c r="H216" s="849"/>
      <c r="I216" s="849">
        <v>400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9515</v>
      </c>
      <c r="B217" s="832" t="s">
        <v>9516</v>
      </c>
      <c r="C217" s="832" t="s">
        <v>6770</v>
      </c>
      <c r="D217" s="832" t="s">
        <v>9706</v>
      </c>
      <c r="E217" s="832" t="s">
        <v>9707</v>
      </c>
      <c r="F217" s="849">
        <v>16</v>
      </c>
      <c r="G217" s="849">
        <v>2736</v>
      </c>
      <c r="H217" s="849">
        <v>1.6</v>
      </c>
      <c r="I217" s="849">
        <v>171</v>
      </c>
      <c r="J217" s="849">
        <v>10</v>
      </c>
      <c r="K217" s="849">
        <v>1710</v>
      </c>
      <c r="L217" s="849">
        <v>1</v>
      </c>
      <c r="M217" s="849">
        <v>171</v>
      </c>
      <c r="N217" s="849">
        <v>11</v>
      </c>
      <c r="O217" s="849">
        <v>1881</v>
      </c>
      <c r="P217" s="837">
        <v>1.1000000000000001</v>
      </c>
      <c r="Q217" s="850">
        <v>171</v>
      </c>
    </row>
    <row r="218" spans="1:17" ht="14.4" customHeight="1" x14ac:dyDescent="0.3">
      <c r="A218" s="831" t="s">
        <v>9515</v>
      </c>
      <c r="B218" s="832" t="s">
        <v>9516</v>
      </c>
      <c r="C218" s="832" t="s">
        <v>6770</v>
      </c>
      <c r="D218" s="832" t="s">
        <v>9708</v>
      </c>
      <c r="E218" s="832" t="s">
        <v>9709</v>
      </c>
      <c r="F218" s="849">
        <v>6</v>
      </c>
      <c r="G218" s="849">
        <v>3528</v>
      </c>
      <c r="H218" s="849">
        <v>0.66666666666666663</v>
      </c>
      <c r="I218" s="849">
        <v>588</v>
      </c>
      <c r="J218" s="849">
        <v>9</v>
      </c>
      <c r="K218" s="849">
        <v>5292</v>
      </c>
      <c r="L218" s="849">
        <v>1</v>
      </c>
      <c r="M218" s="849">
        <v>588</v>
      </c>
      <c r="N218" s="849">
        <v>5</v>
      </c>
      <c r="O218" s="849">
        <v>2945</v>
      </c>
      <c r="P218" s="837">
        <v>0.55650037792894935</v>
      </c>
      <c r="Q218" s="850">
        <v>589</v>
      </c>
    </row>
    <row r="219" spans="1:17" ht="14.4" customHeight="1" x14ac:dyDescent="0.3">
      <c r="A219" s="831" t="s">
        <v>9515</v>
      </c>
      <c r="B219" s="832" t="s">
        <v>9516</v>
      </c>
      <c r="C219" s="832" t="s">
        <v>6770</v>
      </c>
      <c r="D219" s="832" t="s">
        <v>9710</v>
      </c>
      <c r="E219" s="832" t="s">
        <v>9711</v>
      </c>
      <c r="F219" s="849">
        <v>1</v>
      </c>
      <c r="G219" s="849">
        <v>327</v>
      </c>
      <c r="H219" s="849">
        <v>0.33333333333333331</v>
      </c>
      <c r="I219" s="849">
        <v>327</v>
      </c>
      <c r="J219" s="849">
        <v>3</v>
      </c>
      <c r="K219" s="849">
        <v>981</v>
      </c>
      <c r="L219" s="849">
        <v>1</v>
      </c>
      <c r="M219" s="849">
        <v>327</v>
      </c>
      <c r="N219" s="849">
        <v>4</v>
      </c>
      <c r="O219" s="849">
        <v>1312</v>
      </c>
      <c r="P219" s="837">
        <v>1.3374108053007137</v>
      </c>
      <c r="Q219" s="850">
        <v>328</v>
      </c>
    </row>
    <row r="220" spans="1:17" ht="14.4" customHeight="1" x14ac:dyDescent="0.3">
      <c r="A220" s="831" t="s">
        <v>9515</v>
      </c>
      <c r="B220" s="832" t="s">
        <v>9516</v>
      </c>
      <c r="C220" s="832" t="s">
        <v>6770</v>
      </c>
      <c r="D220" s="832" t="s">
        <v>9712</v>
      </c>
      <c r="E220" s="832" t="s">
        <v>9713</v>
      </c>
      <c r="F220" s="849"/>
      <c r="G220" s="849"/>
      <c r="H220" s="849"/>
      <c r="I220" s="849"/>
      <c r="J220" s="849">
        <v>2</v>
      </c>
      <c r="K220" s="849">
        <v>662</v>
      </c>
      <c r="L220" s="849">
        <v>1</v>
      </c>
      <c r="M220" s="849">
        <v>331</v>
      </c>
      <c r="N220" s="849"/>
      <c r="O220" s="849"/>
      <c r="P220" s="837"/>
      <c r="Q220" s="850"/>
    </row>
    <row r="221" spans="1:17" ht="14.4" customHeight="1" x14ac:dyDescent="0.3">
      <c r="A221" s="831" t="s">
        <v>9515</v>
      </c>
      <c r="B221" s="832" t="s">
        <v>9516</v>
      </c>
      <c r="C221" s="832" t="s">
        <v>6770</v>
      </c>
      <c r="D221" s="832" t="s">
        <v>9714</v>
      </c>
      <c r="E221" s="832" t="s">
        <v>9715</v>
      </c>
      <c r="F221" s="849">
        <v>13</v>
      </c>
      <c r="G221" s="849">
        <v>3601</v>
      </c>
      <c r="H221" s="849">
        <v>0.68421052631578949</v>
      </c>
      <c r="I221" s="849">
        <v>277</v>
      </c>
      <c r="J221" s="849">
        <v>19</v>
      </c>
      <c r="K221" s="849">
        <v>5263</v>
      </c>
      <c r="L221" s="849">
        <v>1</v>
      </c>
      <c r="M221" s="849">
        <v>277</v>
      </c>
      <c r="N221" s="849">
        <v>11</v>
      </c>
      <c r="O221" s="849">
        <v>3047</v>
      </c>
      <c r="P221" s="837">
        <v>0.57894736842105265</v>
      </c>
      <c r="Q221" s="850">
        <v>277</v>
      </c>
    </row>
    <row r="222" spans="1:17" ht="14.4" customHeight="1" x14ac:dyDescent="0.3">
      <c r="A222" s="831" t="s">
        <v>9515</v>
      </c>
      <c r="B222" s="832" t="s">
        <v>9516</v>
      </c>
      <c r="C222" s="832" t="s">
        <v>6770</v>
      </c>
      <c r="D222" s="832" t="s">
        <v>9716</v>
      </c>
      <c r="E222" s="832" t="s">
        <v>9717</v>
      </c>
      <c r="F222" s="849">
        <v>548</v>
      </c>
      <c r="G222" s="849">
        <v>15892</v>
      </c>
      <c r="H222" s="849">
        <v>1.1138211382113821</v>
      </c>
      <c r="I222" s="849">
        <v>29</v>
      </c>
      <c r="J222" s="849">
        <v>492</v>
      </c>
      <c r="K222" s="849">
        <v>14268</v>
      </c>
      <c r="L222" s="849">
        <v>1</v>
      </c>
      <c r="M222" s="849">
        <v>29</v>
      </c>
      <c r="N222" s="849">
        <v>397</v>
      </c>
      <c r="O222" s="849">
        <v>11513</v>
      </c>
      <c r="P222" s="837">
        <v>0.80691056910569103</v>
      </c>
      <c r="Q222" s="850">
        <v>29</v>
      </c>
    </row>
    <row r="223" spans="1:17" ht="14.4" customHeight="1" x14ac:dyDescent="0.3">
      <c r="A223" s="831" t="s">
        <v>9515</v>
      </c>
      <c r="B223" s="832" t="s">
        <v>9516</v>
      </c>
      <c r="C223" s="832" t="s">
        <v>6770</v>
      </c>
      <c r="D223" s="832" t="s">
        <v>9718</v>
      </c>
      <c r="E223" s="832" t="s">
        <v>9719</v>
      </c>
      <c r="F223" s="849">
        <v>45</v>
      </c>
      <c r="G223" s="849">
        <v>8010</v>
      </c>
      <c r="H223" s="849">
        <v>0.569620253164557</v>
      </c>
      <c r="I223" s="849">
        <v>178</v>
      </c>
      <c r="J223" s="849">
        <v>79</v>
      </c>
      <c r="K223" s="849">
        <v>14062</v>
      </c>
      <c r="L223" s="849">
        <v>1</v>
      </c>
      <c r="M223" s="849">
        <v>178</v>
      </c>
      <c r="N223" s="849">
        <v>44</v>
      </c>
      <c r="O223" s="849">
        <v>7876</v>
      </c>
      <c r="P223" s="837">
        <v>0.56009102545868295</v>
      </c>
      <c r="Q223" s="850">
        <v>179</v>
      </c>
    </row>
    <row r="224" spans="1:17" ht="14.4" customHeight="1" x14ac:dyDescent="0.3">
      <c r="A224" s="831" t="s">
        <v>9515</v>
      </c>
      <c r="B224" s="832" t="s">
        <v>9516</v>
      </c>
      <c r="C224" s="832" t="s">
        <v>6770</v>
      </c>
      <c r="D224" s="832" t="s">
        <v>9720</v>
      </c>
      <c r="E224" s="832" t="s">
        <v>5080</v>
      </c>
      <c r="F224" s="849">
        <v>7</v>
      </c>
      <c r="G224" s="849">
        <v>1393</v>
      </c>
      <c r="H224" s="849">
        <v>0.875</v>
      </c>
      <c r="I224" s="849">
        <v>199</v>
      </c>
      <c r="J224" s="849">
        <v>8</v>
      </c>
      <c r="K224" s="849">
        <v>1592</v>
      </c>
      <c r="L224" s="849">
        <v>1</v>
      </c>
      <c r="M224" s="849">
        <v>199</v>
      </c>
      <c r="N224" s="849">
        <v>10</v>
      </c>
      <c r="O224" s="849">
        <v>2000</v>
      </c>
      <c r="P224" s="837">
        <v>1.256281407035176</v>
      </c>
      <c r="Q224" s="850">
        <v>200</v>
      </c>
    </row>
    <row r="225" spans="1:17" ht="14.4" customHeight="1" x14ac:dyDescent="0.3">
      <c r="A225" s="831" t="s">
        <v>9515</v>
      </c>
      <c r="B225" s="832" t="s">
        <v>9516</v>
      </c>
      <c r="C225" s="832" t="s">
        <v>6770</v>
      </c>
      <c r="D225" s="832" t="s">
        <v>9721</v>
      </c>
      <c r="E225" s="832" t="s">
        <v>9722</v>
      </c>
      <c r="F225" s="849">
        <v>78</v>
      </c>
      <c r="G225" s="849">
        <v>1170</v>
      </c>
      <c r="H225" s="849">
        <v>1.0263157894736843</v>
      </c>
      <c r="I225" s="849">
        <v>15</v>
      </c>
      <c r="J225" s="849">
        <v>76</v>
      </c>
      <c r="K225" s="849">
        <v>1140</v>
      </c>
      <c r="L225" s="849">
        <v>1</v>
      </c>
      <c r="M225" s="849">
        <v>15</v>
      </c>
      <c r="N225" s="849">
        <v>62</v>
      </c>
      <c r="O225" s="849">
        <v>992</v>
      </c>
      <c r="P225" s="837">
        <v>0.87017543859649127</v>
      </c>
      <c r="Q225" s="850">
        <v>16</v>
      </c>
    </row>
    <row r="226" spans="1:17" ht="14.4" customHeight="1" x14ac:dyDescent="0.3">
      <c r="A226" s="831" t="s">
        <v>9515</v>
      </c>
      <c r="B226" s="832" t="s">
        <v>9516</v>
      </c>
      <c r="C226" s="832" t="s">
        <v>6770</v>
      </c>
      <c r="D226" s="832" t="s">
        <v>9723</v>
      </c>
      <c r="E226" s="832" t="s">
        <v>9724</v>
      </c>
      <c r="F226" s="849">
        <v>365</v>
      </c>
      <c r="G226" s="849">
        <v>6935</v>
      </c>
      <c r="H226" s="849">
        <v>0.95800524934383202</v>
      </c>
      <c r="I226" s="849">
        <v>19</v>
      </c>
      <c r="J226" s="849">
        <v>381</v>
      </c>
      <c r="K226" s="849">
        <v>7239</v>
      </c>
      <c r="L226" s="849">
        <v>1</v>
      </c>
      <c r="M226" s="849">
        <v>19</v>
      </c>
      <c r="N226" s="849">
        <v>328</v>
      </c>
      <c r="O226" s="849">
        <v>6560</v>
      </c>
      <c r="P226" s="837">
        <v>0.90620251415941433</v>
      </c>
      <c r="Q226" s="850">
        <v>20</v>
      </c>
    </row>
    <row r="227" spans="1:17" ht="14.4" customHeight="1" x14ac:dyDescent="0.3">
      <c r="A227" s="831" t="s">
        <v>9515</v>
      </c>
      <c r="B227" s="832" t="s">
        <v>9516</v>
      </c>
      <c r="C227" s="832" t="s">
        <v>6770</v>
      </c>
      <c r="D227" s="832" t="s">
        <v>9725</v>
      </c>
      <c r="E227" s="832" t="s">
        <v>3350</v>
      </c>
      <c r="F227" s="849">
        <v>864</v>
      </c>
      <c r="G227" s="849">
        <v>17280</v>
      </c>
      <c r="H227" s="849">
        <v>1.0485436893203883</v>
      </c>
      <c r="I227" s="849">
        <v>20</v>
      </c>
      <c r="J227" s="849">
        <v>824</v>
      </c>
      <c r="K227" s="849">
        <v>16480</v>
      </c>
      <c r="L227" s="849">
        <v>1</v>
      </c>
      <c r="M227" s="849">
        <v>20</v>
      </c>
      <c r="N227" s="849">
        <v>703</v>
      </c>
      <c r="O227" s="849">
        <v>14060</v>
      </c>
      <c r="P227" s="837">
        <v>0.85315533980582525</v>
      </c>
      <c r="Q227" s="850">
        <v>20</v>
      </c>
    </row>
    <row r="228" spans="1:17" ht="14.4" customHeight="1" x14ac:dyDescent="0.3">
      <c r="A228" s="831" t="s">
        <v>9515</v>
      </c>
      <c r="B228" s="832" t="s">
        <v>9516</v>
      </c>
      <c r="C228" s="832" t="s">
        <v>6770</v>
      </c>
      <c r="D228" s="832" t="s">
        <v>9726</v>
      </c>
      <c r="E228" s="832" t="s">
        <v>9727</v>
      </c>
      <c r="F228" s="849">
        <v>2</v>
      </c>
      <c r="G228" s="849">
        <v>372</v>
      </c>
      <c r="H228" s="849">
        <v>0.66666666666666663</v>
      </c>
      <c r="I228" s="849">
        <v>186</v>
      </c>
      <c r="J228" s="849">
        <v>3</v>
      </c>
      <c r="K228" s="849">
        <v>558</v>
      </c>
      <c r="L228" s="849">
        <v>1</v>
      </c>
      <c r="M228" s="849">
        <v>186</v>
      </c>
      <c r="N228" s="849">
        <v>4</v>
      </c>
      <c r="O228" s="849">
        <v>748</v>
      </c>
      <c r="P228" s="837">
        <v>1.3405017921146953</v>
      </c>
      <c r="Q228" s="850">
        <v>187</v>
      </c>
    </row>
    <row r="229" spans="1:17" ht="14.4" customHeight="1" x14ac:dyDescent="0.3">
      <c r="A229" s="831" t="s">
        <v>9515</v>
      </c>
      <c r="B229" s="832" t="s">
        <v>9516</v>
      </c>
      <c r="C229" s="832" t="s">
        <v>6770</v>
      </c>
      <c r="D229" s="832" t="s">
        <v>9728</v>
      </c>
      <c r="E229" s="832" t="s">
        <v>9729</v>
      </c>
      <c r="F229" s="849">
        <v>11</v>
      </c>
      <c r="G229" s="849">
        <v>2068</v>
      </c>
      <c r="H229" s="849">
        <v>1.0941798941798941</v>
      </c>
      <c r="I229" s="849">
        <v>188</v>
      </c>
      <c r="J229" s="849">
        <v>10</v>
      </c>
      <c r="K229" s="849">
        <v>1890</v>
      </c>
      <c r="L229" s="849">
        <v>1</v>
      </c>
      <c r="M229" s="849">
        <v>189</v>
      </c>
      <c r="N229" s="849">
        <v>9</v>
      </c>
      <c r="O229" s="849">
        <v>1710</v>
      </c>
      <c r="P229" s="837">
        <v>0.90476190476190477</v>
      </c>
      <c r="Q229" s="850">
        <v>190</v>
      </c>
    </row>
    <row r="230" spans="1:17" ht="14.4" customHeight="1" x14ac:dyDescent="0.3">
      <c r="A230" s="831" t="s">
        <v>9515</v>
      </c>
      <c r="B230" s="832" t="s">
        <v>9516</v>
      </c>
      <c r="C230" s="832" t="s">
        <v>6770</v>
      </c>
      <c r="D230" s="832" t="s">
        <v>9730</v>
      </c>
      <c r="E230" s="832" t="s">
        <v>9731</v>
      </c>
      <c r="F230" s="849">
        <v>18</v>
      </c>
      <c r="G230" s="849">
        <v>4824</v>
      </c>
      <c r="H230" s="849">
        <v>0.62068965517241381</v>
      </c>
      <c r="I230" s="849">
        <v>268</v>
      </c>
      <c r="J230" s="849">
        <v>29</v>
      </c>
      <c r="K230" s="849">
        <v>7772</v>
      </c>
      <c r="L230" s="849">
        <v>1</v>
      </c>
      <c r="M230" s="849">
        <v>268</v>
      </c>
      <c r="N230" s="849">
        <v>16</v>
      </c>
      <c r="O230" s="849">
        <v>4304</v>
      </c>
      <c r="P230" s="837">
        <v>0.55378281008749353</v>
      </c>
      <c r="Q230" s="850">
        <v>269</v>
      </c>
    </row>
    <row r="231" spans="1:17" ht="14.4" customHeight="1" x14ac:dyDescent="0.3">
      <c r="A231" s="831" t="s">
        <v>9515</v>
      </c>
      <c r="B231" s="832" t="s">
        <v>9516</v>
      </c>
      <c r="C231" s="832" t="s">
        <v>6770</v>
      </c>
      <c r="D231" s="832" t="s">
        <v>9732</v>
      </c>
      <c r="E231" s="832" t="s">
        <v>9733</v>
      </c>
      <c r="F231" s="849">
        <v>8</v>
      </c>
      <c r="G231" s="849">
        <v>1304</v>
      </c>
      <c r="H231" s="849">
        <v>0.66666666666666663</v>
      </c>
      <c r="I231" s="849">
        <v>163</v>
      </c>
      <c r="J231" s="849">
        <v>12</v>
      </c>
      <c r="K231" s="849">
        <v>1956</v>
      </c>
      <c r="L231" s="849">
        <v>1</v>
      </c>
      <c r="M231" s="849">
        <v>163</v>
      </c>
      <c r="N231" s="849">
        <v>14</v>
      </c>
      <c r="O231" s="849">
        <v>2282</v>
      </c>
      <c r="P231" s="837">
        <v>1.1666666666666667</v>
      </c>
      <c r="Q231" s="850">
        <v>163</v>
      </c>
    </row>
    <row r="232" spans="1:17" ht="14.4" customHeight="1" x14ac:dyDescent="0.3">
      <c r="A232" s="831" t="s">
        <v>9515</v>
      </c>
      <c r="B232" s="832" t="s">
        <v>9516</v>
      </c>
      <c r="C232" s="832" t="s">
        <v>6770</v>
      </c>
      <c r="D232" s="832" t="s">
        <v>9734</v>
      </c>
      <c r="E232" s="832" t="s">
        <v>9735</v>
      </c>
      <c r="F232" s="849">
        <v>14</v>
      </c>
      <c r="G232" s="849">
        <v>2436</v>
      </c>
      <c r="H232" s="849">
        <v>1.4</v>
      </c>
      <c r="I232" s="849">
        <v>174</v>
      </c>
      <c r="J232" s="849">
        <v>10</v>
      </c>
      <c r="K232" s="849">
        <v>1740</v>
      </c>
      <c r="L232" s="849">
        <v>1</v>
      </c>
      <c r="M232" s="849">
        <v>174</v>
      </c>
      <c r="N232" s="849">
        <v>11</v>
      </c>
      <c r="O232" s="849">
        <v>1914</v>
      </c>
      <c r="P232" s="837">
        <v>1.1000000000000001</v>
      </c>
      <c r="Q232" s="850">
        <v>174</v>
      </c>
    </row>
    <row r="233" spans="1:17" ht="14.4" customHeight="1" x14ac:dyDescent="0.3">
      <c r="A233" s="831" t="s">
        <v>9515</v>
      </c>
      <c r="B233" s="832" t="s">
        <v>9516</v>
      </c>
      <c r="C233" s="832" t="s">
        <v>6770</v>
      </c>
      <c r="D233" s="832" t="s">
        <v>9736</v>
      </c>
      <c r="E233" s="832" t="s">
        <v>9737</v>
      </c>
      <c r="F233" s="849">
        <v>201</v>
      </c>
      <c r="G233" s="849">
        <v>16884</v>
      </c>
      <c r="H233" s="849">
        <v>1.2562500000000001</v>
      </c>
      <c r="I233" s="849">
        <v>84</v>
      </c>
      <c r="J233" s="849">
        <v>160</v>
      </c>
      <c r="K233" s="849">
        <v>13440</v>
      </c>
      <c r="L233" s="849">
        <v>1</v>
      </c>
      <c r="M233" s="849">
        <v>84</v>
      </c>
      <c r="N233" s="849">
        <v>182</v>
      </c>
      <c r="O233" s="849">
        <v>15288</v>
      </c>
      <c r="P233" s="837">
        <v>1.1375</v>
      </c>
      <c r="Q233" s="850">
        <v>84</v>
      </c>
    </row>
    <row r="234" spans="1:17" ht="14.4" customHeight="1" x14ac:dyDescent="0.3">
      <c r="A234" s="831" t="s">
        <v>9515</v>
      </c>
      <c r="B234" s="832" t="s">
        <v>9516</v>
      </c>
      <c r="C234" s="832" t="s">
        <v>6770</v>
      </c>
      <c r="D234" s="832" t="s">
        <v>9738</v>
      </c>
      <c r="E234" s="832" t="s">
        <v>9739</v>
      </c>
      <c r="F234" s="849">
        <v>69</v>
      </c>
      <c r="G234" s="849">
        <v>45057</v>
      </c>
      <c r="H234" s="849">
        <v>1.2998961398649818</v>
      </c>
      <c r="I234" s="849">
        <v>653</v>
      </c>
      <c r="J234" s="849">
        <v>53</v>
      </c>
      <c r="K234" s="849">
        <v>34662</v>
      </c>
      <c r="L234" s="849">
        <v>1</v>
      </c>
      <c r="M234" s="849">
        <v>654</v>
      </c>
      <c r="N234" s="849">
        <v>35</v>
      </c>
      <c r="O234" s="849">
        <v>22925</v>
      </c>
      <c r="P234" s="837">
        <v>0.66138710980324278</v>
      </c>
      <c r="Q234" s="850">
        <v>655</v>
      </c>
    </row>
    <row r="235" spans="1:17" ht="14.4" customHeight="1" x14ac:dyDescent="0.3">
      <c r="A235" s="831" t="s">
        <v>9515</v>
      </c>
      <c r="B235" s="832" t="s">
        <v>9516</v>
      </c>
      <c r="C235" s="832" t="s">
        <v>6770</v>
      </c>
      <c r="D235" s="832" t="s">
        <v>9740</v>
      </c>
      <c r="E235" s="832" t="s">
        <v>9741</v>
      </c>
      <c r="F235" s="849">
        <v>2</v>
      </c>
      <c r="G235" s="849">
        <v>530</v>
      </c>
      <c r="H235" s="849">
        <v>0.5</v>
      </c>
      <c r="I235" s="849">
        <v>265</v>
      </c>
      <c r="J235" s="849">
        <v>4</v>
      </c>
      <c r="K235" s="849">
        <v>1060</v>
      </c>
      <c r="L235" s="849">
        <v>1</v>
      </c>
      <c r="M235" s="849">
        <v>265</v>
      </c>
      <c r="N235" s="849">
        <v>1</v>
      </c>
      <c r="O235" s="849">
        <v>266</v>
      </c>
      <c r="P235" s="837">
        <v>0.25094339622641509</v>
      </c>
      <c r="Q235" s="850">
        <v>266</v>
      </c>
    </row>
    <row r="236" spans="1:17" ht="14.4" customHeight="1" x14ac:dyDescent="0.3">
      <c r="A236" s="831" t="s">
        <v>9515</v>
      </c>
      <c r="B236" s="832" t="s">
        <v>9516</v>
      </c>
      <c r="C236" s="832" t="s">
        <v>6770</v>
      </c>
      <c r="D236" s="832" t="s">
        <v>9742</v>
      </c>
      <c r="E236" s="832" t="s">
        <v>9743</v>
      </c>
      <c r="F236" s="849">
        <v>9</v>
      </c>
      <c r="G236" s="849">
        <v>8595</v>
      </c>
      <c r="H236" s="849">
        <v>0.9989539748953975</v>
      </c>
      <c r="I236" s="849">
        <v>955</v>
      </c>
      <c r="J236" s="849">
        <v>9</v>
      </c>
      <c r="K236" s="849">
        <v>8604</v>
      </c>
      <c r="L236" s="849">
        <v>1</v>
      </c>
      <c r="M236" s="849">
        <v>956</v>
      </c>
      <c r="N236" s="849">
        <v>13</v>
      </c>
      <c r="O236" s="849">
        <v>12441</v>
      </c>
      <c r="P236" s="837">
        <v>1.4459553695955369</v>
      </c>
      <c r="Q236" s="850">
        <v>957</v>
      </c>
    </row>
    <row r="237" spans="1:17" ht="14.4" customHeight="1" x14ac:dyDescent="0.3">
      <c r="A237" s="831" t="s">
        <v>9515</v>
      </c>
      <c r="B237" s="832" t="s">
        <v>9516</v>
      </c>
      <c r="C237" s="832" t="s">
        <v>6770</v>
      </c>
      <c r="D237" s="832" t="s">
        <v>9744</v>
      </c>
      <c r="E237" s="832" t="s">
        <v>9745</v>
      </c>
      <c r="F237" s="849">
        <v>61</v>
      </c>
      <c r="G237" s="849">
        <v>4758</v>
      </c>
      <c r="H237" s="849">
        <v>1.5249999999999999</v>
      </c>
      <c r="I237" s="849">
        <v>78</v>
      </c>
      <c r="J237" s="849">
        <v>40</v>
      </c>
      <c r="K237" s="849">
        <v>3120</v>
      </c>
      <c r="L237" s="849">
        <v>1</v>
      </c>
      <c r="M237" s="849">
        <v>78</v>
      </c>
      <c r="N237" s="849">
        <v>44</v>
      </c>
      <c r="O237" s="849">
        <v>3476</v>
      </c>
      <c r="P237" s="837">
        <v>1.1141025641025641</v>
      </c>
      <c r="Q237" s="850">
        <v>79</v>
      </c>
    </row>
    <row r="238" spans="1:17" ht="14.4" customHeight="1" x14ac:dyDescent="0.3">
      <c r="A238" s="831" t="s">
        <v>9515</v>
      </c>
      <c r="B238" s="832" t="s">
        <v>9516</v>
      </c>
      <c r="C238" s="832" t="s">
        <v>6770</v>
      </c>
      <c r="D238" s="832" t="s">
        <v>9746</v>
      </c>
      <c r="E238" s="832" t="s">
        <v>9747</v>
      </c>
      <c r="F238" s="849">
        <v>90</v>
      </c>
      <c r="G238" s="849">
        <v>1890</v>
      </c>
      <c r="H238" s="849">
        <v>0.8035714285714286</v>
      </c>
      <c r="I238" s="849">
        <v>21</v>
      </c>
      <c r="J238" s="849">
        <v>112</v>
      </c>
      <c r="K238" s="849">
        <v>2352</v>
      </c>
      <c r="L238" s="849">
        <v>1</v>
      </c>
      <c r="M238" s="849">
        <v>21</v>
      </c>
      <c r="N238" s="849">
        <v>76</v>
      </c>
      <c r="O238" s="849">
        <v>1672</v>
      </c>
      <c r="P238" s="837">
        <v>0.71088435374149661</v>
      </c>
      <c r="Q238" s="850">
        <v>22</v>
      </c>
    </row>
    <row r="239" spans="1:17" ht="14.4" customHeight="1" x14ac:dyDescent="0.3">
      <c r="A239" s="831" t="s">
        <v>9515</v>
      </c>
      <c r="B239" s="832" t="s">
        <v>9516</v>
      </c>
      <c r="C239" s="832" t="s">
        <v>6770</v>
      </c>
      <c r="D239" s="832" t="s">
        <v>9748</v>
      </c>
      <c r="E239" s="832" t="s">
        <v>9749</v>
      </c>
      <c r="F239" s="849">
        <v>46</v>
      </c>
      <c r="G239" s="849">
        <v>50278</v>
      </c>
      <c r="H239" s="849">
        <v>0.65714285714285714</v>
      </c>
      <c r="I239" s="849">
        <v>1093</v>
      </c>
      <c r="J239" s="849">
        <v>70</v>
      </c>
      <c r="K239" s="849">
        <v>76510</v>
      </c>
      <c r="L239" s="849">
        <v>1</v>
      </c>
      <c r="M239" s="849">
        <v>1093</v>
      </c>
      <c r="N239" s="849">
        <v>47</v>
      </c>
      <c r="O239" s="849">
        <v>51418</v>
      </c>
      <c r="P239" s="837">
        <v>0.6720428702130441</v>
      </c>
      <c r="Q239" s="850">
        <v>1094</v>
      </c>
    </row>
    <row r="240" spans="1:17" ht="14.4" customHeight="1" x14ac:dyDescent="0.3">
      <c r="A240" s="831" t="s">
        <v>9515</v>
      </c>
      <c r="B240" s="832" t="s">
        <v>9516</v>
      </c>
      <c r="C240" s="832" t="s">
        <v>6770</v>
      </c>
      <c r="D240" s="832" t="s">
        <v>9750</v>
      </c>
      <c r="E240" s="832" t="s">
        <v>9751</v>
      </c>
      <c r="F240" s="849">
        <v>247</v>
      </c>
      <c r="G240" s="849">
        <v>5434</v>
      </c>
      <c r="H240" s="849">
        <v>1.1818181818181819</v>
      </c>
      <c r="I240" s="849">
        <v>22</v>
      </c>
      <c r="J240" s="849">
        <v>209</v>
      </c>
      <c r="K240" s="849">
        <v>4598</v>
      </c>
      <c r="L240" s="849">
        <v>1</v>
      </c>
      <c r="M240" s="849">
        <v>22</v>
      </c>
      <c r="N240" s="849">
        <v>175</v>
      </c>
      <c r="O240" s="849">
        <v>3850</v>
      </c>
      <c r="P240" s="837">
        <v>0.83732057416267947</v>
      </c>
      <c r="Q240" s="850">
        <v>22</v>
      </c>
    </row>
    <row r="241" spans="1:17" ht="14.4" customHeight="1" x14ac:dyDescent="0.3">
      <c r="A241" s="831" t="s">
        <v>9515</v>
      </c>
      <c r="B241" s="832" t="s">
        <v>9516</v>
      </c>
      <c r="C241" s="832" t="s">
        <v>6770</v>
      </c>
      <c r="D241" s="832" t="s">
        <v>9752</v>
      </c>
      <c r="E241" s="832" t="s">
        <v>9753</v>
      </c>
      <c r="F241" s="849">
        <v>33</v>
      </c>
      <c r="G241" s="849">
        <v>18777</v>
      </c>
      <c r="H241" s="849">
        <v>0.73333333333333328</v>
      </c>
      <c r="I241" s="849">
        <v>569</v>
      </c>
      <c r="J241" s="849">
        <v>45</v>
      </c>
      <c r="K241" s="849">
        <v>25605</v>
      </c>
      <c r="L241" s="849">
        <v>1</v>
      </c>
      <c r="M241" s="849">
        <v>569</v>
      </c>
      <c r="N241" s="849">
        <v>21</v>
      </c>
      <c r="O241" s="849">
        <v>11991</v>
      </c>
      <c r="P241" s="837">
        <v>0.46830697129466903</v>
      </c>
      <c r="Q241" s="850">
        <v>571</v>
      </c>
    </row>
    <row r="242" spans="1:17" ht="14.4" customHeight="1" x14ac:dyDescent="0.3">
      <c r="A242" s="831" t="s">
        <v>9515</v>
      </c>
      <c r="B242" s="832" t="s">
        <v>9516</v>
      </c>
      <c r="C242" s="832" t="s">
        <v>6770</v>
      </c>
      <c r="D242" s="832" t="s">
        <v>9754</v>
      </c>
      <c r="E242" s="832" t="s">
        <v>9755</v>
      </c>
      <c r="F242" s="849">
        <v>1</v>
      </c>
      <c r="G242" s="849">
        <v>172</v>
      </c>
      <c r="H242" s="849">
        <v>6.6666666666666666E-2</v>
      </c>
      <c r="I242" s="849">
        <v>172</v>
      </c>
      <c r="J242" s="849">
        <v>15</v>
      </c>
      <c r="K242" s="849">
        <v>2580</v>
      </c>
      <c r="L242" s="849">
        <v>1</v>
      </c>
      <c r="M242" s="849">
        <v>172</v>
      </c>
      <c r="N242" s="849">
        <v>8</v>
      </c>
      <c r="O242" s="849">
        <v>1384</v>
      </c>
      <c r="P242" s="837">
        <v>0.5364341085271318</v>
      </c>
      <c r="Q242" s="850">
        <v>173</v>
      </c>
    </row>
    <row r="243" spans="1:17" ht="14.4" customHeight="1" x14ac:dyDescent="0.3">
      <c r="A243" s="831" t="s">
        <v>9515</v>
      </c>
      <c r="B243" s="832" t="s">
        <v>9516</v>
      </c>
      <c r="C243" s="832" t="s">
        <v>6770</v>
      </c>
      <c r="D243" s="832" t="s">
        <v>9756</v>
      </c>
      <c r="E243" s="832" t="s">
        <v>9757</v>
      </c>
      <c r="F243" s="849"/>
      <c r="G243" s="849"/>
      <c r="H243" s="849"/>
      <c r="I243" s="849"/>
      <c r="J243" s="849">
        <v>6</v>
      </c>
      <c r="K243" s="849">
        <v>2970</v>
      </c>
      <c r="L243" s="849">
        <v>1</v>
      </c>
      <c r="M243" s="849">
        <v>495</v>
      </c>
      <c r="N243" s="849">
        <v>2</v>
      </c>
      <c r="O243" s="849">
        <v>990</v>
      </c>
      <c r="P243" s="837">
        <v>0.33333333333333331</v>
      </c>
      <c r="Q243" s="850">
        <v>495</v>
      </c>
    </row>
    <row r="244" spans="1:17" ht="14.4" customHeight="1" x14ac:dyDescent="0.3">
      <c r="A244" s="831" t="s">
        <v>9515</v>
      </c>
      <c r="B244" s="832" t="s">
        <v>9516</v>
      </c>
      <c r="C244" s="832" t="s">
        <v>6770</v>
      </c>
      <c r="D244" s="832" t="s">
        <v>9758</v>
      </c>
      <c r="E244" s="832" t="s">
        <v>9759</v>
      </c>
      <c r="F244" s="849">
        <v>127</v>
      </c>
      <c r="G244" s="849">
        <v>73533</v>
      </c>
      <c r="H244" s="849"/>
      <c r="I244" s="849">
        <v>579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9515</v>
      </c>
      <c r="B245" s="832" t="s">
        <v>9516</v>
      </c>
      <c r="C245" s="832" t="s">
        <v>6770</v>
      </c>
      <c r="D245" s="832" t="s">
        <v>9760</v>
      </c>
      <c r="E245" s="832" t="s">
        <v>9761</v>
      </c>
      <c r="F245" s="849">
        <v>10</v>
      </c>
      <c r="G245" s="849">
        <v>1920</v>
      </c>
      <c r="H245" s="849">
        <v>0.58823529411764708</v>
      </c>
      <c r="I245" s="849">
        <v>192</v>
      </c>
      <c r="J245" s="849">
        <v>17</v>
      </c>
      <c r="K245" s="849">
        <v>3264</v>
      </c>
      <c r="L245" s="849">
        <v>1</v>
      </c>
      <c r="M245" s="849">
        <v>192</v>
      </c>
      <c r="N245" s="849">
        <v>19</v>
      </c>
      <c r="O245" s="849">
        <v>3648</v>
      </c>
      <c r="P245" s="837">
        <v>1.1176470588235294</v>
      </c>
      <c r="Q245" s="850">
        <v>192</v>
      </c>
    </row>
    <row r="246" spans="1:17" ht="14.4" customHeight="1" x14ac:dyDescent="0.3">
      <c r="A246" s="831" t="s">
        <v>9515</v>
      </c>
      <c r="B246" s="832" t="s">
        <v>9516</v>
      </c>
      <c r="C246" s="832" t="s">
        <v>6770</v>
      </c>
      <c r="D246" s="832" t="s">
        <v>9762</v>
      </c>
      <c r="E246" s="832" t="s">
        <v>9763</v>
      </c>
      <c r="F246" s="849">
        <v>2</v>
      </c>
      <c r="G246" s="849">
        <v>410</v>
      </c>
      <c r="H246" s="849"/>
      <c r="I246" s="849">
        <v>205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9515</v>
      </c>
      <c r="B247" s="832" t="s">
        <v>9516</v>
      </c>
      <c r="C247" s="832" t="s">
        <v>6770</v>
      </c>
      <c r="D247" s="832" t="s">
        <v>9764</v>
      </c>
      <c r="E247" s="832" t="s">
        <v>9765</v>
      </c>
      <c r="F247" s="849">
        <v>20</v>
      </c>
      <c r="G247" s="849">
        <v>3360</v>
      </c>
      <c r="H247" s="849">
        <v>1</v>
      </c>
      <c r="I247" s="849">
        <v>168</v>
      </c>
      <c r="J247" s="849">
        <v>20</v>
      </c>
      <c r="K247" s="849">
        <v>3360</v>
      </c>
      <c r="L247" s="849">
        <v>1</v>
      </c>
      <c r="M247" s="849">
        <v>168</v>
      </c>
      <c r="N247" s="849">
        <v>15</v>
      </c>
      <c r="O247" s="849">
        <v>2520</v>
      </c>
      <c r="P247" s="837">
        <v>0.75</v>
      </c>
      <c r="Q247" s="850">
        <v>168</v>
      </c>
    </row>
    <row r="248" spans="1:17" ht="14.4" customHeight="1" x14ac:dyDescent="0.3">
      <c r="A248" s="831" t="s">
        <v>9515</v>
      </c>
      <c r="B248" s="832" t="s">
        <v>9516</v>
      </c>
      <c r="C248" s="832" t="s">
        <v>6770</v>
      </c>
      <c r="D248" s="832" t="s">
        <v>9766</v>
      </c>
      <c r="E248" s="832" t="s">
        <v>9767</v>
      </c>
      <c r="F248" s="849">
        <v>16</v>
      </c>
      <c r="G248" s="849">
        <v>27024</v>
      </c>
      <c r="H248" s="849">
        <v>0.61465678023927584</v>
      </c>
      <c r="I248" s="849">
        <v>1689</v>
      </c>
      <c r="J248" s="849">
        <v>26</v>
      </c>
      <c r="K248" s="849">
        <v>43966</v>
      </c>
      <c r="L248" s="849">
        <v>1</v>
      </c>
      <c r="M248" s="849">
        <v>1691</v>
      </c>
      <c r="N248" s="849">
        <v>14</v>
      </c>
      <c r="O248" s="849">
        <v>23772</v>
      </c>
      <c r="P248" s="837">
        <v>0.54069053359414088</v>
      </c>
      <c r="Q248" s="850">
        <v>1698</v>
      </c>
    </row>
    <row r="249" spans="1:17" ht="14.4" customHeight="1" x14ac:dyDescent="0.3">
      <c r="A249" s="831" t="s">
        <v>9515</v>
      </c>
      <c r="B249" s="832" t="s">
        <v>9516</v>
      </c>
      <c r="C249" s="832" t="s">
        <v>6770</v>
      </c>
      <c r="D249" s="832" t="s">
        <v>9768</v>
      </c>
      <c r="E249" s="832" t="s">
        <v>9769</v>
      </c>
      <c r="F249" s="849">
        <v>1</v>
      </c>
      <c r="G249" s="849">
        <v>265</v>
      </c>
      <c r="H249" s="849"/>
      <c r="I249" s="849">
        <v>265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9515</v>
      </c>
      <c r="B250" s="832" t="s">
        <v>9516</v>
      </c>
      <c r="C250" s="832" t="s">
        <v>6770</v>
      </c>
      <c r="D250" s="832" t="s">
        <v>9770</v>
      </c>
      <c r="E250" s="832" t="s">
        <v>9771</v>
      </c>
      <c r="F250" s="849">
        <v>65</v>
      </c>
      <c r="G250" s="849">
        <v>8255</v>
      </c>
      <c r="H250" s="849">
        <v>0.79268292682926833</v>
      </c>
      <c r="I250" s="849">
        <v>127</v>
      </c>
      <c r="J250" s="849">
        <v>82</v>
      </c>
      <c r="K250" s="849">
        <v>10414</v>
      </c>
      <c r="L250" s="849">
        <v>1</v>
      </c>
      <c r="M250" s="849">
        <v>127</v>
      </c>
      <c r="N250" s="849">
        <v>47</v>
      </c>
      <c r="O250" s="849">
        <v>5969</v>
      </c>
      <c r="P250" s="837">
        <v>0.57317073170731703</v>
      </c>
      <c r="Q250" s="850">
        <v>127</v>
      </c>
    </row>
    <row r="251" spans="1:17" ht="14.4" customHeight="1" x14ac:dyDescent="0.3">
      <c r="A251" s="831" t="s">
        <v>9515</v>
      </c>
      <c r="B251" s="832" t="s">
        <v>9516</v>
      </c>
      <c r="C251" s="832" t="s">
        <v>6770</v>
      </c>
      <c r="D251" s="832" t="s">
        <v>9772</v>
      </c>
      <c r="E251" s="832" t="s">
        <v>9773</v>
      </c>
      <c r="F251" s="849"/>
      <c r="G251" s="849"/>
      <c r="H251" s="849"/>
      <c r="I251" s="849"/>
      <c r="J251" s="849">
        <v>1</v>
      </c>
      <c r="K251" s="849">
        <v>265</v>
      </c>
      <c r="L251" s="849">
        <v>1</v>
      </c>
      <c r="M251" s="849">
        <v>265</v>
      </c>
      <c r="N251" s="849">
        <v>1</v>
      </c>
      <c r="O251" s="849">
        <v>266</v>
      </c>
      <c r="P251" s="837">
        <v>1.0037735849056604</v>
      </c>
      <c r="Q251" s="850">
        <v>266</v>
      </c>
    </row>
    <row r="252" spans="1:17" ht="14.4" customHeight="1" x14ac:dyDescent="0.3">
      <c r="A252" s="831" t="s">
        <v>9515</v>
      </c>
      <c r="B252" s="832" t="s">
        <v>9516</v>
      </c>
      <c r="C252" s="832" t="s">
        <v>6770</v>
      </c>
      <c r="D252" s="832" t="s">
        <v>9774</v>
      </c>
      <c r="E252" s="832" t="s">
        <v>9775</v>
      </c>
      <c r="F252" s="849"/>
      <c r="G252" s="849"/>
      <c r="H252" s="849"/>
      <c r="I252" s="849"/>
      <c r="J252" s="849">
        <v>4</v>
      </c>
      <c r="K252" s="849">
        <v>1240</v>
      </c>
      <c r="L252" s="849">
        <v>1</v>
      </c>
      <c r="M252" s="849">
        <v>310</v>
      </c>
      <c r="N252" s="849">
        <v>1</v>
      </c>
      <c r="O252" s="849">
        <v>310</v>
      </c>
      <c r="P252" s="837">
        <v>0.25</v>
      </c>
      <c r="Q252" s="850">
        <v>310</v>
      </c>
    </row>
    <row r="253" spans="1:17" ht="14.4" customHeight="1" x14ac:dyDescent="0.3">
      <c r="A253" s="831" t="s">
        <v>9515</v>
      </c>
      <c r="B253" s="832" t="s">
        <v>9516</v>
      </c>
      <c r="C253" s="832" t="s">
        <v>6770</v>
      </c>
      <c r="D253" s="832" t="s">
        <v>9776</v>
      </c>
      <c r="E253" s="832" t="s">
        <v>9777</v>
      </c>
      <c r="F253" s="849">
        <v>130</v>
      </c>
      <c r="G253" s="849">
        <v>2990</v>
      </c>
      <c r="H253" s="849">
        <v>1.2149532710280373</v>
      </c>
      <c r="I253" s="849">
        <v>23</v>
      </c>
      <c r="J253" s="849">
        <v>107</v>
      </c>
      <c r="K253" s="849">
        <v>2461</v>
      </c>
      <c r="L253" s="849">
        <v>1</v>
      </c>
      <c r="M253" s="849">
        <v>23</v>
      </c>
      <c r="N253" s="849">
        <v>65</v>
      </c>
      <c r="O253" s="849">
        <v>1495</v>
      </c>
      <c r="P253" s="837">
        <v>0.60747663551401865</v>
      </c>
      <c r="Q253" s="850">
        <v>23</v>
      </c>
    </row>
    <row r="254" spans="1:17" ht="14.4" customHeight="1" x14ac:dyDescent="0.3">
      <c r="A254" s="831" t="s">
        <v>9515</v>
      </c>
      <c r="B254" s="832" t="s">
        <v>9516</v>
      </c>
      <c r="C254" s="832" t="s">
        <v>6770</v>
      </c>
      <c r="D254" s="832" t="s">
        <v>9778</v>
      </c>
      <c r="E254" s="832" t="s">
        <v>9779</v>
      </c>
      <c r="F254" s="849">
        <v>11</v>
      </c>
      <c r="G254" s="849">
        <v>187</v>
      </c>
      <c r="H254" s="849">
        <v>0.91666666666666663</v>
      </c>
      <c r="I254" s="849">
        <v>17</v>
      </c>
      <c r="J254" s="849">
        <v>12</v>
      </c>
      <c r="K254" s="849">
        <v>204</v>
      </c>
      <c r="L254" s="849">
        <v>1</v>
      </c>
      <c r="M254" s="849">
        <v>17</v>
      </c>
      <c r="N254" s="849">
        <v>9</v>
      </c>
      <c r="O254" s="849">
        <v>153</v>
      </c>
      <c r="P254" s="837">
        <v>0.75</v>
      </c>
      <c r="Q254" s="850">
        <v>17</v>
      </c>
    </row>
    <row r="255" spans="1:17" ht="14.4" customHeight="1" x14ac:dyDescent="0.3">
      <c r="A255" s="831" t="s">
        <v>9515</v>
      </c>
      <c r="B255" s="832" t="s">
        <v>9516</v>
      </c>
      <c r="C255" s="832" t="s">
        <v>6770</v>
      </c>
      <c r="D255" s="832" t="s">
        <v>9780</v>
      </c>
      <c r="E255" s="832" t="s">
        <v>9781</v>
      </c>
      <c r="F255" s="849"/>
      <c r="G255" s="849"/>
      <c r="H255" s="849"/>
      <c r="I255" s="849"/>
      <c r="J255" s="849">
        <v>1</v>
      </c>
      <c r="K255" s="849">
        <v>133</v>
      </c>
      <c r="L255" s="849">
        <v>1</v>
      </c>
      <c r="M255" s="849">
        <v>133</v>
      </c>
      <c r="N255" s="849"/>
      <c r="O255" s="849"/>
      <c r="P255" s="837"/>
      <c r="Q255" s="850"/>
    </row>
    <row r="256" spans="1:17" ht="14.4" customHeight="1" x14ac:dyDescent="0.3">
      <c r="A256" s="831" t="s">
        <v>9515</v>
      </c>
      <c r="B256" s="832" t="s">
        <v>9516</v>
      </c>
      <c r="C256" s="832" t="s">
        <v>6770</v>
      </c>
      <c r="D256" s="832" t="s">
        <v>9782</v>
      </c>
      <c r="E256" s="832" t="s">
        <v>9783</v>
      </c>
      <c r="F256" s="849">
        <v>62</v>
      </c>
      <c r="G256" s="849">
        <v>18228</v>
      </c>
      <c r="H256" s="849">
        <v>0.98079096045197744</v>
      </c>
      <c r="I256" s="849">
        <v>294</v>
      </c>
      <c r="J256" s="849">
        <v>63</v>
      </c>
      <c r="K256" s="849">
        <v>18585</v>
      </c>
      <c r="L256" s="849">
        <v>1</v>
      </c>
      <c r="M256" s="849">
        <v>295</v>
      </c>
      <c r="N256" s="849">
        <v>59</v>
      </c>
      <c r="O256" s="849">
        <v>17464</v>
      </c>
      <c r="P256" s="837">
        <v>0.93968253968253967</v>
      </c>
      <c r="Q256" s="850">
        <v>296</v>
      </c>
    </row>
    <row r="257" spans="1:17" ht="14.4" customHeight="1" x14ac:dyDescent="0.3">
      <c r="A257" s="831" t="s">
        <v>9515</v>
      </c>
      <c r="B257" s="832" t="s">
        <v>9516</v>
      </c>
      <c r="C257" s="832" t="s">
        <v>6770</v>
      </c>
      <c r="D257" s="832" t="s">
        <v>9784</v>
      </c>
      <c r="E257" s="832" t="s">
        <v>9785</v>
      </c>
      <c r="F257" s="849"/>
      <c r="G257" s="849"/>
      <c r="H257" s="849"/>
      <c r="I257" s="849"/>
      <c r="J257" s="849">
        <v>2</v>
      </c>
      <c r="K257" s="849">
        <v>56</v>
      </c>
      <c r="L257" s="849">
        <v>1</v>
      </c>
      <c r="M257" s="849">
        <v>28</v>
      </c>
      <c r="N257" s="849">
        <v>1</v>
      </c>
      <c r="O257" s="849">
        <v>29</v>
      </c>
      <c r="P257" s="837">
        <v>0.5178571428571429</v>
      </c>
      <c r="Q257" s="850">
        <v>29</v>
      </c>
    </row>
    <row r="258" spans="1:17" ht="14.4" customHeight="1" x14ac:dyDescent="0.3">
      <c r="A258" s="831" t="s">
        <v>9515</v>
      </c>
      <c r="B258" s="832" t="s">
        <v>9516</v>
      </c>
      <c r="C258" s="832" t="s">
        <v>6770</v>
      </c>
      <c r="D258" s="832" t="s">
        <v>9786</v>
      </c>
      <c r="E258" s="832" t="s">
        <v>9787</v>
      </c>
      <c r="F258" s="849">
        <v>19</v>
      </c>
      <c r="G258" s="849">
        <v>7106</v>
      </c>
      <c r="H258" s="849"/>
      <c r="I258" s="849">
        <v>374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9515</v>
      </c>
      <c r="B259" s="832" t="s">
        <v>9516</v>
      </c>
      <c r="C259" s="832" t="s">
        <v>6770</v>
      </c>
      <c r="D259" s="832" t="s">
        <v>9788</v>
      </c>
      <c r="E259" s="832" t="s">
        <v>9789</v>
      </c>
      <c r="F259" s="849">
        <v>102</v>
      </c>
      <c r="G259" s="849">
        <v>4590</v>
      </c>
      <c r="H259" s="849">
        <v>1.2142857142857142</v>
      </c>
      <c r="I259" s="849">
        <v>45</v>
      </c>
      <c r="J259" s="849">
        <v>84</v>
      </c>
      <c r="K259" s="849">
        <v>3780</v>
      </c>
      <c r="L259" s="849">
        <v>1</v>
      </c>
      <c r="M259" s="849">
        <v>45</v>
      </c>
      <c r="N259" s="849">
        <v>66</v>
      </c>
      <c r="O259" s="849">
        <v>2970</v>
      </c>
      <c r="P259" s="837">
        <v>0.7857142857142857</v>
      </c>
      <c r="Q259" s="850">
        <v>45</v>
      </c>
    </row>
    <row r="260" spans="1:17" ht="14.4" customHeight="1" x14ac:dyDescent="0.3">
      <c r="A260" s="831" t="s">
        <v>9515</v>
      </c>
      <c r="B260" s="832" t="s">
        <v>9516</v>
      </c>
      <c r="C260" s="832" t="s">
        <v>6770</v>
      </c>
      <c r="D260" s="832" t="s">
        <v>9790</v>
      </c>
      <c r="E260" s="832" t="s">
        <v>9588</v>
      </c>
      <c r="F260" s="849">
        <v>28</v>
      </c>
      <c r="G260" s="849">
        <v>5236</v>
      </c>
      <c r="H260" s="849">
        <v>1.0769230769230769</v>
      </c>
      <c r="I260" s="849">
        <v>187</v>
      </c>
      <c r="J260" s="849">
        <v>26</v>
      </c>
      <c r="K260" s="849">
        <v>4862</v>
      </c>
      <c r="L260" s="849">
        <v>1</v>
      </c>
      <c r="M260" s="849">
        <v>187</v>
      </c>
      <c r="N260" s="849">
        <v>21</v>
      </c>
      <c r="O260" s="849">
        <v>3948</v>
      </c>
      <c r="P260" s="837">
        <v>0.81201151789387083</v>
      </c>
      <c r="Q260" s="850">
        <v>188</v>
      </c>
    </row>
    <row r="261" spans="1:17" ht="14.4" customHeight="1" x14ac:dyDescent="0.3">
      <c r="A261" s="831" t="s">
        <v>9515</v>
      </c>
      <c r="B261" s="832" t="s">
        <v>9516</v>
      </c>
      <c r="C261" s="832" t="s">
        <v>6770</v>
      </c>
      <c r="D261" s="832" t="s">
        <v>9791</v>
      </c>
      <c r="E261" s="832" t="s">
        <v>9792</v>
      </c>
      <c r="F261" s="849">
        <v>6</v>
      </c>
      <c r="G261" s="849">
        <v>6624</v>
      </c>
      <c r="H261" s="849">
        <v>0.99909502262443439</v>
      </c>
      <c r="I261" s="849">
        <v>1104</v>
      </c>
      <c r="J261" s="849">
        <v>6</v>
      </c>
      <c r="K261" s="849">
        <v>6630</v>
      </c>
      <c r="L261" s="849">
        <v>1</v>
      </c>
      <c r="M261" s="849">
        <v>1105</v>
      </c>
      <c r="N261" s="849">
        <v>6</v>
      </c>
      <c r="O261" s="849">
        <v>6660</v>
      </c>
      <c r="P261" s="837">
        <v>1.004524886877828</v>
      </c>
      <c r="Q261" s="850">
        <v>1110</v>
      </c>
    </row>
    <row r="262" spans="1:17" ht="14.4" customHeight="1" x14ac:dyDescent="0.3">
      <c r="A262" s="831" t="s">
        <v>9515</v>
      </c>
      <c r="B262" s="832" t="s">
        <v>9516</v>
      </c>
      <c r="C262" s="832" t="s">
        <v>6770</v>
      </c>
      <c r="D262" s="832" t="s">
        <v>9793</v>
      </c>
      <c r="E262" s="832" t="s">
        <v>9794</v>
      </c>
      <c r="F262" s="849">
        <v>4</v>
      </c>
      <c r="G262" s="849">
        <v>100</v>
      </c>
      <c r="H262" s="849">
        <v>2</v>
      </c>
      <c r="I262" s="849">
        <v>25</v>
      </c>
      <c r="J262" s="849">
        <v>2</v>
      </c>
      <c r="K262" s="849">
        <v>50</v>
      </c>
      <c r="L262" s="849">
        <v>1</v>
      </c>
      <c r="M262" s="849">
        <v>25</v>
      </c>
      <c r="N262" s="849">
        <v>3</v>
      </c>
      <c r="O262" s="849">
        <v>78</v>
      </c>
      <c r="P262" s="837">
        <v>1.56</v>
      </c>
      <c r="Q262" s="850">
        <v>26</v>
      </c>
    </row>
    <row r="263" spans="1:17" ht="14.4" customHeight="1" x14ac:dyDescent="0.3">
      <c r="A263" s="831" t="s">
        <v>9515</v>
      </c>
      <c r="B263" s="832" t="s">
        <v>9516</v>
      </c>
      <c r="C263" s="832" t="s">
        <v>6770</v>
      </c>
      <c r="D263" s="832" t="s">
        <v>9795</v>
      </c>
      <c r="E263" s="832" t="s">
        <v>9796</v>
      </c>
      <c r="F263" s="849">
        <v>2</v>
      </c>
      <c r="G263" s="849">
        <v>292</v>
      </c>
      <c r="H263" s="849">
        <v>0.5</v>
      </c>
      <c r="I263" s="849">
        <v>146</v>
      </c>
      <c r="J263" s="849">
        <v>4</v>
      </c>
      <c r="K263" s="849">
        <v>584</v>
      </c>
      <c r="L263" s="849">
        <v>1</v>
      </c>
      <c r="M263" s="849">
        <v>146</v>
      </c>
      <c r="N263" s="849">
        <v>1</v>
      </c>
      <c r="O263" s="849">
        <v>146</v>
      </c>
      <c r="P263" s="837">
        <v>0.25</v>
      </c>
      <c r="Q263" s="850">
        <v>146</v>
      </c>
    </row>
    <row r="264" spans="1:17" ht="14.4" customHeight="1" x14ac:dyDescent="0.3">
      <c r="A264" s="831" t="s">
        <v>9515</v>
      </c>
      <c r="B264" s="832" t="s">
        <v>9516</v>
      </c>
      <c r="C264" s="832" t="s">
        <v>6770</v>
      </c>
      <c r="D264" s="832" t="s">
        <v>9797</v>
      </c>
      <c r="E264" s="832" t="s">
        <v>9798</v>
      </c>
      <c r="F264" s="849">
        <v>5</v>
      </c>
      <c r="G264" s="849">
        <v>230</v>
      </c>
      <c r="H264" s="849">
        <v>1.25</v>
      </c>
      <c r="I264" s="849">
        <v>46</v>
      </c>
      <c r="J264" s="849">
        <v>4</v>
      </c>
      <c r="K264" s="849">
        <v>184</v>
      </c>
      <c r="L264" s="849">
        <v>1</v>
      </c>
      <c r="M264" s="849">
        <v>46</v>
      </c>
      <c r="N264" s="849">
        <v>17</v>
      </c>
      <c r="O264" s="849">
        <v>782</v>
      </c>
      <c r="P264" s="837">
        <v>4.25</v>
      </c>
      <c r="Q264" s="850">
        <v>46</v>
      </c>
    </row>
    <row r="265" spans="1:17" ht="14.4" customHeight="1" x14ac:dyDescent="0.3">
      <c r="A265" s="831" t="s">
        <v>9515</v>
      </c>
      <c r="B265" s="832" t="s">
        <v>9516</v>
      </c>
      <c r="C265" s="832" t="s">
        <v>6770</v>
      </c>
      <c r="D265" s="832" t="s">
        <v>9799</v>
      </c>
      <c r="E265" s="832" t="s">
        <v>9800</v>
      </c>
      <c r="F265" s="849">
        <v>2</v>
      </c>
      <c r="G265" s="849">
        <v>86</v>
      </c>
      <c r="H265" s="849">
        <v>2</v>
      </c>
      <c r="I265" s="849">
        <v>43</v>
      </c>
      <c r="J265" s="849">
        <v>1</v>
      </c>
      <c r="K265" s="849">
        <v>43</v>
      </c>
      <c r="L265" s="849">
        <v>1</v>
      </c>
      <c r="M265" s="849">
        <v>43</v>
      </c>
      <c r="N265" s="849">
        <v>3</v>
      </c>
      <c r="O265" s="849">
        <v>129</v>
      </c>
      <c r="P265" s="837">
        <v>3</v>
      </c>
      <c r="Q265" s="850">
        <v>43</v>
      </c>
    </row>
    <row r="266" spans="1:17" ht="14.4" customHeight="1" x14ac:dyDescent="0.3">
      <c r="A266" s="831" t="s">
        <v>9515</v>
      </c>
      <c r="B266" s="832" t="s">
        <v>9516</v>
      </c>
      <c r="C266" s="832" t="s">
        <v>6770</v>
      </c>
      <c r="D266" s="832" t="s">
        <v>9801</v>
      </c>
      <c r="E266" s="832" t="s">
        <v>9802</v>
      </c>
      <c r="F266" s="849"/>
      <c r="G266" s="849"/>
      <c r="H266" s="849"/>
      <c r="I266" s="849"/>
      <c r="J266" s="849">
        <v>3</v>
      </c>
      <c r="K266" s="849">
        <v>1590</v>
      </c>
      <c r="L266" s="849">
        <v>1</v>
      </c>
      <c r="M266" s="849">
        <v>530</v>
      </c>
      <c r="N266" s="849">
        <v>5</v>
      </c>
      <c r="O266" s="849">
        <v>2655</v>
      </c>
      <c r="P266" s="837">
        <v>1.6698113207547169</v>
      </c>
      <c r="Q266" s="850">
        <v>531</v>
      </c>
    </row>
    <row r="267" spans="1:17" ht="14.4" customHeight="1" x14ac:dyDescent="0.3">
      <c r="A267" s="831" t="s">
        <v>9515</v>
      </c>
      <c r="B267" s="832" t="s">
        <v>9516</v>
      </c>
      <c r="C267" s="832" t="s">
        <v>6770</v>
      </c>
      <c r="D267" s="832" t="s">
        <v>9803</v>
      </c>
      <c r="E267" s="832" t="s">
        <v>9804</v>
      </c>
      <c r="F267" s="849">
        <v>7</v>
      </c>
      <c r="G267" s="849">
        <v>2065</v>
      </c>
      <c r="H267" s="849">
        <v>0.7751501501501501</v>
      </c>
      <c r="I267" s="849">
        <v>295</v>
      </c>
      <c r="J267" s="849">
        <v>9</v>
      </c>
      <c r="K267" s="849">
        <v>2664</v>
      </c>
      <c r="L267" s="849">
        <v>1</v>
      </c>
      <c r="M267" s="849">
        <v>296</v>
      </c>
      <c r="N267" s="849">
        <v>5</v>
      </c>
      <c r="O267" s="849">
        <v>1480</v>
      </c>
      <c r="P267" s="837">
        <v>0.55555555555555558</v>
      </c>
      <c r="Q267" s="850">
        <v>296</v>
      </c>
    </row>
    <row r="268" spans="1:17" ht="14.4" customHeight="1" x14ac:dyDescent="0.3">
      <c r="A268" s="831" t="s">
        <v>9515</v>
      </c>
      <c r="B268" s="832" t="s">
        <v>9516</v>
      </c>
      <c r="C268" s="832" t="s">
        <v>6770</v>
      </c>
      <c r="D268" s="832" t="s">
        <v>9805</v>
      </c>
      <c r="E268" s="832" t="s">
        <v>9806</v>
      </c>
      <c r="F268" s="849">
        <v>29</v>
      </c>
      <c r="G268" s="849">
        <v>899</v>
      </c>
      <c r="H268" s="849">
        <v>0.69047619047619047</v>
      </c>
      <c r="I268" s="849">
        <v>31</v>
      </c>
      <c r="J268" s="849">
        <v>42</v>
      </c>
      <c r="K268" s="849">
        <v>1302</v>
      </c>
      <c r="L268" s="849">
        <v>1</v>
      </c>
      <c r="M268" s="849">
        <v>31</v>
      </c>
      <c r="N268" s="849">
        <v>23</v>
      </c>
      <c r="O268" s="849">
        <v>713</v>
      </c>
      <c r="P268" s="837">
        <v>0.54761904761904767</v>
      </c>
      <c r="Q268" s="850">
        <v>31</v>
      </c>
    </row>
    <row r="269" spans="1:17" ht="14.4" customHeight="1" x14ac:dyDescent="0.3">
      <c r="A269" s="831" t="s">
        <v>9515</v>
      </c>
      <c r="B269" s="832" t="s">
        <v>9516</v>
      </c>
      <c r="C269" s="832" t="s">
        <v>6770</v>
      </c>
      <c r="D269" s="832" t="s">
        <v>9807</v>
      </c>
      <c r="E269" s="832" t="s">
        <v>9808</v>
      </c>
      <c r="F269" s="849">
        <v>10</v>
      </c>
      <c r="G269" s="849">
        <v>260</v>
      </c>
      <c r="H269" s="849">
        <v>0.58823529411764708</v>
      </c>
      <c r="I269" s="849">
        <v>26</v>
      </c>
      <c r="J269" s="849">
        <v>17</v>
      </c>
      <c r="K269" s="849">
        <v>442</v>
      </c>
      <c r="L269" s="849">
        <v>1</v>
      </c>
      <c r="M269" s="849">
        <v>26</v>
      </c>
      <c r="N269" s="849">
        <v>5</v>
      </c>
      <c r="O269" s="849">
        <v>130</v>
      </c>
      <c r="P269" s="837">
        <v>0.29411764705882354</v>
      </c>
      <c r="Q269" s="850">
        <v>26</v>
      </c>
    </row>
    <row r="270" spans="1:17" ht="14.4" customHeight="1" x14ac:dyDescent="0.3">
      <c r="A270" s="831" t="s">
        <v>9515</v>
      </c>
      <c r="B270" s="832" t="s">
        <v>9516</v>
      </c>
      <c r="C270" s="832" t="s">
        <v>6770</v>
      </c>
      <c r="D270" s="832" t="s">
        <v>9809</v>
      </c>
      <c r="E270" s="832" t="s">
        <v>9810</v>
      </c>
      <c r="F270" s="849">
        <v>1</v>
      </c>
      <c r="G270" s="849">
        <v>560</v>
      </c>
      <c r="H270" s="849">
        <v>0.19964349376114082</v>
      </c>
      <c r="I270" s="849">
        <v>560</v>
      </c>
      <c r="J270" s="849">
        <v>5</v>
      </c>
      <c r="K270" s="849">
        <v>2805</v>
      </c>
      <c r="L270" s="849">
        <v>1</v>
      </c>
      <c r="M270" s="849">
        <v>561</v>
      </c>
      <c r="N270" s="849">
        <v>3</v>
      </c>
      <c r="O270" s="849">
        <v>1686</v>
      </c>
      <c r="P270" s="837">
        <v>0.60106951871657754</v>
      </c>
      <c r="Q270" s="850">
        <v>562</v>
      </c>
    </row>
    <row r="271" spans="1:17" ht="14.4" customHeight="1" x14ac:dyDescent="0.3">
      <c r="A271" s="831" t="s">
        <v>9515</v>
      </c>
      <c r="B271" s="832" t="s">
        <v>9516</v>
      </c>
      <c r="C271" s="832" t="s">
        <v>6770</v>
      </c>
      <c r="D271" s="832" t="s">
        <v>9811</v>
      </c>
      <c r="E271" s="832" t="s">
        <v>9812</v>
      </c>
      <c r="F271" s="849"/>
      <c r="G271" s="849"/>
      <c r="H271" s="849"/>
      <c r="I271" s="849"/>
      <c r="J271" s="849">
        <v>1</v>
      </c>
      <c r="K271" s="849">
        <v>355</v>
      </c>
      <c r="L271" s="849">
        <v>1</v>
      </c>
      <c r="M271" s="849">
        <v>355</v>
      </c>
      <c r="N271" s="849"/>
      <c r="O271" s="849"/>
      <c r="P271" s="837"/>
      <c r="Q271" s="850"/>
    </row>
    <row r="272" spans="1:17" ht="14.4" customHeight="1" x14ac:dyDescent="0.3">
      <c r="A272" s="831" t="s">
        <v>9515</v>
      </c>
      <c r="B272" s="832" t="s">
        <v>9516</v>
      </c>
      <c r="C272" s="832" t="s">
        <v>6770</v>
      </c>
      <c r="D272" s="832" t="s">
        <v>9813</v>
      </c>
      <c r="E272" s="832" t="s">
        <v>9814</v>
      </c>
      <c r="F272" s="849">
        <v>4</v>
      </c>
      <c r="G272" s="849">
        <v>736</v>
      </c>
      <c r="H272" s="849">
        <v>1</v>
      </c>
      <c r="I272" s="849">
        <v>184</v>
      </c>
      <c r="J272" s="849">
        <v>4</v>
      </c>
      <c r="K272" s="849">
        <v>736</v>
      </c>
      <c r="L272" s="849">
        <v>1</v>
      </c>
      <c r="M272" s="849">
        <v>184</v>
      </c>
      <c r="N272" s="849">
        <v>4</v>
      </c>
      <c r="O272" s="849">
        <v>740</v>
      </c>
      <c r="P272" s="837">
        <v>1.0054347826086956</v>
      </c>
      <c r="Q272" s="850">
        <v>185</v>
      </c>
    </row>
    <row r="273" spans="1:17" ht="14.4" customHeight="1" x14ac:dyDescent="0.3">
      <c r="A273" s="831" t="s">
        <v>9515</v>
      </c>
      <c r="B273" s="832" t="s">
        <v>9516</v>
      </c>
      <c r="C273" s="832" t="s">
        <v>6770</v>
      </c>
      <c r="D273" s="832" t="s">
        <v>9815</v>
      </c>
      <c r="E273" s="832" t="s">
        <v>9816</v>
      </c>
      <c r="F273" s="849">
        <v>1</v>
      </c>
      <c r="G273" s="849">
        <v>355</v>
      </c>
      <c r="H273" s="849">
        <v>4.5326864147088863E-2</v>
      </c>
      <c r="I273" s="849">
        <v>355</v>
      </c>
      <c r="J273" s="849">
        <v>22</v>
      </c>
      <c r="K273" s="849">
        <v>7832</v>
      </c>
      <c r="L273" s="849">
        <v>1</v>
      </c>
      <c r="M273" s="849">
        <v>356</v>
      </c>
      <c r="N273" s="849">
        <v>11</v>
      </c>
      <c r="O273" s="849">
        <v>3927</v>
      </c>
      <c r="P273" s="837">
        <v>0.5014044943820225</v>
      </c>
      <c r="Q273" s="850">
        <v>357</v>
      </c>
    </row>
    <row r="274" spans="1:17" ht="14.4" customHeight="1" x14ac:dyDescent="0.3">
      <c r="A274" s="831" t="s">
        <v>9515</v>
      </c>
      <c r="B274" s="832" t="s">
        <v>9516</v>
      </c>
      <c r="C274" s="832" t="s">
        <v>6770</v>
      </c>
      <c r="D274" s="832" t="s">
        <v>9817</v>
      </c>
      <c r="E274" s="832" t="s">
        <v>9818</v>
      </c>
      <c r="F274" s="849"/>
      <c r="G274" s="849"/>
      <c r="H274" s="849"/>
      <c r="I274" s="849"/>
      <c r="J274" s="849">
        <v>2</v>
      </c>
      <c r="K274" s="849">
        <v>888</v>
      </c>
      <c r="L274" s="849">
        <v>1</v>
      </c>
      <c r="M274" s="849">
        <v>444</v>
      </c>
      <c r="N274" s="849">
        <v>3</v>
      </c>
      <c r="O274" s="849">
        <v>1335</v>
      </c>
      <c r="P274" s="837">
        <v>1.5033783783783783</v>
      </c>
      <c r="Q274" s="850">
        <v>445</v>
      </c>
    </row>
    <row r="275" spans="1:17" ht="14.4" customHeight="1" x14ac:dyDescent="0.3">
      <c r="A275" s="831" t="s">
        <v>9515</v>
      </c>
      <c r="B275" s="832" t="s">
        <v>9516</v>
      </c>
      <c r="C275" s="832" t="s">
        <v>6770</v>
      </c>
      <c r="D275" s="832" t="s">
        <v>9819</v>
      </c>
      <c r="E275" s="832" t="s">
        <v>9820</v>
      </c>
      <c r="F275" s="849">
        <v>2</v>
      </c>
      <c r="G275" s="849">
        <v>3536</v>
      </c>
      <c r="H275" s="849">
        <v>1.9977401129943504</v>
      </c>
      <c r="I275" s="849">
        <v>1768</v>
      </c>
      <c r="J275" s="849">
        <v>1</v>
      </c>
      <c r="K275" s="849">
        <v>1770</v>
      </c>
      <c r="L275" s="849">
        <v>1</v>
      </c>
      <c r="M275" s="849">
        <v>1770</v>
      </c>
      <c r="N275" s="849">
        <v>3</v>
      </c>
      <c r="O275" s="849">
        <v>5325</v>
      </c>
      <c r="P275" s="837">
        <v>3.0084745762711864</v>
      </c>
      <c r="Q275" s="850">
        <v>1775</v>
      </c>
    </row>
    <row r="276" spans="1:17" ht="14.4" customHeight="1" x14ac:dyDescent="0.3">
      <c r="A276" s="831" t="s">
        <v>9515</v>
      </c>
      <c r="B276" s="832" t="s">
        <v>9516</v>
      </c>
      <c r="C276" s="832" t="s">
        <v>6770</v>
      </c>
      <c r="D276" s="832" t="s">
        <v>9821</v>
      </c>
      <c r="E276" s="832" t="s">
        <v>9822</v>
      </c>
      <c r="F276" s="849">
        <v>4</v>
      </c>
      <c r="G276" s="849">
        <v>344</v>
      </c>
      <c r="H276" s="849">
        <v>0.66666666666666663</v>
      </c>
      <c r="I276" s="849">
        <v>86</v>
      </c>
      <c r="J276" s="849">
        <v>6</v>
      </c>
      <c r="K276" s="849">
        <v>516</v>
      </c>
      <c r="L276" s="849">
        <v>1</v>
      </c>
      <c r="M276" s="849">
        <v>86</v>
      </c>
      <c r="N276" s="849">
        <v>1</v>
      </c>
      <c r="O276" s="849">
        <v>86</v>
      </c>
      <c r="P276" s="837">
        <v>0.16666666666666666</v>
      </c>
      <c r="Q276" s="850">
        <v>86</v>
      </c>
    </row>
    <row r="277" spans="1:17" ht="14.4" customHeight="1" x14ac:dyDescent="0.3">
      <c r="A277" s="831" t="s">
        <v>9515</v>
      </c>
      <c r="B277" s="832" t="s">
        <v>9516</v>
      </c>
      <c r="C277" s="832" t="s">
        <v>6770</v>
      </c>
      <c r="D277" s="832" t="s">
        <v>9823</v>
      </c>
      <c r="E277" s="832" t="s">
        <v>9824</v>
      </c>
      <c r="F277" s="849">
        <v>8</v>
      </c>
      <c r="G277" s="849">
        <v>1080</v>
      </c>
      <c r="H277" s="849">
        <v>1.3333333333333333</v>
      </c>
      <c r="I277" s="849">
        <v>135</v>
      </c>
      <c r="J277" s="849">
        <v>6</v>
      </c>
      <c r="K277" s="849">
        <v>810</v>
      </c>
      <c r="L277" s="849">
        <v>1</v>
      </c>
      <c r="M277" s="849">
        <v>135</v>
      </c>
      <c r="N277" s="849">
        <v>14</v>
      </c>
      <c r="O277" s="849">
        <v>1904</v>
      </c>
      <c r="P277" s="837">
        <v>2.3506172839506174</v>
      </c>
      <c r="Q277" s="850">
        <v>136</v>
      </c>
    </row>
    <row r="278" spans="1:17" ht="14.4" customHeight="1" x14ac:dyDescent="0.3">
      <c r="A278" s="831" t="s">
        <v>9515</v>
      </c>
      <c r="B278" s="832" t="s">
        <v>9516</v>
      </c>
      <c r="C278" s="832" t="s">
        <v>6770</v>
      </c>
      <c r="D278" s="832" t="s">
        <v>9825</v>
      </c>
      <c r="E278" s="832" t="s">
        <v>9826</v>
      </c>
      <c r="F278" s="849">
        <v>5</v>
      </c>
      <c r="G278" s="849">
        <v>2035</v>
      </c>
      <c r="H278" s="849">
        <v>0.35714285714285715</v>
      </c>
      <c r="I278" s="849">
        <v>407</v>
      </c>
      <c r="J278" s="849">
        <v>14</v>
      </c>
      <c r="K278" s="849">
        <v>5698</v>
      </c>
      <c r="L278" s="849">
        <v>1</v>
      </c>
      <c r="M278" s="849">
        <v>407</v>
      </c>
      <c r="N278" s="849">
        <v>13</v>
      </c>
      <c r="O278" s="849">
        <v>5304</v>
      </c>
      <c r="P278" s="837">
        <v>0.93085293085293086</v>
      </c>
      <c r="Q278" s="850">
        <v>408</v>
      </c>
    </row>
    <row r="279" spans="1:17" ht="14.4" customHeight="1" x14ac:dyDescent="0.3">
      <c r="A279" s="831" t="s">
        <v>9515</v>
      </c>
      <c r="B279" s="832" t="s">
        <v>9516</v>
      </c>
      <c r="C279" s="832" t="s">
        <v>6770</v>
      </c>
      <c r="D279" s="832" t="s">
        <v>9827</v>
      </c>
      <c r="E279" s="832" t="s">
        <v>9828</v>
      </c>
      <c r="F279" s="849">
        <v>4</v>
      </c>
      <c r="G279" s="849">
        <v>3216</v>
      </c>
      <c r="H279" s="849">
        <v>3.995031055900621</v>
      </c>
      <c r="I279" s="849">
        <v>804</v>
      </c>
      <c r="J279" s="849">
        <v>1</v>
      </c>
      <c r="K279" s="849">
        <v>805</v>
      </c>
      <c r="L279" s="849">
        <v>1</v>
      </c>
      <c r="M279" s="849">
        <v>805</v>
      </c>
      <c r="N279" s="849"/>
      <c r="O279" s="849"/>
      <c r="P279" s="837"/>
      <c r="Q279" s="850"/>
    </row>
    <row r="280" spans="1:17" ht="14.4" customHeight="1" x14ac:dyDescent="0.3">
      <c r="A280" s="831" t="s">
        <v>9515</v>
      </c>
      <c r="B280" s="832" t="s">
        <v>9516</v>
      </c>
      <c r="C280" s="832" t="s">
        <v>6770</v>
      </c>
      <c r="D280" s="832" t="s">
        <v>9829</v>
      </c>
      <c r="E280" s="832" t="s">
        <v>9830</v>
      </c>
      <c r="F280" s="849">
        <v>1</v>
      </c>
      <c r="G280" s="849">
        <v>119</v>
      </c>
      <c r="H280" s="849">
        <v>0.33333333333333331</v>
      </c>
      <c r="I280" s="849">
        <v>119</v>
      </c>
      <c r="J280" s="849">
        <v>3</v>
      </c>
      <c r="K280" s="849">
        <v>357</v>
      </c>
      <c r="L280" s="849">
        <v>1</v>
      </c>
      <c r="M280" s="849">
        <v>119</v>
      </c>
      <c r="N280" s="849">
        <v>1</v>
      </c>
      <c r="O280" s="849">
        <v>119</v>
      </c>
      <c r="P280" s="837">
        <v>0.33333333333333331</v>
      </c>
      <c r="Q280" s="850">
        <v>119</v>
      </c>
    </row>
    <row r="281" spans="1:17" ht="14.4" customHeight="1" x14ac:dyDescent="0.3">
      <c r="A281" s="831" t="s">
        <v>9515</v>
      </c>
      <c r="B281" s="832" t="s">
        <v>9516</v>
      </c>
      <c r="C281" s="832" t="s">
        <v>6770</v>
      </c>
      <c r="D281" s="832" t="s">
        <v>9831</v>
      </c>
      <c r="E281" s="832" t="s">
        <v>9832</v>
      </c>
      <c r="F281" s="849"/>
      <c r="G281" s="849"/>
      <c r="H281" s="849"/>
      <c r="I281" s="849"/>
      <c r="J281" s="849">
        <v>2</v>
      </c>
      <c r="K281" s="849">
        <v>1630</v>
      </c>
      <c r="L281" s="849">
        <v>1</v>
      </c>
      <c r="M281" s="849">
        <v>815</v>
      </c>
      <c r="N281" s="849"/>
      <c r="O281" s="849"/>
      <c r="P281" s="837"/>
      <c r="Q281" s="850"/>
    </row>
    <row r="282" spans="1:17" ht="14.4" customHeight="1" x14ac:dyDescent="0.3">
      <c r="A282" s="831" t="s">
        <v>9515</v>
      </c>
      <c r="B282" s="832" t="s">
        <v>9516</v>
      </c>
      <c r="C282" s="832" t="s">
        <v>6770</v>
      </c>
      <c r="D282" s="832" t="s">
        <v>9833</v>
      </c>
      <c r="E282" s="832" t="s">
        <v>9834</v>
      </c>
      <c r="F282" s="849">
        <v>14</v>
      </c>
      <c r="G282" s="849">
        <v>7224</v>
      </c>
      <c r="H282" s="849">
        <v>1.5555555555555556</v>
      </c>
      <c r="I282" s="849">
        <v>516</v>
      </c>
      <c r="J282" s="849">
        <v>9</v>
      </c>
      <c r="K282" s="849">
        <v>4644</v>
      </c>
      <c r="L282" s="849">
        <v>1</v>
      </c>
      <c r="M282" s="849">
        <v>516</v>
      </c>
      <c r="N282" s="849">
        <v>11</v>
      </c>
      <c r="O282" s="849">
        <v>5687</v>
      </c>
      <c r="P282" s="837">
        <v>1.2245908699397072</v>
      </c>
      <c r="Q282" s="850">
        <v>517</v>
      </c>
    </row>
    <row r="283" spans="1:17" ht="14.4" customHeight="1" x14ac:dyDescent="0.3">
      <c r="A283" s="831" t="s">
        <v>9515</v>
      </c>
      <c r="B283" s="832" t="s">
        <v>9516</v>
      </c>
      <c r="C283" s="832" t="s">
        <v>6770</v>
      </c>
      <c r="D283" s="832" t="s">
        <v>9835</v>
      </c>
      <c r="E283" s="832" t="s">
        <v>9836</v>
      </c>
      <c r="F283" s="849">
        <v>4</v>
      </c>
      <c r="G283" s="849">
        <v>760</v>
      </c>
      <c r="H283" s="849">
        <v>0.36363636363636365</v>
      </c>
      <c r="I283" s="849">
        <v>190</v>
      </c>
      <c r="J283" s="849">
        <v>11</v>
      </c>
      <c r="K283" s="849">
        <v>2090</v>
      </c>
      <c r="L283" s="849">
        <v>1</v>
      </c>
      <c r="M283" s="849">
        <v>190</v>
      </c>
      <c r="N283" s="849">
        <v>8</v>
      </c>
      <c r="O283" s="849">
        <v>1520</v>
      </c>
      <c r="P283" s="837">
        <v>0.72727272727272729</v>
      </c>
      <c r="Q283" s="850">
        <v>190</v>
      </c>
    </row>
    <row r="284" spans="1:17" ht="14.4" customHeight="1" x14ac:dyDescent="0.3">
      <c r="A284" s="831" t="s">
        <v>9515</v>
      </c>
      <c r="B284" s="832" t="s">
        <v>9516</v>
      </c>
      <c r="C284" s="832" t="s">
        <v>6770</v>
      </c>
      <c r="D284" s="832" t="s">
        <v>9837</v>
      </c>
      <c r="E284" s="832" t="s">
        <v>9838</v>
      </c>
      <c r="F284" s="849">
        <v>1</v>
      </c>
      <c r="G284" s="849">
        <v>294</v>
      </c>
      <c r="H284" s="849">
        <v>0.99661016949152548</v>
      </c>
      <c r="I284" s="849">
        <v>294</v>
      </c>
      <c r="J284" s="849">
        <v>1</v>
      </c>
      <c r="K284" s="849">
        <v>295</v>
      </c>
      <c r="L284" s="849">
        <v>1</v>
      </c>
      <c r="M284" s="849">
        <v>295</v>
      </c>
      <c r="N284" s="849"/>
      <c r="O284" s="849"/>
      <c r="P284" s="837"/>
      <c r="Q284" s="850"/>
    </row>
    <row r="285" spans="1:17" ht="14.4" customHeight="1" x14ac:dyDescent="0.3">
      <c r="A285" s="831" t="s">
        <v>9515</v>
      </c>
      <c r="B285" s="832" t="s">
        <v>9516</v>
      </c>
      <c r="C285" s="832" t="s">
        <v>6770</v>
      </c>
      <c r="D285" s="832" t="s">
        <v>9839</v>
      </c>
      <c r="E285" s="832" t="s">
        <v>9840</v>
      </c>
      <c r="F285" s="849">
        <v>9</v>
      </c>
      <c r="G285" s="849">
        <v>1197</v>
      </c>
      <c r="H285" s="849">
        <v>2.25</v>
      </c>
      <c r="I285" s="849">
        <v>133</v>
      </c>
      <c r="J285" s="849">
        <v>4</v>
      </c>
      <c r="K285" s="849">
        <v>532</v>
      </c>
      <c r="L285" s="849">
        <v>1</v>
      </c>
      <c r="M285" s="849">
        <v>133</v>
      </c>
      <c r="N285" s="849">
        <v>2</v>
      </c>
      <c r="O285" s="849">
        <v>266</v>
      </c>
      <c r="P285" s="837">
        <v>0.5</v>
      </c>
      <c r="Q285" s="850">
        <v>133</v>
      </c>
    </row>
    <row r="286" spans="1:17" ht="14.4" customHeight="1" x14ac:dyDescent="0.3">
      <c r="A286" s="831" t="s">
        <v>9515</v>
      </c>
      <c r="B286" s="832" t="s">
        <v>9516</v>
      </c>
      <c r="C286" s="832" t="s">
        <v>6770</v>
      </c>
      <c r="D286" s="832" t="s">
        <v>9841</v>
      </c>
      <c r="E286" s="832" t="s">
        <v>9842</v>
      </c>
      <c r="F286" s="849">
        <v>1562</v>
      </c>
      <c r="G286" s="849">
        <v>57794</v>
      </c>
      <c r="H286" s="849">
        <v>1.0809688581314878</v>
      </c>
      <c r="I286" s="849">
        <v>37</v>
      </c>
      <c r="J286" s="849">
        <v>1445</v>
      </c>
      <c r="K286" s="849">
        <v>53465</v>
      </c>
      <c r="L286" s="849">
        <v>1</v>
      </c>
      <c r="M286" s="849">
        <v>37</v>
      </c>
      <c r="N286" s="849">
        <v>1486</v>
      </c>
      <c r="O286" s="849">
        <v>54982</v>
      </c>
      <c r="P286" s="837">
        <v>1.0283737024221453</v>
      </c>
      <c r="Q286" s="850">
        <v>37</v>
      </c>
    </row>
    <row r="287" spans="1:17" ht="14.4" customHeight="1" x14ac:dyDescent="0.3">
      <c r="A287" s="831" t="s">
        <v>9515</v>
      </c>
      <c r="B287" s="832" t="s">
        <v>9516</v>
      </c>
      <c r="C287" s="832" t="s">
        <v>6770</v>
      </c>
      <c r="D287" s="832" t="s">
        <v>9843</v>
      </c>
      <c r="E287" s="832" t="s">
        <v>9844</v>
      </c>
      <c r="F287" s="849"/>
      <c r="G287" s="849"/>
      <c r="H287" s="849"/>
      <c r="I287" s="849"/>
      <c r="J287" s="849">
        <v>1</v>
      </c>
      <c r="K287" s="849">
        <v>474</v>
      </c>
      <c r="L287" s="849">
        <v>1</v>
      </c>
      <c r="M287" s="849">
        <v>474</v>
      </c>
      <c r="N287" s="849"/>
      <c r="O287" s="849"/>
      <c r="P287" s="837"/>
      <c r="Q287" s="850"/>
    </row>
    <row r="288" spans="1:17" ht="14.4" customHeight="1" x14ac:dyDescent="0.3">
      <c r="A288" s="831" t="s">
        <v>9515</v>
      </c>
      <c r="B288" s="832" t="s">
        <v>9516</v>
      </c>
      <c r="C288" s="832" t="s">
        <v>6770</v>
      </c>
      <c r="D288" s="832" t="s">
        <v>9845</v>
      </c>
      <c r="E288" s="832" t="s">
        <v>9846</v>
      </c>
      <c r="F288" s="849">
        <v>7</v>
      </c>
      <c r="G288" s="849">
        <v>1197</v>
      </c>
      <c r="H288" s="849">
        <v>0.46666666666666667</v>
      </c>
      <c r="I288" s="849">
        <v>171</v>
      </c>
      <c r="J288" s="849">
        <v>15</v>
      </c>
      <c r="K288" s="849">
        <v>2565</v>
      </c>
      <c r="L288" s="849">
        <v>1</v>
      </c>
      <c r="M288" s="849">
        <v>171</v>
      </c>
      <c r="N288" s="849">
        <v>9</v>
      </c>
      <c r="O288" s="849">
        <v>1539</v>
      </c>
      <c r="P288" s="837">
        <v>0.6</v>
      </c>
      <c r="Q288" s="850">
        <v>171</v>
      </c>
    </row>
    <row r="289" spans="1:17" ht="14.4" customHeight="1" x14ac:dyDescent="0.3">
      <c r="A289" s="831" t="s">
        <v>9515</v>
      </c>
      <c r="B289" s="832" t="s">
        <v>9516</v>
      </c>
      <c r="C289" s="832" t="s">
        <v>6770</v>
      </c>
      <c r="D289" s="832" t="s">
        <v>9847</v>
      </c>
      <c r="E289" s="832" t="s">
        <v>9848</v>
      </c>
      <c r="F289" s="849">
        <v>1</v>
      </c>
      <c r="G289" s="849">
        <v>232</v>
      </c>
      <c r="H289" s="849">
        <v>0.5</v>
      </c>
      <c r="I289" s="849">
        <v>232</v>
      </c>
      <c r="J289" s="849">
        <v>2</v>
      </c>
      <c r="K289" s="849">
        <v>464</v>
      </c>
      <c r="L289" s="849">
        <v>1</v>
      </c>
      <c r="M289" s="849">
        <v>232</v>
      </c>
      <c r="N289" s="849"/>
      <c r="O289" s="849"/>
      <c r="P289" s="837"/>
      <c r="Q289" s="850"/>
    </row>
    <row r="290" spans="1:17" ht="14.4" customHeight="1" x14ac:dyDescent="0.3">
      <c r="A290" s="831" t="s">
        <v>9515</v>
      </c>
      <c r="B290" s="832" t="s">
        <v>9516</v>
      </c>
      <c r="C290" s="832" t="s">
        <v>6770</v>
      </c>
      <c r="D290" s="832" t="s">
        <v>9849</v>
      </c>
      <c r="E290" s="832" t="s">
        <v>9850</v>
      </c>
      <c r="F290" s="849"/>
      <c r="G290" s="849"/>
      <c r="H290" s="849"/>
      <c r="I290" s="849"/>
      <c r="J290" s="849">
        <v>11</v>
      </c>
      <c r="K290" s="849">
        <v>2794</v>
      </c>
      <c r="L290" s="849">
        <v>1</v>
      </c>
      <c r="M290" s="849">
        <v>254</v>
      </c>
      <c r="N290" s="849">
        <v>5</v>
      </c>
      <c r="O290" s="849">
        <v>1275</v>
      </c>
      <c r="P290" s="837">
        <v>0.45633500357909806</v>
      </c>
      <c r="Q290" s="850">
        <v>255</v>
      </c>
    </row>
    <row r="291" spans="1:17" ht="14.4" customHeight="1" x14ac:dyDescent="0.3">
      <c r="A291" s="831" t="s">
        <v>9515</v>
      </c>
      <c r="B291" s="832" t="s">
        <v>9516</v>
      </c>
      <c r="C291" s="832" t="s">
        <v>6770</v>
      </c>
      <c r="D291" s="832" t="s">
        <v>9851</v>
      </c>
      <c r="E291" s="832" t="s">
        <v>9852</v>
      </c>
      <c r="F291" s="849">
        <v>45</v>
      </c>
      <c r="G291" s="849">
        <v>7785</v>
      </c>
      <c r="H291" s="849">
        <v>0.87728194726166331</v>
      </c>
      <c r="I291" s="849">
        <v>173</v>
      </c>
      <c r="J291" s="849">
        <v>51</v>
      </c>
      <c r="K291" s="849">
        <v>8874</v>
      </c>
      <c r="L291" s="849">
        <v>1</v>
      </c>
      <c r="M291" s="849">
        <v>174</v>
      </c>
      <c r="N291" s="849">
        <v>35</v>
      </c>
      <c r="O291" s="849">
        <v>6125</v>
      </c>
      <c r="P291" s="837">
        <v>0.690218616182105</v>
      </c>
      <c r="Q291" s="850">
        <v>175</v>
      </c>
    </row>
    <row r="292" spans="1:17" ht="14.4" customHeight="1" x14ac:dyDescent="0.3">
      <c r="A292" s="831" t="s">
        <v>9515</v>
      </c>
      <c r="B292" s="832" t="s">
        <v>9516</v>
      </c>
      <c r="C292" s="832" t="s">
        <v>6770</v>
      </c>
      <c r="D292" s="832" t="s">
        <v>9853</v>
      </c>
      <c r="E292" s="832" t="s">
        <v>9854</v>
      </c>
      <c r="F292" s="849">
        <v>3</v>
      </c>
      <c r="G292" s="849">
        <v>2505</v>
      </c>
      <c r="H292" s="849">
        <v>1.5</v>
      </c>
      <c r="I292" s="849">
        <v>835</v>
      </c>
      <c r="J292" s="849">
        <v>2</v>
      </c>
      <c r="K292" s="849">
        <v>1670</v>
      </c>
      <c r="L292" s="849">
        <v>1</v>
      </c>
      <c r="M292" s="849">
        <v>835</v>
      </c>
      <c r="N292" s="849">
        <v>2</v>
      </c>
      <c r="O292" s="849">
        <v>1676</v>
      </c>
      <c r="P292" s="837">
        <v>1.0035928143712576</v>
      </c>
      <c r="Q292" s="850">
        <v>838</v>
      </c>
    </row>
    <row r="293" spans="1:17" ht="14.4" customHeight="1" x14ac:dyDescent="0.3">
      <c r="A293" s="831" t="s">
        <v>9515</v>
      </c>
      <c r="B293" s="832" t="s">
        <v>9516</v>
      </c>
      <c r="C293" s="832" t="s">
        <v>6770</v>
      </c>
      <c r="D293" s="832" t="s">
        <v>9855</v>
      </c>
      <c r="E293" s="832" t="s">
        <v>9856</v>
      </c>
      <c r="F293" s="849">
        <v>73</v>
      </c>
      <c r="G293" s="849">
        <v>6789</v>
      </c>
      <c r="H293" s="849">
        <v>12.166666666666666</v>
      </c>
      <c r="I293" s="849">
        <v>93</v>
      </c>
      <c r="J293" s="849">
        <v>6</v>
      </c>
      <c r="K293" s="849">
        <v>558</v>
      </c>
      <c r="L293" s="849">
        <v>1</v>
      </c>
      <c r="M293" s="849">
        <v>93</v>
      </c>
      <c r="N293" s="849">
        <v>6</v>
      </c>
      <c r="O293" s="849">
        <v>564</v>
      </c>
      <c r="P293" s="837">
        <v>1.010752688172043</v>
      </c>
      <c r="Q293" s="850">
        <v>94</v>
      </c>
    </row>
    <row r="294" spans="1:17" ht="14.4" customHeight="1" x14ac:dyDescent="0.3">
      <c r="A294" s="831" t="s">
        <v>9515</v>
      </c>
      <c r="B294" s="832" t="s">
        <v>9516</v>
      </c>
      <c r="C294" s="832" t="s">
        <v>6770</v>
      </c>
      <c r="D294" s="832" t="s">
        <v>9857</v>
      </c>
      <c r="E294" s="832" t="s">
        <v>9858</v>
      </c>
      <c r="F294" s="849">
        <v>11</v>
      </c>
      <c r="G294" s="849">
        <v>10362</v>
      </c>
      <c r="H294" s="849">
        <v>0.47826086956521741</v>
      </c>
      <c r="I294" s="849">
        <v>942</v>
      </c>
      <c r="J294" s="849">
        <v>23</v>
      </c>
      <c r="K294" s="849">
        <v>21666</v>
      </c>
      <c r="L294" s="849">
        <v>1</v>
      </c>
      <c r="M294" s="849">
        <v>942</v>
      </c>
      <c r="N294" s="849">
        <v>10</v>
      </c>
      <c r="O294" s="849">
        <v>9420</v>
      </c>
      <c r="P294" s="837">
        <v>0.43478260869565216</v>
      </c>
      <c r="Q294" s="850">
        <v>942</v>
      </c>
    </row>
    <row r="295" spans="1:17" ht="14.4" customHeight="1" x14ac:dyDescent="0.3">
      <c r="A295" s="831" t="s">
        <v>9515</v>
      </c>
      <c r="B295" s="832" t="s">
        <v>9516</v>
      </c>
      <c r="C295" s="832" t="s">
        <v>6770</v>
      </c>
      <c r="D295" s="832" t="s">
        <v>9859</v>
      </c>
      <c r="E295" s="832" t="s">
        <v>9860</v>
      </c>
      <c r="F295" s="849">
        <v>3</v>
      </c>
      <c r="G295" s="849">
        <v>279</v>
      </c>
      <c r="H295" s="849">
        <v>0.42857142857142855</v>
      </c>
      <c r="I295" s="849">
        <v>93</v>
      </c>
      <c r="J295" s="849">
        <v>7</v>
      </c>
      <c r="K295" s="849">
        <v>651</v>
      </c>
      <c r="L295" s="849">
        <v>1</v>
      </c>
      <c r="M295" s="849">
        <v>93</v>
      </c>
      <c r="N295" s="849">
        <v>4</v>
      </c>
      <c r="O295" s="849">
        <v>376</v>
      </c>
      <c r="P295" s="837">
        <v>0.57757296466973884</v>
      </c>
      <c r="Q295" s="850">
        <v>94</v>
      </c>
    </row>
    <row r="296" spans="1:17" ht="14.4" customHeight="1" x14ac:dyDescent="0.3">
      <c r="A296" s="831" t="s">
        <v>9515</v>
      </c>
      <c r="B296" s="832" t="s">
        <v>9516</v>
      </c>
      <c r="C296" s="832" t="s">
        <v>6770</v>
      </c>
      <c r="D296" s="832" t="s">
        <v>9861</v>
      </c>
      <c r="E296" s="832" t="s">
        <v>9862</v>
      </c>
      <c r="F296" s="849">
        <v>3</v>
      </c>
      <c r="G296" s="849">
        <v>150</v>
      </c>
      <c r="H296" s="849"/>
      <c r="I296" s="849">
        <v>50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9515</v>
      </c>
      <c r="B297" s="832" t="s">
        <v>9516</v>
      </c>
      <c r="C297" s="832" t="s">
        <v>6770</v>
      </c>
      <c r="D297" s="832" t="s">
        <v>9863</v>
      </c>
      <c r="E297" s="832" t="s">
        <v>9864</v>
      </c>
      <c r="F297" s="849"/>
      <c r="G297" s="849"/>
      <c r="H297" s="849"/>
      <c r="I297" s="849"/>
      <c r="J297" s="849">
        <v>1</v>
      </c>
      <c r="K297" s="849">
        <v>396</v>
      </c>
      <c r="L297" s="849">
        <v>1</v>
      </c>
      <c r="M297" s="849">
        <v>396</v>
      </c>
      <c r="N297" s="849"/>
      <c r="O297" s="849"/>
      <c r="P297" s="837"/>
      <c r="Q297" s="850"/>
    </row>
    <row r="298" spans="1:17" ht="14.4" customHeight="1" x14ac:dyDescent="0.3">
      <c r="A298" s="831" t="s">
        <v>9515</v>
      </c>
      <c r="B298" s="832" t="s">
        <v>9516</v>
      </c>
      <c r="C298" s="832" t="s">
        <v>6770</v>
      </c>
      <c r="D298" s="832" t="s">
        <v>9865</v>
      </c>
      <c r="E298" s="832" t="s">
        <v>9866</v>
      </c>
      <c r="F298" s="849"/>
      <c r="G298" s="849"/>
      <c r="H298" s="849"/>
      <c r="I298" s="849"/>
      <c r="J298" s="849"/>
      <c r="K298" s="849"/>
      <c r="L298" s="849"/>
      <c r="M298" s="849"/>
      <c r="N298" s="849">
        <v>3</v>
      </c>
      <c r="O298" s="849">
        <v>309</v>
      </c>
      <c r="P298" s="837"/>
      <c r="Q298" s="850">
        <v>103</v>
      </c>
    </row>
    <row r="299" spans="1:17" ht="14.4" customHeight="1" x14ac:dyDescent="0.3">
      <c r="A299" s="831" t="s">
        <v>9515</v>
      </c>
      <c r="B299" s="832" t="s">
        <v>9516</v>
      </c>
      <c r="C299" s="832" t="s">
        <v>6770</v>
      </c>
      <c r="D299" s="832" t="s">
        <v>9867</v>
      </c>
      <c r="E299" s="832" t="s">
        <v>9868</v>
      </c>
      <c r="F299" s="849"/>
      <c r="G299" s="849"/>
      <c r="H299" s="849"/>
      <c r="I299" s="849"/>
      <c r="J299" s="849"/>
      <c r="K299" s="849"/>
      <c r="L299" s="849"/>
      <c r="M299" s="849"/>
      <c r="N299" s="849">
        <v>3</v>
      </c>
      <c r="O299" s="849">
        <v>1599</v>
      </c>
      <c r="P299" s="837"/>
      <c r="Q299" s="850">
        <v>533</v>
      </c>
    </row>
    <row r="300" spans="1:17" ht="14.4" customHeight="1" x14ac:dyDescent="0.3">
      <c r="A300" s="831" t="s">
        <v>9515</v>
      </c>
      <c r="B300" s="832" t="s">
        <v>9869</v>
      </c>
      <c r="C300" s="832" t="s">
        <v>6770</v>
      </c>
      <c r="D300" s="832" t="s">
        <v>9870</v>
      </c>
      <c r="E300" s="832" t="s">
        <v>9871</v>
      </c>
      <c r="F300" s="849">
        <v>178</v>
      </c>
      <c r="G300" s="849">
        <v>184764</v>
      </c>
      <c r="H300" s="849">
        <v>1.8936170212765957</v>
      </c>
      <c r="I300" s="849">
        <v>1038</v>
      </c>
      <c r="J300" s="849">
        <v>94</v>
      </c>
      <c r="K300" s="849">
        <v>97572</v>
      </c>
      <c r="L300" s="849">
        <v>1</v>
      </c>
      <c r="M300" s="849">
        <v>1038</v>
      </c>
      <c r="N300" s="849">
        <v>79</v>
      </c>
      <c r="O300" s="849">
        <v>82081</v>
      </c>
      <c r="P300" s="837">
        <v>0.84123519042348216</v>
      </c>
      <c r="Q300" s="850">
        <v>1039</v>
      </c>
    </row>
    <row r="301" spans="1:17" ht="14.4" customHeight="1" x14ac:dyDescent="0.3">
      <c r="A301" s="831" t="s">
        <v>9515</v>
      </c>
      <c r="B301" s="832" t="s">
        <v>9869</v>
      </c>
      <c r="C301" s="832" t="s">
        <v>6770</v>
      </c>
      <c r="D301" s="832" t="s">
        <v>9872</v>
      </c>
      <c r="E301" s="832" t="s">
        <v>9873</v>
      </c>
      <c r="F301" s="849"/>
      <c r="G301" s="849"/>
      <c r="H301" s="849"/>
      <c r="I301" s="849"/>
      <c r="J301" s="849"/>
      <c r="K301" s="849"/>
      <c r="L301" s="849"/>
      <c r="M301" s="849"/>
      <c r="N301" s="849">
        <v>24</v>
      </c>
      <c r="O301" s="849">
        <v>17784</v>
      </c>
      <c r="P301" s="837"/>
      <c r="Q301" s="850">
        <v>741</v>
      </c>
    </row>
    <row r="302" spans="1:17" ht="14.4" customHeight="1" x14ac:dyDescent="0.3">
      <c r="A302" s="831" t="s">
        <v>9874</v>
      </c>
      <c r="B302" s="832" t="s">
        <v>8528</v>
      </c>
      <c r="C302" s="832" t="s">
        <v>6751</v>
      </c>
      <c r="D302" s="832" t="s">
        <v>7702</v>
      </c>
      <c r="E302" s="832" t="s">
        <v>7703</v>
      </c>
      <c r="F302" s="849">
        <v>0.21</v>
      </c>
      <c r="G302" s="849">
        <v>1013.49</v>
      </c>
      <c r="H302" s="849">
        <v>0.44564878044490563</v>
      </c>
      <c r="I302" s="849">
        <v>4826.1428571428578</v>
      </c>
      <c r="J302" s="849">
        <v>0.45999999999999996</v>
      </c>
      <c r="K302" s="849">
        <v>2274.19</v>
      </c>
      <c r="L302" s="849">
        <v>1</v>
      </c>
      <c r="M302" s="849">
        <v>4943.8913043478269</v>
      </c>
      <c r="N302" s="849">
        <v>0.63</v>
      </c>
      <c r="O302" s="849">
        <v>3063.77</v>
      </c>
      <c r="P302" s="837">
        <v>1.3471917473913788</v>
      </c>
      <c r="Q302" s="850">
        <v>4863.1269841269841</v>
      </c>
    </row>
    <row r="303" spans="1:17" ht="14.4" customHeight="1" x14ac:dyDescent="0.3">
      <c r="A303" s="831" t="s">
        <v>9874</v>
      </c>
      <c r="B303" s="832" t="s">
        <v>8528</v>
      </c>
      <c r="C303" s="832" t="s">
        <v>6751</v>
      </c>
      <c r="D303" s="832" t="s">
        <v>9875</v>
      </c>
      <c r="E303" s="832" t="s">
        <v>9876</v>
      </c>
      <c r="F303" s="849">
        <v>1.5499999999999998</v>
      </c>
      <c r="G303" s="849">
        <v>1557.48</v>
      </c>
      <c r="H303" s="849">
        <v>0.51666451041469708</v>
      </c>
      <c r="I303" s="849">
        <v>1004.8258064516131</v>
      </c>
      <c r="J303" s="849">
        <v>3</v>
      </c>
      <c r="K303" s="849">
        <v>3014.49</v>
      </c>
      <c r="L303" s="849">
        <v>1</v>
      </c>
      <c r="M303" s="849">
        <v>1004.8299999999999</v>
      </c>
      <c r="N303" s="849"/>
      <c r="O303" s="849"/>
      <c r="P303" s="837"/>
      <c r="Q303" s="850"/>
    </row>
    <row r="304" spans="1:17" ht="14.4" customHeight="1" x14ac:dyDescent="0.3">
      <c r="A304" s="831" t="s">
        <v>9874</v>
      </c>
      <c r="B304" s="832" t="s">
        <v>8528</v>
      </c>
      <c r="C304" s="832" t="s">
        <v>6751</v>
      </c>
      <c r="D304" s="832" t="s">
        <v>9877</v>
      </c>
      <c r="E304" s="832" t="s">
        <v>7703</v>
      </c>
      <c r="F304" s="849">
        <v>0.53</v>
      </c>
      <c r="G304" s="849">
        <v>5240.59</v>
      </c>
      <c r="H304" s="849">
        <v>6.2354571955500031</v>
      </c>
      <c r="I304" s="849">
        <v>9887.9056603773588</v>
      </c>
      <c r="J304" s="849">
        <v>9.0000000000000011E-2</v>
      </c>
      <c r="K304" s="849">
        <v>840.45</v>
      </c>
      <c r="L304" s="849">
        <v>1</v>
      </c>
      <c r="M304" s="849">
        <v>9338.3333333333321</v>
      </c>
      <c r="N304" s="849">
        <v>0.8600000000000001</v>
      </c>
      <c r="O304" s="849">
        <v>7524.33</v>
      </c>
      <c r="P304" s="837">
        <v>8.9527396037836873</v>
      </c>
      <c r="Q304" s="850">
        <v>8749.2209302325573</v>
      </c>
    </row>
    <row r="305" spans="1:17" ht="14.4" customHeight="1" x14ac:dyDescent="0.3">
      <c r="A305" s="831" t="s">
        <v>9874</v>
      </c>
      <c r="B305" s="832" t="s">
        <v>8528</v>
      </c>
      <c r="C305" s="832" t="s">
        <v>6751</v>
      </c>
      <c r="D305" s="832" t="s">
        <v>9878</v>
      </c>
      <c r="E305" s="832" t="s">
        <v>7703</v>
      </c>
      <c r="F305" s="849">
        <v>2</v>
      </c>
      <c r="G305" s="849">
        <v>39176.46</v>
      </c>
      <c r="H305" s="849"/>
      <c r="I305" s="849">
        <v>19588.23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9874</v>
      </c>
      <c r="B306" s="832" t="s">
        <v>8528</v>
      </c>
      <c r="C306" s="832" t="s">
        <v>6751</v>
      </c>
      <c r="D306" s="832" t="s">
        <v>9879</v>
      </c>
      <c r="E306" s="832" t="s">
        <v>7703</v>
      </c>
      <c r="F306" s="849"/>
      <c r="G306" s="849"/>
      <c r="H306" s="849"/>
      <c r="I306" s="849"/>
      <c r="J306" s="849">
        <v>0.25</v>
      </c>
      <c r="K306" s="849">
        <v>1211.25</v>
      </c>
      <c r="L306" s="849">
        <v>1</v>
      </c>
      <c r="M306" s="849">
        <v>4845</v>
      </c>
      <c r="N306" s="849"/>
      <c r="O306" s="849"/>
      <c r="P306" s="837"/>
      <c r="Q306" s="850"/>
    </row>
    <row r="307" spans="1:17" ht="14.4" customHeight="1" x14ac:dyDescent="0.3">
      <c r="A307" s="831" t="s">
        <v>9874</v>
      </c>
      <c r="B307" s="832" t="s">
        <v>8528</v>
      </c>
      <c r="C307" s="832" t="s">
        <v>6751</v>
      </c>
      <c r="D307" s="832" t="s">
        <v>9880</v>
      </c>
      <c r="E307" s="832" t="s">
        <v>9881</v>
      </c>
      <c r="F307" s="849">
        <v>9.8000000000000007</v>
      </c>
      <c r="G307" s="849">
        <v>8265.8799999999992</v>
      </c>
      <c r="H307" s="849">
        <v>0.83760926267832136</v>
      </c>
      <c r="I307" s="849">
        <v>843.45714285714268</v>
      </c>
      <c r="J307" s="849">
        <v>11.7</v>
      </c>
      <c r="K307" s="849">
        <v>9868.4199999999983</v>
      </c>
      <c r="L307" s="849">
        <v>1</v>
      </c>
      <c r="M307" s="849">
        <v>843.45470085470072</v>
      </c>
      <c r="N307" s="849">
        <v>9.07</v>
      </c>
      <c r="O307" s="849">
        <v>4689.1900000000005</v>
      </c>
      <c r="P307" s="837">
        <v>0.47517130401827257</v>
      </c>
      <c r="Q307" s="850">
        <v>517</v>
      </c>
    </row>
    <row r="308" spans="1:17" ht="14.4" customHeight="1" x14ac:dyDescent="0.3">
      <c r="A308" s="831" t="s">
        <v>9874</v>
      </c>
      <c r="B308" s="832" t="s">
        <v>8528</v>
      </c>
      <c r="C308" s="832" t="s">
        <v>6751</v>
      </c>
      <c r="D308" s="832" t="s">
        <v>7351</v>
      </c>
      <c r="E308" s="832" t="s">
        <v>7352</v>
      </c>
      <c r="F308" s="849">
        <v>0.83</v>
      </c>
      <c r="G308" s="849">
        <v>3774.4799999999996</v>
      </c>
      <c r="H308" s="849">
        <v>1.2968627060234255</v>
      </c>
      <c r="I308" s="849">
        <v>4547.5662650602408</v>
      </c>
      <c r="J308" s="849">
        <v>0.64</v>
      </c>
      <c r="K308" s="849">
        <v>2910.4700000000003</v>
      </c>
      <c r="L308" s="849">
        <v>1</v>
      </c>
      <c r="M308" s="849">
        <v>4547.609375</v>
      </c>
      <c r="N308" s="849"/>
      <c r="O308" s="849"/>
      <c r="P308" s="837"/>
      <c r="Q308" s="850"/>
    </row>
    <row r="309" spans="1:17" ht="14.4" customHeight="1" x14ac:dyDescent="0.3">
      <c r="A309" s="831" t="s">
        <v>9874</v>
      </c>
      <c r="B309" s="832" t="s">
        <v>8528</v>
      </c>
      <c r="C309" s="832" t="s">
        <v>6751</v>
      </c>
      <c r="D309" s="832" t="s">
        <v>9882</v>
      </c>
      <c r="E309" s="832" t="s">
        <v>7352</v>
      </c>
      <c r="F309" s="849">
        <v>0.52000000000000013</v>
      </c>
      <c r="G309" s="849">
        <v>4729.4800000000005</v>
      </c>
      <c r="H309" s="849">
        <v>0.40309969163318493</v>
      </c>
      <c r="I309" s="849">
        <v>9095.1538461538439</v>
      </c>
      <c r="J309" s="849">
        <v>1.3000000000000003</v>
      </c>
      <c r="K309" s="849">
        <v>11732.780000000002</v>
      </c>
      <c r="L309" s="849">
        <v>1</v>
      </c>
      <c r="M309" s="849">
        <v>9025.2153846153851</v>
      </c>
      <c r="N309" s="849"/>
      <c r="O309" s="849"/>
      <c r="P309" s="837"/>
      <c r="Q309" s="850"/>
    </row>
    <row r="310" spans="1:17" ht="14.4" customHeight="1" x14ac:dyDescent="0.3">
      <c r="A310" s="831" t="s">
        <v>9874</v>
      </c>
      <c r="B310" s="832" t="s">
        <v>8528</v>
      </c>
      <c r="C310" s="832" t="s">
        <v>6751</v>
      </c>
      <c r="D310" s="832" t="s">
        <v>9883</v>
      </c>
      <c r="E310" s="832" t="s">
        <v>9884</v>
      </c>
      <c r="F310" s="849">
        <v>0.59</v>
      </c>
      <c r="G310" s="849">
        <v>1120.8400000000001</v>
      </c>
      <c r="H310" s="849">
        <v>2.3000082081589102</v>
      </c>
      <c r="I310" s="849">
        <v>1899.7288135593224</v>
      </c>
      <c r="J310" s="849">
        <v>0.25</v>
      </c>
      <c r="K310" s="849">
        <v>487.32</v>
      </c>
      <c r="L310" s="849">
        <v>1</v>
      </c>
      <c r="M310" s="849">
        <v>1949.28</v>
      </c>
      <c r="N310" s="849"/>
      <c r="O310" s="849"/>
      <c r="P310" s="837"/>
      <c r="Q310" s="850"/>
    </row>
    <row r="311" spans="1:17" ht="14.4" customHeight="1" x14ac:dyDescent="0.3">
      <c r="A311" s="831" t="s">
        <v>9874</v>
      </c>
      <c r="B311" s="832" t="s">
        <v>8528</v>
      </c>
      <c r="C311" s="832" t="s">
        <v>6751</v>
      </c>
      <c r="D311" s="832" t="s">
        <v>9320</v>
      </c>
      <c r="E311" s="832" t="s">
        <v>7352</v>
      </c>
      <c r="F311" s="849">
        <v>3.4200000000000004</v>
      </c>
      <c r="G311" s="849">
        <v>6202.91</v>
      </c>
      <c r="H311" s="849">
        <v>0.67524956183799434</v>
      </c>
      <c r="I311" s="849">
        <v>1813.7163742690057</v>
      </c>
      <c r="J311" s="849">
        <v>5.05</v>
      </c>
      <c r="K311" s="849">
        <v>9186.1</v>
      </c>
      <c r="L311" s="849">
        <v>1</v>
      </c>
      <c r="M311" s="849">
        <v>1819.0297029702972</v>
      </c>
      <c r="N311" s="849"/>
      <c r="O311" s="849"/>
      <c r="P311" s="837"/>
      <c r="Q311" s="850"/>
    </row>
    <row r="312" spans="1:17" ht="14.4" customHeight="1" x14ac:dyDescent="0.3">
      <c r="A312" s="831" t="s">
        <v>9874</v>
      </c>
      <c r="B312" s="832" t="s">
        <v>8528</v>
      </c>
      <c r="C312" s="832" t="s">
        <v>6751</v>
      </c>
      <c r="D312" s="832" t="s">
        <v>9885</v>
      </c>
      <c r="E312" s="832" t="s">
        <v>9886</v>
      </c>
      <c r="F312" s="849">
        <v>0.88</v>
      </c>
      <c r="G312" s="849">
        <v>452.9</v>
      </c>
      <c r="H312" s="849">
        <v>0.72916666666666663</v>
      </c>
      <c r="I312" s="849">
        <v>514.65909090909088</v>
      </c>
      <c r="J312" s="849">
        <v>1.2</v>
      </c>
      <c r="K312" s="849">
        <v>621.12</v>
      </c>
      <c r="L312" s="849">
        <v>1</v>
      </c>
      <c r="M312" s="849">
        <v>517.6</v>
      </c>
      <c r="N312" s="849">
        <v>1.28</v>
      </c>
      <c r="O312" s="849">
        <v>584.4</v>
      </c>
      <c r="P312" s="837">
        <v>0.94088098918083463</v>
      </c>
      <c r="Q312" s="850">
        <v>456.5625</v>
      </c>
    </row>
    <row r="313" spans="1:17" ht="14.4" customHeight="1" x14ac:dyDescent="0.3">
      <c r="A313" s="831" t="s">
        <v>9874</v>
      </c>
      <c r="B313" s="832" t="s">
        <v>8528</v>
      </c>
      <c r="C313" s="832" t="s">
        <v>6751</v>
      </c>
      <c r="D313" s="832" t="s">
        <v>9887</v>
      </c>
      <c r="E313" s="832" t="s">
        <v>9888</v>
      </c>
      <c r="F313" s="849"/>
      <c r="G313" s="849"/>
      <c r="H313" s="849"/>
      <c r="I313" s="849"/>
      <c r="J313" s="849">
        <v>0.08</v>
      </c>
      <c r="K313" s="849">
        <v>72.3</v>
      </c>
      <c r="L313" s="849">
        <v>1</v>
      </c>
      <c r="M313" s="849">
        <v>903.75</v>
      </c>
      <c r="N313" s="849"/>
      <c r="O313" s="849"/>
      <c r="P313" s="837"/>
      <c r="Q313" s="850"/>
    </row>
    <row r="314" spans="1:17" ht="14.4" customHeight="1" x14ac:dyDescent="0.3">
      <c r="A314" s="831" t="s">
        <v>9874</v>
      </c>
      <c r="B314" s="832" t="s">
        <v>8528</v>
      </c>
      <c r="C314" s="832" t="s">
        <v>6751</v>
      </c>
      <c r="D314" s="832" t="s">
        <v>9889</v>
      </c>
      <c r="E314" s="832" t="s">
        <v>7352</v>
      </c>
      <c r="F314" s="849">
        <v>0.27</v>
      </c>
      <c r="G314" s="849">
        <v>8767.76</v>
      </c>
      <c r="H314" s="849">
        <v>3.3472526046140518</v>
      </c>
      <c r="I314" s="849">
        <v>32473.185185185182</v>
      </c>
      <c r="J314" s="849">
        <v>7.0000000000000007E-2</v>
      </c>
      <c r="K314" s="849">
        <v>2619.39</v>
      </c>
      <c r="L314" s="849">
        <v>1</v>
      </c>
      <c r="M314" s="849">
        <v>37419.857142857138</v>
      </c>
      <c r="N314" s="849"/>
      <c r="O314" s="849"/>
      <c r="P314" s="837"/>
      <c r="Q314" s="850"/>
    </row>
    <row r="315" spans="1:17" ht="14.4" customHeight="1" x14ac:dyDescent="0.3">
      <c r="A315" s="831" t="s">
        <v>9874</v>
      </c>
      <c r="B315" s="832" t="s">
        <v>8528</v>
      </c>
      <c r="C315" s="832" t="s">
        <v>6751</v>
      </c>
      <c r="D315" s="832" t="s">
        <v>9890</v>
      </c>
      <c r="E315" s="832" t="s">
        <v>7352</v>
      </c>
      <c r="F315" s="849"/>
      <c r="G315" s="849"/>
      <c r="H315" s="849"/>
      <c r="I315" s="849"/>
      <c r="J315" s="849"/>
      <c r="K315" s="849"/>
      <c r="L315" s="849"/>
      <c r="M315" s="849"/>
      <c r="N315" s="849">
        <v>5.2499999999999991</v>
      </c>
      <c r="O315" s="849">
        <v>3436.89</v>
      </c>
      <c r="P315" s="837"/>
      <c r="Q315" s="850">
        <v>654.64571428571435</v>
      </c>
    </row>
    <row r="316" spans="1:17" ht="14.4" customHeight="1" x14ac:dyDescent="0.3">
      <c r="A316" s="831" t="s">
        <v>9874</v>
      </c>
      <c r="B316" s="832" t="s">
        <v>8528</v>
      </c>
      <c r="C316" s="832" t="s">
        <v>6751</v>
      </c>
      <c r="D316" s="832" t="s">
        <v>9891</v>
      </c>
      <c r="E316" s="832" t="s">
        <v>7352</v>
      </c>
      <c r="F316" s="849"/>
      <c r="G316" s="849"/>
      <c r="H316" s="849"/>
      <c r="I316" s="849"/>
      <c r="J316" s="849"/>
      <c r="K316" s="849"/>
      <c r="L316" s="849"/>
      <c r="M316" s="849"/>
      <c r="N316" s="849">
        <v>0.14000000000000001</v>
      </c>
      <c r="O316" s="849">
        <v>1583.0100000000002</v>
      </c>
      <c r="P316" s="837"/>
      <c r="Q316" s="850">
        <v>11307.214285714286</v>
      </c>
    </row>
    <row r="317" spans="1:17" ht="14.4" customHeight="1" x14ac:dyDescent="0.3">
      <c r="A317" s="831" t="s">
        <v>9874</v>
      </c>
      <c r="B317" s="832" t="s">
        <v>8528</v>
      </c>
      <c r="C317" s="832" t="s">
        <v>6751</v>
      </c>
      <c r="D317" s="832" t="s">
        <v>7400</v>
      </c>
      <c r="E317" s="832" t="s">
        <v>7352</v>
      </c>
      <c r="F317" s="849"/>
      <c r="G317" s="849"/>
      <c r="H317" s="849"/>
      <c r="I317" s="849"/>
      <c r="J317" s="849"/>
      <c r="K317" s="849"/>
      <c r="L317" s="849"/>
      <c r="M317" s="849"/>
      <c r="N317" s="849">
        <v>3.29</v>
      </c>
      <c r="O317" s="849">
        <v>5377.44</v>
      </c>
      <c r="P317" s="837"/>
      <c r="Q317" s="850">
        <v>1634.480243161094</v>
      </c>
    </row>
    <row r="318" spans="1:17" ht="14.4" customHeight="1" x14ac:dyDescent="0.3">
      <c r="A318" s="831" t="s">
        <v>9874</v>
      </c>
      <c r="B318" s="832" t="s">
        <v>8528</v>
      </c>
      <c r="C318" s="832" t="s">
        <v>6751</v>
      </c>
      <c r="D318" s="832" t="s">
        <v>9892</v>
      </c>
      <c r="E318" s="832" t="s">
        <v>9893</v>
      </c>
      <c r="F318" s="849"/>
      <c r="G318" s="849"/>
      <c r="H318" s="849"/>
      <c r="I318" s="849"/>
      <c r="J318" s="849"/>
      <c r="K318" s="849"/>
      <c r="L318" s="849"/>
      <c r="M318" s="849"/>
      <c r="N318" s="849">
        <v>0.33</v>
      </c>
      <c r="O318" s="849">
        <v>480.67</v>
      </c>
      <c r="P318" s="837"/>
      <c r="Q318" s="850">
        <v>1456.5757575757575</v>
      </c>
    </row>
    <row r="319" spans="1:17" ht="14.4" customHeight="1" x14ac:dyDescent="0.3">
      <c r="A319" s="831" t="s">
        <v>9874</v>
      </c>
      <c r="B319" s="832" t="s">
        <v>8528</v>
      </c>
      <c r="C319" s="832" t="s">
        <v>6751</v>
      </c>
      <c r="D319" s="832" t="s">
        <v>9894</v>
      </c>
      <c r="E319" s="832" t="s">
        <v>9884</v>
      </c>
      <c r="F319" s="849"/>
      <c r="G319" s="849"/>
      <c r="H319" s="849"/>
      <c r="I319" s="849"/>
      <c r="J319" s="849"/>
      <c r="K319" s="849"/>
      <c r="L319" s="849"/>
      <c r="M319" s="849"/>
      <c r="N319" s="849">
        <v>0.5</v>
      </c>
      <c r="O319" s="849">
        <v>266.14999999999998</v>
      </c>
      <c r="P319" s="837"/>
      <c r="Q319" s="850">
        <v>532.29999999999995</v>
      </c>
    </row>
    <row r="320" spans="1:17" ht="14.4" customHeight="1" x14ac:dyDescent="0.3">
      <c r="A320" s="831" t="s">
        <v>9874</v>
      </c>
      <c r="B320" s="832" t="s">
        <v>8528</v>
      </c>
      <c r="C320" s="832" t="s">
        <v>6751</v>
      </c>
      <c r="D320" s="832" t="s">
        <v>9895</v>
      </c>
      <c r="E320" s="832" t="s">
        <v>7352</v>
      </c>
      <c r="F320" s="849"/>
      <c r="G320" s="849"/>
      <c r="H320" s="849"/>
      <c r="I320" s="849"/>
      <c r="J320" s="849"/>
      <c r="K320" s="849"/>
      <c r="L320" s="849"/>
      <c r="M320" s="849"/>
      <c r="N320" s="849">
        <v>0.4</v>
      </c>
      <c r="O320" s="849">
        <v>1310.3599999999999</v>
      </c>
      <c r="P320" s="837"/>
      <c r="Q320" s="850">
        <v>3275.8999999999996</v>
      </c>
    </row>
    <row r="321" spans="1:17" ht="14.4" customHeight="1" x14ac:dyDescent="0.3">
      <c r="A321" s="831" t="s">
        <v>9874</v>
      </c>
      <c r="B321" s="832" t="s">
        <v>8528</v>
      </c>
      <c r="C321" s="832" t="s">
        <v>7011</v>
      </c>
      <c r="D321" s="832" t="s">
        <v>9896</v>
      </c>
      <c r="E321" s="832" t="s">
        <v>7297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972.32</v>
      </c>
      <c r="P321" s="837"/>
      <c r="Q321" s="850">
        <v>972.32</v>
      </c>
    </row>
    <row r="322" spans="1:17" ht="14.4" customHeight="1" x14ac:dyDescent="0.3">
      <c r="A322" s="831" t="s">
        <v>9874</v>
      </c>
      <c r="B322" s="832" t="s">
        <v>8528</v>
      </c>
      <c r="C322" s="832" t="s">
        <v>7011</v>
      </c>
      <c r="D322" s="832" t="s">
        <v>7296</v>
      </c>
      <c r="E322" s="832" t="s">
        <v>7297</v>
      </c>
      <c r="F322" s="849"/>
      <c r="G322" s="849"/>
      <c r="H322" s="849"/>
      <c r="I322" s="849"/>
      <c r="J322" s="849"/>
      <c r="K322" s="849"/>
      <c r="L322" s="849"/>
      <c r="M322" s="849"/>
      <c r="N322" s="849">
        <v>6</v>
      </c>
      <c r="O322" s="849">
        <v>5445</v>
      </c>
      <c r="P322" s="837"/>
      <c r="Q322" s="850">
        <v>907.5</v>
      </c>
    </row>
    <row r="323" spans="1:17" ht="14.4" customHeight="1" x14ac:dyDescent="0.3">
      <c r="A323" s="831" t="s">
        <v>9874</v>
      </c>
      <c r="B323" s="832" t="s">
        <v>8528</v>
      </c>
      <c r="C323" s="832" t="s">
        <v>7011</v>
      </c>
      <c r="D323" s="832" t="s">
        <v>9897</v>
      </c>
      <c r="E323" s="832" t="s">
        <v>7297</v>
      </c>
      <c r="F323" s="849">
        <v>1</v>
      </c>
      <c r="G323" s="849">
        <v>2066.3000000000002</v>
      </c>
      <c r="H323" s="849"/>
      <c r="I323" s="849">
        <v>2066.3000000000002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9874</v>
      </c>
      <c r="B324" s="832" t="s">
        <v>8528</v>
      </c>
      <c r="C324" s="832" t="s">
        <v>7011</v>
      </c>
      <c r="D324" s="832" t="s">
        <v>9898</v>
      </c>
      <c r="E324" s="832" t="s">
        <v>9899</v>
      </c>
      <c r="F324" s="849">
        <v>1</v>
      </c>
      <c r="G324" s="849">
        <v>1027.76</v>
      </c>
      <c r="H324" s="849"/>
      <c r="I324" s="849">
        <v>1027.76</v>
      </c>
      <c r="J324" s="849"/>
      <c r="K324" s="849"/>
      <c r="L324" s="849"/>
      <c r="M324" s="849"/>
      <c r="N324" s="849">
        <v>1</v>
      </c>
      <c r="O324" s="849">
        <v>939.14</v>
      </c>
      <c r="P324" s="837"/>
      <c r="Q324" s="850">
        <v>939.14</v>
      </c>
    </row>
    <row r="325" spans="1:17" ht="14.4" customHeight="1" x14ac:dyDescent="0.3">
      <c r="A325" s="831" t="s">
        <v>9874</v>
      </c>
      <c r="B325" s="832" t="s">
        <v>8528</v>
      </c>
      <c r="C325" s="832" t="s">
        <v>7011</v>
      </c>
      <c r="D325" s="832" t="s">
        <v>9900</v>
      </c>
      <c r="E325" s="832" t="s">
        <v>9901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38393.599999999999</v>
      </c>
      <c r="P325" s="837"/>
      <c r="Q325" s="850">
        <v>19196.8</v>
      </c>
    </row>
    <row r="326" spans="1:17" ht="14.4" customHeight="1" x14ac:dyDescent="0.3">
      <c r="A326" s="831" t="s">
        <v>9874</v>
      </c>
      <c r="B326" s="832" t="s">
        <v>8528</v>
      </c>
      <c r="C326" s="832" t="s">
        <v>7011</v>
      </c>
      <c r="D326" s="832" t="s">
        <v>9902</v>
      </c>
      <c r="E326" s="832" t="s">
        <v>9903</v>
      </c>
      <c r="F326" s="849"/>
      <c r="G326" s="849"/>
      <c r="H326" s="849"/>
      <c r="I326" s="849"/>
      <c r="J326" s="849"/>
      <c r="K326" s="849"/>
      <c r="L326" s="849"/>
      <c r="M326" s="849"/>
      <c r="N326" s="849">
        <v>6</v>
      </c>
      <c r="O326" s="849">
        <v>5372.4</v>
      </c>
      <c r="P326" s="837"/>
      <c r="Q326" s="850">
        <v>895.4</v>
      </c>
    </row>
    <row r="327" spans="1:17" ht="14.4" customHeight="1" x14ac:dyDescent="0.3">
      <c r="A327" s="831" t="s">
        <v>9874</v>
      </c>
      <c r="B327" s="832" t="s">
        <v>8528</v>
      </c>
      <c r="C327" s="832" t="s">
        <v>7011</v>
      </c>
      <c r="D327" s="832" t="s">
        <v>9904</v>
      </c>
      <c r="E327" s="832" t="s">
        <v>9905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9370.39</v>
      </c>
      <c r="P327" s="837"/>
      <c r="Q327" s="850">
        <v>9370.39</v>
      </c>
    </row>
    <row r="328" spans="1:17" ht="14.4" customHeight="1" x14ac:dyDescent="0.3">
      <c r="A328" s="831" t="s">
        <v>9874</v>
      </c>
      <c r="B328" s="832" t="s">
        <v>8528</v>
      </c>
      <c r="C328" s="832" t="s">
        <v>7011</v>
      </c>
      <c r="D328" s="832" t="s">
        <v>9906</v>
      </c>
      <c r="E328" s="832" t="s">
        <v>9907</v>
      </c>
      <c r="F328" s="849"/>
      <c r="G328" s="849"/>
      <c r="H328" s="849"/>
      <c r="I328" s="849"/>
      <c r="J328" s="849"/>
      <c r="K328" s="849"/>
      <c r="L328" s="849"/>
      <c r="M328" s="849"/>
      <c r="N328" s="849">
        <v>6</v>
      </c>
      <c r="O328" s="849">
        <v>17398.8</v>
      </c>
      <c r="P328" s="837"/>
      <c r="Q328" s="850">
        <v>2899.7999999999997</v>
      </c>
    </row>
    <row r="329" spans="1:17" ht="14.4" customHeight="1" x14ac:dyDescent="0.3">
      <c r="A329" s="831" t="s">
        <v>9874</v>
      </c>
      <c r="B329" s="832" t="s">
        <v>8528</v>
      </c>
      <c r="C329" s="832" t="s">
        <v>7011</v>
      </c>
      <c r="D329" s="832" t="s">
        <v>9908</v>
      </c>
      <c r="E329" s="832" t="s">
        <v>9909</v>
      </c>
      <c r="F329" s="849">
        <v>1</v>
      </c>
      <c r="G329" s="849">
        <v>1497.44</v>
      </c>
      <c r="H329" s="849"/>
      <c r="I329" s="849">
        <v>1497.44</v>
      </c>
      <c r="J329" s="849"/>
      <c r="K329" s="849"/>
      <c r="L329" s="849"/>
      <c r="M329" s="849"/>
      <c r="N329" s="849">
        <v>1</v>
      </c>
      <c r="O329" s="849">
        <v>1336.72</v>
      </c>
      <c r="P329" s="837"/>
      <c r="Q329" s="850">
        <v>1336.72</v>
      </c>
    </row>
    <row r="330" spans="1:17" ht="14.4" customHeight="1" x14ac:dyDescent="0.3">
      <c r="A330" s="831" t="s">
        <v>9874</v>
      </c>
      <c r="B330" s="832" t="s">
        <v>8528</v>
      </c>
      <c r="C330" s="832" t="s">
        <v>7011</v>
      </c>
      <c r="D330" s="832" t="s">
        <v>9910</v>
      </c>
      <c r="E330" s="832" t="s">
        <v>9911</v>
      </c>
      <c r="F330" s="849">
        <v>1</v>
      </c>
      <c r="G330" s="849">
        <v>831.16</v>
      </c>
      <c r="H330" s="849"/>
      <c r="I330" s="849">
        <v>831.16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9874</v>
      </c>
      <c r="B331" s="832" t="s">
        <v>8528</v>
      </c>
      <c r="C331" s="832" t="s">
        <v>7011</v>
      </c>
      <c r="D331" s="832" t="s">
        <v>9912</v>
      </c>
      <c r="E331" s="832" t="s">
        <v>9913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1312.14</v>
      </c>
      <c r="P331" s="837"/>
      <c r="Q331" s="850">
        <v>1312.14</v>
      </c>
    </row>
    <row r="332" spans="1:17" ht="14.4" customHeight="1" x14ac:dyDescent="0.3">
      <c r="A332" s="831" t="s">
        <v>9874</v>
      </c>
      <c r="B332" s="832" t="s">
        <v>8528</v>
      </c>
      <c r="C332" s="832" t="s">
        <v>7011</v>
      </c>
      <c r="D332" s="832" t="s">
        <v>9914</v>
      </c>
      <c r="E332" s="832" t="s">
        <v>9915</v>
      </c>
      <c r="F332" s="849"/>
      <c r="G332" s="849"/>
      <c r="H332" s="849"/>
      <c r="I332" s="849"/>
      <c r="J332" s="849"/>
      <c r="K332" s="849"/>
      <c r="L332" s="849"/>
      <c r="M332" s="849"/>
      <c r="N332" s="849">
        <v>6</v>
      </c>
      <c r="O332" s="849">
        <v>6517.02</v>
      </c>
      <c r="P332" s="837"/>
      <c r="Q332" s="850">
        <v>1086.17</v>
      </c>
    </row>
    <row r="333" spans="1:17" ht="14.4" customHeight="1" x14ac:dyDescent="0.3">
      <c r="A333" s="831" t="s">
        <v>9874</v>
      </c>
      <c r="B333" s="832" t="s">
        <v>8528</v>
      </c>
      <c r="C333" s="832" t="s">
        <v>7011</v>
      </c>
      <c r="D333" s="832" t="s">
        <v>9916</v>
      </c>
      <c r="E333" s="832" t="s">
        <v>9917</v>
      </c>
      <c r="F333" s="849">
        <v>1</v>
      </c>
      <c r="G333" s="849">
        <v>13078</v>
      </c>
      <c r="H333" s="849"/>
      <c r="I333" s="849">
        <v>13078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9874</v>
      </c>
      <c r="B334" s="832" t="s">
        <v>8528</v>
      </c>
      <c r="C334" s="832" t="s">
        <v>7011</v>
      </c>
      <c r="D334" s="832" t="s">
        <v>9918</v>
      </c>
      <c r="E334" s="832" t="s">
        <v>9919</v>
      </c>
      <c r="F334" s="849">
        <v>1</v>
      </c>
      <c r="G334" s="849">
        <v>34960</v>
      </c>
      <c r="H334" s="849"/>
      <c r="I334" s="849">
        <v>34960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9874</v>
      </c>
      <c r="B335" s="832" t="s">
        <v>8528</v>
      </c>
      <c r="C335" s="832" t="s">
        <v>7011</v>
      </c>
      <c r="D335" s="832" t="s">
        <v>9920</v>
      </c>
      <c r="E335" s="832" t="s">
        <v>9921</v>
      </c>
      <c r="F335" s="849"/>
      <c r="G335" s="849"/>
      <c r="H335" s="849"/>
      <c r="I335" s="849"/>
      <c r="J335" s="849">
        <v>2</v>
      </c>
      <c r="K335" s="849">
        <v>3568.02</v>
      </c>
      <c r="L335" s="849">
        <v>1</v>
      </c>
      <c r="M335" s="849">
        <v>1784.01</v>
      </c>
      <c r="N335" s="849"/>
      <c r="O335" s="849"/>
      <c r="P335" s="837"/>
      <c r="Q335" s="850"/>
    </row>
    <row r="336" spans="1:17" ht="14.4" customHeight="1" x14ac:dyDescent="0.3">
      <c r="A336" s="831" t="s">
        <v>9874</v>
      </c>
      <c r="B336" s="832" t="s">
        <v>8528</v>
      </c>
      <c r="C336" s="832" t="s">
        <v>7011</v>
      </c>
      <c r="D336" s="832" t="s">
        <v>9922</v>
      </c>
      <c r="E336" s="832" t="s">
        <v>9923</v>
      </c>
      <c r="F336" s="849">
        <v>1</v>
      </c>
      <c r="G336" s="849">
        <v>4360</v>
      </c>
      <c r="H336" s="849"/>
      <c r="I336" s="849">
        <v>4360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9874</v>
      </c>
      <c r="B337" s="832" t="s">
        <v>8528</v>
      </c>
      <c r="C337" s="832" t="s">
        <v>7011</v>
      </c>
      <c r="D337" s="832" t="s">
        <v>9924</v>
      </c>
      <c r="E337" s="832" t="s">
        <v>9925</v>
      </c>
      <c r="F337" s="849">
        <v>1</v>
      </c>
      <c r="G337" s="849">
        <v>380.86</v>
      </c>
      <c r="H337" s="849"/>
      <c r="I337" s="849">
        <v>380.86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9874</v>
      </c>
      <c r="B338" s="832" t="s">
        <v>8528</v>
      </c>
      <c r="C338" s="832" t="s">
        <v>7011</v>
      </c>
      <c r="D338" s="832" t="s">
        <v>9926</v>
      </c>
      <c r="E338" s="832" t="s">
        <v>9927</v>
      </c>
      <c r="F338" s="849">
        <v>1</v>
      </c>
      <c r="G338" s="849">
        <v>21368</v>
      </c>
      <c r="H338" s="849"/>
      <c r="I338" s="849">
        <v>21368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9874</v>
      </c>
      <c r="B339" s="832" t="s">
        <v>8528</v>
      </c>
      <c r="C339" s="832" t="s">
        <v>7011</v>
      </c>
      <c r="D339" s="832" t="s">
        <v>9928</v>
      </c>
      <c r="E339" s="832" t="s">
        <v>9929</v>
      </c>
      <c r="F339" s="849">
        <v>1</v>
      </c>
      <c r="G339" s="849">
        <v>7840.8</v>
      </c>
      <c r="H339" s="849"/>
      <c r="I339" s="849">
        <v>7840.8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9874</v>
      </c>
      <c r="B340" s="832" t="s">
        <v>8528</v>
      </c>
      <c r="C340" s="832" t="s">
        <v>7011</v>
      </c>
      <c r="D340" s="832" t="s">
        <v>9930</v>
      </c>
      <c r="E340" s="832" t="s">
        <v>9931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1356.6</v>
      </c>
      <c r="P340" s="837"/>
      <c r="Q340" s="850">
        <v>1356.6</v>
      </c>
    </row>
    <row r="341" spans="1:17" ht="14.4" customHeight="1" x14ac:dyDescent="0.3">
      <c r="A341" s="831" t="s">
        <v>9874</v>
      </c>
      <c r="B341" s="832" t="s">
        <v>8528</v>
      </c>
      <c r="C341" s="832" t="s">
        <v>7011</v>
      </c>
      <c r="D341" s="832" t="s">
        <v>9932</v>
      </c>
      <c r="E341" s="832" t="s">
        <v>9933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1997</v>
      </c>
      <c r="P341" s="837"/>
      <c r="Q341" s="850">
        <v>1997</v>
      </c>
    </row>
    <row r="342" spans="1:17" ht="14.4" customHeight="1" x14ac:dyDescent="0.3">
      <c r="A342" s="831" t="s">
        <v>9874</v>
      </c>
      <c r="B342" s="832" t="s">
        <v>8528</v>
      </c>
      <c r="C342" s="832" t="s">
        <v>6770</v>
      </c>
      <c r="D342" s="832" t="s">
        <v>9934</v>
      </c>
      <c r="E342" s="832" t="s">
        <v>9935</v>
      </c>
      <c r="F342" s="849">
        <v>17</v>
      </c>
      <c r="G342" s="849">
        <v>3621</v>
      </c>
      <c r="H342" s="849">
        <v>0.76911639762107054</v>
      </c>
      <c r="I342" s="849">
        <v>213</v>
      </c>
      <c r="J342" s="849">
        <v>22</v>
      </c>
      <c r="K342" s="849">
        <v>4708</v>
      </c>
      <c r="L342" s="849">
        <v>1</v>
      </c>
      <c r="M342" s="849">
        <v>214</v>
      </c>
      <c r="N342" s="849">
        <v>22</v>
      </c>
      <c r="O342" s="849">
        <v>4730</v>
      </c>
      <c r="P342" s="837">
        <v>1.0046728971962617</v>
      </c>
      <c r="Q342" s="850">
        <v>215</v>
      </c>
    </row>
    <row r="343" spans="1:17" ht="14.4" customHeight="1" x14ac:dyDescent="0.3">
      <c r="A343" s="831" t="s">
        <v>9874</v>
      </c>
      <c r="B343" s="832" t="s">
        <v>8528</v>
      </c>
      <c r="C343" s="832" t="s">
        <v>6770</v>
      </c>
      <c r="D343" s="832" t="s">
        <v>9936</v>
      </c>
      <c r="E343" s="832" t="s">
        <v>9937</v>
      </c>
      <c r="F343" s="849">
        <v>42</v>
      </c>
      <c r="G343" s="849">
        <v>6510</v>
      </c>
      <c r="H343" s="849">
        <v>1.05</v>
      </c>
      <c r="I343" s="849">
        <v>155</v>
      </c>
      <c r="J343" s="849">
        <v>40</v>
      </c>
      <c r="K343" s="849">
        <v>6200</v>
      </c>
      <c r="L343" s="849">
        <v>1</v>
      </c>
      <c r="M343" s="849">
        <v>155</v>
      </c>
      <c r="N343" s="849">
        <v>27</v>
      </c>
      <c r="O343" s="849">
        <v>4212</v>
      </c>
      <c r="P343" s="837">
        <v>0.67935483870967739</v>
      </c>
      <c r="Q343" s="850">
        <v>156</v>
      </c>
    </row>
    <row r="344" spans="1:17" ht="14.4" customHeight="1" x14ac:dyDescent="0.3">
      <c r="A344" s="831" t="s">
        <v>9874</v>
      </c>
      <c r="B344" s="832" t="s">
        <v>8528</v>
      </c>
      <c r="C344" s="832" t="s">
        <v>6770</v>
      </c>
      <c r="D344" s="832" t="s">
        <v>9938</v>
      </c>
      <c r="E344" s="832" t="s">
        <v>9939</v>
      </c>
      <c r="F344" s="849">
        <v>19</v>
      </c>
      <c r="G344" s="849">
        <v>3553</v>
      </c>
      <c r="H344" s="849">
        <v>4.75</v>
      </c>
      <c r="I344" s="849">
        <v>187</v>
      </c>
      <c r="J344" s="849">
        <v>4</v>
      </c>
      <c r="K344" s="849">
        <v>748</v>
      </c>
      <c r="L344" s="849">
        <v>1</v>
      </c>
      <c r="M344" s="849">
        <v>187</v>
      </c>
      <c r="N344" s="849">
        <v>17</v>
      </c>
      <c r="O344" s="849">
        <v>3196</v>
      </c>
      <c r="P344" s="837">
        <v>4.2727272727272725</v>
      </c>
      <c r="Q344" s="850">
        <v>188</v>
      </c>
    </row>
    <row r="345" spans="1:17" ht="14.4" customHeight="1" x14ac:dyDescent="0.3">
      <c r="A345" s="831" t="s">
        <v>9874</v>
      </c>
      <c r="B345" s="832" t="s">
        <v>8528</v>
      </c>
      <c r="C345" s="832" t="s">
        <v>6770</v>
      </c>
      <c r="D345" s="832" t="s">
        <v>9940</v>
      </c>
      <c r="E345" s="832" t="s">
        <v>9941</v>
      </c>
      <c r="F345" s="849">
        <v>18</v>
      </c>
      <c r="G345" s="849">
        <v>2304</v>
      </c>
      <c r="H345" s="849">
        <v>0.69230769230769229</v>
      </c>
      <c r="I345" s="849">
        <v>128</v>
      </c>
      <c r="J345" s="849">
        <v>26</v>
      </c>
      <c r="K345" s="849">
        <v>3328</v>
      </c>
      <c r="L345" s="849">
        <v>1</v>
      </c>
      <c r="M345" s="849">
        <v>128</v>
      </c>
      <c r="N345" s="849">
        <v>20</v>
      </c>
      <c r="O345" s="849">
        <v>2580</v>
      </c>
      <c r="P345" s="837">
        <v>0.77524038461538458</v>
      </c>
      <c r="Q345" s="850">
        <v>129</v>
      </c>
    </row>
    <row r="346" spans="1:17" ht="14.4" customHeight="1" x14ac:dyDescent="0.3">
      <c r="A346" s="831" t="s">
        <v>9874</v>
      </c>
      <c r="B346" s="832" t="s">
        <v>8528</v>
      </c>
      <c r="C346" s="832" t="s">
        <v>6770</v>
      </c>
      <c r="D346" s="832" t="s">
        <v>9942</v>
      </c>
      <c r="E346" s="832" t="s">
        <v>9943</v>
      </c>
      <c r="F346" s="849">
        <v>232</v>
      </c>
      <c r="G346" s="849">
        <v>51736</v>
      </c>
      <c r="H346" s="849">
        <v>0.920176437108708</v>
      </c>
      <c r="I346" s="849">
        <v>223</v>
      </c>
      <c r="J346" s="849">
        <v>251</v>
      </c>
      <c r="K346" s="849">
        <v>56224</v>
      </c>
      <c r="L346" s="849">
        <v>1</v>
      </c>
      <c r="M346" s="849">
        <v>224</v>
      </c>
      <c r="N346" s="849">
        <v>201</v>
      </c>
      <c r="O346" s="849">
        <v>45225</v>
      </c>
      <c r="P346" s="837">
        <v>0.80437179852020491</v>
      </c>
      <c r="Q346" s="850">
        <v>225</v>
      </c>
    </row>
    <row r="347" spans="1:17" ht="14.4" customHeight="1" x14ac:dyDescent="0.3">
      <c r="A347" s="831" t="s">
        <v>9874</v>
      </c>
      <c r="B347" s="832" t="s">
        <v>8528</v>
      </c>
      <c r="C347" s="832" t="s">
        <v>6770</v>
      </c>
      <c r="D347" s="832" t="s">
        <v>9944</v>
      </c>
      <c r="E347" s="832" t="s">
        <v>9945</v>
      </c>
      <c r="F347" s="849">
        <v>5</v>
      </c>
      <c r="G347" s="849">
        <v>1115</v>
      </c>
      <c r="H347" s="849">
        <v>2.4888392857142856</v>
      </c>
      <c r="I347" s="849">
        <v>223</v>
      </c>
      <c r="J347" s="849">
        <v>2</v>
      </c>
      <c r="K347" s="849">
        <v>448</v>
      </c>
      <c r="L347" s="849">
        <v>1</v>
      </c>
      <c r="M347" s="849">
        <v>224</v>
      </c>
      <c r="N347" s="849">
        <v>3</v>
      </c>
      <c r="O347" s="849">
        <v>675</v>
      </c>
      <c r="P347" s="837">
        <v>1.5066964285714286</v>
      </c>
      <c r="Q347" s="850">
        <v>225</v>
      </c>
    </row>
    <row r="348" spans="1:17" ht="14.4" customHeight="1" x14ac:dyDescent="0.3">
      <c r="A348" s="831" t="s">
        <v>9874</v>
      </c>
      <c r="B348" s="832" t="s">
        <v>8528</v>
      </c>
      <c r="C348" s="832" t="s">
        <v>6770</v>
      </c>
      <c r="D348" s="832" t="s">
        <v>9946</v>
      </c>
      <c r="E348" s="832" t="s">
        <v>9947</v>
      </c>
      <c r="F348" s="849">
        <v>87</v>
      </c>
      <c r="G348" s="849">
        <v>19575</v>
      </c>
      <c r="H348" s="849">
        <v>0.96238938053097345</v>
      </c>
      <c r="I348" s="849">
        <v>225</v>
      </c>
      <c r="J348" s="849">
        <v>90</v>
      </c>
      <c r="K348" s="849">
        <v>20340</v>
      </c>
      <c r="L348" s="849">
        <v>1</v>
      </c>
      <c r="M348" s="849">
        <v>226</v>
      </c>
      <c r="N348" s="849">
        <v>111</v>
      </c>
      <c r="O348" s="849">
        <v>25197</v>
      </c>
      <c r="P348" s="837">
        <v>1.2387905604719764</v>
      </c>
      <c r="Q348" s="850">
        <v>227</v>
      </c>
    </row>
    <row r="349" spans="1:17" ht="14.4" customHeight="1" x14ac:dyDescent="0.3">
      <c r="A349" s="831" t="s">
        <v>9874</v>
      </c>
      <c r="B349" s="832" t="s">
        <v>8528</v>
      </c>
      <c r="C349" s="832" t="s">
        <v>6770</v>
      </c>
      <c r="D349" s="832" t="s">
        <v>9948</v>
      </c>
      <c r="E349" s="832" t="s">
        <v>9949</v>
      </c>
      <c r="F349" s="849">
        <v>2</v>
      </c>
      <c r="G349" s="849">
        <v>1252</v>
      </c>
      <c r="H349" s="849"/>
      <c r="I349" s="849">
        <v>626</v>
      </c>
      <c r="J349" s="849"/>
      <c r="K349" s="849"/>
      <c r="L349" s="849"/>
      <c r="M349" s="849"/>
      <c r="N349" s="849">
        <v>6</v>
      </c>
      <c r="O349" s="849">
        <v>3774</v>
      </c>
      <c r="P349" s="837"/>
      <c r="Q349" s="850">
        <v>629</v>
      </c>
    </row>
    <row r="350" spans="1:17" ht="14.4" customHeight="1" x14ac:dyDescent="0.3">
      <c r="A350" s="831" t="s">
        <v>9874</v>
      </c>
      <c r="B350" s="832" t="s">
        <v>8528</v>
      </c>
      <c r="C350" s="832" t="s">
        <v>6770</v>
      </c>
      <c r="D350" s="832" t="s">
        <v>9950</v>
      </c>
      <c r="E350" s="832" t="s">
        <v>9951</v>
      </c>
      <c r="F350" s="849"/>
      <c r="G350" s="849"/>
      <c r="H350" s="849"/>
      <c r="I350" s="849"/>
      <c r="J350" s="849">
        <v>1</v>
      </c>
      <c r="K350" s="849">
        <v>1042</v>
      </c>
      <c r="L350" s="849">
        <v>1</v>
      </c>
      <c r="M350" s="849">
        <v>1042</v>
      </c>
      <c r="N350" s="849">
        <v>1</v>
      </c>
      <c r="O350" s="849">
        <v>1049</v>
      </c>
      <c r="P350" s="837">
        <v>1.0067178502879079</v>
      </c>
      <c r="Q350" s="850">
        <v>1049</v>
      </c>
    </row>
    <row r="351" spans="1:17" ht="14.4" customHeight="1" x14ac:dyDescent="0.3">
      <c r="A351" s="831" t="s">
        <v>9874</v>
      </c>
      <c r="B351" s="832" t="s">
        <v>8528</v>
      </c>
      <c r="C351" s="832" t="s">
        <v>6770</v>
      </c>
      <c r="D351" s="832" t="s">
        <v>9952</v>
      </c>
      <c r="E351" s="832" t="s">
        <v>9953</v>
      </c>
      <c r="F351" s="849">
        <v>13</v>
      </c>
      <c r="G351" s="849">
        <v>5980</v>
      </c>
      <c r="H351" s="849">
        <v>0.68272633862313048</v>
      </c>
      <c r="I351" s="849">
        <v>460</v>
      </c>
      <c r="J351" s="849">
        <v>19</v>
      </c>
      <c r="K351" s="849">
        <v>8759</v>
      </c>
      <c r="L351" s="849">
        <v>1</v>
      </c>
      <c r="M351" s="849">
        <v>461</v>
      </c>
      <c r="N351" s="849">
        <v>16</v>
      </c>
      <c r="O351" s="849">
        <v>7392</v>
      </c>
      <c r="P351" s="837">
        <v>0.84393195570270574</v>
      </c>
      <c r="Q351" s="850">
        <v>462</v>
      </c>
    </row>
    <row r="352" spans="1:17" ht="14.4" customHeight="1" x14ac:dyDescent="0.3">
      <c r="A352" s="831" t="s">
        <v>9874</v>
      </c>
      <c r="B352" s="832" t="s">
        <v>8528</v>
      </c>
      <c r="C352" s="832" t="s">
        <v>6770</v>
      </c>
      <c r="D352" s="832" t="s">
        <v>8529</v>
      </c>
      <c r="E352" s="832" t="s">
        <v>8530</v>
      </c>
      <c r="F352" s="849">
        <v>1</v>
      </c>
      <c r="G352" s="849">
        <v>1136</v>
      </c>
      <c r="H352" s="849">
        <v>0.99912049252418644</v>
      </c>
      <c r="I352" s="849">
        <v>1136</v>
      </c>
      <c r="J352" s="849">
        <v>1</v>
      </c>
      <c r="K352" s="849">
        <v>1137</v>
      </c>
      <c r="L352" s="849">
        <v>1</v>
      </c>
      <c r="M352" s="849">
        <v>1137</v>
      </c>
      <c r="N352" s="849"/>
      <c r="O352" s="849"/>
      <c r="P352" s="837"/>
      <c r="Q352" s="850"/>
    </row>
    <row r="353" spans="1:17" ht="14.4" customHeight="1" x14ac:dyDescent="0.3">
      <c r="A353" s="831" t="s">
        <v>9874</v>
      </c>
      <c r="B353" s="832" t="s">
        <v>8528</v>
      </c>
      <c r="C353" s="832" t="s">
        <v>6770</v>
      </c>
      <c r="D353" s="832" t="s">
        <v>8531</v>
      </c>
      <c r="E353" s="832" t="s">
        <v>8532</v>
      </c>
      <c r="F353" s="849">
        <v>16</v>
      </c>
      <c r="G353" s="849">
        <v>4240</v>
      </c>
      <c r="H353" s="849">
        <v>0.88554720133667497</v>
      </c>
      <c r="I353" s="849">
        <v>265</v>
      </c>
      <c r="J353" s="849">
        <v>18</v>
      </c>
      <c r="K353" s="849">
        <v>4788</v>
      </c>
      <c r="L353" s="849">
        <v>1</v>
      </c>
      <c r="M353" s="849">
        <v>266</v>
      </c>
      <c r="N353" s="849">
        <v>22</v>
      </c>
      <c r="O353" s="849">
        <v>5874</v>
      </c>
      <c r="P353" s="837">
        <v>1.2268170426065164</v>
      </c>
      <c r="Q353" s="850">
        <v>267</v>
      </c>
    </row>
    <row r="354" spans="1:17" ht="14.4" customHeight="1" x14ac:dyDescent="0.3">
      <c r="A354" s="831" t="s">
        <v>9874</v>
      </c>
      <c r="B354" s="832" t="s">
        <v>8528</v>
      </c>
      <c r="C354" s="832" t="s">
        <v>6770</v>
      </c>
      <c r="D354" s="832" t="s">
        <v>9954</v>
      </c>
      <c r="E354" s="832" t="s">
        <v>9955</v>
      </c>
      <c r="F354" s="849">
        <v>2</v>
      </c>
      <c r="G354" s="849">
        <v>8328</v>
      </c>
      <c r="H354" s="849">
        <v>1.99903984637542</v>
      </c>
      <c r="I354" s="849">
        <v>4164</v>
      </c>
      <c r="J354" s="849">
        <v>1</v>
      </c>
      <c r="K354" s="849">
        <v>4166</v>
      </c>
      <c r="L354" s="849">
        <v>1</v>
      </c>
      <c r="M354" s="849">
        <v>4166</v>
      </c>
      <c r="N354" s="849">
        <v>2</v>
      </c>
      <c r="O354" s="849">
        <v>8346</v>
      </c>
      <c r="P354" s="837">
        <v>2.0033605376860297</v>
      </c>
      <c r="Q354" s="850">
        <v>4173</v>
      </c>
    </row>
    <row r="355" spans="1:17" ht="14.4" customHeight="1" x14ac:dyDescent="0.3">
      <c r="A355" s="831" t="s">
        <v>9874</v>
      </c>
      <c r="B355" s="832" t="s">
        <v>8528</v>
      </c>
      <c r="C355" s="832" t="s">
        <v>6770</v>
      </c>
      <c r="D355" s="832" t="s">
        <v>8533</v>
      </c>
      <c r="E355" s="832" t="s">
        <v>8534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284</v>
      </c>
      <c r="P355" s="837"/>
      <c r="Q355" s="850">
        <v>284</v>
      </c>
    </row>
    <row r="356" spans="1:17" ht="14.4" customHeight="1" x14ac:dyDescent="0.3">
      <c r="A356" s="831" t="s">
        <v>9874</v>
      </c>
      <c r="B356" s="832" t="s">
        <v>8528</v>
      </c>
      <c r="C356" s="832" t="s">
        <v>6770</v>
      </c>
      <c r="D356" s="832" t="s">
        <v>9956</v>
      </c>
      <c r="E356" s="832" t="s">
        <v>9957</v>
      </c>
      <c r="F356" s="849"/>
      <c r="G356" s="849"/>
      <c r="H356" s="849"/>
      <c r="I356" s="849"/>
      <c r="J356" s="849"/>
      <c r="K356" s="849"/>
      <c r="L356" s="849"/>
      <c r="M356" s="849"/>
      <c r="N356" s="849">
        <v>6</v>
      </c>
      <c r="O356" s="849">
        <v>9504</v>
      </c>
      <c r="P356" s="837"/>
      <c r="Q356" s="850">
        <v>1584</v>
      </c>
    </row>
    <row r="357" spans="1:17" ht="14.4" customHeight="1" x14ac:dyDescent="0.3">
      <c r="A357" s="831" t="s">
        <v>9874</v>
      </c>
      <c r="B357" s="832" t="s">
        <v>8528</v>
      </c>
      <c r="C357" s="832" t="s">
        <v>6770</v>
      </c>
      <c r="D357" s="832" t="s">
        <v>9958</v>
      </c>
      <c r="E357" s="832" t="s">
        <v>9959</v>
      </c>
      <c r="F357" s="849">
        <v>2</v>
      </c>
      <c r="G357" s="849">
        <v>7720</v>
      </c>
      <c r="H357" s="849"/>
      <c r="I357" s="849">
        <v>3860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9874</v>
      </c>
      <c r="B358" s="832" t="s">
        <v>8528</v>
      </c>
      <c r="C358" s="832" t="s">
        <v>6770</v>
      </c>
      <c r="D358" s="832" t="s">
        <v>9960</v>
      </c>
      <c r="E358" s="832" t="s">
        <v>9961</v>
      </c>
      <c r="F358" s="849">
        <v>2</v>
      </c>
      <c r="G358" s="849">
        <v>10420</v>
      </c>
      <c r="H358" s="849">
        <v>1.9992325402916347</v>
      </c>
      <c r="I358" s="849">
        <v>5210</v>
      </c>
      <c r="J358" s="849">
        <v>1</v>
      </c>
      <c r="K358" s="849">
        <v>5212</v>
      </c>
      <c r="L358" s="849">
        <v>1</v>
      </c>
      <c r="M358" s="849">
        <v>5212</v>
      </c>
      <c r="N358" s="849">
        <v>2</v>
      </c>
      <c r="O358" s="849">
        <v>10438</v>
      </c>
      <c r="P358" s="837">
        <v>2.0026861089792787</v>
      </c>
      <c r="Q358" s="850">
        <v>5219</v>
      </c>
    </row>
    <row r="359" spans="1:17" ht="14.4" customHeight="1" x14ac:dyDescent="0.3">
      <c r="A359" s="831" t="s">
        <v>9874</v>
      </c>
      <c r="B359" s="832" t="s">
        <v>8528</v>
      </c>
      <c r="C359" s="832" t="s">
        <v>6770</v>
      </c>
      <c r="D359" s="832" t="s">
        <v>9962</v>
      </c>
      <c r="E359" s="832" t="s">
        <v>9963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347</v>
      </c>
      <c r="P359" s="837"/>
      <c r="Q359" s="850">
        <v>347</v>
      </c>
    </row>
    <row r="360" spans="1:17" ht="14.4" customHeight="1" x14ac:dyDescent="0.3">
      <c r="A360" s="831" t="s">
        <v>9874</v>
      </c>
      <c r="B360" s="832" t="s">
        <v>8528</v>
      </c>
      <c r="C360" s="832" t="s">
        <v>6770</v>
      </c>
      <c r="D360" s="832" t="s">
        <v>9964</v>
      </c>
      <c r="E360" s="832" t="s">
        <v>9965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877</v>
      </c>
      <c r="P360" s="837"/>
      <c r="Q360" s="850">
        <v>877</v>
      </c>
    </row>
    <row r="361" spans="1:17" ht="14.4" customHeight="1" x14ac:dyDescent="0.3">
      <c r="A361" s="831" t="s">
        <v>9874</v>
      </c>
      <c r="B361" s="832" t="s">
        <v>8528</v>
      </c>
      <c r="C361" s="832" t="s">
        <v>6770</v>
      </c>
      <c r="D361" s="832" t="s">
        <v>9966</v>
      </c>
      <c r="E361" s="832" t="s">
        <v>9967</v>
      </c>
      <c r="F361" s="849"/>
      <c r="G361" s="849"/>
      <c r="H361" s="849"/>
      <c r="I361" s="849"/>
      <c r="J361" s="849">
        <v>1</v>
      </c>
      <c r="K361" s="849">
        <v>1055</v>
      </c>
      <c r="L361" s="849">
        <v>1</v>
      </c>
      <c r="M361" s="849">
        <v>1055</v>
      </c>
      <c r="N361" s="849"/>
      <c r="O361" s="849"/>
      <c r="P361" s="837"/>
      <c r="Q361" s="850"/>
    </row>
    <row r="362" spans="1:17" ht="14.4" customHeight="1" x14ac:dyDescent="0.3">
      <c r="A362" s="831" t="s">
        <v>9874</v>
      </c>
      <c r="B362" s="832" t="s">
        <v>8528</v>
      </c>
      <c r="C362" s="832" t="s">
        <v>6770</v>
      </c>
      <c r="D362" s="832" t="s">
        <v>9968</v>
      </c>
      <c r="E362" s="832" t="s">
        <v>9969</v>
      </c>
      <c r="F362" s="849">
        <v>7</v>
      </c>
      <c r="G362" s="849">
        <v>9058</v>
      </c>
      <c r="H362" s="849">
        <v>1.1666666666666667</v>
      </c>
      <c r="I362" s="849">
        <v>1294</v>
      </c>
      <c r="J362" s="849">
        <v>6</v>
      </c>
      <c r="K362" s="849">
        <v>7764</v>
      </c>
      <c r="L362" s="849">
        <v>1</v>
      </c>
      <c r="M362" s="849">
        <v>1294</v>
      </c>
      <c r="N362" s="849">
        <v>13</v>
      </c>
      <c r="O362" s="849">
        <v>16861</v>
      </c>
      <c r="P362" s="837">
        <v>2.171689850592478</v>
      </c>
      <c r="Q362" s="850">
        <v>1297</v>
      </c>
    </row>
    <row r="363" spans="1:17" ht="14.4" customHeight="1" x14ac:dyDescent="0.3">
      <c r="A363" s="831" t="s">
        <v>9874</v>
      </c>
      <c r="B363" s="832" t="s">
        <v>8528</v>
      </c>
      <c r="C363" s="832" t="s">
        <v>6770</v>
      </c>
      <c r="D363" s="832" t="s">
        <v>9970</v>
      </c>
      <c r="E363" s="832" t="s">
        <v>9971</v>
      </c>
      <c r="F363" s="849">
        <v>4</v>
      </c>
      <c r="G363" s="849">
        <v>4712</v>
      </c>
      <c r="H363" s="849">
        <v>0.66666666666666663</v>
      </c>
      <c r="I363" s="849">
        <v>1178</v>
      </c>
      <c r="J363" s="849">
        <v>6</v>
      </c>
      <c r="K363" s="849">
        <v>7068</v>
      </c>
      <c r="L363" s="849">
        <v>1</v>
      </c>
      <c r="M363" s="849">
        <v>1178</v>
      </c>
      <c r="N363" s="849">
        <v>10</v>
      </c>
      <c r="O363" s="849">
        <v>11800</v>
      </c>
      <c r="P363" s="837">
        <v>1.6694963214487832</v>
      </c>
      <c r="Q363" s="850">
        <v>1180</v>
      </c>
    </row>
    <row r="364" spans="1:17" ht="14.4" customHeight="1" x14ac:dyDescent="0.3">
      <c r="A364" s="831" t="s">
        <v>9874</v>
      </c>
      <c r="B364" s="832" t="s">
        <v>8528</v>
      </c>
      <c r="C364" s="832" t="s">
        <v>6770</v>
      </c>
      <c r="D364" s="832" t="s">
        <v>9972</v>
      </c>
      <c r="E364" s="832" t="s">
        <v>9973</v>
      </c>
      <c r="F364" s="849">
        <v>73</v>
      </c>
      <c r="G364" s="849">
        <v>376461</v>
      </c>
      <c r="H364" s="849">
        <v>0.65753015520367208</v>
      </c>
      <c r="I364" s="849">
        <v>5157</v>
      </c>
      <c r="J364" s="849">
        <v>111</v>
      </c>
      <c r="K364" s="849">
        <v>572538</v>
      </c>
      <c r="L364" s="849">
        <v>1</v>
      </c>
      <c r="M364" s="849">
        <v>5158</v>
      </c>
      <c r="N364" s="849">
        <v>70</v>
      </c>
      <c r="O364" s="849">
        <v>361340</v>
      </c>
      <c r="P364" s="837">
        <v>0.63111968113906847</v>
      </c>
      <c r="Q364" s="850">
        <v>5162</v>
      </c>
    </row>
    <row r="365" spans="1:17" ht="14.4" customHeight="1" x14ac:dyDescent="0.3">
      <c r="A365" s="831" t="s">
        <v>9874</v>
      </c>
      <c r="B365" s="832" t="s">
        <v>8528</v>
      </c>
      <c r="C365" s="832" t="s">
        <v>6770</v>
      </c>
      <c r="D365" s="832" t="s">
        <v>9974</v>
      </c>
      <c r="E365" s="832" t="s">
        <v>9975</v>
      </c>
      <c r="F365" s="849"/>
      <c r="G365" s="849"/>
      <c r="H365" s="849"/>
      <c r="I365" s="849"/>
      <c r="J365" s="849">
        <v>3</v>
      </c>
      <c r="K365" s="849">
        <v>16863</v>
      </c>
      <c r="L365" s="849">
        <v>1</v>
      </c>
      <c r="M365" s="849">
        <v>5621</v>
      </c>
      <c r="N365" s="849">
        <v>2</v>
      </c>
      <c r="O365" s="849">
        <v>11252</v>
      </c>
      <c r="P365" s="837">
        <v>0.66725968095831112</v>
      </c>
      <c r="Q365" s="850">
        <v>5626</v>
      </c>
    </row>
    <row r="366" spans="1:17" ht="14.4" customHeight="1" x14ac:dyDescent="0.3">
      <c r="A366" s="831" t="s">
        <v>9874</v>
      </c>
      <c r="B366" s="832" t="s">
        <v>8528</v>
      </c>
      <c r="C366" s="832" t="s">
        <v>6770</v>
      </c>
      <c r="D366" s="832" t="s">
        <v>8535</v>
      </c>
      <c r="E366" s="832" t="s">
        <v>8536</v>
      </c>
      <c r="F366" s="849">
        <v>1</v>
      </c>
      <c r="G366" s="849">
        <v>801</v>
      </c>
      <c r="H366" s="849">
        <v>0.33291770573566087</v>
      </c>
      <c r="I366" s="849">
        <v>801</v>
      </c>
      <c r="J366" s="849">
        <v>3</v>
      </c>
      <c r="K366" s="849">
        <v>2406</v>
      </c>
      <c r="L366" s="849">
        <v>1</v>
      </c>
      <c r="M366" s="849">
        <v>802</v>
      </c>
      <c r="N366" s="849">
        <v>6</v>
      </c>
      <c r="O366" s="849">
        <v>4848</v>
      </c>
      <c r="P366" s="837">
        <v>2.0149625935162097</v>
      </c>
      <c r="Q366" s="850">
        <v>808</v>
      </c>
    </row>
    <row r="367" spans="1:17" ht="14.4" customHeight="1" x14ac:dyDescent="0.3">
      <c r="A367" s="831" t="s">
        <v>9874</v>
      </c>
      <c r="B367" s="832" t="s">
        <v>8528</v>
      </c>
      <c r="C367" s="832" t="s">
        <v>6770</v>
      </c>
      <c r="D367" s="832" t="s">
        <v>9976</v>
      </c>
      <c r="E367" s="832" t="s">
        <v>9977</v>
      </c>
      <c r="F367" s="849">
        <v>334</v>
      </c>
      <c r="G367" s="849">
        <v>59118</v>
      </c>
      <c r="H367" s="849">
        <v>1.3024454725710508</v>
      </c>
      <c r="I367" s="849">
        <v>177</v>
      </c>
      <c r="J367" s="849">
        <v>255</v>
      </c>
      <c r="K367" s="849">
        <v>45390</v>
      </c>
      <c r="L367" s="849">
        <v>1</v>
      </c>
      <c r="M367" s="849">
        <v>178</v>
      </c>
      <c r="N367" s="849">
        <v>334</v>
      </c>
      <c r="O367" s="849">
        <v>59786</v>
      </c>
      <c r="P367" s="837">
        <v>1.3171623705662041</v>
      </c>
      <c r="Q367" s="850">
        <v>179</v>
      </c>
    </row>
    <row r="368" spans="1:17" ht="14.4" customHeight="1" x14ac:dyDescent="0.3">
      <c r="A368" s="831" t="s">
        <v>9874</v>
      </c>
      <c r="B368" s="832" t="s">
        <v>8528</v>
      </c>
      <c r="C368" s="832" t="s">
        <v>6770</v>
      </c>
      <c r="D368" s="832" t="s">
        <v>9978</v>
      </c>
      <c r="E368" s="832" t="s">
        <v>9979</v>
      </c>
      <c r="F368" s="849">
        <v>46</v>
      </c>
      <c r="G368" s="849">
        <v>94254</v>
      </c>
      <c r="H368" s="849">
        <v>0.9578658536585366</v>
      </c>
      <c r="I368" s="849">
        <v>2049</v>
      </c>
      <c r="J368" s="849">
        <v>48</v>
      </c>
      <c r="K368" s="849">
        <v>98400</v>
      </c>
      <c r="L368" s="849">
        <v>1</v>
      </c>
      <c r="M368" s="849">
        <v>2050</v>
      </c>
      <c r="N368" s="849">
        <v>52</v>
      </c>
      <c r="O368" s="849">
        <v>106756</v>
      </c>
      <c r="P368" s="837">
        <v>1.0849186991869919</v>
      </c>
      <c r="Q368" s="850">
        <v>2053</v>
      </c>
    </row>
    <row r="369" spans="1:17" ht="14.4" customHeight="1" x14ac:dyDescent="0.3">
      <c r="A369" s="831" t="s">
        <v>9874</v>
      </c>
      <c r="B369" s="832" t="s">
        <v>8528</v>
      </c>
      <c r="C369" s="832" t="s">
        <v>6770</v>
      </c>
      <c r="D369" s="832" t="s">
        <v>9980</v>
      </c>
      <c r="E369" s="832" t="s">
        <v>9981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347</v>
      </c>
      <c r="P369" s="837"/>
      <c r="Q369" s="850">
        <v>347</v>
      </c>
    </row>
    <row r="370" spans="1:17" ht="14.4" customHeight="1" x14ac:dyDescent="0.3">
      <c r="A370" s="831" t="s">
        <v>9874</v>
      </c>
      <c r="B370" s="832" t="s">
        <v>8528</v>
      </c>
      <c r="C370" s="832" t="s">
        <v>6770</v>
      </c>
      <c r="D370" s="832" t="s">
        <v>9982</v>
      </c>
      <c r="E370" s="832" t="s">
        <v>9983</v>
      </c>
      <c r="F370" s="849">
        <v>39</v>
      </c>
      <c r="G370" s="849">
        <v>106743</v>
      </c>
      <c r="H370" s="849">
        <v>0.9285714285714286</v>
      </c>
      <c r="I370" s="849">
        <v>2737</v>
      </c>
      <c r="J370" s="849">
        <v>42</v>
      </c>
      <c r="K370" s="849">
        <v>114954</v>
      </c>
      <c r="L370" s="849">
        <v>1</v>
      </c>
      <c r="M370" s="849">
        <v>2737</v>
      </c>
      <c r="N370" s="849">
        <v>35</v>
      </c>
      <c r="O370" s="849">
        <v>95900</v>
      </c>
      <c r="P370" s="837">
        <v>0.83424674217513095</v>
      </c>
      <c r="Q370" s="850">
        <v>2740</v>
      </c>
    </row>
    <row r="371" spans="1:17" ht="14.4" customHeight="1" x14ac:dyDescent="0.3">
      <c r="A371" s="831" t="s">
        <v>9874</v>
      </c>
      <c r="B371" s="832" t="s">
        <v>8528</v>
      </c>
      <c r="C371" s="832" t="s">
        <v>6770</v>
      </c>
      <c r="D371" s="832" t="s">
        <v>9984</v>
      </c>
      <c r="E371" s="832" t="s">
        <v>9985</v>
      </c>
      <c r="F371" s="849">
        <v>9</v>
      </c>
      <c r="G371" s="849">
        <v>47421</v>
      </c>
      <c r="H371" s="849">
        <v>1.4997153700189754</v>
      </c>
      <c r="I371" s="849">
        <v>5269</v>
      </c>
      <c r="J371" s="849">
        <v>6</v>
      </c>
      <c r="K371" s="849">
        <v>31620</v>
      </c>
      <c r="L371" s="849">
        <v>1</v>
      </c>
      <c r="M371" s="849">
        <v>5270</v>
      </c>
      <c r="N371" s="849">
        <v>8</v>
      </c>
      <c r="O371" s="849">
        <v>42192</v>
      </c>
      <c r="P371" s="837">
        <v>1.3343453510436432</v>
      </c>
      <c r="Q371" s="850">
        <v>5274</v>
      </c>
    </row>
    <row r="372" spans="1:17" ht="14.4" customHeight="1" x14ac:dyDescent="0.3">
      <c r="A372" s="831" t="s">
        <v>9874</v>
      </c>
      <c r="B372" s="832" t="s">
        <v>8528</v>
      </c>
      <c r="C372" s="832" t="s">
        <v>6770</v>
      </c>
      <c r="D372" s="832" t="s">
        <v>9986</v>
      </c>
      <c r="E372" s="832" t="s">
        <v>9987</v>
      </c>
      <c r="F372" s="849">
        <v>8</v>
      </c>
      <c r="G372" s="849">
        <v>5400</v>
      </c>
      <c r="H372" s="849">
        <v>0.5</v>
      </c>
      <c r="I372" s="849">
        <v>675</v>
      </c>
      <c r="J372" s="849">
        <v>16</v>
      </c>
      <c r="K372" s="849">
        <v>10800</v>
      </c>
      <c r="L372" s="849">
        <v>1</v>
      </c>
      <c r="M372" s="849">
        <v>675</v>
      </c>
      <c r="N372" s="849">
        <v>8</v>
      </c>
      <c r="O372" s="849">
        <v>5424</v>
      </c>
      <c r="P372" s="837">
        <v>0.50222222222222224</v>
      </c>
      <c r="Q372" s="850">
        <v>678</v>
      </c>
    </row>
    <row r="373" spans="1:17" ht="14.4" customHeight="1" x14ac:dyDescent="0.3">
      <c r="A373" s="831" t="s">
        <v>9874</v>
      </c>
      <c r="B373" s="832" t="s">
        <v>8528</v>
      </c>
      <c r="C373" s="832" t="s">
        <v>6770</v>
      </c>
      <c r="D373" s="832" t="s">
        <v>9299</v>
      </c>
      <c r="E373" s="832" t="s">
        <v>9300</v>
      </c>
      <c r="F373" s="849">
        <v>13</v>
      </c>
      <c r="G373" s="849">
        <v>7397</v>
      </c>
      <c r="H373" s="849">
        <v>0.68421052631578949</v>
      </c>
      <c r="I373" s="849">
        <v>569</v>
      </c>
      <c r="J373" s="849">
        <v>19</v>
      </c>
      <c r="K373" s="849">
        <v>10811</v>
      </c>
      <c r="L373" s="849">
        <v>1</v>
      </c>
      <c r="M373" s="849">
        <v>569</v>
      </c>
      <c r="N373" s="849">
        <v>16</v>
      </c>
      <c r="O373" s="849">
        <v>9136</v>
      </c>
      <c r="P373" s="837">
        <v>0.84506521135880119</v>
      </c>
      <c r="Q373" s="850">
        <v>571</v>
      </c>
    </row>
    <row r="374" spans="1:17" ht="14.4" customHeight="1" x14ac:dyDescent="0.3">
      <c r="A374" s="831" t="s">
        <v>9874</v>
      </c>
      <c r="B374" s="832" t="s">
        <v>8528</v>
      </c>
      <c r="C374" s="832" t="s">
        <v>6770</v>
      </c>
      <c r="D374" s="832" t="s">
        <v>9988</v>
      </c>
      <c r="E374" s="832" t="s">
        <v>9989</v>
      </c>
      <c r="F374" s="849">
        <v>31</v>
      </c>
      <c r="G374" s="849">
        <v>4805</v>
      </c>
      <c r="H374" s="849">
        <v>0.73809523809523814</v>
      </c>
      <c r="I374" s="849">
        <v>155</v>
      </c>
      <c r="J374" s="849">
        <v>42</v>
      </c>
      <c r="K374" s="849">
        <v>6510</v>
      </c>
      <c r="L374" s="849">
        <v>1</v>
      </c>
      <c r="M374" s="849">
        <v>155</v>
      </c>
      <c r="N374" s="849">
        <v>40</v>
      </c>
      <c r="O374" s="849">
        <v>6240</v>
      </c>
      <c r="P374" s="837">
        <v>0.95852534562211977</v>
      </c>
      <c r="Q374" s="850">
        <v>156</v>
      </c>
    </row>
    <row r="375" spans="1:17" ht="14.4" customHeight="1" x14ac:dyDescent="0.3">
      <c r="A375" s="831" t="s">
        <v>9874</v>
      </c>
      <c r="B375" s="832" t="s">
        <v>8528</v>
      </c>
      <c r="C375" s="832" t="s">
        <v>6770</v>
      </c>
      <c r="D375" s="832" t="s">
        <v>9990</v>
      </c>
      <c r="E375" s="832" t="s">
        <v>9991</v>
      </c>
      <c r="F375" s="849">
        <v>7</v>
      </c>
      <c r="G375" s="849">
        <v>1393</v>
      </c>
      <c r="H375" s="849">
        <v>0.58041666666666669</v>
      </c>
      <c r="I375" s="849">
        <v>199</v>
      </c>
      <c r="J375" s="849">
        <v>12</v>
      </c>
      <c r="K375" s="849">
        <v>2400</v>
      </c>
      <c r="L375" s="849">
        <v>1</v>
      </c>
      <c r="M375" s="849">
        <v>200</v>
      </c>
      <c r="N375" s="849">
        <v>13</v>
      </c>
      <c r="O375" s="849">
        <v>2613</v>
      </c>
      <c r="P375" s="837">
        <v>1.0887500000000001</v>
      </c>
      <c r="Q375" s="850">
        <v>201</v>
      </c>
    </row>
    <row r="376" spans="1:17" ht="14.4" customHeight="1" x14ac:dyDescent="0.3">
      <c r="A376" s="831" t="s">
        <v>9874</v>
      </c>
      <c r="B376" s="832" t="s">
        <v>8528</v>
      </c>
      <c r="C376" s="832" t="s">
        <v>6770</v>
      </c>
      <c r="D376" s="832" t="s">
        <v>9992</v>
      </c>
      <c r="E376" s="832" t="s">
        <v>9993</v>
      </c>
      <c r="F376" s="849">
        <v>244</v>
      </c>
      <c r="G376" s="849">
        <v>49776</v>
      </c>
      <c r="H376" s="849">
        <v>0.73135468704084627</v>
      </c>
      <c r="I376" s="849">
        <v>204</v>
      </c>
      <c r="J376" s="849">
        <v>332</v>
      </c>
      <c r="K376" s="849">
        <v>68060</v>
      </c>
      <c r="L376" s="849">
        <v>1</v>
      </c>
      <c r="M376" s="849">
        <v>205</v>
      </c>
      <c r="N376" s="849">
        <v>327</v>
      </c>
      <c r="O376" s="849">
        <v>67689</v>
      </c>
      <c r="P376" s="837">
        <v>0.99454892741698497</v>
      </c>
      <c r="Q376" s="850">
        <v>207</v>
      </c>
    </row>
    <row r="377" spans="1:17" ht="14.4" customHeight="1" x14ac:dyDescent="0.3">
      <c r="A377" s="831" t="s">
        <v>9874</v>
      </c>
      <c r="B377" s="832" t="s">
        <v>8528</v>
      </c>
      <c r="C377" s="832" t="s">
        <v>6770</v>
      </c>
      <c r="D377" s="832" t="s">
        <v>9994</v>
      </c>
      <c r="E377" s="832" t="s">
        <v>9995</v>
      </c>
      <c r="F377" s="849">
        <v>3</v>
      </c>
      <c r="G377" s="849">
        <v>1278</v>
      </c>
      <c r="H377" s="849">
        <v>0.99765807962529274</v>
      </c>
      <c r="I377" s="849">
        <v>426</v>
      </c>
      <c r="J377" s="849">
        <v>3</v>
      </c>
      <c r="K377" s="849">
        <v>1281</v>
      </c>
      <c r="L377" s="849">
        <v>1</v>
      </c>
      <c r="M377" s="849">
        <v>427</v>
      </c>
      <c r="N377" s="849">
        <v>20</v>
      </c>
      <c r="O377" s="849">
        <v>8560</v>
      </c>
      <c r="P377" s="837">
        <v>6.6822794691647154</v>
      </c>
      <c r="Q377" s="850">
        <v>428</v>
      </c>
    </row>
    <row r="378" spans="1:17" ht="14.4" customHeight="1" x14ac:dyDescent="0.3">
      <c r="A378" s="831" t="s">
        <v>9874</v>
      </c>
      <c r="B378" s="832" t="s">
        <v>8528</v>
      </c>
      <c r="C378" s="832" t="s">
        <v>6770</v>
      </c>
      <c r="D378" s="832" t="s">
        <v>9996</v>
      </c>
      <c r="E378" s="832" t="s">
        <v>9997</v>
      </c>
      <c r="F378" s="849">
        <v>76</v>
      </c>
      <c r="G378" s="849">
        <v>12388</v>
      </c>
      <c r="H378" s="849">
        <v>1.2666666666666666</v>
      </c>
      <c r="I378" s="849">
        <v>163</v>
      </c>
      <c r="J378" s="849">
        <v>60</v>
      </c>
      <c r="K378" s="849">
        <v>9780</v>
      </c>
      <c r="L378" s="849">
        <v>1</v>
      </c>
      <c r="M378" s="849">
        <v>163</v>
      </c>
      <c r="N378" s="849">
        <v>52</v>
      </c>
      <c r="O378" s="849">
        <v>8528</v>
      </c>
      <c r="P378" s="837">
        <v>0.87198364008179963</v>
      </c>
      <c r="Q378" s="850">
        <v>164</v>
      </c>
    </row>
    <row r="379" spans="1:17" ht="14.4" customHeight="1" x14ac:dyDescent="0.3">
      <c r="A379" s="831" t="s">
        <v>9874</v>
      </c>
      <c r="B379" s="832" t="s">
        <v>8528</v>
      </c>
      <c r="C379" s="832" t="s">
        <v>6770</v>
      </c>
      <c r="D379" s="832" t="s">
        <v>9998</v>
      </c>
      <c r="E379" s="832" t="s">
        <v>9999</v>
      </c>
      <c r="F379" s="849">
        <v>3</v>
      </c>
      <c r="G379" s="849">
        <v>1308</v>
      </c>
      <c r="H379" s="849">
        <v>0.74828375286041193</v>
      </c>
      <c r="I379" s="849">
        <v>436</v>
      </c>
      <c r="J379" s="849">
        <v>4</v>
      </c>
      <c r="K379" s="849">
        <v>1748</v>
      </c>
      <c r="L379" s="849">
        <v>1</v>
      </c>
      <c r="M379" s="849">
        <v>437</v>
      </c>
      <c r="N379" s="849">
        <v>3</v>
      </c>
      <c r="O379" s="849">
        <v>1314</v>
      </c>
      <c r="P379" s="837">
        <v>0.75171624713958807</v>
      </c>
      <c r="Q379" s="850">
        <v>438</v>
      </c>
    </row>
    <row r="380" spans="1:17" ht="14.4" customHeight="1" x14ac:dyDescent="0.3">
      <c r="A380" s="831" t="s">
        <v>9874</v>
      </c>
      <c r="B380" s="832" t="s">
        <v>8528</v>
      </c>
      <c r="C380" s="832" t="s">
        <v>6770</v>
      </c>
      <c r="D380" s="832" t="s">
        <v>10000</v>
      </c>
      <c r="E380" s="832" t="s">
        <v>10001</v>
      </c>
      <c r="F380" s="849">
        <v>19</v>
      </c>
      <c r="G380" s="849">
        <v>40945</v>
      </c>
      <c r="H380" s="849">
        <v>0.99953617810760664</v>
      </c>
      <c r="I380" s="849">
        <v>2155</v>
      </c>
      <c r="J380" s="849">
        <v>19</v>
      </c>
      <c r="K380" s="849">
        <v>40964</v>
      </c>
      <c r="L380" s="849">
        <v>1</v>
      </c>
      <c r="M380" s="849">
        <v>2156</v>
      </c>
      <c r="N380" s="849">
        <v>25</v>
      </c>
      <c r="O380" s="849">
        <v>53975</v>
      </c>
      <c r="P380" s="837">
        <v>1.3176203495752368</v>
      </c>
      <c r="Q380" s="850">
        <v>2159</v>
      </c>
    </row>
    <row r="381" spans="1:17" ht="14.4" customHeight="1" x14ac:dyDescent="0.3">
      <c r="A381" s="831" t="s">
        <v>9874</v>
      </c>
      <c r="B381" s="832" t="s">
        <v>8528</v>
      </c>
      <c r="C381" s="832" t="s">
        <v>6770</v>
      </c>
      <c r="D381" s="832" t="s">
        <v>10002</v>
      </c>
      <c r="E381" s="832" t="s">
        <v>9959</v>
      </c>
      <c r="F381" s="849">
        <v>4</v>
      </c>
      <c r="G381" s="849">
        <v>7556</v>
      </c>
      <c r="H381" s="849">
        <v>2</v>
      </c>
      <c r="I381" s="849">
        <v>1889</v>
      </c>
      <c r="J381" s="849">
        <v>2</v>
      </c>
      <c r="K381" s="849">
        <v>3778</v>
      </c>
      <c r="L381" s="849">
        <v>1</v>
      </c>
      <c r="M381" s="849">
        <v>1889</v>
      </c>
      <c r="N381" s="849"/>
      <c r="O381" s="849"/>
      <c r="P381" s="837"/>
      <c r="Q381" s="850"/>
    </row>
    <row r="382" spans="1:17" ht="14.4" customHeight="1" x14ac:dyDescent="0.3">
      <c r="A382" s="831" t="s">
        <v>9874</v>
      </c>
      <c r="B382" s="832" t="s">
        <v>8528</v>
      </c>
      <c r="C382" s="832" t="s">
        <v>6770</v>
      </c>
      <c r="D382" s="832" t="s">
        <v>10003</v>
      </c>
      <c r="E382" s="832" t="s">
        <v>10004</v>
      </c>
      <c r="F382" s="849"/>
      <c r="G382" s="849"/>
      <c r="H382" s="849"/>
      <c r="I382" s="849"/>
      <c r="J382" s="849">
        <v>1</v>
      </c>
      <c r="K382" s="849">
        <v>163</v>
      </c>
      <c r="L382" s="849">
        <v>1</v>
      </c>
      <c r="M382" s="849">
        <v>163</v>
      </c>
      <c r="N382" s="849"/>
      <c r="O382" s="849"/>
      <c r="P382" s="837"/>
      <c r="Q382" s="850"/>
    </row>
    <row r="383" spans="1:17" ht="14.4" customHeight="1" x14ac:dyDescent="0.3">
      <c r="A383" s="831" t="s">
        <v>9874</v>
      </c>
      <c r="B383" s="832" t="s">
        <v>8528</v>
      </c>
      <c r="C383" s="832" t="s">
        <v>6770</v>
      </c>
      <c r="D383" s="832" t="s">
        <v>10005</v>
      </c>
      <c r="E383" s="832" t="s">
        <v>10006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9850</v>
      </c>
      <c r="P383" s="837"/>
      <c r="Q383" s="850">
        <v>9850</v>
      </c>
    </row>
    <row r="384" spans="1:17" ht="14.4" customHeight="1" x14ac:dyDescent="0.3">
      <c r="A384" s="831" t="s">
        <v>9874</v>
      </c>
      <c r="B384" s="832" t="s">
        <v>8528</v>
      </c>
      <c r="C384" s="832" t="s">
        <v>6770</v>
      </c>
      <c r="D384" s="832" t="s">
        <v>10007</v>
      </c>
      <c r="E384" s="832" t="s">
        <v>10008</v>
      </c>
      <c r="F384" s="849">
        <v>10</v>
      </c>
      <c r="G384" s="849">
        <v>9340</v>
      </c>
      <c r="H384" s="849">
        <v>1.1099227569815806</v>
      </c>
      <c r="I384" s="849">
        <v>934</v>
      </c>
      <c r="J384" s="849">
        <v>9</v>
      </c>
      <c r="K384" s="849">
        <v>8415</v>
      </c>
      <c r="L384" s="849">
        <v>1</v>
      </c>
      <c r="M384" s="849">
        <v>935</v>
      </c>
      <c r="N384" s="849">
        <v>16</v>
      </c>
      <c r="O384" s="849">
        <v>15008</v>
      </c>
      <c r="P384" s="837">
        <v>1.7834818775995247</v>
      </c>
      <c r="Q384" s="850">
        <v>938</v>
      </c>
    </row>
    <row r="385" spans="1:17" ht="14.4" customHeight="1" x14ac:dyDescent="0.3">
      <c r="A385" s="831" t="s">
        <v>9874</v>
      </c>
      <c r="B385" s="832" t="s">
        <v>8528</v>
      </c>
      <c r="C385" s="832" t="s">
        <v>6770</v>
      </c>
      <c r="D385" s="832" t="s">
        <v>10009</v>
      </c>
      <c r="E385" s="832" t="s">
        <v>10010</v>
      </c>
      <c r="F385" s="849">
        <v>7</v>
      </c>
      <c r="G385" s="849">
        <v>59220</v>
      </c>
      <c r="H385" s="849">
        <v>0.58319546206570549</v>
      </c>
      <c r="I385" s="849">
        <v>8460</v>
      </c>
      <c r="J385" s="849">
        <v>12</v>
      </c>
      <c r="K385" s="849">
        <v>101544</v>
      </c>
      <c r="L385" s="849">
        <v>1</v>
      </c>
      <c r="M385" s="849">
        <v>8462</v>
      </c>
      <c r="N385" s="849">
        <v>6</v>
      </c>
      <c r="O385" s="849">
        <v>50820</v>
      </c>
      <c r="P385" s="837">
        <v>0.50047270148900969</v>
      </c>
      <c r="Q385" s="850">
        <v>8470</v>
      </c>
    </row>
    <row r="386" spans="1:17" ht="14.4" customHeight="1" x14ac:dyDescent="0.3">
      <c r="A386" s="831" t="s">
        <v>9874</v>
      </c>
      <c r="B386" s="832" t="s">
        <v>8528</v>
      </c>
      <c r="C386" s="832" t="s">
        <v>6770</v>
      </c>
      <c r="D386" s="832" t="s">
        <v>10011</v>
      </c>
      <c r="E386" s="832" t="s">
        <v>10012</v>
      </c>
      <c r="F386" s="849">
        <v>4</v>
      </c>
      <c r="G386" s="849">
        <v>1036</v>
      </c>
      <c r="H386" s="849"/>
      <c r="I386" s="849">
        <v>259</v>
      </c>
      <c r="J386" s="849"/>
      <c r="K386" s="849"/>
      <c r="L386" s="849"/>
      <c r="M386" s="849"/>
      <c r="N386" s="849">
        <v>3</v>
      </c>
      <c r="O386" s="849">
        <v>783</v>
      </c>
      <c r="P386" s="837"/>
      <c r="Q386" s="850">
        <v>261</v>
      </c>
    </row>
    <row r="387" spans="1:17" ht="14.4" customHeight="1" x14ac:dyDescent="0.3">
      <c r="A387" s="831" t="s">
        <v>9874</v>
      </c>
      <c r="B387" s="832" t="s">
        <v>8528</v>
      </c>
      <c r="C387" s="832" t="s">
        <v>6770</v>
      </c>
      <c r="D387" s="832" t="s">
        <v>10013</v>
      </c>
      <c r="E387" s="832" t="s">
        <v>10014</v>
      </c>
      <c r="F387" s="849"/>
      <c r="G387" s="849"/>
      <c r="H387" s="849"/>
      <c r="I387" s="849"/>
      <c r="J387" s="849">
        <v>2</v>
      </c>
      <c r="K387" s="849">
        <v>4110</v>
      </c>
      <c r="L387" s="849">
        <v>1</v>
      </c>
      <c r="M387" s="849">
        <v>2055</v>
      </c>
      <c r="N387" s="849"/>
      <c r="O387" s="849"/>
      <c r="P387" s="837"/>
      <c r="Q387" s="850"/>
    </row>
    <row r="388" spans="1:17" ht="14.4" customHeight="1" x14ac:dyDescent="0.3">
      <c r="A388" s="831" t="s">
        <v>9874</v>
      </c>
      <c r="B388" s="832" t="s">
        <v>8528</v>
      </c>
      <c r="C388" s="832" t="s">
        <v>6770</v>
      </c>
      <c r="D388" s="832" t="s">
        <v>10015</v>
      </c>
      <c r="E388" s="832" t="s">
        <v>10016</v>
      </c>
      <c r="F388" s="849">
        <v>1</v>
      </c>
      <c r="G388" s="849">
        <v>283</v>
      </c>
      <c r="H388" s="849"/>
      <c r="I388" s="849">
        <v>283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9874</v>
      </c>
      <c r="B389" s="832" t="s">
        <v>8528</v>
      </c>
      <c r="C389" s="832" t="s">
        <v>6770</v>
      </c>
      <c r="D389" s="832" t="s">
        <v>10017</v>
      </c>
      <c r="E389" s="832" t="s">
        <v>10018</v>
      </c>
      <c r="F389" s="849"/>
      <c r="G389" s="849"/>
      <c r="H389" s="849"/>
      <c r="I389" s="849"/>
      <c r="J389" s="849">
        <v>1</v>
      </c>
      <c r="K389" s="849">
        <v>374</v>
      </c>
      <c r="L389" s="849">
        <v>1</v>
      </c>
      <c r="M389" s="849">
        <v>374</v>
      </c>
      <c r="N389" s="849"/>
      <c r="O389" s="849"/>
      <c r="P389" s="837"/>
      <c r="Q389" s="850"/>
    </row>
    <row r="390" spans="1:17" ht="14.4" customHeight="1" x14ac:dyDescent="0.3">
      <c r="A390" s="831" t="s">
        <v>9874</v>
      </c>
      <c r="B390" s="832" t="s">
        <v>8528</v>
      </c>
      <c r="C390" s="832" t="s">
        <v>6770</v>
      </c>
      <c r="D390" s="832" t="s">
        <v>10019</v>
      </c>
      <c r="E390" s="832" t="s">
        <v>10020</v>
      </c>
      <c r="F390" s="849">
        <v>1</v>
      </c>
      <c r="G390" s="849">
        <v>685</v>
      </c>
      <c r="H390" s="849"/>
      <c r="I390" s="849">
        <v>685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10021</v>
      </c>
      <c r="B391" s="832" t="s">
        <v>10022</v>
      </c>
      <c r="C391" s="832" t="s">
        <v>6770</v>
      </c>
      <c r="D391" s="832" t="s">
        <v>10023</v>
      </c>
      <c r="E391" s="832" t="s">
        <v>10024</v>
      </c>
      <c r="F391" s="849">
        <v>52</v>
      </c>
      <c r="G391" s="849">
        <v>10972</v>
      </c>
      <c r="H391" s="849">
        <v>1.4787061994609165</v>
      </c>
      <c r="I391" s="849">
        <v>211</v>
      </c>
      <c r="J391" s="849">
        <v>35</v>
      </c>
      <c r="K391" s="849">
        <v>7420</v>
      </c>
      <c r="L391" s="849">
        <v>1</v>
      </c>
      <c r="M391" s="849">
        <v>212</v>
      </c>
      <c r="N391" s="849">
        <v>50</v>
      </c>
      <c r="O391" s="849">
        <v>10650</v>
      </c>
      <c r="P391" s="837">
        <v>1.4353099730458221</v>
      </c>
      <c r="Q391" s="850">
        <v>213</v>
      </c>
    </row>
    <row r="392" spans="1:17" ht="14.4" customHeight="1" x14ac:dyDescent="0.3">
      <c r="A392" s="831" t="s">
        <v>10021</v>
      </c>
      <c r="B392" s="832" t="s">
        <v>10022</v>
      </c>
      <c r="C392" s="832" t="s">
        <v>6770</v>
      </c>
      <c r="D392" s="832" t="s">
        <v>10025</v>
      </c>
      <c r="E392" s="832" t="s">
        <v>10024</v>
      </c>
      <c r="F392" s="849">
        <v>2</v>
      </c>
      <c r="G392" s="849">
        <v>174</v>
      </c>
      <c r="H392" s="849">
        <v>0.66666666666666663</v>
      </c>
      <c r="I392" s="849">
        <v>87</v>
      </c>
      <c r="J392" s="849">
        <v>3</v>
      </c>
      <c r="K392" s="849">
        <v>261</v>
      </c>
      <c r="L392" s="849">
        <v>1</v>
      </c>
      <c r="M392" s="849">
        <v>87</v>
      </c>
      <c r="N392" s="849"/>
      <c r="O392" s="849"/>
      <c r="P392" s="837"/>
      <c r="Q392" s="850"/>
    </row>
    <row r="393" spans="1:17" ht="14.4" customHeight="1" x14ac:dyDescent="0.3">
      <c r="A393" s="831" t="s">
        <v>10021</v>
      </c>
      <c r="B393" s="832" t="s">
        <v>10022</v>
      </c>
      <c r="C393" s="832" t="s">
        <v>6770</v>
      </c>
      <c r="D393" s="832" t="s">
        <v>10026</v>
      </c>
      <c r="E393" s="832" t="s">
        <v>10027</v>
      </c>
      <c r="F393" s="849">
        <v>84</v>
      </c>
      <c r="G393" s="849">
        <v>25284</v>
      </c>
      <c r="H393" s="849">
        <v>0.7973509933774835</v>
      </c>
      <c r="I393" s="849">
        <v>301</v>
      </c>
      <c r="J393" s="849">
        <v>105</v>
      </c>
      <c r="K393" s="849">
        <v>31710</v>
      </c>
      <c r="L393" s="849">
        <v>1</v>
      </c>
      <c r="M393" s="849">
        <v>302</v>
      </c>
      <c r="N393" s="849">
        <v>122</v>
      </c>
      <c r="O393" s="849">
        <v>36966</v>
      </c>
      <c r="P393" s="837">
        <v>1.1657521286660359</v>
      </c>
      <c r="Q393" s="850">
        <v>303</v>
      </c>
    </row>
    <row r="394" spans="1:17" ht="14.4" customHeight="1" x14ac:dyDescent="0.3">
      <c r="A394" s="831" t="s">
        <v>10021</v>
      </c>
      <c r="B394" s="832" t="s">
        <v>10022</v>
      </c>
      <c r="C394" s="832" t="s">
        <v>6770</v>
      </c>
      <c r="D394" s="832" t="s">
        <v>10028</v>
      </c>
      <c r="E394" s="832" t="s">
        <v>10029</v>
      </c>
      <c r="F394" s="849">
        <v>3</v>
      </c>
      <c r="G394" s="849">
        <v>297</v>
      </c>
      <c r="H394" s="849"/>
      <c r="I394" s="849">
        <v>99</v>
      </c>
      <c r="J394" s="849"/>
      <c r="K394" s="849"/>
      <c r="L394" s="849"/>
      <c r="M394" s="849"/>
      <c r="N394" s="849">
        <v>12</v>
      </c>
      <c r="O394" s="849">
        <v>1200</v>
      </c>
      <c r="P394" s="837"/>
      <c r="Q394" s="850">
        <v>100</v>
      </c>
    </row>
    <row r="395" spans="1:17" ht="14.4" customHeight="1" x14ac:dyDescent="0.3">
      <c r="A395" s="831" t="s">
        <v>10021</v>
      </c>
      <c r="B395" s="832" t="s">
        <v>10022</v>
      </c>
      <c r="C395" s="832" t="s">
        <v>6770</v>
      </c>
      <c r="D395" s="832" t="s">
        <v>10030</v>
      </c>
      <c r="E395" s="832" t="s">
        <v>10031</v>
      </c>
      <c r="F395" s="849">
        <v>68</v>
      </c>
      <c r="G395" s="849">
        <v>9316</v>
      </c>
      <c r="H395" s="849">
        <v>1.1929824561403508</v>
      </c>
      <c r="I395" s="849">
        <v>137</v>
      </c>
      <c r="J395" s="849">
        <v>57</v>
      </c>
      <c r="K395" s="849">
        <v>7809</v>
      </c>
      <c r="L395" s="849">
        <v>1</v>
      </c>
      <c r="M395" s="849">
        <v>137</v>
      </c>
      <c r="N395" s="849">
        <v>53</v>
      </c>
      <c r="O395" s="849">
        <v>7314</v>
      </c>
      <c r="P395" s="837">
        <v>0.936611601997695</v>
      </c>
      <c r="Q395" s="850">
        <v>138</v>
      </c>
    </row>
    <row r="396" spans="1:17" ht="14.4" customHeight="1" x14ac:dyDescent="0.3">
      <c r="A396" s="831" t="s">
        <v>10021</v>
      </c>
      <c r="B396" s="832" t="s">
        <v>10022</v>
      </c>
      <c r="C396" s="832" t="s">
        <v>6770</v>
      </c>
      <c r="D396" s="832" t="s">
        <v>10032</v>
      </c>
      <c r="E396" s="832" t="s">
        <v>10031</v>
      </c>
      <c r="F396" s="849">
        <v>2</v>
      </c>
      <c r="G396" s="849">
        <v>366</v>
      </c>
      <c r="H396" s="849">
        <v>1.9891304347826086</v>
      </c>
      <c r="I396" s="849">
        <v>183</v>
      </c>
      <c r="J396" s="849">
        <v>1</v>
      </c>
      <c r="K396" s="849">
        <v>184</v>
      </c>
      <c r="L396" s="849">
        <v>1</v>
      </c>
      <c r="M396" s="849">
        <v>184</v>
      </c>
      <c r="N396" s="849"/>
      <c r="O396" s="849"/>
      <c r="P396" s="837"/>
      <c r="Q396" s="850"/>
    </row>
    <row r="397" spans="1:17" ht="14.4" customHeight="1" x14ac:dyDescent="0.3">
      <c r="A397" s="831" t="s">
        <v>10021</v>
      </c>
      <c r="B397" s="832" t="s">
        <v>10022</v>
      </c>
      <c r="C397" s="832" t="s">
        <v>6770</v>
      </c>
      <c r="D397" s="832" t="s">
        <v>10033</v>
      </c>
      <c r="E397" s="832" t="s">
        <v>10034</v>
      </c>
      <c r="F397" s="849">
        <v>1</v>
      </c>
      <c r="G397" s="849">
        <v>639</v>
      </c>
      <c r="H397" s="849"/>
      <c r="I397" s="849">
        <v>639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10021</v>
      </c>
      <c r="B398" s="832" t="s">
        <v>10022</v>
      </c>
      <c r="C398" s="832" t="s">
        <v>6770</v>
      </c>
      <c r="D398" s="832" t="s">
        <v>10035</v>
      </c>
      <c r="E398" s="832" t="s">
        <v>10036</v>
      </c>
      <c r="F398" s="849">
        <v>1</v>
      </c>
      <c r="G398" s="849">
        <v>608</v>
      </c>
      <c r="H398" s="849"/>
      <c r="I398" s="849">
        <v>608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10021</v>
      </c>
      <c r="B399" s="832" t="s">
        <v>10022</v>
      </c>
      <c r="C399" s="832" t="s">
        <v>6770</v>
      </c>
      <c r="D399" s="832" t="s">
        <v>10037</v>
      </c>
      <c r="E399" s="832" t="s">
        <v>10038</v>
      </c>
      <c r="F399" s="849">
        <v>10</v>
      </c>
      <c r="G399" s="849">
        <v>1730</v>
      </c>
      <c r="H399" s="849">
        <v>1.242816091954023</v>
      </c>
      <c r="I399" s="849">
        <v>173</v>
      </c>
      <c r="J399" s="849">
        <v>8</v>
      </c>
      <c r="K399" s="849">
        <v>1392</v>
      </c>
      <c r="L399" s="849">
        <v>1</v>
      </c>
      <c r="M399" s="849">
        <v>174</v>
      </c>
      <c r="N399" s="849">
        <v>19</v>
      </c>
      <c r="O399" s="849">
        <v>3325</v>
      </c>
      <c r="P399" s="837">
        <v>2.3886494252873565</v>
      </c>
      <c r="Q399" s="850">
        <v>175</v>
      </c>
    </row>
    <row r="400" spans="1:17" ht="14.4" customHeight="1" x14ac:dyDescent="0.3">
      <c r="A400" s="831" t="s">
        <v>10021</v>
      </c>
      <c r="B400" s="832" t="s">
        <v>10022</v>
      </c>
      <c r="C400" s="832" t="s">
        <v>6770</v>
      </c>
      <c r="D400" s="832" t="s">
        <v>10039</v>
      </c>
      <c r="E400" s="832" t="s">
        <v>10040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348</v>
      </c>
      <c r="P400" s="837"/>
      <c r="Q400" s="850">
        <v>348</v>
      </c>
    </row>
    <row r="401" spans="1:17" ht="14.4" customHeight="1" x14ac:dyDescent="0.3">
      <c r="A401" s="831" t="s">
        <v>10021</v>
      </c>
      <c r="B401" s="832" t="s">
        <v>10022</v>
      </c>
      <c r="C401" s="832" t="s">
        <v>6770</v>
      </c>
      <c r="D401" s="832" t="s">
        <v>10041</v>
      </c>
      <c r="E401" s="832" t="s">
        <v>10042</v>
      </c>
      <c r="F401" s="849"/>
      <c r="G401" s="849"/>
      <c r="H401" s="849"/>
      <c r="I401" s="849"/>
      <c r="J401" s="849">
        <v>19</v>
      </c>
      <c r="K401" s="849">
        <v>5206</v>
      </c>
      <c r="L401" s="849">
        <v>1</v>
      </c>
      <c r="M401" s="849">
        <v>274</v>
      </c>
      <c r="N401" s="849">
        <v>18</v>
      </c>
      <c r="O401" s="849">
        <v>4986</v>
      </c>
      <c r="P401" s="837">
        <v>0.95774106799846326</v>
      </c>
      <c r="Q401" s="850">
        <v>277</v>
      </c>
    </row>
    <row r="402" spans="1:17" ht="14.4" customHeight="1" x14ac:dyDescent="0.3">
      <c r="A402" s="831" t="s">
        <v>10021</v>
      </c>
      <c r="B402" s="832" t="s">
        <v>10022</v>
      </c>
      <c r="C402" s="832" t="s">
        <v>6770</v>
      </c>
      <c r="D402" s="832" t="s">
        <v>10043</v>
      </c>
      <c r="E402" s="832" t="s">
        <v>10044</v>
      </c>
      <c r="F402" s="849">
        <v>34</v>
      </c>
      <c r="G402" s="849">
        <v>4828</v>
      </c>
      <c r="H402" s="849">
        <v>1.4782608695652173</v>
      </c>
      <c r="I402" s="849">
        <v>142</v>
      </c>
      <c r="J402" s="849">
        <v>23</v>
      </c>
      <c r="K402" s="849">
        <v>3266</v>
      </c>
      <c r="L402" s="849">
        <v>1</v>
      </c>
      <c r="M402" s="849">
        <v>142</v>
      </c>
      <c r="N402" s="849">
        <v>25</v>
      </c>
      <c r="O402" s="849">
        <v>3525</v>
      </c>
      <c r="P402" s="837">
        <v>1.0793018983466014</v>
      </c>
      <c r="Q402" s="850">
        <v>141</v>
      </c>
    </row>
    <row r="403" spans="1:17" ht="14.4" customHeight="1" x14ac:dyDescent="0.3">
      <c r="A403" s="831" t="s">
        <v>10021</v>
      </c>
      <c r="B403" s="832" t="s">
        <v>10022</v>
      </c>
      <c r="C403" s="832" t="s">
        <v>6770</v>
      </c>
      <c r="D403" s="832" t="s">
        <v>10045</v>
      </c>
      <c r="E403" s="832" t="s">
        <v>10044</v>
      </c>
      <c r="F403" s="849">
        <v>68</v>
      </c>
      <c r="G403" s="849">
        <v>5304</v>
      </c>
      <c r="H403" s="849">
        <v>1.3076923076923077</v>
      </c>
      <c r="I403" s="849">
        <v>78</v>
      </c>
      <c r="J403" s="849">
        <v>52</v>
      </c>
      <c r="K403" s="849">
        <v>4056</v>
      </c>
      <c r="L403" s="849">
        <v>1</v>
      </c>
      <c r="M403" s="849">
        <v>78</v>
      </c>
      <c r="N403" s="849">
        <v>50</v>
      </c>
      <c r="O403" s="849">
        <v>3950</v>
      </c>
      <c r="P403" s="837">
        <v>0.97386587771203159</v>
      </c>
      <c r="Q403" s="850">
        <v>79</v>
      </c>
    </row>
    <row r="404" spans="1:17" ht="14.4" customHeight="1" x14ac:dyDescent="0.3">
      <c r="A404" s="831" t="s">
        <v>10021</v>
      </c>
      <c r="B404" s="832" t="s">
        <v>10022</v>
      </c>
      <c r="C404" s="832" t="s">
        <v>6770</v>
      </c>
      <c r="D404" s="832" t="s">
        <v>10046</v>
      </c>
      <c r="E404" s="832" t="s">
        <v>10047</v>
      </c>
      <c r="F404" s="849">
        <v>35</v>
      </c>
      <c r="G404" s="849">
        <v>10990</v>
      </c>
      <c r="H404" s="849">
        <v>1.5217391304347827</v>
      </c>
      <c r="I404" s="849">
        <v>314</v>
      </c>
      <c r="J404" s="849">
        <v>23</v>
      </c>
      <c r="K404" s="849">
        <v>7222</v>
      </c>
      <c r="L404" s="849">
        <v>1</v>
      </c>
      <c r="M404" s="849">
        <v>314</v>
      </c>
      <c r="N404" s="849">
        <v>25</v>
      </c>
      <c r="O404" s="849">
        <v>7900</v>
      </c>
      <c r="P404" s="837">
        <v>1.0938798116865134</v>
      </c>
      <c r="Q404" s="850">
        <v>316</v>
      </c>
    </row>
    <row r="405" spans="1:17" ht="14.4" customHeight="1" x14ac:dyDescent="0.3">
      <c r="A405" s="831" t="s">
        <v>10021</v>
      </c>
      <c r="B405" s="832" t="s">
        <v>10022</v>
      </c>
      <c r="C405" s="832" t="s">
        <v>6770</v>
      </c>
      <c r="D405" s="832" t="s">
        <v>10048</v>
      </c>
      <c r="E405" s="832" t="s">
        <v>10049</v>
      </c>
      <c r="F405" s="849">
        <v>112</v>
      </c>
      <c r="G405" s="849">
        <v>18256</v>
      </c>
      <c r="H405" s="849">
        <v>1.6</v>
      </c>
      <c r="I405" s="849">
        <v>163</v>
      </c>
      <c r="J405" s="849">
        <v>70</v>
      </c>
      <c r="K405" s="849">
        <v>11410</v>
      </c>
      <c r="L405" s="849">
        <v>1</v>
      </c>
      <c r="M405" s="849">
        <v>163</v>
      </c>
      <c r="N405" s="849">
        <v>42</v>
      </c>
      <c r="O405" s="849">
        <v>6930</v>
      </c>
      <c r="P405" s="837">
        <v>0.6073619631901841</v>
      </c>
      <c r="Q405" s="850">
        <v>165</v>
      </c>
    </row>
    <row r="406" spans="1:17" ht="14.4" customHeight="1" x14ac:dyDescent="0.3">
      <c r="A406" s="831" t="s">
        <v>10021</v>
      </c>
      <c r="B406" s="832" t="s">
        <v>10022</v>
      </c>
      <c r="C406" s="832" t="s">
        <v>6770</v>
      </c>
      <c r="D406" s="832" t="s">
        <v>10050</v>
      </c>
      <c r="E406" s="832" t="s">
        <v>10024</v>
      </c>
      <c r="F406" s="849">
        <v>93</v>
      </c>
      <c r="G406" s="849">
        <v>6696</v>
      </c>
      <c r="H406" s="849">
        <v>1.2567567567567568</v>
      </c>
      <c r="I406" s="849">
        <v>72</v>
      </c>
      <c r="J406" s="849">
        <v>74</v>
      </c>
      <c r="K406" s="849">
        <v>5328</v>
      </c>
      <c r="L406" s="849">
        <v>1</v>
      </c>
      <c r="M406" s="849">
        <v>72</v>
      </c>
      <c r="N406" s="849">
        <v>66</v>
      </c>
      <c r="O406" s="849">
        <v>4884</v>
      </c>
      <c r="P406" s="837">
        <v>0.91666666666666663</v>
      </c>
      <c r="Q406" s="850">
        <v>74</v>
      </c>
    </row>
    <row r="407" spans="1:17" ht="14.4" customHeight="1" x14ac:dyDescent="0.3">
      <c r="A407" s="831" t="s">
        <v>10021</v>
      </c>
      <c r="B407" s="832" t="s">
        <v>10022</v>
      </c>
      <c r="C407" s="832" t="s">
        <v>6770</v>
      </c>
      <c r="D407" s="832" t="s">
        <v>10051</v>
      </c>
      <c r="E407" s="832" t="s">
        <v>10052</v>
      </c>
      <c r="F407" s="849">
        <v>1</v>
      </c>
      <c r="G407" s="849">
        <v>230</v>
      </c>
      <c r="H407" s="849"/>
      <c r="I407" s="849">
        <v>230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10021</v>
      </c>
      <c r="B408" s="832" t="s">
        <v>10022</v>
      </c>
      <c r="C408" s="832" t="s">
        <v>6770</v>
      </c>
      <c r="D408" s="832" t="s">
        <v>10053</v>
      </c>
      <c r="E408" s="832" t="s">
        <v>10054</v>
      </c>
      <c r="F408" s="849">
        <v>10</v>
      </c>
      <c r="G408" s="849">
        <v>12110</v>
      </c>
      <c r="H408" s="849">
        <v>4.9958745874587462</v>
      </c>
      <c r="I408" s="849">
        <v>1211</v>
      </c>
      <c r="J408" s="849">
        <v>2</v>
      </c>
      <c r="K408" s="849">
        <v>2424</v>
      </c>
      <c r="L408" s="849">
        <v>1</v>
      </c>
      <c r="M408" s="849">
        <v>1212</v>
      </c>
      <c r="N408" s="849">
        <v>6</v>
      </c>
      <c r="O408" s="849">
        <v>7296</v>
      </c>
      <c r="P408" s="837">
        <v>3.0099009900990099</v>
      </c>
      <c r="Q408" s="850">
        <v>1216</v>
      </c>
    </row>
    <row r="409" spans="1:17" ht="14.4" customHeight="1" x14ac:dyDescent="0.3">
      <c r="A409" s="831" t="s">
        <v>10021</v>
      </c>
      <c r="B409" s="832" t="s">
        <v>10022</v>
      </c>
      <c r="C409" s="832" t="s">
        <v>6770</v>
      </c>
      <c r="D409" s="832" t="s">
        <v>10055</v>
      </c>
      <c r="E409" s="832" t="s">
        <v>10056</v>
      </c>
      <c r="F409" s="849">
        <v>22</v>
      </c>
      <c r="G409" s="849">
        <v>2508</v>
      </c>
      <c r="H409" s="849">
        <v>0.94820415879017017</v>
      </c>
      <c r="I409" s="849">
        <v>114</v>
      </c>
      <c r="J409" s="849">
        <v>23</v>
      </c>
      <c r="K409" s="849">
        <v>2645</v>
      </c>
      <c r="L409" s="849">
        <v>1</v>
      </c>
      <c r="M409" s="849">
        <v>115</v>
      </c>
      <c r="N409" s="849">
        <v>24</v>
      </c>
      <c r="O409" s="849">
        <v>2784</v>
      </c>
      <c r="P409" s="837">
        <v>1.0525519848771268</v>
      </c>
      <c r="Q409" s="850">
        <v>116</v>
      </c>
    </row>
    <row r="410" spans="1:17" ht="14.4" customHeight="1" x14ac:dyDescent="0.3">
      <c r="A410" s="831" t="s">
        <v>10021</v>
      </c>
      <c r="B410" s="832" t="s">
        <v>10022</v>
      </c>
      <c r="C410" s="832" t="s">
        <v>6770</v>
      </c>
      <c r="D410" s="832" t="s">
        <v>10057</v>
      </c>
      <c r="E410" s="832" t="s">
        <v>10058</v>
      </c>
      <c r="F410" s="849">
        <v>11</v>
      </c>
      <c r="G410" s="849">
        <v>1650</v>
      </c>
      <c r="H410" s="849">
        <v>0.84055017829852263</v>
      </c>
      <c r="I410" s="849">
        <v>150</v>
      </c>
      <c r="J410" s="849">
        <v>13</v>
      </c>
      <c r="K410" s="849">
        <v>1963</v>
      </c>
      <c r="L410" s="849">
        <v>1</v>
      </c>
      <c r="M410" s="849">
        <v>151</v>
      </c>
      <c r="N410" s="849">
        <v>10</v>
      </c>
      <c r="O410" s="849">
        <v>1520</v>
      </c>
      <c r="P410" s="837">
        <v>0.77432501273560872</v>
      </c>
      <c r="Q410" s="850">
        <v>152</v>
      </c>
    </row>
    <row r="411" spans="1:17" ht="14.4" customHeight="1" x14ac:dyDescent="0.3">
      <c r="A411" s="831" t="s">
        <v>10021</v>
      </c>
      <c r="B411" s="832" t="s">
        <v>10022</v>
      </c>
      <c r="C411" s="832" t="s">
        <v>6770</v>
      </c>
      <c r="D411" s="832" t="s">
        <v>10059</v>
      </c>
      <c r="E411" s="832" t="s">
        <v>10060</v>
      </c>
      <c r="F411" s="849">
        <v>1</v>
      </c>
      <c r="G411" s="849">
        <v>1065</v>
      </c>
      <c r="H411" s="849"/>
      <c r="I411" s="849">
        <v>1065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10021</v>
      </c>
      <c r="B412" s="832" t="s">
        <v>10022</v>
      </c>
      <c r="C412" s="832" t="s">
        <v>6770</v>
      </c>
      <c r="D412" s="832" t="s">
        <v>10061</v>
      </c>
      <c r="E412" s="832" t="s">
        <v>10062</v>
      </c>
      <c r="F412" s="849">
        <v>1</v>
      </c>
      <c r="G412" s="849">
        <v>302</v>
      </c>
      <c r="H412" s="849"/>
      <c r="I412" s="849">
        <v>302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10063</v>
      </c>
      <c r="B413" s="832" t="s">
        <v>10064</v>
      </c>
      <c r="C413" s="832" t="s">
        <v>6770</v>
      </c>
      <c r="D413" s="832" t="s">
        <v>10065</v>
      </c>
      <c r="E413" s="832" t="s">
        <v>10066</v>
      </c>
      <c r="F413" s="849">
        <v>110</v>
      </c>
      <c r="G413" s="849">
        <v>6380</v>
      </c>
      <c r="H413" s="849">
        <v>1.0576923076923077</v>
      </c>
      <c r="I413" s="849">
        <v>58</v>
      </c>
      <c r="J413" s="849">
        <v>104</v>
      </c>
      <c r="K413" s="849">
        <v>6032</v>
      </c>
      <c r="L413" s="849">
        <v>1</v>
      </c>
      <c r="M413" s="849">
        <v>58</v>
      </c>
      <c r="N413" s="849">
        <v>100</v>
      </c>
      <c r="O413" s="849">
        <v>5900</v>
      </c>
      <c r="P413" s="837">
        <v>0.97811671087533159</v>
      </c>
      <c r="Q413" s="850">
        <v>59</v>
      </c>
    </row>
    <row r="414" spans="1:17" ht="14.4" customHeight="1" x14ac:dyDescent="0.3">
      <c r="A414" s="831" t="s">
        <v>10063</v>
      </c>
      <c r="B414" s="832" t="s">
        <v>10064</v>
      </c>
      <c r="C414" s="832" t="s">
        <v>6770</v>
      </c>
      <c r="D414" s="832" t="s">
        <v>10067</v>
      </c>
      <c r="E414" s="832" t="s">
        <v>10068</v>
      </c>
      <c r="F414" s="849">
        <v>103</v>
      </c>
      <c r="G414" s="849">
        <v>13493</v>
      </c>
      <c r="H414" s="849">
        <v>1.2169011544011543</v>
      </c>
      <c r="I414" s="849">
        <v>131</v>
      </c>
      <c r="J414" s="849">
        <v>84</v>
      </c>
      <c r="K414" s="849">
        <v>11088</v>
      </c>
      <c r="L414" s="849">
        <v>1</v>
      </c>
      <c r="M414" s="849">
        <v>132</v>
      </c>
      <c r="N414" s="849">
        <v>90</v>
      </c>
      <c r="O414" s="849">
        <v>11880</v>
      </c>
      <c r="P414" s="837">
        <v>1.0714285714285714</v>
      </c>
      <c r="Q414" s="850">
        <v>132</v>
      </c>
    </row>
    <row r="415" spans="1:17" ht="14.4" customHeight="1" x14ac:dyDescent="0.3">
      <c r="A415" s="831" t="s">
        <v>10063</v>
      </c>
      <c r="B415" s="832" t="s">
        <v>10064</v>
      </c>
      <c r="C415" s="832" t="s">
        <v>6770</v>
      </c>
      <c r="D415" s="832" t="s">
        <v>10069</v>
      </c>
      <c r="E415" s="832" t="s">
        <v>10070</v>
      </c>
      <c r="F415" s="849">
        <v>2</v>
      </c>
      <c r="G415" s="849">
        <v>378</v>
      </c>
      <c r="H415" s="849">
        <v>1.9894736842105263</v>
      </c>
      <c r="I415" s="849">
        <v>189</v>
      </c>
      <c r="J415" s="849">
        <v>1</v>
      </c>
      <c r="K415" s="849">
        <v>190</v>
      </c>
      <c r="L415" s="849">
        <v>1</v>
      </c>
      <c r="M415" s="849">
        <v>190</v>
      </c>
      <c r="N415" s="849"/>
      <c r="O415" s="849"/>
      <c r="P415" s="837"/>
      <c r="Q415" s="850"/>
    </row>
    <row r="416" spans="1:17" ht="14.4" customHeight="1" x14ac:dyDescent="0.3">
      <c r="A416" s="831" t="s">
        <v>10063</v>
      </c>
      <c r="B416" s="832" t="s">
        <v>10064</v>
      </c>
      <c r="C416" s="832" t="s">
        <v>6770</v>
      </c>
      <c r="D416" s="832" t="s">
        <v>10071</v>
      </c>
      <c r="E416" s="832" t="s">
        <v>10072</v>
      </c>
      <c r="F416" s="849">
        <v>7</v>
      </c>
      <c r="G416" s="849">
        <v>2856</v>
      </c>
      <c r="H416" s="849">
        <v>7</v>
      </c>
      <c r="I416" s="849">
        <v>408</v>
      </c>
      <c r="J416" s="849">
        <v>1</v>
      </c>
      <c r="K416" s="849">
        <v>408</v>
      </c>
      <c r="L416" s="849">
        <v>1</v>
      </c>
      <c r="M416" s="849">
        <v>408</v>
      </c>
      <c r="N416" s="849">
        <v>2</v>
      </c>
      <c r="O416" s="849">
        <v>822</v>
      </c>
      <c r="P416" s="837">
        <v>2.0147058823529411</v>
      </c>
      <c r="Q416" s="850">
        <v>411</v>
      </c>
    </row>
    <row r="417" spans="1:17" ht="14.4" customHeight="1" x14ac:dyDescent="0.3">
      <c r="A417" s="831" t="s">
        <v>10063</v>
      </c>
      <c r="B417" s="832" t="s">
        <v>10064</v>
      </c>
      <c r="C417" s="832" t="s">
        <v>6770</v>
      </c>
      <c r="D417" s="832" t="s">
        <v>10073</v>
      </c>
      <c r="E417" s="832" t="s">
        <v>10074</v>
      </c>
      <c r="F417" s="849">
        <v>46</v>
      </c>
      <c r="G417" s="849">
        <v>8280</v>
      </c>
      <c r="H417" s="849">
        <v>0.71875</v>
      </c>
      <c r="I417" s="849">
        <v>180</v>
      </c>
      <c r="J417" s="849">
        <v>64</v>
      </c>
      <c r="K417" s="849">
        <v>11520</v>
      </c>
      <c r="L417" s="849">
        <v>1</v>
      </c>
      <c r="M417" s="849">
        <v>180</v>
      </c>
      <c r="N417" s="849">
        <v>68</v>
      </c>
      <c r="O417" s="849">
        <v>12444</v>
      </c>
      <c r="P417" s="837">
        <v>1.0802083333333334</v>
      </c>
      <c r="Q417" s="850">
        <v>183</v>
      </c>
    </row>
    <row r="418" spans="1:17" ht="14.4" customHeight="1" x14ac:dyDescent="0.3">
      <c r="A418" s="831" t="s">
        <v>10063</v>
      </c>
      <c r="B418" s="832" t="s">
        <v>10064</v>
      </c>
      <c r="C418" s="832" t="s">
        <v>6770</v>
      </c>
      <c r="D418" s="832" t="s">
        <v>10075</v>
      </c>
      <c r="E418" s="832" t="s">
        <v>10076</v>
      </c>
      <c r="F418" s="849">
        <v>3</v>
      </c>
      <c r="G418" s="849">
        <v>1707</v>
      </c>
      <c r="H418" s="849">
        <v>0.74868421052631584</v>
      </c>
      <c r="I418" s="849">
        <v>569</v>
      </c>
      <c r="J418" s="849">
        <v>4</v>
      </c>
      <c r="K418" s="849">
        <v>2280</v>
      </c>
      <c r="L418" s="849">
        <v>1</v>
      </c>
      <c r="M418" s="849">
        <v>570</v>
      </c>
      <c r="N418" s="849">
        <v>3</v>
      </c>
      <c r="O418" s="849">
        <v>1725</v>
      </c>
      <c r="P418" s="837">
        <v>0.75657894736842102</v>
      </c>
      <c r="Q418" s="850">
        <v>575</v>
      </c>
    </row>
    <row r="419" spans="1:17" ht="14.4" customHeight="1" x14ac:dyDescent="0.3">
      <c r="A419" s="831" t="s">
        <v>10063</v>
      </c>
      <c r="B419" s="832" t="s">
        <v>10064</v>
      </c>
      <c r="C419" s="832" t="s">
        <v>6770</v>
      </c>
      <c r="D419" s="832" t="s">
        <v>10077</v>
      </c>
      <c r="E419" s="832" t="s">
        <v>10078</v>
      </c>
      <c r="F419" s="849">
        <v>57</v>
      </c>
      <c r="G419" s="849">
        <v>19152</v>
      </c>
      <c r="H419" s="849">
        <v>1.0929011641177813</v>
      </c>
      <c r="I419" s="849">
        <v>336</v>
      </c>
      <c r="J419" s="849">
        <v>52</v>
      </c>
      <c r="K419" s="849">
        <v>17524</v>
      </c>
      <c r="L419" s="849">
        <v>1</v>
      </c>
      <c r="M419" s="849">
        <v>337</v>
      </c>
      <c r="N419" s="849">
        <v>33</v>
      </c>
      <c r="O419" s="849">
        <v>11253</v>
      </c>
      <c r="P419" s="837">
        <v>0.64214791143574523</v>
      </c>
      <c r="Q419" s="850">
        <v>341</v>
      </c>
    </row>
    <row r="420" spans="1:17" ht="14.4" customHeight="1" x14ac:dyDescent="0.3">
      <c r="A420" s="831" t="s">
        <v>10063</v>
      </c>
      <c r="B420" s="832" t="s">
        <v>10064</v>
      </c>
      <c r="C420" s="832" t="s">
        <v>6770</v>
      </c>
      <c r="D420" s="832" t="s">
        <v>10079</v>
      </c>
      <c r="E420" s="832" t="s">
        <v>10080</v>
      </c>
      <c r="F420" s="849">
        <v>6</v>
      </c>
      <c r="G420" s="849">
        <v>2754</v>
      </c>
      <c r="H420" s="849">
        <v>0.8571428571428571</v>
      </c>
      <c r="I420" s="849">
        <v>459</v>
      </c>
      <c r="J420" s="849">
        <v>7</v>
      </c>
      <c r="K420" s="849">
        <v>3213</v>
      </c>
      <c r="L420" s="849">
        <v>1</v>
      </c>
      <c r="M420" s="849">
        <v>459</v>
      </c>
      <c r="N420" s="849"/>
      <c r="O420" s="849"/>
      <c r="P420" s="837"/>
      <c r="Q420" s="850"/>
    </row>
    <row r="421" spans="1:17" ht="14.4" customHeight="1" x14ac:dyDescent="0.3">
      <c r="A421" s="831" t="s">
        <v>10063</v>
      </c>
      <c r="B421" s="832" t="s">
        <v>10064</v>
      </c>
      <c r="C421" s="832" t="s">
        <v>6770</v>
      </c>
      <c r="D421" s="832" t="s">
        <v>10081</v>
      </c>
      <c r="E421" s="832" t="s">
        <v>10082</v>
      </c>
      <c r="F421" s="849">
        <v>249</v>
      </c>
      <c r="G421" s="849">
        <v>86901</v>
      </c>
      <c r="H421" s="849">
        <v>1.2230964109781843</v>
      </c>
      <c r="I421" s="849">
        <v>349</v>
      </c>
      <c r="J421" s="849">
        <v>203</v>
      </c>
      <c r="K421" s="849">
        <v>71050</v>
      </c>
      <c r="L421" s="849">
        <v>1</v>
      </c>
      <c r="M421" s="849">
        <v>350</v>
      </c>
      <c r="N421" s="849">
        <v>230</v>
      </c>
      <c r="O421" s="849">
        <v>80730</v>
      </c>
      <c r="P421" s="837">
        <v>1.1362420830401125</v>
      </c>
      <c r="Q421" s="850">
        <v>351</v>
      </c>
    </row>
    <row r="422" spans="1:17" ht="14.4" customHeight="1" x14ac:dyDescent="0.3">
      <c r="A422" s="831" t="s">
        <v>10063</v>
      </c>
      <c r="B422" s="832" t="s">
        <v>10064</v>
      </c>
      <c r="C422" s="832" t="s">
        <v>6770</v>
      </c>
      <c r="D422" s="832" t="s">
        <v>10083</v>
      </c>
      <c r="E422" s="832" t="s">
        <v>10084</v>
      </c>
      <c r="F422" s="849">
        <v>2</v>
      </c>
      <c r="G422" s="849">
        <v>3306</v>
      </c>
      <c r="H422" s="849">
        <v>0.49939577039274924</v>
      </c>
      <c r="I422" s="849">
        <v>1653</v>
      </c>
      <c r="J422" s="849">
        <v>4</v>
      </c>
      <c r="K422" s="849">
        <v>6620</v>
      </c>
      <c r="L422" s="849">
        <v>1</v>
      </c>
      <c r="M422" s="849">
        <v>1655</v>
      </c>
      <c r="N422" s="849">
        <v>2</v>
      </c>
      <c r="O422" s="849">
        <v>3320</v>
      </c>
      <c r="P422" s="837">
        <v>0.50151057401812693</v>
      </c>
      <c r="Q422" s="850">
        <v>1660</v>
      </c>
    </row>
    <row r="423" spans="1:17" ht="14.4" customHeight="1" x14ac:dyDescent="0.3">
      <c r="A423" s="831" t="s">
        <v>10063</v>
      </c>
      <c r="B423" s="832" t="s">
        <v>10064</v>
      </c>
      <c r="C423" s="832" t="s">
        <v>6770</v>
      </c>
      <c r="D423" s="832" t="s">
        <v>10085</v>
      </c>
      <c r="E423" s="832" t="s">
        <v>10086</v>
      </c>
      <c r="F423" s="849">
        <v>2</v>
      </c>
      <c r="G423" s="849">
        <v>12462</v>
      </c>
      <c r="H423" s="849">
        <v>0.66549182954181352</v>
      </c>
      <c r="I423" s="849">
        <v>6231</v>
      </c>
      <c r="J423" s="849">
        <v>3</v>
      </c>
      <c r="K423" s="849">
        <v>18726</v>
      </c>
      <c r="L423" s="849">
        <v>1</v>
      </c>
      <c r="M423" s="849">
        <v>6242</v>
      </c>
      <c r="N423" s="849">
        <v>2</v>
      </c>
      <c r="O423" s="849">
        <v>12574</v>
      </c>
      <c r="P423" s="837">
        <v>0.67147281854106589</v>
      </c>
      <c r="Q423" s="850">
        <v>6287</v>
      </c>
    </row>
    <row r="424" spans="1:17" ht="14.4" customHeight="1" x14ac:dyDescent="0.3">
      <c r="A424" s="831" t="s">
        <v>10063</v>
      </c>
      <c r="B424" s="832" t="s">
        <v>10064</v>
      </c>
      <c r="C424" s="832" t="s">
        <v>6770</v>
      </c>
      <c r="D424" s="832" t="s">
        <v>9302</v>
      </c>
      <c r="E424" s="832" t="s">
        <v>9303</v>
      </c>
      <c r="F424" s="849">
        <v>2</v>
      </c>
      <c r="G424" s="849">
        <v>234</v>
      </c>
      <c r="H424" s="849">
        <v>1</v>
      </c>
      <c r="I424" s="849">
        <v>117</v>
      </c>
      <c r="J424" s="849">
        <v>2</v>
      </c>
      <c r="K424" s="849">
        <v>234</v>
      </c>
      <c r="L424" s="849">
        <v>1</v>
      </c>
      <c r="M424" s="849">
        <v>117</v>
      </c>
      <c r="N424" s="849">
        <v>2</v>
      </c>
      <c r="O424" s="849">
        <v>236</v>
      </c>
      <c r="P424" s="837">
        <v>1.0085470085470085</v>
      </c>
      <c r="Q424" s="850">
        <v>118</v>
      </c>
    </row>
    <row r="425" spans="1:17" ht="14.4" customHeight="1" x14ac:dyDescent="0.3">
      <c r="A425" s="831" t="s">
        <v>10063</v>
      </c>
      <c r="B425" s="832" t="s">
        <v>10064</v>
      </c>
      <c r="C425" s="832" t="s">
        <v>6770</v>
      </c>
      <c r="D425" s="832" t="s">
        <v>10087</v>
      </c>
      <c r="E425" s="832" t="s">
        <v>10088</v>
      </c>
      <c r="F425" s="849">
        <v>2</v>
      </c>
      <c r="G425" s="849">
        <v>98</v>
      </c>
      <c r="H425" s="849">
        <v>2</v>
      </c>
      <c r="I425" s="849">
        <v>49</v>
      </c>
      <c r="J425" s="849">
        <v>1</v>
      </c>
      <c r="K425" s="849">
        <v>49</v>
      </c>
      <c r="L425" s="849">
        <v>1</v>
      </c>
      <c r="M425" s="849">
        <v>49</v>
      </c>
      <c r="N425" s="849"/>
      <c r="O425" s="849"/>
      <c r="P425" s="837"/>
      <c r="Q425" s="850"/>
    </row>
    <row r="426" spans="1:17" ht="14.4" customHeight="1" x14ac:dyDescent="0.3">
      <c r="A426" s="831" t="s">
        <v>10063</v>
      </c>
      <c r="B426" s="832" t="s">
        <v>10064</v>
      </c>
      <c r="C426" s="832" t="s">
        <v>6770</v>
      </c>
      <c r="D426" s="832" t="s">
        <v>10089</v>
      </c>
      <c r="E426" s="832" t="s">
        <v>10090</v>
      </c>
      <c r="F426" s="849">
        <v>4</v>
      </c>
      <c r="G426" s="849">
        <v>1564</v>
      </c>
      <c r="H426" s="849">
        <v>0.66496598639455784</v>
      </c>
      <c r="I426" s="849">
        <v>391</v>
      </c>
      <c r="J426" s="849">
        <v>6</v>
      </c>
      <c r="K426" s="849">
        <v>2352</v>
      </c>
      <c r="L426" s="849">
        <v>1</v>
      </c>
      <c r="M426" s="849">
        <v>392</v>
      </c>
      <c r="N426" s="849">
        <v>1</v>
      </c>
      <c r="O426" s="849">
        <v>399</v>
      </c>
      <c r="P426" s="837">
        <v>0.16964285714285715</v>
      </c>
      <c r="Q426" s="850">
        <v>399</v>
      </c>
    </row>
    <row r="427" spans="1:17" ht="14.4" customHeight="1" x14ac:dyDescent="0.3">
      <c r="A427" s="831" t="s">
        <v>10063</v>
      </c>
      <c r="B427" s="832" t="s">
        <v>10064</v>
      </c>
      <c r="C427" s="832" t="s">
        <v>6770</v>
      </c>
      <c r="D427" s="832" t="s">
        <v>9306</v>
      </c>
      <c r="E427" s="832" t="s">
        <v>9307</v>
      </c>
      <c r="F427" s="849">
        <v>3</v>
      </c>
      <c r="G427" s="849">
        <v>114</v>
      </c>
      <c r="H427" s="849">
        <v>1</v>
      </c>
      <c r="I427" s="849">
        <v>38</v>
      </c>
      <c r="J427" s="849">
        <v>3</v>
      </c>
      <c r="K427" s="849">
        <v>114</v>
      </c>
      <c r="L427" s="849">
        <v>1</v>
      </c>
      <c r="M427" s="849">
        <v>38</v>
      </c>
      <c r="N427" s="849">
        <v>3</v>
      </c>
      <c r="O427" s="849">
        <v>114</v>
      </c>
      <c r="P427" s="837">
        <v>1</v>
      </c>
      <c r="Q427" s="850">
        <v>38</v>
      </c>
    </row>
    <row r="428" spans="1:17" ht="14.4" customHeight="1" x14ac:dyDescent="0.3">
      <c r="A428" s="831" t="s">
        <v>10063</v>
      </c>
      <c r="B428" s="832" t="s">
        <v>10064</v>
      </c>
      <c r="C428" s="832" t="s">
        <v>6770</v>
      </c>
      <c r="D428" s="832" t="s">
        <v>9308</v>
      </c>
      <c r="E428" s="832" t="s">
        <v>9309</v>
      </c>
      <c r="F428" s="849">
        <v>4</v>
      </c>
      <c r="G428" s="849">
        <v>2820</v>
      </c>
      <c r="H428" s="849">
        <v>0.66478076379066475</v>
      </c>
      <c r="I428" s="849">
        <v>705</v>
      </c>
      <c r="J428" s="849">
        <v>6</v>
      </c>
      <c r="K428" s="849">
        <v>4242</v>
      </c>
      <c r="L428" s="849">
        <v>1</v>
      </c>
      <c r="M428" s="849">
        <v>707</v>
      </c>
      <c r="N428" s="849">
        <v>1</v>
      </c>
      <c r="O428" s="849">
        <v>713</v>
      </c>
      <c r="P428" s="837">
        <v>0.16808109382366809</v>
      </c>
      <c r="Q428" s="850">
        <v>713</v>
      </c>
    </row>
    <row r="429" spans="1:17" ht="14.4" customHeight="1" x14ac:dyDescent="0.3">
      <c r="A429" s="831" t="s">
        <v>10063</v>
      </c>
      <c r="B429" s="832" t="s">
        <v>10064</v>
      </c>
      <c r="C429" s="832" t="s">
        <v>6770</v>
      </c>
      <c r="D429" s="832" t="s">
        <v>10091</v>
      </c>
      <c r="E429" s="832" t="s">
        <v>10092</v>
      </c>
      <c r="F429" s="849">
        <v>170</v>
      </c>
      <c r="G429" s="849">
        <v>51850</v>
      </c>
      <c r="H429" s="849">
        <v>1.0828025477707006</v>
      </c>
      <c r="I429" s="849">
        <v>305</v>
      </c>
      <c r="J429" s="849">
        <v>157</v>
      </c>
      <c r="K429" s="849">
        <v>47885</v>
      </c>
      <c r="L429" s="849">
        <v>1</v>
      </c>
      <c r="M429" s="849">
        <v>305</v>
      </c>
      <c r="N429" s="849">
        <v>184</v>
      </c>
      <c r="O429" s="849">
        <v>56672</v>
      </c>
      <c r="P429" s="837">
        <v>1.1835021405450559</v>
      </c>
      <c r="Q429" s="850">
        <v>308</v>
      </c>
    </row>
    <row r="430" spans="1:17" ht="14.4" customHeight="1" x14ac:dyDescent="0.3">
      <c r="A430" s="831" t="s">
        <v>10063</v>
      </c>
      <c r="B430" s="832" t="s">
        <v>10064</v>
      </c>
      <c r="C430" s="832" t="s">
        <v>6770</v>
      </c>
      <c r="D430" s="832" t="s">
        <v>10093</v>
      </c>
      <c r="E430" s="832" t="s">
        <v>10094</v>
      </c>
      <c r="F430" s="849">
        <v>211</v>
      </c>
      <c r="G430" s="849">
        <v>104234</v>
      </c>
      <c r="H430" s="849">
        <v>1.0581594842901376</v>
      </c>
      <c r="I430" s="849">
        <v>494</v>
      </c>
      <c r="J430" s="849">
        <v>199</v>
      </c>
      <c r="K430" s="849">
        <v>98505</v>
      </c>
      <c r="L430" s="849">
        <v>1</v>
      </c>
      <c r="M430" s="849">
        <v>495</v>
      </c>
      <c r="N430" s="849">
        <v>214</v>
      </c>
      <c r="O430" s="849">
        <v>106786</v>
      </c>
      <c r="P430" s="837">
        <v>1.084066798639663</v>
      </c>
      <c r="Q430" s="850">
        <v>499</v>
      </c>
    </row>
    <row r="431" spans="1:17" ht="14.4" customHeight="1" x14ac:dyDescent="0.3">
      <c r="A431" s="831" t="s">
        <v>10063</v>
      </c>
      <c r="B431" s="832" t="s">
        <v>10064</v>
      </c>
      <c r="C431" s="832" t="s">
        <v>6770</v>
      </c>
      <c r="D431" s="832" t="s">
        <v>10095</v>
      </c>
      <c r="E431" s="832" t="s">
        <v>10096</v>
      </c>
      <c r="F431" s="849">
        <v>282</v>
      </c>
      <c r="G431" s="849">
        <v>104340</v>
      </c>
      <c r="H431" s="849">
        <v>0.98680663923960843</v>
      </c>
      <c r="I431" s="849">
        <v>370</v>
      </c>
      <c r="J431" s="849">
        <v>285</v>
      </c>
      <c r="K431" s="849">
        <v>105735</v>
      </c>
      <c r="L431" s="849">
        <v>1</v>
      </c>
      <c r="M431" s="849">
        <v>371</v>
      </c>
      <c r="N431" s="849">
        <v>295</v>
      </c>
      <c r="O431" s="849">
        <v>110920</v>
      </c>
      <c r="P431" s="837">
        <v>1.0490376885610253</v>
      </c>
      <c r="Q431" s="850">
        <v>376</v>
      </c>
    </row>
    <row r="432" spans="1:17" ht="14.4" customHeight="1" x14ac:dyDescent="0.3">
      <c r="A432" s="831" t="s">
        <v>10063</v>
      </c>
      <c r="B432" s="832" t="s">
        <v>10064</v>
      </c>
      <c r="C432" s="832" t="s">
        <v>6770</v>
      </c>
      <c r="D432" s="832" t="s">
        <v>10097</v>
      </c>
      <c r="E432" s="832" t="s">
        <v>10098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3132</v>
      </c>
      <c r="P432" s="837"/>
      <c r="Q432" s="850">
        <v>3132</v>
      </c>
    </row>
    <row r="433" spans="1:17" ht="14.4" customHeight="1" x14ac:dyDescent="0.3">
      <c r="A433" s="831" t="s">
        <v>10063</v>
      </c>
      <c r="B433" s="832" t="s">
        <v>10064</v>
      </c>
      <c r="C433" s="832" t="s">
        <v>6770</v>
      </c>
      <c r="D433" s="832" t="s">
        <v>9384</v>
      </c>
      <c r="E433" s="832" t="s">
        <v>9385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12</v>
      </c>
      <c r="P433" s="837"/>
      <c r="Q433" s="850">
        <v>12</v>
      </c>
    </row>
    <row r="434" spans="1:17" ht="14.4" customHeight="1" x14ac:dyDescent="0.3">
      <c r="A434" s="831" t="s">
        <v>10063</v>
      </c>
      <c r="B434" s="832" t="s">
        <v>10064</v>
      </c>
      <c r="C434" s="832" t="s">
        <v>6770</v>
      </c>
      <c r="D434" s="832" t="s">
        <v>10099</v>
      </c>
      <c r="E434" s="832" t="s">
        <v>10100</v>
      </c>
      <c r="F434" s="849">
        <v>39</v>
      </c>
      <c r="G434" s="849">
        <v>4329</v>
      </c>
      <c r="H434" s="849">
        <v>0.89887873754152825</v>
      </c>
      <c r="I434" s="849">
        <v>111</v>
      </c>
      <c r="J434" s="849">
        <v>43</v>
      </c>
      <c r="K434" s="849">
        <v>4816</v>
      </c>
      <c r="L434" s="849">
        <v>1</v>
      </c>
      <c r="M434" s="849">
        <v>112</v>
      </c>
      <c r="N434" s="849">
        <v>39</v>
      </c>
      <c r="O434" s="849">
        <v>4407</v>
      </c>
      <c r="P434" s="837">
        <v>0.91507475083056478</v>
      </c>
      <c r="Q434" s="850">
        <v>113</v>
      </c>
    </row>
    <row r="435" spans="1:17" ht="14.4" customHeight="1" x14ac:dyDescent="0.3">
      <c r="A435" s="831" t="s">
        <v>10063</v>
      </c>
      <c r="B435" s="832" t="s">
        <v>10064</v>
      </c>
      <c r="C435" s="832" t="s">
        <v>6770</v>
      </c>
      <c r="D435" s="832" t="s">
        <v>10101</v>
      </c>
      <c r="E435" s="832" t="s">
        <v>10102</v>
      </c>
      <c r="F435" s="849">
        <v>16</v>
      </c>
      <c r="G435" s="849">
        <v>2000</v>
      </c>
      <c r="H435" s="849">
        <v>1.5873015873015872</v>
      </c>
      <c r="I435" s="849">
        <v>125</v>
      </c>
      <c r="J435" s="849">
        <v>10</v>
      </c>
      <c r="K435" s="849">
        <v>1260</v>
      </c>
      <c r="L435" s="849">
        <v>1</v>
      </c>
      <c r="M435" s="849">
        <v>126</v>
      </c>
      <c r="N435" s="849">
        <v>3</v>
      </c>
      <c r="O435" s="849">
        <v>378</v>
      </c>
      <c r="P435" s="837">
        <v>0.3</v>
      </c>
      <c r="Q435" s="850">
        <v>126</v>
      </c>
    </row>
    <row r="436" spans="1:17" ht="14.4" customHeight="1" x14ac:dyDescent="0.3">
      <c r="A436" s="831" t="s">
        <v>10063</v>
      </c>
      <c r="B436" s="832" t="s">
        <v>10064</v>
      </c>
      <c r="C436" s="832" t="s">
        <v>6770</v>
      </c>
      <c r="D436" s="832" t="s">
        <v>9310</v>
      </c>
      <c r="E436" s="832" t="s">
        <v>9311</v>
      </c>
      <c r="F436" s="849">
        <v>7</v>
      </c>
      <c r="G436" s="849">
        <v>3465</v>
      </c>
      <c r="H436" s="849">
        <v>1.7464717741935485</v>
      </c>
      <c r="I436" s="849">
        <v>495</v>
      </c>
      <c r="J436" s="849">
        <v>4</v>
      </c>
      <c r="K436" s="849">
        <v>1984</v>
      </c>
      <c r="L436" s="849">
        <v>1</v>
      </c>
      <c r="M436" s="849">
        <v>496</v>
      </c>
      <c r="N436" s="849">
        <v>1</v>
      </c>
      <c r="O436" s="849">
        <v>500</v>
      </c>
      <c r="P436" s="837">
        <v>0.25201612903225806</v>
      </c>
      <c r="Q436" s="850">
        <v>500</v>
      </c>
    </row>
    <row r="437" spans="1:17" ht="14.4" customHeight="1" x14ac:dyDescent="0.3">
      <c r="A437" s="831" t="s">
        <v>10063</v>
      </c>
      <c r="B437" s="832" t="s">
        <v>10064</v>
      </c>
      <c r="C437" s="832" t="s">
        <v>6770</v>
      </c>
      <c r="D437" s="832" t="s">
        <v>10103</v>
      </c>
      <c r="E437" s="832" t="s">
        <v>10104</v>
      </c>
      <c r="F437" s="849">
        <v>78</v>
      </c>
      <c r="G437" s="849">
        <v>35568</v>
      </c>
      <c r="H437" s="849">
        <v>1.0354585152838427</v>
      </c>
      <c r="I437" s="849">
        <v>456</v>
      </c>
      <c r="J437" s="849">
        <v>75</v>
      </c>
      <c r="K437" s="849">
        <v>34350</v>
      </c>
      <c r="L437" s="849">
        <v>1</v>
      </c>
      <c r="M437" s="849">
        <v>458</v>
      </c>
      <c r="N437" s="849">
        <v>53</v>
      </c>
      <c r="O437" s="849">
        <v>24539</v>
      </c>
      <c r="P437" s="837">
        <v>0.71438136826783116</v>
      </c>
      <c r="Q437" s="850">
        <v>463</v>
      </c>
    </row>
    <row r="438" spans="1:17" ht="14.4" customHeight="1" x14ac:dyDescent="0.3">
      <c r="A438" s="831" t="s">
        <v>10063</v>
      </c>
      <c r="B438" s="832" t="s">
        <v>10064</v>
      </c>
      <c r="C438" s="832" t="s">
        <v>6770</v>
      </c>
      <c r="D438" s="832" t="s">
        <v>10105</v>
      </c>
      <c r="E438" s="832" t="s">
        <v>10106</v>
      </c>
      <c r="F438" s="849">
        <v>274</v>
      </c>
      <c r="G438" s="849">
        <v>15892</v>
      </c>
      <c r="H438" s="849">
        <v>1.2123893805309736</v>
      </c>
      <c r="I438" s="849">
        <v>58</v>
      </c>
      <c r="J438" s="849">
        <v>226</v>
      </c>
      <c r="K438" s="849">
        <v>13108</v>
      </c>
      <c r="L438" s="849">
        <v>1</v>
      </c>
      <c r="M438" s="849">
        <v>58</v>
      </c>
      <c r="N438" s="849">
        <v>246</v>
      </c>
      <c r="O438" s="849">
        <v>14514</v>
      </c>
      <c r="P438" s="837">
        <v>1.1072627403112603</v>
      </c>
      <c r="Q438" s="850">
        <v>59</v>
      </c>
    </row>
    <row r="439" spans="1:17" ht="14.4" customHeight="1" x14ac:dyDescent="0.3">
      <c r="A439" s="831" t="s">
        <v>10063</v>
      </c>
      <c r="B439" s="832" t="s">
        <v>10064</v>
      </c>
      <c r="C439" s="832" t="s">
        <v>6770</v>
      </c>
      <c r="D439" s="832" t="s">
        <v>9369</v>
      </c>
      <c r="E439" s="832" t="s">
        <v>9370</v>
      </c>
      <c r="F439" s="849">
        <v>4</v>
      </c>
      <c r="G439" s="849">
        <v>39048</v>
      </c>
      <c r="H439" s="849"/>
      <c r="I439" s="849">
        <v>9762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10063</v>
      </c>
      <c r="B440" s="832" t="s">
        <v>10064</v>
      </c>
      <c r="C440" s="832" t="s">
        <v>6770</v>
      </c>
      <c r="D440" s="832" t="s">
        <v>10107</v>
      </c>
      <c r="E440" s="832" t="s">
        <v>10108</v>
      </c>
      <c r="F440" s="849">
        <v>407</v>
      </c>
      <c r="G440" s="849">
        <v>71632</v>
      </c>
      <c r="H440" s="849">
        <v>1.0149625935162094</v>
      </c>
      <c r="I440" s="849">
        <v>176</v>
      </c>
      <c r="J440" s="849">
        <v>401</v>
      </c>
      <c r="K440" s="849">
        <v>70576</v>
      </c>
      <c r="L440" s="849">
        <v>1</v>
      </c>
      <c r="M440" s="849">
        <v>176</v>
      </c>
      <c r="N440" s="849">
        <v>413</v>
      </c>
      <c r="O440" s="849">
        <v>73927</v>
      </c>
      <c r="P440" s="837">
        <v>1.0474807299931987</v>
      </c>
      <c r="Q440" s="850">
        <v>179</v>
      </c>
    </row>
    <row r="441" spans="1:17" ht="14.4" customHeight="1" x14ac:dyDescent="0.3">
      <c r="A441" s="831" t="s">
        <v>10063</v>
      </c>
      <c r="B441" s="832" t="s">
        <v>10064</v>
      </c>
      <c r="C441" s="832" t="s">
        <v>6770</v>
      </c>
      <c r="D441" s="832" t="s">
        <v>9314</v>
      </c>
      <c r="E441" s="832" t="s">
        <v>9315</v>
      </c>
      <c r="F441" s="849">
        <v>12</v>
      </c>
      <c r="G441" s="849">
        <v>1020</v>
      </c>
      <c r="H441" s="849">
        <v>0.84717607973421927</v>
      </c>
      <c r="I441" s="849">
        <v>85</v>
      </c>
      <c r="J441" s="849">
        <v>14</v>
      </c>
      <c r="K441" s="849">
        <v>1204</v>
      </c>
      <c r="L441" s="849">
        <v>1</v>
      </c>
      <c r="M441" s="849">
        <v>86</v>
      </c>
      <c r="N441" s="849">
        <v>3</v>
      </c>
      <c r="O441" s="849">
        <v>261</v>
      </c>
      <c r="P441" s="837">
        <v>0.21677740863787376</v>
      </c>
      <c r="Q441" s="850">
        <v>87</v>
      </c>
    </row>
    <row r="442" spans="1:17" ht="14.4" customHeight="1" x14ac:dyDescent="0.3">
      <c r="A442" s="831" t="s">
        <v>10063</v>
      </c>
      <c r="B442" s="832" t="s">
        <v>10064</v>
      </c>
      <c r="C442" s="832" t="s">
        <v>6770</v>
      </c>
      <c r="D442" s="832" t="s">
        <v>10109</v>
      </c>
      <c r="E442" s="832" t="s">
        <v>10110</v>
      </c>
      <c r="F442" s="849">
        <v>10</v>
      </c>
      <c r="G442" s="849">
        <v>1700</v>
      </c>
      <c r="H442" s="849">
        <v>0.55555555555555558</v>
      </c>
      <c r="I442" s="849">
        <v>170</v>
      </c>
      <c r="J442" s="849">
        <v>18</v>
      </c>
      <c r="K442" s="849">
        <v>3060</v>
      </c>
      <c r="L442" s="849">
        <v>1</v>
      </c>
      <c r="M442" s="849">
        <v>170</v>
      </c>
      <c r="N442" s="849">
        <v>13</v>
      </c>
      <c r="O442" s="849">
        <v>2236</v>
      </c>
      <c r="P442" s="837">
        <v>0.73071895424836597</v>
      </c>
      <c r="Q442" s="850">
        <v>172</v>
      </c>
    </row>
    <row r="443" spans="1:17" ht="14.4" customHeight="1" x14ac:dyDescent="0.3">
      <c r="A443" s="831" t="s">
        <v>10063</v>
      </c>
      <c r="B443" s="832" t="s">
        <v>10064</v>
      </c>
      <c r="C443" s="832" t="s">
        <v>6770</v>
      </c>
      <c r="D443" s="832" t="s">
        <v>10111</v>
      </c>
      <c r="E443" s="832" t="s">
        <v>10112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31</v>
      </c>
      <c r="P443" s="837"/>
      <c r="Q443" s="850">
        <v>31</v>
      </c>
    </row>
    <row r="444" spans="1:17" ht="14.4" customHeight="1" x14ac:dyDescent="0.3">
      <c r="A444" s="831" t="s">
        <v>10063</v>
      </c>
      <c r="B444" s="832" t="s">
        <v>10064</v>
      </c>
      <c r="C444" s="832" t="s">
        <v>6770</v>
      </c>
      <c r="D444" s="832" t="s">
        <v>9316</v>
      </c>
      <c r="E444" s="832" t="s">
        <v>9317</v>
      </c>
      <c r="F444" s="849">
        <v>1</v>
      </c>
      <c r="G444" s="849">
        <v>176</v>
      </c>
      <c r="H444" s="849"/>
      <c r="I444" s="849">
        <v>176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10063</v>
      </c>
      <c r="B445" s="832" t="s">
        <v>10064</v>
      </c>
      <c r="C445" s="832" t="s">
        <v>6770</v>
      </c>
      <c r="D445" s="832" t="s">
        <v>10113</v>
      </c>
      <c r="E445" s="832" t="s">
        <v>10114</v>
      </c>
      <c r="F445" s="849">
        <v>4</v>
      </c>
      <c r="G445" s="849">
        <v>1056</v>
      </c>
      <c r="H445" s="849">
        <v>0.5714285714285714</v>
      </c>
      <c r="I445" s="849">
        <v>264</v>
      </c>
      <c r="J445" s="849">
        <v>7</v>
      </c>
      <c r="K445" s="849">
        <v>1848</v>
      </c>
      <c r="L445" s="849">
        <v>1</v>
      </c>
      <c r="M445" s="849">
        <v>264</v>
      </c>
      <c r="N445" s="849">
        <v>3</v>
      </c>
      <c r="O445" s="849">
        <v>801</v>
      </c>
      <c r="P445" s="837">
        <v>0.43344155844155846</v>
      </c>
      <c r="Q445" s="850">
        <v>267</v>
      </c>
    </row>
    <row r="446" spans="1:17" ht="14.4" customHeight="1" x14ac:dyDescent="0.3">
      <c r="A446" s="831" t="s">
        <v>10063</v>
      </c>
      <c r="B446" s="832" t="s">
        <v>10064</v>
      </c>
      <c r="C446" s="832" t="s">
        <v>6770</v>
      </c>
      <c r="D446" s="832" t="s">
        <v>10115</v>
      </c>
      <c r="E446" s="832" t="s">
        <v>10116</v>
      </c>
      <c r="F446" s="849">
        <v>14</v>
      </c>
      <c r="G446" s="849">
        <v>29834</v>
      </c>
      <c r="H446" s="849">
        <v>1.7475398313027179</v>
      </c>
      <c r="I446" s="849">
        <v>2131</v>
      </c>
      <c r="J446" s="849">
        <v>8</v>
      </c>
      <c r="K446" s="849">
        <v>17072</v>
      </c>
      <c r="L446" s="849">
        <v>1</v>
      </c>
      <c r="M446" s="849">
        <v>2134</v>
      </c>
      <c r="N446" s="849"/>
      <c r="O446" s="849"/>
      <c r="P446" s="837"/>
      <c r="Q446" s="850"/>
    </row>
    <row r="447" spans="1:17" ht="14.4" customHeight="1" x14ac:dyDescent="0.3">
      <c r="A447" s="831" t="s">
        <v>10063</v>
      </c>
      <c r="B447" s="832" t="s">
        <v>10064</v>
      </c>
      <c r="C447" s="832" t="s">
        <v>6770</v>
      </c>
      <c r="D447" s="832" t="s">
        <v>10117</v>
      </c>
      <c r="E447" s="832" t="s">
        <v>10118</v>
      </c>
      <c r="F447" s="849">
        <v>7</v>
      </c>
      <c r="G447" s="849">
        <v>1694</v>
      </c>
      <c r="H447" s="849">
        <v>1.1618655692729767</v>
      </c>
      <c r="I447" s="849">
        <v>242</v>
      </c>
      <c r="J447" s="849">
        <v>6</v>
      </c>
      <c r="K447" s="849">
        <v>1458</v>
      </c>
      <c r="L447" s="849">
        <v>1</v>
      </c>
      <c r="M447" s="849">
        <v>243</v>
      </c>
      <c r="N447" s="849">
        <v>2</v>
      </c>
      <c r="O447" s="849">
        <v>488</v>
      </c>
      <c r="P447" s="837">
        <v>0.33470507544581618</v>
      </c>
      <c r="Q447" s="850">
        <v>244</v>
      </c>
    </row>
    <row r="448" spans="1:17" ht="14.4" customHeight="1" x14ac:dyDescent="0.3">
      <c r="A448" s="831" t="s">
        <v>10063</v>
      </c>
      <c r="B448" s="832" t="s">
        <v>10064</v>
      </c>
      <c r="C448" s="832" t="s">
        <v>6770</v>
      </c>
      <c r="D448" s="832" t="s">
        <v>10119</v>
      </c>
      <c r="E448" s="832" t="s">
        <v>10120</v>
      </c>
      <c r="F448" s="849">
        <v>1</v>
      </c>
      <c r="G448" s="849">
        <v>424</v>
      </c>
      <c r="H448" s="849"/>
      <c r="I448" s="849">
        <v>424</v>
      </c>
      <c r="J448" s="849"/>
      <c r="K448" s="849"/>
      <c r="L448" s="849"/>
      <c r="M448" s="849"/>
      <c r="N448" s="849">
        <v>1</v>
      </c>
      <c r="O448" s="849">
        <v>435</v>
      </c>
      <c r="P448" s="837"/>
      <c r="Q448" s="850">
        <v>435</v>
      </c>
    </row>
    <row r="449" spans="1:17" ht="14.4" customHeight="1" x14ac:dyDescent="0.3">
      <c r="A449" s="831" t="s">
        <v>10063</v>
      </c>
      <c r="B449" s="832" t="s">
        <v>10064</v>
      </c>
      <c r="C449" s="832" t="s">
        <v>6770</v>
      </c>
      <c r="D449" s="832" t="s">
        <v>10121</v>
      </c>
      <c r="E449" s="832" t="s">
        <v>10122</v>
      </c>
      <c r="F449" s="849">
        <v>4</v>
      </c>
      <c r="G449" s="849">
        <v>20880</v>
      </c>
      <c r="H449" s="849">
        <v>1.3310384394721744</v>
      </c>
      <c r="I449" s="849">
        <v>5220</v>
      </c>
      <c r="J449" s="849">
        <v>3</v>
      </c>
      <c r="K449" s="849">
        <v>15687</v>
      </c>
      <c r="L449" s="849">
        <v>1</v>
      </c>
      <c r="M449" s="849">
        <v>5229</v>
      </c>
      <c r="N449" s="849">
        <v>3</v>
      </c>
      <c r="O449" s="849">
        <v>15786</v>
      </c>
      <c r="P449" s="837">
        <v>1.006310958118187</v>
      </c>
      <c r="Q449" s="850">
        <v>5262</v>
      </c>
    </row>
    <row r="450" spans="1:17" ht="14.4" customHeight="1" x14ac:dyDescent="0.3">
      <c r="A450" s="831" t="s">
        <v>10063</v>
      </c>
      <c r="B450" s="832" t="s">
        <v>10064</v>
      </c>
      <c r="C450" s="832" t="s">
        <v>6770</v>
      </c>
      <c r="D450" s="832" t="s">
        <v>10123</v>
      </c>
      <c r="E450" s="832" t="s">
        <v>10124</v>
      </c>
      <c r="F450" s="849"/>
      <c r="G450" s="849"/>
      <c r="H450" s="849"/>
      <c r="I450" s="849"/>
      <c r="J450" s="849">
        <v>2</v>
      </c>
      <c r="K450" s="849">
        <v>578</v>
      </c>
      <c r="L450" s="849">
        <v>1</v>
      </c>
      <c r="M450" s="849">
        <v>289</v>
      </c>
      <c r="N450" s="849"/>
      <c r="O450" s="849"/>
      <c r="P450" s="837"/>
      <c r="Q450" s="850"/>
    </row>
    <row r="451" spans="1:17" ht="14.4" customHeight="1" x14ac:dyDescent="0.3">
      <c r="A451" s="831" t="s">
        <v>10063</v>
      </c>
      <c r="B451" s="832" t="s">
        <v>10064</v>
      </c>
      <c r="C451" s="832" t="s">
        <v>6770</v>
      </c>
      <c r="D451" s="832" t="s">
        <v>10125</v>
      </c>
      <c r="E451" s="832" t="s">
        <v>10126</v>
      </c>
      <c r="F451" s="849"/>
      <c r="G451" s="849"/>
      <c r="H451" s="849"/>
      <c r="I451" s="849"/>
      <c r="J451" s="849"/>
      <c r="K451" s="849"/>
      <c r="L451" s="849"/>
      <c r="M451" s="849"/>
      <c r="N451" s="849">
        <v>6</v>
      </c>
      <c r="O451" s="849">
        <v>28818</v>
      </c>
      <c r="P451" s="837"/>
      <c r="Q451" s="850">
        <v>4803</v>
      </c>
    </row>
    <row r="452" spans="1:17" ht="14.4" customHeight="1" x14ac:dyDescent="0.3">
      <c r="A452" s="831" t="s">
        <v>10063</v>
      </c>
      <c r="B452" s="832" t="s">
        <v>10064</v>
      </c>
      <c r="C452" s="832" t="s">
        <v>6770</v>
      </c>
      <c r="D452" s="832" t="s">
        <v>10127</v>
      </c>
      <c r="E452" s="832" t="s">
        <v>10128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612</v>
      </c>
      <c r="P452" s="837"/>
      <c r="Q452" s="850">
        <v>612</v>
      </c>
    </row>
    <row r="453" spans="1:17" ht="14.4" customHeight="1" x14ac:dyDescent="0.3">
      <c r="A453" s="831" t="s">
        <v>10063</v>
      </c>
      <c r="B453" s="832" t="s">
        <v>10064</v>
      </c>
      <c r="C453" s="832" t="s">
        <v>6770</v>
      </c>
      <c r="D453" s="832" t="s">
        <v>10129</v>
      </c>
      <c r="E453" s="832" t="s">
        <v>10130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1142</v>
      </c>
      <c r="P453" s="837"/>
      <c r="Q453" s="850">
        <v>1142</v>
      </c>
    </row>
    <row r="454" spans="1:17" ht="14.4" customHeight="1" x14ac:dyDescent="0.3">
      <c r="A454" s="831" t="s">
        <v>10131</v>
      </c>
      <c r="B454" s="832" t="s">
        <v>10132</v>
      </c>
      <c r="C454" s="832" t="s">
        <v>6770</v>
      </c>
      <c r="D454" s="832" t="s">
        <v>10133</v>
      </c>
      <c r="E454" s="832" t="s">
        <v>10134</v>
      </c>
      <c r="F454" s="849">
        <v>506</v>
      </c>
      <c r="G454" s="849">
        <v>87538</v>
      </c>
      <c r="H454" s="849">
        <v>1.2545934015535873</v>
      </c>
      <c r="I454" s="849">
        <v>173</v>
      </c>
      <c r="J454" s="849">
        <v>401</v>
      </c>
      <c r="K454" s="849">
        <v>69774</v>
      </c>
      <c r="L454" s="849">
        <v>1</v>
      </c>
      <c r="M454" s="849">
        <v>174</v>
      </c>
      <c r="N454" s="849">
        <v>512</v>
      </c>
      <c r="O454" s="849">
        <v>89600</v>
      </c>
      <c r="P454" s="837">
        <v>1.2841459569467137</v>
      </c>
      <c r="Q454" s="850">
        <v>175</v>
      </c>
    </row>
    <row r="455" spans="1:17" ht="14.4" customHeight="1" x14ac:dyDescent="0.3">
      <c r="A455" s="831" t="s">
        <v>10131</v>
      </c>
      <c r="B455" s="832" t="s">
        <v>10132</v>
      </c>
      <c r="C455" s="832" t="s">
        <v>6770</v>
      </c>
      <c r="D455" s="832" t="s">
        <v>10135</v>
      </c>
      <c r="E455" s="832" t="s">
        <v>10136</v>
      </c>
      <c r="F455" s="849"/>
      <c r="G455" s="849"/>
      <c r="H455" s="849"/>
      <c r="I455" s="849"/>
      <c r="J455" s="849"/>
      <c r="K455" s="849"/>
      <c r="L455" s="849"/>
      <c r="M455" s="849"/>
      <c r="N455" s="849">
        <v>2</v>
      </c>
      <c r="O455" s="849">
        <v>390</v>
      </c>
      <c r="P455" s="837"/>
      <c r="Q455" s="850">
        <v>195</v>
      </c>
    </row>
    <row r="456" spans="1:17" ht="14.4" customHeight="1" x14ac:dyDescent="0.3">
      <c r="A456" s="831" t="s">
        <v>10131</v>
      </c>
      <c r="B456" s="832" t="s">
        <v>10132</v>
      </c>
      <c r="C456" s="832" t="s">
        <v>6770</v>
      </c>
      <c r="D456" s="832" t="s">
        <v>10137</v>
      </c>
      <c r="E456" s="832" t="s">
        <v>10138</v>
      </c>
      <c r="F456" s="849">
        <v>4</v>
      </c>
      <c r="G456" s="849">
        <v>304</v>
      </c>
      <c r="H456" s="849">
        <v>2</v>
      </c>
      <c r="I456" s="849">
        <v>76</v>
      </c>
      <c r="J456" s="849">
        <v>2</v>
      </c>
      <c r="K456" s="849">
        <v>152</v>
      </c>
      <c r="L456" s="849">
        <v>1</v>
      </c>
      <c r="M456" s="849">
        <v>76</v>
      </c>
      <c r="N456" s="849">
        <v>3</v>
      </c>
      <c r="O456" s="849">
        <v>231</v>
      </c>
      <c r="P456" s="837">
        <v>1.5197368421052631</v>
      </c>
      <c r="Q456" s="850">
        <v>77</v>
      </c>
    </row>
    <row r="457" spans="1:17" ht="14.4" customHeight="1" x14ac:dyDescent="0.3">
      <c r="A457" s="831" t="s">
        <v>10131</v>
      </c>
      <c r="B457" s="832" t="s">
        <v>10132</v>
      </c>
      <c r="C457" s="832" t="s">
        <v>6770</v>
      </c>
      <c r="D457" s="832" t="s">
        <v>10139</v>
      </c>
      <c r="E457" s="832" t="s">
        <v>10140</v>
      </c>
      <c r="F457" s="849">
        <v>173</v>
      </c>
      <c r="G457" s="849">
        <v>185110</v>
      </c>
      <c r="H457" s="849">
        <v>1.0880503144654088</v>
      </c>
      <c r="I457" s="849">
        <v>1070</v>
      </c>
      <c r="J457" s="849">
        <v>159</v>
      </c>
      <c r="K457" s="849">
        <v>170130</v>
      </c>
      <c r="L457" s="849">
        <v>1</v>
      </c>
      <c r="M457" s="849">
        <v>1070</v>
      </c>
      <c r="N457" s="849">
        <v>168</v>
      </c>
      <c r="O457" s="849">
        <v>180264</v>
      </c>
      <c r="P457" s="837">
        <v>1.0595662140715922</v>
      </c>
      <c r="Q457" s="850">
        <v>1073</v>
      </c>
    </row>
    <row r="458" spans="1:17" ht="14.4" customHeight="1" x14ac:dyDescent="0.3">
      <c r="A458" s="831" t="s">
        <v>10131</v>
      </c>
      <c r="B458" s="832" t="s">
        <v>10132</v>
      </c>
      <c r="C458" s="832" t="s">
        <v>6770</v>
      </c>
      <c r="D458" s="832" t="s">
        <v>10141</v>
      </c>
      <c r="E458" s="832" t="s">
        <v>10142</v>
      </c>
      <c r="F458" s="849">
        <v>1584</v>
      </c>
      <c r="G458" s="849">
        <v>72864</v>
      </c>
      <c r="H458" s="849">
        <v>1.2661870503597121</v>
      </c>
      <c r="I458" s="849">
        <v>46</v>
      </c>
      <c r="J458" s="849">
        <v>1251</v>
      </c>
      <c r="K458" s="849">
        <v>57546</v>
      </c>
      <c r="L458" s="849">
        <v>1</v>
      </c>
      <c r="M458" s="849">
        <v>46</v>
      </c>
      <c r="N458" s="849">
        <v>1164</v>
      </c>
      <c r="O458" s="849">
        <v>54708</v>
      </c>
      <c r="P458" s="837">
        <v>0.95068293191533726</v>
      </c>
      <c r="Q458" s="850">
        <v>47</v>
      </c>
    </row>
    <row r="459" spans="1:17" ht="14.4" customHeight="1" x14ac:dyDescent="0.3">
      <c r="A459" s="831" t="s">
        <v>10131</v>
      </c>
      <c r="B459" s="832" t="s">
        <v>10132</v>
      </c>
      <c r="C459" s="832" t="s">
        <v>6770</v>
      </c>
      <c r="D459" s="832" t="s">
        <v>10039</v>
      </c>
      <c r="E459" s="832" t="s">
        <v>10040</v>
      </c>
      <c r="F459" s="849">
        <v>55</v>
      </c>
      <c r="G459" s="849">
        <v>19085</v>
      </c>
      <c r="H459" s="849">
        <v>0.79710144927536231</v>
      </c>
      <c r="I459" s="849">
        <v>347</v>
      </c>
      <c r="J459" s="849">
        <v>69</v>
      </c>
      <c r="K459" s="849">
        <v>23943</v>
      </c>
      <c r="L459" s="849">
        <v>1</v>
      </c>
      <c r="M459" s="849">
        <v>347</v>
      </c>
      <c r="N459" s="849">
        <v>45</v>
      </c>
      <c r="O459" s="849">
        <v>15660</v>
      </c>
      <c r="P459" s="837">
        <v>0.65405337676982833</v>
      </c>
      <c r="Q459" s="850">
        <v>348</v>
      </c>
    </row>
    <row r="460" spans="1:17" ht="14.4" customHeight="1" x14ac:dyDescent="0.3">
      <c r="A460" s="831" t="s">
        <v>10131</v>
      </c>
      <c r="B460" s="832" t="s">
        <v>10132</v>
      </c>
      <c r="C460" s="832" t="s">
        <v>6770</v>
      </c>
      <c r="D460" s="832" t="s">
        <v>10143</v>
      </c>
      <c r="E460" s="832" t="s">
        <v>10144</v>
      </c>
      <c r="F460" s="849">
        <v>198</v>
      </c>
      <c r="G460" s="849">
        <v>10098</v>
      </c>
      <c r="H460" s="849">
        <v>1.3561643835616439</v>
      </c>
      <c r="I460" s="849">
        <v>51</v>
      </c>
      <c r="J460" s="849">
        <v>146</v>
      </c>
      <c r="K460" s="849">
        <v>7446</v>
      </c>
      <c r="L460" s="849">
        <v>1</v>
      </c>
      <c r="M460" s="849">
        <v>51</v>
      </c>
      <c r="N460" s="849">
        <v>164</v>
      </c>
      <c r="O460" s="849">
        <v>8364</v>
      </c>
      <c r="P460" s="837">
        <v>1.1232876712328768</v>
      </c>
      <c r="Q460" s="850">
        <v>51</v>
      </c>
    </row>
    <row r="461" spans="1:17" ht="14.4" customHeight="1" x14ac:dyDescent="0.3">
      <c r="A461" s="831" t="s">
        <v>10131</v>
      </c>
      <c r="B461" s="832" t="s">
        <v>10132</v>
      </c>
      <c r="C461" s="832" t="s">
        <v>6770</v>
      </c>
      <c r="D461" s="832" t="s">
        <v>10145</v>
      </c>
      <c r="E461" s="832" t="s">
        <v>10146</v>
      </c>
      <c r="F461" s="849">
        <v>892</v>
      </c>
      <c r="G461" s="849">
        <v>336284</v>
      </c>
      <c r="H461" s="849">
        <v>0.93894736842105264</v>
      </c>
      <c r="I461" s="849">
        <v>377</v>
      </c>
      <c r="J461" s="849">
        <v>950</v>
      </c>
      <c r="K461" s="849">
        <v>358150</v>
      </c>
      <c r="L461" s="849">
        <v>1</v>
      </c>
      <c r="M461" s="849">
        <v>377</v>
      </c>
      <c r="N461" s="849">
        <v>927</v>
      </c>
      <c r="O461" s="849">
        <v>350406</v>
      </c>
      <c r="P461" s="837">
        <v>0.97837777467541531</v>
      </c>
      <c r="Q461" s="850">
        <v>378</v>
      </c>
    </row>
    <row r="462" spans="1:17" ht="14.4" customHeight="1" x14ac:dyDescent="0.3">
      <c r="A462" s="831" t="s">
        <v>10131</v>
      </c>
      <c r="B462" s="832" t="s">
        <v>10132</v>
      </c>
      <c r="C462" s="832" t="s">
        <v>6770</v>
      </c>
      <c r="D462" s="832" t="s">
        <v>10147</v>
      </c>
      <c r="E462" s="832" t="s">
        <v>10148</v>
      </c>
      <c r="F462" s="849">
        <v>653</v>
      </c>
      <c r="G462" s="849">
        <v>342172</v>
      </c>
      <c r="H462" s="849">
        <v>1.137630662020906</v>
      </c>
      <c r="I462" s="849">
        <v>524</v>
      </c>
      <c r="J462" s="849">
        <v>574</v>
      </c>
      <c r="K462" s="849">
        <v>300776</v>
      </c>
      <c r="L462" s="849">
        <v>1</v>
      </c>
      <c r="M462" s="849">
        <v>524</v>
      </c>
      <c r="N462" s="849">
        <v>661</v>
      </c>
      <c r="O462" s="849">
        <v>347025</v>
      </c>
      <c r="P462" s="837">
        <v>1.1537655929994415</v>
      </c>
      <c r="Q462" s="850">
        <v>525</v>
      </c>
    </row>
    <row r="463" spans="1:17" ht="14.4" customHeight="1" x14ac:dyDescent="0.3">
      <c r="A463" s="831" t="s">
        <v>10131</v>
      </c>
      <c r="B463" s="832" t="s">
        <v>10132</v>
      </c>
      <c r="C463" s="832" t="s">
        <v>6770</v>
      </c>
      <c r="D463" s="832" t="s">
        <v>10149</v>
      </c>
      <c r="E463" s="832" t="s">
        <v>10150</v>
      </c>
      <c r="F463" s="849">
        <v>79</v>
      </c>
      <c r="G463" s="849">
        <v>4503</v>
      </c>
      <c r="H463" s="849">
        <v>1.0128205128205128</v>
      </c>
      <c r="I463" s="849">
        <v>57</v>
      </c>
      <c r="J463" s="849">
        <v>78</v>
      </c>
      <c r="K463" s="849">
        <v>4446</v>
      </c>
      <c r="L463" s="849">
        <v>1</v>
      </c>
      <c r="M463" s="849">
        <v>57</v>
      </c>
      <c r="N463" s="849">
        <v>58</v>
      </c>
      <c r="O463" s="849">
        <v>3364</v>
      </c>
      <c r="P463" s="837">
        <v>0.7566351776878093</v>
      </c>
      <c r="Q463" s="850">
        <v>58</v>
      </c>
    </row>
    <row r="464" spans="1:17" ht="14.4" customHeight="1" x14ac:dyDescent="0.3">
      <c r="A464" s="831" t="s">
        <v>10131</v>
      </c>
      <c r="B464" s="832" t="s">
        <v>10132</v>
      </c>
      <c r="C464" s="832" t="s">
        <v>6770</v>
      </c>
      <c r="D464" s="832" t="s">
        <v>10151</v>
      </c>
      <c r="E464" s="832" t="s">
        <v>10152</v>
      </c>
      <c r="F464" s="849">
        <v>4</v>
      </c>
      <c r="G464" s="849">
        <v>896</v>
      </c>
      <c r="H464" s="849">
        <v>0.99555555555555553</v>
      </c>
      <c r="I464" s="849">
        <v>224</v>
      </c>
      <c r="J464" s="849">
        <v>4</v>
      </c>
      <c r="K464" s="849">
        <v>900</v>
      </c>
      <c r="L464" s="849">
        <v>1</v>
      </c>
      <c r="M464" s="849">
        <v>225</v>
      </c>
      <c r="N464" s="849">
        <v>6</v>
      </c>
      <c r="O464" s="849">
        <v>1356</v>
      </c>
      <c r="P464" s="837">
        <v>1.5066666666666666</v>
      </c>
      <c r="Q464" s="850">
        <v>226</v>
      </c>
    </row>
    <row r="465" spans="1:17" ht="14.4" customHeight="1" x14ac:dyDescent="0.3">
      <c r="A465" s="831" t="s">
        <v>10131</v>
      </c>
      <c r="B465" s="832" t="s">
        <v>10132</v>
      </c>
      <c r="C465" s="832" t="s">
        <v>6770</v>
      </c>
      <c r="D465" s="832" t="s">
        <v>10153</v>
      </c>
      <c r="E465" s="832" t="s">
        <v>10154</v>
      </c>
      <c r="F465" s="849">
        <v>4</v>
      </c>
      <c r="G465" s="849">
        <v>2212</v>
      </c>
      <c r="H465" s="849">
        <v>0.99819494584837543</v>
      </c>
      <c r="I465" s="849">
        <v>553</v>
      </c>
      <c r="J465" s="849">
        <v>4</v>
      </c>
      <c r="K465" s="849">
        <v>2216</v>
      </c>
      <c r="L465" s="849">
        <v>1</v>
      </c>
      <c r="M465" s="849">
        <v>554</v>
      </c>
      <c r="N465" s="849">
        <v>5</v>
      </c>
      <c r="O465" s="849">
        <v>2775</v>
      </c>
      <c r="P465" s="837">
        <v>1.2522563176895307</v>
      </c>
      <c r="Q465" s="850">
        <v>555</v>
      </c>
    </row>
    <row r="466" spans="1:17" ht="14.4" customHeight="1" x14ac:dyDescent="0.3">
      <c r="A466" s="831" t="s">
        <v>10131</v>
      </c>
      <c r="B466" s="832" t="s">
        <v>10132</v>
      </c>
      <c r="C466" s="832" t="s">
        <v>6770</v>
      </c>
      <c r="D466" s="832" t="s">
        <v>10155</v>
      </c>
      <c r="E466" s="832" t="s">
        <v>10156</v>
      </c>
      <c r="F466" s="849"/>
      <c r="G466" s="849"/>
      <c r="H466" s="849"/>
      <c r="I466" s="849"/>
      <c r="J466" s="849">
        <v>2</v>
      </c>
      <c r="K466" s="849">
        <v>428</v>
      </c>
      <c r="L466" s="849">
        <v>1</v>
      </c>
      <c r="M466" s="849">
        <v>214</v>
      </c>
      <c r="N466" s="849">
        <v>2</v>
      </c>
      <c r="O466" s="849">
        <v>432</v>
      </c>
      <c r="P466" s="837">
        <v>1.0093457943925233</v>
      </c>
      <c r="Q466" s="850">
        <v>216</v>
      </c>
    </row>
    <row r="467" spans="1:17" ht="14.4" customHeight="1" x14ac:dyDescent="0.3">
      <c r="A467" s="831" t="s">
        <v>10131</v>
      </c>
      <c r="B467" s="832" t="s">
        <v>10132</v>
      </c>
      <c r="C467" s="832" t="s">
        <v>6770</v>
      </c>
      <c r="D467" s="832" t="s">
        <v>10157</v>
      </c>
      <c r="E467" s="832" t="s">
        <v>10158</v>
      </c>
      <c r="F467" s="849">
        <v>57</v>
      </c>
      <c r="G467" s="849">
        <v>8037</v>
      </c>
      <c r="H467" s="849">
        <v>1.0106891348088531</v>
      </c>
      <c r="I467" s="849">
        <v>141</v>
      </c>
      <c r="J467" s="849">
        <v>56</v>
      </c>
      <c r="K467" s="849">
        <v>7952</v>
      </c>
      <c r="L467" s="849">
        <v>1</v>
      </c>
      <c r="M467" s="849">
        <v>142</v>
      </c>
      <c r="N467" s="849">
        <v>68</v>
      </c>
      <c r="O467" s="849">
        <v>9724</v>
      </c>
      <c r="P467" s="837">
        <v>1.2228370221327969</v>
      </c>
      <c r="Q467" s="850">
        <v>143</v>
      </c>
    </row>
    <row r="468" spans="1:17" ht="14.4" customHeight="1" x14ac:dyDescent="0.3">
      <c r="A468" s="831" t="s">
        <v>10131</v>
      </c>
      <c r="B468" s="832" t="s">
        <v>10132</v>
      </c>
      <c r="C468" s="832" t="s">
        <v>6770</v>
      </c>
      <c r="D468" s="832" t="s">
        <v>10159</v>
      </c>
      <c r="E468" s="832" t="s">
        <v>10160</v>
      </c>
      <c r="F468" s="849"/>
      <c r="G468" s="849"/>
      <c r="H468" s="849"/>
      <c r="I468" s="849"/>
      <c r="J468" s="849"/>
      <c r="K468" s="849"/>
      <c r="L468" s="849"/>
      <c r="M468" s="849"/>
      <c r="N468" s="849">
        <v>3</v>
      </c>
      <c r="O468" s="849">
        <v>666</v>
      </c>
      <c r="P468" s="837"/>
      <c r="Q468" s="850">
        <v>222</v>
      </c>
    </row>
    <row r="469" spans="1:17" ht="14.4" customHeight="1" x14ac:dyDescent="0.3">
      <c r="A469" s="831" t="s">
        <v>10131</v>
      </c>
      <c r="B469" s="832" t="s">
        <v>10132</v>
      </c>
      <c r="C469" s="832" t="s">
        <v>6770</v>
      </c>
      <c r="D469" s="832" t="s">
        <v>10161</v>
      </c>
      <c r="E469" s="832" t="s">
        <v>10162</v>
      </c>
      <c r="F469" s="849">
        <v>396</v>
      </c>
      <c r="G469" s="849">
        <v>56628</v>
      </c>
      <c r="H469" s="849">
        <v>1.5114503816793894</v>
      </c>
      <c r="I469" s="849">
        <v>143</v>
      </c>
      <c r="J469" s="849">
        <v>262</v>
      </c>
      <c r="K469" s="849">
        <v>37466</v>
      </c>
      <c r="L469" s="849">
        <v>1</v>
      </c>
      <c r="M469" s="849">
        <v>143</v>
      </c>
      <c r="N469" s="849">
        <v>241</v>
      </c>
      <c r="O469" s="849">
        <v>34704</v>
      </c>
      <c r="P469" s="837">
        <v>0.92627982704318579</v>
      </c>
      <c r="Q469" s="850">
        <v>144</v>
      </c>
    </row>
    <row r="470" spans="1:17" ht="14.4" customHeight="1" x14ac:dyDescent="0.3">
      <c r="A470" s="831" t="s">
        <v>10131</v>
      </c>
      <c r="B470" s="832" t="s">
        <v>10132</v>
      </c>
      <c r="C470" s="832" t="s">
        <v>6770</v>
      </c>
      <c r="D470" s="832" t="s">
        <v>10163</v>
      </c>
      <c r="E470" s="832" t="s">
        <v>10164</v>
      </c>
      <c r="F470" s="849">
        <v>44</v>
      </c>
      <c r="G470" s="849">
        <v>2860</v>
      </c>
      <c r="H470" s="849">
        <v>0.60273972602739723</v>
      </c>
      <c r="I470" s="849">
        <v>65</v>
      </c>
      <c r="J470" s="849">
        <v>73</v>
      </c>
      <c r="K470" s="849">
        <v>4745</v>
      </c>
      <c r="L470" s="849">
        <v>1</v>
      </c>
      <c r="M470" s="849">
        <v>65</v>
      </c>
      <c r="N470" s="849">
        <v>47</v>
      </c>
      <c r="O470" s="849">
        <v>3102</v>
      </c>
      <c r="P470" s="837">
        <v>0.65374077976817702</v>
      </c>
      <c r="Q470" s="850">
        <v>66</v>
      </c>
    </row>
    <row r="471" spans="1:17" ht="14.4" customHeight="1" x14ac:dyDescent="0.3">
      <c r="A471" s="831" t="s">
        <v>10131</v>
      </c>
      <c r="B471" s="832" t="s">
        <v>10132</v>
      </c>
      <c r="C471" s="832" t="s">
        <v>6770</v>
      </c>
      <c r="D471" s="832" t="s">
        <v>10165</v>
      </c>
      <c r="E471" s="832" t="s">
        <v>10166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44</v>
      </c>
      <c r="P471" s="837"/>
      <c r="Q471" s="850">
        <v>44</v>
      </c>
    </row>
    <row r="472" spans="1:17" ht="14.4" customHeight="1" x14ac:dyDescent="0.3">
      <c r="A472" s="831" t="s">
        <v>10131</v>
      </c>
      <c r="B472" s="832" t="s">
        <v>10132</v>
      </c>
      <c r="C472" s="832" t="s">
        <v>6770</v>
      </c>
      <c r="D472" s="832" t="s">
        <v>10167</v>
      </c>
      <c r="E472" s="832" t="s">
        <v>10168</v>
      </c>
      <c r="F472" s="849">
        <v>998</v>
      </c>
      <c r="G472" s="849">
        <v>135728</v>
      </c>
      <c r="H472" s="849">
        <v>1.2899939172749393</v>
      </c>
      <c r="I472" s="849">
        <v>136</v>
      </c>
      <c r="J472" s="849">
        <v>768</v>
      </c>
      <c r="K472" s="849">
        <v>105216</v>
      </c>
      <c r="L472" s="849">
        <v>1</v>
      </c>
      <c r="M472" s="849">
        <v>137</v>
      </c>
      <c r="N472" s="849">
        <v>850</v>
      </c>
      <c r="O472" s="849">
        <v>117300</v>
      </c>
      <c r="P472" s="837">
        <v>1.1148494525547445</v>
      </c>
      <c r="Q472" s="850">
        <v>138</v>
      </c>
    </row>
    <row r="473" spans="1:17" ht="14.4" customHeight="1" x14ac:dyDescent="0.3">
      <c r="A473" s="831" t="s">
        <v>10131</v>
      </c>
      <c r="B473" s="832" t="s">
        <v>10132</v>
      </c>
      <c r="C473" s="832" t="s">
        <v>6770</v>
      </c>
      <c r="D473" s="832" t="s">
        <v>10169</v>
      </c>
      <c r="E473" s="832" t="s">
        <v>10170</v>
      </c>
      <c r="F473" s="849">
        <v>162</v>
      </c>
      <c r="G473" s="849">
        <v>14742</v>
      </c>
      <c r="H473" s="849">
        <v>0.9</v>
      </c>
      <c r="I473" s="849">
        <v>91</v>
      </c>
      <c r="J473" s="849">
        <v>180</v>
      </c>
      <c r="K473" s="849">
        <v>16380</v>
      </c>
      <c r="L473" s="849">
        <v>1</v>
      </c>
      <c r="M473" s="849">
        <v>91</v>
      </c>
      <c r="N473" s="849">
        <v>262</v>
      </c>
      <c r="O473" s="849">
        <v>24104</v>
      </c>
      <c r="P473" s="837">
        <v>1.4715506715506717</v>
      </c>
      <c r="Q473" s="850">
        <v>92</v>
      </c>
    </row>
    <row r="474" spans="1:17" ht="14.4" customHeight="1" x14ac:dyDescent="0.3">
      <c r="A474" s="831" t="s">
        <v>10131</v>
      </c>
      <c r="B474" s="832" t="s">
        <v>10132</v>
      </c>
      <c r="C474" s="832" t="s">
        <v>6770</v>
      </c>
      <c r="D474" s="832" t="s">
        <v>10171</v>
      </c>
      <c r="E474" s="832" t="s">
        <v>10172</v>
      </c>
      <c r="F474" s="849">
        <v>13</v>
      </c>
      <c r="G474" s="849">
        <v>1781</v>
      </c>
      <c r="H474" s="849">
        <v>1.0754830917874396</v>
      </c>
      <c r="I474" s="849">
        <v>137</v>
      </c>
      <c r="J474" s="849">
        <v>12</v>
      </c>
      <c r="K474" s="849">
        <v>1656</v>
      </c>
      <c r="L474" s="849">
        <v>1</v>
      </c>
      <c r="M474" s="849">
        <v>138</v>
      </c>
      <c r="N474" s="849">
        <v>12</v>
      </c>
      <c r="O474" s="849">
        <v>1680</v>
      </c>
      <c r="P474" s="837">
        <v>1.0144927536231885</v>
      </c>
      <c r="Q474" s="850">
        <v>140</v>
      </c>
    </row>
    <row r="475" spans="1:17" ht="14.4" customHeight="1" x14ac:dyDescent="0.3">
      <c r="A475" s="831" t="s">
        <v>10131</v>
      </c>
      <c r="B475" s="832" t="s">
        <v>10132</v>
      </c>
      <c r="C475" s="832" t="s">
        <v>6770</v>
      </c>
      <c r="D475" s="832" t="s">
        <v>10173</v>
      </c>
      <c r="E475" s="832" t="s">
        <v>10174</v>
      </c>
      <c r="F475" s="849">
        <v>96</v>
      </c>
      <c r="G475" s="849">
        <v>6336</v>
      </c>
      <c r="H475" s="849">
        <v>1.2467532467532467</v>
      </c>
      <c r="I475" s="849">
        <v>66</v>
      </c>
      <c r="J475" s="849">
        <v>77</v>
      </c>
      <c r="K475" s="849">
        <v>5082</v>
      </c>
      <c r="L475" s="849">
        <v>1</v>
      </c>
      <c r="M475" s="849">
        <v>66</v>
      </c>
      <c r="N475" s="849">
        <v>115</v>
      </c>
      <c r="O475" s="849">
        <v>7705</v>
      </c>
      <c r="P475" s="837">
        <v>1.5161353797717434</v>
      </c>
      <c r="Q475" s="850">
        <v>67</v>
      </c>
    </row>
    <row r="476" spans="1:17" ht="14.4" customHeight="1" x14ac:dyDescent="0.3">
      <c r="A476" s="831" t="s">
        <v>10131</v>
      </c>
      <c r="B476" s="832" t="s">
        <v>10132</v>
      </c>
      <c r="C476" s="832" t="s">
        <v>6770</v>
      </c>
      <c r="D476" s="832" t="s">
        <v>10175</v>
      </c>
      <c r="E476" s="832" t="s">
        <v>10176</v>
      </c>
      <c r="F476" s="849">
        <v>896</v>
      </c>
      <c r="G476" s="849">
        <v>293888</v>
      </c>
      <c r="H476" s="849">
        <v>1.4712643678160919</v>
      </c>
      <c r="I476" s="849">
        <v>328</v>
      </c>
      <c r="J476" s="849">
        <v>609</v>
      </c>
      <c r="K476" s="849">
        <v>199752</v>
      </c>
      <c r="L476" s="849">
        <v>1</v>
      </c>
      <c r="M476" s="849">
        <v>328</v>
      </c>
      <c r="N476" s="849">
        <v>693</v>
      </c>
      <c r="O476" s="849">
        <v>227997</v>
      </c>
      <c r="P476" s="837">
        <v>1.1414003364171572</v>
      </c>
      <c r="Q476" s="850">
        <v>329</v>
      </c>
    </row>
    <row r="477" spans="1:17" ht="14.4" customHeight="1" x14ac:dyDescent="0.3">
      <c r="A477" s="831" t="s">
        <v>10131</v>
      </c>
      <c r="B477" s="832" t="s">
        <v>10132</v>
      </c>
      <c r="C477" s="832" t="s">
        <v>6770</v>
      </c>
      <c r="D477" s="832" t="s">
        <v>10177</v>
      </c>
      <c r="E477" s="832" t="s">
        <v>10178</v>
      </c>
      <c r="F477" s="849">
        <v>223</v>
      </c>
      <c r="G477" s="849">
        <v>11373</v>
      </c>
      <c r="H477" s="849">
        <v>1.131979695431472</v>
      </c>
      <c r="I477" s="849">
        <v>51</v>
      </c>
      <c r="J477" s="849">
        <v>197</v>
      </c>
      <c r="K477" s="849">
        <v>10047</v>
      </c>
      <c r="L477" s="849">
        <v>1</v>
      </c>
      <c r="M477" s="849">
        <v>51</v>
      </c>
      <c r="N477" s="849">
        <v>195</v>
      </c>
      <c r="O477" s="849">
        <v>10140</v>
      </c>
      <c r="P477" s="837">
        <v>1.009256494475963</v>
      </c>
      <c r="Q477" s="850">
        <v>52</v>
      </c>
    </row>
    <row r="478" spans="1:17" ht="14.4" customHeight="1" x14ac:dyDescent="0.3">
      <c r="A478" s="831" t="s">
        <v>10131</v>
      </c>
      <c r="B478" s="832" t="s">
        <v>10132</v>
      </c>
      <c r="C478" s="832" t="s">
        <v>6770</v>
      </c>
      <c r="D478" s="832" t="s">
        <v>10179</v>
      </c>
      <c r="E478" s="832" t="s">
        <v>10180</v>
      </c>
      <c r="F478" s="849">
        <v>3</v>
      </c>
      <c r="G478" s="849">
        <v>1440</v>
      </c>
      <c r="H478" s="849"/>
      <c r="I478" s="849">
        <v>480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10131</v>
      </c>
      <c r="B479" s="832" t="s">
        <v>10132</v>
      </c>
      <c r="C479" s="832" t="s">
        <v>6770</v>
      </c>
      <c r="D479" s="832" t="s">
        <v>10181</v>
      </c>
      <c r="E479" s="832" t="s">
        <v>10182</v>
      </c>
      <c r="F479" s="849">
        <v>2</v>
      </c>
      <c r="G479" s="849">
        <v>414</v>
      </c>
      <c r="H479" s="849">
        <v>1</v>
      </c>
      <c r="I479" s="849">
        <v>207</v>
      </c>
      <c r="J479" s="849">
        <v>2</v>
      </c>
      <c r="K479" s="849">
        <v>414</v>
      </c>
      <c r="L479" s="849">
        <v>1</v>
      </c>
      <c r="M479" s="849">
        <v>207</v>
      </c>
      <c r="N479" s="849">
        <v>4</v>
      </c>
      <c r="O479" s="849">
        <v>836</v>
      </c>
      <c r="P479" s="837">
        <v>2.0193236714975846</v>
      </c>
      <c r="Q479" s="850">
        <v>209</v>
      </c>
    </row>
    <row r="480" spans="1:17" ht="14.4" customHeight="1" x14ac:dyDescent="0.3">
      <c r="A480" s="831" t="s">
        <v>10131</v>
      </c>
      <c r="B480" s="832" t="s">
        <v>10132</v>
      </c>
      <c r="C480" s="832" t="s">
        <v>6770</v>
      </c>
      <c r="D480" s="832" t="s">
        <v>10183</v>
      </c>
      <c r="E480" s="832" t="s">
        <v>10184</v>
      </c>
      <c r="F480" s="849">
        <v>18</v>
      </c>
      <c r="G480" s="849">
        <v>13734</v>
      </c>
      <c r="H480" s="849">
        <v>2.5714285714285716</v>
      </c>
      <c r="I480" s="849">
        <v>763</v>
      </c>
      <c r="J480" s="849">
        <v>7</v>
      </c>
      <c r="K480" s="849">
        <v>5341</v>
      </c>
      <c r="L480" s="849">
        <v>1</v>
      </c>
      <c r="M480" s="849">
        <v>763</v>
      </c>
      <c r="N480" s="849">
        <v>22</v>
      </c>
      <c r="O480" s="849">
        <v>16808</v>
      </c>
      <c r="P480" s="837">
        <v>3.1469762216813333</v>
      </c>
      <c r="Q480" s="850">
        <v>764</v>
      </c>
    </row>
    <row r="481" spans="1:17" ht="14.4" customHeight="1" x14ac:dyDescent="0.3">
      <c r="A481" s="831" t="s">
        <v>10131</v>
      </c>
      <c r="B481" s="832" t="s">
        <v>10132</v>
      </c>
      <c r="C481" s="832" t="s">
        <v>6770</v>
      </c>
      <c r="D481" s="832" t="s">
        <v>10185</v>
      </c>
      <c r="E481" s="832" t="s">
        <v>10186</v>
      </c>
      <c r="F481" s="849">
        <v>2</v>
      </c>
      <c r="G481" s="849">
        <v>4232</v>
      </c>
      <c r="H481" s="849"/>
      <c r="I481" s="849">
        <v>2116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10131</v>
      </c>
      <c r="B482" s="832" t="s">
        <v>10132</v>
      </c>
      <c r="C482" s="832" t="s">
        <v>6770</v>
      </c>
      <c r="D482" s="832" t="s">
        <v>10187</v>
      </c>
      <c r="E482" s="832" t="s">
        <v>10188</v>
      </c>
      <c r="F482" s="849">
        <v>79</v>
      </c>
      <c r="G482" s="849">
        <v>48348</v>
      </c>
      <c r="H482" s="849">
        <v>1.462962962962963</v>
      </c>
      <c r="I482" s="849">
        <v>612</v>
      </c>
      <c r="J482" s="849">
        <v>54</v>
      </c>
      <c r="K482" s="849">
        <v>33048</v>
      </c>
      <c r="L482" s="849">
        <v>1</v>
      </c>
      <c r="M482" s="849">
        <v>612</v>
      </c>
      <c r="N482" s="849">
        <v>69</v>
      </c>
      <c r="O482" s="849">
        <v>42435</v>
      </c>
      <c r="P482" s="837">
        <v>1.284041394335512</v>
      </c>
      <c r="Q482" s="850">
        <v>615</v>
      </c>
    </row>
    <row r="483" spans="1:17" ht="14.4" customHeight="1" x14ac:dyDescent="0.3">
      <c r="A483" s="831" t="s">
        <v>10131</v>
      </c>
      <c r="B483" s="832" t="s">
        <v>10132</v>
      </c>
      <c r="C483" s="832" t="s">
        <v>6770</v>
      </c>
      <c r="D483" s="832" t="s">
        <v>10189</v>
      </c>
      <c r="E483" s="832" t="s">
        <v>10190</v>
      </c>
      <c r="F483" s="849"/>
      <c r="G483" s="849"/>
      <c r="H483" s="849"/>
      <c r="I483" s="849"/>
      <c r="J483" s="849">
        <v>1</v>
      </c>
      <c r="K483" s="849">
        <v>431</v>
      </c>
      <c r="L483" s="849">
        <v>1</v>
      </c>
      <c r="M483" s="849">
        <v>431</v>
      </c>
      <c r="N483" s="849"/>
      <c r="O483" s="849"/>
      <c r="P483" s="837"/>
      <c r="Q483" s="850"/>
    </row>
    <row r="484" spans="1:17" ht="14.4" customHeight="1" x14ac:dyDescent="0.3">
      <c r="A484" s="831" t="s">
        <v>10131</v>
      </c>
      <c r="B484" s="832" t="s">
        <v>10132</v>
      </c>
      <c r="C484" s="832" t="s">
        <v>6770</v>
      </c>
      <c r="D484" s="832" t="s">
        <v>10191</v>
      </c>
      <c r="E484" s="832" t="s">
        <v>10192</v>
      </c>
      <c r="F484" s="849">
        <v>4</v>
      </c>
      <c r="G484" s="849">
        <v>7052</v>
      </c>
      <c r="H484" s="849">
        <v>3.9886877828054299</v>
      </c>
      <c r="I484" s="849">
        <v>1763</v>
      </c>
      <c r="J484" s="849">
        <v>1</v>
      </c>
      <c r="K484" s="849">
        <v>1768</v>
      </c>
      <c r="L484" s="849">
        <v>1</v>
      </c>
      <c r="M484" s="849">
        <v>1768</v>
      </c>
      <c r="N484" s="849">
        <v>11</v>
      </c>
      <c r="O484" s="849">
        <v>19701</v>
      </c>
      <c r="P484" s="837">
        <v>11.143099547511312</v>
      </c>
      <c r="Q484" s="850">
        <v>1791</v>
      </c>
    </row>
    <row r="485" spans="1:17" ht="14.4" customHeight="1" x14ac:dyDescent="0.3">
      <c r="A485" s="831" t="s">
        <v>10131</v>
      </c>
      <c r="B485" s="832" t="s">
        <v>10132</v>
      </c>
      <c r="C485" s="832" t="s">
        <v>6770</v>
      </c>
      <c r="D485" s="832" t="s">
        <v>10193</v>
      </c>
      <c r="E485" s="832" t="s">
        <v>10194</v>
      </c>
      <c r="F485" s="849"/>
      <c r="G485" s="849"/>
      <c r="H485" s="849"/>
      <c r="I485" s="849"/>
      <c r="J485" s="849">
        <v>2</v>
      </c>
      <c r="K485" s="849">
        <v>544</v>
      </c>
      <c r="L485" s="849">
        <v>1</v>
      </c>
      <c r="M485" s="849">
        <v>272</v>
      </c>
      <c r="N485" s="849">
        <v>2</v>
      </c>
      <c r="O485" s="849">
        <v>550</v>
      </c>
      <c r="P485" s="837">
        <v>1.0110294117647058</v>
      </c>
      <c r="Q485" s="850">
        <v>275</v>
      </c>
    </row>
    <row r="486" spans="1:17" ht="14.4" customHeight="1" x14ac:dyDescent="0.3">
      <c r="A486" s="831" t="s">
        <v>10131</v>
      </c>
      <c r="B486" s="832" t="s">
        <v>10132</v>
      </c>
      <c r="C486" s="832" t="s">
        <v>6770</v>
      </c>
      <c r="D486" s="832" t="s">
        <v>10195</v>
      </c>
      <c r="E486" s="832" t="s">
        <v>10196</v>
      </c>
      <c r="F486" s="849">
        <v>50</v>
      </c>
      <c r="G486" s="849">
        <v>2350</v>
      </c>
      <c r="H486" s="849">
        <v>1.3157894736842106</v>
      </c>
      <c r="I486" s="849">
        <v>47</v>
      </c>
      <c r="J486" s="849">
        <v>38</v>
      </c>
      <c r="K486" s="849">
        <v>1786</v>
      </c>
      <c r="L486" s="849">
        <v>1</v>
      </c>
      <c r="M486" s="849">
        <v>47</v>
      </c>
      <c r="N486" s="849">
        <v>46</v>
      </c>
      <c r="O486" s="849">
        <v>2162</v>
      </c>
      <c r="P486" s="837">
        <v>1.2105263157894737</v>
      </c>
      <c r="Q486" s="850">
        <v>47</v>
      </c>
    </row>
    <row r="487" spans="1:17" ht="14.4" customHeight="1" x14ac:dyDescent="0.3">
      <c r="A487" s="831" t="s">
        <v>10131</v>
      </c>
      <c r="B487" s="832" t="s">
        <v>10132</v>
      </c>
      <c r="C487" s="832" t="s">
        <v>6770</v>
      </c>
      <c r="D487" s="832" t="s">
        <v>10197</v>
      </c>
      <c r="E487" s="832" t="s">
        <v>10198</v>
      </c>
      <c r="F487" s="849">
        <v>1</v>
      </c>
      <c r="G487" s="849">
        <v>44</v>
      </c>
      <c r="H487" s="849"/>
      <c r="I487" s="849">
        <v>44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10131</v>
      </c>
      <c r="B488" s="832" t="s">
        <v>10132</v>
      </c>
      <c r="C488" s="832" t="s">
        <v>6770</v>
      </c>
      <c r="D488" s="832" t="s">
        <v>10199</v>
      </c>
      <c r="E488" s="832" t="s">
        <v>10200</v>
      </c>
      <c r="F488" s="849">
        <v>4</v>
      </c>
      <c r="G488" s="849">
        <v>200</v>
      </c>
      <c r="H488" s="849"/>
      <c r="I488" s="849">
        <v>50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10131</v>
      </c>
      <c r="B489" s="832" t="s">
        <v>10132</v>
      </c>
      <c r="C489" s="832" t="s">
        <v>6770</v>
      </c>
      <c r="D489" s="832" t="s">
        <v>10201</v>
      </c>
      <c r="E489" s="832" t="s">
        <v>10202</v>
      </c>
      <c r="F489" s="849">
        <v>0</v>
      </c>
      <c r="G489" s="849">
        <v>0</v>
      </c>
      <c r="H489" s="849"/>
      <c r="I489" s="849"/>
      <c r="J489" s="849"/>
      <c r="K489" s="849"/>
      <c r="L489" s="849"/>
      <c r="M489" s="849"/>
      <c r="N489" s="849">
        <v>3</v>
      </c>
      <c r="O489" s="849">
        <v>1137</v>
      </c>
      <c r="P489" s="837"/>
      <c r="Q489" s="850">
        <v>379</v>
      </c>
    </row>
    <row r="490" spans="1:17" ht="14.4" customHeight="1" x14ac:dyDescent="0.3">
      <c r="A490" s="831" t="s">
        <v>10131</v>
      </c>
      <c r="B490" s="832" t="s">
        <v>10132</v>
      </c>
      <c r="C490" s="832" t="s">
        <v>6770</v>
      </c>
      <c r="D490" s="832" t="s">
        <v>10203</v>
      </c>
      <c r="E490" s="832" t="s">
        <v>10204</v>
      </c>
      <c r="F490" s="849">
        <v>1</v>
      </c>
      <c r="G490" s="849">
        <v>242</v>
      </c>
      <c r="H490" s="849">
        <v>0.33333333333333331</v>
      </c>
      <c r="I490" s="849">
        <v>242</v>
      </c>
      <c r="J490" s="849">
        <v>3</v>
      </c>
      <c r="K490" s="849">
        <v>726</v>
      </c>
      <c r="L490" s="849">
        <v>1</v>
      </c>
      <c r="M490" s="849">
        <v>242</v>
      </c>
      <c r="N490" s="849">
        <v>6</v>
      </c>
      <c r="O490" s="849">
        <v>1452</v>
      </c>
      <c r="P490" s="837">
        <v>2</v>
      </c>
      <c r="Q490" s="850">
        <v>242</v>
      </c>
    </row>
    <row r="491" spans="1:17" ht="14.4" customHeight="1" x14ac:dyDescent="0.3">
      <c r="A491" s="831" t="s">
        <v>10131</v>
      </c>
      <c r="B491" s="832" t="s">
        <v>10132</v>
      </c>
      <c r="C491" s="832" t="s">
        <v>6770</v>
      </c>
      <c r="D491" s="832" t="s">
        <v>10205</v>
      </c>
      <c r="E491" s="832" t="s">
        <v>10206</v>
      </c>
      <c r="F491" s="849">
        <v>184</v>
      </c>
      <c r="G491" s="849">
        <v>274712</v>
      </c>
      <c r="H491" s="849">
        <v>1.2602739726027397</v>
      </c>
      <c r="I491" s="849">
        <v>1493</v>
      </c>
      <c r="J491" s="849">
        <v>146</v>
      </c>
      <c r="K491" s="849">
        <v>217978</v>
      </c>
      <c r="L491" s="849">
        <v>1</v>
      </c>
      <c r="M491" s="849">
        <v>1493</v>
      </c>
      <c r="N491" s="849">
        <v>160</v>
      </c>
      <c r="O491" s="849">
        <v>239360</v>
      </c>
      <c r="P491" s="837">
        <v>1.0980924680472341</v>
      </c>
      <c r="Q491" s="850">
        <v>1496</v>
      </c>
    </row>
    <row r="492" spans="1:17" ht="14.4" customHeight="1" x14ac:dyDescent="0.3">
      <c r="A492" s="831" t="s">
        <v>10131</v>
      </c>
      <c r="B492" s="832" t="s">
        <v>10132</v>
      </c>
      <c r="C492" s="832" t="s">
        <v>6770</v>
      </c>
      <c r="D492" s="832" t="s">
        <v>10207</v>
      </c>
      <c r="E492" s="832" t="s">
        <v>10208</v>
      </c>
      <c r="F492" s="849">
        <v>37</v>
      </c>
      <c r="G492" s="849">
        <v>12099</v>
      </c>
      <c r="H492" s="849">
        <v>0.22839506172839505</v>
      </c>
      <c r="I492" s="849">
        <v>327</v>
      </c>
      <c r="J492" s="849">
        <v>162</v>
      </c>
      <c r="K492" s="849">
        <v>52974</v>
      </c>
      <c r="L492" s="849">
        <v>1</v>
      </c>
      <c r="M492" s="849">
        <v>327</v>
      </c>
      <c r="N492" s="849">
        <v>188</v>
      </c>
      <c r="O492" s="849">
        <v>61852</v>
      </c>
      <c r="P492" s="837">
        <v>1.1675916487333409</v>
      </c>
      <c r="Q492" s="850">
        <v>329</v>
      </c>
    </row>
    <row r="493" spans="1:17" ht="14.4" customHeight="1" x14ac:dyDescent="0.3">
      <c r="A493" s="831" t="s">
        <v>10131</v>
      </c>
      <c r="B493" s="832" t="s">
        <v>10132</v>
      </c>
      <c r="C493" s="832" t="s">
        <v>6770</v>
      </c>
      <c r="D493" s="832" t="s">
        <v>10209</v>
      </c>
      <c r="E493" s="832" t="s">
        <v>10210</v>
      </c>
      <c r="F493" s="849">
        <v>106</v>
      </c>
      <c r="G493" s="849">
        <v>94022</v>
      </c>
      <c r="H493" s="849">
        <v>0.96255118755118751</v>
      </c>
      <c r="I493" s="849">
        <v>887</v>
      </c>
      <c r="J493" s="849">
        <v>110</v>
      </c>
      <c r="K493" s="849">
        <v>97680</v>
      </c>
      <c r="L493" s="849">
        <v>1</v>
      </c>
      <c r="M493" s="849">
        <v>888</v>
      </c>
      <c r="N493" s="849">
        <v>98</v>
      </c>
      <c r="O493" s="849">
        <v>87318</v>
      </c>
      <c r="P493" s="837">
        <v>0.89391891891891895</v>
      </c>
      <c r="Q493" s="850">
        <v>891</v>
      </c>
    </row>
    <row r="494" spans="1:17" ht="14.4" customHeight="1" x14ac:dyDescent="0.3">
      <c r="A494" s="831" t="s">
        <v>10131</v>
      </c>
      <c r="B494" s="832" t="s">
        <v>10132</v>
      </c>
      <c r="C494" s="832" t="s">
        <v>6770</v>
      </c>
      <c r="D494" s="832" t="s">
        <v>10211</v>
      </c>
      <c r="E494" s="832" t="s">
        <v>10212</v>
      </c>
      <c r="F494" s="849"/>
      <c r="G494" s="849"/>
      <c r="H494" s="849"/>
      <c r="I494" s="849"/>
      <c r="J494" s="849">
        <v>816</v>
      </c>
      <c r="K494" s="849">
        <v>212976</v>
      </c>
      <c r="L494" s="849">
        <v>1</v>
      </c>
      <c r="M494" s="849">
        <v>261</v>
      </c>
      <c r="N494" s="849">
        <v>967</v>
      </c>
      <c r="O494" s="849">
        <v>253354</v>
      </c>
      <c r="P494" s="837">
        <v>1.18958943730749</v>
      </c>
      <c r="Q494" s="850">
        <v>262</v>
      </c>
    </row>
    <row r="495" spans="1:17" ht="14.4" customHeight="1" x14ac:dyDescent="0.3">
      <c r="A495" s="831" t="s">
        <v>10131</v>
      </c>
      <c r="B495" s="832" t="s">
        <v>10132</v>
      </c>
      <c r="C495" s="832" t="s">
        <v>6770</v>
      </c>
      <c r="D495" s="832" t="s">
        <v>10213</v>
      </c>
      <c r="E495" s="832" t="s">
        <v>10214</v>
      </c>
      <c r="F495" s="849"/>
      <c r="G495" s="849"/>
      <c r="H495" s="849"/>
      <c r="I495" s="849"/>
      <c r="J495" s="849">
        <v>15</v>
      </c>
      <c r="K495" s="849">
        <v>2475</v>
      </c>
      <c r="L495" s="849">
        <v>1</v>
      </c>
      <c r="M495" s="849">
        <v>165</v>
      </c>
      <c r="N495" s="849">
        <v>20</v>
      </c>
      <c r="O495" s="849">
        <v>3320</v>
      </c>
      <c r="P495" s="837">
        <v>1.3414141414141414</v>
      </c>
      <c r="Q495" s="850">
        <v>166</v>
      </c>
    </row>
    <row r="496" spans="1:17" ht="14.4" customHeight="1" x14ac:dyDescent="0.3">
      <c r="A496" s="831" t="s">
        <v>10131</v>
      </c>
      <c r="B496" s="832" t="s">
        <v>10132</v>
      </c>
      <c r="C496" s="832" t="s">
        <v>6770</v>
      </c>
      <c r="D496" s="832" t="s">
        <v>10215</v>
      </c>
      <c r="E496" s="832" t="s">
        <v>10216</v>
      </c>
      <c r="F496" s="849"/>
      <c r="G496" s="849"/>
      <c r="H496" s="849"/>
      <c r="I496" s="849"/>
      <c r="J496" s="849">
        <v>2</v>
      </c>
      <c r="K496" s="849">
        <v>304</v>
      </c>
      <c r="L496" s="849">
        <v>1</v>
      </c>
      <c r="M496" s="849">
        <v>152</v>
      </c>
      <c r="N496" s="849">
        <v>8</v>
      </c>
      <c r="O496" s="849">
        <v>1216</v>
      </c>
      <c r="P496" s="837">
        <v>4</v>
      </c>
      <c r="Q496" s="850">
        <v>152</v>
      </c>
    </row>
    <row r="497" spans="1:17" ht="14.4" customHeight="1" x14ac:dyDescent="0.3">
      <c r="A497" s="831" t="s">
        <v>10217</v>
      </c>
      <c r="B497" s="832" t="s">
        <v>9869</v>
      </c>
      <c r="C497" s="832" t="s">
        <v>6770</v>
      </c>
      <c r="D497" s="832" t="s">
        <v>10218</v>
      </c>
      <c r="E497" s="832" t="s">
        <v>10219</v>
      </c>
      <c r="F497" s="849">
        <v>5</v>
      </c>
      <c r="G497" s="849">
        <v>7415</v>
      </c>
      <c r="H497" s="849">
        <v>1.6666666666666667</v>
      </c>
      <c r="I497" s="849">
        <v>1483</v>
      </c>
      <c r="J497" s="849">
        <v>3</v>
      </c>
      <c r="K497" s="849">
        <v>4449</v>
      </c>
      <c r="L497" s="849">
        <v>1</v>
      </c>
      <c r="M497" s="849">
        <v>1483</v>
      </c>
      <c r="N497" s="849">
        <v>3</v>
      </c>
      <c r="O497" s="849">
        <v>4458</v>
      </c>
      <c r="P497" s="837">
        <v>1.0020229265003371</v>
      </c>
      <c r="Q497" s="850">
        <v>1486</v>
      </c>
    </row>
    <row r="498" spans="1:17" ht="14.4" customHeight="1" x14ac:dyDescent="0.3">
      <c r="A498" s="831" t="s">
        <v>10217</v>
      </c>
      <c r="B498" s="832" t="s">
        <v>9869</v>
      </c>
      <c r="C498" s="832" t="s">
        <v>6770</v>
      </c>
      <c r="D498" s="832" t="s">
        <v>10220</v>
      </c>
      <c r="E498" s="832" t="s">
        <v>10221</v>
      </c>
      <c r="F498" s="849">
        <v>5</v>
      </c>
      <c r="G498" s="849">
        <v>19570</v>
      </c>
      <c r="H498" s="849">
        <v>4.9974463738508685</v>
      </c>
      <c r="I498" s="849">
        <v>3914</v>
      </c>
      <c r="J498" s="849">
        <v>1</v>
      </c>
      <c r="K498" s="849">
        <v>3916</v>
      </c>
      <c r="L498" s="849">
        <v>1</v>
      </c>
      <c r="M498" s="849">
        <v>3916</v>
      </c>
      <c r="N498" s="849">
        <v>2</v>
      </c>
      <c r="O498" s="849">
        <v>7854</v>
      </c>
      <c r="P498" s="837">
        <v>2.00561797752809</v>
      </c>
      <c r="Q498" s="850">
        <v>3927</v>
      </c>
    </row>
    <row r="499" spans="1:17" ht="14.4" customHeight="1" x14ac:dyDescent="0.3">
      <c r="A499" s="831" t="s">
        <v>10217</v>
      </c>
      <c r="B499" s="832" t="s">
        <v>9869</v>
      </c>
      <c r="C499" s="832" t="s">
        <v>6770</v>
      </c>
      <c r="D499" s="832" t="s">
        <v>10222</v>
      </c>
      <c r="E499" s="832" t="s">
        <v>10223</v>
      </c>
      <c r="F499" s="849">
        <v>1</v>
      </c>
      <c r="G499" s="849">
        <v>658</v>
      </c>
      <c r="H499" s="849">
        <v>0.33333333333333331</v>
      </c>
      <c r="I499" s="849">
        <v>658</v>
      </c>
      <c r="J499" s="849">
        <v>3</v>
      </c>
      <c r="K499" s="849">
        <v>1974</v>
      </c>
      <c r="L499" s="849">
        <v>1</v>
      </c>
      <c r="M499" s="849">
        <v>658</v>
      </c>
      <c r="N499" s="849">
        <v>3</v>
      </c>
      <c r="O499" s="849">
        <v>1983</v>
      </c>
      <c r="P499" s="837">
        <v>1.0045592705167172</v>
      </c>
      <c r="Q499" s="850">
        <v>661</v>
      </c>
    </row>
    <row r="500" spans="1:17" ht="14.4" customHeight="1" x14ac:dyDescent="0.3">
      <c r="A500" s="831" t="s">
        <v>10217</v>
      </c>
      <c r="B500" s="832" t="s">
        <v>9869</v>
      </c>
      <c r="C500" s="832" t="s">
        <v>6770</v>
      </c>
      <c r="D500" s="832" t="s">
        <v>10224</v>
      </c>
      <c r="E500" s="832" t="s">
        <v>10225</v>
      </c>
      <c r="F500" s="849">
        <v>1</v>
      </c>
      <c r="G500" s="849">
        <v>1030</v>
      </c>
      <c r="H500" s="849">
        <v>0.49806576402321084</v>
      </c>
      <c r="I500" s="849">
        <v>1030</v>
      </c>
      <c r="J500" s="849">
        <v>2</v>
      </c>
      <c r="K500" s="849">
        <v>2068</v>
      </c>
      <c r="L500" s="849">
        <v>1</v>
      </c>
      <c r="M500" s="849">
        <v>1034</v>
      </c>
      <c r="N500" s="849"/>
      <c r="O500" s="849"/>
      <c r="P500" s="837"/>
      <c r="Q500" s="850"/>
    </row>
    <row r="501" spans="1:17" ht="14.4" customHeight="1" x14ac:dyDescent="0.3">
      <c r="A501" s="831" t="s">
        <v>10217</v>
      </c>
      <c r="B501" s="832" t="s">
        <v>9869</v>
      </c>
      <c r="C501" s="832" t="s">
        <v>6770</v>
      </c>
      <c r="D501" s="832" t="s">
        <v>10226</v>
      </c>
      <c r="E501" s="832" t="s">
        <v>10227</v>
      </c>
      <c r="F501" s="849">
        <v>1</v>
      </c>
      <c r="G501" s="849">
        <v>843</v>
      </c>
      <c r="H501" s="849">
        <v>0.25</v>
      </c>
      <c r="I501" s="849">
        <v>843</v>
      </c>
      <c r="J501" s="849">
        <v>4</v>
      </c>
      <c r="K501" s="849">
        <v>3372</v>
      </c>
      <c r="L501" s="849">
        <v>1</v>
      </c>
      <c r="M501" s="849">
        <v>843</v>
      </c>
      <c r="N501" s="849"/>
      <c r="O501" s="849"/>
      <c r="P501" s="837"/>
      <c r="Q501" s="850"/>
    </row>
    <row r="502" spans="1:17" ht="14.4" customHeight="1" x14ac:dyDescent="0.3">
      <c r="A502" s="831" t="s">
        <v>10217</v>
      </c>
      <c r="B502" s="832" t="s">
        <v>9869</v>
      </c>
      <c r="C502" s="832" t="s">
        <v>6770</v>
      </c>
      <c r="D502" s="832" t="s">
        <v>10228</v>
      </c>
      <c r="E502" s="832" t="s">
        <v>10229</v>
      </c>
      <c r="F502" s="849">
        <v>6</v>
      </c>
      <c r="G502" s="849">
        <v>4884</v>
      </c>
      <c r="H502" s="849">
        <v>0.8571428571428571</v>
      </c>
      <c r="I502" s="849">
        <v>814</v>
      </c>
      <c r="J502" s="849">
        <v>7</v>
      </c>
      <c r="K502" s="849">
        <v>5698</v>
      </c>
      <c r="L502" s="849">
        <v>1</v>
      </c>
      <c r="M502" s="849">
        <v>814</v>
      </c>
      <c r="N502" s="849">
        <v>10</v>
      </c>
      <c r="O502" s="849">
        <v>8060</v>
      </c>
      <c r="P502" s="837">
        <v>1.4145314145314145</v>
      </c>
      <c r="Q502" s="850">
        <v>806</v>
      </c>
    </row>
    <row r="503" spans="1:17" ht="14.4" customHeight="1" x14ac:dyDescent="0.3">
      <c r="A503" s="831" t="s">
        <v>10217</v>
      </c>
      <c r="B503" s="832" t="s">
        <v>9869</v>
      </c>
      <c r="C503" s="832" t="s">
        <v>6770</v>
      </c>
      <c r="D503" s="832" t="s">
        <v>10230</v>
      </c>
      <c r="E503" s="832" t="s">
        <v>10231</v>
      </c>
      <c r="F503" s="849">
        <v>6</v>
      </c>
      <c r="G503" s="849">
        <v>4884</v>
      </c>
      <c r="H503" s="849">
        <v>0.8571428571428571</v>
      </c>
      <c r="I503" s="849">
        <v>814</v>
      </c>
      <c r="J503" s="849">
        <v>7</v>
      </c>
      <c r="K503" s="849">
        <v>5698</v>
      </c>
      <c r="L503" s="849">
        <v>1</v>
      </c>
      <c r="M503" s="849">
        <v>814</v>
      </c>
      <c r="N503" s="849">
        <v>10</v>
      </c>
      <c r="O503" s="849">
        <v>8060</v>
      </c>
      <c r="P503" s="837">
        <v>1.4145314145314145</v>
      </c>
      <c r="Q503" s="850">
        <v>806</v>
      </c>
    </row>
    <row r="504" spans="1:17" ht="14.4" customHeight="1" x14ac:dyDescent="0.3">
      <c r="A504" s="831" t="s">
        <v>10217</v>
      </c>
      <c r="B504" s="832" t="s">
        <v>9869</v>
      </c>
      <c r="C504" s="832" t="s">
        <v>6770</v>
      </c>
      <c r="D504" s="832" t="s">
        <v>9589</v>
      </c>
      <c r="E504" s="832" t="s">
        <v>9590</v>
      </c>
      <c r="F504" s="849">
        <v>122</v>
      </c>
      <c r="G504" s="849">
        <v>20496</v>
      </c>
      <c r="H504" s="849">
        <v>1.22</v>
      </c>
      <c r="I504" s="849">
        <v>168</v>
      </c>
      <c r="J504" s="849">
        <v>100</v>
      </c>
      <c r="K504" s="849">
        <v>16800</v>
      </c>
      <c r="L504" s="849">
        <v>1</v>
      </c>
      <c r="M504" s="849">
        <v>168</v>
      </c>
      <c r="N504" s="849">
        <v>111</v>
      </c>
      <c r="O504" s="849">
        <v>18648</v>
      </c>
      <c r="P504" s="837">
        <v>1.1100000000000001</v>
      </c>
      <c r="Q504" s="850">
        <v>168</v>
      </c>
    </row>
    <row r="505" spans="1:17" ht="14.4" customHeight="1" x14ac:dyDescent="0.3">
      <c r="A505" s="831" t="s">
        <v>10217</v>
      </c>
      <c r="B505" s="832" t="s">
        <v>9869</v>
      </c>
      <c r="C505" s="832" t="s">
        <v>6770</v>
      </c>
      <c r="D505" s="832" t="s">
        <v>10232</v>
      </c>
      <c r="E505" s="832" t="s">
        <v>10233</v>
      </c>
      <c r="F505" s="849">
        <v>43</v>
      </c>
      <c r="G505" s="849">
        <v>7482</v>
      </c>
      <c r="H505" s="849">
        <v>1.303030303030303</v>
      </c>
      <c r="I505" s="849">
        <v>174</v>
      </c>
      <c r="J505" s="849">
        <v>33</v>
      </c>
      <c r="K505" s="849">
        <v>5742</v>
      </c>
      <c r="L505" s="849">
        <v>1</v>
      </c>
      <c r="M505" s="849">
        <v>174</v>
      </c>
      <c r="N505" s="849">
        <v>30</v>
      </c>
      <c r="O505" s="849">
        <v>5250</v>
      </c>
      <c r="P505" s="837">
        <v>0.91431556948798332</v>
      </c>
      <c r="Q505" s="850">
        <v>175</v>
      </c>
    </row>
    <row r="506" spans="1:17" ht="14.4" customHeight="1" x14ac:dyDescent="0.3">
      <c r="A506" s="831" t="s">
        <v>10217</v>
      </c>
      <c r="B506" s="832" t="s">
        <v>9869</v>
      </c>
      <c r="C506" s="832" t="s">
        <v>6770</v>
      </c>
      <c r="D506" s="832" t="s">
        <v>9597</v>
      </c>
      <c r="E506" s="832" t="s">
        <v>9598</v>
      </c>
      <c r="F506" s="849">
        <v>74</v>
      </c>
      <c r="G506" s="849">
        <v>26048</v>
      </c>
      <c r="H506" s="849">
        <v>1.0422535211267605</v>
      </c>
      <c r="I506" s="849">
        <v>352</v>
      </c>
      <c r="J506" s="849">
        <v>71</v>
      </c>
      <c r="K506" s="849">
        <v>24992</v>
      </c>
      <c r="L506" s="849">
        <v>1</v>
      </c>
      <c r="M506" s="849">
        <v>352</v>
      </c>
      <c r="N506" s="849">
        <v>79</v>
      </c>
      <c r="O506" s="849">
        <v>27887</v>
      </c>
      <c r="P506" s="837">
        <v>1.1158370678617158</v>
      </c>
      <c r="Q506" s="850">
        <v>353</v>
      </c>
    </row>
    <row r="507" spans="1:17" ht="14.4" customHeight="1" x14ac:dyDescent="0.3">
      <c r="A507" s="831" t="s">
        <v>10217</v>
      </c>
      <c r="B507" s="832" t="s">
        <v>9869</v>
      </c>
      <c r="C507" s="832" t="s">
        <v>6770</v>
      </c>
      <c r="D507" s="832" t="s">
        <v>9870</v>
      </c>
      <c r="E507" s="832" t="s">
        <v>9871</v>
      </c>
      <c r="F507" s="849"/>
      <c r="G507" s="849"/>
      <c r="H507" s="849"/>
      <c r="I507" s="849"/>
      <c r="J507" s="849"/>
      <c r="K507" s="849"/>
      <c r="L507" s="849"/>
      <c r="M507" s="849"/>
      <c r="N507" s="849">
        <v>4</v>
      </c>
      <c r="O507" s="849">
        <v>4156</v>
      </c>
      <c r="P507" s="837"/>
      <c r="Q507" s="850">
        <v>1039</v>
      </c>
    </row>
    <row r="508" spans="1:17" ht="14.4" customHeight="1" x14ac:dyDescent="0.3">
      <c r="A508" s="831" t="s">
        <v>10217</v>
      </c>
      <c r="B508" s="832" t="s">
        <v>9869</v>
      </c>
      <c r="C508" s="832" t="s">
        <v>6770</v>
      </c>
      <c r="D508" s="832" t="s">
        <v>10234</v>
      </c>
      <c r="E508" s="832" t="s">
        <v>10235</v>
      </c>
      <c r="F508" s="849">
        <v>9</v>
      </c>
      <c r="G508" s="849">
        <v>1710</v>
      </c>
      <c r="H508" s="849">
        <v>9</v>
      </c>
      <c r="I508" s="849">
        <v>190</v>
      </c>
      <c r="J508" s="849">
        <v>1</v>
      </c>
      <c r="K508" s="849">
        <v>190</v>
      </c>
      <c r="L508" s="849">
        <v>1</v>
      </c>
      <c r="M508" s="849">
        <v>190</v>
      </c>
      <c r="N508" s="849">
        <v>9</v>
      </c>
      <c r="O508" s="849">
        <v>1719</v>
      </c>
      <c r="P508" s="837">
        <v>9.0473684210526315</v>
      </c>
      <c r="Q508" s="850">
        <v>191</v>
      </c>
    </row>
    <row r="509" spans="1:17" ht="14.4" customHeight="1" x14ac:dyDescent="0.3">
      <c r="A509" s="831" t="s">
        <v>10217</v>
      </c>
      <c r="B509" s="832" t="s">
        <v>9869</v>
      </c>
      <c r="C509" s="832" t="s">
        <v>6770</v>
      </c>
      <c r="D509" s="832" t="s">
        <v>10236</v>
      </c>
      <c r="E509" s="832" t="s">
        <v>10237</v>
      </c>
      <c r="F509" s="849">
        <v>12</v>
      </c>
      <c r="G509" s="849">
        <v>9876</v>
      </c>
      <c r="H509" s="849">
        <v>4</v>
      </c>
      <c r="I509" s="849">
        <v>823</v>
      </c>
      <c r="J509" s="849">
        <v>3</v>
      </c>
      <c r="K509" s="849">
        <v>2469</v>
      </c>
      <c r="L509" s="849">
        <v>1</v>
      </c>
      <c r="M509" s="849">
        <v>823</v>
      </c>
      <c r="N509" s="849">
        <v>31</v>
      </c>
      <c r="O509" s="849">
        <v>25513</v>
      </c>
      <c r="P509" s="837">
        <v>10.333333333333334</v>
      </c>
      <c r="Q509" s="850">
        <v>823</v>
      </c>
    </row>
    <row r="510" spans="1:17" ht="14.4" customHeight="1" x14ac:dyDescent="0.3">
      <c r="A510" s="831" t="s">
        <v>10217</v>
      </c>
      <c r="B510" s="832" t="s">
        <v>9869</v>
      </c>
      <c r="C510" s="832" t="s">
        <v>6770</v>
      </c>
      <c r="D510" s="832" t="s">
        <v>10238</v>
      </c>
      <c r="E510" s="832" t="s">
        <v>10239</v>
      </c>
      <c r="F510" s="849">
        <v>34</v>
      </c>
      <c r="G510" s="849">
        <v>18666</v>
      </c>
      <c r="H510" s="849">
        <v>1.3575272727272727</v>
      </c>
      <c r="I510" s="849">
        <v>549</v>
      </c>
      <c r="J510" s="849">
        <v>25</v>
      </c>
      <c r="K510" s="849">
        <v>13750</v>
      </c>
      <c r="L510" s="849">
        <v>1</v>
      </c>
      <c r="M510" s="849">
        <v>550</v>
      </c>
      <c r="N510" s="849">
        <v>24</v>
      </c>
      <c r="O510" s="849">
        <v>13224</v>
      </c>
      <c r="P510" s="837">
        <v>0.96174545454545457</v>
      </c>
      <c r="Q510" s="850">
        <v>551</v>
      </c>
    </row>
    <row r="511" spans="1:17" ht="14.4" customHeight="1" x14ac:dyDescent="0.3">
      <c r="A511" s="831" t="s">
        <v>10217</v>
      </c>
      <c r="B511" s="832" t="s">
        <v>9869</v>
      </c>
      <c r="C511" s="832" t="s">
        <v>6770</v>
      </c>
      <c r="D511" s="832" t="s">
        <v>10240</v>
      </c>
      <c r="E511" s="832" t="s">
        <v>10241</v>
      </c>
      <c r="F511" s="849">
        <v>2</v>
      </c>
      <c r="G511" s="849">
        <v>1308</v>
      </c>
      <c r="H511" s="849">
        <v>0.39938931297709923</v>
      </c>
      <c r="I511" s="849">
        <v>654</v>
      </c>
      <c r="J511" s="849">
        <v>5</v>
      </c>
      <c r="K511" s="849">
        <v>3275</v>
      </c>
      <c r="L511" s="849">
        <v>1</v>
      </c>
      <c r="M511" s="849">
        <v>655</v>
      </c>
      <c r="N511" s="849">
        <v>8</v>
      </c>
      <c r="O511" s="849">
        <v>5248</v>
      </c>
      <c r="P511" s="837">
        <v>1.602442748091603</v>
      </c>
      <c r="Q511" s="850">
        <v>656</v>
      </c>
    </row>
    <row r="512" spans="1:17" ht="14.4" customHeight="1" x14ac:dyDescent="0.3">
      <c r="A512" s="831" t="s">
        <v>10217</v>
      </c>
      <c r="B512" s="832" t="s">
        <v>9869</v>
      </c>
      <c r="C512" s="832" t="s">
        <v>6770</v>
      </c>
      <c r="D512" s="832" t="s">
        <v>10242</v>
      </c>
      <c r="E512" s="832" t="s">
        <v>10243</v>
      </c>
      <c r="F512" s="849">
        <v>2</v>
      </c>
      <c r="G512" s="849">
        <v>1308</v>
      </c>
      <c r="H512" s="849">
        <v>0.39938931297709923</v>
      </c>
      <c r="I512" s="849">
        <v>654</v>
      </c>
      <c r="J512" s="849">
        <v>5</v>
      </c>
      <c r="K512" s="849">
        <v>3275</v>
      </c>
      <c r="L512" s="849">
        <v>1</v>
      </c>
      <c r="M512" s="849">
        <v>655</v>
      </c>
      <c r="N512" s="849">
        <v>8</v>
      </c>
      <c r="O512" s="849">
        <v>5248</v>
      </c>
      <c r="P512" s="837">
        <v>1.602442748091603</v>
      </c>
      <c r="Q512" s="850">
        <v>656</v>
      </c>
    </row>
    <row r="513" spans="1:17" ht="14.4" customHeight="1" x14ac:dyDescent="0.3">
      <c r="A513" s="831" t="s">
        <v>10217</v>
      </c>
      <c r="B513" s="832" t="s">
        <v>9869</v>
      </c>
      <c r="C513" s="832" t="s">
        <v>6770</v>
      </c>
      <c r="D513" s="832" t="s">
        <v>10244</v>
      </c>
      <c r="E513" s="832" t="s">
        <v>10245</v>
      </c>
      <c r="F513" s="849">
        <v>9</v>
      </c>
      <c r="G513" s="849">
        <v>6102</v>
      </c>
      <c r="H513" s="849">
        <v>0.74889543446244478</v>
      </c>
      <c r="I513" s="849">
        <v>678</v>
      </c>
      <c r="J513" s="849">
        <v>12</v>
      </c>
      <c r="K513" s="849">
        <v>8148</v>
      </c>
      <c r="L513" s="849">
        <v>1</v>
      </c>
      <c r="M513" s="849">
        <v>679</v>
      </c>
      <c r="N513" s="849">
        <v>15</v>
      </c>
      <c r="O513" s="849">
        <v>10185</v>
      </c>
      <c r="P513" s="837">
        <v>1.25</v>
      </c>
      <c r="Q513" s="850">
        <v>679</v>
      </c>
    </row>
    <row r="514" spans="1:17" ht="14.4" customHeight="1" x14ac:dyDescent="0.3">
      <c r="A514" s="831" t="s">
        <v>10217</v>
      </c>
      <c r="B514" s="832" t="s">
        <v>9869</v>
      </c>
      <c r="C514" s="832" t="s">
        <v>6770</v>
      </c>
      <c r="D514" s="832" t="s">
        <v>10246</v>
      </c>
      <c r="E514" s="832" t="s">
        <v>10247</v>
      </c>
      <c r="F514" s="849">
        <v>15</v>
      </c>
      <c r="G514" s="849">
        <v>7695</v>
      </c>
      <c r="H514" s="849">
        <v>1.871352140077821</v>
      </c>
      <c r="I514" s="849">
        <v>513</v>
      </c>
      <c r="J514" s="849">
        <v>8</v>
      </c>
      <c r="K514" s="849">
        <v>4112</v>
      </c>
      <c r="L514" s="849">
        <v>1</v>
      </c>
      <c r="M514" s="849">
        <v>514</v>
      </c>
      <c r="N514" s="849">
        <v>15</v>
      </c>
      <c r="O514" s="849">
        <v>7725</v>
      </c>
      <c r="P514" s="837">
        <v>1.878647859922179</v>
      </c>
      <c r="Q514" s="850">
        <v>515</v>
      </c>
    </row>
    <row r="515" spans="1:17" ht="14.4" customHeight="1" x14ac:dyDescent="0.3">
      <c r="A515" s="831" t="s">
        <v>10217</v>
      </c>
      <c r="B515" s="832" t="s">
        <v>9869</v>
      </c>
      <c r="C515" s="832" t="s">
        <v>6770</v>
      </c>
      <c r="D515" s="832" t="s">
        <v>10248</v>
      </c>
      <c r="E515" s="832" t="s">
        <v>10249</v>
      </c>
      <c r="F515" s="849">
        <v>15</v>
      </c>
      <c r="G515" s="849">
        <v>6345</v>
      </c>
      <c r="H515" s="849">
        <v>1.8705778301886793</v>
      </c>
      <c r="I515" s="849">
        <v>423</v>
      </c>
      <c r="J515" s="849">
        <v>8</v>
      </c>
      <c r="K515" s="849">
        <v>3392</v>
      </c>
      <c r="L515" s="849">
        <v>1</v>
      </c>
      <c r="M515" s="849">
        <v>424</v>
      </c>
      <c r="N515" s="849">
        <v>15</v>
      </c>
      <c r="O515" s="849">
        <v>6375</v>
      </c>
      <c r="P515" s="837">
        <v>1.8794221698113207</v>
      </c>
      <c r="Q515" s="850">
        <v>425</v>
      </c>
    </row>
    <row r="516" spans="1:17" ht="14.4" customHeight="1" x14ac:dyDescent="0.3">
      <c r="A516" s="831" t="s">
        <v>10217</v>
      </c>
      <c r="B516" s="832" t="s">
        <v>9869</v>
      </c>
      <c r="C516" s="832" t="s">
        <v>6770</v>
      </c>
      <c r="D516" s="832" t="s">
        <v>10250</v>
      </c>
      <c r="E516" s="832" t="s">
        <v>10251</v>
      </c>
      <c r="F516" s="849">
        <v>51</v>
      </c>
      <c r="G516" s="849">
        <v>17799</v>
      </c>
      <c r="H516" s="849">
        <v>1.1826578073089702</v>
      </c>
      <c r="I516" s="849">
        <v>349</v>
      </c>
      <c r="J516" s="849">
        <v>43</v>
      </c>
      <c r="K516" s="849">
        <v>15050</v>
      </c>
      <c r="L516" s="849">
        <v>1</v>
      </c>
      <c r="M516" s="849">
        <v>350</v>
      </c>
      <c r="N516" s="849">
        <v>32</v>
      </c>
      <c r="O516" s="849">
        <v>11232</v>
      </c>
      <c r="P516" s="837">
        <v>0.74631229235880403</v>
      </c>
      <c r="Q516" s="850">
        <v>351</v>
      </c>
    </row>
    <row r="517" spans="1:17" ht="14.4" customHeight="1" x14ac:dyDescent="0.3">
      <c r="A517" s="831" t="s">
        <v>10217</v>
      </c>
      <c r="B517" s="832" t="s">
        <v>9869</v>
      </c>
      <c r="C517" s="832" t="s">
        <v>6770</v>
      </c>
      <c r="D517" s="832" t="s">
        <v>9409</v>
      </c>
      <c r="E517" s="832" t="s">
        <v>9410</v>
      </c>
      <c r="F517" s="849">
        <v>6</v>
      </c>
      <c r="G517" s="849">
        <v>1326</v>
      </c>
      <c r="H517" s="849">
        <v>1.4932432432432432</v>
      </c>
      <c r="I517" s="849">
        <v>221</v>
      </c>
      <c r="J517" s="849">
        <v>4</v>
      </c>
      <c r="K517" s="849">
        <v>888</v>
      </c>
      <c r="L517" s="849">
        <v>1</v>
      </c>
      <c r="M517" s="849">
        <v>222</v>
      </c>
      <c r="N517" s="849">
        <v>7</v>
      </c>
      <c r="O517" s="849">
        <v>1561</v>
      </c>
      <c r="P517" s="837">
        <v>1.757882882882883</v>
      </c>
      <c r="Q517" s="850">
        <v>223</v>
      </c>
    </row>
    <row r="518" spans="1:17" ht="14.4" customHeight="1" x14ac:dyDescent="0.3">
      <c r="A518" s="831" t="s">
        <v>10217</v>
      </c>
      <c r="B518" s="832" t="s">
        <v>9869</v>
      </c>
      <c r="C518" s="832" t="s">
        <v>6770</v>
      </c>
      <c r="D518" s="832" t="s">
        <v>9411</v>
      </c>
      <c r="E518" s="832" t="s">
        <v>9412</v>
      </c>
      <c r="F518" s="849">
        <v>24</v>
      </c>
      <c r="G518" s="849">
        <v>12192</v>
      </c>
      <c r="H518" s="849"/>
      <c r="I518" s="849">
        <v>508</v>
      </c>
      <c r="J518" s="849"/>
      <c r="K518" s="849"/>
      <c r="L518" s="849"/>
      <c r="M518" s="849"/>
      <c r="N518" s="849">
        <v>12</v>
      </c>
      <c r="O518" s="849">
        <v>6156</v>
      </c>
      <c r="P518" s="837"/>
      <c r="Q518" s="850">
        <v>513</v>
      </c>
    </row>
    <row r="519" spans="1:17" ht="14.4" customHeight="1" x14ac:dyDescent="0.3">
      <c r="A519" s="831" t="s">
        <v>10217</v>
      </c>
      <c r="B519" s="832" t="s">
        <v>9869</v>
      </c>
      <c r="C519" s="832" t="s">
        <v>6770</v>
      </c>
      <c r="D519" s="832" t="s">
        <v>10252</v>
      </c>
      <c r="E519" s="832" t="s">
        <v>10253</v>
      </c>
      <c r="F519" s="849">
        <v>2</v>
      </c>
      <c r="G519" s="849">
        <v>300</v>
      </c>
      <c r="H519" s="849"/>
      <c r="I519" s="849">
        <v>150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10217</v>
      </c>
      <c r="B520" s="832" t="s">
        <v>9869</v>
      </c>
      <c r="C520" s="832" t="s">
        <v>6770</v>
      </c>
      <c r="D520" s="832" t="s">
        <v>10254</v>
      </c>
      <c r="E520" s="832" t="s">
        <v>10255</v>
      </c>
      <c r="F520" s="849">
        <v>64</v>
      </c>
      <c r="G520" s="849">
        <v>15296</v>
      </c>
      <c r="H520" s="849">
        <v>1.0666666666666667</v>
      </c>
      <c r="I520" s="849">
        <v>239</v>
      </c>
      <c r="J520" s="849">
        <v>60</v>
      </c>
      <c r="K520" s="849">
        <v>14340</v>
      </c>
      <c r="L520" s="849">
        <v>1</v>
      </c>
      <c r="M520" s="849">
        <v>239</v>
      </c>
      <c r="N520" s="849">
        <v>68</v>
      </c>
      <c r="O520" s="849">
        <v>16320</v>
      </c>
      <c r="P520" s="837">
        <v>1.1380753138075315</v>
      </c>
      <c r="Q520" s="850">
        <v>240</v>
      </c>
    </row>
    <row r="521" spans="1:17" ht="14.4" customHeight="1" x14ac:dyDescent="0.3">
      <c r="A521" s="831" t="s">
        <v>10217</v>
      </c>
      <c r="B521" s="832" t="s">
        <v>9869</v>
      </c>
      <c r="C521" s="832" t="s">
        <v>6770</v>
      </c>
      <c r="D521" s="832" t="s">
        <v>10256</v>
      </c>
      <c r="E521" s="832" t="s">
        <v>10257</v>
      </c>
      <c r="F521" s="849">
        <v>8</v>
      </c>
      <c r="G521" s="849">
        <v>888</v>
      </c>
      <c r="H521" s="849">
        <v>1.1428571428571428</v>
      </c>
      <c r="I521" s="849">
        <v>111</v>
      </c>
      <c r="J521" s="849">
        <v>7</v>
      </c>
      <c r="K521" s="849">
        <v>777</v>
      </c>
      <c r="L521" s="849">
        <v>1</v>
      </c>
      <c r="M521" s="849">
        <v>111</v>
      </c>
      <c r="N521" s="849">
        <v>5</v>
      </c>
      <c r="O521" s="849">
        <v>555</v>
      </c>
      <c r="P521" s="837">
        <v>0.7142857142857143</v>
      </c>
      <c r="Q521" s="850">
        <v>111</v>
      </c>
    </row>
    <row r="522" spans="1:17" ht="14.4" customHeight="1" x14ac:dyDescent="0.3">
      <c r="A522" s="831" t="s">
        <v>10217</v>
      </c>
      <c r="B522" s="832" t="s">
        <v>9869</v>
      </c>
      <c r="C522" s="832" t="s">
        <v>6770</v>
      </c>
      <c r="D522" s="832" t="s">
        <v>10258</v>
      </c>
      <c r="E522" s="832" t="s">
        <v>10259</v>
      </c>
      <c r="F522" s="849">
        <v>2</v>
      </c>
      <c r="G522" s="849">
        <v>662</v>
      </c>
      <c r="H522" s="849"/>
      <c r="I522" s="849">
        <v>331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10217</v>
      </c>
      <c r="B523" s="832" t="s">
        <v>9869</v>
      </c>
      <c r="C523" s="832" t="s">
        <v>6770</v>
      </c>
      <c r="D523" s="832" t="s">
        <v>10260</v>
      </c>
      <c r="E523" s="832" t="s">
        <v>10261</v>
      </c>
      <c r="F523" s="849">
        <v>9</v>
      </c>
      <c r="G523" s="849">
        <v>2808</v>
      </c>
      <c r="H523" s="849">
        <v>0.375</v>
      </c>
      <c r="I523" s="849">
        <v>312</v>
      </c>
      <c r="J523" s="849">
        <v>24</v>
      </c>
      <c r="K523" s="849">
        <v>7488</v>
      </c>
      <c r="L523" s="849">
        <v>1</v>
      </c>
      <c r="M523" s="849">
        <v>312</v>
      </c>
      <c r="N523" s="849">
        <v>31</v>
      </c>
      <c r="O523" s="849">
        <v>9672</v>
      </c>
      <c r="P523" s="837">
        <v>1.2916666666666667</v>
      </c>
      <c r="Q523" s="850">
        <v>312</v>
      </c>
    </row>
    <row r="524" spans="1:17" ht="14.4" customHeight="1" x14ac:dyDescent="0.3">
      <c r="A524" s="831" t="s">
        <v>10217</v>
      </c>
      <c r="B524" s="832" t="s">
        <v>9869</v>
      </c>
      <c r="C524" s="832" t="s">
        <v>6770</v>
      </c>
      <c r="D524" s="832" t="s">
        <v>9384</v>
      </c>
      <c r="E524" s="832" t="s">
        <v>9385</v>
      </c>
      <c r="F524" s="849">
        <v>11</v>
      </c>
      <c r="G524" s="849">
        <v>253</v>
      </c>
      <c r="H524" s="849">
        <v>1.4055555555555554</v>
      </c>
      <c r="I524" s="849">
        <v>23</v>
      </c>
      <c r="J524" s="849">
        <v>15</v>
      </c>
      <c r="K524" s="849">
        <v>180</v>
      </c>
      <c r="L524" s="849">
        <v>1</v>
      </c>
      <c r="M524" s="849">
        <v>12</v>
      </c>
      <c r="N524" s="849"/>
      <c r="O524" s="849"/>
      <c r="P524" s="837"/>
      <c r="Q524" s="850"/>
    </row>
    <row r="525" spans="1:17" ht="14.4" customHeight="1" x14ac:dyDescent="0.3">
      <c r="A525" s="831" t="s">
        <v>10217</v>
      </c>
      <c r="B525" s="832" t="s">
        <v>9869</v>
      </c>
      <c r="C525" s="832" t="s">
        <v>6770</v>
      </c>
      <c r="D525" s="832" t="s">
        <v>9449</v>
      </c>
      <c r="E525" s="832" t="s">
        <v>9450</v>
      </c>
      <c r="F525" s="849">
        <v>142</v>
      </c>
      <c r="G525" s="849">
        <v>49700</v>
      </c>
      <c r="H525" s="849">
        <v>5.0714285714285712</v>
      </c>
      <c r="I525" s="849">
        <v>350</v>
      </c>
      <c r="J525" s="849">
        <v>28</v>
      </c>
      <c r="K525" s="849">
        <v>9800</v>
      </c>
      <c r="L525" s="849">
        <v>1</v>
      </c>
      <c r="M525" s="849">
        <v>350</v>
      </c>
      <c r="N525" s="849">
        <v>83</v>
      </c>
      <c r="O525" s="849">
        <v>29133</v>
      </c>
      <c r="P525" s="837">
        <v>2.9727551020408165</v>
      </c>
      <c r="Q525" s="850">
        <v>351</v>
      </c>
    </row>
    <row r="526" spans="1:17" ht="14.4" customHeight="1" x14ac:dyDescent="0.3">
      <c r="A526" s="831" t="s">
        <v>10217</v>
      </c>
      <c r="B526" s="832" t="s">
        <v>9869</v>
      </c>
      <c r="C526" s="832" t="s">
        <v>6770</v>
      </c>
      <c r="D526" s="832" t="s">
        <v>9656</v>
      </c>
      <c r="E526" s="832" t="s">
        <v>9657</v>
      </c>
      <c r="F526" s="849">
        <v>1</v>
      </c>
      <c r="G526" s="849">
        <v>149</v>
      </c>
      <c r="H526" s="849"/>
      <c r="I526" s="849">
        <v>149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10217</v>
      </c>
      <c r="B527" s="832" t="s">
        <v>9869</v>
      </c>
      <c r="C527" s="832" t="s">
        <v>6770</v>
      </c>
      <c r="D527" s="832" t="s">
        <v>10262</v>
      </c>
      <c r="E527" s="832" t="s">
        <v>10263</v>
      </c>
      <c r="F527" s="849">
        <v>66</v>
      </c>
      <c r="G527" s="849">
        <v>19470</v>
      </c>
      <c r="H527" s="849">
        <v>1.1000000000000001</v>
      </c>
      <c r="I527" s="849">
        <v>295</v>
      </c>
      <c r="J527" s="849">
        <v>60</v>
      </c>
      <c r="K527" s="849">
        <v>17700</v>
      </c>
      <c r="L527" s="849">
        <v>1</v>
      </c>
      <c r="M527" s="849">
        <v>295</v>
      </c>
      <c r="N527" s="849">
        <v>65</v>
      </c>
      <c r="O527" s="849">
        <v>19240</v>
      </c>
      <c r="P527" s="837">
        <v>1.0870056497175142</v>
      </c>
      <c r="Q527" s="850">
        <v>296</v>
      </c>
    </row>
    <row r="528" spans="1:17" ht="14.4" customHeight="1" x14ac:dyDescent="0.3">
      <c r="A528" s="831" t="s">
        <v>10217</v>
      </c>
      <c r="B528" s="832" t="s">
        <v>9869</v>
      </c>
      <c r="C528" s="832" t="s">
        <v>6770</v>
      </c>
      <c r="D528" s="832" t="s">
        <v>10264</v>
      </c>
      <c r="E528" s="832" t="s">
        <v>10265</v>
      </c>
      <c r="F528" s="849">
        <v>52</v>
      </c>
      <c r="G528" s="849">
        <v>10868</v>
      </c>
      <c r="H528" s="849">
        <v>1.0781746031746031</v>
      </c>
      <c r="I528" s="849">
        <v>209</v>
      </c>
      <c r="J528" s="849">
        <v>48</v>
      </c>
      <c r="K528" s="849">
        <v>10080</v>
      </c>
      <c r="L528" s="849">
        <v>1</v>
      </c>
      <c r="M528" s="849">
        <v>210</v>
      </c>
      <c r="N528" s="849">
        <v>34</v>
      </c>
      <c r="O528" s="849">
        <v>7174</v>
      </c>
      <c r="P528" s="837">
        <v>0.71170634920634923</v>
      </c>
      <c r="Q528" s="850">
        <v>211</v>
      </c>
    </row>
    <row r="529" spans="1:17" ht="14.4" customHeight="1" x14ac:dyDescent="0.3">
      <c r="A529" s="831" t="s">
        <v>10217</v>
      </c>
      <c r="B529" s="832" t="s">
        <v>9869</v>
      </c>
      <c r="C529" s="832" t="s">
        <v>6770</v>
      </c>
      <c r="D529" s="832" t="s">
        <v>10266</v>
      </c>
      <c r="E529" s="832" t="s">
        <v>10267</v>
      </c>
      <c r="F529" s="849">
        <v>28</v>
      </c>
      <c r="G529" s="849">
        <v>1120</v>
      </c>
      <c r="H529" s="849">
        <v>1.1666666666666667</v>
      </c>
      <c r="I529" s="849">
        <v>40</v>
      </c>
      <c r="J529" s="849">
        <v>24</v>
      </c>
      <c r="K529" s="849">
        <v>960</v>
      </c>
      <c r="L529" s="849">
        <v>1</v>
      </c>
      <c r="M529" s="849">
        <v>40</v>
      </c>
      <c r="N529" s="849">
        <v>22</v>
      </c>
      <c r="O529" s="849">
        <v>880</v>
      </c>
      <c r="P529" s="837">
        <v>0.91666666666666663</v>
      </c>
      <c r="Q529" s="850">
        <v>40</v>
      </c>
    </row>
    <row r="530" spans="1:17" ht="14.4" customHeight="1" x14ac:dyDescent="0.3">
      <c r="A530" s="831" t="s">
        <v>10217</v>
      </c>
      <c r="B530" s="832" t="s">
        <v>9869</v>
      </c>
      <c r="C530" s="832" t="s">
        <v>6770</v>
      </c>
      <c r="D530" s="832" t="s">
        <v>10268</v>
      </c>
      <c r="E530" s="832" t="s">
        <v>10269</v>
      </c>
      <c r="F530" s="849">
        <v>1</v>
      </c>
      <c r="G530" s="849">
        <v>5023</v>
      </c>
      <c r="H530" s="849">
        <v>0.9998009554140127</v>
      </c>
      <c r="I530" s="849">
        <v>5023</v>
      </c>
      <c r="J530" s="849">
        <v>1</v>
      </c>
      <c r="K530" s="849">
        <v>5024</v>
      </c>
      <c r="L530" s="849">
        <v>1</v>
      </c>
      <c r="M530" s="849">
        <v>5024</v>
      </c>
      <c r="N530" s="849">
        <v>6</v>
      </c>
      <c r="O530" s="849">
        <v>30180</v>
      </c>
      <c r="P530" s="837">
        <v>6.0071656050955413</v>
      </c>
      <c r="Q530" s="850">
        <v>5030</v>
      </c>
    </row>
    <row r="531" spans="1:17" ht="14.4" customHeight="1" x14ac:dyDescent="0.3">
      <c r="A531" s="831" t="s">
        <v>10217</v>
      </c>
      <c r="B531" s="832" t="s">
        <v>9869</v>
      </c>
      <c r="C531" s="832" t="s">
        <v>6770</v>
      </c>
      <c r="D531" s="832" t="s">
        <v>9706</v>
      </c>
      <c r="E531" s="832" t="s">
        <v>9707</v>
      </c>
      <c r="F531" s="849">
        <v>88</v>
      </c>
      <c r="G531" s="849">
        <v>15048</v>
      </c>
      <c r="H531" s="849">
        <v>1.3538461538461539</v>
      </c>
      <c r="I531" s="849">
        <v>171</v>
      </c>
      <c r="J531" s="849">
        <v>65</v>
      </c>
      <c r="K531" s="849">
        <v>11115</v>
      </c>
      <c r="L531" s="849">
        <v>1</v>
      </c>
      <c r="M531" s="849">
        <v>171</v>
      </c>
      <c r="N531" s="849">
        <v>72</v>
      </c>
      <c r="O531" s="849">
        <v>12312</v>
      </c>
      <c r="P531" s="837">
        <v>1.1076923076923078</v>
      </c>
      <c r="Q531" s="850">
        <v>171</v>
      </c>
    </row>
    <row r="532" spans="1:17" ht="14.4" customHeight="1" x14ac:dyDescent="0.3">
      <c r="A532" s="831" t="s">
        <v>10217</v>
      </c>
      <c r="B532" s="832" t="s">
        <v>9869</v>
      </c>
      <c r="C532" s="832" t="s">
        <v>6770</v>
      </c>
      <c r="D532" s="832" t="s">
        <v>9710</v>
      </c>
      <c r="E532" s="832" t="s">
        <v>9711</v>
      </c>
      <c r="F532" s="849">
        <v>34</v>
      </c>
      <c r="G532" s="849">
        <v>11118</v>
      </c>
      <c r="H532" s="849">
        <v>1.0625</v>
      </c>
      <c r="I532" s="849">
        <v>327</v>
      </c>
      <c r="J532" s="849">
        <v>32</v>
      </c>
      <c r="K532" s="849">
        <v>10464</v>
      </c>
      <c r="L532" s="849">
        <v>1</v>
      </c>
      <c r="M532" s="849">
        <v>327</v>
      </c>
      <c r="N532" s="849">
        <v>24</v>
      </c>
      <c r="O532" s="849">
        <v>7872</v>
      </c>
      <c r="P532" s="837">
        <v>0.75229357798165142</v>
      </c>
      <c r="Q532" s="850">
        <v>328</v>
      </c>
    </row>
    <row r="533" spans="1:17" ht="14.4" customHeight="1" x14ac:dyDescent="0.3">
      <c r="A533" s="831" t="s">
        <v>10217</v>
      </c>
      <c r="B533" s="832" t="s">
        <v>9869</v>
      </c>
      <c r="C533" s="832" t="s">
        <v>6770</v>
      </c>
      <c r="D533" s="832" t="s">
        <v>10270</v>
      </c>
      <c r="E533" s="832" t="s">
        <v>10271</v>
      </c>
      <c r="F533" s="849">
        <v>3</v>
      </c>
      <c r="G533" s="849">
        <v>2070</v>
      </c>
      <c r="H533" s="849">
        <v>1.4978292329956584</v>
      </c>
      <c r="I533" s="849">
        <v>690</v>
      </c>
      <c r="J533" s="849">
        <v>2</v>
      </c>
      <c r="K533" s="849">
        <v>1382</v>
      </c>
      <c r="L533" s="849">
        <v>1</v>
      </c>
      <c r="M533" s="849">
        <v>691</v>
      </c>
      <c r="N533" s="849">
        <v>4</v>
      </c>
      <c r="O533" s="849">
        <v>2768</v>
      </c>
      <c r="P533" s="837">
        <v>2.0028943560057888</v>
      </c>
      <c r="Q533" s="850">
        <v>692</v>
      </c>
    </row>
    <row r="534" spans="1:17" ht="14.4" customHeight="1" x14ac:dyDescent="0.3">
      <c r="A534" s="831" t="s">
        <v>10217</v>
      </c>
      <c r="B534" s="832" t="s">
        <v>9869</v>
      </c>
      <c r="C534" s="832" t="s">
        <v>6770</v>
      </c>
      <c r="D534" s="832" t="s">
        <v>10272</v>
      </c>
      <c r="E534" s="832" t="s">
        <v>10273</v>
      </c>
      <c r="F534" s="849">
        <v>50</v>
      </c>
      <c r="G534" s="849">
        <v>17500</v>
      </c>
      <c r="H534" s="849">
        <v>1.3513513513513513</v>
      </c>
      <c r="I534" s="849">
        <v>350</v>
      </c>
      <c r="J534" s="849">
        <v>37</v>
      </c>
      <c r="K534" s="849">
        <v>12950</v>
      </c>
      <c r="L534" s="849">
        <v>1</v>
      </c>
      <c r="M534" s="849">
        <v>350</v>
      </c>
      <c r="N534" s="849">
        <v>57</v>
      </c>
      <c r="O534" s="849">
        <v>20007</v>
      </c>
      <c r="P534" s="837">
        <v>1.544942084942085</v>
      </c>
      <c r="Q534" s="850">
        <v>351</v>
      </c>
    </row>
    <row r="535" spans="1:17" ht="14.4" customHeight="1" x14ac:dyDescent="0.3">
      <c r="A535" s="831" t="s">
        <v>10217</v>
      </c>
      <c r="B535" s="832" t="s">
        <v>9869</v>
      </c>
      <c r="C535" s="832" t="s">
        <v>6770</v>
      </c>
      <c r="D535" s="832" t="s">
        <v>9734</v>
      </c>
      <c r="E535" s="832" t="s">
        <v>9735</v>
      </c>
      <c r="F535" s="849">
        <v>73</v>
      </c>
      <c r="G535" s="849">
        <v>12702</v>
      </c>
      <c r="H535" s="849">
        <v>1.2372881355932204</v>
      </c>
      <c r="I535" s="849">
        <v>174</v>
      </c>
      <c r="J535" s="849">
        <v>59</v>
      </c>
      <c r="K535" s="849">
        <v>10266</v>
      </c>
      <c r="L535" s="849">
        <v>1</v>
      </c>
      <c r="M535" s="849">
        <v>174</v>
      </c>
      <c r="N535" s="849">
        <v>55</v>
      </c>
      <c r="O535" s="849">
        <v>9570</v>
      </c>
      <c r="P535" s="837">
        <v>0.93220338983050843</v>
      </c>
      <c r="Q535" s="850">
        <v>174</v>
      </c>
    </row>
    <row r="536" spans="1:17" ht="14.4" customHeight="1" x14ac:dyDescent="0.3">
      <c r="A536" s="831" t="s">
        <v>10217</v>
      </c>
      <c r="B536" s="832" t="s">
        <v>9869</v>
      </c>
      <c r="C536" s="832" t="s">
        <v>6770</v>
      </c>
      <c r="D536" s="832" t="s">
        <v>10274</v>
      </c>
      <c r="E536" s="832" t="s">
        <v>10275</v>
      </c>
      <c r="F536" s="849">
        <v>48</v>
      </c>
      <c r="G536" s="849">
        <v>19248</v>
      </c>
      <c r="H536" s="849">
        <v>1.5</v>
      </c>
      <c r="I536" s="849">
        <v>401</v>
      </c>
      <c r="J536" s="849">
        <v>32</v>
      </c>
      <c r="K536" s="849">
        <v>12832</v>
      </c>
      <c r="L536" s="849">
        <v>1</v>
      </c>
      <c r="M536" s="849">
        <v>401</v>
      </c>
      <c r="N536" s="849">
        <v>18</v>
      </c>
      <c r="O536" s="849">
        <v>7218</v>
      </c>
      <c r="P536" s="837">
        <v>0.5625</v>
      </c>
      <c r="Q536" s="850">
        <v>401</v>
      </c>
    </row>
    <row r="537" spans="1:17" ht="14.4" customHeight="1" x14ac:dyDescent="0.3">
      <c r="A537" s="831" t="s">
        <v>10217</v>
      </c>
      <c r="B537" s="832" t="s">
        <v>9869</v>
      </c>
      <c r="C537" s="832" t="s">
        <v>6770</v>
      </c>
      <c r="D537" s="832" t="s">
        <v>10276</v>
      </c>
      <c r="E537" s="832" t="s">
        <v>10277</v>
      </c>
      <c r="F537" s="849">
        <v>2</v>
      </c>
      <c r="G537" s="849">
        <v>1308</v>
      </c>
      <c r="H537" s="849">
        <v>0.39938931297709923</v>
      </c>
      <c r="I537" s="849">
        <v>654</v>
      </c>
      <c r="J537" s="849">
        <v>5</v>
      </c>
      <c r="K537" s="849">
        <v>3275</v>
      </c>
      <c r="L537" s="849">
        <v>1</v>
      </c>
      <c r="M537" s="849">
        <v>655</v>
      </c>
      <c r="N537" s="849">
        <v>8</v>
      </c>
      <c r="O537" s="849">
        <v>5248</v>
      </c>
      <c r="P537" s="837">
        <v>1.602442748091603</v>
      </c>
      <c r="Q537" s="850">
        <v>656</v>
      </c>
    </row>
    <row r="538" spans="1:17" ht="14.4" customHeight="1" x14ac:dyDescent="0.3">
      <c r="A538" s="831" t="s">
        <v>10217</v>
      </c>
      <c r="B538" s="832" t="s">
        <v>9869</v>
      </c>
      <c r="C538" s="832" t="s">
        <v>6770</v>
      </c>
      <c r="D538" s="832" t="s">
        <v>10278</v>
      </c>
      <c r="E538" s="832" t="s">
        <v>10279</v>
      </c>
      <c r="F538" s="849">
        <v>2</v>
      </c>
      <c r="G538" s="849">
        <v>1308</v>
      </c>
      <c r="H538" s="849">
        <v>0.39938931297709923</v>
      </c>
      <c r="I538" s="849">
        <v>654</v>
      </c>
      <c r="J538" s="849">
        <v>5</v>
      </c>
      <c r="K538" s="849">
        <v>3275</v>
      </c>
      <c r="L538" s="849">
        <v>1</v>
      </c>
      <c r="M538" s="849">
        <v>655</v>
      </c>
      <c r="N538" s="849">
        <v>8</v>
      </c>
      <c r="O538" s="849">
        <v>5248</v>
      </c>
      <c r="P538" s="837">
        <v>1.602442748091603</v>
      </c>
      <c r="Q538" s="850">
        <v>656</v>
      </c>
    </row>
    <row r="539" spans="1:17" ht="14.4" customHeight="1" x14ac:dyDescent="0.3">
      <c r="A539" s="831" t="s">
        <v>10217</v>
      </c>
      <c r="B539" s="832" t="s">
        <v>9869</v>
      </c>
      <c r="C539" s="832" t="s">
        <v>6770</v>
      </c>
      <c r="D539" s="832" t="s">
        <v>10280</v>
      </c>
      <c r="E539" s="832" t="s">
        <v>10281</v>
      </c>
      <c r="F539" s="849"/>
      <c r="G539" s="849"/>
      <c r="H539" s="849"/>
      <c r="I539" s="849"/>
      <c r="J539" s="849">
        <v>2</v>
      </c>
      <c r="K539" s="849">
        <v>1390</v>
      </c>
      <c r="L539" s="849">
        <v>1</v>
      </c>
      <c r="M539" s="849">
        <v>695</v>
      </c>
      <c r="N539" s="849">
        <v>3</v>
      </c>
      <c r="O539" s="849">
        <v>2088</v>
      </c>
      <c r="P539" s="837">
        <v>1.502158273381295</v>
      </c>
      <c r="Q539" s="850">
        <v>696</v>
      </c>
    </row>
    <row r="540" spans="1:17" ht="14.4" customHeight="1" x14ac:dyDescent="0.3">
      <c r="A540" s="831" t="s">
        <v>10217</v>
      </c>
      <c r="B540" s="832" t="s">
        <v>9869</v>
      </c>
      <c r="C540" s="832" t="s">
        <v>6770</v>
      </c>
      <c r="D540" s="832" t="s">
        <v>10282</v>
      </c>
      <c r="E540" s="832" t="s">
        <v>10283</v>
      </c>
      <c r="F540" s="849">
        <v>9</v>
      </c>
      <c r="G540" s="849">
        <v>6102</v>
      </c>
      <c r="H540" s="849">
        <v>0.74889543446244478</v>
      </c>
      <c r="I540" s="849">
        <v>678</v>
      </c>
      <c r="J540" s="849">
        <v>12</v>
      </c>
      <c r="K540" s="849">
        <v>8148</v>
      </c>
      <c r="L540" s="849">
        <v>1</v>
      </c>
      <c r="M540" s="849">
        <v>679</v>
      </c>
      <c r="N540" s="849">
        <v>15</v>
      </c>
      <c r="O540" s="849">
        <v>10185</v>
      </c>
      <c r="P540" s="837">
        <v>1.25</v>
      </c>
      <c r="Q540" s="850">
        <v>679</v>
      </c>
    </row>
    <row r="541" spans="1:17" ht="14.4" customHeight="1" x14ac:dyDescent="0.3">
      <c r="A541" s="831" t="s">
        <v>10217</v>
      </c>
      <c r="B541" s="832" t="s">
        <v>9869</v>
      </c>
      <c r="C541" s="832" t="s">
        <v>6770</v>
      </c>
      <c r="D541" s="832" t="s">
        <v>10284</v>
      </c>
      <c r="E541" s="832" t="s">
        <v>10285</v>
      </c>
      <c r="F541" s="849">
        <v>15</v>
      </c>
      <c r="G541" s="849">
        <v>7155</v>
      </c>
      <c r="H541" s="849">
        <v>0.62369246861924688</v>
      </c>
      <c r="I541" s="849">
        <v>477</v>
      </c>
      <c r="J541" s="849">
        <v>24</v>
      </c>
      <c r="K541" s="849">
        <v>11472</v>
      </c>
      <c r="L541" s="849">
        <v>1</v>
      </c>
      <c r="M541" s="849">
        <v>478</v>
      </c>
      <c r="N541" s="849">
        <v>21</v>
      </c>
      <c r="O541" s="849">
        <v>10038</v>
      </c>
      <c r="P541" s="837">
        <v>0.875</v>
      </c>
      <c r="Q541" s="850">
        <v>478</v>
      </c>
    </row>
    <row r="542" spans="1:17" ht="14.4" customHeight="1" x14ac:dyDescent="0.3">
      <c r="A542" s="831" t="s">
        <v>10217</v>
      </c>
      <c r="B542" s="832" t="s">
        <v>9869</v>
      </c>
      <c r="C542" s="832" t="s">
        <v>6770</v>
      </c>
      <c r="D542" s="832" t="s">
        <v>10286</v>
      </c>
      <c r="E542" s="832" t="s">
        <v>10287</v>
      </c>
      <c r="F542" s="849">
        <v>15</v>
      </c>
      <c r="G542" s="849">
        <v>4365</v>
      </c>
      <c r="H542" s="849">
        <v>1.8685787671232876</v>
      </c>
      <c r="I542" s="849">
        <v>291</v>
      </c>
      <c r="J542" s="849">
        <v>8</v>
      </c>
      <c r="K542" s="849">
        <v>2336</v>
      </c>
      <c r="L542" s="849">
        <v>1</v>
      </c>
      <c r="M542" s="849">
        <v>292</v>
      </c>
      <c r="N542" s="849">
        <v>15</v>
      </c>
      <c r="O542" s="849">
        <v>4395</v>
      </c>
      <c r="P542" s="837">
        <v>1.8814212328767124</v>
      </c>
      <c r="Q542" s="850">
        <v>293</v>
      </c>
    </row>
    <row r="543" spans="1:17" ht="14.4" customHeight="1" x14ac:dyDescent="0.3">
      <c r="A543" s="831" t="s">
        <v>10217</v>
      </c>
      <c r="B543" s="832" t="s">
        <v>9869</v>
      </c>
      <c r="C543" s="832" t="s">
        <v>6770</v>
      </c>
      <c r="D543" s="832" t="s">
        <v>10288</v>
      </c>
      <c r="E543" s="832" t="s">
        <v>10289</v>
      </c>
      <c r="F543" s="849">
        <v>6</v>
      </c>
      <c r="G543" s="849">
        <v>4884</v>
      </c>
      <c r="H543" s="849">
        <v>0.8571428571428571</v>
      </c>
      <c r="I543" s="849">
        <v>814</v>
      </c>
      <c r="J543" s="849">
        <v>7</v>
      </c>
      <c r="K543" s="849">
        <v>5698</v>
      </c>
      <c r="L543" s="849">
        <v>1</v>
      </c>
      <c r="M543" s="849">
        <v>814</v>
      </c>
      <c r="N543" s="849">
        <v>10</v>
      </c>
      <c r="O543" s="849">
        <v>8060</v>
      </c>
      <c r="P543" s="837">
        <v>1.4145314145314145</v>
      </c>
      <c r="Q543" s="850">
        <v>806</v>
      </c>
    </row>
    <row r="544" spans="1:17" ht="14.4" customHeight="1" x14ac:dyDescent="0.3">
      <c r="A544" s="831" t="s">
        <v>10217</v>
      </c>
      <c r="B544" s="832" t="s">
        <v>9869</v>
      </c>
      <c r="C544" s="832" t="s">
        <v>6770</v>
      </c>
      <c r="D544" s="832" t="s">
        <v>10290</v>
      </c>
      <c r="E544" s="832" t="s">
        <v>10291</v>
      </c>
      <c r="F544" s="849">
        <v>42</v>
      </c>
      <c r="G544" s="849">
        <v>7056</v>
      </c>
      <c r="H544" s="849">
        <v>1.2727272727272727</v>
      </c>
      <c r="I544" s="849">
        <v>168</v>
      </c>
      <c r="J544" s="849">
        <v>33</v>
      </c>
      <c r="K544" s="849">
        <v>5544</v>
      </c>
      <c r="L544" s="849">
        <v>1</v>
      </c>
      <c r="M544" s="849">
        <v>168</v>
      </c>
      <c r="N544" s="849">
        <v>27</v>
      </c>
      <c r="O544" s="849">
        <v>4536</v>
      </c>
      <c r="P544" s="837">
        <v>0.81818181818181823</v>
      </c>
      <c r="Q544" s="850">
        <v>168</v>
      </c>
    </row>
    <row r="545" spans="1:17" ht="14.4" customHeight="1" x14ac:dyDescent="0.3">
      <c r="A545" s="831" t="s">
        <v>10217</v>
      </c>
      <c r="B545" s="832" t="s">
        <v>9869</v>
      </c>
      <c r="C545" s="832" t="s">
        <v>6770</v>
      </c>
      <c r="D545" s="832" t="s">
        <v>10292</v>
      </c>
      <c r="E545" s="832" t="s">
        <v>10293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855</v>
      </c>
      <c r="P545" s="837"/>
      <c r="Q545" s="850">
        <v>855</v>
      </c>
    </row>
    <row r="546" spans="1:17" ht="14.4" customHeight="1" x14ac:dyDescent="0.3">
      <c r="A546" s="831" t="s">
        <v>10217</v>
      </c>
      <c r="B546" s="832" t="s">
        <v>9869</v>
      </c>
      <c r="C546" s="832" t="s">
        <v>6770</v>
      </c>
      <c r="D546" s="832" t="s">
        <v>10294</v>
      </c>
      <c r="E546" s="832" t="s">
        <v>10295</v>
      </c>
      <c r="F546" s="849">
        <v>12</v>
      </c>
      <c r="G546" s="849">
        <v>6888</v>
      </c>
      <c r="H546" s="849">
        <v>1.5</v>
      </c>
      <c r="I546" s="849">
        <v>574</v>
      </c>
      <c r="J546" s="849">
        <v>8</v>
      </c>
      <c r="K546" s="849">
        <v>4592</v>
      </c>
      <c r="L546" s="849">
        <v>1</v>
      </c>
      <c r="M546" s="849">
        <v>574</v>
      </c>
      <c r="N546" s="849">
        <v>3</v>
      </c>
      <c r="O546" s="849">
        <v>1722</v>
      </c>
      <c r="P546" s="837">
        <v>0.375</v>
      </c>
      <c r="Q546" s="850">
        <v>574</v>
      </c>
    </row>
    <row r="547" spans="1:17" ht="14.4" customHeight="1" x14ac:dyDescent="0.3">
      <c r="A547" s="831" t="s">
        <v>10217</v>
      </c>
      <c r="B547" s="832" t="s">
        <v>9869</v>
      </c>
      <c r="C547" s="832" t="s">
        <v>6770</v>
      </c>
      <c r="D547" s="832" t="s">
        <v>10296</v>
      </c>
      <c r="E547" s="832" t="s">
        <v>10297</v>
      </c>
      <c r="F547" s="849">
        <v>9</v>
      </c>
      <c r="G547" s="849">
        <v>1683</v>
      </c>
      <c r="H547" s="849">
        <v>9</v>
      </c>
      <c r="I547" s="849">
        <v>187</v>
      </c>
      <c r="J547" s="849">
        <v>1</v>
      </c>
      <c r="K547" s="849">
        <v>187</v>
      </c>
      <c r="L547" s="849">
        <v>1</v>
      </c>
      <c r="M547" s="849">
        <v>187</v>
      </c>
      <c r="N547" s="849">
        <v>9</v>
      </c>
      <c r="O547" s="849">
        <v>1692</v>
      </c>
      <c r="P547" s="837">
        <v>9.0481283422459899</v>
      </c>
      <c r="Q547" s="850">
        <v>188</v>
      </c>
    </row>
    <row r="548" spans="1:17" ht="14.4" customHeight="1" x14ac:dyDescent="0.3">
      <c r="A548" s="831" t="s">
        <v>10217</v>
      </c>
      <c r="B548" s="832" t="s">
        <v>9869</v>
      </c>
      <c r="C548" s="832" t="s">
        <v>6770</v>
      </c>
      <c r="D548" s="832" t="s">
        <v>10298</v>
      </c>
      <c r="E548" s="832" t="s">
        <v>10299</v>
      </c>
      <c r="F548" s="849">
        <v>37</v>
      </c>
      <c r="G548" s="849">
        <v>21312</v>
      </c>
      <c r="H548" s="849">
        <v>1.85</v>
      </c>
      <c r="I548" s="849">
        <v>576</v>
      </c>
      <c r="J548" s="849">
        <v>20</v>
      </c>
      <c r="K548" s="849">
        <v>11520</v>
      </c>
      <c r="L548" s="849">
        <v>1</v>
      </c>
      <c r="M548" s="849">
        <v>576</v>
      </c>
      <c r="N548" s="849">
        <v>68</v>
      </c>
      <c r="O548" s="849">
        <v>39168</v>
      </c>
      <c r="P548" s="837">
        <v>3.4</v>
      </c>
      <c r="Q548" s="850">
        <v>576</v>
      </c>
    </row>
    <row r="549" spans="1:17" ht="14.4" customHeight="1" x14ac:dyDescent="0.3">
      <c r="A549" s="831" t="s">
        <v>10217</v>
      </c>
      <c r="B549" s="832" t="s">
        <v>9869</v>
      </c>
      <c r="C549" s="832" t="s">
        <v>6770</v>
      </c>
      <c r="D549" s="832" t="s">
        <v>10300</v>
      </c>
      <c r="E549" s="832" t="s">
        <v>10301</v>
      </c>
      <c r="F549" s="849">
        <v>2</v>
      </c>
      <c r="G549" s="849">
        <v>2798</v>
      </c>
      <c r="H549" s="849">
        <v>0.39971428571428569</v>
      </c>
      <c r="I549" s="849">
        <v>1399</v>
      </c>
      <c r="J549" s="849">
        <v>5</v>
      </c>
      <c r="K549" s="849">
        <v>7000</v>
      </c>
      <c r="L549" s="849">
        <v>1</v>
      </c>
      <c r="M549" s="849">
        <v>1400</v>
      </c>
      <c r="N549" s="849">
        <v>8</v>
      </c>
      <c r="O549" s="849">
        <v>11200</v>
      </c>
      <c r="P549" s="837">
        <v>1.6</v>
      </c>
      <c r="Q549" s="850">
        <v>1400</v>
      </c>
    </row>
    <row r="550" spans="1:17" ht="14.4" customHeight="1" x14ac:dyDescent="0.3">
      <c r="A550" s="831" t="s">
        <v>10217</v>
      </c>
      <c r="B550" s="832" t="s">
        <v>9869</v>
      </c>
      <c r="C550" s="832" t="s">
        <v>6770</v>
      </c>
      <c r="D550" s="832" t="s">
        <v>10302</v>
      </c>
      <c r="E550" s="832" t="s">
        <v>10303</v>
      </c>
      <c r="F550" s="849">
        <v>8</v>
      </c>
      <c r="G550" s="849">
        <v>8176</v>
      </c>
      <c r="H550" s="849">
        <v>1.141739980449658</v>
      </c>
      <c r="I550" s="849">
        <v>1022</v>
      </c>
      <c r="J550" s="849">
        <v>7</v>
      </c>
      <c r="K550" s="849">
        <v>7161</v>
      </c>
      <c r="L550" s="849">
        <v>1</v>
      </c>
      <c r="M550" s="849">
        <v>1023</v>
      </c>
      <c r="N550" s="849">
        <v>3</v>
      </c>
      <c r="O550" s="849">
        <v>3069</v>
      </c>
      <c r="P550" s="837">
        <v>0.42857142857142855</v>
      </c>
      <c r="Q550" s="850">
        <v>1023</v>
      </c>
    </row>
    <row r="551" spans="1:17" ht="14.4" customHeight="1" x14ac:dyDescent="0.3">
      <c r="A551" s="831" t="s">
        <v>10217</v>
      </c>
      <c r="B551" s="832" t="s">
        <v>9869</v>
      </c>
      <c r="C551" s="832" t="s">
        <v>6770</v>
      </c>
      <c r="D551" s="832" t="s">
        <v>10304</v>
      </c>
      <c r="E551" s="832" t="s">
        <v>10305</v>
      </c>
      <c r="F551" s="849">
        <v>12</v>
      </c>
      <c r="G551" s="849">
        <v>2280</v>
      </c>
      <c r="H551" s="849">
        <v>0.92307692307692313</v>
      </c>
      <c r="I551" s="849">
        <v>190</v>
      </c>
      <c r="J551" s="849">
        <v>13</v>
      </c>
      <c r="K551" s="849">
        <v>2470</v>
      </c>
      <c r="L551" s="849">
        <v>1</v>
      </c>
      <c r="M551" s="849">
        <v>190</v>
      </c>
      <c r="N551" s="849">
        <v>4</v>
      </c>
      <c r="O551" s="849">
        <v>760</v>
      </c>
      <c r="P551" s="837">
        <v>0.30769230769230771</v>
      </c>
      <c r="Q551" s="850">
        <v>190</v>
      </c>
    </row>
    <row r="552" spans="1:17" ht="14.4" customHeight="1" x14ac:dyDescent="0.3">
      <c r="A552" s="831" t="s">
        <v>10217</v>
      </c>
      <c r="B552" s="832" t="s">
        <v>9869</v>
      </c>
      <c r="C552" s="832" t="s">
        <v>6770</v>
      </c>
      <c r="D552" s="832" t="s">
        <v>10306</v>
      </c>
      <c r="E552" s="832" t="s">
        <v>10307</v>
      </c>
      <c r="F552" s="849">
        <v>6</v>
      </c>
      <c r="G552" s="849">
        <v>4884</v>
      </c>
      <c r="H552" s="849">
        <v>0.8571428571428571</v>
      </c>
      <c r="I552" s="849">
        <v>814</v>
      </c>
      <c r="J552" s="849">
        <v>7</v>
      </c>
      <c r="K552" s="849">
        <v>5698</v>
      </c>
      <c r="L552" s="849">
        <v>1</v>
      </c>
      <c r="M552" s="849">
        <v>814</v>
      </c>
      <c r="N552" s="849">
        <v>10</v>
      </c>
      <c r="O552" s="849">
        <v>8060</v>
      </c>
      <c r="P552" s="837">
        <v>1.4145314145314145</v>
      </c>
      <c r="Q552" s="850">
        <v>806</v>
      </c>
    </row>
    <row r="553" spans="1:17" ht="14.4" customHeight="1" x14ac:dyDescent="0.3">
      <c r="A553" s="831" t="s">
        <v>10217</v>
      </c>
      <c r="B553" s="832" t="s">
        <v>9869</v>
      </c>
      <c r="C553" s="832" t="s">
        <v>6770</v>
      </c>
      <c r="D553" s="832" t="s">
        <v>10308</v>
      </c>
      <c r="E553" s="832" t="s">
        <v>10309</v>
      </c>
      <c r="F553" s="849">
        <v>3</v>
      </c>
      <c r="G553" s="849">
        <v>780</v>
      </c>
      <c r="H553" s="849">
        <v>0.99616858237547889</v>
      </c>
      <c r="I553" s="849">
        <v>260</v>
      </c>
      <c r="J553" s="849">
        <v>3</v>
      </c>
      <c r="K553" s="849">
        <v>783</v>
      </c>
      <c r="L553" s="849">
        <v>1</v>
      </c>
      <c r="M553" s="849">
        <v>261</v>
      </c>
      <c r="N553" s="849">
        <v>2</v>
      </c>
      <c r="O553" s="849">
        <v>524</v>
      </c>
      <c r="P553" s="837">
        <v>0.669220945083014</v>
      </c>
      <c r="Q553" s="850">
        <v>262</v>
      </c>
    </row>
    <row r="554" spans="1:17" ht="14.4" customHeight="1" x14ac:dyDescent="0.3">
      <c r="A554" s="831" t="s">
        <v>10217</v>
      </c>
      <c r="B554" s="832" t="s">
        <v>9869</v>
      </c>
      <c r="C554" s="832" t="s">
        <v>6770</v>
      </c>
      <c r="D554" s="832" t="s">
        <v>10310</v>
      </c>
      <c r="E554" s="832" t="s">
        <v>10311</v>
      </c>
      <c r="F554" s="849"/>
      <c r="G554" s="849"/>
      <c r="H554" s="849"/>
      <c r="I554" s="849"/>
      <c r="J554" s="849">
        <v>4</v>
      </c>
      <c r="K554" s="849">
        <v>16348</v>
      </c>
      <c r="L554" s="849">
        <v>1</v>
      </c>
      <c r="M554" s="849">
        <v>4087</v>
      </c>
      <c r="N554" s="849"/>
      <c r="O554" s="849"/>
      <c r="P554" s="837"/>
      <c r="Q554" s="850"/>
    </row>
    <row r="555" spans="1:17" ht="14.4" customHeight="1" x14ac:dyDescent="0.3">
      <c r="A555" s="831" t="s">
        <v>10217</v>
      </c>
      <c r="B555" s="832" t="s">
        <v>9869</v>
      </c>
      <c r="C555" s="832" t="s">
        <v>6770</v>
      </c>
      <c r="D555" s="832" t="s">
        <v>10312</v>
      </c>
      <c r="E555" s="832" t="s">
        <v>10313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492</v>
      </c>
      <c r="P555" s="837"/>
      <c r="Q555" s="850">
        <v>246</v>
      </c>
    </row>
    <row r="556" spans="1:17" ht="14.4" customHeight="1" x14ac:dyDescent="0.3">
      <c r="A556" s="831" t="s">
        <v>10217</v>
      </c>
      <c r="B556" s="832" t="s">
        <v>9869</v>
      </c>
      <c r="C556" s="832" t="s">
        <v>6770</v>
      </c>
      <c r="D556" s="832" t="s">
        <v>10314</v>
      </c>
      <c r="E556" s="832" t="s">
        <v>10315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842</v>
      </c>
      <c r="P556" s="837"/>
      <c r="Q556" s="850">
        <v>421</v>
      </c>
    </row>
    <row r="557" spans="1:17" ht="14.4" customHeight="1" x14ac:dyDescent="0.3">
      <c r="A557" s="831" t="s">
        <v>10217</v>
      </c>
      <c r="B557" s="832" t="s">
        <v>9869</v>
      </c>
      <c r="C557" s="832" t="s">
        <v>6770</v>
      </c>
      <c r="D557" s="832" t="s">
        <v>10316</v>
      </c>
      <c r="E557" s="832" t="s">
        <v>10317</v>
      </c>
      <c r="F557" s="849">
        <v>10</v>
      </c>
      <c r="G557" s="849">
        <v>76680</v>
      </c>
      <c r="H557" s="849">
        <v>0.45419006325964889</v>
      </c>
      <c r="I557" s="849">
        <v>7668</v>
      </c>
      <c r="J557" s="849">
        <v>22</v>
      </c>
      <c r="K557" s="849">
        <v>168828</v>
      </c>
      <c r="L557" s="849">
        <v>1</v>
      </c>
      <c r="M557" s="849">
        <v>7674</v>
      </c>
      <c r="N557" s="849">
        <v>24</v>
      </c>
      <c r="O557" s="849">
        <v>184680</v>
      </c>
      <c r="P557" s="837">
        <v>1.0938943777098586</v>
      </c>
      <c r="Q557" s="850">
        <v>7695</v>
      </c>
    </row>
    <row r="558" spans="1:17" ht="14.4" customHeight="1" x14ac:dyDescent="0.3">
      <c r="A558" s="831" t="s">
        <v>10217</v>
      </c>
      <c r="B558" s="832" t="s">
        <v>9869</v>
      </c>
      <c r="C558" s="832" t="s">
        <v>6770</v>
      </c>
      <c r="D558" s="832" t="s">
        <v>10318</v>
      </c>
      <c r="E558" s="832" t="s">
        <v>10319</v>
      </c>
      <c r="F558" s="849">
        <v>5</v>
      </c>
      <c r="G558" s="849">
        <v>78460</v>
      </c>
      <c r="H558" s="849">
        <v>0.83306788983032853</v>
      </c>
      <c r="I558" s="849">
        <v>15692</v>
      </c>
      <c r="J558" s="849">
        <v>6</v>
      </c>
      <c r="K558" s="849">
        <v>94182</v>
      </c>
      <c r="L558" s="849">
        <v>1</v>
      </c>
      <c r="M558" s="849">
        <v>15697</v>
      </c>
      <c r="N558" s="849">
        <v>12</v>
      </c>
      <c r="O558" s="849">
        <v>188580</v>
      </c>
      <c r="P558" s="837">
        <v>2.0022934318659615</v>
      </c>
      <c r="Q558" s="850">
        <v>15715</v>
      </c>
    </row>
    <row r="559" spans="1:17" ht="14.4" customHeight="1" x14ac:dyDescent="0.3">
      <c r="A559" s="831" t="s">
        <v>10217</v>
      </c>
      <c r="B559" s="832" t="s">
        <v>9869</v>
      </c>
      <c r="C559" s="832" t="s">
        <v>6770</v>
      </c>
      <c r="D559" s="832" t="s">
        <v>10320</v>
      </c>
      <c r="E559" s="832" t="s">
        <v>10321</v>
      </c>
      <c r="F559" s="849"/>
      <c r="G559" s="849"/>
      <c r="H559" s="849"/>
      <c r="I559" s="849"/>
      <c r="J559" s="849">
        <v>2</v>
      </c>
      <c r="K559" s="849">
        <v>4720</v>
      </c>
      <c r="L559" s="849">
        <v>1</v>
      </c>
      <c r="M559" s="849">
        <v>2360</v>
      </c>
      <c r="N559" s="849"/>
      <c r="O559" s="849"/>
      <c r="P559" s="837"/>
      <c r="Q559" s="850"/>
    </row>
    <row r="560" spans="1:17" ht="14.4" customHeight="1" x14ac:dyDescent="0.3">
      <c r="A560" s="831" t="s">
        <v>10217</v>
      </c>
      <c r="B560" s="832" t="s">
        <v>9366</v>
      </c>
      <c r="C560" s="832" t="s">
        <v>6770</v>
      </c>
      <c r="D560" s="832" t="s">
        <v>9384</v>
      </c>
      <c r="E560" s="832" t="s">
        <v>9385</v>
      </c>
      <c r="F560" s="849"/>
      <c r="G560" s="849"/>
      <c r="H560" s="849"/>
      <c r="I560" s="849"/>
      <c r="J560" s="849"/>
      <c r="K560" s="849"/>
      <c r="L560" s="849"/>
      <c r="M560" s="849"/>
      <c r="N560" s="849">
        <v>20</v>
      </c>
      <c r="O560" s="849">
        <v>240</v>
      </c>
      <c r="P560" s="837"/>
      <c r="Q560" s="850">
        <v>12</v>
      </c>
    </row>
    <row r="561" spans="1:17" ht="14.4" customHeight="1" x14ac:dyDescent="0.3">
      <c r="A561" s="831" t="s">
        <v>10322</v>
      </c>
      <c r="B561" s="832" t="s">
        <v>9366</v>
      </c>
      <c r="C561" s="832" t="s">
        <v>6770</v>
      </c>
      <c r="D561" s="832" t="s">
        <v>9308</v>
      </c>
      <c r="E561" s="832" t="s">
        <v>9309</v>
      </c>
      <c r="F561" s="849">
        <v>4</v>
      </c>
      <c r="G561" s="849">
        <v>2820</v>
      </c>
      <c r="H561" s="849">
        <v>0.44318717586044321</v>
      </c>
      <c r="I561" s="849">
        <v>705</v>
      </c>
      <c r="J561" s="849">
        <v>9</v>
      </c>
      <c r="K561" s="849">
        <v>6363</v>
      </c>
      <c r="L561" s="849">
        <v>1</v>
      </c>
      <c r="M561" s="849">
        <v>707</v>
      </c>
      <c r="N561" s="849">
        <v>2</v>
      </c>
      <c r="O561" s="849">
        <v>1426</v>
      </c>
      <c r="P561" s="837">
        <v>0.22410812509822411</v>
      </c>
      <c r="Q561" s="850">
        <v>713</v>
      </c>
    </row>
    <row r="562" spans="1:17" ht="14.4" customHeight="1" x14ac:dyDescent="0.3">
      <c r="A562" s="831" t="s">
        <v>10322</v>
      </c>
      <c r="B562" s="832" t="s">
        <v>9366</v>
      </c>
      <c r="C562" s="832" t="s">
        <v>6770</v>
      </c>
      <c r="D562" s="832" t="s">
        <v>9411</v>
      </c>
      <c r="E562" s="832" t="s">
        <v>9412</v>
      </c>
      <c r="F562" s="849">
        <v>1</v>
      </c>
      <c r="G562" s="849">
        <v>508</v>
      </c>
      <c r="H562" s="849">
        <v>0.16633922724296005</v>
      </c>
      <c r="I562" s="849">
        <v>508</v>
      </c>
      <c r="J562" s="849">
        <v>6</v>
      </c>
      <c r="K562" s="849">
        <v>3054</v>
      </c>
      <c r="L562" s="849">
        <v>1</v>
      </c>
      <c r="M562" s="849">
        <v>509</v>
      </c>
      <c r="N562" s="849">
        <v>1</v>
      </c>
      <c r="O562" s="849">
        <v>513</v>
      </c>
      <c r="P562" s="837">
        <v>0.16797642436149313</v>
      </c>
      <c r="Q562" s="850">
        <v>513</v>
      </c>
    </row>
    <row r="563" spans="1:17" ht="14.4" customHeight="1" x14ac:dyDescent="0.3">
      <c r="A563" s="831" t="s">
        <v>10322</v>
      </c>
      <c r="B563" s="832" t="s">
        <v>9366</v>
      </c>
      <c r="C563" s="832" t="s">
        <v>6770</v>
      </c>
      <c r="D563" s="832" t="s">
        <v>10323</v>
      </c>
      <c r="E563" s="832" t="s">
        <v>10324</v>
      </c>
      <c r="F563" s="849">
        <v>1</v>
      </c>
      <c r="G563" s="849">
        <v>6404</v>
      </c>
      <c r="H563" s="849">
        <v>0.29855477855477858</v>
      </c>
      <c r="I563" s="849">
        <v>6404</v>
      </c>
      <c r="J563" s="849">
        <v>3</v>
      </c>
      <c r="K563" s="849">
        <v>21450</v>
      </c>
      <c r="L563" s="849">
        <v>1</v>
      </c>
      <c r="M563" s="849">
        <v>7150</v>
      </c>
      <c r="N563" s="849">
        <v>1</v>
      </c>
      <c r="O563" s="849">
        <v>7167</v>
      </c>
      <c r="P563" s="837">
        <v>0.33412587412587413</v>
      </c>
      <c r="Q563" s="850">
        <v>7167</v>
      </c>
    </row>
    <row r="564" spans="1:17" ht="14.4" customHeight="1" x14ac:dyDescent="0.3">
      <c r="A564" s="831" t="s">
        <v>10322</v>
      </c>
      <c r="B564" s="832" t="s">
        <v>9366</v>
      </c>
      <c r="C564" s="832" t="s">
        <v>6770</v>
      </c>
      <c r="D564" s="832" t="s">
        <v>9369</v>
      </c>
      <c r="E564" s="832" t="s">
        <v>9370</v>
      </c>
      <c r="F564" s="849">
        <v>16</v>
      </c>
      <c r="G564" s="849">
        <v>156192</v>
      </c>
      <c r="H564" s="849"/>
      <c r="I564" s="849">
        <v>9762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10322</v>
      </c>
      <c r="B565" s="832" t="s">
        <v>9366</v>
      </c>
      <c r="C565" s="832" t="s">
        <v>6770</v>
      </c>
      <c r="D565" s="832" t="s">
        <v>9316</v>
      </c>
      <c r="E565" s="832" t="s">
        <v>9317</v>
      </c>
      <c r="F565" s="849">
        <v>1</v>
      </c>
      <c r="G565" s="849">
        <v>176</v>
      </c>
      <c r="H565" s="849">
        <v>0.19887005649717515</v>
      </c>
      <c r="I565" s="849">
        <v>176</v>
      </c>
      <c r="J565" s="849">
        <v>5</v>
      </c>
      <c r="K565" s="849">
        <v>885</v>
      </c>
      <c r="L565" s="849">
        <v>1</v>
      </c>
      <c r="M565" s="849">
        <v>177</v>
      </c>
      <c r="N565" s="849">
        <v>1</v>
      </c>
      <c r="O565" s="849">
        <v>178</v>
      </c>
      <c r="P565" s="837">
        <v>0.20112994350282487</v>
      </c>
      <c r="Q565" s="850">
        <v>178</v>
      </c>
    </row>
    <row r="566" spans="1:17" ht="14.4" customHeight="1" x14ac:dyDescent="0.3">
      <c r="A566" s="831" t="s">
        <v>10322</v>
      </c>
      <c r="B566" s="832" t="s">
        <v>9366</v>
      </c>
      <c r="C566" s="832" t="s">
        <v>6770</v>
      </c>
      <c r="D566" s="832" t="s">
        <v>10325</v>
      </c>
      <c r="E566" s="832" t="s">
        <v>10326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0</v>
      </c>
      <c r="P566" s="837"/>
      <c r="Q566" s="850">
        <v>0</v>
      </c>
    </row>
    <row r="567" spans="1:17" ht="14.4" customHeight="1" x14ac:dyDescent="0.3">
      <c r="A567" s="831" t="s">
        <v>10322</v>
      </c>
      <c r="B567" s="832" t="s">
        <v>9366</v>
      </c>
      <c r="C567" s="832" t="s">
        <v>6770</v>
      </c>
      <c r="D567" s="832" t="s">
        <v>10327</v>
      </c>
      <c r="E567" s="832" t="s">
        <v>10328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0</v>
      </c>
      <c r="P567" s="837"/>
      <c r="Q567" s="850">
        <v>0</v>
      </c>
    </row>
    <row r="568" spans="1:17" ht="14.4" customHeight="1" x14ac:dyDescent="0.3">
      <c r="A568" s="831" t="s">
        <v>10322</v>
      </c>
      <c r="B568" s="832" t="s">
        <v>9366</v>
      </c>
      <c r="C568" s="832" t="s">
        <v>6770</v>
      </c>
      <c r="D568" s="832" t="s">
        <v>10125</v>
      </c>
      <c r="E568" s="832" t="s">
        <v>10126</v>
      </c>
      <c r="F568" s="849"/>
      <c r="G568" s="849"/>
      <c r="H568" s="849"/>
      <c r="I568" s="849"/>
      <c r="J568" s="849"/>
      <c r="K568" s="849"/>
      <c r="L568" s="849"/>
      <c r="M568" s="849"/>
      <c r="N568" s="849">
        <v>3</v>
      </c>
      <c r="O568" s="849">
        <v>14409</v>
      </c>
      <c r="P568" s="837"/>
      <c r="Q568" s="850">
        <v>4803</v>
      </c>
    </row>
    <row r="569" spans="1:17" ht="14.4" customHeight="1" x14ac:dyDescent="0.3">
      <c r="A569" s="831" t="s">
        <v>10322</v>
      </c>
      <c r="B569" s="832" t="s">
        <v>9366</v>
      </c>
      <c r="C569" s="832" t="s">
        <v>6770</v>
      </c>
      <c r="D569" s="832" t="s">
        <v>9375</v>
      </c>
      <c r="E569" s="832" t="s">
        <v>9376</v>
      </c>
      <c r="F569" s="849"/>
      <c r="G569" s="849"/>
      <c r="H569" s="849"/>
      <c r="I569" s="849"/>
      <c r="J569" s="849">
        <v>6</v>
      </c>
      <c r="K569" s="849">
        <v>6642</v>
      </c>
      <c r="L569" s="849">
        <v>1</v>
      </c>
      <c r="M569" s="849">
        <v>1107</v>
      </c>
      <c r="N569" s="849">
        <v>12</v>
      </c>
      <c r="O569" s="849">
        <v>13320</v>
      </c>
      <c r="P569" s="837">
        <v>2.0054200542005418</v>
      </c>
      <c r="Q569" s="850">
        <v>1110</v>
      </c>
    </row>
    <row r="570" spans="1:17" ht="14.4" customHeight="1" x14ac:dyDescent="0.3">
      <c r="A570" s="831" t="s">
        <v>10322</v>
      </c>
      <c r="B570" s="832" t="s">
        <v>9366</v>
      </c>
      <c r="C570" s="832" t="s">
        <v>6770</v>
      </c>
      <c r="D570" s="832" t="s">
        <v>10329</v>
      </c>
      <c r="E570" s="832" t="s">
        <v>10330</v>
      </c>
      <c r="F570" s="849"/>
      <c r="G570" s="849"/>
      <c r="H570" s="849"/>
      <c r="I570" s="849"/>
      <c r="J570" s="849"/>
      <c r="K570" s="849"/>
      <c r="L570" s="849"/>
      <c r="M570" s="849"/>
      <c r="N570" s="849">
        <v>2</v>
      </c>
      <c r="O570" s="849">
        <v>17626</v>
      </c>
      <c r="P570" s="837"/>
      <c r="Q570" s="850">
        <v>8813</v>
      </c>
    </row>
    <row r="571" spans="1:17" ht="14.4" customHeight="1" x14ac:dyDescent="0.3">
      <c r="A571" s="831" t="s">
        <v>10322</v>
      </c>
      <c r="B571" s="832" t="s">
        <v>9366</v>
      </c>
      <c r="C571" s="832" t="s">
        <v>6770</v>
      </c>
      <c r="D571" s="832" t="s">
        <v>9400</v>
      </c>
      <c r="E571" s="832" t="s">
        <v>9401</v>
      </c>
      <c r="F571" s="849"/>
      <c r="G571" s="849"/>
      <c r="H571" s="849"/>
      <c r="I571" s="849"/>
      <c r="J571" s="849"/>
      <c r="K571" s="849"/>
      <c r="L571" s="849"/>
      <c r="M571" s="849"/>
      <c r="N571" s="849">
        <v>16</v>
      </c>
      <c r="O571" s="849">
        <v>26112</v>
      </c>
      <c r="P571" s="837"/>
      <c r="Q571" s="850">
        <v>1632</v>
      </c>
    </row>
    <row r="572" spans="1:17" ht="14.4" customHeight="1" x14ac:dyDescent="0.3">
      <c r="A572" s="831" t="s">
        <v>10322</v>
      </c>
      <c r="B572" s="832" t="s">
        <v>9366</v>
      </c>
      <c r="C572" s="832" t="s">
        <v>6770</v>
      </c>
      <c r="D572" s="832" t="s">
        <v>10331</v>
      </c>
      <c r="E572" s="832" t="s">
        <v>10332</v>
      </c>
      <c r="F572" s="849"/>
      <c r="G572" s="849"/>
      <c r="H572" s="849"/>
      <c r="I572" s="849"/>
      <c r="J572" s="849">
        <v>24</v>
      </c>
      <c r="K572" s="849">
        <v>39096</v>
      </c>
      <c r="L572" s="849">
        <v>1</v>
      </c>
      <c r="M572" s="849">
        <v>1629</v>
      </c>
      <c r="N572" s="849">
        <v>24</v>
      </c>
      <c r="O572" s="849">
        <v>39168</v>
      </c>
      <c r="P572" s="837">
        <v>1.0018416206261511</v>
      </c>
      <c r="Q572" s="850">
        <v>1632</v>
      </c>
    </row>
    <row r="573" spans="1:17" ht="14.4" customHeight="1" x14ac:dyDescent="0.3">
      <c r="A573" s="831" t="s">
        <v>10322</v>
      </c>
      <c r="B573" s="832" t="s">
        <v>9366</v>
      </c>
      <c r="C573" s="832" t="s">
        <v>6770</v>
      </c>
      <c r="D573" s="832" t="s">
        <v>10333</v>
      </c>
      <c r="E573" s="832" t="s">
        <v>10334</v>
      </c>
      <c r="F573" s="849"/>
      <c r="G573" s="849"/>
      <c r="H573" s="849"/>
      <c r="I573" s="849"/>
      <c r="J573" s="849">
        <v>1</v>
      </c>
      <c r="K573" s="849">
        <v>39726</v>
      </c>
      <c r="L573" s="849">
        <v>1</v>
      </c>
      <c r="M573" s="849">
        <v>39726</v>
      </c>
      <c r="N573" s="849">
        <v>1</v>
      </c>
      <c r="O573" s="849">
        <v>39797</v>
      </c>
      <c r="P573" s="837">
        <v>1.0017872426118914</v>
      </c>
      <c r="Q573" s="850">
        <v>39797</v>
      </c>
    </row>
    <row r="574" spans="1:17" ht="14.4" customHeight="1" thickBot="1" x14ac:dyDescent="0.35">
      <c r="A574" s="839" t="s">
        <v>10322</v>
      </c>
      <c r="B574" s="840" t="s">
        <v>9366</v>
      </c>
      <c r="C574" s="840" t="s">
        <v>6770</v>
      </c>
      <c r="D574" s="840" t="s">
        <v>10335</v>
      </c>
      <c r="E574" s="840" t="s">
        <v>10336</v>
      </c>
      <c r="F574" s="851"/>
      <c r="G574" s="851"/>
      <c r="H574" s="851"/>
      <c r="I574" s="851"/>
      <c r="J574" s="851"/>
      <c r="K574" s="851"/>
      <c r="L574" s="851"/>
      <c r="M574" s="851"/>
      <c r="N574" s="851">
        <v>4</v>
      </c>
      <c r="O574" s="851">
        <v>13017.78</v>
      </c>
      <c r="P574" s="845"/>
      <c r="Q574" s="852">
        <v>3254.4450000000002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10497</v>
      </c>
      <c r="D3" s="193">
        <f>SUBTOTAL(9,D6:D1048576)</f>
        <v>10210</v>
      </c>
      <c r="E3" s="193">
        <f>SUBTOTAL(9,E6:E1048576)</f>
        <v>10903</v>
      </c>
      <c r="F3" s="194">
        <f>IF(OR(E3=0,D3=0),"",E3/D3)</f>
        <v>1.0678746327130264</v>
      </c>
      <c r="G3" s="388">
        <f>SUBTOTAL(9,G6:G1048576)</f>
        <v>21851.208660000004</v>
      </c>
      <c r="H3" s="389">
        <f>SUBTOTAL(9,H6:H1048576)</f>
        <v>23504.724220000004</v>
      </c>
      <c r="I3" s="389">
        <f>SUBTOTAL(9,I6:I1048576)</f>
        <v>23488.316600000002</v>
      </c>
      <c r="J3" s="194">
        <f>IF(OR(I3=0,H3=0),"",I3/H3)</f>
        <v>0.99930194373495174</v>
      </c>
      <c r="K3" s="388">
        <f>SUBTOTAL(9,K6:K1048576)</f>
        <v>4916.18</v>
      </c>
      <c r="L3" s="389">
        <f>SUBTOTAL(9,L6:L1048576)</f>
        <v>5676.58</v>
      </c>
      <c r="M3" s="389">
        <f>SUBTOTAL(9,M6:M1048576)</f>
        <v>5525.5599999999995</v>
      </c>
      <c r="N3" s="195">
        <f>IF(OR(M3=0,E3=0),"",M3*1000/E3)</f>
        <v>506.79262588278448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" customHeight="1" x14ac:dyDescent="0.3">
      <c r="A6" s="1001" t="s">
        <v>7677</v>
      </c>
      <c r="B6" s="1004" t="s">
        <v>10338</v>
      </c>
      <c r="C6" s="1009">
        <v>5466</v>
      </c>
      <c r="D6" s="1010">
        <v>5432</v>
      </c>
      <c r="E6" s="1010">
        <v>5849</v>
      </c>
      <c r="F6" s="1015"/>
      <c r="G6" s="1009">
        <v>6245.167199999999</v>
      </c>
      <c r="H6" s="1010">
        <v>6173.6606000000011</v>
      </c>
      <c r="I6" s="1010">
        <v>6618.27448</v>
      </c>
      <c r="J6" s="1015"/>
      <c r="K6" s="1009">
        <v>327.96</v>
      </c>
      <c r="L6" s="1010">
        <v>325.92</v>
      </c>
      <c r="M6" s="1010">
        <v>350.94</v>
      </c>
      <c r="N6" s="1020">
        <v>60</v>
      </c>
    </row>
    <row r="7" spans="1:14" ht="14.4" customHeight="1" x14ac:dyDescent="0.3">
      <c r="A7" s="1002" t="s">
        <v>7310</v>
      </c>
      <c r="B7" s="1005" t="s">
        <v>10338</v>
      </c>
      <c r="C7" s="1011">
        <v>3056</v>
      </c>
      <c r="D7" s="1012">
        <v>2946</v>
      </c>
      <c r="E7" s="1012">
        <v>3160</v>
      </c>
      <c r="F7" s="1016"/>
      <c r="G7" s="1011">
        <v>489.64595999999983</v>
      </c>
      <c r="H7" s="1012">
        <v>472.88192000000009</v>
      </c>
      <c r="I7" s="1012">
        <v>514.86536000000024</v>
      </c>
      <c r="J7" s="1016"/>
      <c r="K7" s="1011">
        <v>157.5</v>
      </c>
      <c r="L7" s="1012">
        <v>150.24</v>
      </c>
      <c r="M7" s="1012">
        <v>159.6</v>
      </c>
      <c r="N7" s="1021">
        <v>50.506329113924053</v>
      </c>
    </row>
    <row r="8" spans="1:14" ht="14.4" customHeight="1" x14ac:dyDescent="0.3">
      <c r="A8" s="1002" t="s">
        <v>7322</v>
      </c>
      <c r="B8" s="1005" t="s">
        <v>10338</v>
      </c>
      <c r="C8" s="1011">
        <v>279</v>
      </c>
      <c r="D8" s="1012">
        <v>161</v>
      </c>
      <c r="E8" s="1012">
        <v>299</v>
      </c>
      <c r="F8" s="1016"/>
      <c r="G8" s="1011">
        <v>44.695800000000006</v>
      </c>
      <c r="H8" s="1012">
        <v>25.792200000000001</v>
      </c>
      <c r="I8" s="1012">
        <v>48.808459999999997</v>
      </c>
      <c r="J8" s="1016"/>
      <c r="K8" s="1011">
        <v>8.2200000000000006</v>
      </c>
      <c r="L8" s="1012">
        <v>7.92</v>
      </c>
      <c r="M8" s="1012">
        <v>13.02</v>
      </c>
      <c r="N8" s="1021">
        <v>43.545150501672239</v>
      </c>
    </row>
    <row r="9" spans="1:14" ht="14.4" customHeight="1" x14ac:dyDescent="0.3">
      <c r="A9" s="1002" t="s">
        <v>7778</v>
      </c>
      <c r="B9" s="1005" t="s">
        <v>10339</v>
      </c>
      <c r="C9" s="1011">
        <v>198</v>
      </c>
      <c r="D9" s="1012">
        <v>263</v>
      </c>
      <c r="E9" s="1012">
        <v>290</v>
      </c>
      <c r="F9" s="1016"/>
      <c r="G9" s="1011">
        <v>4627.1412000000009</v>
      </c>
      <c r="H9" s="1012">
        <v>6146.1522000000004</v>
      </c>
      <c r="I9" s="1012">
        <v>6777.1836000000012</v>
      </c>
      <c r="J9" s="1016"/>
      <c r="K9" s="1011">
        <v>1584</v>
      </c>
      <c r="L9" s="1012">
        <v>2104</v>
      </c>
      <c r="M9" s="1012">
        <v>2320</v>
      </c>
      <c r="N9" s="1021">
        <v>8000</v>
      </c>
    </row>
    <row r="10" spans="1:14" ht="14.4" customHeight="1" x14ac:dyDescent="0.3">
      <c r="A10" s="1002" t="s">
        <v>7780</v>
      </c>
      <c r="B10" s="1005" t="s">
        <v>10339</v>
      </c>
      <c r="C10" s="1011">
        <v>169</v>
      </c>
      <c r="D10" s="1012">
        <v>279</v>
      </c>
      <c r="E10" s="1012">
        <v>207</v>
      </c>
      <c r="F10" s="1016"/>
      <c r="G10" s="1011">
        <v>2253.6657</v>
      </c>
      <c r="H10" s="1012">
        <v>3724.6974600000003</v>
      </c>
      <c r="I10" s="1012">
        <v>2760.5943000000002</v>
      </c>
      <c r="J10" s="1016"/>
      <c r="K10" s="1011">
        <v>845</v>
      </c>
      <c r="L10" s="1012">
        <v>1395</v>
      </c>
      <c r="M10" s="1012">
        <v>1035</v>
      </c>
      <c r="N10" s="1021">
        <v>5000</v>
      </c>
    </row>
    <row r="11" spans="1:14" ht="14.4" customHeight="1" thickBot="1" x14ac:dyDescent="0.35">
      <c r="A11" s="1003" t="s">
        <v>7326</v>
      </c>
      <c r="B11" s="1006" t="s">
        <v>10339</v>
      </c>
      <c r="C11" s="1013">
        <v>1329</v>
      </c>
      <c r="D11" s="1014">
        <v>1129</v>
      </c>
      <c r="E11" s="1014">
        <v>1098</v>
      </c>
      <c r="F11" s="1017"/>
      <c r="G11" s="1013">
        <v>8190.8928000000014</v>
      </c>
      <c r="H11" s="1014">
        <v>6961.5398400000013</v>
      </c>
      <c r="I11" s="1014">
        <v>6768.590400000001</v>
      </c>
      <c r="J11" s="1017"/>
      <c r="K11" s="1013">
        <v>1993.5</v>
      </c>
      <c r="L11" s="1014">
        <v>1693.5</v>
      </c>
      <c r="M11" s="1014">
        <v>1647</v>
      </c>
      <c r="N11" s="1022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2019-06-27T09:51:57Z</dcterms:modified>
</cp:coreProperties>
</file>